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C:\Users\Unimagdalena\Desktop\Escritorio\año 2022\Ley de Trasparencia\"/>
    </mc:Choice>
  </mc:AlternateContent>
  <xr:revisionPtr revIDLastSave="0" documentId="13_ncr:1_{AF8209B5-8B27-4FB3-8D46-9AA41B0A7FF5}" xr6:coauthVersionLast="47" xr6:coauthVersionMax="47" xr10:uidLastSave="{00000000-0000-0000-0000-000000000000}"/>
  <bookViews>
    <workbookView xWindow="-108" yWindow="-108" windowWidth="23256" windowHeight="12576" xr2:uid="{00000000-000D-0000-FFFF-FFFF00000000}"/>
  </bookViews>
  <sheets>
    <sheet name="FEE" sheetId="19" r:id="rId1"/>
    <sheet name="FCS" sheetId="9" r:id="rId2"/>
    <sheet name="FIN" sheetId="4" r:id="rId3"/>
    <sheet name="FCB" sheetId="5" r:id="rId4"/>
    <sheet name="FCE" sheetId="6" r:id="rId5"/>
    <sheet name="FHU" sheetId="3" r:id="rId6"/>
    <sheet name="CPF" sheetId="11" r:id="rId7"/>
    <sheet name="CREO" sheetId="13" r:id="rId8"/>
    <sheet name="VAC" sheetId="20" r:id="rId9"/>
    <sheet name="VIN" sheetId="10" r:id="rId10"/>
    <sheet name="VEX" sheetId="17" r:id="rId11"/>
    <sheet name="VAD ADMINIS" sheetId="12" r:id="rId12"/>
    <sheet name="VAD CONTRATA" sheetId="18" r:id="rId13"/>
    <sheet name="DAD ADMINIST" sheetId="15" r:id="rId14"/>
  </sheets>
  <definedNames>
    <definedName name="_xlnm._FilterDatabase" localSheetId="6" hidden="1">CPF!$A$1:$V$92</definedName>
    <definedName name="_xlnm._FilterDatabase" localSheetId="7" hidden="1">CREO!$A$1:$V$85</definedName>
    <definedName name="_xlnm._FilterDatabase" localSheetId="13" hidden="1">'DAD ADMINIST'!$A$1:$V$165</definedName>
    <definedName name="_xlnm._FilterDatabase" localSheetId="4" hidden="1">FCE!$A$1:$V$56</definedName>
    <definedName name="_xlnm._FilterDatabase" localSheetId="1" hidden="1">FCS!$A$1:$V$43</definedName>
    <definedName name="_xlnm._FilterDatabase" localSheetId="0" hidden="1">FEE!$A$1:$V$85</definedName>
    <definedName name="_xlnm._FilterDatabase" localSheetId="5" hidden="1">FHU!$A$1:$V$51</definedName>
    <definedName name="_xlnm._FilterDatabase" localSheetId="2" hidden="1">FIN!$A$1:$V$15</definedName>
    <definedName name="_xlnm._FilterDatabase" localSheetId="8" hidden="1">VAC!$A$1:$J$1</definedName>
    <definedName name="_xlnm._FilterDatabase" localSheetId="11" hidden="1">'VAD ADMINIS'!$A$1:$V$11</definedName>
    <definedName name="_xlnm._FilterDatabase" localSheetId="12" hidden="1">'VAD CONTRATA'!$A$1:$V$496</definedName>
    <definedName name="_xlnm._FilterDatabase" localSheetId="10" hidden="1">VEX!$A$1:$V$1652</definedName>
    <definedName name="_xlnm._FilterDatabase" localSheetId="9" hidden="1">VIN!$A$1:$V$747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1" i="19" l="1"/>
  <c r="T157" i="15"/>
  <c r="T156" i="15"/>
  <c r="T155" i="15"/>
  <c r="T154" i="15"/>
  <c r="T153" i="15"/>
  <c r="T152" i="15"/>
  <c r="T151" i="15"/>
  <c r="T150" i="15"/>
  <c r="T149" i="15"/>
  <c r="T148" i="15"/>
  <c r="T147" i="15"/>
  <c r="T146" i="15"/>
  <c r="T145" i="15"/>
  <c r="T144" i="15"/>
  <c r="T143" i="15"/>
  <c r="T142" i="15"/>
  <c r="T141" i="15"/>
  <c r="T140" i="15"/>
  <c r="T139" i="15"/>
  <c r="T138" i="15"/>
  <c r="T137" i="15"/>
  <c r="T136" i="15"/>
  <c r="S135" i="15"/>
  <c r="T135" i="15" s="1"/>
  <c r="T134" i="15"/>
  <c r="S134" i="15"/>
  <c r="T133" i="15"/>
  <c r="S133" i="15"/>
  <c r="T132" i="15"/>
  <c r="S132" i="15"/>
  <c r="T131" i="15"/>
  <c r="T130" i="15"/>
  <c r="T129" i="15"/>
  <c r="T128" i="15"/>
  <c r="T127" i="15"/>
  <c r="T126" i="15"/>
  <c r="T125" i="15"/>
  <c r="T124" i="15"/>
  <c r="T123" i="15"/>
  <c r="T122" i="15"/>
  <c r="T121" i="15"/>
  <c r="T120" i="15"/>
  <c r="T119" i="15"/>
  <c r="T118" i="15"/>
  <c r="T117" i="15"/>
  <c r="T116" i="15"/>
  <c r="T115" i="15"/>
  <c r="T114" i="15"/>
  <c r="T113" i="15"/>
  <c r="T112" i="15"/>
  <c r="T111" i="15"/>
  <c r="T110" i="15"/>
  <c r="T109" i="15"/>
  <c r="T108" i="15"/>
  <c r="T107" i="15"/>
  <c r="T106" i="15"/>
  <c r="T105" i="15"/>
  <c r="T104" i="15"/>
  <c r="T103" i="15"/>
  <c r="T102" i="15"/>
  <c r="T101" i="15"/>
  <c r="T100" i="15"/>
  <c r="T99" i="15"/>
  <c r="T98" i="15"/>
  <c r="T97" i="15"/>
  <c r="T96" i="15"/>
  <c r="T95" i="15"/>
  <c r="T94" i="15"/>
  <c r="T93" i="15"/>
  <c r="T92" i="15"/>
  <c r="T91" i="15"/>
  <c r="T90" i="15"/>
  <c r="T89" i="15"/>
  <c r="T88" i="15"/>
  <c r="T87" i="15"/>
  <c r="T86" i="15"/>
  <c r="T85" i="15"/>
  <c r="T84" i="15"/>
  <c r="T83" i="15"/>
  <c r="T82" i="15"/>
  <c r="T81" i="15"/>
  <c r="T80" i="15"/>
  <c r="T79" i="15"/>
  <c r="T78" i="15"/>
  <c r="T77" i="15"/>
  <c r="T76" i="15"/>
  <c r="T75" i="15"/>
  <c r="T74" i="15"/>
  <c r="T73" i="15"/>
  <c r="T72" i="15"/>
  <c r="T71" i="15"/>
  <c r="T70" i="15"/>
  <c r="T69" i="15"/>
  <c r="T68" i="15"/>
  <c r="T67" i="15"/>
  <c r="T66" i="15"/>
  <c r="T65" i="15"/>
  <c r="T64" i="15"/>
  <c r="T63" i="15"/>
  <c r="T62" i="15"/>
  <c r="T61" i="15"/>
  <c r="T60" i="15"/>
  <c r="T59" i="15"/>
  <c r="T58" i="15"/>
  <c r="T57" i="15"/>
  <c r="T56" i="15"/>
  <c r="T55" i="15"/>
  <c r="T54" i="15"/>
  <c r="T53" i="15"/>
  <c r="T52" i="15"/>
  <c r="T51" i="15"/>
  <c r="T50" i="15"/>
  <c r="T49" i="15"/>
  <c r="T48" i="15"/>
  <c r="T47" i="15"/>
  <c r="T46" i="15"/>
  <c r="T45" i="15"/>
  <c r="S44" i="15"/>
  <c r="T44" i="15" s="1"/>
  <c r="T43" i="15"/>
  <c r="T42" i="15"/>
  <c r="S42" i="15"/>
  <c r="T41" i="15"/>
  <c r="S41" i="15"/>
  <c r="T40" i="15"/>
  <c r="S40" i="15"/>
  <c r="T39" i="15"/>
  <c r="T38" i="15"/>
  <c r="T37" i="15"/>
  <c r="S37" i="15"/>
  <c r="S36" i="15"/>
  <c r="T36" i="15" s="1"/>
  <c r="T35" i="15"/>
  <c r="S35" i="15"/>
  <c r="T34" i="15"/>
  <c r="S34" i="15"/>
  <c r="T33" i="15"/>
  <c r="T32" i="15"/>
  <c r="S32" i="15"/>
  <c r="T31" i="15"/>
  <c r="T30" i="15"/>
  <c r="T29" i="15"/>
  <c r="T28" i="15"/>
  <c r="T27" i="15"/>
  <c r="T26" i="15"/>
  <c r="T25" i="15"/>
  <c r="T24" i="15"/>
  <c r="T23" i="15"/>
  <c r="S23" i="15"/>
  <c r="T22" i="15"/>
  <c r="S22" i="15"/>
  <c r="T21" i="15"/>
  <c r="T20" i="15"/>
  <c r="T19" i="15"/>
  <c r="T18" i="15"/>
  <c r="T17" i="15"/>
  <c r="S17" i="15"/>
  <c r="S16" i="15"/>
  <c r="T16" i="15" s="1"/>
  <c r="T15" i="15"/>
  <c r="S14" i="15"/>
  <c r="T14" i="15" s="1"/>
  <c r="T13" i="15"/>
  <c r="S13" i="15"/>
  <c r="T12" i="15"/>
  <c r="T11" i="15"/>
  <c r="S10" i="15"/>
  <c r="T10" i="15" s="1"/>
  <c r="S9" i="15"/>
  <c r="T9" i="15" s="1"/>
  <c r="T8" i="15"/>
  <c r="S7" i="15"/>
  <c r="T7" i="15" s="1"/>
  <c r="T6" i="15"/>
  <c r="S6" i="15"/>
  <c r="S5" i="15"/>
  <c r="T5" i="15" s="1"/>
  <c r="S4" i="15"/>
  <c r="T4" i="15" s="1"/>
  <c r="T3" i="15"/>
  <c r="S3" i="15"/>
  <c r="T2" i="15"/>
  <c r="S670" i="17" l="1"/>
  <c r="S664" i="17"/>
  <c r="S663" i="17"/>
  <c r="S662" i="17"/>
  <c r="S660" i="17"/>
  <c r="S658" i="17"/>
  <c r="S651" i="17"/>
  <c r="S650" i="17"/>
  <c r="S649" i="17"/>
  <c r="S647" i="17"/>
  <c r="S645" i="17"/>
  <c r="S641" i="17"/>
  <c r="S632" i="17"/>
  <c r="S631" i="17"/>
  <c r="S630" i="17"/>
  <c r="S616" i="17"/>
  <c r="S596" i="17"/>
  <c r="S595" i="17"/>
  <c r="S594" i="17"/>
  <c r="S593" i="17"/>
  <c r="S592" i="17"/>
  <c r="S590" i="17"/>
  <c r="S589" i="17"/>
  <c r="S588" i="17"/>
  <c r="S587" i="17"/>
  <c r="S586" i="17"/>
  <c r="S585" i="17"/>
  <c r="S584" i="17"/>
  <c r="S583" i="17"/>
  <c r="S582" i="17"/>
  <c r="S581" i="17"/>
  <c r="S578" i="17"/>
  <c r="S577" i="17"/>
  <c r="S576" i="17"/>
  <c r="S575" i="17"/>
  <c r="S574" i="17"/>
  <c r="S573" i="17"/>
  <c r="S572" i="17"/>
  <c r="S570" i="17"/>
  <c r="S568" i="17"/>
  <c r="S567" i="17"/>
  <c r="S566" i="17"/>
  <c r="S563" i="17"/>
  <c r="S562" i="17"/>
  <c r="S561" i="17"/>
  <c r="S560" i="17"/>
  <c r="S559" i="17"/>
  <c r="S557" i="17"/>
  <c r="S555" i="17"/>
  <c r="S554" i="17"/>
  <c r="S552" i="17"/>
  <c r="S549" i="17"/>
  <c r="S545" i="17"/>
  <c r="S544" i="17"/>
  <c r="S542" i="17"/>
  <c r="S541" i="17"/>
  <c r="S540" i="17"/>
  <c r="S539" i="17"/>
  <c r="S538" i="17"/>
  <c r="S537" i="17"/>
  <c r="S536" i="17"/>
  <c r="S535" i="17"/>
  <c r="S534" i="17"/>
  <c r="S533" i="17"/>
  <c r="S530" i="17"/>
  <c r="S529" i="17"/>
  <c r="S528" i="17"/>
  <c r="S527" i="17"/>
  <c r="S526" i="17"/>
  <c r="S525" i="17"/>
  <c r="S524" i="17"/>
  <c r="S523" i="17"/>
  <c r="S522" i="17"/>
  <c r="S521" i="17"/>
  <c r="S520" i="17"/>
  <c r="S519" i="17"/>
  <c r="S518" i="17"/>
  <c r="S517" i="17"/>
  <c r="S513" i="17"/>
  <c r="S512" i="17"/>
  <c r="S511" i="17"/>
  <c r="S510" i="17"/>
  <c r="S508" i="17"/>
  <c r="S507" i="17"/>
  <c r="S506" i="17"/>
  <c r="S505" i="17"/>
  <c r="S504" i="17"/>
  <c r="S503" i="17"/>
  <c r="S502" i="17"/>
  <c r="S501" i="17"/>
  <c r="S500" i="17"/>
  <c r="S499" i="17"/>
  <c r="S498" i="17"/>
  <c r="S497" i="17"/>
  <c r="S496" i="17"/>
  <c r="S495" i="17"/>
  <c r="S494" i="17"/>
  <c r="S492" i="17"/>
  <c r="S491" i="17"/>
  <c r="S490" i="17"/>
  <c r="S488" i="17"/>
  <c r="S487" i="17"/>
  <c r="S483" i="17"/>
  <c r="S478" i="17"/>
  <c r="S477" i="17"/>
  <c r="S476" i="17"/>
  <c r="S475" i="17"/>
  <c r="S473" i="17"/>
  <c r="S471" i="17"/>
  <c r="S469" i="17"/>
  <c r="S468" i="17"/>
  <c r="S467" i="17"/>
  <c r="S466" i="17"/>
  <c r="S465" i="17"/>
  <c r="S464" i="17"/>
  <c r="S460" i="17"/>
  <c r="S459" i="17"/>
  <c r="S458" i="17"/>
  <c r="S456" i="17"/>
  <c r="S455" i="17"/>
  <c r="S454" i="17"/>
  <c r="S453" i="17"/>
  <c r="S452" i="17"/>
  <c r="S451" i="17"/>
  <c r="S450" i="17"/>
  <c r="S449" i="17"/>
  <c r="S447" i="17"/>
  <c r="S446" i="17"/>
  <c r="S444" i="17"/>
  <c r="S443" i="17"/>
  <c r="S442" i="17"/>
  <c r="S441" i="17"/>
  <c r="S440" i="17"/>
  <c r="S439" i="17"/>
  <c r="S438" i="17"/>
  <c r="S437" i="17"/>
  <c r="S436" i="17"/>
  <c r="S435" i="17"/>
  <c r="S434" i="17"/>
  <c r="S432" i="17"/>
  <c r="S431" i="17"/>
  <c r="S430" i="17"/>
  <c r="S429" i="17"/>
  <c r="S428" i="17"/>
  <c r="S427" i="17"/>
  <c r="S426" i="17"/>
  <c r="S425" i="17"/>
  <c r="S424" i="17"/>
  <c r="S423" i="17"/>
  <c r="S422" i="17"/>
  <c r="S421" i="17"/>
  <c r="S419" i="17"/>
  <c r="S418" i="17"/>
  <c r="S417" i="17"/>
  <c r="S416" i="17"/>
  <c r="S415" i="17"/>
  <c r="S414" i="17"/>
  <c r="S413" i="17"/>
  <c r="S412" i="17"/>
  <c r="S411" i="17"/>
  <c r="S410" i="17"/>
  <c r="S409" i="17"/>
  <c r="S408" i="17"/>
  <c r="S407" i="17"/>
  <c r="S406" i="17"/>
  <c r="S405" i="17"/>
  <c r="S404" i="17"/>
  <c r="S403" i="17"/>
  <c r="S402" i="17"/>
  <c r="S400" i="17"/>
  <c r="S399" i="17"/>
  <c r="S398" i="17"/>
  <c r="S397" i="17"/>
  <c r="S392" i="17"/>
  <c r="S391" i="17"/>
  <c r="S390" i="17"/>
  <c r="S389" i="17"/>
  <c r="S388" i="17"/>
  <c r="S387" i="17"/>
  <c r="S386" i="17"/>
  <c r="S385" i="17"/>
  <c r="S384" i="17"/>
  <c r="S383" i="17"/>
  <c r="S382" i="17"/>
  <c r="S381" i="17"/>
  <c r="S380" i="17"/>
  <c r="S379" i="17"/>
  <c r="S378" i="17"/>
  <c r="S377" i="17"/>
  <c r="S376" i="17"/>
  <c r="S375" i="17"/>
  <c r="S374" i="17"/>
  <c r="S373" i="17"/>
  <c r="S372" i="17"/>
  <c r="S371" i="17"/>
  <c r="S370" i="17"/>
  <c r="S369" i="17"/>
  <c r="S368" i="17"/>
  <c r="S367" i="17"/>
  <c r="S366" i="17"/>
  <c r="S365" i="17"/>
  <c r="S364" i="17"/>
  <c r="S363" i="17"/>
  <c r="S362" i="17"/>
  <c r="S361" i="17"/>
  <c r="S360" i="17"/>
  <c r="S359" i="17"/>
  <c r="S358" i="17"/>
  <c r="S357" i="17"/>
  <c r="S356" i="17"/>
  <c r="S355" i="17"/>
  <c r="S354" i="17"/>
  <c r="S353" i="17"/>
  <c r="S352" i="17"/>
  <c r="S351" i="17"/>
  <c r="S350" i="17"/>
  <c r="S349" i="17"/>
  <c r="S348" i="17"/>
  <c r="S347" i="17"/>
  <c r="S346" i="17"/>
  <c r="S345" i="17"/>
  <c r="S344" i="17"/>
  <c r="S343" i="17"/>
  <c r="S342" i="17"/>
  <c r="S341" i="17"/>
  <c r="S340" i="17"/>
  <c r="S339" i="17"/>
  <c r="S338" i="17"/>
  <c r="S337" i="17"/>
  <c r="S336" i="17"/>
  <c r="S335" i="17"/>
  <c r="S334" i="17"/>
  <c r="S333" i="17"/>
  <c r="S332" i="17"/>
  <c r="S331" i="17"/>
  <c r="S330" i="17"/>
  <c r="S328" i="17"/>
  <c r="S327" i="17"/>
  <c r="S326" i="17"/>
  <c r="S325" i="17"/>
  <c r="S324" i="17"/>
  <c r="S323" i="17"/>
  <c r="S322" i="17"/>
  <c r="S321" i="17"/>
  <c r="S320" i="17"/>
  <c r="S319" i="17"/>
  <c r="S318" i="17"/>
  <c r="S317" i="17"/>
  <c r="S316" i="17"/>
  <c r="S315" i="17"/>
  <c r="S313" i="17"/>
  <c r="S312" i="17"/>
  <c r="S310" i="17"/>
  <c r="S309" i="17"/>
  <c r="S308" i="17"/>
  <c r="S307" i="17"/>
  <c r="S306" i="17"/>
  <c r="S305" i="17"/>
  <c r="S304" i="17"/>
  <c r="S303" i="17"/>
  <c r="S302" i="17"/>
  <c r="S301" i="17"/>
  <c r="S300" i="17"/>
  <c r="S298" i="17"/>
  <c r="S297" i="17"/>
  <c r="S296" i="17"/>
  <c r="S295" i="17"/>
  <c r="S294" i="17"/>
  <c r="S293" i="17"/>
  <c r="S292" i="17"/>
  <c r="S291" i="17"/>
  <c r="S290" i="17"/>
  <c r="S289" i="17"/>
  <c r="S288" i="17"/>
  <c r="S287" i="17"/>
  <c r="S286" i="17"/>
  <c r="S285" i="17"/>
  <c r="S283" i="17"/>
  <c r="S282" i="17"/>
  <c r="S281" i="17"/>
  <c r="S280" i="17"/>
  <c r="S279" i="17"/>
  <c r="S278" i="17"/>
  <c r="S277" i="17"/>
  <c r="S276" i="17"/>
  <c r="S275" i="17"/>
  <c r="S274" i="17"/>
  <c r="S273" i="17"/>
  <c r="S272" i="17"/>
  <c r="S271" i="17"/>
  <c r="S270" i="17"/>
  <c r="S269" i="17"/>
  <c r="S268" i="17"/>
  <c r="S267" i="17"/>
  <c r="S266" i="17"/>
  <c r="S265" i="17"/>
  <c r="S263" i="17"/>
  <c r="S262" i="17"/>
  <c r="S261" i="17"/>
  <c r="S260" i="17"/>
  <c r="S258" i="17"/>
  <c r="S257" i="17"/>
  <c r="S256" i="17"/>
  <c r="S255" i="17"/>
  <c r="S254" i="17"/>
  <c r="S252" i="17"/>
  <c r="S251" i="17"/>
  <c r="S250" i="17"/>
  <c r="S249" i="17"/>
  <c r="S248" i="17"/>
  <c r="S247" i="17"/>
  <c r="S246" i="17"/>
  <c r="S245" i="17"/>
  <c r="S244" i="17"/>
  <c r="S243" i="17"/>
  <c r="S242" i="17"/>
  <c r="S240" i="17"/>
  <c r="S239" i="17"/>
  <c r="S238" i="17"/>
  <c r="S237" i="17"/>
  <c r="S236" i="17"/>
  <c r="S235" i="17"/>
  <c r="S234" i="17"/>
  <c r="S232" i="17"/>
  <c r="S231" i="17"/>
  <c r="S230" i="17"/>
  <c r="S229" i="17"/>
  <c r="S228" i="17"/>
  <c r="S227" i="17"/>
  <c r="S226" i="17"/>
  <c r="S225" i="17"/>
  <c r="S224" i="17"/>
  <c r="S223" i="17"/>
  <c r="S222" i="17"/>
  <c r="S221" i="17"/>
  <c r="S220" i="17"/>
  <c r="S219" i="17"/>
  <c r="S218" i="17"/>
  <c r="S217" i="17"/>
  <c r="S216" i="17"/>
  <c r="S214" i="17"/>
  <c r="S213" i="17"/>
  <c r="S212" i="17"/>
  <c r="S211" i="17"/>
  <c r="S210" i="17"/>
  <c r="S209" i="17"/>
  <c r="S208" i="17"/>
  <c r="S207" i="17"/>
  <c r="S206" i="17"/>
  <c r="S205" i="17"/>
  <c r="S204" i="17"/>
  <c r="S203" i="17"/>
  <c r="S202" i="17"/>
  <c r="S201" i="17"/>
  <c r="S200" i="17"/>
  <c r="S199" i="17"/>
  <c r="S198" i="17"/>
  <c r="S197" i="17"/>
  <c r="S196" i="17"/>
  <c r="S195" i="17"/>
  <c r="S194" i="17"/>
  <c r="S193" i="17"/>
  <c r="S191" i="17"/>
  <c r="S190" i="17"/>
  <c r="S189" i="17"/>
  <c r="S188" i="17"/>
  <c r="S187" i="17"/>
  <c r="S186" i="17"/>
  <c r="S185" i="17"/>
  <c r="S183" i="17"/>
  <c r="S182" i="17"/>
  <c r="S181" i="17"/>
  <c r="S180" i="17"/>
  <c r="S179" i="17"/>
  <c r="S178" i="17"/>
  <c r="S177" i="17"/>
  <c r="S176" i="17"/>
  <c r="S175" i="17"/>
  <c r="S174" i="17"/>
  <c r="S173" i="17"/>
  <c r="S172" i="17"/>
  <c r="S171" i="17"/>
  <c r="S170" i="17"/>
  <c r="S169" i="17"/>
  <c r="S168" i="17"/>
  <c r="S167" i="17"/>
  <c r="S166" i="17"/>
  <c r="S165" i="17"/>
  <c r="S164" i="17"/>
  <c r="S163" i="17"/>
  <c r="S162" i="17"/>
  <c r="S161" i="17"/>
  <c r="S160" i="17"/>
  <c r="S159" i="17"/>
  <c r="S158" i="17"/>
  <c r="S157" i="17"/>
  <c r="S156" i="17"/>
  <c r="S155" i="17"/>
  <c r="S153" i="17"/>
  <c r="S152" i="17"/>
  <c r="S151" i="17"/>
  <c r="S150" i="17"/>
  <c r="S149" i="17"/>
  <c r="S148" i="17"/>
  <c r="S146" i="17"/>
  <c r="S145" i="17"/>
  <c r="S144" i="17"/>
  <c r="S143" i="17"/>
  <c r="S142" i="17"/>
  <c r="J141" i="17"/>
  <c r="S140" i="17"/>
  <c r="S139" i="17"/>
  <c r="S138" i="17"/>
  <c r="S137" i="17"/>
  <c r="S136" i="17"/>
  <c r="S135" i="17"/>
  <c r="S134" i="17"/>
  <c r="S133" i="17"/>
  <c r="S132" i="17"/>
  <c r="S131" i="17"/>
  <c r="S129" i="17"/>
  <c r="S128" i="17"/>
  <c r="S127" i="17"/>
  <c r="S126" i="17"/>
  <c r="S125" i="17"/>
  <c r="S124" i="17"/>
  <c r="S123" i="17"/>
  <c r="S122" i="17"/>
  <c r="S121" i="17"/>
  <c r="S120" i="17"/>
  <c r="S119" i="17"/>
  <c r="S118" i="17"/>
  <c r="S116" i="17"/>
  <c r="S115" i="17"/>
  <c r="S114" i="17"/>
  <c r="S113" i="17"/>
  <c r="S112" i="17"/>
  <c r="S111" i="17"/>
  <c r="S110" i="17"/>
  <c r="S109" i="17"/>
  <c r="S108" i="17"/>
  <c r="S107" i="17"/>
  <c r="S106" i="17"/>
  <c r="S105" i="17"/>
  <c r="S104" i="17"/>
  <c r="S102" i="17"/>
  <c r="S101" i="17"/>
  <c r="S100" i="17"/>
  <c r="S99" i="17"/>
  <c r="S98" i="17"/>
  <c r="S97" i="17"/>
  <c r="S96" i="17"/>
  <c r="S95" i="17"/>
  <c r="S94" i="17"/>
  <c r="S93" i="17"/>
  <c r="S92" i="17"/>
  <c r="S91" i="17"/>
  <c r="S90" i="17"/>
  <c r="S89" i="17"/>
  <c r="S88" i="17"/>
  <c r="S87" i="17"/>
  <c r="S86" i="17"/>
  <c r="S85" i="17"/>
  <c r="S84" i="17"/>
  <c r="S83" i="17"/>
  <c r="S82" i="17"/>
  <c r="S81" i="17"/>
  <c r="S80" i="17"/>
  <c r="S78" i="17"/>
  <c r="S77" i="17"/>
  <c r="S76" i="17"/>
  <c r="S75" i="17"/>
  <c r="S74" i="17"/>
  <c r="S73" i="17"/>
  <c r="S72" i="17"/>
  <c r="S71" i="17"/>
  <c r="S70" i="17"/>
  <c r="S69" i="17"/>
  <c r="S68" i="17"/>
  <c r="S67" i="17"/>
  <c r="S66" i="17"/>
  <c r="S65" i="17"/>
  <c r="S64" i="17"/>
  <c r="S63" i="17"/>
  <c r="S62" i="17"/>
  <c r="S61" i="17"/>
  <c r="S60" i="17"/>
  <c r="S59" i="17"/>
  <c r="S58" i="17"/>
  <c r="S57" i="17"/>
  <c r="S56" i="17"/>
  <c r="S55" i="17"/>
  <c r="S54" i="17"/>
  <c r="S53" i="17"/>
  <c r="S52" i="17"/>
  <c r="I500" i="18" l="1"/>
  <c r="I69" i="12" l="1"/>
  <c r="T17" i="19" l="1"/>
  <c r="T16" i="19"/>
  <c r="T15" i="19"/>
  <c r="T14" i="19"/>
  <c r="T12" i="19"/>
  <c r="T11" i="19"/>
  <c r="T10" i="19"/>
  <c r="T9" i="19"/>
  <c r="T8" i="19"/>
  <c r="T7" i="19"/>
  <c r="T6" i="19"/>
  <c r="T5" i="19"/>
  <c r="T4" i="19"/>
  <c r="T3" i="19"/>
  <c r="T2" i="19"/>
  <c r="T35" i="13" l="1"/>
  <c r="T34" i="13"/>
  <c r="T33" i="13"/>
  <c r="T32" i="13"/>
  <c r="T31" i="13"/>
  <c r="T30" i="13"/>
  <c r="T29" i="13"/>
  <c r="T28" i="13"/>
  <c r="T27" i="13"/>
  <c r="T26" i="13"/>
  <c r="T25" i="13"/>
  <c r="T24" i="13"/>
  <c r="T23" i="13"/>
  <c r="T22" i="13"/>
  <c r="T21" i="13"/>
  <c r="T20" i="13"/>
  <c r="T19" i="13"/>
  <c r="T18" i="13"/>
  <c r="T17" i="13"/>
  <c r="T16" i="13"/>
  <c r="T15" i="13"/>
  <c r="T14" i="13"/>
  <c r="T13" i="13"/>
  <c r="T12" i="13"/>
  <c r="T11" i="13"/>
  <c r="T10" i="13"/>
  <c r="T9" i="13"/>
  <c r="T8" i="13"/>
  <c r="T7" i="13"/>
  <c r="T6" i="13"/>
  <c r="T5" i="13"/>
  <c r="T4" i="13"/>
  <c r="T3" i="13"/>
  <c r="T2" i="13"/>
  <c r="T19" i="3" l="1"/>
  <c r="T18" i="3"/>
  <c r="T17" i="3"/>
  <c r="T16" i="3"/>
  <c r="T15" i="3"/>
  <c r="T14" i="3"/>
  <c r="T13" i="3"/>
  <c r="T11" i="3"/>
  <c r="T10" i="3"/>
  <c r="T9" i="3"/>
  <c r="T8" i="3"/>
  <c r="T7" i="3"/>
  <c r="T6" i="3"/>
  <c r="T5" i="3"/>
  <c r="T4" i="3"/>
  <c r="T3" i="3"/>
  <c r="I167" i="10" l="1"/>
  <c r="T10" i="6"/>
  <c r="I167" i="15" l="1"/>
  <c r="I16" i="9" l="1"/>
  <c r="I12" i="6" l="1"/>
  <c r="I8" i="20" l="1"/>
  <c r="I21" i="3" l="1"/>
  <c r="I52" i="11" l="1"/>
  <c r="I673" i="17" l="1"/>
  <c r="I4" i="5"/>
  <c r="I19" i="19"/>
  <c r="I37" i="13" l="1"/>
  <c r="I17" i="4" l="1"/>
  <c r="I53" i="3" l="1"/>
  <c r="I58" i="6"/>
</calcChain>
</file>

<file path=xl/sharedStrings.xml><?xml version="1.0" encoding="utf-8"?>
<sst xmlns="http://schemas.openxmlformats.org/spreadsheetml/2006/main" count="18641" uniqueCount="5912">
  <si>
    <t>(N) Nit Del Sujeto Vigilado</t>
  </si>
  <si>
    <t>(C) Nombre Del Sujeto Vigilado</t>
  </si>
  <si>
    <t>(C) Rubro Presupuestal De Gastos Que Se Afecta Al Celebrar El Contrato</t>
  </si>
  <si>
    <t>(C) Sector Del Cual Proviene El Recursos Contratado</t>
  </si>
  <si>
    <t>(C) Número Del Contrato</t>
  </si>
  <si>
    <t>(C) Régimen Contractual De La Entidad</t>
  </si>
  <si>
    <t>(C) Modalidad De Contratación</t>
  </si>
  <si>
    <t>(C) Tipologia De Contrato</t>
  </si>
  <si>
    <t>(N) Valor Inicial Del Contrato</t>
  </si>
  <si>
    <t>(N) Valor Final Si Sufrió Modificación</t>
  </si>
  <si>
    <t>(N) Nit O Numero De Cedula Del Contratista</t>
  </si>
  <si>
    <t>(C) Nombre Del Contratista</t>
  </si>
  <si>
    <t>(C) Objeto Del Contrato</t>
  </si>
  <si>
    <t>(F) Fecha De Inicio</t>
  </si>
  <si>
    <t>(F) Fecha Final</t>
  </si>
  <si>
    <t>(N) Valor Cancelado</t>
  </si>
  <si>
    <t>(N) Valor Adeudado</t>
  </si>
  <si>
    <t>(N) Numero De Identificación Del Supervisor O Interventor</t>
  </si>
  <si>
    <t>(C) Nombre Del Supervisor O Interventor</t>
  </si>
  <si>
    <t xml:space="preserve">VALOR REAL DE LA ADICION </t>
  </si>
  <si>
    <t xml:space="preserve">VALOR DE LA DISMINUCION </t>
  </si>
  <si>
    <t>Fecha De Suscripción</t>
  </si>
  <si>
    <t>(C) OBJETO DEL CONTRATO</t>
  </si>
  <si>
    <t xml:space="preserve">TOTAL CONTRATOS </t>
  </si>
  <si>
    <t xml:space="preserve">VALOR TOTAL INICIAL </t>
  </si>
  <si>
    <t>UNIVERSIDAD DEL MAGDALENA</t>
  </si>
  <si>
    <t>FUNCIONAMIENTO</t>
  </si>
  <si>
    <t>OTRO SECTOR</t>
  </si>
  <si>
    <t>OPSP-FIN-0001</t>
  </si>
  <si>
    <t>REGIMEN ESPECIAL</t>
  </si>
  <si>
    <t>OTRA</t>
  </si>
  <si>
    <t>PRESTACION DE SERVICIOS</t>
  </si>
  <si>
    <t>DANIELA ANDREA SOLANO DIAZ</t>
  </si>
  <si>
    <t>LA PRESENTE ORDEN TIENE POR OBJETO LAS SIGUIENTES ACTIVIDADES 1 VERIFICAR LOS DOCUMENTOS PRECONTRACTUALES REQUERIDOS POR EL SISTEMA DE CALIDAD PARA LA GESTION UNIVERSITARIA  COGUI. 2 REVISAR Y APROBAR DOCUMENTOS PRECONTRACTUALES EN LA PLATAFORMA GEDOCO DE LOS DOCENTES Y CONTRATISTAS DE LOS PROGRAMAS DE POSTGRADOS DE LA FACULTAD DE INGENIERIA. 3 REVISAR LAS RESOLUCIONES DE CALENDARIO ACADEMICOS Y  MODIFICACION DE CALENDARIO DE LOS PROGRAMAS DE POSTGRADOS DE LA FACULTAD. 4 REALIZAR LA REVISION DEL PAGO DE BONIFICACIONES DE LOS DOCENTES DE PLANTA DE LOS PROGRAMAS DE POSTGRADOS DE LA FACULTAD. 5 REALIZAR SEGUIMIENTO A LOS PAGOS EN EL SINAP 6 REALIZAR SEGUIMIENTOS FINANCIEROS DE LOS PROGRAMAS DE POSTGRADOS DE LA FACULTAD. 7 REALIZAR SEGUIMIENTO CONTABLE Y PRESUPUESTAL DE LOS POSTGRADOS ADSCRITOS A LA FACULTAD DE  INGENIERIA.</t>
  </si>
  <si>
    <t>2022/01/21</t>
  </si>
  <si>
    <t>2022/06/21</t>
  </si>
  <si>
    <t>YINIVA CAMARGO CAICEDO</t>
  </si>
  <si>
    <t>OPSP-FIN-0002</t>
  </si>
  <si>
    <t>HAROLD DE JESUS ARAQUE GARCIA</t>
  </si>
  <si>
    <t>LA PRESENTE ORDEN TIENE POR OBJETO LAS SIGUIENTES ACTIVIDADES 1 ASEGURAR EL CUMPLIMIENTO DEL REGLAMENTO CONTEMPLADO EN EL ACUERDO SUPERIOR NO. 019 DE 2018 Y DEMAS NORMAS UNIVERSITARIAS EN EL PROGRAMA DE POSTGRADO ESPECIALIZACION DESARROLLO DE SOFTWARE 2 COORDINAR EL PROCESO DE ADMISION AL PROGRAMA, CON LA COLABORACION DEL GRUPO DE ADMISIONES, REGISTROS Y CONTROL ACADEMICO. 3 MONITOREAR LA ORGANIZACION Y MARCHA DEL PROGRAMA, EN CONSONANCIA CON LAS DETERMINACIONES DEL CONSEJO DE PROGRAMA Y EL CONSEJO DE FACULTAD. 4 PRESENTAR EL PRESUPUESTO ANUAL Y EL SEGUIMIENTO SEMESTRAL DE EJECUCION DEL PROGRAMA, ANTE EL DECANO O DIRECTOR DE LA UNIDAD ACADEMICA. Y DEMAS NORMAS UNIVERSITARIAS EN EL PROGRAMA A SU CARGO. 5 LIDERAR LOS PROCESOS DE AUTOEVALUACION, DE EVALUACION POR PARES Y DE ACREDITACION DEL RESPECTIVO PROGRAMA.  6 PRESIDIR EL CONSEJO DE PROGRAMA EN AUSENCIA DEL DECANO Y MANTENER UN ARCHIVO CON LAS ACTAS Y DOCUMENTOS OFICIALES DEL PROGRAMA DE POSGRADO.</t>
  </si>
  <si>
    <t>2022/01/24</t>
  </si>
  <si>
    <t>2022/06/24</t>
  </si>
  <si>
    <t>AQUILES ALFONSO COHEN LLANES</t>
  </si>
  <si>
    <t>OPSP-FIN-0003</t>
  </si>
  <si>
    <t>ALEXIS RAFAEL MERCADO GARCIA</t>
  </si>
  <si>
    <t>LA PRESENTE ORDEN TIENE POR OBJETO LAS SIGUIENTES ACTIVIDADES 1 APOYAR EN LA ORGANIZACION Y LOGISTICA DE LAS ACTIVIDADES RELACIONADAS CON EL FUNCIONAMIENTO DE LAS COHORTES ACTIVAS DE LOS PROGRAMAS DE LA MAESTRIA EN INGENIERIA Y DOCTORADO EN INGENIERIA. 2 APOYAR EN LA REALIZACION DE LA DIVULGACION Y PUBLICIDAD DE LOS PROGRAMAS DE POSTGRADOS DE LA FACULTAD DE INGENIERIA 3 APOYAR EL PROCESO DE INSCRIPCION Y MATRICULA DE  LOS ESTUDIANTES A PARTICIPAR EN LA MAESTRIA EN INGENIERIA Y DOCTORADO EN INGENIERIA.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</si>
  <si>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2022/01/27</t>
  </si>
  <si>
    <t>2022/06/27</t>
  </si>
  <si>
    <t>JORGE GOMEZ ROJAS</t>
  </si>
  <si>
    <t>OPSP-FIN-0004</t>
  </si>
  <si>
    <t>ANANDA MONTENEGRO GONZALEZ</t>
  </si>
  <si>
    <t>LA PRESENTE ORDEN TIENE POR OBJETO LAS SIGUIENTES ACTIVIDADES 1 APOYAR EN LA ORGANIZACION Y LOGISTICA DE LAS ACTIVIDADES RELACIONADAS CON EL FUNCIONAMIENTO DE LAS COHORTES ACTIVAS DE LOS PROGRAMAS DE LA ESPECIALIZACION EN LOGISTICA Y TRANSPORTE INTERNACIONAL Y MAESTRIA EN LOGISTICA Y CADENA DE SUMINISTROS. 2 APOYAR EN LA REALIZACION DE LA DIVULGACION Y PUBLICIDAD DE LOS PROGRAMAS DE POSTGRADOS DE LA FACULTAD DE INGENIERIA 3 APOYAR EL PROCESO DE INSCRIPCION Y MATRICULA DE LOS ESTUDIANTES A PARTICIPAR EN LOS PROGRAMAS ESPECIALIZACION EN LOGISTICA Y TRANSPORTE INTERNACIONAL Y MAESTRIA EN LOGISTICA Y CADENA DE SUMINISTROS.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t>
  </si>
  <si>
    <t>PEDRO LUIS SALCEDO RAMIREZ</t>
  </si>
  <si>
    <t>OPSP-FIN-0005</t>
  </si>
  <si>
    <t>LINA MARCELA CUAO GARCIA</t>
  </si>
  <si>
    <t>LA PRESENTE ORDEN TIENE POR OBJETO LAS SIGUIENTES ACTIVIDADES 1 ASEGURAR EL CUMPLIMIENTO DEL REGLAMENTO CONTEMPLADO EN EL ACUERDO SUPERIOR NO. 019 DE 2018 Y DEMAS NORMAS UNIVERSITARIAS EN EL PROGRAMA DE POSTGRADO ESPECIALIZACION EN GERENCIA DE PROYECTOS DE INGENIERIA. 2 COORDINAR EL PROCESO DE ADMISION AL PROGRAMA, CON LA COLABORACION DEL GRUPO DE ADMISIONES, REGISTROS Y CONTROL ACADEMICO. 3 MONITOREAR LA ORGANIZACION Y MARCHA DEL PROGRAMA, EN CONSONANCIA CON LAS DETERMINACIONES DEL CONSEJO DE PROGRAMA Y EL CONSEJO DE FACULTAD. 4 PRESENTAR EL PRESUPUESTO ANUAL Y EL SEGUIMIENTO SEMESTRAL DE EJECUCION DEL PROGRAMA, ANTE EL DECANO O DIRECTOR DE LA UNIDAD ACADEMICA. Y DEMAS NORMAS UNIVERSITARIAS EN EL PROGRAMA A SU CARGO. 5 LIDERAR LOS PROCESOS DE AUTOEVALUACION, DE EVALUACION POR PARES Y DE ACREDITACION DEL RESPECTIVO PROGRAMA. 6 PRESIDIR EL CONSEJO DE PROGRAMA EN AUSENCIA DEL DECANO Y MANTENER UN ARCHIVO CON LAS ACTAS Y DOCUMENTOS OFICIALES DEL PROGRAMA DE POSGRADO.</t>
  </si>
  <si>
    <t>ADRIANA DEL SOCORRO PABON NOGUERA</t>
  </si>
  <si>
    <t>OPSP-FIN-0006</t>
  </si>
  <si>
    <t>CEINY GIMENA JIMENEZ TURIZO</t>
  </si>
  <si>
    <t>LA PRESENTE ORDEN TIENE POR OBJETO LAS SIGUIENTES ACTIVIDADES 1 APOYAR EN LA ORGANIZACION Y LOGISTICA DE LAS ACTIVIDADES RELACIONADAS CON EL FUNCIONAMIENTO DE LAS COHORTES ACTIVAS DE LOS PROGRAMAS DE LA MAESTRIA EN CIENCIAS AGRARIAS. 2 APOYAR EN LA REALIZACION DE LA DIVULGACION Y PUBLICIDAD DE LOS PROGRAMAS DE POSTGRADOS Y LA FACULTAD DE INGENIERIA. 3 APOYAR EL PROCESO DE INSCRIPCION Y MATRICULA DE LOS ESTUDIANTES A  PARTICIPAR EN LA MAESTRIA EN CIENCIAS AGRARIAS.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</si>
  <si>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LILIANA MARGARITA CORTINA PEÑARANDA</t>
  </si>
  <si>
    <t>OPSP-FIN-0007</t>
  </si>
  <si>
    <t>TAYDIS PATRICIA ALVAREZ ARIZA</t>
  </si>
  <si>
    <t>LA PRESENTE ORDEN TIENE POR OBJETO LAS SIGUIENTES ACTIVIDADES 1 APOYAR EN LA ORGANIZACION Y LOGISTICA DE LAS ACTIVIDADES RELACIONADAS CON EL FUNCIONAMIENTO DE LAS COHORTES ACTIVAS DE LOS PROGRAMAS DE MAESTRIA EN PESQUERIAS TROPICALES. 2 APOYAR EN LA REALIZACION DE LA DIVULGACION Y PUBLICIDAD DE LOS PROGRAMAS DE POSTGRADOS DE LA FACULTAD DE INGENIERIA 3 APOYAR EL PROCESO DE INSCRIPCION Y MATRICULA DE LOS ESTUDIANTES A PARTICIPAR DE LA MAESTRIA EN PESQUERIAS TROPICALES.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</si>
  <si>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HARLEY ZUÑIGA CLAVIJO</t>
  </si>
  <si>
    <t>OPSP-FIN-0008</t>
  </si>
  <si>
    <t>DANIEL ESTEBAN BERMUDEZ VARGAS</t>
  </si>
  <si>
    <t>LA PRESENTE ORDEN TIENE POR OBJETO LAS SIGUIENTES ACTIVIDADES 1 APOYAR EN LA ORGANIZACION Y LOGISTICA DE LAS ACTIVIDADES RELACIONADAS CON EL FUNCIONAMIENTO DE LAS COHORTES ACTIVAS DE LOS PROGRAMAS DE LA ESPECIALIZACION EN GESTION Y LEGISLACION AMBIENTAL. 2 APOYAR EN LA REALIZACION DE LA DIVULGACION Y PUBLICIDAD DE LOS PROGRAMAS DE POSTGRADOS DE LA FACULTAD DE INGENIERIA 3 APOYAR EL PROCESO DE INSCRIPCION Y MATRICULA DE  LOS ESTUDIANTES A PARTICIPAR EN LA ESPECIALIZACION EN GESTION Y LEGISLACION AMBIENTAL.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</si>
  <si>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CARLOS ENRIQUE BARRAZA HERAS</t>
  </si>
  <si>
    <t>OPSP-FIN-0009</t>
  </si>
  <si>
    <t>ADRIANA MARIA PATIÑO LOPEZ</t>
  </si>
  <si>
    <t>LA PRESENTE ORDEN TIENE POR OBJETO LAS SIGUIENTES ACTIVIDADES 1 APOYAR EN LA ORGANIZACION Y LOGISTICA DE LAS ACTIVIDADES RELACIONADAS CON EL FUNCIONAMIENTO DE LAS COHORTES ACTIVAS DE LOS PROGRAMAS DE MAESTRIA EN SISTEMAS DE GESTION. 2 APOYAR EN LA REALIZACION DE LA DIVULGACION Y PUBLICIDAD DE LOS PROGRAMAS DE POSTGRADOS DE LA FACULTAD DE INGENIERIA 3 APOYAR EL PROCESO DE INSCRIPCION Y MATRICULA DE LOS ESTUDIANTES A  PARTICIPAR DE LA MAESTRIA EN SISTEMAS DE GESTION. 4 APOYAR Y CONTRIBUIR EN LA ELABORACION DEL PROCESO DE AUTOEVALUACION Y REGISTRO CALIFICADO. 5 VELAR PORQUE LOS DOCENTES HAGAN EL CONTROL DE ASISTENCIA A CLASES MEDIANTE EL FORMATO GENERADO POR AYRE, EN CONCORDANCIA CON EL MICRODISEÑO, EL CUAL DEBERA ENTREGAR DEBIDAMENTE FIRMADO POR EL RESPECTIVO DOCENTE, A MAS TARDAR EL DIA MARTES SIGUIENTE A LA FECHA DE REALIZACION DE LA CLASE.</t>
  </si>
  <si>
    <t xml:space="preserve">INVERSION </t>
  </si>
  <si>
    <t>OAG-FIN-0010</t>
  </si>
  <si>
    <t>GIOVANNA VARGAS DIAZ</t>
  </si>
  <si>
    <t>LA PRESENTE ORDEN TIENE POR OBJETO LAS SIGUIENTES ACTIVIDADES 1 APOYAR EN LA RECOLECCION DE INFORMACION DOCUMENTAL PARA LA CONSTRUCCION DEL DOCUMENTO DE AUTOEVALUACION CON FINES DE ACREDITACION POR ALTA CALIDAD DEL PROGRAMA DE INGENIERIA INDUSTRIAL. 2 APOYAR EN LA APLICACION DE INSTRUMENTOS DE PERCEPCION A ESTUDIANTES, DOCENTES, DIRECTIVOS Y EGRESADOS DEL PROGRAMA DE INGENIERIA INDUSTRIAL PARA LA CONSTRUCCION DEL  DOCUMENTO DE AUTOEVALUACION CON FINES DE ACREDITACION POR ALTA CALIDAD DEL PROGRAMA. 3 APOYAR EN LA SISTEMATIZACION DE INFORMACION DOCUMENTAL PARA LA CONSTRUCCION DEL DOCUMENTO DE AUTOEVALUACION CON FINES DE ACREDITACION POR ALTA CALIDAD DEL PROGRAMA DE INGENIERIA INDUSTRIAL. 4 APOYAR EN LA REDACCION DE LOS INFORMES POR FACTOR, CONSTRUCCION DE PLAN DE MEJORAMIENTO Y ORGANIZACION DE ANEXOS DE LOS DOCUMENTOS DE AUTOEVALUACION CON FINES DE ACREDITACION POR ALTA CALIDAD DEL PROGRAMA DE INGENIERIA INDUSTRIAL.</t>
  </si>
  <si>
    <t>2022/01/28</t>
  </si>
  <si>
    <t>2022/06/28</t>
  </si>
  <si>
    <t>OAG-FIN-0011</t>
  </si>
  <si>
    <t>CAMILO DAVID QUINTANA GAMARRA</t>
  </si>
  <si>
    <t>LA PRESENTE ORDEN TIENE POR OBJETO LAS SIGUIENTES ACTIVIDADES 1 APOYAR EN LA RECOLECCION DE INFORMACION DOCUMENTAL PARA LA CONSTRUCCION DEL DOCUMENTO DE AUTOEVALUACION CON FINES DE ACREDITACION POR ALTA CALIDAD DEL PROGRAMA DE INGENIERIA ELECTRONICA. 2 APOYAR EN LA APLICACION DE INSTRUMENTOS DE PERCEPCION A ESTUDIANTES, DOCENTES, DIRECTIVOS Y EGRESADOS DEL PROGRAMA DE INGENIERIA ELECTRONICA PARA LA CONSTRUCCION DEL DOCUMENTO DE AUTOEVALUACION CON FINES DE ACREDITACION POR ALTA CALIDAD DEL PROGRAMA. 3 APOYAR EN LA SISTEMATIZACION DE INFORMACION DOCUMENTAL PARA LA CONSTRUCCION DEL DOCUMENTO DE AUTOEVALUACION CON FINES DE ACREDITACION POR ALTA CALIDAD DEL PROGRAMA DE INGENIERIA ELECTRONICA. 4 APOYAR EN LA REDACCION DE LOS INFORMES POR FACTOR, CONSTRUCCION DE PLAN DE MEJORAMIENTO Y ORGANIZACION DE ANEXOS DE LOS DOCUMENTOS DE AUTOEVALUACION CON FINES DE ACREDITACION POR ALTA CALIDAD DEL PROGRAMA DE INGENIERIA ELECTRONICA.</t>
  </si>
  <si>
    <t>RONALD MARTINEZ ABUABARA</t>
  </si>
  <si>
    <t>OAG-FIN-0012</t>
  </si>
  <si>
    <t>LINA MARCELA PONZON DIAZ</t>
  </si>
  <si>
    <t>LA PRESENTE ORDEN TIENE POR OBJETO LAS SIGUIENTES ACTIVIDADES 1 APOYAR EN LA RECOLECCION DE INFORMACION DOCUMENTAL PARA LA CONSTRUCCION DEL DOCUMENTO DE AUTOEVALUACION DEL PROGRAMA DE INGENIERIA DE SISTEMAS. 2 APOYAR EN LA APLICACION DE INSTRUMENTOS DE PERCEPCION A ESTUDIANTES, DOCENTES, DIRECTIVOS Y EGRESADOS DEL PROGRAMA DE INGENIERIA DE SISTEMAS PARA LA CONSTRUCCION DEL DOCUMENTO DE AUTOEVALUACION DEL PROGRAMA. 3 APOYAR EN LA SISTEMATIZACION DE INFORMACION DOCUMENTAL PARA LA CONSTRUCCION DEL DOCUMENTO DE AUTOEVALUACION DEL PROGRAMA DE INGENIERIA DE SISTEMAS. 4 APOYAR EN LA REDACCION DE LOS INFORMES POR FACTOR, CONSTRUCCION DE PLAN DE MEJORAMIENTO Y ORGANIZACION DE ANEXOS DE LOS DOCUMENTOS DE AUTOEVALUACION DEL PROGRAMA DE INGENIERIA DE SISTEMAS.</t>
  </si>
  <si>
    <t>OAG-FIN-0013</t>
  </si>
  <si>
    <t>ANGELA MARIA RUEDA QUINTO</t>
  </si>
  <si>
    <t>LA PRESENTE ORDEN TIENE POR OBJETO LAS SIGUIENTES ACTIVIDADES 1 APOYAR LAS ACTIVIDADES RELACIONADAS CON LA IMPLEMENTACION DE LA POLITICA DE SOSTENIBILIDAD INSTITUCIONAL. 2 COORDINAR LA PLANEACION Y DESARROLLO DE LA CATEDRA DE SOSTENIBILIDAD. 3 PRESENTAR INFORMES QUE CONSOLIDEN EL BALANCE DE LOS ENCUENTROS DE LA CATEDRA DE SOSTENIBILIDAD. 4 COORDINAR EL DESARROLLO DE ACTIVIDADES LIGADAS A LOS PROYECTOS INTEGRADORES DE LA CATEDRA DE SOSTENIBILIDAD. 5 IMPLEMENTAR ACTIVIDADES EN LA METODOLOGIA AGILES UNIMAGDALENA</t>
  </si>
  <si>
    <t>OSM-FIN-0001</t>
  </si>
  <si>
    <t>OTROS TIPOS</t>
  </si>
  <si>
    <t>MARTINEZ Y RUIZ S.A.S</t>
  </si>
  <si>
    <t>LA PRESENTE ORDEN TIENE POR OBJETO, EL SUMINISTRO DE REFRIGERIOS Y ALMUERZOS REQUERIDOS EN LAS CAPACITACIONES, REUNIONES, GRUPOS FOCALES EN LOS PROCESOS DE ACREDITACION POR ALTA CALIDAD DE LOS PROGRAMAS DE LA FACULTAD DE INGENIERIA. LA PROPUESTA HACE PARTE INTEGRAL DE LA PRESENTE ORDEN.</t>
  </si>
  <si>
    <t>2022/12/31</t>
  </si>
  <si>
    <t>INVERSION</t>
  </si>
  <si>
    <t>OPSP-VIN-0001</t>
  </si>
  <si>
    <t>PRESTACIÓN DE SERVICIO</t>
  </si>
  <si>
    <t xml:space="preserve">MANUEL ALEJANDRO UMAÑA GRANADOS </t>
  </si>
  <si>
    <t>PRESTAR LOS  SERVICIOS  PROFESIONALES  COMO  ABOGADO  EN  LA VICERRECTORÍA DE INVESTIGACIÓN EL CONTRATISTA SE COMPROMETE A APOYAR A  LA VICERRECTORÍA DE  INVESTIGACIÓN  Y  SUS  UNIDADES  EN MATERIA JURÍDICA CON EL FIN  DE  GARANTIZAR EL CUMPLIMIENTO DE NORMAS CONSTITUCIONALES LEGALES Y REGLAMENTARIAS ADELANTAR PARA LA VICERRECTORÍA DE INVESTIGACIÓN LA REDACCIÓN DE CONCEPTOS JURÍDICOS ADELANTAR PARA LA VICERRECTORÍA DE INVESTIGACIÓN EN LA RECOPILACIÓN ANÁLISIS ACTUALIZACIÓN Y DIFUSIÓN DE LAS NORMAS CONSTITUCIONALES</t>
  </si>
  <si>
    <t xml:space="preserve">ANA CAMARGO VELÁSQUEZ </t>
  </si>
  <si>
    <t>OPSP-VIN-0002</t>
  </si>
  <si>
    <t>ADALBERTO DUICA BARRERA</t>
  </si>
  <si>
    <t>PRESTAR LOS SERVICIOS PROFESIONALES COMO INGENIERO INDUSTRIALEN LA VICERRECTORÍA DE INVESTIGACIÓN EL CONTRATISTA SE COMPROMETE A ADELANTAR PARA LA VICERRECTORÍA DE INVESTIGACIÓN EL DILIGENCIAMIENTO DE LOS FORMATOS DE SOLICITUDES DE CDP DE AFECTACIONES PRESUPUESTALES Y DE TRASLADOS INTERNOS ENTRE RUBROS PARA LOS PROYECTOS DE INVESTIGACIÓN O DEL  PLAN  DE  ACCIÓN  INSTITUCIONAL ADELANTAR  PARA LA VICERRECTORÍA DE INVESTIGACIÓN LA ELABORACIÓN DE LA PLANILLA DELPERSONAL CONTRATADO</t>
  </si>
  <si>
    <t>OPSP-VIN-0003</t>
  </si>
  <si>
    <t>MONICA ISABEL CALDERON SOLANO</t>
  </si>
  <si>
    <t>PRESTAR LOS SERVICIOS PROFESIONALES COMO ADMINISTRADOR DE EMPRESASEN LA VICERRECTORÍA DE INVESTIGACIÓN EL CONTRATISTA SE COMPROMETE A RECOPILAR ANALIZAR REVISAR Y DILIGENCIAR LOS FORMATOS REQUERIDOS EN LA ETAPA PRECONTRACTUAL DE LAS ÓRDENES AUTORIZADAS POR LA VICERRECTORÍA DE INVESTIGACIÓN APOYO DILIGENCIAR LOS FORMATOS DE SOLICITUDES DE CDP DE AFECTACIONES PRESUPUESTALES Y DE TRASLADOS INTERNOS ENTRE RUBROS PARA LOS PROYECTOS DE INVESTIGACIÓN O DEL  PLAN  DE  ACCIÓN  INSTITUCIONAL</t>
  </si>
  <si>
    <t>OPSP-VIN-0004</t>
  </si>
  <si>
    <t>LIZETH CAROLINA LOZANO VÁSQUEZ</t>
  </si>
  <si>
    <t>PRESTAR LOSSERVICIOS  PROFESIONALES  COMO  INGENIERO INDUSTRIALEN LA VICERRECTORÍA DE INVESTIGACIÓN EL CONTRATISTA SE COMPROMETE A REALIZAR VALIDAR Y APROBAR EN LA PLATAFORMA SIGEP DE LOS DOCUMENTOS PRECONTRACTUALES NECESARIOS PARA ELABORACIÓN DE ÓRDENES DE SERVICIOS PROFESIONALES Y DE APOYO A LA GESTIÓN APOYAR A LA REALIZACIÓN DEL CARGUE DE LOS CONTRATOS MODIFICACIONES Y LIQUIDACIONES DE LAS ORDENES DE LOS CONTRATOS EXPEDIDOS POR LA VICERRECTORÍA EN LAS PLATAFORMAS SIGEP SIA OBSERVA SECOP L SINAP Y GEDOCO</t>
  </si>
  <si>
    <t>OPSP-VIN-0005</t>
  </si>
  <si>
    <t>MABEL ELIANA ORDOÑEZ AGAMEZ</t>
  </si>
  <si>
    <t>PRESTAR LOS SERVICIOS PROFESIONALES COMO ADMINISTRADOR DE EMPRESASEN LA VICERRECTORÍA DE INVESTIGACIÓN EL CONTRATISTA SE COMPROMETE A RECOPILAR ANALIZAR REVISAR Y DILIGENCIAR LOS FORMATOS REQUERIDOS EN LA ETAPA PRECONTRACTUAL DE LAS ÓRDENES AUTORIZADAS POR LA VICERRECTORÍADE INVESTIGACIÓN APOYO DILIGENCIAR LOS FORMATOS DE SOLICITUDES DE CDP DE AFECTACIONES PRESUPUESTALES Y DE TRASLADOS INTERNOS ENTRE RUBROS PARA LOS PROYECTOS DE INVESTIGACIÓN O DEL  PLAN  DE  ACCIÓN  INSTITUCIONAL</t>
  </si>
  <si>
    <t>OPSP-VIN-0006</t>
  </si>
  <si>
    <t>LEIDY VANESA FUENTES TAVERA</t>
  </si>
  <si>
    <t>PRESTAR LOSSERVICIOS  PROFESIONALES  COMO  INGENIERO INDUSTRIALEN LA VICERRECTORÍA DE INVESTIGACIÓN EL CONTRATISTA SE COMPROMETE A REALIZAR VALIDAR Y APROBAR EN LA PLATAFORMA SIGEP DE LOS DOCUMENTOS PRECONTRACTUALES NECESARIOS PARA ELABORACIÓN DE ÓRDENES DE SERVICIOS PROFESIONALES Y DE APOYO A LA GESTIÓN APOYAR A LA REALIZACIÓN DEL CARGUE DE LOS CONTRATOS Y MODIFICACIONES EXPEDIDOS POR LA VICERRECTORÍA EN LAS PLATAFORMAS SIGEP SIA OBSERVA SECOP L SINAP Y GEDOCO</t>
  </si>
  <si>
    <t>OPSP-VIN-0007</t>
  </si>
  <si>
    <t>ANGELA CAROLINA CAMACHO ALVAREZ</t>
  </si>
  <si>
    <t>PRESTAR LOS SERVICIOS PROFESIONALES COMO INGENIERO INDUSTRIALEN LA VICERRECTORÍA DE INVESTIGACIÓN EL CONTRATISTA SE COMPROMETE A RECOPILAR ANALIZAR REVISAR Y DILIGENCIAR LOS FORMATOS REQUERIDOS EN LA ETAPA PRECONTRACTUAL DE LAS ÓRDENES AUTORIZADAS POR LA VICERRECTORÍA DE INVESTIGACIÓN APOYO DILIGENCIAR LOS FORMATOS DE SOLICITUDES DE CDP DE AFECTACIONES PRESUPUESTALES Y DE TRASLADOS INTERNOS ENTRE RUBROS PARA LOS PROYECTOS DE INVESTIGACIÓN O DEL  PLAN  DE  ACCIÓN  INSTITUCIONAL</t>
  </si>
  <si>
    <t>OPSP-VIN-0008</t>
  </si>
  <si>
    <t>RAY JESÚS FANDIÑO GARCÍA</t>
  </si>
  <si>
    <t>PRESTAR SUS SERVICIOS COMO PROFESIONAL EN  NEGOCIOS INTERNACIONALESEN LA VICERRECTORÍA DE INVESTIGACIÓN EL CONTRATISTA SE COMPROMETE A RECOPILAR ANALIZAR REVISAR Y DILIGENCIAR LOS FORMATOS REQUERIDOS EN LA ETAPA PRECONTRACTUAL DE LAS ÓRDENES AUTORIZADAS POR LA VICERRECTORÍA DEINVESTIGACIÓN APOYO DILIGENCIAR LOS FORMATOS DE SOLICITUDES DE CDP DE AFECTACIONES PRESUPUESTALES Y DE TRASLADOS INTERNOS ENTRE RUBROS PARA LOS PROYECTOS DE INVESTIGACIÓN O DEL  PLAN  DE  ACCIÓN  INSTITUCIONA</t>
  </si>
  <si>
    <t>OPSP-VIN-0009</t>
  </si>
  <si>
    <t>PRESTAR LOS SERVICIOS PROFESIONALES COMO CONTADOR PÚBLICO EN LA OFICINA DE PRESUPUESTO DE LA UNIMAGDALENA EL CONTRATISTA SE COMPROMETE A APOYAR EN EL DILIGENCIAMIENTO EN EL SINAP DE LOS CDP SOLICITADOS PARA CADA PROYECTO INTERNO Y EXTERNO DEL PLAN DE ACCIÓN INSTITUCIONAL Y AUTORIZADAS POR LA VICERRECTORÍA DE INVESTIGACIÓN REVISAR DETALLADAMENTE LOS DOCUMENTOS REQUERIDOS EN LA ETAPA PRECONTRACTUAL PARA ELABORAR EN EL SINAP LOS COMPROMISOS PRESUPUESTALES DE LAS ÓRDENES DE GASTO</t>
  </si>
  <si>
    <t xml:space="preserve">ANAFLORA  JIMENEZ  DE  LA  HOZ </t>
  </si>
  <si>
    <t>OPSP-VIN-0010</t>
  </si>
  <si>
    <t>DALIANYS PASTRANA MARTINEZ</t>
  </si>
  <si>
    <t>PRESTAR LOS SERVICIOS PROFESIONALES COMO CONTADOR PÚBLICO EN EL GRUPO DE CONTABILIDAD DE LA UNIMAGDALENA EL CONTRATISTA SE COMPROMETE A APOYAR AL GRUPO DE CONTABILIDAD EN LA ELABORACIÓN DE CUENTAS POR PAGAR Y OBLIGACIONES PRESUPUESTALES APOYAR  AL PROFESIONAL ESPECIALIZADO DEL GRUPO DE CONTABILIDAD EN LA ELABORACIÓN DE LOS INFORMES FINANCIEROS  DE  AVANCES  Y  FINALES  DE  PROYECTOS</t>
  </si>
  <si>
    <t>DEWAR  ENRIQUE  LOPEZ  MORGAN</t>
  </si>
  <si>
    <t>OPSP-VIN-0011</t>
  </si>
  <si>
    <t>TAHIS ELENA ABUABARA LARA</t>
  </si>
  <si>
    <t>PRESTAR LOS SERVICIOS PROFESIONALES COMO CONTADOR PÚBLICO EN LA OFICINA DE TESORERÍADE LA UNIMAGDALENA EL CONTRATISTA SE COMPROMETE A VERIFICAR EL TRÁMITE DE LAS SOLICITUDES DE PAGOS RECIBIDAS POR LA VICERRECTORÍA DE INVESTIGACIÓN TRAMITAR LAS SOLICITUDES DE INFORMACIÓN RECIBIDAS POR LA VICERRECTORÍA DE INVESTIGACIÓN APOYAR EN EL CONTROL FINANCIERO A LOS CONVENIOS SUSCRITOS POR LA INSTITUCIÓN</t>
  </si>
  <si>
    <t>ALIX SAIRIS RAMOS FUENTES</t>
  </si>
  <si>
    <t>OPSP-VIN-0012</t>
  </si>
  <si>
    <t>KEISY PAOLA MIRANDA ALVAREZ</t>
  </si>
  <si>
    <t>PRESTAR LOS SERVICIOS PROFESIONALES COMO ECONOMISTA EN LA EDITORIAL UNIMAGDALENA EL CONTRATISTA SE COMPROMETE A APOYAR EN LOS TRÁMITES ADMINISTRATIVOS FINANCIEROS Y DE EJECUCIÓN PRESUPUESTAL DE LA EDITORIAL ESTO INCLUYE APOYAR LA SOLICITUD PREPARACIÓN Y CARGUE DE DOCUMENTOS PARA LA GENERACIÓN DE ÓRDENES CONTRATOS Y RESOLUCIONES AUTORIZADAS PARA EL PROGRAMA EDITORIAL APOYAR EN LA SOLICITUD Y SEGUIMIENTO PARA LA EXPEDICIÓN DE CDP DE AFECTACIONES PRESUPUESTALES Y DE TRASLADOS INTERNOS ENTRE RUBROS</t>
  </si>
  <si>
    <t>JORGE MARIO ORTEGA IGLESIAS</t>
  </si>
  <si>
    <t>OPSP-VIN-0013</t>
  </si>
  <si>
    <t>ANGÉLICA MARIA CORTÉS MARTÍNEZ</t>
  </si>
  <si>
    <t>PRESTAR LOS SERVICIOS PROFESIONALES EN LA EDITORIAL UNIMAGDALENA EL CONTRATISTA SE COMPROMETE A APOYAR LOS PROCESOS DE  VERIFICACIÓN DE APLICACIÓN DE NORMAS Y DEMÁS REQUERIMIENTOS ESTABLECIDOS EN EL REGLAMENTO EDITORIAL UNIMAGDALENA POR PARTE DE LOS AUTORES EN  LAS DISTINTAS PUBLICACIONES DE LA EDITORIAL APOYAR EN EL SEGUIMIENTO DE LOS PROCESOS DE EDICIÓN IMPRESIÓN DIVULGACIÓN Y COMERCIALIZACIÓN DE LAS PUBLICACIONES DE LA EDITORIAL UNIMAGDALENA</t>
  </si>
  <si>
    <t>OPSP-VIN-0014</t>
  </si>
  <si>
    <t>MARINA LUZ VILLAZON TURIZO</t>
  </si>
  <si>
    <t>PRESTAR LOS SERVICIOS PROFESIONALES EN LA DIRECCIÓN DE GESTIÓN DEL CONOCIMIENTO EL CONTRATISTA SE COMPROMETE A ADELANTAR PARA LA DGC LA VALORACIÓN Y REVISIÓN DEL CUMPLIMIENTO DE LOS REQUISITOS DE LOS PROYECTOS DE CTEL QUE SE PRESENTEN EN LA VIN PARA SER FINANCIADOS POR EL FONDO FONCIENCIAS ADELANTAR PARA LA DGC LA VALORACIÓN Y REVISIÓN DEL CUMPLIMIENTO DE LOS REQUISITOS DE LOS PROYECTOS DE CTEL QUE SE PRESENTEN EN LA VIN PARA SER FINANCIADOS CON RECURSOS EXTERNOS</t>
  </si>
  <si>
    <t>ANA KARINA ÁLVAREZ ESPINOZA</t>
  </si>
  <si>
    <t>OPSP-VIN-0015</t>
  </si>
  <si>
    <t>LISSETH DEL CARMEN MARTINEZ ROMERO</t>
  </si>
  <si>
    <t>PRESTAR LOS SERVICIOS PROFESIONALES EN LA DIRECCIÓN DE TRANSFERENCIA DE CONOCIMIENTO Y PROPIEDAD INTELECTUAL EL CONTRATISTA SE COMPROMETE A APOYAR LA COORDINACIÓN LOGÍSTICA DE FOROS CONFERENCIAS SEMINARIOS Y DEMÁS EVENTOS PRESENCIALES O VIRTUALES DESTINADOS A SOCIALIZAR LOS RESULTADOS DE INVESTIGACIÓN APOYAR EN EL DESARROLLO DE ESPACIOS DE INTERCAMBIO DE CONOCIMIENTO PRESENCIAL O VIRTUAL PARA LA IDENTIFICACIÓN DE NECESIDADES DE INNOVACIÓN</t>
  </si>
  <si>
    <t>MARYURIS CHARRIS POLO</t>
  </si>
  <si>
    <t>OPSP-VIN-0016</t>
  </si>
  <si>
    <t>HEIDY VIVIANA PEREZ FEDRICH</t>
  </si>
  <si>
    <t>OPSP-VIN-0017</t>
  </si>
  <si>
    <t>BRAYAN DE JESUS PEÑATE CARRANZA</t>
  </si>
  <si>
    <t>PRESTAR LOS SERVICIOS PROFESIONALES EN LA DIRECCIÓN DE GESTIÓN DEL CONOCIMIENTO EL CONTRATISTA SE COMPROMETE A ADELANTAR PARA LA DGC LA VALORACIÓN Y REVISIÓN DEL CUMPLIMIENTO DE LOS REQUISITOS DE LOS PROYECTOS DE CTEL QUE SE PRESENTEN EN LA VIN PARA SER FINANCIADOS POR EL FONDO FONCIENCIAS DILIGENCIAR LA INSCRIPCIÓN DE LOS PROYECTOS EN EL SISTEMA DE INFORMACIÓN DE LA VICERRECTORÍA COADYUVAR EN LA REDACCIÓN DE LAS ACTAS DE INICIO SUSPENSIÓN REINICIO Y PRORROGAS DE LOS PROYECTOS DE INVESTIGACIÓN</t>
  </si>
  <si>
    <t>OPSP-VIN-0018</t>
  </si>
  <si>
    <t>MAIRA ALEJANDRA SALGADO GARCIA</t>
  </si>
  <si>
    <t>OPSP-VIN-0019</t>
  </si>
  <si>
    <t>LIBARDO JOSE ESCOBAR TOLEDO</t>
  </si>
  <si>
    <t>PRESTAR LOS SERVICIOS PROFESIONALES COMO INGENIERO INDUSTRIAL EN LA VICERRECTORÍA DE INVESTIGACIÓN EL CONTRATISTA SE COMPROMETE A COADYUVAR EN EL DESARROLLO DE ESTUDIOS DE VIGILANCIA E INTELIGENCIA CIENTÍFICA Y TECNOLÓGICA QUE SUPLAN LAS NECESIDADES DE LA VICERRECTORÍA DE INVESTIGACIÓN SUS UNIDADES DE GESTIÓN Y LAS DEMÁS UNIDADES DE LA UNIVERSIDAD Y LLEVAR UN REGISTRO HISTÓRICO DE LOS MISMOS APOYAR EN LA DOCUMENTACIÓN TÉCNICA CIENTÍFICA Y DE DIVULGACIÓN A PARTIR DE LOS RESULTADOS OBTENIDOS EN PROCESOS DE VIGILANCIA E INTELIGENCIA CIENTÍFICA Y TECNOLÓGICA</t>
  </si>
  <si>
    <t>JORGE LUIS REYES CARREÑO</t>
  </si>
  <si>
    <t>OPSP-VIN-0020</t>
  </si>
  <si>
    <t>ELIAS GREGORIO GARCIA PEROZO</t>
  </si>
  <si>
    <t>PRESTAR LOS SERVICIOS PROFESIONALES COMO INGENIERO INDUSTRIAL EN LA VICERRECTORÍA DE INVESTIGACIÓN EL CONTRATISTA SE COMPROMETE A ADELANTAR PARA LA VICERRECTORÍA DE INVESTIGACIÓN LA IMPLEMENTACIÓN DE NORMAS DE LA GESTIÓN DE LA CALIDAD EN EL PROCESO DE GESTIÓN DE LA INVESTIGACIÓN COADYUVAR EN LA IDENTIFICACIÓN ANÁLISIS MEDICIÓN Y DOCUMENTACIÓN DE LAS NECESIDADES OPORTUNIDADES DE MEJORA Y CAPACIDADES DE LOS PROCESOS DE CIENCIA TECNOLOGÍA E INNOVACIÓN</t>
  </si>
  <si>
    <t>DANA CABALLERO NAVARRO</t>
  </si>
  <si>
    <t>OPSP-VIN-0021</t>
  </si>
  <si>
    <t>BRAYAN RENE CARBONO CARBONO</t>
  </si>
  <si>
    <t>PRESTAR LOS SERVICIOS PROFESIONALES COMO INGENIERO DE SISTEMAS EN LA VICERRECTORÍA DE INVESTIGACIÓN EL CONTRATISTA SE COMPROMETE A COADYUVAR EN LA ADMINISTRACIÓN IMPLEMENTACIÓN MANTENIMIENTO Y SOPORTE AL SISTEMA DE SOFTWARE PARA LA GESTIÓN DE LA IDI EL EMPRENDIMIENTO Y LA CREACIÓN ARTÍSTICA Y CULTURAL EN LA UNIVERSIDAD DEL MAGDALENA ADELANTAR LA CAPACITACIÓN A LOS USUARIOS EN EL USO DEL SISTEMA DE SOFTWARE DE LA VIN APOYAR CON LA REALIZACIÓN DE COPIAS DE SEGURIDAD DEL SISTEMA DE SOFTWARE</t>
  </si>
  <si>
    <t>OPSP-VIN-0022</t>
  </si>
  <si>
    <t>ANDRES FELIPE MORENO TORO</t>
  </si>
  <si>
    <t>PRESTAR LOS SERVICIOS PROFESIONALES EN LA DIRECCIÓN DE TRANSFERENCIA DE CONOCIMIENTO Y PROPIEDAD INTELECTUAL EL CONTRATISTA SE COMPROMETE A APOYAR A LA DIRECCIÓN DE TRANSFERENCIA DE CONOCIMIENTO Y PROPIEDAD INTELECTUAL EN EL DISEÑO IDENTIDAD GRÁFICA Y DESARROLLO DE IMÁGENES PARA EVENTOS PRESENCIALES O VIRTUALES REALIZADOS POR LA VICERRECTORÍA Y SUS UNIDADES APOYAR A LA DTC EN EL DISEÑO DE PIEZAS PROMOCIONALES FÍSICAS Y DIGITALES AFICHES BROCHOURE TARJETAS PENDONES VOLANTES PLEGABLES BANNERS BACKINGS BOTONES ESTANDARTES VALLAS MEMBRETES</t>
  </si>
  <si>
    <t>OPSP-VIN-0023</t>
  </si>
  <si>
    <t>SILVIA JULIANA GUERRERO AMAYA</t>
  </si>
  <si>
    <t xml:space="preserve">PRESTAR LOS SERVICIOS PROFESIONALES COMO INGENIERO INDUSTRIAL EN LA VICERRECTORÍA DE INVESTIGACIÓN EL CONTRATISTA SE COMPROMETE A ADELANTAR PARA LA VICERRECTORÍA DE INVESTIGACIÓN LA IMPLEMENTACIÓN DE NORMAS DE LA GESTIÓN DE LA CALIDAD EN EL PROCESO DE GESTIÓN DE LA INVESTIGACIÓN COADYUVAR EN LA IDENTIFICACIÓN ANÁLISIS MEDICIÓN Y DOCUMENTACIÓN DE LAS NECESIDADES OPORTUNIDADES DE MEJORA Y CAPACIDADES DE LOS PROCESOS DE CIENCIA TECNOLOGÍA E INNOVACIÓN </t>
  </si>
  <si>
    <t>OPSP-VIN-0024</t>
  </si>
  <si>
    <t>OSCAR ALONSO HIDALGO MONTOYA</t>
  </si>
  <si>
    <t>PRESTAR LOS SERVICIOS PROFESIONALES PARA APOYAR LA FORMULACIÓN PRESENTACIÓN Y SEGUIMIENTO DE PROYECTOS A SER FINANCIADOS CON RECURSOS DE ORIGEN PÚBLICO EL CONTRATISTA SE COMPROMETE A CUMPLIR A ORIENTAR A LA VICERRECTORÍA EN TEMAS RELACIONADOS CON LA FORMULACIÓN Y PRESENTACIÓN DE PROYECTOS A SER FINANCIADOS CON RECURSOS DE ORIGEN PÚBLICO ORIENTAR Y APOYAR A LOS LÍDERES DE LOS PROYECTOS EN LA METODOLOGÍA PARA LA ELABORACIÓN DEL DOCUMENTO TÉCNICO Y PRESUPUESTO DE LAS PROPUESTAS DE PROYECTOS A SER PRESENTADAS EN LAS CONVOCATORIAS</t>
  </si>
  <si>
    <t>MANUEL ENRIQUE TABORDA MARTÍNEZ</t>
  </si>
  <si>
    <t>OPSP-VIN-0025</t>
  </si>
  <si>
    <t>FABIAN ANDRES MOLINA LOZANO</t>
  </si>
  <si>
    <t>PRESTAR LOS SERVICIOS PROFESIONALES PARA APOYAR LA FORMULACIÓN PRESENTACIÓN Y SEGUIMIENTO DE PROYECTOS FINANCIABLES POR EL SISTEMA GENERAL DE REGALÍAS EL CONTRATISTA SE COMPROMETE A ORIENTAR Y APOYAR A LOS LÍDERES DE LOS PROYECTOS EN LA METODOLOGÍA PARA LA ELABORACIÓN DEL DOCUMENTO TÉCNICO Y PRESUPUESTO DE LAS PROPUESTAS DE PROYECTOS A SER PRESENTADAS EN LAS CONVOCATORIAS ORIENTAR Y APOYAR A LOS LÍDERES DE LOS PROYECTOS EN EL REGISTRO DE LA INFORMACIÓN PARA LA PRESENTACIÓN DE LAS PROPUESTAS DE PROYECTOS EN LAS CONVOCATORIAS</t>
  </si>
  <si>
    <t>OPSP-VIN-0026</t>
  </si>
  <si>
    <t>DIEGO LEONARDO ROBAYO ALVARADO</t>
  </si>
  <si>
    <t>PRESTAR LOS SERVICIOS PROFESIONALES EN EL PROYECTO DE INVESTIGACIÓN INVESTIGACIÓN INTERCULTURAL PARA LA CONSERVACIÓN DE ECOSISTEMAS EN TRES CUENCAS HIDROGRÁFICAS DEL TERRITORIO ARHUACO EN LOS DEPARTAMENTOS DE MAGDALENA Y LA GUAJIRA EL CONTRATISTA SE COMPROMETE A APOYAR METODOLÓGICAMENTE LA CONSTRUCCIÓN DEL DOCUMENTO TÉCNICO DEL PROYECTO EL CUAL RESULTÓ ELEGIBLE EN LA CONVOCATORIA NO 18 DE MINCIENCIAS DE ACUERDO CON LA ORIENTACIÓN TÉCNICA DE LA SUPERVISIÓN Y A LOS LINEAMIENTOS DEL SGR</t>
  </si>
  <si>
    <t>JUAN CARLOS VARGAS RUIZ</t>
  </si>
  <si>
    <t>OPSP-VIN-0027</t>
  </si>
  <si>
    <t>LUZ ESTEFANIA CADENA WILCHES</t>
  </si>
  <si>
    <t>PRESTAR LOS SERVICIOS PROFESIONALES EN LA DIRECCIÓN DE TRANSFERENCIA DE CONOCIMIENTO Y PROPIEDAD INTELECTUAL EL CONTRATISTA SE COMPROMETE A APOYAR A LA DIRECCIÓN DE TRANSFERENCIA DE CONOCIMIENTO Y PROPIEDAD INTELECTUAL EN LA REALIZACIÓN DE TALLERES O CURSOS PARA LA FORMACIÓN DE LA COMUNIDAD UNIMAGDALENA EMPRENDEDORES Y EMPRESARIOS EN MATERIA DE PROPIEDAD INTELECTUAL BRINDAR SOPORTE EN LA EVALUACIÓN DE PROYECTOS TECNOLÓGICOS SUSCEPTIBLES DE PROTECCIÓN</t>
  </si>
  <si>
    <t>OPSP-VIN-0028</t>
  </si>
  <si>
    <t>NEILA  PATRICIA  MACEA  SMITH</t>
  </si>
  <si>
    <t>PRESTAR LOS SERVICIOS PROFESIONALES COMO REALIZADOR DE CINE Y AUDIOVISUALES EN LA EDITORIAL UNIMAGDALENA EL CONTRATISTA SE COMPROMETE A APOYAR LA EDITORIAL UNIMAGDALENA EN LA EJECUCIÓN DE LA PRODUCCIÓN AUDIOVISUAL Y DESARROLLO DE LAS PIEZAS AUDIOVISUALES REQUERIDAS POR LA VICERRECTORÍA Y SUS UNIDADES APOYAR A LA EDITORIAL UNIMAGDALENA EN LA ESCRITURA Y REVISIÓN DE GUIONES RELACIONADOS CON LAS PRODUCCIONES AUDIOVISUALES REQUERIDAS POR LA VICERRECTORÍA DE INVESTIGACIÓN Y SUS UNIDADES</t>
  </si>
  <si>
    <t>OPSP-VIN-0029</t>
  </si>
  <si>
    <t>ANISBETH  DAZA</t>
  </si>
  <si>
    <t>PRESTAR LOS SERVICIOS PROFESIONALES EN LA EDITORIAL UNIMAGDALENA EL CONTRATISTA SE COMPROMETE A APOYAR EN LA ACTUALIZACIÓN DEL CATÁLOGO DE LAS PUBLICACIONES DE LA EDITORIAL APOYAR EN LA ELABORACIÓN DE LA REVISTA ENTRE TEXTOS REVISTA DE DIVULGACIÓN DE LA EDITORIAL UNIMAGDALENA MANTENER ACTUALIZADA LA INFORMACIÓN DE LA PÁGINA WEB DE LA EDITORIAL UNIMAGDALENA APOYAR EN LA GESTIÓN DEL PROCESO DE PUBLICACIÓN DE LAS OBRAS DE LA EDITORIAL</t>
  </si>
  <si>
    <t>OPSP-VIN-0030</t>
  </si>
  <si>
    <t>LUIS  FELIPE MARQUEZ LORA</t>
  </si>
  <si>
    <t>PRESTAR LOS SERVICIOS PROFESIONALES COMO DISEÑADOR GRÁFICO EN LA EDITORIAL UNIMAGDALENA EL CONTRATISTA SE COMPROMETE APOYAR EN LA ELABORACIÓN DE LA DIAGRAMACIÓN DEL DIVERSO MATERIAL QUE PUBLICA LA EDITORIAL UNIMAGDALENA AJUSTAR LOS TEXTOS EN VERSIÓN ELECTRÓNICA CUANDO LOS AUTORES DEL LIBRO Y EL COORDINADOR DE PUBLICACIONES REALICE LA REVISIÓN FINAL AL MACHOTE DEL TEXTO DESCRIBIR LAS ESPECIFICACIONES TÉCNICAS QUE TIENE CADA LIBRO Y REVISTA INSTITUCIONAL PARA SER ENVIADAS A LAS DISTINTAS EMPRESAS ENCARGADAS DE IMPRESIÓN DE LOS TEXTOS</t>
  </si>
  <si>
    <t>OPSP-VIN-0031</t>
  </si>
  <si>
    <t>GISELLE JAEL VALDERRAMA FERNANDEZ</t>
  </si>
  <si>
    <t>PRESTACIÓN DE SERVICIOS PROFESIONALES COMO INGENIERA INDUSTRIAL EN EL CENTRO DE INNOVACIÓN Y EMPRENDIMIENTO DE LA UNIVERSIDAD DEL MAGDALENA EL CONTRATISTA SE COMPROMETE A APOYAR A LA DIRECCIÓN DEL CIE EN EL DISEÑO DE ACTIVIDADES DE FOMENTO A LA MENTALIDAD EMPRENDEDORA EN LA COMUNIDAD UNIVERSITARIA APOYAR A LA DIRECCIÓN DEL CIE EN LA ELABORACIÓN DE DOCUMENTOS CONCEPTUALES INFORMES Y COMUNICACIONES RELACIONADOS CON LAS ACTIVIDADES REALIZADAS POR EL CIE</t>
  </si>
  <si>
    <t>GERARDO LUIS ANGULO CUENTAS</t>
  </si>
  <si>
    <t>OPSP-VIN-0032</t>
  </si>
  <si>
    <t>KAROLAINE JULIETH ASENCIO DOMINGUEZ</t>
  </si>
  <si>
    <t xml:space="preserve"> PRESTACIÓN DE SERVICIOS PROFESIONALES COMO INGENIERO INDUSTRIAL EN EL CENTRO DE INNOVACIÓN Y EMPRENDIMIENTO DE LA UNIVERSIDAD DEL MAGDALENA EL CONTRATISTA SE COMPROMETE A BRINDAR APOYO A LA DIRECCIÓN DEL  CIE EN EL ACOMPAÑAMIENTO A PROCESOS DE EMPRENDIMIENTO DESARROLLADOS POR LOS DIFERENTES ESTAMENTOS DE LA COMUNIDAD UNIVERSITARIA BRINDAR APOYO OPERATIVO A LA DIRECCIÓN DEL CIE EN LA ESTRUCTURACIÓN DE PROGRAMAS Y PROYECTOS DE EMPRENDIMIENTO</t>
  </si>
  <si>
    <t>OPSP-VIN-0033</t>
  </si>
  <si>
    <t>KEVIN FAROUK MIRANDA DE LUQUE</t>
  </si>
  <si>
    <t>PRESTACIÓN DE SERVICIOS PROFESIONALES COMO INGENIERO AGRÓNOMO EN EL HERBARIO UTMC DE LA UNIVERSIDAD DEL MAGDALENA EL CONTRATISTA SE COMPROMETE A DEDICACIÓN AL PROCESAMIENTO DE INFORMACIÓN DE EXICADOS DEL HERBARIO UTMC E INGRESO DE ESTA A LA BASE DE DATOS PARTICIPACIÓN COMO APOYO EN ACTIVIDADES DE CAMPO QUE FORMEN PARTE DE PROYECTOS RELACIONADOS AL HERBARIO UTMC</t>
  </si>
  <si>
    <t>EDUINO CARBONÓ DE LA HOZ</t>
  </si>
  <si>
    <t>OPSP-VIN-0034</t>
  </si>
  <si>
    <t>OSKARLY  PEREZ ANAYA</t>
  </si>
  <si>
    <t>PRESTAR LOS SERVICIOS PROFESIONALES EN LA EDITORIAL UNIMAGDALENA EL CONTRATISTA SE COMPROMETE A APOYAR EL SEGUIMIENTO DE LA APLICACIÓN DE CRITERIOS DE CALIDAD NECESARIOS PARA LA PUBLICACIÓN Y PROMOCIÓN DE LA REVISTA DUAZARY VELAR POR EL CUMPLIMIENTO DE LOS REQUISITOS DE CLASIFICACIÓN DE LA REVISTA DUAZARY EN BASES DE DATOS Y DIRECTORIOS BAJO LA DIRECTRIZ DEL EDITOR DE LA REVISTA EXAMINAR QUE LOS ARTÍCULOS REVISADOS PARA PUBLICACIÓN CUMPLAN CON LO ESTABLECIDO EN LA GUÍA DE AUTORES Y QUE UNA VEZ REVISADO POR EL SOTFWARE DE ORIGINALIDAD ESTOS SEAN INÉDITOS Y NO ESTÉN PUBLICADOS EN OTRAS REVISTAS</t>
  </si>
  <si>
    <t>OPSP-VIN-0035</t>
  </si>
  <si>
    <t>ANA CECILIA RODRIGUEZ PERTUZ</t>
  </si>
  <si>
    <t>PRESTAR LOS SERVICIOS PROFESIONALES EN LA EDITORIAL UNIMAGDALENA EL CONTRATISTA SE COMPROMETE A APOYAR EL SEGUIMIENTO DE LA APLICACIÓN DE CRITERIOS DE CALIDAD NECESARIOS PARA LA PUBLICACIÓN Y PROMOCIÓN DE LA REVISTA PRAXIS VELAR POR EL CUMPLIMIENTO DE LOS REQUISITOS DE CLASIFICACIÓN DE LA REVISTA PRAXIS EN BASES DE DATOS Y DIRECTORIOS BAJO LA DIRECTRIZ DEL EDITOR DE LA REVISTA</t>
  </si>
  <si>
    <t>OPSP-VIN-0036</t>
  </si>
  <si>
    <t>MARLA LUCIA MAESTRE MEYER</t>
  </si>
  <si>
    <t>PRESTACIÓN DE SERVICIOS PROFESIONALES EN MARCO DEL PROYECTO DE INVESTIGACIÓN TRAJECTS TRANSNATIONAL CENTRE FOR JUST TRANSITIONS IN ENERGY CLIMATE AND SUSTAINABILITY  FINANCIADO MEDIANTE EL CONTRATO ID 57592444 DEL DAAD CELEBRADO ENTRE LA UNIVERSIDAD TÉCNICA DE BERLÍN ACTUANDO COMO COORDINADORA Y LA UNIVERSIDAD DEL MAGDALENA  UNIMAGDALENA EL CONTRATISTA SE COMPROMETE A LIDERAR LOS EQUIPOS ADMINISTRATIVO Y ACADÉMICO PARA EL DESARROLLO DEL PROYECTO COORDINAR LA IMPLEMENTACIÓN EFECTIVA Y A TIEMPO DE LAS ACTIVIDADES DEL PROYECTO</t>
  </si>
  <si>
    <t>CARLOS CORONADO VARGAS</t>
  </si>
  <si>
    <t>OPSP-VIN-0037</t>
  </si>
  <si>
    <t>ANA MILENA LAGOS TOBIAS</t>
  </si>
  <si>
    <t xml:space="preserve">PRESTAR LOS SERVICIOS PROFESIONALES EN LA EDITORIAL UNIMAGDALENA EL CONTRATISTA SE COMPROMETE A APOYAR EL SEGUIMIENTO DE LA APLICACIÓN DE CRITERIOS DE CALIDAD NECESARIOS PARA LA PUBLICACIÓN Y PROMOCIÓN DE LA REVISTA INTROPICAVELAR POR EL CUMPLIMIENTO DE LOS REQUISITOS DE CLASIFICACIÓN DE LA REVISTA INTROPICA EN BASES DE DATOS Y DIRECTORIOS BAJO LA DIRECTRIZ DEL EDITOR DE LA REVISTA </t>
  </si>
  <si>
    <t>OPSP-VIN-0038</t>
  </si>
  <si>
    <t>ROSMERY KATHERINE CRUZ OBYRNE</t>
  </si>
  <si>
    <t>PRESTAR LOS SERVICIOS PROFESIONALES EN LA DIRECCIÓN DE TRANSFERENCIA DE CONOCIMIENTO Y PROPIEDAD INTELECTUAL EL CONTRATISTA SE COMPROMETE A APOYAR LOS EJERCICIOS DE BÚSQUEDA DE INFORMACIÓN TECNOLÓGICA EN BASES DE DATOS DE PROPIEDAD INDUSTRIAL Y OTRAS APOYAR EL ANÁLISIS DE INFORMACIÓN TECNOLÓGICA PROCEDENTE DE BÚSQUEDAS EN BASES DE DATOS DE PROPIEDAD INDUSTRIAL Y OTRAS APOYAR LA ELABORACIÓN DE BOLETINES TECNOLÓGICOS EN TEMÁTICAS DE INTERÉS PARA LA COMUNIDAD UNIMAGDALENA EMPRENDEDORES Y EMPRESARIOS</t>
  </si>
  <si>
    <t>OPSP-VIN-0039</t>
  </si>
  <si>
    <t>YEISON RENE DIAZ ARIAS</t>
  </si>
  <si>
    <t>PRESTAR LOS SERVICIOS PROFESIONALES EN LA DIRECCIÓN DE TRANSFERENCIA DE CONOCIMIENTO Y PROPIEDAD INTELECTUAL EL CONTRATISTA SE COMPROMETE A APOYAR A LA DIRECCIÓN DE TRANSFERENCIA DE CONOCIMIENTO Y PROPIEDAD INTELECTUAL EN LA CONSOLIDACIÓN DE UNA CULTURA DE APROPIACIÓN Y GESTIÓN DE LA PROPIEDAD INTELECTUAL EN LA COMUNIDAD UNIVERSITARIA</t>
  </si>
  <si>
    <t>OPSP-VIN-0040</t>
  </si>
  <si>
    <t>ELAINE ESTHER CAMARGO  NORIEGA</t>
  </si>
  <si>
    <t>PRESTAR LOS SERVICIOS PROFESIONALES EN LA EDITORIAL UNIMAGDALENA EL CONTRATISTA SE COMPROMETE A APOYAR EL SEGUIMIENTO DE LA APLICACIÓN DE CRITERIOS DE CALIDAD NECESARIOS PARA LA PUBLICACIÓN Y PROMOCIÓN DE LA REVISTA CLÍO AMÉRICA VELAR POR EL CUMPLIMIENTO DE LOS REQUISITOS DE CLASIFICACIÓN DE LA REVISTA CLÍO AMÉRICA EN BASES DE DATOS Y DIRECTORIOS BAJO LA DIRECTRIZ DEL EDITOR DE LA REVISTA</t>
  </si>
  <si>
    <t>OPSP-VIN-0041</t>
  </si>
  <si>
    <t>FABIAN ANDRES MARTINEZ GUERRERO</t>
  </si>
  <si>
    <t>PRESTACIÓN DE SERVICIOS PROFESIONALES COMO CAMARÓGRAFO EN LA VICERRECTORÍA DE INVESTIGACIÓN PARA FORTALECER LOS PROCESOS DE APROPIACIÓN SOCIAL DEL CONOCIMIENTO CON NUEVAS FORMAS DE TRANSFERENCIA Y DIVULGACIÓN DEL CONOCIMIENTO EL CONTRATISTA SE COMPROMETE AL ACOMPAÑAMIENTO A LAS ACTIVIDADES DE GRABACIÓN CON CÁMARA FIJA DE VIDEO DRONES Y DEMÁS EQUIPOS AUDIOVISUALES EDICIÓN Y REALIZACIÓN DE MATERIAL AUDIOVISUAL PARA LA APROPIACIÓN SOCIAL DEL CONOCIMIENTO Y LA DIVULGACIÓN CIENTÍFICA</t>
  </si>
  <si>
    <t>OPSP-VIN-0042</t>
  </si>
  <si>
    <t>DIVA   PIAMBA</t>
  </si>
  <si>
    <t>PRESTAR LOS SERVICIOS PROFESIONALES EN LA EDITORIAL UNIMAGDALENA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1600 PÁGINAS</t>
  </si>
  <si>
    <t>OPSP-VIN-0043</t>
  </si>
  <si>
    <t>EDUARD  HERNANDEZ RODRIGUEZ</t>
  </si>
  <si>
    <t>PRESTAR LOS SERVICIOS PROFESIONALES COMO DISEÑADOR GRÁFICO EN LA EDITORIAL UNIMAGDALENA EL CONTRATISTA SE COMPROMETE A APOYAR EN LA ELABORACIÓN DE LA DIAGRAMACIÓN DEL DIVERSO MATERIAL LIBROS REVISTAS BOLETINES CARTILLAS QUE PUBLICA LA EDITORIAL UNIMAGDALENA AJUSTAR LOS TEXTOS EN VERSIÓN ELECTRÓNICA CUANDO LOS AUTORES DEL LIBRO Y EL COORDINADOR DE PUBLICACIONES REALICEN LA REVISIÓN FINAL AL MACHOTE DE LA OBRA</t>
  </si>
  <si>
    <t>OPSP-VIN-0044</t>
  </si>
  <si>
    <t>ELVIS ANDRES NUÑEZ MEJIA</t>
  </si>
  <si>
    <t>PRESTAR LOS SERVICIOS PROFESIONALES EN LA DIRECCIÓN DE TRANSFERENCIA DE CONOCIMIENTO Y PROPIEDAD INTELECTUAL EL CONTRATISTA SE COMPROMETE A APOYAR EN LA IDENTIFICACIÓN DE ACTIVOS DE CONOCIMIENTO SUSCEPTIBLES DE PROTECCIÓN Y TRANSFERENCIA APOYAR EN LA RESPECTIVA ELABORACIÓN DE LOS INVENTARIOS DE ACTIVOS DE CONOCIMIENTO SUSCEPTIBLES DE PROTECCIÓN Y TRANSFERENCIA</t>
  </si>
  <si>
    <t>OPSP-VIN-0045</t>
  </si>
  <si>
    <t>ALEX HERVER ESTRADA CAIAFA</t>
  </si>
  <si>
    <t>PRESTAR LOS SERVICIOS PROFESIONALES EN LA DIRECCIÓN DE TRANSFERENCIA DE CONOCIMIENTO Y PROPIEDAD INTELECTUAL EL CONTRATISTA SE COMPROMETE A APOYAR A LA VICERRECTORÍA DE INVESTIGACIÓN Y SUS UNIDADES EN COORDINACIÓN CON LA OFICINA DE RELACIONES INTERNACIONALES EN LA BÚSQUEDA Y PRESENTACIÓN DE OPORTUNIDADES DE MOVILIZACIÓN DE RECURSOS INTERNACIONALES PARA INVESTIGACIÓN INNOVACIÓN Y EMPRENDIMIENTO</t>
  </si>
  <si>
    <t>OPSP-VIN-0046</t>
  </si>
  <si>
    <t>JENNY LISETH MACHADO VIDES</t>
  </si>
  <si>
    <t>PRESTAR LOS SERVICIOS PROFESIONALES PARA LA VICERRECTORÍA DE INVESTIGACIÓN EL CONTRATISTA SE COMPROMETE A COADYUVAR EN LA PRODUCCIÓN DEL MATERIAL AUDIOVISUAL DE ACTIVIDADES DE APROPIACIÓN SOCIAL DEL CONOCIMIENTO COADYUVAR A LA PROMOCIÓN Y DIVULGACIÓN DE LA CIENCIA APOYO A LA GESTIÓN DE LA VIN PARA AS TRANSMISIONES EN VIVO POR LAS PLATAFORMAS DE LA VICERRECTORA DE INVESTIGACIÓN Y UNIMAGDALENA</t>
  </si>
  <si>
    <t>OPSP-VIN-0047</t>
  </si>
  <si>
    <t>YISETH PAOLA MEJIA MARTINEZ</t>
  </si>
  <si>
    <t>PRESTAR LOS SERVICIOS PROFESIONALES EN LA EDITORIAL UNIMAGDALENA EL CONTRATISTA SE COMPROMETE A APOYAR EL SEGUIMIENTO DE LA APLICACIÓN DE CRITERIOS DE CALIDAD NECESARIOS PARA LA PUBLICACIÓN Y PROMOCIÓN DE LA REVISTA JANGWA PANA VELAR POR EL CUMPLIMIENTO DE LOS REQUISITOS DE CLASIFICACIÓN DE LA REVISTA JANGWA PANA EN BASES DE DATOS Y DIRECTORIOS BAJO LA DIRECTRIZ DEL EDITOR DE LA REVISTA EXAMINAR QUE LOS ARTÍCULOS DE REVISADOS PARA PUBLICACIÓN CUMPLAN CON LO ESTABLECIDO EN LA GUÍA DE AUTORES</t>
  </si>
  <si>
    <t>OPSP-VIN-0048</t>
  </si>
  <si>
    <t>JULY PAULIN TORRES HAMBURGER</t>
  </si>
  <si>
    <t>PRESTAR LOS SERVICIOS PROFESIONALES COMO INGENIERA DE SISTEMAS EN LA EDITORIAL UNIMAGDALENA EL CONTRATISTA SE COMPROMETE A ADMINISTRAR DAR SOPORTE Y MANTENER ACTUALIZADO EL SISTEMA DE LAS REVISTAS OPEN JOURNAL SYSTEMS Y EL OPEN CONFERENCE SYSTEMS DIAGRAMAR EN HTML O XML LOS VOLÚMENES DE LAS REVISTAS CIENTÍFICAS Y DE DIVULGACIÓN DE LA UNIVERSIDAD DEL MAGDALENA Y CONVERTIR EN FORMATO EPUB LA PRODUCCIÓN EDITORIAL REALIZAR COPIAS DE SEGURIDAD DE LOS SISTEMAS DE INFORMACIÓN ANTES MENCIONADOS</t>
  </si>
  <si>
    <t>OPSP-VIN-0049</t>
  </si>
  <si>
    <t>LEIDY TATIANA MAHECHA CHICUE</t>
  </si>
  <si>
    <t>PRESTAR LOS SERVICIOS PROFESIONALES PARA LA VICERRECTORÍA DE INVESTIGACIÓN LA CONTRATISTA SE COMPROMETE AL ACOMPAÑAMIENTO A LAS ACTIVIDADES DE GRABACIÓN CON CÁMARA FIJA, DE VIDEO, DRONES Y DEMÁS EQUIPOS AUDIOVISUALES EDICIÓN Y REALIZACIÓN DE MATERIAL AUDIOVISUAL PARA LA APROPIACIÓN SOCIAL DEL CONOCIMIENTO Y LA DIVULGACIÓN CIENTÍFICA APOYO EN EL MANEJO DE EQUIPOS PARA LAS TRANSMISIONES EN VIVO POR LAS PLATAFORMAS DE LA VICERRECTORA DE INVESTIGACIÓN Y UNIMAGDALENA</t>
  </si>
  <si>
    <t>OPSP-VIN-0050</t>
  </si>
  <si>
    <t>JEYNNER KEVIN PAEZ VELEZ</t>
  </si>
  <si>
    <t>PRESTAR LOS SERVICIOS PROFESIONALES COMO DISEÑADOR GRÁFICO EN LA EDITORIAL UNIMAGDALENA EL CONTRATISTA SE COMPROMETE A APOYAR EN LA ELABORACIÓN DE LA DIAGRAMACIÓN DEL DIVERSO MATERIAL LIBROS REVISTAS BOLETINES CARTILLAS QUE PUBLICA LA EDITORIAL UNIMAGDALENA AJUSTAR LOS TEXTOS EN VERSIÓN ELECTRÓNICA CUANDO LOS AUTORES DEL LIBRO Y EL COORDINADOR DE PUBLICACIONES REALICEN LA REVISIÓN FINAL AL MACHOTE DE LA OBRA ENTREGAR LA VERSIÓN DIGITAL DE LOS LIBROS</t>
  </si>
  <si>
    <t>OPSP-VIN-0051</t>
  </si>
  <si>
    <t>ANA CAROLINA RAMOS BOTTO</t>
  </si>
  <si>
    <t>PRESTAR LOS SERVICIOS PROFESIONALES EN LA EDITORIAL UNIMAGDALENA EL CONTRATISTA SE COMPROMETE A APOYAR EN LA REALIZACIÓN DE LOS EVENTOS ACADÉMICOS CULTURALES Y ARTÍSTICOS QUE REALIZA LA EDITORIAL UNIMAGDALENA APOYAR A LA GESTIÓN DEL PROCESO EDITORIAL DE LAS OBRAS QUE RECIBE LA EDITORIAL UNIMAGDALENA PARA SU PUBLICACIÓN APOYAR EN LA ELABORACIÓN DE LA REVISTA DE DIVULGACIÓN DE LA EDITORIAL UNIMAGDALENA</t>
  </si>
  <si>
    <t>OPSP-VIN-0052</t>
  </si>
  <si>
    <t>CLINTON ALBERTO RAMIREZ CONTRERAS</t>
  </si>
  <si>
    <t>PRESTAR LOS SERVICIOS PROFESIONALES EN LA EDITORIAL UNIMAGDALENA EL CONTRATISTA SE COMPROMETE A APOYAR A LA EDICIÓN DE LAS PUBLICACIONES REALIZADAS POR LA EDITORIAL UNIMAGDALENA ACOMPAÑAR A LOS AUTORES DE OBRAS SOMETIDAS A LA EDITORIAL EN EL PROCESO DE AJUSTES Y MODIFICACIONES SOLICITADAS POR LOS PARES EVALUADORES Y LA REVISIÓN DE ESTILO COADYUVAR EN LA REVISIÓN Y APROBACIÓN DE LA PRUEBA DURA FINAL DE LAS PUBLICACIONES DE LA EDITORIAL</t>
  </si>
  <si>
    <t>OPSP-VIN-0053</t>
  </si>
  <si>
    <t>JULIANA JAVIERRE LONDOÑO</t>
  </si>
  <si>
    <t>PRESTAR LOS SERVICIOS PROFESIONALES EN LA EDITORIAL UNIMAGDALENA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1900 PÁGINAS</t>
  </si>
  <si>
    <t>OPSP-VIN-0054</t>
  </si>
  <si>
    <t>ANGIE PAOLA MONTERO LAGOS</t>
  </si>
  <si>
    <t>PRESTAR LOS SERVICIOS PROFESIONALES PARA LA VICERRECTORÍA DE INVESTIGACIÓN EL CONTRATISTA SE COMPROMETE A COADYUVAR A LA GESTIÓN DE LA VIN EN LA REALIZACIÓN DE ACTIVIDADES DE PROYECTOS ESTRATÉGICOS ACOMPAÑAR LA ORGANIZACIÓN DE ACTIVIDADES ACADÉMICAS DE INVESTIGACIÓN Y DE DIVULGACIÓN CIENTÍFICA REALIZAR ACTIVIDADES DE ACOMPAÑAMIENTO AL VICERRECTOR DE INVESTIGACIÓN EN LA GESTIÓN Y CONSECUCIÓN DE RECURSOS DE FUENTES EXTERNAS Y RELACIONES CON EL ENTORNO</t>
  </si>
  <si>
    <t>OPSP-VIN-0055</t>
  </si>
  <si>
    <t>LILIBET DEL CARMEN RUEDA SALAS</t>
  </si>
  <si>
    <t>PRESTACIÓN DE SERVICIOS PROFESIONALES EN EL CENTRO DE INNOVACIÓN Y EMPRENDIMIENTO DE LA UNIVERSIDAD DEL MAGDALENA EL CONTRATISTA SE COMPROMETE A APOYAR A LA DIRECCIÓN DEL CENTRO DE INNOVACIÓN Y EMPRENDIMIENTO EN EL DISEÑO DE ACTIVIDADES DE FOMENTO A LA MENTALIDAD INNOVADORA EN LA COMUNIDAD UNIVERSITARIA APOYAR A LA DIRECCIÓN DEL CENTRO DE INNOVACIÓN Y EMPRENDIMIENTO EN LA ELABORACIÓN DE DOCUMENTOS CONCEPTUALES INFORMES Y COMUNICACIONES</t>
  </si>
  <si>
    <t>OPSP-VIN-0056</t>
  </si>
  <si>
    <t>ANGIE MARCELA PAREDES CASTAÑEDA</t>
  </si>
  <si>
    <t>PRESTACIÓN DE SERVICIOS PROFESIONALES EN EL CENTRO DE INNOVACIÓN Y EMPRENDIMIENTO DE LA UNIVERSIDAD DEL MAGDALENA EL CONTRATISTA SE COMPROMETE A APOYAR A LA DIRECCIÓN DEL CENTRO DE INNOVACIÓN Y EMPRENDIMIENTO EN EL DISEÑO DE ACTIVIDADES DE SENSIBILIZACIÓN Y FORMACIÓN EN INNOVACIÓN EMPRENDIMIENTO Y COLABORACIÓN UNIVERSIDAD EMPRESA ESTADO PARA TODA LA COMUNIDAD UNIVERSITARIA</t>
  </si>
  <si>
    <t>OPSP-VIN-0057</t>
  </si>
  <si>
    <t>JENTHY DAVIANNA PAEZ SIERRA</t>
  </si>
  <si>
    <t>PRESTACIÓN DE SERVICIOS PROFESIONALES EN EL CENTRO DE INNOVACIÓN Y EMPRENDIMIENTO DE LA UNIVERSIDAD DEL MAGDALENA EL CONTRATISTA SE COMPROMETE A BRINDAR APOYO LOGÍSTICO A LA DIRECCIÓN DEL CENTRO DE INNOVACIÓN Y EMPRENDIMIENTO EN LA REALIZACIÓN DE ACTIVIDADES DE SENSIBILIZACIÓN Y FORMACIÓN EN EMPRENDIMIENTO PARA TODA LA COMUNIDAD UNIVERSITARIA APOYAR A LA DIRECCIÓN DEL CENTRO DE INNOVACIÓN Y EMPRENDIMIENTO EN EL SEGUIMIENTO A LA EJECUCIÓN DE LAS PRÁCTICAS DE INNOVACIÓN Y EMPRENDIMIENTO</t>
  </si>
  <si>
    <t>OPSP-VIN-0058</t>
  </si>
  <si>
    <t>MARIA JOSE GUERRERO PEREZ</t>
  </si>
  <si>
    <t>PRESTACIÓN DE SERVICIOS PROFESIONALES EN MARCO DEL DIAGNÓSTICO INTEGRAL COMUNITARIO BARRIO CIUDAD EQUIDAD SANTA MARTA COLOMBIA UNA ESTRATEGIA PARA EL FORTALECIMIENTO SOCIOCOMUNITARIO EN TIEMPOS DE POSTPANDEMIA EL CONTRATISTA SE COMPROMETE A ASISTIR A LA INVESTIGADORA PRINCIPAL CON TODOS LOS PROCESOS RELACIONADOS CON LA EJECUCIÓN DEL PROYECTO APROBADO ANTE LA COMUNIDAD DE CIUDAD EQUIDAD PARTICIPAR Y ACOMPAÑAR AL EQUIPO INVESTIGADOR EN LA
ESTRUCTURACIÓN Y DESARROLLO DE ACTIVIDADES EN CAMPO</t>
  </si>
  <si>
    <t>LEYNIN CAAMAÑO ROCHA</t>
  </si>
  <si>
    <t>OPSP-VIN-0059</t>
  </si>
  <si>
    <t>JUAN CARLOS MONROY RODRÍGUEZ</t>
  </si>
  <si>
    <t>PRESTAR LOS SERVICIOS PROFESIONALES EN LA DIRECCIÓN DE TRANSFERENCIA DE CONOCIMIENTO Y PROPIEDAD INTELECTUAL EL CONTRATISTA SE COMPROMETE A REALIZAR CAPACITACIONES EN TEMAS RELACIONADOS CON DERECHOS DE AUTOR SEGÚN LOS DIFERENTES TIPOS DE OBRA APOYAR EN LA REDACCIÓN Y CONSTRUCCIÓN DE CONTRATOS DE CESIÓN DE DERECHO LICENCIAS U OTROS RELACIONADOS CON DERECHOS DE AUTOR O DE PROPIEDAD INDUSTRIAL ORIENTAR A LA DTC DURANTE EL PROCESO DE REGISTRO DE OBRAS ANTE LA DIRECCIÓN NACIONAL DE DERECHO DE AUTOR O ANTE CUALQUIER ENTIDAD COMPETENTE</t>
  </si>
  <si>
    <t>OPSP-VIN-0060</t>
  </si>
  <si>
    <t>ISABELLA KARINA NOCHES MARTINEZ</t>
  </si>
  <si>
    <t>PRESTACIÓN DE SERVICIOS PROFESIONALES EN EL CENTRO DE INNOVACIÓN Y EMPRENDIMIENTO DE LA UNIVERSIDAD DEL MAGDALENA EL CONTRATISTA SE COMPROMETE A BRINDAR APOYO A LA DIRECCIÓN DEL CENTRO DE INNOVACIÓN Y EMPRENDIMIENTO EN EL ACOMPAÑAMIENTO A PROCESOS DE INNOVACIÓN Y EMPRENDIMIENTO DESARROLLADOS POR LOS DIFERENTES ESTAMENTOS DE LA COMUNIDAD UNIVERSITARIA APOYAR A LA DIRECCIÓN DEL CENTRO DE INNOVACIÓN Y EMPRENDIMIENTO EN EL SEGUIMIENTO A LA
EJECUCIÓN DE LAS PRÁCTICAS DE INNOVACIÓN Y EMPRENDIMIENTO</t>
  </si>
  <si>
    <t>OPSP-VIN-0061</t>
  </si>
  <si>
    <t>SANDRA VICTORIA GUTIERREZ CARO</t>
  </si>
  <si>
    <t>PRESTACIÓN DE SERVICIOS PROFESIONALES EN EL CENTRO DE INNOVACIÓN Y EMPRENDIMIENTO DE LA UNIVERSIDAD DEL MAGDALENA EL CONTRATISTA SE COMPROMETE A APOYAR A LA DIRECCIÓN DEL CENTRO DE INNOVACIÓN Y EMPRENDIMIENTO EN LA EJECUCIÓN DE ACTIVIDADES DE FOMENTO A LA MENTALIDAD EMPRENDEDORA EN LA COMUNIDAD UNIVERSITARIA APOYAR A LA DIRECCIÓN DEL CENTRO DE INNOVACIÓN Y EMPRENDIMIENTO EN LA ELABORACIÓN DE DOCUMENTOS CONCEPTUALES COMUNICACIONES E INFORMES RELACIONADOS CON LAS ACTIVIDADES REALIZADAS POR EL CENTRO DE INNOVACIÓN Y EMPRENDIMIENTO</t>
  </si>
  <si>
    <t>OPSP-VIN-0062</t>
  </si>
  <si>
    <t>CARLOS DE JESUS PALACIO ARGOTE</t>
  </si>
  <si>
    <t>PRESTACIÓN DE SERVICIOS PROFESIONALES COMO PERSONAL PARA TRANSMISIONES AUDIOVISUALES EN LA VICERRECTORÍA DE INVESTIGACIÓN, PARA FORTALECER LOS PROCESOS DE APROPIACIÓN SOCIAL DEL CONOCIMIENTO CON NUEVAS FORMAS DE TRANSFERENCIA Y DIVULGACIÓN DEL CONOCIMIENTO EL CONTRATISTA SE COMPROMETE A REALIZAR ACOMPAÑAMIENTO A LAS ACTIVIDADES DE GRABACIÓN CON CÁMARA FIJA DE VIDEO DRONES Y DEMÁS EQUIPOS AUDIOVISUALES EDICIÓN Y REALIZACIÓN DE MATERIAL AUDIOVISUAL PARA LA APROPIACIÓN SOCIAL DEL CONOCIMIENTO Y LA DIVULGACIÓN CIENTÍFICA</t>
  </si>
  <si>
    <t>OPSP-VIN-0063</t>
  </si>
  <si>
    <t>LUIS DAVID GAMARRA ROSADO</t>
  </si>
  <si>
    <t>PRESTACIÓN DE SERVICIOS PROFESIONALES EN MARCO DEL PROYECTO DE INVESTIGACIÓN TITULADO DESARROLLO INTERNO DE LA CALIDAD DE LAS INSTITUCIONES ETNOEDUCATIVAS INDÍGENAS DE LA SIERRA NEVADA DE SANTA MARTA Y DE REDES INTERINSTITUCIONALES DE APOYO PARA GENERAR ÁMBITOS COMUNES DE ACTUACIÓN” EL CONTRATISTA SE COMPROMETE A APOYAR LAS TAREAS DEL TRABAJO DE CAMPO REQUERIDAS EN EL PROYECTO APOYAR LA RECOLECCIÓN PROCESAMIENTO Y ANÁLISIS DE LA INFORMACIÓN ASÍ COMO LA PREPARACIÓN DE LOS RESULTADOS PARCIALES E INFORMES DEL PROYECTO</t>
  </si>
  <si>
    <t>IVAN MANUEL SANCHEZ FONTALVO</t>
  </si>
  <si>
    <t>OPSP-VIN-0064</t>
  </si>
  <si>
    <t xml:space="preserve">AMANDA  BERBEN </t>
  </si>
  <si>
    <t>PRESTAR LOS SERVICIOS PROFESIONALES COMO BIÓLOGA EN EL CENTRO DE COLECCIONES CIENTÍFICAS DE LA UNIVERSIDAD DEL MAGDALENA EL CONTRATISTA SE COMPROMETE A ASISTENCIA DE PROCEDIMIENTOS Y TAREAS RELACIONADAS CON EL MANTENIMIENTO DE ESPECÍMENES DEPOSITADOS EN LAS COLECCIONES DE INVERTEBRADOS MARINOS MEIO MESO Y MACROFAUNA COLECCIONES DE INVERTEBRADOS DULCEACUÍCOLAS Y TERRESTRES NO INSECTOS ARACNOLÓGICA TARDÍGRADOS E ORGANIZACIÓN Y RECTIFICACIÓN EN LA IDENTIFICACIÓN DE TODO MATERIAL PREVIAMENTE DEPOSITADO</t>
  </si>
  <si>
    <t>JUAN CARLOS NARVAEZ BARANDICA</t>
  </si>
  <si>
    <t>OPSP-VIN-0065</t>
  </si>
  <si>
    <t>EMIRA ISABEL GARCIA AVENDAÑO</t>
  </si>
  <si>
    <t>PRESTAR LOS SERVICIOS PROFESIONALES COMO BIÓLOGA EN EL CENTRO DE COLECCIONES CIENTÍFICAS DE LA UNIVERSIDAD DEL MAGDALENA EL CONTRATISTA SE COMPROMETE A LA ASISTENCIA EN LA SEPARACIÓN PREPARACIÓN MONTAJE EN ALFILERES Y ETIQUETAJE DE INSECTOS DE LOS DIFERENTES ÓRDENES DEPOSITADOS EN LA COLECCIÓN ENTOMOLÓGICA DE CBUMAG ORGANIZACIÓN Y RECTIFICACIÓN EN LA IDENTIFICACIÓN DE TODO MATERIAL PREVIAMENTE MONTADO Y UBICADO EN LAS GAVETAS DE LOS COMPACTADORES</t>
  </si>
  <si>
    <t>OPSP-VIN-0066</t>
  </si>
  <si>
    <t>DAVID ENRIQUE LOPEZ ALFARO</t>
  </si>
  <si>
    <t>OPSP-VIN-0067</t>
  </si>
  <si>
    <t>JESUS DAVID FREYLE MARQUEZ</t>
  </si>
  <si>
    <t>PRESTACIÓN DE SERVICIOS PROFESIONALES EN LA VICERRECTORÍA DE INVESTIGACIÓN EL CONTRATISTA SE COMPROMETE A COADYUVAR EN LA GESTIÓN DE ACTIVIDADES DE APROPIACIÓN SOCIAL DEL CONOCIMIENTO ACOMPAÑAR LA GESTIÓN DE LA VIN EN LAS RELACIONES CON COMUNIDADES ACADÉMICAS CIENTÍFICAS ÉTNICAS Y DE TIPO SOCIAL</t>
  </si>
  <si>
    <t>OPSP-VIN-0068</t>
  </si>
  <si>
    <t>ANGELICA MARIA BOZON FERRER</t>
  </si>
  <si>
    <t>PRESTACIÓN DE SERVICIOS PROFESIONALES EN LA VICERRECTORÍA DE INVESTIGACIÓN EL CONTRATISTA SE COMPROMETE A APOYAR EN EL REGISTRO DE PROYECTOS DE INVESTIGACIÓN EN LA PLATAFORMA DE LA VIN ACOMPAÑAR EN LA VERIFICACIÓN DE LA COMPLETITUD DE LA INFORMACIÓN DE PROYECTOS APOYAR LA ACTUALIZACIÓN Y AJUSTE DE LOS DATOS REGISTRADOS EN EL SISTEMA DE INFORMACIÓN DE LA VIN</t>
  </si>
  <si>
    <t>OPSP-VIN-0069</t>
  </si>
  <si>
    <t>MIRLE PATRICIA CABARCAS JIMENEZ</t>
  </si>
  <si>
    <t>PRESTAR LOS SERVICIOS PROFESIONALES COMO BIÓLOGA EN EL CENTRO DE COLECCIONES CIENTÍFICAS DE LA UNIVERSIDAD DEL MAGDALENA EL CONTRATISTA SE COMPROMETE A LA ASISTENCIA DE PROCEDIMIENTOS Y TAREAS RELACIONADAS CON EL MANTENIMIENTO DE ESPECÍMENES DE LA COLECCIÓN FICOLÓGICA GERMÁN BULA MEYER ORGANIZACIÓN Y RECTIFICACIÓN EN LA IDENTIFICACIÓN DEL MATERIAL PREVIAMENTE DEPOSITADO</t>
  </si>
  <si>
    <t>JUAN CARLOS NARVAEZ</t>
  </si>
  <si>
    <t>OPSP-VIN-0070</t>
  </si>
  <si>
    <t>ISABEL   MARIA CALLE SANGUINO</t>
  </si>
  <si>
    <t>PRESTACIÓN DE SERVICIOS PROFESIONALES COMO CONTADORA PÚBLICA EN LA DIRECCIÓN FINANCIERA EL CONTRATISTA SE COMPROMETE A COORDINAR CON EL PROFESIONAL ESPECIALIZADO DEL GRUPO DE CONTABILIDAD LAS ACTIVIDADES RELACIONADAS CON LA DEPURACIÓN CONTABLE DE LAS CIFRAS REPORTADAS EN LOS ESTADOS FINANCIEROS EN EL RUBRO DE RECURSOS ADMINISTRADOS PARA ORIENTAR AL DIRECTOR FINANCIERO DE LA UNIVERSIDAD DEL MAGDALENA</t>
  </si>
  <si>
    <t>RONALD ROJAS DUICA</t>
  </si>
  <si>
    <t>OPSP-VIN-0071</t>
  </si>
  <si>
    <t>VANYRA VANESSA MARTINEZ RAMOS</t>
  </si>
  <si>
    <t>PRESTAR LOS SERVICIOS PROFESIONALES EN LA DIRECCIÓN DE GESTIÓN DEL CONOCIMIENTO LA CONTRATISTA SE COMPROMETE A ADELANTAR PARA LA DGC LA VALORACIÓN Y REVISIÓN DEL CUMPLIMIENTO DE LOS REQUISITOS DE LOS PROYECTOS DE CTEL QUE SE PRESENTEN EN LA VIN PARA SER FINANCIADOS POR EL FONDO FONCIENCIAS ADELANTAR PARA LA DGC LA VALORACIÓN Y REVISIÓN DEL CUMPLIMIENTO DE LOS REQUISITOS DE LOS PROYECTOS DE CTEL QUE SE PRESENTEN EN LA VIN PARA SER FINANCIADOS CON RECURSOS EXTERNOS</t>
  </si>
  <si>
    <t>OPSP-VIN-0072</t>
  </si>
  <si>
    <t>LAURA VANESSA MUSSO GOMEZ</t>
  </si>
  <si>
    <t>PRESTACIÓN DE SERVICIOS PROFESIONALES EN EL CENTRO DE INNOVACIÓN Y EMPRENDIMIENTO DE LA UNIVERSIDAD DEL MAGDALENA. PARA EL CUMPLIMIENTO DEL OBJETO EL CONTRATISTA SE COMPROMETE A BRINDAR APOYO LOGÍSTICO A LA DIRECCIÓN DEL CENTRO DE INNOVACIÓN Y EMPRENDIMIENTO EN LA REALIZACIÓN DE ACTIVIDADES DE SENSIBILIZACIÓN Y FORMACIÓN EN EMPRENDIMIENTO PARA TODA LA COMUNIDAD UNIVERSITARIA APOYAR A LA DIRECCIÓN DEL CIE EN EL SEGUIMIENTO A LA EJECUCIÓN DE LAS PRÁCTICAS DE INNOVACIÓN Y EMPRENDIMIENTO</t>
  </si>
  <si>
    <t>OPSP-VIN-0073</t>
  </si>
  <si>
    <t xml:space="preserve">ROSANA  CASTRO </t>
  </si>
  <si>
    <t>OPSP-VIN-0074</t>
  </si>
  <si>
    <t>WILFREDO DE JESUS PADILLA PINEDO</t>
  </si>
  <si>
    <t>PRESTACIÓN DE SERVICIOS PROFESIONALES EN EL CENTRO DE INNOVACIÓN Y EMPRENDIMIENTO DE LA UNIVERSIDAD DEL MAGDALENA EL CONTRATISTA SE COMPROMETE A APOYAR A LA DIRECCIÓN DEL CENTRO DE INNOVACIÓN Y EMPRENDIMIENTO EN EL DISEÑO DE ACTIVIDADES DE FOMENTO A LA MENTALIDAD EMPRENDEDORA PARA LA CREACIÓN ARTÍSTICA Y CULTURAL EN LA COMUNIDAD UNIVERSITARIA APOYAR A LA DIRECCIÓN DEL CIE EN LA ELABORACIÓN DE DOCUMENTOS CONCEPTUALES INFORMES Y COMUNICACIONES</t>
  </si>
  <si>
    <t>OPSP-VIN-0075</t>
  </si>
  <si>
    <t>EDISON RAFAEL LEA CHARRIS</t>
  </si>
  <si>
    <t>PRESTACIÓN DE SERVICIOS PROFESIONALES COMO ANALISTA DE LABORATORIO EN EL CENTRO DE GENÉTICA Y BIOLOGÍA MOLECULAR DE LA UNIVERSIDAD DEL MAGDALENA EL CONTRATISTA SE COMPROMETE A COADYUVAR EN EL PROCESO DE DIAGNÓSTICO MOLECULAR DE SARS-COV-2 Y OTRAS ENFERMEDADES INFECCIOSAS  REALIZANDO LAS ACTIVIDADES DESDE LA RECEPCIÓN DE LAS MUESTRAS DESEMBALAJE MARCAJE EXTRACCIÓN DE ÁCIDOS NUCLEICOS PREPARACIÓN DE MEZCLAS DE RT-PCR MONTAJE DE ENSAYOS DE RT-PCR EN TIEMPO REAL HASTA LA INTERPRETACIÓN VALIDACIÓN Y REPORTE DE RESULTADOS</t>
  </si>
  <si>
    <t>LYDA CASTRO GARCIA</t>
  </si>
  <si>
    <t>OPSP-VIN-0076</t>
  </si>
  <si>
    <t>ANDREA MARCELA RAMIREZ HERNANDEZ</t>
  </si>
  <si>
    <t>PRESTACIÓN DE SERVICIOS PROFESIONALES COMO ANALISTA DE LABORATORIO EN EL CENTRO DE GENÉTICA Y BIOLOGÍA MOLECULAR DE LA UNIVERSIDAD DEL MAGDALENA EL CONTRATISTA SE COMPROMETE A COADYUVAR EN EL PROCESO DE DIAGNÓSTICO MOLECULAR DE SARS-COV-2 Y OTRAS ENFERMEDADES INFECCIOSAS REALIZANDO LAS ACTIVIDADES DESDE LA RECEPCIÓN DE LAS MUESTRAS DESEMBALAJE MARCAJE EXTRACCIÓN DE ÁCIDOS NUCLEICOS PREPARACIÓN DE MEZCLAS DE RT-PCR MONTAJE DE ENSAYOS DE RT-PCR EN TIEMPO REAL HASTA LA INTERPRETACIÓN VALIDACIÓN Y REPORTE DE RESULTADOS</t>
  </si>
  <si>
    <t>OPSP-VIN-0077</t>
  </si>
  <si>
    <t>STEPHANY  HERNANDEZ TORRES</t>
  </si>
  <si>
    <t>PRESTAR LOS SERVICIOS PROFESIONALES EN EL PROGRAMA EDITORIAL DE LA UNIVERSIDAD DEL MAGDALENA EL CONTRATISTA SE COMPROMETE A LA ELABORACIÓN DE 14 PORTADAS DE LAS OBRAS DE LA EDITORIAL UNIMAGDALENA ENTREGA DE LAS PORTADAS OBJETO DE LA PRESENTE ORDEN DENTRO DE LAS CONDICIONES REQUERIDAS POR EL SUPERVISOR Y ACORDADAS CON EL CONTRATISTA ACUDIR A LAS REUNIONES PROGRAMADAS POR EL SUPERVISOR DE LA ORDEN Y SU EQUIPO DE TRABAJO PARA RENDIR INFORME Y EVIDENCIA DE LA EVOLUCIÓN DE LAS PORTADAS</t>
  </si>
  <si>
    <t>OPSP-VIN-0078</t>
  </si>
  <si>
    <t>ALEX ANTONIO ANGULO LUNA</t>
  </si>
  <si>
    <t>PRESTACIÓN DE SERVICIOS PROFESIONALES EN EL CENTRO DE INNOVACIÓN Y EMPRENDIMIENTO DE LA UNIVERSIDAD DEL MAGDALENA EL CONTRATISTA SE COMPROMETE A BRINDAR APOYO A LA DIRECCIÓN DEL CENTRO DE INNOVACIÓN Y EMPRENDIMIENTO EN EL ACOMPAÑAMIENTO A PROCESOS DE EMPRENDIMIENTO DESARROLLADOS POR LOS DIFERENTES ESTAMENTOS DE LA COMUNIDAD UNIVERSITARIA BRINDAR APOYO OPERATIVO A LA DIRECCIÓN DEL CENTRO DE INNOVACIÓN Y EMPRENDIMIENTO EN LA ESTRUCTURACIÓN DE PROGRAMAS Y PROYECTOS DE EMPRENDIMIENTO EN ECONOMÍA NARANJA</t>
  </si>
  <si>
    <t>OPSP-VIN-0079</t>
  </si>
  <si>
    <t>GINA SOFIA MORENO CRESPO</t>
  </si>
  <si>
    <t xml:space="preserve"> PRESTACIÓN DE SERVICIOS PROFESIONALES COMO LÍDER DE CALIDAD DEL CENTRO DE GENÉTICA Y BIOLOGÍA MOLECULAR EL CONTRATISTA SE COMPROMETE A COADYUVAR EN LA CAPACITACIÓN PERMANENTE DEL PERSONAL Y EL PUNTO DE TOMA DE MUESTRA EN BIOSEGURIDAD Y EN LOS PROCESOS DEL SISTEMA DE GESTIÓN DE LA CALIDAD DEL LABORATORIO COADYUVAR Y ASISTIR AL COORDINADORDEL CENTRO DE GENÉTICA Y BIOLOGÍA MOLECULAR EN EL DISEÑO ELABORACIÓN DE POLÍTICAS PROCEDIMIENTOS PROTOCOLOS MANUALES GUÍAS FORMATOS</t>
  </si>
  <si>
    <t>OPSP-VIN-0080</t>
  </si>
  <si>
    <t>PRICELIS PAULIN POLANCO FONTALVO</t>
  </si>
  <si>
    <t>OPSP-VIN-0081</t>
  </si>
  <si>
    <t>JESUS MANUEL CUJIA ROSADO</t>
  </si>
  <si>
    <t>PRESTACIÓN DE SERVICIOS PROFESIONALES COMO BIOLOGO DEL CENTRO DE GENÉTICA Y BIOLOGÍA MOLECULAR DE LA UNIVERSIDAD DEL MAGDALENA EL CONTRATISTA SE COMPROMETE A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t>
  </si>
  <si>
    <t>OPSP-VIN-0082</t>
  </si>
  <si>
    <t>TYFFANY MARIA ACOSTA MORA</t>
  </si>
  <si>
    <t>PRESTACIÓN DE SERVICIOS PROFESIONALES PARA EL APOYO EN LA FORMULACIÓN Y PRESENTACIÓN DE UN PROYECTO A LA CONVOCATORIA PARA LA CONFORMACIÓN DE UN LISTADO DE PROYECTOS ELEGIBLES PARA LA LUCHA NACIONAL CONTRA LA DEFORESTACIÓN DEL PLAN DE CONVOCATORIAS DE LA ASIGNACIÓN AMBIENTAL 2021 – 2022 DE MINAMBIENTE EN ALIANZA ENTRE LA UNIVERSIDAD DEL MAGDALENA Y LA CORPORACIÓN AUTÓNOMA REGIONAL DEL ATLÁNTICO CRA</t>
  </si>
  <si>
    <t>MANUEL ENRIQUE TABORDA MARTINEZ</t>
  </si>
  <si>
    <t>OPSP-VIN-0083</t>
  </si>
  <si>
    <t>ANGELLY PAOLA CASTRO SUAREZ</t>
  </si>
  <si>
    <t>PRESTAR LOS SERVICIOS PROFESIONALES COMO INGENIERA INDUSTRIAL EN EL CENTRO DE GENÉTICA Y BIOLOGÍA MOLECULAR EL CONTRATISTA SE COMPROMETE A COADYUVAR EN LA REALIZACIÓN Y EL SEGUIMIENTO DE LOS TRÁMITES Y PROCESOS ADMINISTRATIVOS FINANCIEROS Y ACADÉMICOS REALIZADOS DESDE CENTRO DE GENÉTICA Y BIOLOGÍA MOLECULAR A LAS DIFERENTES UNIDADES DE LA UNIVERSIDAD DEL MAGDALENA Y ENTIDADES EXTERNAS</t>
  </si>
  <si>
    <t>LYDA CASTRO GARCÍA</t>
  </si>
  <si>
    <t>OPSP-VIN-0084</t>
  </si>
  <si>
    <t>ANGEL MANUEL OVIEDO MARQUEZ</t>
  </si>
  <si>
    <t>PRESTACIÓN DE SERVICIOS PROFESIONALES EN EL MARCO DEL PROYECTO DE INVESTIGACIÓN CARACTERIZACIÓN MOLECULAR DE HERPESVIRUS ASOCIADOS A FIBROPAPILLOMA EN TORTUGAS MARINAS EN LA COSTA CARIBE COLOMBIANA EL CONTRATISTA SE COMPROMETE A REALIZAR ORGANIZACIÓN Y PARTICIPACIÓN EN SALIDAS DE CAMPO REALIZAR LA GESTIÓN DE COMPRAS DE INSUMOS Y REACTIVOS DE LABORATORIO CORRESPONDIENTES AL PROYECTO ESTANDARIZACIÓN Y DESARROLLO DE PRUEBAS TÉCNICAS DE BIOLOGÍA MOLECULAR</t>
  </si>
  <si>
    <t>LYDA RAQUEL CASTRO GARCIA</t>
  </si>
  <si>
    <t>OPSP-VIN-0085</t>
  </si>
  <si>
    <t>DANIEL FELIPE BAUTISTA CARRIZOSA</t>
  </si>
  <si>
    <t>PRESTACIÓN DE SERVICIOS PROFESIONALES COMO EXPERTO EN BIOINFORMÁTICA EN EL CENTRO DE GENÉTICA Y BIOLOGÍA MOLECULAR EL CONTRATISTA SE COMPROMETE A COADYUVAR EN LA CONFIGURACIÓN DEL ACCESO A LA INFRAESTRUCTURA TECNOLÓGICA PARA EL ANÁLISIS DE DATOS GENÓMICOS REALIZADOS DESDE EL CENTRO DE GENÉTICA APOYAR EN EL PROCESAMIENTO DE DATOS GENÉTICOS Y GENÓMICOS DE AGENTES BIOLÓGICOS DE ALTO RIESGO PARA LA SALUD HUMANA Y OTROS</t>
  </si>
  <si>
    <t>OPSP-VIN-0086</t>
  </si>
  <si>
    <t>ROSA LEIDY SANTA MARIA GUERRER</t>
  </si>
  <si>
    <t>PRESTACIÓN DE SERVICIOS PROFESIONALES EN MARCO DEL PROYECTO CREATE-CARIBBEAN RESEARCH ALTERNATIVES FOR A TRANSFORMATION IN ENERGY AND ECONOMY ALTERNATIVAS DESDE LA INVESTIGACIÓN ACADÉMICA PARA UNA TRANSFORMACIÓN ENERGÉTICA Y DE LA ECONOMÍA EN EL CARIBE LA CONTRATISTA SE COMPROMETE A REALIZAR SEGUIMIENTO AL CUMPLIMIENTO DE LOS CONTRATOS Y RESOLUCIONES POR AYUDANTÍAS DEL PROYECTO APOYAR EN LA COORDINACIÓN DE LOS ASPECTOS ADMINISTRATIVOS Y FINANCIEROS DEL PROYECTO</t>
  </si>
  <si>
    <t>ANDREA CAROLINA CARDOSO DÍAZ</t>
  </si>
  <si>
    <t>OPSP-VIN-0087</t>
  </si>
  <si>
    <t>PRESTACIÓN DE SERVICIOS PROFESIONALES EN MARCO DEL PROYECTO CREATE 30 RETOS Y OPORTUNIDADES DEL CIERRE DE TERMOCARTAGENA DIÁLOGO CON EMPLEADOS Y SINDICALISTAS EN UNIMAGDALENA FINANCIADO POR LA EUROPEAN CLIMATE FOUNDATION CORRESPONDIENTE AL ACUERDO DE SUBVENCIÓN G-2111-04942 LA CONTRATISTA SE COMPROMETE A APOYAR EN LA COORDINACIÓN DE LAS ACTIVIDADES DERIVADAS DEL PROYECTO PREPARAR CONTENIDOS TEÓRICOS PARA LOS ENCUENTROS VIRTUALES Y PRESENCIALES DEL PROYECTO</t>
  </si>
  <si>
    <t>OPSP-VIN-0088</t>
  </si>
  <si>
    <t>ANDRES EDUARDO PATERNINA ARIZA</t>
  </si>
  <si>
    <t>PRESTAR LOS SERVICIOS PROFESIONALES COMO INGENIERO DE SISTEMAS EN LA VICERRECTORÍA DE INVESTIGACIÓN EL CONTRATISTA SE COMPROMETE A APOYAR EN EL CAMBIO DE ETIQUETAS GENERADAS POR LA PLANTILLA DEL REPOSITORIO ORIENTAR A LOS PROFESIONALES EN LA MODIFICACIÓN DE LOS FORMULARIOS DE CARGA DE INFORMACIÓN ORIENTAR EN LA IMPLEMENTACIÓN DE METADATOS EN EL REPOSITORIO INSTITUCIONAL</t>
  </si>
  <si>
    <t>JULIO ALBERTO VEGA BAQUERO</t>
  </si>
  <si>
    <t>OPSP-VIN-0089</t>
  </si>
  <si>
    <t>VANESSA MARGARITA MARRUGO ARROYO</t>
  </si>
  <si>
    <t>PRESTAR LOS SERVICIOS PROFESIONALES COMO INGENIERO INDUSTRIAL EN LA VICERRECTORÍA DE INVESTIGACIÓN LA CONTRATISTA SE COMPROMETE A APOYAR LA ELABORACIÓN DE ESTUDIOS DE VIGILANCIA E INTELIGENCIA CIENTÍFICA Y TECNOLÓGICA QUE SUPLAN LAS NECESIDADES DE LA VICERRECTORÍA DE INVESTIGACIÓN SUS UNIDADES DE GESTIÓN Y LAS DEMÁS UNIDADES DE LA UNIVERSIDAD APOYAR LA ELABORACIÓN DE DOCUMENTACIÓN TÉCNICA CIENTÍFICA Y DE DIVULGACIÓN A PARTIR DE LOS RESULTADOS OBTENIDOS EN PROCESOS DE VIGILANCIA E INTELIGENCIA CIENTÍFICA Y TECNOLÓGICA</t>
  </si>
  <si>
    <t>OPSP-VIN-0090</t>
  </si>
  <si>
    <t>JUAN DAVID OSPINO CERPA</t>
  </si>
  <si>
    <t>PESTAR LOS SERVICIOS PROFESIONALES EN EL MARCO DEL PROYECTO TITULADO FORTALECIMIENTO DE LAS COLECCIONES BIOLÓGICAS DE LÍQUENES, BRIÓFITOS Y MACROHONGOS DEL CENTRO DE COLECCIONES CIENTÍFICAS DE LA UNIVERSIDAD DEL MAGDALENA CBUMAG CÓDIGO 89085 CONTRATO 454-2021 MINCIENCIAS EL CONTRATISTA SE COMPROMETE A REALIZAR LA HERBORIZACIÓN Y MONTAJE DE LOS EJEMPLARES DE LOS ESPECÍMENES DE LÍQUENES BRIÓFITOS Y MACROHONGOS REALIZAR LA UBICACIÓN FÍSICA DE LOS EJEMPLARES EN SUS RESPECTIVAS COLECCIONES</t>
  </si>
  <si>
    <t>MARÍA DE LOS ANGELES NEGRITTO CHEBEL</t>
  </si>
  <si>
    <t>OPSP-VIN-0091</t>
  </si>
  <si>
    <t>CRISTIAN ANDRES ZABALA CATALAN</t>
  </si>
  <si>
    <t>PRESTACIÓN DE SERVICIOS PROFESIONALES EN MARCO DEL PROYECTO DE INVESTIGACIÓN TITULADO DOCUMENTACIÓN DE ACTIVIDADES DOMÉSTICAS Y FORMULACIÓN DE RUTAS TURÍSTICAS EN LA MICROCUENCA DEL CONGO-SIERRA NEVADA DE SANTA MARTA EL CONTRATISTA SE COMPROMETE A GUIAR A LOS INVESTIGADORES EN EL ÁREA DE ESTUDIO CORRESPONDIENTE A LA MICROCUENCA DEL CONGO Y LA CUENCA DEL RIO FRIO APOYAR EN LA ASISTENCIA EN LA EJECUCIÓN DE ACTIVIDADES DE EXCAVACIÓN ARQUEOLÓGICA</t>
  </si>
  <si>
    <t>RAFAEL RICARDO GALINDO CRUZ</t>
  </si>
  <si>
    <t>OPSP-VIN-0092</t>
  </si>
  <si>
    <t>MARIA FERNANDA CARRILLO RODRIGUEZ</t>
  </si>
  <si>
    <t>PRESTAR LOS SERVICIOS PROFESIONALES EN EL MARCO DEL PROYECTO DE INVESTIGACIÓN TITULADO INTERACCIÓN Y DESARROLLO DE LA PRIMERA INFANCIA EL CONTRATISTA SE COMPROMETE A PARTICIPAR EN LAS ACTIVIDADES DE LA FASE 3 IDENTIFICACIÓN DE PRÁCTICAS CULTURALES EN EL GRADO DE TRANSICIÓN PARTICIPACIÓN EN LAS ACTIVIDADES DE LA FASE 4 SIGNIFICACIÓN DE LAS PRÁCTICAS IDENTIFICADAS EN LAS COMUNIDADES QUE PARTICIPAN EN EL PROYECTO PARTICIPACIÓN EN LAS ACTIVIDADES DE LA FASE 5</t>
  </si>
  <si>
    <t>MARÍA DILIA MIELES BARRERA</t>
  </si>
  <si>
    <t>OPSP-VIN-0093</t>
  </si>
  <si>
    <t>JOSE LUIS PEREZ GONZALEZ</t>
  </si>
  <si>
    <t>PRESTACIÓN DE SERVICIOS COMO PROFESIONAL EN EL MARCO DEL PROYECTO DE INVESTIGACIÓN DIVERSIDAD DE INSECTOS Y VERTEBRADOS BIOSONIDOS Y ETNOBIOLOGÍA EN LAS VERTIENTES NORTE Y OCCIDENTAL DE LA SIERRA NEVADA DE SANTA MARTA EL CONTRATISTA SE COMPROMETE A APOYAR EN LA COORDINACIÓN DE ACTIVIDADES ADMINISTRATIVAS APOYAR EN LA RECOLECCIÓN Y PROCESAMIENTO DE MUESTRAS REALIZAR ANÁLISIS DE DATOS Y REDACCIÓN DE INFORMES MANUSCRITOS</t>
  </si>
  <si>
    <t>LARRY ANTONIO JIMENEZ FERBANS</t>
  </si>
  <si>
    <t>OPSP-VIN-0094</t>
  </si>
  <si>
    <t>INDIRA ALEJANDRA OLIVEROS
OROZCO</t>
  </si>
  <si>
    <t>PRESTACIÓN DE SERVICIOS PROFESIONALES EN MARCO DEL PROYECTO CREATE 30 RETOS Y OPORTUNIDADES DEL CIERRE DE TERMOCARTAGENA DIÁLOGO CON EMPLEADOS Y SINDICALISTAS EN UNIMAGDALENA FINANCIADO POR LA EUROPEAN CLIMATE FOUNDATION CORRESPONDIENTE AL ACUERDO DE SUBVENCIÓN G-2111-04942 SUSCRITO CON LA UNIVERSIDAD DEL MAGDALENA EL CONTRATISTA SE COMPROMETE A APOYAR EN LA COORDINACIÓN DE LOS ASPECTOS ADMINISTRATIVOS Y FINANCIEROS DEL PROYECTO RETOS Y
OPORTUNIDADES DEL CIERRE DE TERMOCARTAGENA DIÁLOGO CON EMPLEADOS Y SINDICALISTAS</t>
  </si>
  <si>
    <t>ANDREA CAROLINA CARDOSO DIAZ</t>
  </si>
  <si>
    <t>OPSP-VIN-0095</t>
  </si>
  <si>
    <t>GRACE QUICENO SOTO</t>
  </si>
  <si>
    <t>PRESTACIÓN DE SERVICIOS PROFESIONALES EN MARCO DEL PROYECTO CREATE 30 RETOS Y OPORTUNIDADES DEL CIERRE DE TERMOCARTAGENA DIÁLOGO CON EMPLEADOS Y SINDICALISTAS EN UNIMAGDALENA EL CONTRATISTA SE COMPROMETE A APOYAR EN LA REALIZACIÓN DE LA REVISIÓN DE FUENTES PRIMARIAS Y SECUNDARIAS DE INFORMACIÓN RELACIONADA CON CIERRES DE TERMOELÉCTRICAS TRANSICIÓN JUSTA SITUACIÓN ACTUAL DE LA TERMOELÉCTRICA POSICIONAMIENTO DE ACTORES CLAVE SOBRE EL FUTURO DE LA TERMOELÉCTRICA</t>
  </si>
  <si>
    <t>OPSP-VIN-0096</t>
  </si>
  <si>
    <t>JAIME ANTONIO MENDOZA DEL
CASTILLO</t>
  </si>
  <si>
    <t>PRESTACIÓN DE SERVICIOS PROFESIONALES EN EL CENTRO DE INNOVACIÓN Y EMPRENDIMIENTO DE LA UNIVERSIDAD DEL MAGDALENAEL CONTRATISTA SE COMPROMETE A APOYAR A LA DIRECCIÓN DEL CENTRO DE INNOVACIÓN Y EMPRENDIMIENTO EN EL DISEÑO DE ACTIVIDADES DE FOMENTO  A LA MENTALIDAD INNOVADORA EN LA COMUNIDAD UNIVERSITARIA APOYAR A LA DIRECCIÓN DEL CENTRO DE INNOVACIÓN Y EMPRENDIMIENTO EN EL SEGUIMIENTO A LA EJECUCIÓN DE LAS PRÁCTICAS DE INNOVACIÓN Y EMPRENDIMIENTO</t>
  </si>
  <si>
    <t>OPSP-VIN-0097</t>
  </si>
  <si>
    <t>KAREN PATRICIA CUAO ALVARADO</t>
  </si>
  <si>
    <t>PRESTAR LOS SERVICIOS PROFESIONALES EN LA DIRECCIÓN DE TRANSFERENCIA DE CONOCIMIENTO Y PROPIEDAD INTELECTUAL EL CONTRATISTA SE COMPROMETE A APOYAR OPERATIVA Y LOGÍSTICAMENTE A LA VICERRECTORÍA DE INVESTIGACIÓN Y SUS DIRECCIONES EN EL DESARROLLO DE LOS DIFERENTES EVENTOS DE CTEI QUE SE REALICEN DE MANERA VIRTUAL O PRESENCIAL APOYAR OPERATIVA Y LOGÍSTICAMENTE EN LA DIFUSIÓN DE LOS EVENTOS DE CTEI QUE SE REALICEN DE MANERA VIRTUAL O PRESENCIAL CON APOYO DE LA VICERRECTORÍA DE INVESTIGACIÓN</t>
  </si>
  <si>
    <t>OPSP-VIN-0098</t>
  </si>
  <si>
    <t>NAIDA LUZ MONTERO LOBATO</t>
  </si>
  <si>
    <t>PRESTAR LOS SERVICIOS PROFESIONALES COMO INGENIERA INDUSTRIAL EN LA VICERRECTORÍA DE INVESTIGACIÓN EL CONTRATISTA SE COMPROMETE A APOYAR LA ELABORACIÓN DE ESTUDIOS DE VIGILANCIA E INTELIGENCIA CIENTÍFICA Y TECNOLÓGICA QUE SUPLAN LAS NECESIDADES DE LA VICERRECTORÍA DE INVESTIGACIÓN SUS UNIDADES DE GESTIÓN Y LAS DEMÁS UNIDADES DE LA UNIVERSIDAD Y LLEVAR UN REGISTRO HISTÓRICO DE LOS MISMOS APOYAR LA ELABORACIÓN DE DOCUMENTACIÓN TÉCNICA CIENTÍFICA Y DE DIVULGACIÓN A PARTIR DE LOS RESULTADOS OBTENIDOS EN PROCESOS DE VIGILANCIA E INTELIGENCIA CIENTÍFICA Y TECNOLÓGICA</t>
  </si>
  <si>
    <t>OPSP-VIN-0099</t>
  </si>
  <si>
    <t>RAMON ESTEBAN GRANADOS PEÑA</t>
  </si>
  <si>
    <t>PRESTAR LOS SERVICIOS PROFESIONALES PARA APOYAR LA FORMULACIÓN PRESENTACIÓN Y SEGUIMIENTO DE PROYECTOS FINANCIABLES CON RECURSOS DE ORIGEN PÚBLICO EL CONTRATISTA SE COMPROMETE A ORIENTAR Y APOYAR A LOS LÍDERES DE LOS PROYECTOS EN LA METODOLOGÍA PARA LA ELABORACIÓN DEL DOCUMENTO TÉCNICO Y PRESUPUESTO DE LAS PROPUESTAS DE PROYECTOS A SER PRESENTADAS EN LAS CONVOCATORIAS ORIENTAR Y APOYAR A LOS LÍDERES DE LOS PROYECTOS EN EL REGISTRO DE LA INFORMACIÓN PARA LA PRESENTACIÓN DE LAS PROPUESTAS DE PROYECTOS EN LAS CONVOCATORIAS</t>
  </si>
  <si>
    <t>OPSP-VIN-0100</t>
  </si>
  <si>
    <t>ASTRID CAROLINA ARIAS GUETTE</t>
  </si>
  <si>
    <t>APOYO COMO AUXILIAR EN EL MARCO DEL PROYECTO DE INVESTIGACIÓN FORTALECIMIENTO DE CAPACIDADES INSTALADAS DE CIENCIA Y TECNOLOGÍA PARA ATENDER PROBLEMÁTICAS ASOCIADAS CON AGENTES BIOLÓGICOS DE ALTO RIESGO PARA LA SALUD HUMANA EN EL DEPARTAMENTO DEL MAGDALENA EL CONTRATISTA SE COMPROMETE A APOYAR EN LOS PROCESOS DE LIMPIEZA Y DESINFECCIÓN DE LAS DIFERENTES ÁREAS DEL LABORATORIO PREPARACIÓN DE SOLUCIONES PARA LA INACTIVACIÓN DE MATERIAL BIOLÓGICO</t>
  </si>
  <si>
    <t>LYDA RAQUEL CASTO GARCIA</t>
  </si>
  <si>
    <t>OPSP-VIN-0101</t>
  </si>
  <si>
    <t>LUIS JIMENEZ LABASTIDAS</t>
  </si>
  <si>
    <t>PRESTACIÓN DE SERVICIOS PROFESIONALES EN EL MARCO DEL PROYECTO DE INVESTIGACIÓN MÁSCARAS DE LA SIERRA FASE II-VR EL CONTRATISTA SE COMPROMETE A ADQUIRIR SONIDO AMBISONICO EN LA SNSM. 2. REALIZAR LA POSTPRODUCCIÓN DEL SONIDO AMBISONICO EXPORTAR MEZCLA FINAL DEL SONIDO AMBISONICO</t>
  </si>
  <si>
    <t>ANDREW SIMON TUCKER</t>
  </si>
  <si>
    <t>OPSP-VIN-0102</t>
  </si>
  <si>
    <t>NIDIA ISABEL ROMERO PATIÑO</t>
  </si>
  <si>
    <t>PRESTACIÓN DE SERVICIOS PROFESIONALES EN MARCO DEL PROYECTO DE INVESTIGACIÓN TITULADO ARQUEOLOGÍA REGIONAL DE LA CUENCA DEL RÍO FRÍO– SIERRA NEVADA DE SANTA MARTA EL CONTRATISTA SE COMPROMETE A DESARROLLAR LOS MAPAS TEMÁTICOS DEBIDAMENTE DILIGENCIADOS Y APROBADOS POR EL ARQUEÓLOGO COORDINADOR DEL PROYECTO SUS RESPECTIVOS SHAPE FILES CREAR EL LISTADO DE COORDENADAS Y TABLAS DE LAS ÁREAS DE INTERVENCIÓN</t>
  </si>
  <si>
    <t>OPSP-VIN-0103</t>
  </si>
  <si>
    <t>IVANA CRISTINA PONTON RODRIGUEZ</t>
  </si>
  <si>
    <t>PRESTACIÓN DE SERVICIOS PROFESIONALES EN EL PROYECTO DE INVESTIGACIÓN CONSTRUCCIÓN DE UN MODELO COLABORATIVO DE GESTIÓN DE CONOCIMIENTO AGROPECUARIO  ENFOQUES TERRITORIALES Y DE INNOVACIÓN EN LA SIERRA NEVADA DE SANTA MARTA EL CONTRATISTA SE COMPROMETE A LA CAPACITACIÓN EN USO Y MANEJO DE GESTORES DE REFERENCIA BIBLIOGRÁFICA Y BASES DE DATOS BIBLIOGRÁFICAS PARA REVISIÓN SISTEMÁTICA DE LITERATURA</t>
  </si>
  <si>
    <t>ASTRID LORENA PERAFAN LEDEZMA</t>
  </si>
  <si>
    <t>OPSP-VIN-0104</t>
  </si>
  <si>
    <t>PRESTACIÓN DE SERVICIOS PROFESIONALES EN MARCO DEL PROYECTO DE INVESTIGACIÓN TITULADO DOCUMENTACIÓN DE ACTIVIDADES DOMÉSTICAS Y FORMULACIÓN DE RUTAS TURÍSTICAS EN LA MICROCUENCA DEL CONGO-SIERRA NEVADA DE SANTA MARTA EL CONTRATISTA SE COMPROMETE A DESARROLLAR LOS MAPAS TEMÁTICOS DEBIDAMENTE DILIGENCIADOS Y APROBADOS POR EL ARQUEÓLOGO COORDINADOR DEL PROYECTO SUS RESPECTIVOS SHAPE FILES CREAR EL LISTADO DE COORDENADAS Y TABLAS DE LAS ÁREAS DE INTERVENCIÓN</t>
  </si>
  <si>
    <t>OPSP-VIN-0105</t>
  </si>
  <si>
    <t>ADRIANA MARIA DE LOS ANGELES VALERA
ROLON</t>
  </si>
  <si>
    <t>PRESTAR LOS SERVICIOS PROFESIONALES EN LA EDITORIAL UNIMAGDALENA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1.500 PÁGINAS 2</t>
  </si>
  <si>
    <t>OPSP-VIN-0106</t>
  </si>
  <si>
    <t>ANGELICA MARIA NUÑEZ GUTIERREZ</t>
  </si>
  <si>
    <t>PRESTACIÓN DE SERVICIOS PROFESIONALES EN EL MARCO DEL PROYECTO DE INVESTIGACIÓN MÁSCARAS DE LA SIERRA FASE II-VR EL CONTRATISTA SE COMPROMETE A SINTETIZAR FUENTES PRIMARIAS DE MISIONEROS Y EXPLORADORES EN EL CONTEXTO DE LA SIERRA NEVADA DE SANTA MARTA COMUNICAR CON LA OGT Y PLANIFICAR VISITAS A LA SNSM PLANIFICAR Y ORGANIZAR SALIDAS DE CAMPO A LA SNSM REALIZAR INVESTIGACIÓN Y RECOLECTAR DATOS DE CAMPO EN LA SNSM</t>
  </si>
  <si>
    <t>OPSP-VIN-0107</t>
  </si>
  <si>
    <t>GERMAN FIDEL VILLALOBOS PEREZ</t>
  </si>
  <si>
    <t>PRESTACIÓN DE SERVICIOS PROFESIONALES EN EL MARCO DEL PROYECTO DE INVESTIGACIÓN MÁSCARAS DE LA SIERRA FASE II-VR EL CONTRATISTA SE COMPROMETE A ADQUIRIR IMÁGENES DE 360º EN LA SNSM REALIZAR LA POSTPRODUCCIÓN Y EDICIÓN DE LAS IMÁGENES DE 360 EXPORTAR IMÁGENES DE 360 COMPATIBLES CON SOFTWARE DE REPRODUCCIÓN DE 360 ENTREGA DE LAS IMÁGENES OBJETO DE LA PRESENTE ORDEN DENTRO DE LAS CONDICIONES REQUERIDAS POR EL SUPERVISOR Y ACORDADAS CON EL CONTRATISTA</t>
  </si>
  <si>
    <t>OPSP-VIN-0108</t>
  </si>
  <si>
    <t>JEINER DE JESUS CASTELLANOS BARLIZA</t>
  </si>
  <si>
    <t>PRESTAR LOS SERVICIOS PROFESIONALES COMO BIÓLOGO EN EL PROCESO DE FORMULACIÓN DE LA PROPUESTA TÉCNICA QUE SE PRESENTARÁ EN LA PRÓXIMA CONVOCATORIA DEL MINISTERIO DE AMBIENTE Y DESARROLLO SOSTENIBLE CONFORMACIÓN DE UN LISTADO DE PROYECTOS ELEGIBLES PARA LA LUCHA NACIONAL CONTRA LA DEFORESTACIÓN DEL MINISTERIO DE AMBIENTE Y DESARROLLO SOSTENIBLE SISTEMA GENERAL DE REGALÍAS ASIGNACIÓN AMBIENTAL EL CONTRATISTA SE COMPROMETE A ORIENTAR EN LA ELABORACIÓN DEL DOCUMENTO TÉCNICO DEL PROYECTO SEGÚN LOS TÉRMINOS DE REFERENCIA DE LA CONVOCATORIA</t>
  </si>
  <si>
    <t>OPSP-VIN-0109</t>
  </si>
  <si>
    <t>PRESTAR LOS SERVICIOS PROFESIONALES EN EL MARCO DEL PROYECTO TITULADO FORTALECIMIENTO Y EMPODERAMIENTO DE COMUNIDADES Y ORGANIZACIONES DE PESCADORES ARTESANALES MARINO COSTERAS ASOCIADAS AL GOLFO DE SALAMANCA EL CONTRATISTA SE COMPROMETE AL DISEÑO Y DIAGRAMACIÓN DE LA OBRA TITULADA COMUNIDADES CON VOZ EL FUTURO DE LA PESCA ARTESANAL EN LATINOAMÉRICA Y EL CARIBE</t>
  </si>
  <si>
    <t>LINA MARÍA SAAVEDRA DÍAZ</t>
  </si>
  <si>
    <t>OPSP-VIN-0110</t>
  </si>
  <si>
    <t>DIEGO ANDRÉS CARDOSO LÓPEZ</t>
  </si>
  <si>
    <t>PRESTACIÓN DE SERVICIOS PROFESIONALES EN EL PROYECTO DE INVESTIGACIÓN TRANSFORMACIÓN DIGITAL DE LAS MICRO PEQUEÑAS Y MEDIANAS EMPRESAS DEL DEPARTAMENTO DEL MAGDALENA OPORTUNIDADES DESAFÍOS Y ESTRATEGIAS EN EL CONTEXTO DE LA PANDEMIA DEL COVID-19 EL CONTRATISTA SE COMPROMETE A REALIZAR EL DOCUMENTO DE ANÁLISIS DE LOS AVANCES DEL PROYECTO A PARTIR DE LOS INDICADORES DE DIGITALIZACIÓN PRESENTADOS POR EL OBSERVATORIO COLOMBIANO DE CIENCIA Y TECNOLOGÍA</t>
  </si>
  <si>
    <t>ALEXANDER MALDONADO ATENCIO</t>
  </si>
  <si>
    <t>OPSP-VIN-0111</t>
  </si>
  <si>
    <t>DANIELA PATRICIA RODRIGUEZ CARDONA</t>
  </si>
  <si>
    <t>PRESTACIÓN DE SERVICIOS PROFESIONALES EN EL MARCO DEL PROYECTO DE INVESTIGACIÓN PROMOCIÓN E INTERVENCIÓN PSICOEDUCATIVA DIGITAL CON ENFOQUE INTERCULTURAL PARA INCIDIR EN RIESGOS Y PROTECTORES EN SALUD MENTAL PRODUCIDOS O POTENCIADOS POR LA PANDEMIA EN JÓVENES ESCOLARIZADOS DEL MAGDALENA Y LA GUAJIRA EL CONTRATISTA SE COMPROMETE A APOYAR EL DESARROLLO E IMPLEMENTACIÓN DE LAS ACTIVIDADES ASOCIADAS A LOS OBJETIVOS DE CUMPLIMIENTO ESPECIFICO DEL PROYECTO</t>
  </si>
  <si>
    <t>KATTIA CABAS HOYOS</t>
  </si>
  <si>
    <t>OPSP-VIN-0112</t>
  </si>
  <si>
    <t>ANNABELL DEL ROSARIO MANJARRES FREYLE</t>
  </si>
  <si>
    <t>PRESTACIÓN DE SERVICIOS PROFESIONALES EN MARCO DEL PROYECTO DE INVESTIGACIÓN TITULADO UNA DIETA SALUDABLE Y SOSTENIBLE PARA PROMOCIONAR LA SALUD Y PREVENIR LAS ENFERMEDADES NO TRANSMISIBLES ENTRE LOS JÓVENES UNIVERSITARIOS EL CONTRATISTA SE COMPROMETE A REALIZAR SEIS SESIONES DE TALLERES DE ESCRITURA CREATIVA E ILUSTRACIÓN DE DOS HORAS CADA UNA</t>
  </si>
  <si>
    <t>LIDICE ALVAREZ MIÑO</t>
  </si>
  <si>
    <t>OPSP-VIN-0113</t>
  </si>
  <si>
    <t>CESAR AUGUSTO VALVERDE CASTRO</t>
  </si>
  <si>
    <t>PRESTACIÓN DE SERVICIOS PROFESIONALES EN EL MARCO DEL PROYECTO DE INVESTIGACIÓN DATA MOBILIZATION FOR KEY ENTOMOLOGICAL GROUPS ACROSS THE CARIBBEAN REGION OF COLOMBIA EL CONTRATISTA SE COMPROMETE A REALIZAR DIGITALIZACIÓN DE DATOS DE COLECCIONES BIOLÓGICAS GENERACIÓN DE COORDENADAS GEOGRÁFICAS DE ESPECÍMENES DE DIPTERA DE LAS COLECCIONES DE UNIMAGDALENA Y UNIVERSIDAD DE ANTIOQUIA</t>
  </si>
  <si>
    <t>OPSP-VIN-0114</t>
  </si>
  <si>
    <t>DAYANA PAOLA PARODY PEREZ</t>
  </si>
  <si>
    <t>PRESTACIÓN DE SERVICIOS PROFESIONALES EN EL MARCO DEL PROYECTO DE INVESTIGACIÓN DATA MOBILIZATION FOR KEY ENTOMOLOGICAL GROUPS ACROSS THE CARIBBEAN REGION OF COLOMBIA LA CONTRATISTA SE COMPROMETE A REALIZAR DIGITALIZACIÓN DE DATOS DE COLECCIONES BIOLÓGICAS Y GENERACIÓN DE COORDENADAS GEOGRÁFICAS DE ESPECÍMENES DE INSECTOS</t>
  </si>
  <si>
    <t>OPSP-VIN-0115</t>
  </si>
  <si>
    <t>PRESTACIÓN DE SERVICIOS COMO PROFESIONAL EN EL MARCO DEL PROYECTO DE INVESTIGACIÓN DIVERSIDAD DE INSECTOS Y VERTEBRADOS BIOSONIDOS Y ETNOBIOLOGÍA EN LAS VERTIENTES NORTE Y OCCIDENTAL DE LA SIERRA NEVADA DE SANTA MARTA EL CONTRATISTA SE COMPROMETE A APOYAR EN LA COORDINACIÓN DE ACTIVIDADES ADMINISTRATIVAS REALIZAR RECOLECCIÓN Y PROCESAMIENTO DE MUESTRAS REALIZAR PROCESAMIENTO DE MUESTRAS DE ADN REALIZAR ANÁLISIS DE DATOS Y REDACCIÓN DE INFORMES MANUSCRITOS</t>
  </si>
  <si>
    <t>OPSP-VIN-0116</t>
  </si>
  <si>
    <t>RICARDO JAVIER PUPO DIAZ</t>
  </si>
  <si>
    <t>PRESTACIÓN DE SERVICIOS PROFESIONALES COMO INGENIERO ELECTRÓNICO EN EL MARCO DEL PROYECTO DE INVESTIGACIÓN IDENTIFICACIÓN DE LA COPARTICIPACIÓN DEL CRONOTIPO LAS INTELIGENCIAS MÚLTIPLES LA EMOCIÓN LA IDEACIÓN SUICIDA LOS SÍNTOMAS DEPRESIVOS Y DESEMPEÑO ACADÉMICO DE ESTUDIANTES DE LA UNIVERSIDAD DEL MAGDALENA EL CONTRATISTA SE COMPROMETE A PARTICIPAR EN TALLERES COMUNITARIOS CON LOS ACTORES SOCIALES DEL PROYECTO IDENTIFICACIÓN DE LA COPARTICIPACIÓN DEL CRONOTIPO LAS INTELIGENCIAS MÚLTIPLES LA EMOCIÓN LA IDEACIÓN SUICIDA LOS SÍNTOMAS DEPRESIVOS Y DESEMPEÑO ACADÉMICO DE ESTUDIANTES DE LA UNIVERSIDAD DEL MAGDALENA</t>
  </si>
  <si>
    <t>UBALDO RODRÍGUEZ DE ÁVILA</t>
  </si>
  <si>
    <t>OPSP-VIN-0117</t>
  </si>
  <si>
    <t>JOSE ENRIQUE FUENTES ROSADO</t>
  </si>
  <si>
    <t>PRESTAR LOS SERVICIOS PROFESIONALES EN EL MARCO DEL PROYECTO DE INVESTIGACIÓN TITULADO OBSERVATORIO DE DDHH DEL CARIBE COLOMBIANO EL CONTRATISTA SE COMPROMETE A ASISTIR A LAS REUNIONES CAPACITACIONES ESPACIOS DE TRABAJO CONVOCADOS POR PARTE DE LA DIRECCIÓN DEL PROYECTO APOYAR LA BÚSQUEDA ACTIVA DE USUARIOS PARA EL INGRESO AL PROYECTO ANALIZANDO LA SITUACIÓN DE DDHH DE LA POBLACIÓN Y PRIORIZANDO LAS ÁREAS GEOGRÁFICAS FOCALIZADAS</t>
  </si>
  <si>
    <t>DANIEL GÓMEZ LOPEZ</t>
  </si>
  <si>
    <t>OPSP-VIN-0118</t>
  </si>
  <si>
    <t>LORENA MARCELA LOPEZ ORELLANO</t>
  </si>
  <si>
    <t>PRESTACIÓN DE SERVICIOS PROFESIONALES EN EL MARCO DEL PROYECTO DE INVESTIGACIÓN CREATE 30 RETOS Y OPORTUNIDADES DEL CIERRE DE TERMOCARTAGENA DIÁLOGO CON EMPLEADOS Y SINDICALISTA EL CONTRATISTA SE COMPROMETE A APOYAR EN LA COORDINACIÓN DE LAS ACTIVIDADES DERIVADAS DEL PROYECTO PREPARAR CONTENIDOS TEÓRICOS PARA LOS ENCUENTROS VIRTUALES Y PRESENCIALES DEL PROYECTO REALIZAR LA REVISIÓN DE FUENTES PRIMARIAS Y SECUNDARIAS DE INFORMACIÓN RELACIONADA</t>
  </si>
  <si>
    <t>OPSP-VIN-0119</t>
  </si>
  <si>
    <t>LUIS MIGUEL SOTO RODRIGUEZ</t>
  </si>
  <si>
    <t>PRESTACIÓN DE SERVICIOS PROFESIONALES EN EL MARCO DEL PROYECTO DE INVESTIGACIÓN ARQUEOLOGÍA REGIONAL DE LA CUENCA DEL RÍO FRÍO SIERRA NEVADA DE SANTA MARTA DEL GRUPO DE INVESTIGACIÓN EN ARQUEOLOGÍA BIOARQUEOLOGÍA Y ANTROPOLOGÍA FORENSE GIABAF EL CONTRATISTA SE COMPROMETE A GUIAR A LOS INVESTIGADORES EN EL ÁREA DE ESTUDIO CORRESPONDIENTE A LA MICROCUENCA DEL CONGO Y LA CUENCA DEL RIO FRIO ASISTIR EN LA EJECUCIÓN DE ACTIVIDADES DE EXCAVACIÓN ARQUEOLÓGICA</t>
  </si>
  <si>
    <t>OPSP-VIN-0120</t>
  </si>
  <si>
    <t>830109942-4</t>
  </si>
  <si>
    <t>SAGOR Y CIA S.A.S.</t>
  </si>
  <si>
    <t>PRESTACIÓN DE SERVICIOS PROFESIONALES PARA EL DESARROLLO DEL CURSO GESTIÓN DE PROYECTOS FINANCIADOS CON RECURSOS DEL SISTEMA GENERAL DE REGALÍAS SGR</t>
  </si>
  <si>
    <t>OPSP-VIN-0121</t>
  </si>
  <si>
    <t>SOFTSIMULATION S.A.S.</t>
  </si>
  <si>
    <t>PRESTACIÓN DE SERVICIOS PROFESIONALES PARA EL DESARROLLO E INCLUSIÓN DE FORMULARIO WEB DE CAPTURA PROCESAMIENTO Y DIAGNÓSTICO EN MARCO DEL PROYECTO DE INVESTIGACIÓN TRANSFORMACIÓN DIGITAL DE LAS MICRO PEQUEÑAS Y MEDIANAS EMPRESAS DEL DEPARTAMENTO DEL MAGDALENA OPORTUNIDADES DESAFÍOS Y ESTRATEGIAS EN EL CONTEXTO DE LA PANDEMIA DEL COVID-19</t>
  </si>
  <si>
    <t>OPSP-VIN-0122</t>
  </si>
  <si>
    <t>ARIEL FERNANDO AMADO CARREÑO</t>
  </si>
  <si>
    <t>PRESTACIÓN DE SERVICIOS PROFESIONALES EN EL MARCO DEL PROYECTO DE INVESTIGACIÓN CONSTRUCCIÓN DE UN MODELO COLABORATIVO DE GESTIÓN DE CONOCIMIENTO AGROPECUARIO ENFOQUES TERRITORIALES Y DE INNOVACIÓN EN LA SIERRA NEVADA DE SANTA MARTA CON FINANCIACIÓN DE MINCIENCIAS CONVOCATRIA DE COLCIENCIAS 808-2018 A CARGO DEL GRUPO DE INVESTIGACIÓN IDHUM EL CONTRATISTA SE COMPROMETE A TABULAR LA INFORMACIÓN RECOLECTADA DEL TRABAJO DE CAMPO CON LAS COMUNIDADES Y CON LAS ORGANIZACIONES RED ECOLSIERRA CADENA PRODUCTIVA Y CLÚSTER DE CAFÉS ESPECIALES DEL MAGDALENA</t>
  </si>
  <si>
    <t>ASTRID LORENA PERAFÁN</t>
  </si>
  <si>
    <t>OPSP-VIN-0123</t>
  </si>
  <si>
    <t>ALEJANDRA MARGARITA BALLESTAS CASAS</t>
  </si>
  <si>
    <t>PRESTAR LOS SERVICIOS PROFESIONALES EN LA EDITORIAL UNIMAGDALENA EL CONTRATISTA SE COMPROMETE A APOYAR LA EDITORIAL UNIMAGDALENA EN LA EJECUCIÓN DE LA PRODUCCIÓN AUDIOVISUAL Y DESARROLLO DE LAS PIEZAS AUDIOVISUALES REQUERIDAS POR LA VICERRECTORÍA DE INVESTIGACIÓN Y SUS UNIDADES APOYAR A LA EDITORIAL UNIMAGDALENA EN LA ESCRITURA Y REVISIÓN DE GUIONES RELACIONADOS CON LAS PRODUCCIONES AUDIOVISUALES REQUERIDAS POR LA VICERRECTORÍA DE INVESTIGACIÓN Y SUS UNIDADES</t>
  </si>
  <si>
    <t>OPSP-VIN-0124</t>
  </si>
  <si>
    <t>PRESTACIÓN DE SERVICIOS PROFESIONALES EN MARCO DEL PROYECTO DE INVESTIGACIÓN SUSTAINABLE TOURISM OPTIMAL RESOURCE AND ENVIRONMENTAL MANAGEMENT STOREM EL CONTRATISTA SE COMPROMETE AL APOYO EN LA PLANEACIÓN Y GESTIÓN DE ASEGURAMIENTO DE LA CALIDAD DEL PROYECTO APOYO AL EQUIPO LOCAL DEL PROYECTO EN TÉRMINOS DE GESTIÓN ADMINISTRATIVA ACADÉMICA Y LA INTERACCIÓN ENTRE SOCIOS EUROPEOS Y LATINOAMERICANOS</t>
  </si>
  <si>
    <t>OPSP-VIN-0125</t>
  </si>
  <si>
    <t>DIEGO ANDRES RESTREPO LEAL</t>
  </si>
  <si>
    <t>PRESTACIÓN DE SERVICIOS PROFESIONALES EN EL MARCO DEL PROYECTO DE INVESTIGACIÓN DESARROLLO DE UN MICRO INVERSOR MODULAR PARA OPTIMIZAR EL DESEMPEÑO DE LOS SISTEMAS FOTOVOLTAICOS REDUCIENDO EL EFECTO DE SOMBREADO PARCIAL DESARROLLADO POR EL GRUPO DE INVESTIGACIÓN MAGMA INGENIERÍA EL CONTRATISTA SE COMPROMETE A REALIZAR REVISIÓN BIBLIOGRÁFICA DE CONTROLADORES MPPT AJUSTE DE LOS MÉTODOS DE CONTROL MPPT PROPUESTOS POR EL GRUPO DE INVESTIGACIÓN BASADOS EN LÓGICA DIFUSA Y REDES NEURONALES CON ENTRENAMIENTO OFFLINE Y ONLINE</t>
  </si>
  <si>
    <t>CARLOS ARTURO ROBLES ALGARIN</t>
  </si>
  <si>
    <t>OPSP-VIN-0126</t>
  </si>
  <si>
    <t>IVAN DARIO CRUZ DAZA</t>
  </si>
  <si>
    <t>PRESTACIÓN DE SERVICIOS PROFESIONALES EN EL MARCO DEL PROYECTO DE INVESTIGACIÓN TRANSFORMACIÓN DIGITAL DE LAS MICRO PEQUEÑAS Y MEDIANAS EMPRESAS DEL DEPARTAMENTO DEL MAGDALENA OPORTUNIDADES DESAFÍOS Y ESTRATEGIAS EN EL CONTEXTO DE LA PANDEMIA DEL COVID-19 EL CONTRATISTA SE COMPROMETE A LA ORGANIZACIÓN Y CONSOLIDACIÓN DE LA BASE DE DATOS DEL MÓDULO DE TIC DE LA ENCUESTA ANUAL MANUFACTURERA ENCUESTA ANUAL DE COMERCIO LA ENCUESTA ANUAL DE SERVICIOS  Y ENCUESTA EMICRON DEL DEPARTAMENTO ADMINISTRATIVO NACIONAL DE ESTADÍSTICA</t>
  </si>
  <si>
    <t>OPSP-VIN-0127</t>
  </si>
  <si>
    <t>DIANA AMILETH ACOSTA DE LEON</t>
  </si>
  <si>
    <t>PRESTACIÓN DE SERVICIOS PROFESIONALES EN MARCO DEL PROYECTO DE INVESTIGACIÓN TITULADO OBSERVATORIO DE DDHH DEL CARIBE COLOMBIANO EL CONTRATISTA SE COMPROMETE A ASISTIR A LAS REUNIONES CAPACITACIONES ESPACIOS DE TRABAJO CONVOCADOS POR PARTE DE LA DIRECCIÓN DEL PROYECTO DESARROLLAR ACCIONES DE CARACTERIZACIÓN Y LEVANTAMIENTO DE LA LÍNEA BASE DE LAS COMUNIDADES BENEFICIADAS MEDIANTE EL PRESENTE ACUERDO DE COOPERACIÓN</t>
  </si>
  <si>
    <t>DANIEL ALBERTO GOMEZ LOPEZ</t>
  </si>
  <si>
    <t>OAG-VIN-0001</t>
  </si>
  <si>
    <t>JULIETH  OSORIO</t>
  </si>
  <si>
    <t>PRESTACIÓN DE SERVICIOS DE APOYO EN LA DIRECCIÓN DE GESTIÓN DEL CONOCIMIENTO LA CONTRATISTA SE COMPROMETE A ADELANTAR PARA LA DGC LA VALORACIÓN Y REVISIÓN DEL CUMPLIMIENTO DE LOS REQUISITOS DE LOS PROYECTOS DE CTEL QUE SE PRESENTEN EN LA VIN PARA SER FINANCIADOS POR EL FONDO FONCIENCIAS DILIGENCIAR LA INSCRIPCIÓN DE LOS PROYECTOS EN EL SISTEMA DE INFORMACIÓN DE LA VICERRECTORÍA COADYUVAR EN LA REDACCIÓN DE LAS ACTAS DE INICIO SUSPENSIÓN REINICIO Y PRORROGAS DE LOS PROYECTOS DE INVESTIGACIÓN</t>
  </si>
  <si>
    <t>OAG-VIN-0002</t>
  </si>
  <si>
    <t>JUAN DIEGO MICAN GONZALEZ</t>
  </si>
  <si>
    <t>PRESTACIÓN DE SERVICIOS DE APOYO A LA GESTIÓN COMO CORRECTOR DE ESTILO EN EL PROGRAMA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t>
  </si>
  <si>
    <t>OAG-VIN-0003</t>
  </si>
  <si>
    <t>CRISTIAN EDUARDO CARREÑO MARTINEZ</t>
  </si>
  <si>
    <t>APOYAR LAS ACTIVIDADES EN EL MARCO DEL PROYECTO ESTRATÉGICO DE INVESTIGACIÓN CARACTERIZACIÓN SOCIOECONÓMICA CULTURAL Y POLÍTICA DEL TERRITORIO ANCESTRAL DE TAGANGA BASES DE LA PLANIFICACIÓN PARA EL DESARROLLO Y EL TURISMO COMUNITARIO EL CONTRATISTA SE COMPROMETE A DISEÑAR LA ENCUESTA DEL CENSO SOCIOECONÓMICO CON BASE EN EL PROYECTO DE INVESTIGACIÓN ELABORAR Y COORDINAR LA LOGÍSTICA DEL TRABAJO DE CAMPO PRODUCTO CAPACITAR A LOS ENCUESTADORES</t>
  </si>
  <si>
    <t>LUZ HELENA DIAZ ROCCA</t>
  </si>
  <si>
    <t>OAG-VIN-0004</t>
  </si>
  <si>
    <t>JULIO ANDRES REDONDO GOMEZ</t>
  </si>
  <si>
    <t>PRESTACIÓN DE SERVICIOS DE APOYO EN LA VICERRECTORÍA DE INVESTIGACIÓN LA CONTRATISTA SE COMPROMETE A APOYAR CON LA DIGITALIZACIÓN DE LOS ARCHIVOS FÍSICOS UTILIZANDO LAS AYUDAS TECNOLÓGICAS SUMINISTRADAS ASISTIR CON EL CONTROL DEL PRÉSTAMO DE DOCUMENTOS A LOS FUNCIONARIOS Y CONTRATISTAS DE LA VICERRECTORÍA Y LAS PARTES INTERESADAS COADYUVAR CON LA ELABORACIÓN DE LOS INVENTARIOS DE LA DOCUMENTACIÓN QUE REPOSA EN EL ARCHIVO DE GESTIÓN Y ARCHIVO CENTRAL PARA FACILITAR SU CONSULTA Y RECUPERACIÓN</t>
  </si>
  <si>
    <t>OAG-VIN-0005</t>
  </si>
  <si>
    <t>HERNANDO GARCIA BUSTOS</t>
  </si>
  <si>
    <t>PRESTACIÓN DE SERVICIOS DE APOYO A LA GESTIÓN COMO CORRECTOR DE ESTILO DE LA OBRA TITULADA COMUNIDADES CON VOZ EL FUTURO DE LA PESCA ARTESANAL EN LATINOAMERICA Y EL CARIBE</t>
  </si>
  <si>
    <t>OAG-VIN-0006</t>
  </si>
  <si>
    <t>LUCELLY YANIRIS TORRES VILLAFAÑA</t>
  </si>
  <si>
    <t>PRESTACIÓN DE SERVICIOS DE APOYO EN EL MARCO DEL PROYECTO DE INVESTIGACIÓN DIVERSIDAD DE INSECTOS Y VERTEBRADOS BIOSONIDOS Y ETNOBIOLOGÍA EN LAS VERTIENTES NORTE Y OCCIDENTAL DE LA SIERRA NEVADA DE SANTA MARTA LA CONTRATISTA SE COMPROMETE A PRESTAR EL APOYO EN LA ACTIVIDAD DE COORDINAR LAS SALIDAS DE CAMPO Y DE RELACIONAMIENTO CON COMUNIDADES INDÍGENAS</t>
  </si>
  <si>
    <t>OAG-VIN-0007</t>
  </si>
  <si>
    <t>DIEGO ARMANDO SOLEDAD SANCHEZ</t>
  </si>
  <si>
    <t>PRESTACIÓN DE SERVICIOS DE APOYO EN EL GRUPO DE INVESTIGACIÓN SOBRE ORALIDAD NARRATIVA AUDIOVISUAL Y CULTURA POPULAR EN EL CARIBE COLOMBIANO ORALOTECA LA CONTRATISTA SE COMPROMETE A APOYAR EN LA CLASIFICACIÓN Y EDICIÓN DEL MATERIAL AUDIOVISUAL ALMACENADO EN LA BASE DE DATOS DE LA ORALOTECA CARGAR AL REPOSITORIO DEL GRUPO DE INVESTIGACIÓN EL MATERIAL EDITADO APOYAR EN LA COORDINACIÓN DEL ESPACIO RADIAL DE ORALOTECA AL AIRE</t>
  </si>
  <si>
    <t>FABIO SILVA VALLEJO</t>
  </si>
  <si>
    <t>OAG-VIN-0008</t>
  </si>
  <si>
    <t>CLAUDIA ALEJANDRA VASQUEZ GONZALEZ</t>
  </si>
  <si>
    <t>PRESTACIÓN DE SERVICIOS DE APOYO A LA GESTIÓN EN EL PROYECTO DE INVESTIGACIÓN OBSERVATORIO DE DDHH DEL CARIBE COLOMBIANO EL CONTRATISTA SE COMPROMETE A CONTRIBUIR EN LA BÚSQUEDA ACTIVA DE LOS PARTICIPANTES DEL PROYECTO QUE SE INSCRIBIRÁN EN EL DIPLOMADO QUE SE DESARROLLARÁ EN EL MARCO DE LA EJECUCIÓN DEL PROYECTO TUTORIAR LOS TALLERES O TEMAS A DESARROLLAR EN EL MARCO DEL DIPLOMADO OFERTADO PARA EL DESARROLLO DEL PROYECTO
INSCRITOS EN EL DIPLOMADO.</t>
  </si>
  <si>
    <t>OAG-VIN-0009</t>
  </si>
  <si>
    <t>VALENTINA TOVAR REDONDO</t>
  </si>
  <si>
    <t>PRESTACIÓN DE SERVICIOS DE APOYO EN MARCO DEL PROYECTO DE INVESTIGACIÓN GBIF DATA MOBILIZATION FOR KEY ENTOMOLOGICAL GROUPS ACROSS THE CARIBBEAN REGION OF COLOMBIA MEDIANTE CARTA DE SUBVENCIÓN N°045 DE GLOBAL BIODIVERSITY INFORMATION FACILITY GBIF CONCEDIDO A LA UNIVERSIDAD DEL MAGDALENA UNIMAGDALENA LA CONTRATISTA SE COMPROMETE A LA DIGITALIZACIÓN DE DATOS DE COLECCIONES BIOLÓGICAS GENERACIÓN DE COORDENADAS GEOGRÁFICAS</t>
  </si>
  <si>
    <t>ODA-VIN-0001</t>
  </si>
  <si>
    <t>JORGE LUIS GARCIA GOMEZ</t>
  </si>
  <si>
    <t>ARRENDAMIENTO DE UN MÓDULO METÁLICO NECESARIO PARA EL DESARROLLO DE LAS ACTIVIDADES DEL PROGRAMA EDITORIAL</t>
  </si>
  <si>
    <t>JORGE MARIO ORTEGA</t>
  </si>
  <si>
    <t>ODA-VIN-0002</t>
  </si>
  <si>
    <t>JORGE LUIS GARCÍA GOMEZ</t>
  </si>
  <si>
    <t>ARRENDAMIENTO DE UN MÓDULO METÁLICO NECESARIO PARA EL DESARROLLO DE DIVERSAS ACTIVIDADES QUE SE DESARROLLAN EN EL CENTRO DE BIOLOGÍA MOLECULAR DE LA UNIVERSIDAD DEL MAGDALENA</t>
  </si>
  <si>
    <t>ODC-VIN-0001</t>
  </si>
  <si>
    <t>PROVISIONES TAYRONA S.A.S</t>
  </si>
  <si>
    <t>COMPRA DE INSUMOS DE PAPELERÍA EN EL MARCO DEL PROYECTO ESTRATÉGICO DE INVESTIGACIÓN TITULADO CARACTERIZACIÓN SOCIOECONÓMICA CULTURAL Y POLÍTICA DEL TERRITORIO ANCESTRAL DE TAGANGA. BASES DE LA PLANIFICACIÓN PARA EL DESARROLLO Y EL TURISMO</t>
  </si>
  <si>
    <t>ODC-VIN-0002</t>
  </si>
  <si>
    <t>QUIMITRONICA SAS</t>
  </si>
  <si>
    <t>COMPRA DE MATERIALES E INSUMOS EN MARCO DEL PROYECTO ALGAS PARDAS DE LA REGIÓN DE SANTA MARTA DIVERSIDAD QUÍMICA Y POTENCIAL USO EN LA INDUSTRIA COSMÉTICA</t>
  </si>
  <si>
    <t>JUAN MANUEL ÁLVAREZ CABALLERO</t>
  </si>
  <si>
    <t>ODC-VIN-0003</t>
  </si>
  <si>
    <t>KAIKA SAS</t>
  </si>
  <si>
    <t>COMPRA DE UN ESTEREOSCOPIO STEMI 305 MAT CON OBJETIVO DE 2X MARCA ZEISS Y UN MICROSCOPIO BINOCULAR PRIMO STAR MARCA ZEISS</t>
  </si>
  <si>
    <t>MARIA NEGRITTO CHEBEL</t>
  </si>
  <si>
    <t>ODC-VIN-0004</t>
  </si>
  <si>
    <t>ARICEL S.A.S</t>
  </si>
  <si>
    <t>COMPRA DE INSUMOS DE LABORATORIO</t>
  </si>
  <si>
    <t>ODC-VIN-0005</t>
  </si>
  <si>
    <t>INVERSIONES Y CONSTRUCCIONES
CONSTRUACEROS S.A.S</t>
  </si>
  <si>
    <t>COMPRA DE UNA ESTRUCTURA DESARMABLE PARA INSTALACIÓN DE TELÓN EN TUBERÍA REDONDA GALVANIZADA EN EL MARCO DE LAS ACTIVIDADES DE APROPIACIÓN SOCIAL DEL CONOCIMIENTO A PARTIR DE NUEVAS FORMAS DE DIVULGACIÓN BASADAS EN LA PRODUCCIÓN DE CONTENIDOS DIGITALES Y LA INTEGRACIÓN TRANSMEDIA ADELANTAS DESDE LA VICERRECTORÍA DE INVESTIGACIÓN</t>
  </si>
  <si>
    <t>ODC-VIN-0006</t>
  </si>
  <si>
    <t>INFORMESE S.A.S</t>
  </si>
  <si>
    <t>COMPRA DE UNA LICENCIA DE SOFTWARE IBM SPSS STATISTICS EN MODALIDAD PAMP</t>
  </si>
  <si>
    <t>ODC-VIN-0007</t>
  </si>
  <si>
    <t>LAHERAL S.A.S BIC</t>
  </si>
  <si>
    <t>COMPRA DE UN COMPUTADOR DE ESCRITORIO EN MARCO DEL PROYECTO DE INVESTIGACIÓN TITULADO FORTALECIMIENTO DE LAS COLECCIONES BIOLÓGICAS DE LÍQUENES BRIÓFITOS Y MACROHONGOS DEL CENTRO DE COLECCIONES CIENTÍFICAS DE LA UNIVERSIDAD DEL MAGDALENA</t>
  </si>
  <si>
    <t>MARIA DE LOS ANGELES NEGRITTO CHEBEL</t>
  </si>
  <si>
    <t>ODC-VIN-0008</t>
  </si>
  <si>
    <t>COMPRA DE CÁMARAS TRAMPA ACCESORIOS MATERIALES E INSUMOS REQUERIDOS PARA EL DESARROLLO DEL PROYECTO DE INVESTIGACIÓN TITULADO DIVERSIDAD DE INSECTOS Y VERTEBRADOS, BIOSONIDOS Y ETNOBIOLOGÍA EN LAS VERTIENTES NORTE Y OCCIDENTAL DE LA SIERRA NEVADA DE SANTA MARTA</t>
  </si>
  <si>
    <t>ODC-VIN-0009</t>
  </si>
  <si>
    <t>DICORLAB SAS</t>
  </si>
  <si>
    <t>COMPRA DE INSUMOS REQUERIDOS PARA EL DESARROLLO DE DIVERSAS ACTIVIDADES EN EL MARCO DEL PROYECTO DE INVESTIGACIÓN TITULADO FORTALECIMIENTO DE LAS COLECCIONES BIOLÓGICAS DE LÍQUENES BRIÓFITOS Y MACROHONGOS DEL CENTRO DE COLECCIONES CIENTÍFICAS DE LA UNIVERSIDAD DEL MAGDALENA</t>
  </si>
  <si>
    <t>ODC-VIN-0010</t>
  </si>
  <si>
    <t>LAHERAL S.A.S. BIC</t>
  </si>
  <si>
    <t>COMPRA DE EQUIPOS DE CÓMPUTO Y DE VIDEO EN EL MARCO DEL INVESTIGACIÓN TITULADO PROMOCIÓN E INTERVENCIÓN PSICOEDUCATIVA DIGITAL CON ENFOQUE INTERCULTURAL PARA INCIDIR EN RIESGOS Y PROTECTORES EN SALUD MENTAL PRODUCIDOS O POTENCIADOS POR LA PANDEMIA EN JÓVENES ESCOLARIZADOS DEL MAGDALENA Y LA GUAJIRA</t>
  </si>
  <si>
    <t>ODC-VIN-0011</t>
  </si>
  <si>
    <t>COMPRA DE INSUMOS DE PAPELERÍA Y BIOSEGURIDAD</t>
  </si>
  <si>
    <t>KATTIA PAOLA CABAS HOYOS</t>
  </si>
  <si>
    <t>OPS-VIN-0001</t>
  </si>
  <si>
    <t>XPRESS ESTUDIO GRAFICO Y DIGITAL S.A.</t>
  </si>
  <si>
    <t>CONTRATACIÓN DEL SERVICIO IMPRESIÓN DE LIBROS REVISTAS CARTILLAS BOLETINES PORTAFOLIOS CATÁLOGOS GUIAS MANUALES Y DEMAS OBRAS DEL PROGRAMA EDITORIAL DE LA UNIVERSIDAD DEL MAGDALENA</t>
  </si>
  <si>
    <t>OPS-VIN-0002</t>
  </si>
  <si>
    <t>CORPORACION DE FERIAS Y EXPOSICIONES SA USUARIO OPERADOR DE ZONA FRANCA</t>
  </si>
  <si>
    <t>SERVICIO DE INSTALACIÓN DE UN STAND PARA LA PARTICIPACIÓN DE LA EDITORIAL DE LA UNIMAGDALENA EN LA FERIA INTERNACIONAL DEL LIBRO DE BOGOTÁ FILBO 2022</t>
  </si>
  <si>
    <t>OPS-VIN-0003</t>
  </si>
  <si>
    <t>UNIVERSIDAD NACIONAL DE
COLOMBIA</t>
  </si>
  <si>
    <t>SERVICIO DE ANÁLISIS DE RMN DE SUSTANCIAS ORGÁNICAS EN SOLUCIÓN QUE INCLUYEN EXPERIMENTOS DE RMN UNIDIMENSIONALES Y BIDIMENSIONALES HSQC HMBC COSY</t>
  </si>
  <si>
    <t>JUAN MANUEL ALVAREZ CABALLERO</t>
  </si>
  <si>
    <t>OPS-VIN-0004</t>
  </si>
  <si>
    <t>SALMÓN FAMILIA CREATIVA S.A.S.</t>
  </si>
  <si>
    <t>SERVICIO DE CORRECCIÓN DE ESTILO DISEÑO DIAGRAMACIÓN ILUSTRACIÓN Y GRAFICACIÓN DE LA GUÍA UNISAM</t>
  </si>
  <si>
    <t>MARÍA FERNANDA CABAS MANJARRÉS</t>
  </si>
  <si>
    <t>OPS-VIN-0005</t>
  </si>
  <si>
    <t>CENTRO ELECTROMEDICO DEL
CARIBE S.A.S – C.E.C.S.A.S.</t>
  </si>
  <si>
    <t>SERVICIO TÉCNICO DE CALIBRACIÓN Y MANTENIMIENTO PREVENTIVO DE LOS EQUIPOS BIOMÉDICOS QUE SE UTILIZAN EN EL PROCESAMIENTO DE DIVERSAS MUESTRAS QUE SE REALIZAN LABORATORIO DE BIOLOGÍA MOLECULAR DEL CENTRO DE GENÉTICA Y BIOLOGÍA MOLECULAR DE LA UNIMAGDALENA</t>
  </si>
  <si>
    <t>LYDA RAQUEL CASTRO GARCÍA</t>
  </si>
  <si>
    <t>OPS-VIN-0006</t>
  </si>
  <si>
    <t>INTER EXPO S.A.</t>
  </si>
  <si>
    <t>SERVICIO DE DISEÑO MONTAJE Y DESMONTAJE DEL STAND DE LA EDITORIAL DE LA UNIVERSIDAD DEL MAGDALENA EN LA FERIA DEL LIBRO BOGOTÁ FILBO 2022</t>
  </si>
  <si>
    <t>OPS-VIN-0007</t>
  </si>
  <si>
    <t>CONTRATACIÓN DE SERVICIO PARA APOYAR LA CARACTERIZACIÓN DEL ESTADO DE MADUREZ DIGITAL DE LAS MICRO PEQUEÑAS Y MEDIANAS EMPRESAS DEL DEPARTAMENTO DEL MAGDALENA A PARTIR DE INDICADORES BÁSICOS DE ADOPCIÓN Y USO DE TECNOLOGÍAS DE LA INFORMACIÓN Y COMUNICACIÓN TIC</t>
  </si>
  <si>
    <t>OPS-VIN-0008</t>
  </si>
  <si>
    <t>ESMERALDA LUCIA MENESES
DURAN-SION DIGITAL</t>
  </si>
  <si>
    <t>CONTRATACIÓN DEL SERVICIO DE IMPRESIÓN PROTOTIPO INICIAL JUEGO DE MESA REQUERIDO</t>
  </si>
  <si>
    <t>OSM-VIN-0001</t>
  </si>
  <si>
    <t>SUMINISTRO</t>
  </si>
  <si>
    <t>MERCEDES MERIÑO DE BARBOSA</t>
  </si>
  <si>
    <t>SUMINISTRO DE PRODUCTOS ALIMENTICIOS PREPARADOS DESAYUNOS REFRIGERIOS ESPECIALES ALMUERZOS Y CENAS TIPO EJECUTIVO O TIPO BUFFET Y BEBIDAS AGUA GASEOSA JUGOS</t>
  </si>
  <si>
    <t>OSM-VIN-0002</t>
  </si>
  <si>
    <t>SUMINISTRO DE REFRIGERIOS</t>
  </si>
  <si>
    <t>OSM-VIN-0003</t>
  </si>
  <si>
    <t>SEGUROS COMERCIALES BOLIVAR
S.A.- Sucursal Barranquilla</t>
  </si>
  <si>
    <t>SUMINISTRO DE PÓLIZAS DE SEGURO PARA CUMPLIR CON LOS AMPAROS DE LOS PROCESOS CONTRACTUALES QUE SE PRESENTAN POR PARTE DE LA VICERRECTORÍA DE INVESTIGACIÓN DE LA UNIVERSIDAD DEL MAGDALENA NECESARIAS PARA LA GESTIÓN DE PROYECTOS DE CIENCIA TECNOLOGÍA E INNOVACIÓN</t>
  </si>
  <si>
    <t>OSM-VIN-0004</t>
  </si>
  <si>
    <t xml:space="preserve">COPY'S STUDENT SAS </t>
  </si>
  <si>
    <t>SUMINISTRO DE SERVICIOS DE DISEÑO DE IMPRESIÓN Y FOTOCOPIA</t>
  </si>
  <si>
    <t>TOTAL CONTRATOS</t>
  </si>
  <si>
    <t xml:space="preserve">VALOR TOTAL </t>
  </si>
  <si>
    <t>TOTAL CONTRATO</t>
  </si>
  <si>
    <t>OPSP-CREO-0030</t>
  </si>
  <si>
    <t>MAYELIS DEL CARMEN MUÑOZ GOMEZ</t>
  </si>
  <si>
    <t>DESARROLLAR LAS SIGUIENTES ACTIVIDADES EN COMUNICACIONES Y PRENSA DEL CENTRO PARA LA REGIONALIZACIÓN DE LA EDUCACIÓN Y LAS OPORTUNIDADES - CREO EN CORDINACIÓN CON LA DIRECCIÓN DE COMUNICACIONES DE LA UNIVERSIDAD DEL MAGDALENA: 1.) APOYAR EN  LA REALIZACIÓN DEL  REGISTRO FOTOGRÁFICO Y EL SEGUIMIENTO PERIODÍSTICO A LAS ACTIVIDADES DE ESTUDIANTES, DOCENTES Y FUNCIONARIOS DEL CREO. 2.) ASESORAR Y APOYAR EN LA REDACCIÓN Y EDICIÓN DE NOTAS PERIODÍSTICAS PARA EL PROGRAMA DE RADIO "EL CAMPUS AL AIRE" DE LA UNIVERSIDAD DEL MAGDALENA. 3.)  APOYAR LA ADMINISTRACCIÓN DE LAS REDES SOCIALES DEL CENTRO. 4.)APOYAR EN LA ELABORACIÓN DE  LOS PROTOCOLOS Y REALIZAR LA PRESENTACIÓN DE EVENTOS ORGANIZADOS POR EL CENTRO. 5.) APOYAR EN EL SEGUIMIENTO A LA INFORMACIÓN PUBLICADA EN LOS DIFERENTES MEDIOS DE COMUNICACIÓN LOCAL, REGIONAL Y NACIONAL. 6.)APOYAR Y ELABORAR LOS TEXTOS DE LAS CUÑAS PUBLICITARIAS DEL CENTRO. 7.)APOYAR EN LA ELABORACIÓN DE LOS BOLETINES DE PRENSA PARA LA DIFUSIÓN EN LOS DIFERENTES MEDIOS DE COMUNICACIÓN Y EN EL PORTAL INSTITUCIONAL. 8.) CUMPLIR CON LOS PROCEDIMIENTOS DEL PROCESO DE GESTIÓN DEL SISTEMA INTEGRAL A LA CALIDAD “COGUI +”. 9.) APOYAR EN EL MANTENIMIENTO, ORGANIZACIÓN Y CLASIFICACIÓN DEL ARCHIVO DE LOS DOCUMENTOS CONFORME A LAS DISPOCISIONES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</si>
  <si>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CLEILA VEGA BAQUERO</t>
  </si>
  <si>
    <t>OPSP-CREO-0029</t>
  </si>
  <si>
    <t>OSMERY DE LA LUZ REALEZ AGON</t>
  </si>
  <si>
    <t>DESARROLLAR LAS SIGUIENTES ACTIVIDADES DE ASESORÍA EN EL FORTALECIMIENTO DE LA OFERTA DEL CENTRO PARA LA REGIONALIZACIÓN DE LA EDUCACIÓN Y LAS OPORTUNIDADES-CREO, COMO SON LAS SIGUIENTES: 1.) ASESORAR EN LA PROMOCIÓN DE LA OFERTA ACADÉMICA DEL CREO.  2.) ASESORAR AL CREO EN EL MANEJO DE LOS ESTUDIANTES CON NECESIDADES EDUCATIVAS ESPECIALES EN LAS ACTIVIDADES ACADEMICAS, LÚDICAS O RECREATIVAS QUE SE REALICEN. 3.) ASESORAR  EN EL PROCESO DE SELECCIÓN DE LOS ASPIRANTES EN LOS PROGRAMAS PROFESIONALES CREO.  4.) APOYAR EL SEGUIMIENTO Y ORIENTACIÓN A LOS ESTUDIANTES CON DEBILIDADES EN LOS PROCESO ACADÉMICOS DEL CREO. 5.) APOYAR EN EL SEGUIMIENTO A LOS EGRESADOS DEL CREO.  6.) RENDIR INFORME DE LAS ACTIVIDADES DESARROLLADAS.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</si>
  <si>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2022/06/30</t>
  </si>
  <si>
    <t>ANGEL ANDRES ARRIETA CABALLERO</t>
  </si>
  <si>
    <t>OPSP-CREO-0025</t>
  </si>
  <si>
    <t>MILTON MAURICIO CASTRO LEON</t>
  </si>
  <si>
    <t>DESARROLLAR LAS SIGUIENTES ACTIVIDADES DE MARKETING DEL CENTRO PARA LA REGIONALIZACIÓN DE LA EDUCACIÓN Y LAS OPORTUNIDADES-CREO: 1) ASESORAR EN LA CREACIÓN Y DESARROLLO DE CAMPAÑAS DE MAILIST PARA LOS DIFERENTES PROGRAMAS OFERTADOS POR LA INSTITUCIÓN. 2)ASESORAR EN EL  DESARROLLO DE CAMPAÑAS EN LA SOCIAL MEDIA DONDE SE OFERTARÁN LAS ACTIVIDADES RELACIONADAS CON LOS PROGRAMAS EDUCATIVOS. 3) ASESORAR  CAMPAÑAS SMS COMO REFUERZO EN  LAS DIFERENTES  ACTIVIDADES RELACIONADAS CON TEMAS DE RELEVANCIA PARA LOS DIFERENTES PROGRAMAS. 4)APOYAR EL MONTAJE DE BANNERS  PARA EL SITIO WEB DE CREO INVOLUCRANDO  MARCA Y TODOS LOS TEMAS RELACIONADOS CON LA ACADEMIA. 5) ASESORAR EN CAMPAÑAS DE POSICIONAMIENTO DE LA MARCA A TRAVÉS DE ESTRATEGIA DE MARKETING DIGITAL LLEVADOS EN MEDIOS INTERACTIVOS PARA ATRAER USUARIOS 6) ASESORAR EN LA IMPLEMENTACIÓN DE APLICATIVOS PARA EL DESARROLLO INTERNO DE MEDIOS INTERACTIVOS INVOLUCRANDO A LOS USUARIOS EN ACTIVIDADES ATRAYENTES DONDE SE TENDRÁ UNA MEJOR RECEPCIÓN DE LOS SERVICIOS Y PRODUCTOS.  7) CUMPLIR CON LOS PROCEDIMIENTOS DEL PROCESO DE GESTIÓN DEL SISTEMA INTEGRAL DE LA CALIDAD "COGUI +". 8)APOYAR EN EL MANTENIMIENTO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</si>
  <si>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OPSP-CREO-0021</t>
  </si>
  <si>
    <t>ELIEL MOISES GUEVARA CARIAGA</t>
  </si>
  <si>
    <t>DESARROLLAR LAS SIGUIENTES ACTIVIDADES DE ASESORÍA  EN EL MARCO DEL REDISEÑO DE LA OFERTA DEL CENTRO PARA LA REGIONALIZACIÓN DE LA EDUCACIÓN Y LAS OPORTUNIDADES-CREO: 1.)ASESORAR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2.)ASESORAR Y ORIENTAR LA METODOLOGÍA DE TRABAJO, REVISAR Y EMITIR ORIENTACIONES DE MEJORA Y COMPLEMENTACIÓN DE LAS CONDICIONES; DENOMINACIÓN, JUSTIFICACIÓN Y/O ASPECTOS CURRICULARES, CORRESPONDIENTE A LOS RESPECTIVOS PROGRAMAS EN PROCESO DE CREACIÓN Y/O AJUSTE NORMATIVO, VERIFICANDO EL CUMPLIMIENTO NORMATIVO, VERIFICANDO ADEMÁS EL AVANCE EN LA DOCUMENTACIÓN DE LAS EVIDENCIAS E INDICADORES DE LAS MENCIONADAS CONDICIONES, DE ACUERDO A LA NORMATIVIDAD VIGENTE. 3)  ASESORA,REVISAR Y EMITIR ORIENTACIONES DE MEJORA Y COMPLEMENTACIÓN DE LAS CONDICIONES; ASPECTOS CURRICULARES, SECTOR EXTERNO E INVESTIGACIÓN, CORRESPONDIENTE A LOS RESPECTIVOS PROGRAMAS EN PROCESO DE CREACIÓN Y/O AJUSTE NORMATIVO, VERIFICANDO EL CUMPLIMIENTO NORMATIVO, VERIFICANDO ADEMÁS EL AVANCE EN LA DOCUMENTACIÓN DE LAS EVIDENCIAS E INDICADORES DE LAS MENCIONADAS CONDICIONES, SEGÚN LA NORMATIVIDAD VIGENTE  Y SEGÚN AVANCE DE CADA PROGRAMA ASIGNADO. 4)  ASESORAR Y REVISAR Y EMITIR ORIENTACIONES DE MEJORA Y COMPLEMENTACIÓN DE LAS CONDICIONES; PROFESORES, MEDIOS EDUCATIVOS E INFRAESTRUCTURA, CORRESPONDIENTE A LOS RESPECTIVOS PROGRAMAS EN PROCESO DE CREACIÓN Y/O AJUSTE NORMATIVO, VERIFICANDO EL CUMPLIMIENTO NORMATIVO, VERIFICANDO ADEMÁS EL AVANCE EN LA DOCUMENTACIÓN DE LAS EVIDENCIAS E INDICADORES DE LAS MENCIONADAS CONDICIONES, SEGÚN NORMATIVIDAD VIGENTE Y SEGÚN AVANCE DE CADA PROGRAMA ASIGNADO. 5) ASESORAR Y APOYAR LA PREPARACIÓN DOCUMENTAL , AL MOMENTO DE PRESENTAR EL NUEVO PROGRAMA ANTE LOS RESPECTIVOS CUERPOS COLEGIADOS DE LA INSTITUCIÓN. 6) APOYAR LA SOCIALIZACIÓN DE LAS PROPUESTAS DE NUEVOS PROGRAMAS, ANTE LOS CONSEJOS DE FACULTAD RESPECTIVOS Y/O CONSEJO ACADÉMICO. 7) APOYAR EL ALISTAMIENTO DOCUMENTAL DE LOS PROGRAMAS QUE HAN SIDO APROBADOS POR CONSEJO ACADÉMICO, PARA SER SUBIDOS A LA PLATAFORMA SACES (RADICACIÓN ANTE EL MEN). 8) APOYAR EN LAS EVENTUALES RESPUESTAS Y/O REQUERIMIENTOS DEL MEN, EN EL MARCO DEL PROCESO DE OTORGAMIENTO DEL REGISTRO CALIFICADO DE LOS PROGRAMAS NUEVOS. 9.)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</si>
  <si>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DAVID RAFAEL DE LA ROSA CERVANTES</t>
  </si>
  <si>
    <t>OPSP-CREO-0020</t>
  </si>
  <si>
    <t>MARINELA JOHANNA TRUJILLO ESMERAL</t>
  </si>
  <si>
    <t>DESARROLLAR LAS SIGUIENTES ACTIVIDADES ADMINISTRATIVAS RELACIONADAS EL CONVENIO CON FEDECESAR SUSCRITO CON EL CENTRO PARA LA REGIONALIZACIÓN DE LA EDUCACIÓN Y LAS OPORTUNIDADES-CREO:1.) ASESORA Y APOYAR LA COORDINACIÓN LOS PROCESOS ADMINISTRATIVOS DEL CONVENIO. 2.) ASESORAR EN EL SEGUIMIENTO Y VERIFICACIÓN DE LO ESTABLECIDO EL CONVENIO. 3.) APOYAR LA REVISIÓN DE CARPETAS DE ESTUDIANTES DEL CONVENIO. 4.) ASESORAR Y APOYAR  EN LA ATENCIÓN DE LOS REQUERIMIENTOS DE PROCESOS DE INTERVENTORÍA DEL CONVENIO. 5.) APOYAR  EN LA IDENTIFICACIÓN DE LAS CONSIGNACIONES REALIZADAS EN LAS CUENTAS DEL CREO DE LOS ESTUDIANTES DEL CONVENIO.  6.) APOYAR EN LA REVISIÓN LA SITUACIÓN ACADÉMICA DE LOS ESTUDIANTES DEL CONVENIO. 7.) APOYAR EN EL TRAMITE DE LAS CUENTAS DE COBRO DE LAS TRANSFERENCIAS DE MATRÍCULA Y DIFERENTES CONCEPTOS ACADÉMICOS DE LOS ESTUDIANTES DEL CONVENIO. 8.) APOYAR EN LA ATENCIÓN SOLICITUDES, INQUIETUDES Y REQUERIMIENTOS DE LOS ESTUDIANTES DEL CONVENIO. 9.) APOYAR EN LAS VISITAS DE VERIFICACIÓN Y SEGUIMIENTO DEL CONVENIO. 10) CUMPLIR CON LOS PROCEDIMIENTOS DEL PROCESO DE GESTIÓN DEL SISTEMA INTEGRAL DE LA CALIDAD "COGUI +". 11)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</si>
  <si>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2022/01/26</t>
  </si>
  <si>
    <t>OPSP-CREO-0011</t>
  </si>
  <si>
    <t>ERIKA PATRICIA FRANCO USUGA</t>
  </si>
  <si>
    <t>DESARROLLAR LAS SIGUIENTES ACTIVIDADES DE ASESORÍA EN LA PLATAFORMAS DE AMBIENTES VIRTUALES DEL CENTRO PARA LA REGIONALIZACIÓN DE LA EDUCACIÓN Y LAS OPORTUNIDADES-CREO:  1.) ASESORAR Y APOYAR EN EL MANTENIMIENTO DE LOS SERVICIOS DE LA PLATAFORMA DE AMBIENTES VIRTUALES. 2.) ASESORAR Y APOYAR LA ADMINISTRACIÓN Y SOPORTE DE USUARIOS Y CURSOS EN LA PLATAFORMA DE AMBIENTES VIRTUALES. 3.) ASESORAR EN LA VERIFICACIÓN DE CONTENIDOS Y ACTIVIDADES PUBLICADOS EN LOS CURSOS DE LA PLATAFORMA DE AMBIENTES VIRTUALES. 4.)ASESORAR Y APOYAR LA ELABORACIÓN DE INFORMES DE USO DE LA PLATAFORMA DE AMBIENTES VIRTUALES, DE LOS CURSOS Y DE LOS USUARIOS REGISTRADOS EN LA MISMA. 5.) ASESORAR EN LA PREPARACIÓN DE LA INFORMACIÓN, ACTIVACIÓN Y ENTREGA DE LOS RESULTADOS DE LA EVALUACIÓN DOCENTE. 6.) APOYAR EN LA PUBLICACIÓN DE NOTICIAS, ARTÍCULOS Y ELEMENTOS MULTIMEDIA EN EL PORTAL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</si>
  <si>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2022/01/19</t>
  </si>
  <si>
    <t>OPSP-CREO-0006</t>
  </si>
  <si>
    <t>SILENYS ELISA ARIAS VARGAS</t>
  </si>
  <si>
    <t>DESARROLLAR LAS SIGUIENTES ACTIVIDADES EN EL CENTRO PARA LA REGIONALIZACIÓN DE LA EDUCACIÓN Y LAS OPORTUNIDADES-CREO: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 DEL CREO. 7)APOYAR EN LA ATENCIÓN DE LAS QUEJAS, RECLAMOS, INQUIETUDES O REQUERIMIENTOS DE LOS ESTUDIANTES Y DOCENTES DEL CREO. 8.) APOYAR LAS ACTIVIDADES ACADÉMICAS, ADMINISTRATIVAS Y DE EXTENSIÓN ORGANIZADAS POR EL CREO. 9.) ASESORAR EN EL SEGUIMIENTO Y PRESENTACIÓN DE INFORMES DE LA SITUACIÓN ACADÉMICA Y FINANCIERA DE LOS ESTUDIANTES DEL  DE LA CIUDAD DE SANTA MARTA DEL CREO. 10.) REALIZAR INFORME DE LAS ACTIVIDADES DESARROLLADAS. 11.)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</si>
  <si>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2022/01/18</t>
  </si>
  <si>
    <t>OPSP-CREO-0003</t>
  </si>
  <si>
    <t>ANGEL CUSTODIO MUÑOZ ARIAS</t>
  </si>
  <si>
    <t>DESARROLLAR LAS SIGUIENTES ACTIVIDADES ADMINISTRATIVAS EN LA ASESORÍA DE LOS PROCESOS DE GESTIÓN DE LA CALIDAD DEL CENTRO PARA LA REGIONALIZACIÓN DE LA EDUCACIÓN Y LAS OPORTUNIDADES-CREO: 1) ASESORAR Y APOYAR EN LA DOCUMENTACIÓN EL PROCESO DE GESTIÓN ACADÉMICA DEL SISTEMA DE GESTIÓN INTEGRAL INSTITUCIONAL– SISTEMA COGUI+, CONFORME A LAS ACTIVIDADES DEL CREO. 2) ASESORAR EN LA FORMULACIÓN Y REALIZACIÓN DE LA MEDICIÓN DE INDICADORES DE CALIDAD E INDICADORES DE GESTIÓN DEL CREO. 3)ASESORAR Y APOYAR EN LA IDENTIFICACIÓN DE LOS RIESGOS DEL CREO Y ACTUALIZACIÓN DEL MAPA DE RIESGO DEL PROCESO DE GESTIÓN ACADÉMICA. 4) CUMPLIR DE LOS PROCEDIMIENTOS DEL SISTEMA COGUI+. 5) ASESORAR EN LA IDENTIFICACIÓN, DOCUMENTACIÓN, COORDINACIÓN Y VERIFICACIÓN DEL CUMPLIMIENTO, DE LAS ACCIONES CORRECTIVAS, PREVENTIVAS Y DE MEJORAMIENTO DEL CREO. 6)ASESORAR Y APOYAR EN LA PREPARACIÓN Y ATENCIÓN DE AUDITORÍAS INTERNAS Y EXTERNAS DE CALIDAD. 7)ASESORAR Y APOYAR EN EL DISEÑO, COORDINACIÓN Y EVALUACIÓN ESTRATEGIAS PARA LA EVALUACIÓN DE LA SATISFACCIÓN DEL CLIENTE. 8) APOYAR  EN LA ELABORACIÓN INFORMES QUE ESTÉN RELACIONADOS CON LA GESTIÓN DE LA CALIDAD DEL CREO. 9) APOYAR EN EL MANTENIENDO, ORGANIZACIÓN Y CLASIFICACIÓN DEL ARCHIVO DE LOS DOCUMENTOS CONFORME A LAS DISPOSICIONES QUE EN MATERIA DE GESTIÓN DOCUMENTAL SE ADOPTEN EN LA UNIMAGDALENA.10.) APOYAR EN EL PROCESO DE INFORMACIÓN A ESTUDIANTES Y ASPIRANTES DE MATRÍCULAS, PROCESOS DE CRÉDITOS ENTRO OTRAS CONSULTAS QUE GENEREN. 11.) APOYAR EN LA PROMOCIÓN DE LOS DIFERENTES PROGRAMAS OFERTADOS POR EL CREO. 12.)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</si>
  <si>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2022/01/17</t>
  </si>
  <si>
    <t>OPSP-CREO-0001</t>
  </si>
  <si>
    <t>JORGE ALBERTO MOZO GALVIS</t>
  </si>
  <si>
    <t>DESARROLLAR LAS SIGUIENTES ACTIVIDADES DE APOYO EN LA ASESORÍA DE LOS PROCESOS DE CONTRATACIÓN DEL CENTRO PARA LA REGIONALIZACIÓN DE LA EDUCACIÓN Y LAS OPORTUNIDADES-CREO: 1.)  ASESORAR Y APOYAR EN LA ELABORACIÓN DE ÓRDENES DE PRESTACIÓN DE SERVICIOS PROFESIONALES Y DE APOYO A LA GESTIÓN NECESARIAS PARA EL PERFECTO FUNCIONAMIENTO DEL CREO. 2.) APOYAR EN LA VERIFICACIÓN DE LOS DOCUMENTOS PRECONTRACTUALES DE LOS CONTRATISTAS MEDIANTE LA PLATAFORMA GEDOCO, ADICIONALMENTE ASESORAR EN LA REVISIÓN DE LOS DOCUMENTOS DE LOS DOCENTES CATEDRÁICOS VINCULADOS AL  CREO. 3.)ASESORAR Y APOYAR EN LA REALIZACIÓN DE LAS LIQUIDACIONES DE VIATICÓS, SOLICITUDES DE CDP Y RESOLUCIONES DEL CREO. 4.) APOYAR EN LA VERIFICACIÓN DE LOS DOCUMENTOS PARA EL TRÁMITE DE PAGO Y LA LIQUIDACIÓN DE PLANILLAS DE PAGO DE CONTRATISTAS DEL CREO. 5.) ASESORAR EN LA PROYECCIÓN QUE SE REQUIERA DEL PRESUPUESTO DEL CREO. 6.) APOYAR EN EL REGISTRO Y ACTUALIZACIÓN DE LA BASE DE DATOS DE LOS CONTRATISTAS. 7.)ASESORAR Y APOYAR EN LA PREPARACIÓN Y PRESENTACIÓN DE INFORMES PARA ENTES DE CONTROL, MEN, SNIES, CREE, Y AUDITORÍAS INTERNAS Y EXTERNAS. 8.)ASESORAR Y APOYAR EN LA PREPARACIÓN DE INFORMES SOLICITADOS POR OTRAS DEPENDENCIAS DE LA UNIMAGDALENA 9.) APOYAR EN EL PROCESO DE CREACIÓN Y ALTA DE USUARIOS PARA EL REGISTRO DE HOJAS DE VIDA EN EL SISTEMA DE INFORMACIÓN Y GESTIÓN DEL EMPLEO PÚBLICO - SIGEP. 10.) APOYAR EN EL PROCESO DE CARGUE DE LA INFORMACION  DE CONTRATOS EN EL SISTEMA DE INFORMACIÓN Y GESTIÓN DEL EMPLEO PÚBLICO – SIGEP. 11) CUMPLIR CON LOS PROCEDIMIENTOS DEL PROCESO DE GESTIÓN DEL SISTEMA INTEGRAL DE LA CALIDAD "COGUI +". 12.) APOYAR EN LA ORGANIZACIÓN EL ARCHIVO DE HOJAS DE VIDA DE CONTRATISTAS.</t>
  </si>
  <si>
    <t>2022/01/14</t>
  </si>
  <si>
    <t>RUTH SEVERICHE MONTAGUTH</t>
  </si>
  <si>
    <t>OAG-CREO-0033</t>
  </si>
  <si>
    <t>LUIS HAROLDO TURIZO JIMENEZ</t>
  </si>
  <si>
    <t>DESARROLLAR LAS SIGUIENTES ACTIVIDADES ADMINISTRATIVAS EN EL CENTRO TUTORIAL MAGANGUE (BOLIVAR) DEL CENTRO PARA LA REGIONALIZACIÓN DE LA EDUCACIÓN Y LAS OPORTUNIDADES-CREO: 1.) APOYAR LAS ACTIVIDADES TENDIENTES A GESTIONAR LA AMPLIACIÓN DE COBERTURA A TRAVÉS DEL INCREMENTO DE ESTUDIANTES Y MATRÍCULAS 2.) APOYAR EN LA PROMOCIÓN DE LOS PROGRAMAS DEL CREO EN EL CENTRO TUTORIAL. 3.) APOYAR EN EL PROCESO DE INSCRIPCIÓN Y MATRICULA. 4.) APOYAR EN EL PROCESO DE   ATENCIÓN DE SOLICITUDES, INQUIETUDES O REQUERIMIENTOS DE LOS ESTUDIANTES Y DOCENTES EN EL CENTRO TUTORIAL. 5,)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</si>
  <si>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MONICA PATRICIA PACHECO BENJUMEA</t>
  </si>
  <si>
    <t>OAG-CREO-0032</t>
  </si>
  <si>
    <t>TANIA ESTHER OLIVEROS ACOSTA</t>
  </si>
  <si>
    <t>DESARROLLAR LAS SIGUIENTES ACTIVIDADES ADMINISTRATIVAS DE APOYO EN EL CENTRO PARA LA REGIONALIZACIÓN DE LA EDUCACIÓN Y LAS OPORTUNIDADES-CREO: 1) APOYAR EN LA REVISIÓN DE LA DOCUMENTACIÓN DE LOS ASPIRANTES A LOS DISTINTOS PROGRAMAS OFERTADOS PARA EL 2022-I DEL CREO. 2)APOYAR EN LA REALIZACIÓN DE  LAS OBSERVACIONES QUE CONTENGAN LOS DOCUMENTOS DE LOS ASPIRANTES PARA QUE SEAN SUBSANADOS, 3.)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</si>
  <si>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OAG-CREO-0031</t>
  </si>
  <si>
    <t>ANGY TATIANA VASQUEZ SANCHEZ</t>
  </si>
  <si>
    <t>DESARROLLAR LAS SIGUIENTES ACTIVIDADES DE APOYO EN EL PROGRAMA  TÉCNICO PROFESIONAL EN PROCESOS DE GESTIÓN PÚBLICA TERRITORIAL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EL SEGUIMIENTO RESPECTO DEL CUMPLIMIENTO DE LAS ACTIVIDADES ACADÉMICAS. 6.) CUMPLIR CON LOS PROCEDIMIENTOS DEL PROCESO DE GESTIÓN DEL SISTEMA INTEGRAL DE LA CALIDAD "COGUI +". 7.)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</si>
  <si>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OAG-CREO-0028</t>
  </si>
  <si>
    <t>GABRIELA MERCEDES ESTRADA NIETO</t>
  </si>
  <si>
    <t>DESARROLLAR LAS SIGUIENTES ACTIVIDADES EN EL CENTRO TUTORIAL DE EL BANCO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APOYAR Y HACER SEGUIMIENTO PRESENTANDO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14.)APOYAR EN EL MANTENIMIENTO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</si>
  <si>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OAG-CREO-0027</t>
  </si>
  <si>
    <t>RONAL ANDRES GARCIA MIRANDA</t>
  </si>
  <si>
    <t>DESARROLLAR LAS SIGUIENTES ACTIVIDADES DE APOYO OPERATIVO EN CENTRO PARA LA REGIONALIZACION DE LA EDUCACIÓN Y LAS OPORTUNIDADES-CREO: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EL CONTROL DE TRÁNSITO INTERNO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</si>
  <si>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OAG-CREO-0026</t>
  </si>
  <si>
    <t>AURELIO MANUEL BONET SOLANO</t>
  </si>
  <si>
    <t>DESARROLLAR LAS SIGUIENTES ACTIVIDADES: 1) APOYO EN LA ORGANIZACIÓN Y ESCANEO DE LOS ARCHIVOS DEL CREO. 2) APOYO EN LA ORGANIZACIÓN DEL INVENTARIO DOCUMENTAL DE LOS ARCHIVOS EN EL CREO. 4.) APOYAR EN EL TRASLADO DE DOCUMENTOS ENTRE LAS DIFERENTES SEDES DE UNIAMAGDALENA. 5.) CUMPLIR CON LOS PROCEDIMIENTOS DEL PROCESO DE GESTIÓN DEL SISTEMA INTEGRAL DE LA CALIDAD "COGUI +". 6.)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</si>
  <si>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OAG-CREO-0024</t>
  </si>
  <si>
    <t>MAURICIO RAMOS DORIA</t>
  </si>
  <si>
    <t>DESARROLLAR LAS SIGUIENTES ACTIVIDADES ADMINISTRATIVAS COMO ENLACE CON LOS MUNICIPIOS QUE DESARROLLEN CONVENIO CON UNIMAGDALENA PARA LOS DIFERENTES PROGRAMAS DEL CENTRO PARA LA REGIONALIZACIÓN DE LA EDUCACIÓN Y LAS OPORTUNIDADES-CREO: 1.) APOYAR EN LA ATENCIÓN DE SOLICITUDES, INQUIETUDES O REQUERIMIENTOS. 2.) APOYAR EN LA GESTIÓN DE LA AMPLIACIÓN DE COBERTURA A TRAVÉS DEL INCREMENTO DE ESTUDIANTES Y MATRÍCULAS 3.) APOYAR EN LA PROMOCIÓN DE LOS PROGRAMAS DEL CREO EN LOS MUNICIPIOS. 4.)APOYAR EN LA CAPACITACIÓN   A LOS ASPIRANTES Y ESTUDIANTES EN EL PROCESO DE INSCRIPCIÓN Y MATRICULA EN LÍNEA.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</si>
  <si>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BIERIS OFFIR JIMENEZ TORRES</t>
  </si>
  <si>
    <t>OAG-CREO-0023</t>
  </si>
  <si>
    <t>CHAUNI LOPEZ PATERNINA</t>
  </si>
  <si>
    <t>DESARROLLAR LAS SIGUIENTES ACTIVIDADES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9.)APOYAR Y HACER SEGUIMIENTO Y PRESENTAR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</si>
  <si>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MIGUEL ANGEL MONSALVO MENDOZA</t>
  </si>
  <si>
    <t>OAG-CREO-0022</t>
  </si>
  <si>
    <t>MARIA TERESA GARAY PAEZ</t>
  </si>
  <si>
    <t>DESARROLLAR LAS SIGUIENTES ACTIVIDADES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HACER SEGUIMIENTO Y PRESENTAR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DESARROLLADAS. 13.) CUMPLIR CON LOS PROCEDIMIENTOS DEL PROCESO DE GESTIÓN DEL SISTEMA INTEGRAL DE LA CALIDAD "COGUI +". 14.) MANTENER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</si>
  <si>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OAG-CREO-0019</t>
  </si>
  <si>
    <t>EUGENIA LEONOR MORELLI DAZA</t>
  </si>
  <si>
    <t>DESARROLLAR LAS SIGUIENTES ACTIVIDADES DE APOYO AL PROGRAMA PROFESIONAL EN DEPORTE DEL CENTRO PARA LA REGIONALIZACIÓN DE LA EDUCACIÓN Y LAS OPORTUNIDADES-CREO: 1.) APOYAR EN LA ATENCIÓN DE SOLICITUDES, INQUIETUDES O REQUERIMIENTOS DE LOS ESTUDIANTES Y DOCENTES. 2.) APOYAR EN EL SEGUIMIENTO Y ACOMNPAÑAMIENTO DE LAS ACTIVIDADES ACADÉMICAS. 3.) APOYAR LA VERIFICACIÓN DE LOS SOPORTES PRESENTADOS POR LOS DOCENTES PARA LA EXPEDICIÓN DE PAZ Y SALVOS DE LOS CURSOS DESARROLLADOS. 4.) APOYAR EN LA ORGANIZACIÓN Y CLASIFICACIÓN DEL ARCHIVO DEL CREO. 5.) APOYAR LOS TRÁMITES OPERATIVOS DE REPORTE DE NOTAS, EXPEDICIÓN DE LIQUIDACIONES DE MATRÍCULAS, PROMEDIOS ACADÉMICOS, CARNET DE ESTUDIANTES Y DOCENTES, SEGURO ESTUDIANTIL, CONSTANCIAS DE ESTUDIANTES Y DOCENTES, ORGANIZACIÓN DE LOS DOCUMENTOS REQUERIDOS PARA GRADO. 6.) CUMPLIR CON LOS PROCEDIMIENTOS DEL PROCESO DE GESTIÓN DEL SISTEMA INTEGRAL DE LA CALIDAD "COGUI +". 7.) MANTENER ORGANIZADO Y CLASIFICADO EL ARCHIVO DE LOS DOCUMENTOS CONFORME A LAS DISPOSICIONES QUE EN MATERIA DE GESTIÓN DOCUMENTAL SE ADOPTEN EN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</si>
  <si>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NELSON DAZA GOENAGA</t>
  </si>
  <si>
    <t>OAG-CREO-0018</t>
  </si>
  <si>
    <t>YULITZA ESTHER MARTINEZ LARA</t>
  </si>
  <si>
    <t>DESARROLLAR LAS SIGUIENTES ACTIVIDADES DE APOYO EN EL PROGRAMA DE LICENCIATURA EN LITERATUA Y LENGUA CASTELLANA  DEL CENTRO PARA LA REGIONALIZACIÓN DE LA EDUCACIÓN Y LAS OPORTUNIDADES-CREO: 1.) APOYAR EN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ORGANIZACIÓN DE LOS DOCUMENTOS REQUERIDOS PARA GRADO. 3.) CUMPLIR CON LOS PROCEDIMIENTOS DEL PROCESO DE GESTIÓN DEL SISTEMA INTEGRAL DE LA CALIDAD "COGUI +". 4) APOYAR EN LA ORGANIZACIÓN Y CLASIFICACIÓN DE LOS ARCHIVOS CONFORME A LAS DISPOCISIONES QUE EN MATERIA DE GESTION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</si>
  <si>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2022/01/20</t>
  </si>
  <si>
    <t>OAG-CREO-0017</t>
  </si>
  <si>
    <t>MILTON JOSE MANJARRES MARTINEZ</t>
  </si>
  <si>
    <t>DESARROLLAR LAS SIGUIENTES ACTIVIDADES DE APOYO EN EL PROGRAMA DE TENOLOGÍA EN EDUCACIÓN FÍSICA RECREACIÓN Y DEPORTE DEL CENTRO PARA LA REGIONALIZACIÓN DE LA EDUCACIÓN Y LAS OPORTUNIDADES-CREO: 1.) APOYAR EL REGISTRO DE ESTUDIANTES EN AYRE - ADMISIONES, REGISTRO Y CONTROL ACADÉMICO DEL PROGRAMA ASIGNADO.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CUMPLIR CON LOS PROCEDIMIENTOS DEL PROCESO DE GESTIÓN DEL SISTEMA INTEGRAL DE LA CALIDAD "COGUI +". 6.)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</si>
  <si>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OAG-CREO-0016</t>
  </si>
  <si>
    <t>MARTHA JOHANA SANCHEZ GARCIA</t>
  </si>
  <si>
    <t>DESARROLLAR LAS SIGUIENTES ACTIVIDADES DE APOYO AL PROGRAMA GESTIÓN CULTURAL Y DE INDUSTRIAS CREATIVAS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EL SEGUIMIENTO RESPECTO DEL CUMPLIMIENTO DE LAS ACTIVIDADES ACADÉMICAS. 6.) CUMPLIR CON LOS PROCEDIMIENTOS DEL PROCESO DE GESTIÓN DEL SISTEMA INTEGRAL DE LA CALIDAD "COGUI +". 7.)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</si>
  <si>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OAG-CREO-0015</t>
  </si>
  <si>
    <t>MARISOL ACUÑA CANTILLO</t>
  </si>
  <si>
    <t>DESARROLLAR LAS SIGUIENTES ACTIVIDADES DE APOYO ADMINISTRATIVO DEL CENTRO PARA LA REGIONALIZACIÓN DE LA EDUCACIÓN Y LAS OPORTUNIDADES-CREO: 1.) APOYAR EN LOS TRÁMITES ADMINISTRATIVOS REQUERIDDOS DEL CONVENIO BECAS DEL CAMBIO SUCRITO CON LA GOBERNACIÓN DEL MAGDALENA, DEL CONVENIO CON CEDEIT, Y DE LOS CONVENIOS DE VENTAS DE SERVICIOS DEL CREO. 2.) APOYAR EN LAS DIFERENTES PLATAFORMAS EXTERNAS E INTERNAS DONDE SE REQUIERA REPORTAR INFORMACIÓN CONTRACTUAL. 3) APOYAR EN LA ORGANIZACIÓN Y CLASIFICACIÓN DEL ARCHIVO HISTÓRICO DEL CREO, ADEMÁS EN LAS CONSULTAS QUE SE REQUIERAN DEL MISMO. 4.) CUMPLIR CON LOS PROCEDIMIENTOS DEL PROCESO DE GESTIÓN DEL SISTEMA INTEGRAL DE LA CALIDAD "COGUI +". 5.) APOYAR EN LOS PROCESOS DE REVISIÓN DEL SIGEP Y GEDOCO DE CONTRATISTAS Y DOCENTE DEL CREO. 6.) APOYAR EN LOS PROCESOS DE CONTRATACIÓN DE PROVEEDORES.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</si>
  <si>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OAG-CREO-0014</t>
  </si>
  <si>
    <t>PAOLA ANDREA PEREZ FERNANDEZ</t>
  </si>
  <si>
    <t>DESARROLLAR LAS SIGUIENTES ACTIVIDADES DE APOYO EN EL PROGRAMA DE PROFESIONAL EN ADMINISTRACIÓN DE LA SEGURIDAD Y SALUD EN EL TRABAJO DEL CENTRO PARA LA REGIONALIZACIÓN DE LA EDUCACIÓN Y LAS OPORTUNIDADES-CREO: 1.) APOYAR EL REGISTRO DE ESTUDIANTES EN AYRE – ADMISIONES, REGISTRO Y CONTROL ACADÉMICO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CUMPLIR  CON  LOS  PROCEDIMIENTOS DEL PROCESO DE GESTIÓN DEL SISTEMA INTEGRAL A LA CALIDAD “COGUI +”. 6.) APOYAR EN LA ORGANIZACIÓN Y CLASIFICACIÓN DE LOS ARCHIVOS CONFORME A LAS DISPOCISIONES QUE EN MATERIA DE GESTION DOCUMENTAL SE ADOPTEN EN LA UNIMAGDALENA. 7.) APOYAR A LOS ESTUDIANTES EN EL PROCESO DE CREDITO A CORTO PLAZO CON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</si>
  <si>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RUBEN DARIO LOPEZ SEPULVEDA</t>
  </si>
  <si>
    <t>OAG-CREO-0013</t>
  </si>
  <si>
    <t>JENNIFER PAOLA SALAS CALDERON</t>
  </si>
  <si>
    <t>DESARROLLAR LAS SIGUIENTES ACTIVIDADES DE APOYO EN EL PROGRAMA DE TÉCNICO PROFESIONALES EN PREVENCIÓN DE RIESGOS LABORALES DEL CENTRO PARA LA REGIONALIZACIÓN DE LA EDUCACIÓN Y LAS OPORTUNIDADES-CREO: 1.) APOYAR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ORGANIZACIÓN DE LOS DOCUMENTOS REQUERIDOS PARA GRADO. 3.) CUMPLIR CON LOS PROCEDIMIENTOS DEL PROCESO DE GESTIÓN DEL SISTEMA INTEGRAL DE LA CALIDAD "COGUI +". 4) APOYAR EN LA ORGANIZACIÓN Y CLASIFICACIÓN DE LOS ARCHIVOS CONFORME A LAS DISPOCISIONES QUE EN MATERIA DE GESTION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</si>
  <si>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OAG-CREO-0012</t>
  </si>
  <si>
    <t>LOLIENA PAOLA ROJAS NUÑEZ</t>
  </si>
  <si>
    <t>DESARROLLAR LAS  SIGUIENTES  ACTIVIDADES DE APOYO ADMINISTRATIVO EN EL PROGRAMA ADMINISTRACIÓN PÚBLICA Y TECNOLOGÍA EN GESTIÓN PÚBLICA TERRITORIAL  DEL CENTRO PARA LA REGIONALIZACIÓN DE LA EDUCACIÓN Y LAS OPORTUNIDADES-CREO: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TRÁMITES OPERATIVOS DE REPORTE DE NOTAS, EXPEDICIÓN DE LIQUIDACIONES DE MATRICULAS, PROMEDIOS ACADÉMICOS, CARNÉ ESTUDIANTIL Y DE DOCENTES, SEGURO ESTUDIANTIL, CONSTANCIAS DE  ESTUDIANTES  Y  DOCENTES,  ORGANIZACIÓN  DE LOS DOCUMENTOS REQUERIDOS PARA GRADO. 5.)  CUMPLIR  CON  LOS  PROCEDIMIENTOS DEL PROCESO DE GESTIÓN DEL SISTEMA INTEGRAL A LA CALIDAD “COGUI +”. 6.) MANTENER ORGANIZADO Y CLASIFICADO EL ARCHIVO DE LOS DOCUMENTOS CONFORME A LAS DISPOCISIONES QUE EN MATERIA DE GESTION DOCUMENTAL SE ADOPTEN EN LA UNIMAGDALENA. 7.) APOYAR A LOS ESTUDIANTES EN EL PROCESO DE CREDITO A CORTO PLAZO CON UNIMAGDALENA. 8.)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</si>
  <si>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OAG-CREO-0010</t>
  </si>
  <si>
    <t>MELISSA LEONOR SUAREZ DIAZ</t>
  </si>
  <si>
    <t>DESARROLLAR LAS SIGUIENTES ACTIVIDADES DE APOYO EN EL PROGRAMA DE PROFESIONAL EN DEPORTES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EL SEGUIMIENTO RESPECTO DEL CUMPLIMIENTO DE LAS ACTIVIDADES ACADÉMICAS. 6.) CUMPLIR CON LOS PROCEDIMIENTOS DEL PROCESO DE GESTIÓN DEL SISTEMA INTEGRAL DE LA CALIDAD "COGUI +". 7.)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</si>
  <si>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OAG-CREO-0009</t>
  </si>
  <si>
    <t>ANGELICA SANCHEZ MANGA</t>
  </si>
  <si>
    <t>DESARROLLAR LAS SIGUIENTES ACTIVIDADES EN EL GRUPO DE TESORERÍA DE LA UNIVERSIDAD DEL MAGDALENA: 1.) APOYAR EN LA ORGANIZACIÓN DE LOS DOCUMENTOS SOPORTES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CUMPLIR CON LOS PROCEDIMIENTOS DEL PROCESO DE GESTIÓN DEL SISTEMA INTEGRAL DE LA CALIDAD "COGUI +". 6.)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</si>
  <si>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OAG-CREO-0008</t>
  </si>
  <si>
    <t>ELEDIS ELENA CATAÑO SOSA</t>
  </si>
  <si>
    <t>DESARROLLAR LAS SIGUIENTES ACTIVIDADES DE APOYO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CUMPLIR CON LOS PROCEDIMIENTOS DEL PROCESO DE GESTIÓN DEL SISTEMA INTEGRAL DE LA CALIDAD "COGUI +". 6.)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</si>
  <si>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OAG-CREO-0007</t>
  </si>
  <si>
    <t>LAURA CAROLINA MARMOL CARRACEDO</t>
  </si>
  <si>
    <t>DESARROLLAR LAS SIGUIENTES ACTIVIDADES DE APOYO EN LA CONTRATACIÓN DEL PERSONAL ADMINISTRATIVO Y DOCENTE DEL CENTRO PARA LA REGIONALIZACIÓN DE LA EDUCACIÓN Y LAS OPORTUNIDADES - CREO: 1.) APOYAR  EN LA ORGANIZACIÓN Y ARCHIVO DE LOS DOCUMENTOS PARA EL TRÁMITE DE PAGO DE ÓRDENES DE SERVICIOS Y  DE CÁTEDRAS DEL CREO. 2.) APOYAR EN LA ORGANIZACIÓN Y ARCHIVO DE LAS ÓRDENES DE PRESTACIÓN DE SERVICIOS Y CATEDRÁTICOS DEL CREO. 3.) APOYAR EN LAS SOLICITUDES, INQUIETUDES O REQUERIMIENTOS DE LOS CONTRATISTAS Y DOCENTES DEL CREO. 4.) APOYAR EN LA DESCARGA DE ARCHIVOS REQUERIDOS DE DOCENTES PARA EL TRAMITE DE AFILIACIONES DE EPS, CAJA DE COMPENSANCIÓN,  ARL Y REGISTRTO DE CUENTAS BANCARIAS. 5.) APOYAR EN LA BUSQUEDA DE INFORMCIÓN CONTRACTUAL PARA LA ELABORACIÓN DE CERTIFICADOS, DERECHOS DE PETICIÓN  Y  PQR'S DE DOCENTES Y CONTRATISTAS DEL CREO. 6.) APOYAR EN LA REVISIÓN DE DOCUMENTOS PRECONTRACTUALES DE CONTRATISTAS Y DOCENTES DEL CREO. 7.) APOYO EN LA REVISION DE DOCUMENTOS DE PAGO DE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</si>
  <si>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OAG-CREO-0005</t>
  </si>
  <si>
    <t>DIANA MILEIDY FERNANDEZ VARGAS</t>
  </si>
  <si>
    <t>DESARROLLAR LAS SIGUIENTES ACTIVIDADES DE APOYO EN EL PROCESO DE VINCULACIÓN CONTRATACTUAL DEL PERSONAL ADMINISTRATIVO Y DOCENTE DEL CENTRO PARA LA REGIONALIZACIÓN DE LA EDUCACIÓN Y LAS OPORTUNIDADES-CREO: 1.) APOYAR CON LA ORGANIZACIÓN DEL ARCHIVO DE ORDENES DE SERVICIO Y ACTAS DE CATEDRÁTICOS QUE SE REQUIERE PARA EL REPORTE ANTE ENTES DE CONTROL. 2) APOYAR EN LA REVISION DE DOCUMENTOS Y EN EN EL REGISTRO DE VINCULACIONES DE CONTRATISTAS Y DOCENTES QUE SE REQUIERA EN LA PLATAFORMA SIGEP. 3.) APOYAR EN LA REVISIÓN DE DOCUMENTOS Y EN EL REGISTRO DE CONTRATOS DE CONTRATISTAS Y DOCENTES EN LA PLATAFORMA GEDOCO. 4.) APOYAR EN EL PROCESO DE LIQUIDACIÓN DE DESPLAZAMIENTOS DE DOCENTES.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</si>
  <si>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OAG-CREO-0004</t>
  </si>
  <si>
    <t>LINDA PATRICIA ALVARADO DE LA OSSA</t>
  </si>
  <si>
    <t>DESARROLLAR LAS SIGUIENTES ACTIVIDADES DE APOYO EN EL CENTRO PARA LA REGIONALIZACIÓN DE LA EDUCACIÓN Y LAS OPORTUNIDADES-CREO; 1.) APOYAR EN EL DIRECCIONAMIENTO DE LA CORRESPONDENCIA QUE LLEGUE AL CREO. 2.) APOYAR EN EL PROCESO DE GRADO DE LOS PROGRAMAS DEL CREO. 3.) APOYAR EN EL SEGUIMIENTO DE LAS ACTIVIDADES ACADÉMICAS DE LOS PROGRAMAS DEL CREO. 4.) CUMPLIR CON LOS PROCEDIMIENTOS DEL PROCESO DE GESTIÓN DEL SISTEMA INTEGRAL DE LA CALIDAD "COGUI +". 5.) APOYAR EN EL MANTENIMIENTO, ORGANIZACIÓN Y CLASIFICACIÓN DEL ARCHIVO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</si>
  <si>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OAG-CREO-0002</t>
  </si>
  <si>
    <t>JOEL BISMAR DIAZ RODRIGUEZ</t>
  </si>
  <si>
    <t>DESARROLLAR LAS SIGUIENTES ACTIVIDADES DE APOYO EN LOS PROCESOS ADMINISTRATIVOS DE LA VINCULACIÓN DOCENTE DEL CENTRO PARA LA REGIONALIZACIÓN DE LA EDUCACIÓN Y LAS OPORTUNIDADES-CREO: 1.) APOYAR EN LA VINCULACIÓN DE DOCENTES DE CÁTEDRA DEL CREO. 2.) APOYAR EN LA VERIFICACIÓN DE LOS DOCUMENTOS PRECONTRACTUALES DE LOS DOCENTES DEL CREO EN LAS PLATAFORMAS SIGEP Y GEDOCO. 3.) APOYAR EN LAS LIQUIDACIONES DE HORAS CATEDRA, SOLICITUDES DE CDP, BONIFICACIONES Y RESOLUCIONES EN RELACIÓN AL PROCESO CONTRACTUAL DE CATEDRÁTICOS DEL CREO. 4.) APOYAR EN LA ELABORACIÓN Y ACTUALIZACIÓN EL REGISTRO HISTÓRICO DE LA BASE DE DATOS DE LOS DOCENTES DEL CREO. 5.) APOYAR EN LA CONSOLIDACIÓN DE LA ASIGNACIÓN DOCENTE Y APOYAR EN LA REALIZACIÓN DE MODIFICACIONES SOLICITADAS Y AUTORIZADAS POR EL DIREC. 6.) APOYAR EN LA VERIFICACIÓN DE LOS DOCUMENTOS PARA EL TRÁMITE DE PAGO Y EN EL PROCESO DE LIQUIDACIÓN DE PAGO DE DOCENTES DEL CREO. 7) APOYAR EN EL PROCESO DE VINCULACIÓN A SEGURIDAD SOCIAL DE LOS DOCENTES DEL CREO. 8.) APOYAR EN LA ATENCIÓN DE SOLICITUDES, INQUIETUDES O REQUERIMIENTOS DE LOS DOCENTES RESPECTO A LA LIQUIDACIÓN DE HORAS CATEDRA DEL CREO. 9.)  APOYAR EN LA PREPARACIÓN Y PRESENTACIÓN DE INFORMES PARA ENTES DE CONTROL, MEN, SNIES, CREE, Y AUDITORÍAS INTERNAS Y EXTERNAS EN RELACIÓN A LA CONTRATACIÓN DOCENTE DEL CREO. 10.) APOYAR EN LA PREPARACIÓN DE INFORMES SOLICITADOS POR OTRAS DEPENDENCIAS DE UNIMAGDALENA EN RELACIÓN A LA CONTRATACIÓN DOCENTE. 11.) CUMPLIR CON LOS PROCEDIMIENTOS DEL PROCESO DE GESTIÓN DEL SISTEMA INTEGRAL DE LA CALIDAD "COGUI +". 12.) BRINDAR APOYO EN EL MANTENIENDO, ORGANIZACIÓN Y CLASIFICACIÓN DEL ARCHIVO DE LOS DOCUMENTOS CONFORME A LAS DISPOSICIONES QUE EN MATERIA DE GESTIÓN DOCUMENTAL SE ADOPTEN EN LA UNIMAGDALENA. 13.) APOYAR EN LA PROYECCIÓN Y MODIFICACIÓN PRESUPUESTAL DE GASTOS DOCENTES QUE SE REQUIERAN DEL PRESUPUESTO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</si>
  <si>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OSM-CREO-0001</t>
  </si>
  <si>
    <t>PAPELERIA CONTINENTAL LTDA</t>
  </si>
  <si>
    <t>EL SUMINISTRO DE INSUMOS, ARTICULOS DE PAPELERÍA Y ELEMENTOS DE OFICINA PARA EL DESARROLLO DE LAS ACTIVIDADES INHERENTES A LA GESTIÓN DOCUMENTAL, ACADÉMICAS Y ADMINISTRATIVAS DEL CENTRO PARA LA REGIONALIZACIÓN DE LA EDUCACIÓN Y LAS OPORTUNIDADES - CREO DE LA UNIVERSIDAD DEL MAGDALENA</t>
  </si>
  <si>
    <t>OAG-FEE-0001</t>
  </si>
  <si>
    <t>LEONARDO FABIO MONSALVO MARQUEZ</t>
  </si>
  <si>
    <t xml:space="preserve">APOYAR  EN  LA  CREACIÓN  DE  LAS  ESTRATEGIAS  PARA  LAS PLATAFORMAS  DIGITALES  (FACEBOOK  E INSTAGRAM) PARA  LA  DIFUSIÓN  DE  LA  OFERTA  DE  DIPLOMADOS,  VENTA  DE  SERVICIOS, POSGRADOS  Y  DEMÁS  ACTIVIDADES  ACADÉMICAS  Y  ADMINISTRATIVAS  DE  LA  FACULTAD  DE  CIENCIAS  EMPRESARIALES  Y ECONÓMICAS. 2.APOYAR EN LA GENERACIÓN DE CONTENIDOS VISUALES Y AUDIOVISUALES PARA LAS PLATAFORMAS DIGITALES, FACEBOOK  E  INSTAGRAM  QUE  TENGAN  RELACIÓN  CON  LA  OFERTA  DE  LA  VENTA  DE  SERVICIOS  DE  LA  FACULTAD  DE  CIENCIAS EMPRESARIALES  Y  ECONÓMICAS </t>
  </si>
  <si>
    <t>GILBERTO MONTOYA  BERBEN</t>
  </si>
  <si>
    <t>OAG-FEE-0002</t>
  </si>
  <si>
    <t>JUAN DE JESUS FINCE GUZMAN</t>
  </si>
  <si>
    <t>ALISTAR Y CONTROLAR LA  MATERIA  PRIMA PARA  CADA  CLASE,  LLEVAR INVENTARIO DE LA MISMA. 2.REPORTAR LOS INCIDENTES QUE PUEDAN SURGIR CON LOS PROVEEDORES DE LA MATERIA PRIMA. 3.SUPERVISAR  ASEO  PERIÓDICO  DE  NEVERAS  Y  ALMACENES.4.LLEVAREL  CONTROL  DE  TEMPERATURAS  DE  REFRIGERADORES, ALMACENES Y CONGELADORES</t>
  </si>
  <si>
    <t>HUMBERTO CALABRIA ARRIETA</t>
  </si>
  <si>
    <t>OAG-FEE-0003</t>
  </si>
  <si>
    <t>DIANA MARCELA GRANADOS MARIN</t>
  </si>
  <si>
    <t>APOYAR EN PROCESOS ADMINISTRATIVOS PARA TRAMITAR SOLICITUDES DE  CONSEJO  DE  FACULTAD.  2.  APOYAR EN  LA REVISIÓN  DE  LAS  PLATAFORMAS  GEDOCO,  GAIRACA  Y  SERIES.  3. LLEVAR  EL ARCHIVO  DE COMUNICACIONES FÍSICAS  Y  DIGITALES A PARTIR  DEL 2022. 4. DAR RESPUESTA A SOLICITUDES DE  ESTUDIANTES.    5.  APOYAREN  LA  ASIGNACIÓN  DE  EXTRACUPOS  EN  ELPROCESO  DE  MATRÍCULA  ACADÉMICA.  6. APOYO  EN  LA REVISIÓN  Y ORGANIZACIÓN  DE  PTD  DE  LA  FACULTAD.</t>
  </si>
  <si>
    <t>ANDREA  CAROLINA  MONTERO</t>
  </si>
  <si>
    <t>OPSP-FEE-0001</t>
  </si>
  <si>
    <t>YELEINIS DANESSA RODRIGUEZ MEJÍA</t>
  </si>
  <si>
    <t xml:space="preserve">APOYAR  EN  LA  ORGANIZACIÓN  Y  LOGÍSTICA  DE  LAS  ACTIVIDADES ADMINISTRATIVAS RELACIONADAS CON ELFUNCIONAMIENTO DE LAS COHORTES ACTIVAS DEL PROGRAMA DE ESPECIALIZACIÓN EN GESTIÓN  ESTRATÉGICA  DE  TALENTO  HUMANO.  2.  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</si>
  <si>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LUZ DARY RODRIGUEZ</t>
  </si>
  <si>
    <t>OPSP-FEE-0002</t>
  </si>
  <si>
    <t xml:space="preserve">APOYAR  EN  LA  ORGANIZACIÓN  Y  LOGÍSTICA  DE  LAS  ACTIVIDADES ADMINISTRATIVAS RELACIONADAS CON EL FUNCIONAMIENTO DE LAS COHORTES ACTIVAS DEL PROGRAMA DE ESPECIALIZACIÓN EN FINANZAS.   2.   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</si>
  <si>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ROSMERY HERRERA</t>
  </si>
  <si>
    <t>OPSP-FEE-0003</t>
  </si>
  <si>
    <t>DIANA PATRICIA MALDONADO CARDENAS</t>
  </si>
  <si>
    <t xml:space="preserve">REALIZAR  PROYECCIONES  FINANCIERAS  DEL  PRESUPUESTO  DE EJECUCIÓNDE  LOS  DIPLOMADOS  OFERTADOS  POR  LA  FACULTAD  DE  CIENCIAS  EMPRESARIALES  Y  ECONOMICAS  DURANTE  EL PERIODO 2022-1.  2. PRESENTAR A LA DECANATURA LA PROGRAMACIÓN DE LAS ACTIVIDADES ACADÉMICAS Y EL PERFIL DE LOS DOCENTES POSTULADOS POR LAS DIRECCIONES DE PROGRAMA PARA EL DESARROLLO DE ESTOS DIPLOMADOS. 3.ACOMPAÑAR A LAS DIRECCIONES DE PROGRAMA EN LOS PROCESO CONTRACTUALES Y POS-CONTRACTUALESDE LOS DOCENTES PARTICIPANTES EN LOS DIPLOMADOS, PARALOS TRAMITES DE VINCULACIÓNY PAGOS </t>
  </si>
  <si>
    <t>OPSP-FEE-0004</t>
  </si>
  <si>
    <t>LIGIA ROSA YANET CAMARGO</t>
  </si>
  <si>
    <t xml:space="preserve">APOYAR  EN  LA  ORGANIZACIÓN  Y  LOGÍSTICA  DE  LAS  ACTIVIDADES ADMINISTRATIVAS  RELACIONADAS  CON  EL  FUNCIONAMIENTO  DE  LAS  COHORTES  ACTIVAS  DEL  PROGRAMA  DE MAESTRÍA  EN DESARROLLO TERRITORIAL SOSTENIBLE Y ESPECIALIZACIÓN EN GESTIÓN PARA EL DESARROLLO TERRITORIAL2. SOLICITAR, RECIBIR Y ENTREGAR EN LAS FECHAS ESTABLECIDAS, LA INFORMACIÓN Y DOCUMENTACIÓN PRECONTRACTUAL,Y POS CONTRACTUAL DURANTE LA EJECUCIÓN DE LAS ACTIVIDADES DEL DOCENTE PARA EL PROCESO DE VINCULACIÓN Y AUTORIZACIÓN DE PAGO (RESOLUCIÓN, ACTA DE VINCULACIÓN, Y LIQUIDACIÓN DE HONORARIOS) </t>
  </si>
  <si>
    <t>JAIRO DE LEÓN</t>
  </si>
  <si>
    <t>OPSP-FEE-0005</t>
  </si>
  <si>
    <t>ANGIE GREYCI RAMIREZ MENDOZA</t>
  </si>
  <si>
    <t xml:space="preserve">APOYAR  EN  LA  ORGANIZACIÓN  Y  LOGÍSTICA  DE  LAS  ACTIVIDADES ADMINISTRATIVAS  RELACIONADAS  CON  EL  FUNCIONAMIENTO  DE  LAS  COHORTES  ACTIVAS  DEL  PROGRAMA ESPECIALIZACIÓN  EN FORMULACIÓN Y  GESTIÓN  INTEGRAL  DE  PROYECTOS.2. 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</si>
  <si>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ALEXANDER MALDONADO  ATENCIO</t>
  </si>
  <si>
    <t>OPSP-FEE-0006</t>
  </si>
  <si>
    <t>ANUAR NICOLAS HERNANDEZ ANAYA</t>
  </si>
  <si>
    <t xml:space="preserve">.APOYAR  EN  EL  PROCESO  DE  ADMISIÓN  AL  PROGRAMA  DELA MAESTRÍA EN DESARROLLO TERRITORIAL SOSTENIBLE, CON LA COLABORACIÓN DEL GRUPO DE ADMISIONES, REGISTROS Y CONTROL ACADÉMICO. 2.  PRESENTAR  DENTRO DE LAS FECHAS  ESTABLECIDAS LA PROGRAMACIÓN  DE ACTIVIDADES  ACADÉMICAS, JUNTO CONEL RESPECTIVO PRESUPUESTO DE INGRESOS Y GASTOS, CON EL VISTO BUENO DEL DECANO/A DE LA FACULTAD DE CIENCIAS EMPRESARIALES  Y  ECONÓMICAS  </t>
  </si>
  <si>
    <t>OPSP-FEE-0007</t>
  </si>
  <si>
    <t>SANDRA MILENA CHAPARRO HOREJARENA</t>
  </si>
  <si>
    <t>APOYAR EN LA ORGANIZACIÓN ADMINISTRATIVA Y FINANCIERAMENTE  DELAS  ESPECIALIZACIONES  EN  FINANZAS,  GERENCIA  DEL  TALENTO  HUMANO,  ALTA  GERENCIA,    DIRECCIÓN  Y  LIDERAZGO  DE ORGANIZACIONES EDUCATIVAS (DILOE),  FORMULACIÓN Y GESTIÓN DE PROYECTOS, GERENCIA DE MERCADEO Y MAESTRÍAS EN  ADMINISTRACIÓN,  MAESTRÍA  EN  DESARROLLO  TERRITORIAL  SOSTENIBLE.2)    APOYAR  EN  LA  SOLICITUD  DE DOCUMENTOS FINANCIEROS REFERENTES A LA CONTRATACIÓN DE DOCENTES Y PERSONAL REQUERIDO PARA EL FUNCIONAMIENTO DE LA OFERTA DE POSGRADOS  DE  LA  FACULTAD  DE  CIENCIAS  EMPRESARIALES  Y  ECONÓMICAS</t>
  </si>
  <si>
    <t>OPSP-FEE-0008</t>
  </si>
  <si>
    <t>FLAVIA KALINA MARRIAGA OLIVEROS</t>
  </si>
  <si>
    <t xml:space="preserve">APOYAR  EN  EL  PROCESO  DE  ADMISIÓN  AL  PROGRAMA  DE ESPECIALIZACIÓN  EN  DIRECCIÓN  Y  LIDERAZGO  EN  ORGANIZACIONES  EDUCATIVAS,  CON  LA  COLABORACIÓN  DEL  GRUPO  DE ADMISIONES, REGISTROS Y CONTROL ACADÉMICO. 2. PRESENTAR DENTRO DE LAS FECHAS ESTABLECIDAS LA PROGRAMACIÓN DE ACTIVIDADES  ACADÉMICAS,  JUNTO  CON  EL  RESPECTIVO  PRESUPUESTO  DE  INGRESOS  Y  GASTOS,  CON  EL  VISTO  BUENO  DEL DECANO/A DE LA FACULTAD DE CIENCIAS EMPRESARIALES Y ECONÓMICAS </t>
  </si>
  <si>
    <t>ALEXANDER  MALDONADO  ATENCIO</t>
  </si>
  <si>
    <t>OPSP-FEE-0009</t>
  </si>
  <si>
    <t>STEPHANIE CHAVEZ DONADO</t>
  </si>
  <si>
    <t>APOYAR EN LA FORMULACIÓN DEL PROYECTO Y ESTRATEGIA DE RELACIONAMIENTO DEL  LABORATORIO  EMPRESARIAL  DE  LA  FACULTAD  DE  CIENCIAS  EMPRESARIALES  Y  ECONÓMICAS  CON  LOS PROGRAMAS  DE  PREGRADO,  POSGRADO  Y  SECTOR  EMPRESARIAL.  2.  APOYAR  EN  LA  ORGANIZACIÓN  DE  LA  INFORMACIÓN  DEL LABORATORIO  EMPRESARIAL  DE  LA  FACULTAD  DE  CIENCIAS  EMPRESARIALES  Y  ECONÓMICAS  PARA  EL  MONTAJE  DE  SU PORTAFOLIO DE SERVICIOS QUE SUSTENTARÁ SU ESPACIO WEB</t>
  </si>
  <si>
    <t>OPSP-FEE-0010</t>
  </si>
  <si>
    <t>EDUARD FERNANDO MARTINEZ GONZALEZ</t>
  </si>
  <si>
    <t>REALIZAR  PROCESO  DE  CAPACITACIÓN  EN MÉTODOS ESTADÍSTICOS  Y MANEJO DE SOFTWARE A INVESTIGADORES Y SEMILLERISTAS DE LA FACULTAD DE CIENCIAS EMPRESARIALES Y ECONÓMICAS. 2. ESTABLECER PROCESOS PRÁCTICOS DE FORMACIÓN CON LA UTILIZACIÓN DE BASES DE DATOS DEL CENTRO DE DATOSDEL  DANE. 3.  DESARROLLAR  MODELOS  DE  REGRESIÓN  CON  DATOS  ORGANIZADOS  POR  LOS INVESTIGADORES  Y SEMILLERISTAS PARTICIPANTES EN LOS PROCESOS DE FORMACIÓN.</t>
  </si>
  <si>
    <t>JAIRO DE LEÓN ACOSTA</t>
  </si>
  <si>
    <t>OPSP-FEE-0011</t>
  </si>
  <si>
    <t>ESPERANZA MOSQUERA MATURANA</t>
  </si>
  <si>
    <t xml:space="preserve">APOYAR EN  LA  ORGANIZACIÓN  Y  LOGÍSTICA  DE  LAS  ACTIVIDADES ADMINISTRATIVAS RELACIONADAS CON EL FUNCIONAMIENTO DE LAS COHORTES ACTIVAS DEL PROGRAMA DE ESPECIALIZACIÓN EN ALTA  GERENCIA  Y  MAESTRÍA  EN  ADMINISTRACIÓN. 2.SOLICITAR,  RECIBIR  Y  ENTREGAR  EN  LAS  FECHAS  ESTABLECIDAS,  LA INFORMACIÓN  Y  DOCUMENTACIÓN  PRECONTRACTUAL,  Y  POS  CONTRACTUAL  DURANTE  LA  EJECUCIÓN  DE  LAS  ACTIVIDADES  DEL DOCENTE PARA EL PROCESO DE VINCULACIÓN Y AUTORIZACIÓN DE PAGO (RESOLUCIÓN, ACTA DE VINCULACIÓN, Y LIQUIDACIÓN DE HONORARIOS) </t>
  </si>
  <si>
    <t>OPSP-FEE-0012</t>
  </si>
  <si>
    <t>ROBERTO ELIAS IGLESIAS CHEDRAUI</t>
  </si>
  <si>
    <t>ORGANIZACIÓN DE PROPUESTA DE IMPLEMENTACIÓN DE LABORATORIO DE FINANZAS DE LA FACULTAD DE CIENCIAS EMPRESARIALES Y ECONÓMICAS PARA ESTUDIANTES, GRADUADOS Y EMPRESARIOS. 2. CAPACITACIÓN PARA DOCENTES EN MANEJO DE SOFTWARES FINANCIEROS ESTABLECIDOS EN SALA DEL LABORATORIO FINANCIERO DE LA FACULTAD DE CIENCIAS EMPRESARIALES Y ECONÓMICAS. 3. DESARROLLO PROCESO DE FORMACIÓN VIRTUAL EN FINANZAS BÁSICAS PARA GRADUADOS Y EMPRESARIOS DEFINIDOS POR LA FACULTAD</t>
  </si>
  <si>
    <t>JAVIER POLO DEL TORO</t>
  </si>
  <si>
    <t>OPS-FEE-0001</t>
  </si>
  <si>
    <t>819001433-1</t>
  </si>
  <si>
    <t xml:space="preserve">ASOCIACION COLOMBIANA DE LA INDUSTRIA GASTRONOMICA CAPITULO MAGDALENA. </t>
  </si>
  <si>
    <t>SERVICIO  DE  CAPACITACIÓN  CERTIFICADA,  LABORATORIOS, VALORACIÓN MEDICA Y CARNETIZACIÓN EN BUENAS PRÁCTICAS DE MANUFACTURA, DE ACUERDO A LO ESTIPULADO POR EL MINISTERIO  DE  SALUD,  REQUERIDOS  PARA  REALIZACIÓN  DE  COMPONENTE  PRACTICO  DE  LA  ASIGNATURA  ALIMENTOS  Y BEBIDAS III: COCINA Y SERVICIO DE COMEDOR Y BAR, DIRIGIDO A 70ESTUDIANTES DEL PROGRAMA DE TECNOLOGÍA EN GESTIÓN   HOTELERA   Y   TURÍSTICA -POR   CICLOS   PROPEDÉUTICOS   DE   FACULTAD   DE   CIENCIAS   EMPRESARIALES   Y ECONÓMICAS, EN PRO DE FORTALECER EL PROCESO DE ENSEÑANZA-APRENDIZAJE DE LOS CONTENIDOS PROGRAMÁTICOS DE LA ASIGNATURA</t>
  </si>
  <si>
    <t>OPSP-FCB-001</t>
  </si>
  <si>
    <t>LUIS ALBERTO RUEDA SOLANO</t>
  </si>
  <si>
    <t>ALBERTO ANTONIO RUIZ MIER</t>
  </si>
  <si>
    <t>OAG-FCS-0001</t>
  </si>
  <si>
    <t xml:space="preserve">ATIPICOS </t>
  </si>
  <si>
    <t>MARIA CONCEPCION ROBLES ALVAREZ</t>
  </si>
  <si>
    <t>LA PRESENTE ORDEN TIENE POR OBJETO LAS SIGUIENTES ACTIVIDADES 1 APOYO A LA GESTION,  ACOMPAÑAMIENTO Y FORTALECIMIENTO DE LOS PLANES DE ACREDITACION DE LOS DIFERENTES PROGRAMAS DE MEDICINA,  ENFERMERIA, ODONTOLOGIA Y PSICOLOGIA, 2 APOYO A LA PRESENTACION DE INFORMES A DOCENCIA DE SERVICIO, 3 APOYO  AL PROCESO DE PRACTICAS PROFESIONALES. LAS DEMAS ACTIVIDADES QUE SE DERIVEN DE LA EJECUCION DE LA ORDEN Y QUE  TENGAN RELACION DIRECTA CON EL OBJETO CONTRACTUAL.</t>
  </si>
  <si>
    <t>2022/01/25</t>
  </si>
  <si>
    <t>ANGELA VERONICA ROMERO CARDENAS</t>
  </si>
  <si>
    <t>OAG-FCS-0002</t>
  </si>
  <si>
    <t>ALYDAYANA GARCERANT VILLEGAS</t>
  </si>
  <si>
    <t>LA PRESENTE ORDEN TIENE POR OBJETO 1 APOYAR LA ORGANIZACION Y LOGISTICA DE LAS ACTIVIDADES RELACIONADAS  CON EL FUNCIONAMIENTO DE LAS COHORTES ACTIVAS DE LOS PROGRAMAS DE LA MAESTRIA EN SALUD FAMILIAR Y COMUNITARIA Y LA  MAESTRIA EN SALUD MENTAL EN COMUNIDADES DIVERSAS. 2 PRESENTAR DENTRO DE LAS FECHAS ESTABLECIDAS LA PROGRAMACION  DE ACTIVIDADES ACADEMICAS Y DE REQUERIMIENTOS DE CADA COHORTE, JUNTO CON EL RESPECTIVO PRESUPUESTO DE INGRESOS Y  GASTOS, CON EL VISTO BUENO DEL DIRECTOR DE PROGRAMA Y DECANO DE LA FACULTAD DE CIENCIAS DE LA SALUD. 3 REALIZAR EL  CONTROL, SEGUIMIENTO Y EVALUACION DE LAS ACTIVIDADES ACADEMICAS DEL PROGRAMA. 4. APOYAR EN LA REALIZACION DE LA  DIVULGACION Y PUBLICIDAD DE LOS PROGRAMAS DE POSTGRADOS Y FORMACION CONTINUA. 5 ASESORAR Y HACER SEGUIMIENTO AL  PROCESO DE MATRICULA DE LOS ESTUDIANTES DE LOS PROGRAMAS. 6 SOLICITAR, RECIBIR Y ENTREGAR EN LAS FECHAS ESTABLECIDAS, LA  INFORMACION Y DOCUMENTACION PRECONTRACTUAL</t>
  </si>
  <si>
    <t>2022/07/15</t>
  </si>
  <si>
    <t>ODC-FCS-0001</t>
  </si>
  <si>
    <t>DIANA ROSA PICON PAHUANA</t>
  </si>
  <si>
    <t>LA PRESENTE ORDEN TIENE POR OBJETO LA COMPRA DE 99 BATAS EN TELA ANTIFLUIDO DE LAFAYETTE CON BORDADO  INSTITUCIONAL Y PUÑO DE RESORTE, PARA QUE SEAN ENTREGADAS A LOS ESTUDIANTES DE LOS PROGRAMAS DE MEDICINA,  ODONTOLOGIA Y ENFERMERIA QUE REALIZARAN SUS PRACTICAS EN EL PERIODO 20221.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</si>
  <si>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2022/03/26</t>
  </si>
  <si>
    <t>ODC-FCS-0002</t>
  </si>
  <si>
    <t>LINA XIMENA HENRIQUEZ BURGOS</t>
  </si>
  <si>
    <t>LA PRESENTE ORDEN TIENE POR OBJETO LA COMPRA 75 GAFETES IDENTIFICADORES EN RESINA CON GANCHO. PARA SER  ENTREGADOS A LOS ESTUDIANTES DE ULTIMO SEMESTRE DEL PROGRAMA DE PSICOLOGIA DE LA FACULTAD CIENCIAS DE LA SALUD EN EL  PERIODO 20221.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</si>
  <si>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2022/02/25</t>
  </si>
  <si>
    <t>OPSP-FCS-0001</t>
  </si>
  <si>
    <t>GLORIA PATRICIA PEÑA SALAZAR</t>
  </si>
  <si>
    <t>LA PRESENTE ORDEN TIENE POR OBJETO 1 APOYAR LA ORGANIZACION Y LOGISTICA DE LAS ACTIVIDADES RELACIONADAS CON EL  FUNCIONAMIENTO DE LAS COHORTES ACTIVAS DE LOS PROGRAMAS DE LA ESPECIALIZACION EN SEGURIDAD Y SALUD EN EL TRABAJO Y LA  MAESTRIA EN EPIDEMIOLOGIA. 2 PRESENTAR DENTRO DE LAS FECHAS ESTABLECIDAS LA PROGRAMACION DE ACTIVIDADES ACADEMICAS Y DE  REQUERIMIENTOS DE CADA COHORTE, JUNTO CON EL RESPECTIVO PRESUPUESTO DE INGRESOS Y GASTOS, CON EL VISTO BUENO DEL DIRECTOR DE  PROGRAMA Y DECANO DE LA FACULTAD DE CIENCIAS DE LA SALUD. 3 REALIZAR EL CONTROL, SEGUIMIENTO Y EVALUACION DE LAS  ACTIVIDADES ACADEMICAS DEL PROGRAMA. 4. APOYAR EN LA REALIZACION DE LA DIVULGACION Y PUBLICIDAD DE LOS PROGRAMAS DE  POSTGRADOS Y FORMACION CONTINUA. 5 ASESORAR Y HACER SEGUIMIENTO AL PROCESO DE MATRICULA DE LOS ESTUDIANTES DE LOS  PROGRAMAS. 6 SOLICITAR, RECIBIR Y ENTREGAR EN LAS FECHAS ESTABLECIDAS,</t>
  </si>
  <si>
    <t>OPSP-FCS-0002</t>
  </si>
  <si>
    <t>SIBEL ALEXANDER CASTAÑEDA HENRIQUEZ</t>
  </si>
  <si>
    <t>LA PRESENTE ORDEN TIENE POR OBJETO 1 APOYAR LA ORGANIZACION Y LOGISTICA DE LAS ACTIVIDADES RELACIONADAS CON EL FUNCIONAMIENTO DE LAS COHORTES ACTIVAS DE LOS PROGRAMAS MAESTRIA EN PSICOLOGIA CLINICA, JURIDICA Y FORENSE Y MAESTRIA EN PSICOLOGIA DE LAS ORGANIZACIONES Y DEL TRABAJO. 2 PRESENTAR DENTRO DE LAS FECHAS ESTABLECIDAS LA PROGRAMACION DE ACTIVIDADES ACADEMICAS Y DE REQUERIMIENTOS DE CADA COHORTE, JUNTO CON EL RESPECTIVO PRESUPUESTO DE INGRESOS Y GASTOS, CON EL VISTO BUENO DEL DIRECTOR DE PROGRAMA Y DECANO DE LA FACULTAD DE CIENCIAS DE LA SALUD. 3 REALIZAR EL CONTROL, SEGUIMIENTO Y EVALUACION DE LAS ACTIVIDADES ACADEMICAS DEL PROGRAMA. 4. APOYAR EN LA REALIZACION DE LA DIVULGACION Y PUBLICIDAD DE LOS PROGRAMAS DE POSTGRADOS Y FORMACION CONTINUA. 5 ASESORAR Y HACER SEGUIMIENTO AL PROCESO DE MATRICULA DE LOS ESTUDIANTES DE LOS PROGRAMAS. 6 SOLICITAR, RECIBIR Y ENTREGAR EN LAS FECHAS ESTABLECIDAS, LA INFORMACION Y DOCUMENTACION PRECONTRACTUAL,</t>
  </si>
  <si>
    <t>OPSP-FCS-0003</t>
  </si>
  <si>
    <t>JOHN HAROLD PINZON JARAMILLO</t>
  </si>
  <si>
    <t>LA PRESENTE ORDEN TIENE POR OBJETO 1CARGAR EN EL SISTEMA O PLATAFORMA SECOP, TODAS LA CONTRATACION Y  NOVEDADES DE CONTRATACION REALIZADAS POR LA FACULTAD CIENCIAS DE LA SALUD. 2DILIGENCIAR LOS FORMATOS REQUERIDOS PARA EL  PROCESO DE CONTRATACION DONDE LA FACULTAD CIENCIAS DE LA SALUD ACTUA EN CALIDAD DE SUPERVISOR. 3ELABORACION DE ORDENES  DE PRESTACION DE SERVICIOS PROFESIONALES, APOYO A LA GESTION, SUMINISTRO Y COMPRA QUE SE REQUIERAN PARA EL DESARROLLO DE LAS  ACTIVIDADES MISIONALES Y DE APOYO DE LA FACULTAD CIENCIAS DE LA SALUD. 4 DILIGENCIAR LOS FORMATOS Y ORGANIZACION DE LA  DOCUMENTACION REQUERIDA PARA EL TRAMITE DE PAGOS DE LAS ORDENES DE SERVICIOS PROFESIONALES, ORDENES DE APOYO A LA GESTION,  ORDENES DE COMPRA Y DE SUMINISTRO. 5 REALIZAR SONDEOS COMERCIALES PARA ORDENES DE COMPRA Y SUMINISTRO. 6 VERIFICACION  DE ANTECEDENTES DISCIPLINARIOS, FISCALES Y POLICIVOS PARA REALIZAR ORDENES DE COMPRA, SUMINISTRO, SERVICIOS PROFESIONALES Y DE  APOYO A LA GESTION.</t>
  </si>
  <si>
    <t>OPSP-FCS-0007</t>
  </si>
  <si>
    <t>NOHORA BENISSA MEZA CAMPO</t>
  </si>
  <si>
    <t>LA PRESENTE ORDEN TIENE POR OBJETO LOS SERVICIOS PROFESIONALES PARA DESARROLLAR LAS ACTIVIDADES DE APOYO  ADMINISTRATIVO EN LA FACULTAD CIENCIAS DE LA SALUD, LO CUAL INCLUYE EL DESARROLLO DE LAS SIGUIENTES ACTIVIDADES 1 APOYO EN LA  ELABORACION DEL PRESUPUESTO DEL DIPLOMADO. 2 APOYO EN LA REALIZACION DE LA PROGRAMACION DE LAS ACTIVIDADES ACADEMICAS  DEL DIPLOMADO. 3 APOYO AL PROCESO DE CONTRATACION DE LOS DOCENTES Y PROVEEDORES DE LA FACULTAD CIENCIAS DE LA SALUD. 4  HACER SEGUIMIENTO Y PRESENTAR INFORMES ACERCA DE LA SITUACION ACADEMICA Y FINANCIERA DE LOS ESTUDIANTES DEL DIPLOMADO. 5  APOYO EN EL MANEJO DE LAS PLATAFORMAS SIGEP Y GEDOCO DE LA FACULTAD CIENCIAS DE LA SALUD, LAS DEMAS ACTIVIDADES QUE  SE DERIVEN DE LA EJECUCION DE LA ORDEN Y QUE TENGAN RELACION DIRECTA CON EL OBJETO CONTRACTUAL</t>
  </si>
  <si>
    <t>OSM-FCS-0001</t>
  </si>
  <si>
    <t>MARINEZ Y RUIZ</t>
  </si>
  <si>
    <t>LA PRESENTE ORDEN TIENE POR OBJETO, EL SUMINISTRO DE SUMINISTRO DE 55 ALMUERZO TIPO BUFFET, 120 ALMUERZO  TIPO EJECUTIVO, 280 PRODUCTOS HORNEADOS, 76 POSTOBON P400, 82 JUGO HIT 8 OZ, DE ACUERDO A LOS REQUERIMIENTOS DE LA  FACULTAD DE CIENCIAS DE LA SALUD.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</si>
  <si>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2022/12/30</t>
  </si>
  <si>
    <t>OSM-FCS-0002</t>
  </si>
  <si>
    <t>STANZIA SANTA MARTA S.A.S</t>
  </si>
  <si>
    <t>LA PRESENTE ORDEN TIENE POR OBJETO, EL SUMINISTRO DE SERVICIOS DE ALOJAMIENTO Y ALIMENTACION A PERSONAL  DOCENTE VISITANTE QUE DESARROLLARA ACTIVIDADES ACADEMICAS EN LOS DIFERENTES PROGRAMAS DE EDUCACION CONTINUA Y  POSGRADOS DE LA FACULTAD CIENCIAS DE LA SALUD. LA PROPUESTA HACE PARTE INTEGRAL DE LA PRESENTE ORDEN. PARAGRAFO EL  CONTRATISTA DEBERA ENTREGAR LOS ELEMENTOS CONTRATADOS DE CONFORMIDAD CON LAS ESPECIFICACIONES Y LAS CANTIDADES  SOLICITADAS POR UNIMAGDALENA. SOLO SE PAGARAN LOS ELEMENTOS Y CANTIDADES REALMENTE RECIBIDAS POR PARTE DEL  SUPERVISOR.</t>
  </si>
  <si>
    <t>WILBERTO GALVIS SANTOS</t>
  </si>
  <si>
    <t>WILSON PACHECO</t>
  </si>
  <si>
    <t>HILDEMAR QUINTANA</t>
  </si>
  <si>
    <t>JESUS DAVID SUESCUN ARREGOCES</t>
  </si>
  <si>
    <t>MARLON JOSE MOLINA MOJICA</t>
  </si>
  <si>
    <t>EDGAR ALBERTO DELUQUE JACOME</t>
  </si>
  <si>
    <t>YELINE LIZETH GRANADOS RUIZ</t>
  </si>
  <si>
    <t>GENESIS DILENA ROBLES VARGAS</t>
  </si>
  <si>
    <t>OSCAR FERNANDO CASTILLO MOSCARELA</t>
  </si>
  <si>
    <t>LUCAS ERNESTO GUTIERREZ MARTÍNEZ</t>
  </si>
  <si>
    <t xml:space="preserve">GRACIELA RIBAUTT OSORIO </t>
  </si>
  <si>
    <t xml:space="preserve">OTROS </t>
  </si>
  <si>
    <t>ODC-VEX-0001</t>
  </si>
  <si>
    <t>OTRAS</t>
  </si>
  <si>
    <t>860011153</t>
  </si>
  <si>
    <t>POSITIVA COMPAÑIA DE SEGUROS S.A – SUCURSAL MAGDALENA</t>
  </si>
  <si>
    <t>COMPRA DE 990 PÓLIZAS DE SEGURO PARA LOS PARTICIPANTES DEL PROGRAMA GENERACIONES SACUDETE, EN EL MARCO DEL CONTRATO NO. 814 DE 2021, SUSCRITO ENTRE EL CONSORCIO FONDO COLOMBIA EN PAZ 2019 Y LA UNIVERSIDAD DEL MAGDALENA.</t>
  </si>
  <si>
    <t>ORLANDO RAFAEL SOFFIA GUERRA</t>
  </si>
  <si>
    <t>ODC-VEX-0008</t>
  </si>
  <si>
    <t>830508200</t>
  </si>
  <si>
    <t>SUMINISTROS CLÍNICOS ISLA S.A.S.</t>
  </si>
  <si>
    <t>COMPRA DE INSUMOS Y REACTIVOS PARA LOS PROCESOS DE EXTRACCIÓN Y AMPLIFICACIÓN DE ADN DE TRES ESPECIES DE MANGLE DE LA ECORREGIÓN CIÉNAGA GRANDE DE SANTA MARTA, EN EL MARCO DEL CONVENIO INTERADMINISTRATIVO NO. 004 DE 2021, SUSCRITO ENTRE EL DTC-PNN Y UNIMAGDALENA.</t>
  </si>
  <si>
    <t xml:space="preserve">JUAN CARLOS NARVAEZ BARANDICA </t>
  </si>
  <si>
    <t>ODC-VEX-0002</t>
  </si>
  <si>
    <t xml:space="preserve">COMPRAR 630 POLÍZAS DE SEGURO PARA LOS PARTICIPANTES DEL PROGRAMA GENERACIONES SACUDETE, EN EL MARCO DEL CONTRATO DE APORTE NO.900 DE 2021, SUSCRITO ENTRE EL CONSORCIO FONDO COLOMBIA EN PAZ 2019 Y LA UNIVERSIDAD DEL MAGDALENA. </t>
  </si>
  <si>
    <t>IVAN LUCAS LORENZO FELICIANO</t>
  </si>
  <si>
    <t>ODC-VEX-0003</t>
  </si>
  <si>
    <t>900763287</t>
  </si>
  <si>
    <t>LAHERAL S.A.S</t>
  </si>
  <si>
    <t>COMPRA DE EQUIPOS TECNOLOGICOS (PC, IMPRESORAS, SACANNER, POTATÍL Y DISCO DURO), REQUERIDOS PARA EL DESARROLLO DE LAS ACTIVIDADES ESTABLECIDAS EN LO REFERENTE A LA EJECUCIÓN ADMINISTRATIVA Y TÉCNICA DEL PROYECTO SEPEC, CONTEMPLADAS EN LOS OBJETIVOS DEL CONTRATO, EN EL MARCO DEL CONTRATO INTERADMINISTRATIVO NO. 542 DE 2021 SUSCRITO ENTRE LA AUTORIDAD NACIONAL DE ACUICULTURA Y PESCA - AUNAP Y LA UNIVERSIDAD DEL MAGDALENA.</t>
  </si>
  <si>
    <t>LUIS MARIA MANJARRES MARTINEZ</t>
  </si>
  <si>
    <t>ODC-VEX-0004</t>
  </si>
  <si>
    <t>1030539760</t>
  </si>
  <si>
    <t>GLADYS ALEJANDRA GAVIRIA ESCOBAR</t>
  </si>
  <si>
    <t xml:space="preserve">COMPRA DE DOTACIÓN DE CAMPO (CHALECOS, GORRAS, MORRALES, CAMISETAS, CAMIBUSOS Y BATAS) NECESARIOS PARA LA DISTINCIÓN DEL PERSONAL DE CAMPO DEL PROYECTO SEPEC, EN EL MARCO DEL CONTRATO INTERADMINISTRATIVO NO 452 DE 2021 SUSCRITO ENTRE LA AUNAP Y UNIMAGDALENA. </t>
  </si>
  <si>
    <t>ODC-VEX-0005</t>
  </si>
  <si>
    <t>COMPRA DE PAPELERÍA, NECESARIA PARA EL DESARROLLO Y EJECUCIÓN DE LAS ACTIVIDADES PROGRAMADAS EN EL PROYECTO SEPEC, EN EL MARCO DEL CONTRATO INTERADMINISTRATIVO NO 452 DE 2021, SUSCRITO ENTRE LA AUNAP Y UNIMAGDALENA</t>
  </si>
  <si>
    <t>ODC-VEX-0006</t>
  </si>
  <si>
    <t>COMPRA DE CUADERNILLO PLAN FAMILIAR Y  PENDONES NECESARIOS PARA EL DESARROLLO DE LA MODALIDAD MI FAMILIA, EN EL MARCO DEL  CONTRATO DE  APORTE NO. 2000239 -2021. LA PROPUESTA HACE PARTE INTEGRAL DE LA PRESENTE ORDEN. PARÁGRAFO: EL CONTRATISTA DEBERÁ ENTREGAR LOS ELEMENTOS CONTRATADOS DE CONFORMIDAD CON LAS ESPECIFICACIONES Y LAS CANTIDADES INDICADAS EN LA TABLA N° 1 POR UNIMAGDALENA</t>
  </si>
  <si>
    <t xml:space="preserve">NELSON CABALLERO HERNANDEZ </t>
  </si>
  <si>
    <t>ODC-VEX-0007</t>
  </si>
  <si>
    <t>ALVARO CARRERA GONZÁLEZ</t>
  </si>
  <si>
    <t>COMPRA DE MATERIALES Y ELEMENTOS ELECTRÓNICOS PARA DOTAR LOS SALONES 4 Y 5 DEL CLAUSTRO SAN JUAN NEPOMUCENO CON SERVICIO DE INTERNET, EL CUAL ES NECESARIO PARA EL DESARROLLO DE LAS ACTIVIDADES DEL PERSONAL VINCULADO AL PROYECTO SEPEC, EN EL MARCO DEL PLAN DE ACCIÓN 2022</t>
  </si>
  <si>
    <t>ODC-VEX-0009</t>
  </si>
  <si>
    <t xml:space="preserve">COMPRA DE ELEMENTOS DE PAPELERÍA, ELEMENTOS DE BIOSEGURIDAD, EQUIPOS DE MEDICIÓN, DOTACIÓN Y MATERIAL DE CAMPO, REQUERIDOS PARA EL DESARROLLO DE LAS ACTIVIDADES DEL CONVENIO DE COOPERACIÓN NO 232 DE 2022 SUSCRITO ENTRE LA AUTORIDAD NACIONAL DE ACUICULTURA Y PESCA (AUNAP) Y LA UNIVERSIDAD DEL MAGDALENA. </t>
  </si>
  <si>
    <t>HARLEY ZÚÑIGA CLAVIJO</t>
  </si>
  <si>
    <t>ODC-VEX-0010</t>
  </si>
  <si>
    <t>57105227</t>
  </si>
  <si>
    <t>DAILYS MARIA CASTRO PALMA</t>
  </si>
  <si>
    <t>COMPRA DE MATERIALES PARA LOS ENCUENTROS VIVENCIALES DEL NUCLEO DE DESARROLLO DE CIENCIA Y TECNOLOGIA DEL PROGRAMA GENERACIONES EXPLORA REGIONAL MAGDALENA, EN EL MARCO DEL CONTRATO DE APORTE NO. 209 DE 2021, SUSCRITO ENTRE EL INSTITUTO COLOMBIANO DEL BIENESTAR FAMILIAR Y LA UNIVERSIDAD DEL MAGDALENA</t>
  </si>
  <si>
    <t>JOHN ALEXANDER TABORDA GIRALDO</t>
  </si>
  <si>
    <t>ODC-VEX-0011</t>
  </si>
  <si>
    <t>900929189</t>
  </si>
  <si>
    <t>LADYS CONFECCIONES S.A.S</t>
  </si>
  <si>
    <t>COMPRA DE 24 CAMISUETER TIPO POLO EN TELA POLUX CON LOGO BORDADO DELANTERO REQUERIDOS PARA EL TALENTO HUMANO DEL PROYECTO INSTITUCIONAL EXTENSIÓN SOLIDARIA E INVOLUCRAMIENTO SISTÉMICO CON EL ENTORNO Y LAS COMUNIDADES, EN EL MARCO DEL PLAN DE ACCIÓN DE LA UNIVERSIDAD DEL MAGDALENA</t>
  </si>
  <si>
    <t>OSM-VEX-0001</t>
  </si>
  <si>
    <t>77033896</t>
  </si>
  <si>
    <t>ALVEIRO GALLEGO TRUJILLO</t>
  </si>
  <si>
    <t>SUMINISTRAR 39.600 REFRIGERIOS NECESARIOS PARA EL DESARROLLO DE LOS TALLERES  Y ENCUENTROS DE LAS FASES INSPIRATE, ENFOCATE Y TRANSFORMATE EN EL MARCO DEL CONTRATO NO. 814 DE 2021 - PROGRAMA GENERACIONES SACÚDETE REGIONAL MAGDALENA, SUSCRITO ENTRE EL CONSORCIO FONDO COLOMBIA EN PAZ 2019 Y LA UNIVERSIDAD DEL MAGDALENA</t>
  </si>
  <si>
    <t>OSM-VEX-0002</t>
  </si>
  <si>
    <t>901283655</t>
  </si>
  <si>
    <t xml:space="preserve">SUMINISTRO DE MATERIALES PARA ENCUENTROS Y  DE ELEMENTOS DE BIOSEGURIDAD, NECESARIOS PARA EL DESARROLLO DE LAS ACTIVIDADES CON LOS NIÑOS Y NIÑAS BENEFICIARIOS DEL PROGRAMA EXPLORA MAGDALENA, EN EL MARCO DEL CONTRATO DE APORTE NO. 209 DE 2021, SUSCRITO ENTRE EL INSTITUTO COLOMBIANO DE BIENESTAR FAMILIAR Y LA UNIVERSIDAD DEL MAGDALENA. </t>
  </si>
  <si>
    <t>EDUARD ALONSO TRILLOS GOMEZ</t>
  </si>
  <si>
    <t>OSM-VEX-0003</t>
  </si>
  <si>
    <t>SUMINISTRO DE TRESCIENTOS OCHO MIL (308.000) REFRIGERIOS REQUERIDOS PARA LOS ENCUENTROS VIVENCIALES Y ENCUENTROS DE NÚCLEO DE DESARROLLO, QUE SE REALIZARÁN CON LOS NIÑOS Y NIÑAS BENEFICIARIOS DEL PROGRAMA GENERACIÓN EXPLORA REGIONAL MAGDALENA EN LOS MUNICIPIOS DE ALGARROBO, ARACATACA, ARIGUANÍ, CIÉNAGA, CONCORDIA, RETÉN, FUNDACIÓN, PIVIJAY, PUEBLOVIEJO, REMOLINO, SALAMINA, SITIONUEVO, ZONA BANANERA, REMOLINO Y SANTA MARTA, EN EL MARCO DEL CONTRATO NO. 209-2021 SUSCRITO ENTRE LA UNIVERSIDAD DEL MAGDALENA Y EL INSTITUTO COLOMBIANO DE BIENESTAR FAMILIAR (ICBF).</t>
  </si>
  <si>
    <t>OSM-VEX-0004</t>
  </si>
  <si>
    <t>819006702</t>
  </si>
  <si>
    <t>MARTINEZ &amp; RUIZ S.A.S</t>
  </si>
  <si>
    <t xml:space="preserve">SUMINISTRO DE ALIMENTOS Y BEBIDAS, ALQUILER DE SONIDO, CARPAS, MESAS Y SILLAS VESTIDAS, SERVICIO DE ESTACION DE AGUA Y CAFÉ Y SERVICIO DE MESEROS, PARA EL DESARROLLO DE LA CAPACITACION INICIAL Y EL TALLER CON LAS AUTORIDADES LOCALES, EN EL MARCO DEL CONTRATO  NO. 814 DE 2021 - PROGRAMA GENERACIONES SACUDETE, SUSCRITO ENTRE EL CONSORCIO FONDO COLOMBIA EN PAZ 2019 Y LA UNIVERSIDAD DEL MAGDALENA. </t>
  </si>
  <si>
    <t>OSM-VEX-0005</t>
  </si>
  <si>
    <t>900127349</t>
  </si>
  <si>
    <t>COMERCIALIZADORA BEDOYA GIRALDO</t>
  </si>
  <si>
    <t xml:space="preserve">SUMINISTRAR ELEMENTOS DE PAPELERIA NECESARIOS PARA EL MANEJO ADMINISTRAVITO DEL PROGRAMA GENERACIONES SACÚDETE, EN EL MARCO DEL CONTRATO NO. 814 DE 2021, SUSCRITO ENTRE EL CONSORCIO FONDO COLOMBIA EN PAZ 2019 Y LA UNIVERSIDAD DEL MAGDALENA. </t>
  </si>
  <si>
    <t>OSM-VEX-0006</t>
  </si>
  <si>
    <t xml:space="preserve">SUMINISTRO DE ALIMENTOS Y BEBIDAS, SERVICIO DE ESTACION DE AGUA Y CAFÉ, PARA EL DESARROLLO DE LA CAPACITACION INICIAL Y EL TALLER CON LAS AUTORIDADES LOCALES, EN EL MARCO DEL CONTRATO  NO. 900 DE 2021 - PROGRAMA GENERACIONES SACUDETE, SUSCRITO ENTRE EL CONSORCIO FONDO COLOMBIA EN PAZ 2019 Y LA UNIVERSIDAD DEL MAGDALENA. </t>
  </si>
  <si>
    <t>OSM-VEX-0007</t>
  </si>
  <si>
    <t>1082404645</t>
  </si>
  <si>
    <t>TATIANA SMITH LÓPEZ VARELA – GESTAR PLUS</t>
  </si>
  <si>
    <t>SUMINISTRO DE MATERIALES E INSUMOS DE PAPELERÍA REQUERIDOS EN EL MARCO DEL PROYECTO DE EXTENSIÓN DENOMINADO “REVISIÓN Y AJUSTE GENERAL AL PLAN BASICO DE ORDENAMIENTO TERRITORIAL PBOT DEL MUNICIPIO DE ALBANIA, LA GUAJIRA"</t>
  </si>
  <si>
    <t>JAIME ALBERTO MORÓN CÁRDENAS</t>
  </si>
  <si>
    <t>OSM-VEX-0008</t>
  </si>
  <si>
    <t>860000018</t>
  </si>
  <si>
    <t>AGENCIA DE VIAJES Y TURISMO AVIATUR S.A.S.</t>
  </si>
  <si>
    <t>SUMINISTRO DE TIQUETES AEREOS NACIONALES PARA FUNCIONARIOS, DOCENTES, NO DOCENTES, CATEDRATICOS, DOCENTES INVITADOS, CONTRATISTAS, INVITADOS Y ESTUDIANTES DE LA UNIVERSIDAD DEL MAGDALENA,  EN EL MARCO DEL CONTRATO INTERADMINISTRATIVO NO 452 DE 2021, SUSCRITO ENTRE LA AUTORIDAD NACIONAL DE ACUICULTURA Y PESCA - AUNAP Y LA UNIVERSIDAD DEL MAGDALENA, PARA EL DESARROLLO DE LAS ACTIVIDADES DEL PROYECTO SEPEC.</t>
  </si>
  <si>
    <t>OSM-VEX-0009</t>
  </si>
  <si>
    <t>COMERCIALIZADORA BEDOYA GIRALDO S.A</t>
  </si>
  <si>
    <t xml:space="preserve">SUMINISTRO DE ELEMENTOS DE PAPELERÍA, NECESARIOS PARA EL DESARROLLO DE LA GESTIÓN ADMINISTRATIVA DEL PROGRAMA EXPLORA MAGDALENA, EN EL MARCO DEL CONTRATO DE APORTE NO. 209 DE 2021, SUSCRITO ENTRE EL INSTITUTO COLOMBIANO DE BIENESTAR FAMILIAR Y LA UNIVERSIDAD DEL MAGDALENA. </t>
  </si>
  <si>
    <t>OSM-VEX-0010</t>
  </si>
  <si>
    <t>46540350</t>
  </si>
  <si>
    <t>SUMINISTRAR KITS DE ASEO, BOTIQUINES, PENDONES, ELEMENTOS DE IDENTIFICACIÓN, FOTOCOPIAS Y ELEMENTOS DE PAPELERIA, NECESARIOS PARA EL DESARROLLO DE LOS TALLERES Y ENCUENTROS DE LAS FASES INSPÍRATE, ENFÓCATE Y TRANSFÓRMATE, QUE SE ADELANTARÁN EN EL MARCO DEL CONTRATO NO.814 DE 2021 - PROGRAMA GENERACIONES SACÚDETE REGIONAL MAGDALENA, SUSCRITO ENTRE EL CONSORCIO FONDO COLOMBIA EN PAZ 2019 Y LA UNIVERSIDAD DEL MAGDALENA.</t>
  </si>
  <si>
    <t>OSM-VEX-0011</t>
  </si>
  <si>
    <t>SUMINISTRO DE MATERIALES DE  PAPELERIA, PRODUCTOS DE ASEO Y CAFETERIA REQUERIDOS EN EL MARCO DEL CONTRATO DE  APORTE NO. 2000239 - 2021</t>
  </si>
  <si>
    <t>NELSON CABALLERO HERNANDEZ</t>
  </si>
  <si>
    <t>OSM-VEX-0012</t>
  </si>
  <si>
    <t>SUMINISTRO DE KITS Y MATERIAL PEDAGÓGICO NECESARIOS PARA LAS VISITAS EN EL HOGAR Y ENCUENTROS FAMILIARES Y COMUNITARIOS, EN EL MARCO DEL CONTRATO DE APORTE NO. 2000239 -2021</t>
  </si>
  <si>
    <t>OSM-VEX-0013</t>
  </si>
  <si>
    <t>SUMINISTRO DE ALIMENTOS Y BEBIDAS, ALQUILER DE SONIDO, CARPAS, MESAS Y SILLAS VESTIDAS, SERVICIO DE ESTACION DE AGUA Y CAFÉ Y SERVICIO DE MESEROS, PARA LAS ACTIVIDADES Y EVENTOS A DESARROLLAR EN LA VICERRECTORÍA DE EXTENSIÓN Y PROYECCIÓN SOCIAL, TALES COMO: CAPACITACIONES, REUNIÓN DE GREMIOS, CERTIFICACIONES DE PROCESOS DE FORMACIÓN, JORNADAS DE ATENCIÓN INTEGRAL, FOROS Y CONFERENCIAS, EN EL MARCO DEL PLAN DE ACCIÓN DE LA UNIVERSIDAD DEL MAGDALENA</t>
  </si>
  <si>
    <t>OSM-VEX-0014</t>
  </si>
  <si>
    <t>1082881269</t>
  </si>
  <si>
    <t>SUMINISTRAR MATERIAL IMPRESO Y DE PUBLICIDAD PARA LAS ACTIVIDADES Y EVENTOS A DESARROLLAR EN LA VICERRECTORÍA DE EXTENSIÓN Y PROYECCIÓN SOCIAL, TALES COMO: CAPACITACIONES, REUNIÓN DE GREMIOS, CERTIFICACIONES DE PROCESOS DE FORMACIÓN, JORNADAS DE ATENCIÓN INTEGRAL, FOROS Y CONFERENCIAS, EN EL MARCO DEL PLAN DE ACCIÓN  DE LA UNIVERSIDAD DEL MAGDALENA</t>
  </si>
  <si>
    <t>OSM-VEX-0015</t>
  </si>
  <si>
    <t>900845290</t>
  </si>
  <si>
    <t>NATURAL TRAVEL´S SAS</t>
  </si>
  <si>
    <t>SUMINISTRO DE MATERIALES E INSUMOS REQUERIDOS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DESARROLLO DE PROCESOS DE FORTALECIMIENTO DIRIGIDOS A MIEMBROS DE JUNTAS DE ACCIÓN COMUNAL – JAC, MUJERES CABEZAS DE HOGAR Y PRESTADORES DE SERVICIOS TURÍSTICOS DEL ÁREA DE INFLUENCIA DEL TERMINAL DE POZOS COLORADOS.</t>
  </si>
  <si>
    <t xml:space="preserve">JAIME ALBERTO MORÓN CÁRDENAS </t>
  </si>
  <si>
    <t>OSM-VEX-0016</t>
  </si>
  <si>
    <t>900687982</t>
  </si>
  <si>
    <t>GRUPO J&amp;L CARIBE SAS</t>
  </si>
  <si>
    <t>SUMINISTRO DE 8.000 REFRIGERIOS AM Y PM REQUERIDOS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SER DISTRIBUIDOS DURANTE LOS PROCESOS DE FORTALECIMIENTO DIRIGIDOS A MIEMBROS DE JUNTAS DE ACCIÓN COMUNAL – JAC, MUJERES CABEZAS DE HOGAR Y PRESTADORES DE SERVICIOS TURÍSTICOS DEL ÁREA DE INFLUENCIA DEL TERMINAL DE POZOS COLORADOS.</t>
  </si>
  <si>
    <t>OSM-VEX-0017</t>
  </si>
  <si>
    <t>1082918435</t>
  </si>
  <si>
    <t>GREGORIA DEL CARMEN BELEÑO GARCIA</t>
  </si>
  <si>
    <t>SUMINISTRO DE MATERIALES E INSUMOS DE PAPELERÍA REQUERIDOS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t>
  </si>
  <si>
    <t>OSM-VEX-0018</t>
  </si>
  <si>
    <t>8454240</t>
  </si>
  <si>
    <t xml:space="preserve">SUMINISTRO DE 60 ALMUERZOS TIPO EJECUTIVO Y 1.240 REFRIGERIOS, PARA EL DESARROLLO DE LOS TALLERES QUE SE LLEVARAN A CABO EN EL MARCO DEL CONTRATO DE PRESTACIÓN DE SERVICIOS SUSCRITO ENTRE LA UNIÓN TEMPORAL INNOVANEX Y LA UNIVERSIDAD DEL MAGDALENA FECHADO 23 DE SEPTIEMBRE DE 2021. </t>
  </si>
  <si>
    <t>OSM-VEX-0019</t>
  </si>
  <si>
    <t>6000000</t>
  </si>
  <si>
    <t>COMERCIALIZADORA BEDOYA GIRALDO SOCIEDAD ANONIMA</t>
  </si>
  <si>
    <t>SUMINISTRAR PAPELERÍA, HERRAMIENTAS Y ÚTILES ASOCIADOS CON EL MANEJO ADMINISTRATIVO, EN EL MARCO DEL CONTRATO NO. 724 DE 2021, SUSCRITO ENTRE LA UNIVERSIDAD DEL MAGDALENA Y EL CONSORCIO FONDO COLOMBIA EN PAZ 2019.</t>
  </si>
  <si>
    <t>OSM-VEX-0021</t>
  </si>
  <si>
    <t>900331965</t>
  </si>
  <si>
    <t>MAKROFERRETERIA PAURI LTDA</t>
  </si>
  <si>
    <t>SUMINISTRO DE MATERIALES PARA EL DESARROLLO Y EJECUCIÓN DE LAS ACTIVIDADES PROGRAMADAS EN EL MARCO DEL CONVENIO INTERADMINISTRATIVO DTCA-CI-004 DE 2021, SUSCRITO ENTRE PARQUES NACIONALES NATURALES DE COLOMBIA Y LA UNIMAGDALENA.</t>
  </si>
  <si>
    <t>OSM-VEX-0022</t>
  </si>
  <si>
    <t xml:space="preserve">SUMINISTRAR MATERIALES PARA EL DESARROLLO DE LOS ENCUENTROS CON JÓVENES Y ADOLESCENTES EN LOS MUNICIPIOS DE AGUSTÍN CODAZZI, BECERRIL, LA JAGUA DE IBIRICO, MANAURE BALCÓN DEL CESAR, SAN DIEGO PUEBLO BELLO, LA PAZ Y VALLEDUPAR DEL DEPARTAMENTO DEL CESAR, EN EL MARCO DEL CONTRATO NO. 724 DE 2021, SUSCRITO ENTRE LA UNIVERSIDAD DEL MAGDALENA Y EL CONSORCIO FONDO COLOMBIA EN PAZ 2019. </t>
  </si>
  <si>
    <t>OPSP-VEX-0001</t>
  </si>
  <si>
    <t>85476075</t>
  </si>
  <si>
    <t xml:space="preserve">SERVICIOS PROFESIONALES PARA DIRIGIR, ARTICULAR Y COORDINAR LA EJECUCIÓN OPERATIVA Y FINANCIERA DEL PROGRAMA EN LA ZONA QUE LE CORRESPONDE, COORDINAR Y BRINDAR ACOMPAÑAMIENTO TÉCNICO, METODOLÓGICO Y/O LOGÍSTICO A LOS PROCESOS ORGANIZATIVOS LOCALES PARA EL DESARROLLO E IMPLEMENTACIÓN DE LAS ESTRATEGIAS DEL PROGRAMA Y DEMÁS ACTIVIDADES DESCRITAS EN LA ORDEN, REQUERIDO EN EL MARCO EN EL MARCO DEL CONTRATO N°814-2021 CELEBRADO ENTRE EL CONSORCIO FONDO COLOMBIA EN PAZ 2019 Y LA UNIVERSIDAD DEL MAGDALENA.  </t>
  </si>
  <si>
    <t>OPSP-VEX-0002</t>
  </si>
  <si>
    <t>1124034719</t>
  </si>
  <si>
    <t>SANDRA MARCELA PARRA MARULANDA</t>
  </si>
  <si>
    <t>SERVICIOS PROFESIONALES PARA PLANEAR, DESARROLLAR Y ADMINISTRAR LA GESTIÓN DOCUMENTAL DE LA IMPLEMENTACIÓN DEL PROGRAMA, PROPENDER POR LA SEGURIDAD E INTEGRIDAD DE LA INFORMACIÓN DE LA IMPLEMENTACIÓN DEL PROGRAMA, QUE SE ENCUENTRE EN MEDIO FÍSICO O MEDIO ELECTRÓNICO, ORGANIZAR LA INFORMACIÓN DE ACUERDO CON LAS ESPECIFICACIONES DEL MANUAL OPERATIVO DEL PROGRAMA Y DEMÁS ACTIVIDADES DESCRITAS EN LA ORDEN, REQUERIDO EN EL MARCO EN EL MARCO DEL CONTRATO N°814-2021 CELEBRADO ENTRE EL CONSORCIO FONDO COLOMBIA EN PAZ 2019 Y LA UNIVERSIDAD DEL MAGDALENA.</t>
  </si>
  <si>
    <t>OPSP-VEX-0003</t>
  </si>
  <si>
    <t>1065595875</t>
  </si>
  <si>
    <t>MAIRA ALEJANDRA JURADO ROMERO</t>
  </si>
  <si>
    <t xml:space="preserve">SERVICIOS PROFESIONALES PARA DESARROLLAR ESQUEMAS QUE PERMITAN ADAPTAR LAS METODOLOGÍAS PROPUESTAS POR EL PROGRAMA A LAS REALIDADES LOCALES, GARANTIZANDO EN TODO CASO, EL CUMPLIMIENTO DE LOS OBJETIVOS, DESARROLLAR LOS PROCESOS DE CAPACITACIÓN PARA EL EQUIPO DE LA ZONA ASIGNADA EN LAS METODOLOGÍAS PROPUESTAS POR EL PROGRAMA Y DEMÁS ACTIVIDADES DESCRITAS EN LA ORDEN, REQUERIDO EN EL MARCO EN EL MARCO DEL CONTRATO N°814-2021 CELEBRADO ENTRE EL CONSORCIO FONDO COLOMBIA EN PAZ 2019 Y LA UNIVERSIDAD DEL MAGDALENA.  </t>
  </si>
  <si>
    <t>OAG-VEX-0013</t>
  </si>
  <si>
    <t>NELSON CATALINO BARAHONA VALOIS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</si>
  <si>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 DE FECHA 12 DE ENERO DEL 2021 DE LA VICERRECTORÍA DE EXTENSIÓN Y PROYECCIÓN SOCIAL.  </t>
  </si>
  <si>
    <t>OAG-VEX-0215</t>
  </si>
  <si>
    <t>JOSE LUIS MORENO LENGUA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</si>
  <si>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215 DE FECHA 12 DE ENERO DEL 2021 DE LA VICERRECTORÍA DE EXTENSIÓN Y PROYECCIÓN SOCIAL.  </t>
  </si>
  <si>
    <t>OAG-VEX-0303</t>
  </si>
  <si>
    <t>EIDER LUIS MUÑOZ FONTALVO</t>
  </si>
  <si>
    <t xml:space="preserve">SERVICIOS DE APOYO A LA GESTIÓN PARA APOYAR LA ORGANIZACIÓN DE LOS FORMULARIOS DE CAMPO CORRESPONDIENTES A LA PESCA DE CONSUMO DE ACUERDO CON LOS PROCEDIMIENTOS Y DIRECTRICES INSTITUCIONALES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303 DE FECHA 12 DE ENERO DEL 2021 DE LA VICERRECTORÍA DE EXTENSIÓN Y PROYECCIÓN SOCIAL.  </t>
  </si>
  <si>
    <t>OAG-VEX-0123</t>
  </si>
  <si>
    <t>EDILBERTO JOSÉ REDONDO URIANA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</si>
  <si>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123 DE FECHA 12 DE ENERO DEL 2021 DE LA VICERRECTORÍA DE EXTENSIÓN Y PROYECCIÓN SOCIAL.  </t>
  </si>
  <si>
    <t>OPSP-VEX-0038</t>
  </si>
  <si>
    <t>LUIS FRANCISCO CUBILLOS ARIZA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</si>
  <si>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38 DE FECHA 12 DE ENERO DEL 2021 DE LA VICERRECTORÍA DE EXTENSIÓN Y PROYECCIÓN SOCIAL.  </t>
  </si>
  <si>
    <t>OPSP-VEX-0331</t>
  </si>
  <si>
    <t>DIEGO FERNANDO CÓRDOBA ROJAS</t>
  </si>
  <si>
    <t xml:space="preserve">SERVICIOS PROFESIONALES PARA DESARROLLAR Y DOCUMENTAR EL PROCESO DE VERIFICACIÓN, DEPURACIÓN Y ACTUALIZACIÓN PERMANENTE, CON SU RESPECTIVO SOPORTE BIBLIOGRÁFICO, DE LAS TABLAS DE REFERENCIA DE LAS ESPECIES COMERCIALES ESPECIES COMERCIALES MARINAS DEL LITORAL PACIFICO COLOMBIANO, ASOCIADA A LAS BASES DE DATOS DEL SEPEC EN EL MARCO DEL CONTRATO 452 DE 2021 Y DEMSA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331 DE FECHA 12 DE ENERO DEL 2021 DE LA VICERRECTORÍA DE EXTENSIÓN Y PROYECCIÓN SOCIAL.  </t>
  </si>
  <si>
    <t>OPSP-VEX-0152</t>
  </si>
  <si>
    <t>WILLIAM ANDRÉS PÉREZ DORIA</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</si>
  <si>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152 DE FECHA 12 DE ENERO DEL 2021 DE LA VICERRECTORÍA DE EXTENSIÓN Y PROYECCIÓN SOCIAL.  </t>
  </si>
  <si>
    <t>OAG-VEX-0110</t>
  </si>
  <si>
    <t>EDWAR LUIS BARCELÓ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</si>
  <si>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110 DE FECHA 12 DE ENERO DEL 2021 DE LA VICERRECTORÍA DE EXTENSIÓN Y PROYECCIÓN SOCIAL.  </t>
  </si>
  <si>
    <t>OAG-VEX-0114</t>
  </si>
  <si>
    <t>ELIAS HERRERA VALIENTE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</si>
  <si>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114 DE FECHA 12 DE ENERO DEL 2021 DE LA VICERRECTORÍA DE EXTENSIÓN Y PROYECCIÓN SOCIAL.  </t>
  </si>
  <si>
    <t>OPSP-VEX-0281</t>
  </si>
  <si>
    <t>HEIDELMANN GRAJALES FLOREZ</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</si>
  <si>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281 DE FECHA 12 DE ENERO DEL 2021 DE LA VICERRECTORÍA DE EXTENSIÓN Y PROYECCIÓN SOCIAL.  </t>
  </si>
  <si>
    <t>OPSP-VEX-0153</t>
  </si>
  <si>
    <t>DAVID FERNANDO HERNÁNDEZ ROSSO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</si>
  <si>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153 DE FECHA 12 DE ENERO DEL 2021 DE LA VICERRECTORÍA DE EXTENSIÓN Y PROYECCIÓN SOCIAL.  </t>
  </si>
  <si>
    <t>OAG-VEX-0290</t>
  </si>
  <si>
    <t>JOSE GABRIEL MESTRA RICARDO</t>
  </si>
  <si>
    <t xml:space="preserve">SERVICIOS DE APOYO A LE GESTION PARA RECOLECTAR, DE ACUERDO AL MECANISMO DE REGISTRO DE LA INFORMACIÓN Y EL FORMULARIO ESTIPULADO POR EL EQUIPO TÉCNICO DEL CONTRATO 452 DE 2021, LA INFORMACIÓN REQUERIDA PARA CARACTERIZAR 145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290 DE FECHA 12 DE ENERO DEL 2021 DE LA VICERRECTORÍA DE EXTENSIÓN Y PROYECCIÓN SOCIAL.  </t>
  </si>
  <si>
    <t>OPSP-VEX-0297</t>
  </si>
  <si>
    <t>OMAR DE JESÚS BENÍTEZ DÍAZ</t>
  </si>
  <si>
    <t xml:space="preserve">SERVICIOS PROFESIONALES PARA RECOLECTAR, DE ACUERDO AL MECANISMO DE REGISTRO DE LA INFORMACIÓN Y EL FORMULARIO ESTIPULADO POR EL EQUIPO TÉCNICO DEL CONTRATO 452 DE 2021, LA INFORMACIÓN REQUERIDA PARA CARACTERIZAR 98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297 DE FECHA 12 DE ENERO DEL 2021 DE LA VICERRECTORÍA DE EXTENSIÓN Y PROYECCIÓN SOCIAL.  </t>
  </si>
  <si>
    <t>OPSP-VEX-0291</t>
  </si>
  <si>
    <t>LEIDER YESID CÁRDENAS ANAYA</t>
  </si>
  <si>
    <t xml:space="preserve">SERVICIOS PROFESIONALES PARA RECOLECTAR, DE ACUERDO AL MECANISMO DE REGISTRO DE LA INFORMACIÓN Y EL FORMULARIO ESTIPULADO POR EL EQUIPO TÉCNICO DEL CONTRATO 452 DE 2021, LA INFORMACIÓN REQUERIDA PARA CARACTERIZAR 530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1 DE FEBRERO DEL 2022 PREVIO CUMPLIMIENTO DE LOS REQUISITOS DE PERFECCIONAMIENTO Y EJECUCIÓN DE LA ORDEN HASTA EL  31 DE JULIO DEL 2022  SEGÚN LO ESTABLECIDO EN LA ORDEN DE SERVICIO NO.  291 DE FECHA 12 DE ENERO DEL 2021 DE LA VICERRECTORÍA DE EXTENSIÓN Y PROYECCIÓN SOCIAL.  </t>
  </si>
  <si>
    <t>OAG-VEX-0058</t>
  </si>
  <si>
    <t>YUBER ALEXANDER CÓRDOBA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</si>
  <si>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58 DE FECHA 12 DE ENERO DEL 2021 DE LA VICERRECTORÍA DE EXTENSIÓN Y PROYECCIÓN SOCIAL.  </t>
  </si>
  <si>
    <t>OAG-VEX-0191</t>
  </si>
  <si>
    <t>DIEGO LEONARDO ANZOLA URREA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</si>
  <si>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191 DE FECHA 12 DE ENERO DEL 2021 DE LA VICERRECTORÍA DE EXTENSIÓN Y PROYECCIÓN SOCIAL.  </t>
  </si>
  <si>
    <t>OPSP-VEX-0225</t>
  </si>
  <si>
    <t>ANDRÉS RICARDO BARROSO GARCÉS</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</si>
  <si>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225 DE FECHA 12 DE ENERO DEL 2021 DE LA VICERRECTORÍA DE EXTENSIÓN Y PROYECCIÓN SOCIAL.  </t>
  </si>
  <si>
    <t>OAG-VEX-0184</t>
  </si>
  <si>
    <t>ARNOLDO VALENCIA AYALA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</si>
  <si>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184 DE FECHA 12 DE ENERO DEL 2021 DE LA VICERRECTORÍA DE EXTENSIÓN Y PROYECCIÓN SOCIAL.  </t>
  </si>
  <si>
    <t>OAG-VEX-0044</t>
  </si>
  <si>
    <t>JHON FREDY GARCÍA PARRA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</si>
  <si>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44 DE FECHA 12 DE ENERO DEL 2021 DE LA VICERRECTORÍA DE EXTENSIÓN Y PROYECCIÓN SOCIAL.  </t>
  </si>
  <si>
    <t>OAG-VEX-0094</t>
  </si>
  <si>
    <t>FREDY PRETEL JARAMILLO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</si>
  <si>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94 DE FECHA 12 DE ENERO DEL 2021 DE LA VICERRECTORÍA DE EXTENSIÓN Y PROYECCIÓN SOCIAL.  </t>
  </si>
  <si>
    <t>OAG-VEX-0247</t>
  </si>
  <si>
    <t>WILSON GONZÁLEZ MOSQUERA</t>
  </si>
  <si>
    <t xml:space="preserve">SERVICIOS DE APOYO A LA GESTIÓN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DEMAS ACTIVIDADES DESCRITAS EN ALO 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247 DE FECHA 12 DE ENERO DEL 2021 DE LA VICERRECTORÍA DE EXTENSIÓN Y PROYECCIÓN SOCIAL.  </t>
  </si>
  <si>
    <t>OAG-VEX-0093</t>
  </si>
  <si>
    <t>YEFERSON LÓPEZ GÓMEZ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</si>
  <si>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93 DE FECHA 12 DE ENERO DEL 2021 DE LA VICERRECTORÍA DE EXTENSIÓN Y PROYECCIÓN SOCIAL.  </t>
  </si>
  <si>
    <t>OPSP-VEX-0284</t>
  </si>
  <si>
    <t>HAROLD CASAS REINA</t>
  </si>
  <si>
    <t xml:space="preserve">SERVICIOS PROFESIONALES PARA SUPERVISAR CON UNA PERIODICIDAD SEMANAL LAS ACTIVIDADES DE LOS TÉCNICOS DE CAMPO DEL COMPONENTE DE ACUICULTURA, DE ACUERDO CON EL CRONOGRAMA Y EL ESFUERZO DE MUESTREO ESTABLECIDO POR EL COORDINADOR DEL COMPONENTE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284 DE FECHA 12 DE ENERO DEL 2021 DE LA VICERRECTORÍA DE EXTENSIÓN Y PROYECCIÓN SOCIAL.  </t>
  </si>
  <si>
    <t>OAG-VEX-0259</t>
  </si>
  <si>
    <t>DEIBER VELEZ GUTIERREZ</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</si>
  <si>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259 DE FECHA 12 DE ENERO DEL 2021 DE LA VICERRECTORÍA DE EXTENSIÓN Y PROYECCIÓN SOCIAL.  </t>
  </si>
  <si>
    <t>OAG-VEX-0119</t>
  </si>
  <si>
    <t>MILTON JOSÉ DEL PRADO POLO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</si>
  <si>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119 DE FECHA 12 DE ENERO DEL 2021 DE LA VICERRECTORÍA DE EXTENSIÓN Y PROYECCIÓN SOCIAL.  </t>
  </si>
  <si>
    <t>OPSP-VEX-0249</t>
  </si>
  <si>
    <t>EMILIANO ZAMBRANO RODRÍGUEZ</t>
  </si>
  <si>
    <t xml:space="preserve">SERVICIOS PROFESIONALES PARA APOYAR EN EL PACIFICO LAS ACTIVIDADES LOGÍSTICAS TENDIENTES A VIABILIZAR LA RECOLECCIÓN DE INFORMACIÓN DE LOS DESEMBARCOS DE LA FLOTA INDUSTRIAL EN ESE LITORAL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249 DE FECHA 12 DE ENERO DEL 2021 DE LA VICERRECTORÍA DE EXTENSIÓN Y PROYECCIÓN SOCIAL.  </t>
  </si>
  <si>
    <t>OAG-VEX-0220</t>
  </si>
  <si>
    <t>JAIME ROBERTO MORENO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</si>
  <si>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220 DE FECHA 12 DE ENERO DEL 2021 DE LA VICERRECTORÍA DE EXTENSIÓN Y PROYECCIÓN SOCIAL.  </t>
  </si>
  <si>
    <t>OPSP-VEX-0264</t>
  </si>
  <si>
    <t>ANA SOFÍA BALLESTEROS MADERA</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</si>
  <si>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264 DE FECHA 12 DE ENERO DEL 2021 DE LA VICERRECTORÍA DE EXTENSIÓN Y PROYECCIÓN SOCIAL.  </t>
  </si>
  <si>
    <t>OAG-VEX-0109</t>
  </si>
  <si>
    <t>SINDY PAOLA MENDOZA POLO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</si>
  <si>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109 DE FECHA 12 DE ENERO DEL 2021 DE LA VICERRECTORÍA DE EXTENSIÓN Y PROYECCIÓN SOCIAL.  </t>
  </si>
  <si>
    <t>OAG-VEX-0195</t>
  </si>
  <si>
    <t>JAQUELINE BARRAGAN ORTIZ</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</si>
  <si>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195 DE FECHA 12 DE ENERO DEL 2021 DE LA VICERRECTORÍA DE EXTENSIÓN Y PROYECCIÓN SOCIAL.  </t>
  </si>
  <si>
    <t>OPSP-VEX-0141</t>
  </si>
  <si>
    <t>YULY PAULINA SILVA MEZA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</si>
  <si>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141 DE FECHA 12 DE ENERO DEL 2021 DE LA VICERRECTORÍA DE EXTENSIÓN Y PROYECCIÓN SOCIAL.  </t>
  </si>
  <si>
    <t>OAG-VEX-0006</t>
  </si>
  <si>
    <t>SANDRA MILENA MOSQUERA PEREA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</si>
  <si>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 DE FECHA 12 DE ENERO DEL 2021 DE LA VICERRECTORÍA DE EXTENSIÓN Y PROYECCIÓN SOCIAL.  </t>
  </si>
  <si>
    <t>OAG-VEX-0005</t>
  </si>
  <si>
    <t>BISMARY RENTERÍA BOCANEGRA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</si>
  <si>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 DE FECHA 12 DE ENERO DEL 2021 DE LA VICERRECTORÍA DE EXTENSIÓN Y PROYECCIÓN SOCIAL.  </t>
  </si>
  <si>
    <t>OAG-VEX-0004</t>
  </si>
  <si>
    <t>LUZ NELLY RIVAS MEDINA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</si>
  <si>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 DE FECHA 12 DE ENERO DEL 2021 DE LA VICERRECTORÍA DE EXTENSIÓN Y PROYECCIÓN SOCIAL.  </t>
  </si>
  <si>
    <t>OAG-VEX-0254</t>
  </si>
  <si>
    <t>FLOR ANGELA PEÑA ALZATE</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</si>
  <si>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254 DE FECHA 12 DE ENERO DEL 2021 DE LA VICERRECTORÍA DE EXTENSIÓN Y PROYECCIÓN SOCIAL.  </t>
  </si>
  <si>
    <t>OAG-VEX-0133</t>
  </si>
  <si>
    <t>REYES MARGARITA LINDAO PANA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</si>
  <si>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133 DE FECHA 12 DE ENERO DEL 2021 DE LA VICERRECTORÍA DE EXTENSIÓN Y PROYECCIÓN SOCIAL.  </t>
  </si>
  <si>
    <t>OAG-VEX-0189</t>
  </si>
  <si>
    <t>JHIRA RAQUEL PETRO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</si>
  <si>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189 DE FECHA 12 DE ENERO DEL 2021 DE LA VICERRECTORÍA DE EXTENSIÓN Y PROYECCIÓN SOCIAL.  </t>
  </si>
  <si>
    <t>OAG-VEX-0130</t>
  </si>
  <si>
    <t>YOLFA MARÍA MONTES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</si>
  <si>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130 DE FECHA 12 DE ENERO DEL 2021 DE LA VICERRECTORÍA DE EXTENSIÓN Y PROYECCIÓN SOCIAL.  </t>
  </si>
  <si>
    <t>OPSP-VEX-0224</t>
  </si>
  <si>
    <t>AYRINI PATRICIA MORA RHENALS</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</si>
  <si>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224 DE FECHA 12 DE ENERO DEL 2021 DE LA VICERRECTORÍA DE EXTENSIÓN Y PROYECCIÓN SOCIAL.  </t>
  </si>
  <si>
    <t>OPSP-VEX-0113</t>
  </si>
  <si>
    <t>DAMARIS CABALLERO MAURY</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</si>
  <si>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113 DE FECHA 12 DE ENERO DEL 2021 DE LA VICERRECTORÍA DE EXTENSIÓN Y PROYECCIÓN SOCIAL.  </t>
  </si>
  <si>
    <t>OAG-VEX-0065</t>
  </si>
  <si>
    <t>YUNURIS MARMOLEJO CABADIA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</si>
  <si>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65 DE FECHA 12 DE ENERO DEL 2021 DE LA VICERRECTORÍA DE EXTENSIÓN Y PROYECCIÓN SOCIAL.  </t>
  </si>
  <si>
    <t>OAG-VEX-0115</t>
  </si>
  <si>
    <t>MARELIS CARMONA BURGOS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</si>
  <si>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115 DE FECHA 12 DE ENERO DEL 2021 DE LA VICERRECTORÍA DE EXTENSIÓN Y PROYECCIÓN SOCIAL.  </t>
  </si>
  <si>
    <t>OPSP-VEX-0293</t>
  </si>
  <si>
    <t>DIANA LUZ HERRERA RODELO</t>
  </si>
  <si>
    <t xml:space="preserve">SERVICIOS PROFESIONALES PARA RECOLECTAR, DE ACUERDO AL MECANISMO DE REGISTRO DE LA INFORMACIÓN Y EL FORMULARIO ESTIPULADO POR EL EQUIPO TÉCNICO DEL CONTRATO 452 DE 2021, LA INFORMACIÓN REQUERIDA PARA CARACTERIZAR 53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293 DE FECHA 12 DE ENERO DEL 2021 DE LA VICERRECTORÍA DE EXTENSIÓN Y PROYECCIÓN SOCIAL.  </t>
  </si>
  <si>
    <t>OPSP-VEX-0223</t>
  </si>
  <si>
    <t>JESIKA PATRICIA CORTÉS SALCEDO</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</si>
  <si>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223 DE FECHA 12 DE ENERO DEL 2021 DE LA VICERRECTORÍA DE EXTENSIÓN Y PROYECCIÓN SOCIAL.  </t>
  </si>
  <si>
    <t>OAG-VEX-0080</t>
  </si>
  <si>
    <t>WALDETRUDIZ OBREGÓN ANDRADE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</si>
  <si>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80 DE FECHA 12 DE ENERO DEL 2021 DE LA VICERRECTORÍA DE EXTENSIÓN Y PROYECCIÓN SOCIAL.  </t>
  </si>
  <si>
    <t>OPSP-VEX-0235</t>
  </si>
  <si>
    <t>MARTHA LUCÍA CONTRERAS ORTEGA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</si>
  <si>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235 DE FECHA 12 DE ENERO DEL 2021 DE LA VICERRECTORÍA DE EXTENSIÓN Y PROYECCIÓN SOCIAL.  </t>
  </si>
  <si>
    <t>OAG-VEX-0255</t>
  </si>
  <si>
    <t>NILIA JANETH ESCOBAR NIÑO</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</si>
  <si>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255 DE FECHA 12 DE ENERO DEL 2021 DE LA VICERRECTORÍA DE EXTENSIÓN Y PROYECCIÓN SOCIAL.  </t>
  </si>
  <si>
    <t>OAG-VEX-0009</t>
  </si>
  <si>
    <t>CARMEN FABIOLA PEREA COPETE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</si>
  <si>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 DE FECHA 12 DE ENERO DEL 2021 DE LA VICERRECTORÍA DE EXTENSIÓN Y PROYECCIÓN SOCIAL.  </t>
  </si>
  <si>
    <t>OAG-VEX-0014</t>
  </si>
  <si>
    <t>LIBIA DORIS ASPRILLA MURILLO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</si>
  <si>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 DE FECHA 12 DE ENERO DEL 2021 DE LA VICERRECTORÍA DE EXTENSIÓN Y PROYECCIÓN SOCIAL.  </t>
  </si>
  <si>
    <t>OAG-VEX-0138</t>
  </si>
  <si>
    <t>NOLBIS ESTHER MATOS JIMÉNEZ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</si>
  <si>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138 DE FECHA 12 DE ENERO DEL 2021 DE LA VICERRECTORÍA DE EXTENSIÓN Y PROYECCIÓN SOCIAL.  </t>
  </si>
  <si>
    <t>OPSP-VEX-0280</t>
  </si>
  <si>
    <t>LIGIA MERCEDES CARRILLO VILLAR</t>
  </si>
  <si>
    <t xml:space="preserve">SERVICIOS PROFESIONALES PARA RECOLECTAR LAS ESTADÍSTICAS RELATIVAS A LA PRODUCCIÓN DE PECES ORNAMENTALES Y A LA COMERCIALIZACIÓN DEL RECURSO PESQUERO PROVENIENTE DE LA PESCA EXTRACTIVA Y DE LA ACUICULTURA, TANTO DE ORIGEN NACIONAL COMO IMPORTADO. LOS DATOS DEBERÁN SER REGISTRADOS DE ACUERDO CON EL MECANISMO ESTABLECIDO, SIGUIENDO EL CRONOGRAMA Y LOS SITIOS DESIGNADOS POR LA COORDINACIÓN LOS COMPONENTES ANTES REFERIDOS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280 DE FECHA 12 DE ENERO DEL 2021 DE LA VICERRECTORÍA DE EXTENSIÓN Y PROYECCIÓN SOCIAL.  </t>
  </si>
  <si>
    <t>OPSP-VEX-0306</t>
  </si>
  <si>
    <t>GLORIA CECILIA DE LEÓN MARTÍNEZ</t>
  </si>
  <si>
    <t xml:space="preserve">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 CUENCA DEL RÍO MAGDALENA, DE ACUERDO CON LA METODOLOGÍA DE MONITOREO IMPLEMENTADA, EN EL MARCO DEL PROYECTO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306 DE FECHA 12 DE ENERO DEL 2021 DE LA VICERRECTORÍA DE EXTENSIÓN Y PROYECCIÓN SOCIAL.  </t>
  </si>
  <si>
    <t>OAG-VEX-0274</t>
  </si>
  <si>
    <t>MARIA CRISTINA GOMEZ GARCIA</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</si>
  <si>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274 DE FECHA 12 DE ENERO DEL 2021 DE LA VICERRECTORÍA DE EXTENSIÓN Y PROYECCIÓN SOCIAL.  </t>
  </si>
  <si>
    <t>OPSP-VEX-0256</t>
  </si>
  <si>
    <t>ERIKA PATRICIA PAVA ESCOBAR</t>
  </si>
  <si>
    <t xml:space="preserve">SERVICIOS PROFESIONALES PARA DIRIGIR EL COMPONENTE DE PRODUCCIÓN DE PECES ORNAMENTALES DEL CONTRATO INTERADMINISTRATIVO 452 DE 2021, SUSCRITO ENTRE LA AUTORIDAD NACIONAL DE ACUICULTURA Y PESCA-AUNAP Y LA UNIVERSIDAD DEL MAGDALENA (PROYECTO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256 DE FECHA 12 DE ENERO DEL 2021 DE LA VICERRECTORÍA DE EXTENSIÓN Y PROYECCIÓN SOCIAL.  </t>
  </si>
  <si>
    <t>OPSP-VEX-0328</t>
  </si>
  <si>
    <t>KAREN KATERINE MARQUEZ LORA</t>
  </si>
  <si>
    <t xml:space="preserve">SERVICIOS PROFESIONALES PARA SERVIR DE APOYO A LA DIRECCIÓN DEL CONTRATO, EN LA ELABORACIÓN DE SOLICITUD DE AYUDANTIAS, PAGO DE ESTÍMULOS ECONOMICOS, AVANCES, VIÁTICOS, APOYOS ECONOMICOS DE ACUERDO A LAS ESPECIFICACIONES DADAS Y REALIZAR LAS CERTIFICACIONES REQUERIDOS POR LOS CONTRATISTAS, PARA EL CUMPLIMIENTO DE LOS OBJETIVOS DE DICHO CONTRATO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328 DE FECHA 12 DE ENERO DEL 2021 DE LA VICERRECTORÍA DE EXTENSIÓN Y PROYECCIÓN SOCIAL.  </t>
  </si>
  <si>
    <t>OPSP-VEX-0139</t>
  </si>
  <si>
    <t>GISELLA ROA NORIEGA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</si>
  <si>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139 DE FECHA 12 DE ENERO DEL 2021 DE LA VICERRECTORÍA DE EXTENSIÓN Y PROYECCIÓN SOCIAL.  </t>
  </si>
  <si>
    <t>OPSP-VEX-0329</t>
  </si>
  <si>
    <t>LAURA MARGARITA CANTILLO ROSARIO</t>
  </si>
  <si>
    <t xml:space="preserve">SERVICIOS PROFESIONALES PARA REALIZAR REVISIÓN DE HOJA DE VIDA EN LA PLATAFORMA GEDOCO Y SIGEP DE  LA DOCUMENTACIÓN INHERENTE A LA CONTRATACIÓN DEL PERSONAL, APOYAR A LA COORDINACIÓN ADMINISTRATIVA Y DIRECTIVA DEL PROYECTO EN LOS PROCESOS  QUE SUBYACEN EN LAS DIFERENTES DEPENDENCIAS DE LA UNIVERSIDAD Y DEMAS ACTIVIDADES DESCRITAS EN LA 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329 DE FECHA 12 DE ENERO DEL 2021 DE LA VICERRECTORÍA DE EXTENSIÓN Y PROYECCIÓN SOCIAL.  </t>
  </si>
  <si>
    <t>OAG-VEX-0199</t>
  </si>
  <si>
    <t>MAIRA ATENCIA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</si>
  <si>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199 DE FECHA 12 DE ENERO DEL 2021 DE LA VICERRECTORÍA DE EXTENSIÓN Y PROYECCIÓN SOCIAL.  </t>
  </si>
  <si>
    <t>OAG-VEX-0102</t>
  </si>
  <si>
    <t>MARY CRUZ CLARETTE GARCIA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</si>
  <si>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102 DE FECHA 12 DE ENERO DEL 2021 DE LA VICERRECTORÍA DE EXTENSIÓN Y PROYECCIÓN SOCIAL.  </t>
  </si>
  <si>
    <t>OPSP-VEX-0266</t>
  </si>
  <si>
    <t>ISA DEL MAR BOLAÑOS ESCOBAR</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</si>
  <si>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266 DE FECHA 12 DE ENERO DEL 2021 DE LA VICERRECTORÍA DE EXTENSIÓN Y PROYECCIÓN SOCIAL.  </t>
  </si>
  <si>
    <t>OPSP-VEX-0311</t>
  </si>
  <si>
    <t>ESTEFANÍA ISAZA TORO</t>
  </si>
  <si>
    <t xml:space="preserve">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EL LITORAL PACÍFICO, DE ACUERDO CON LA METODOLOGÍA DE MONITOREO IMPLEMENTADA, EN EL MARCO DEL PROYECTO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311 DE FECHA 12 DE ENERO DEL 2021 DE LA VICERRECTORÍA DE EXTENSIÓN Y PROYECCIÓN SOCIAL.  </t>
  </si>
  <si>
    <t>OPSP-VEX-0279</t>
  </si>
  <si>
    <t>MARGARITA ROSA RANGEL DURÁN</t>
  </si>
  <si>
    <t xml:space="preserve">SERVICIOS PROFESIONALES PARA LLEVAR A CABO LAS TAREAS DE COORDINACIÓN LOGÍSTICA DEL COMPONENTE DE COMERCIALIZACIÓN DEL CONTRATO  NO. 452 DE 2021, SUSCRITO ENTRE LA AUNAP Y LA UNIVERSIDAD DEL MAGDALENA (SEPEC) Y DEMAS ACTIVIDADES DESCRITAS EN LAO 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279 DE FECHA 12 DE ENERO DEL 2021 DE LA VICERRECTORÍA DE EXTENSIÓN Y PROYECCIÓN SOCIAL.  </t>
  </si>
  <si>
    <t>OAG-VEX-0135</t>
  </si>
  <si>
    <t>LUZ DAIRIS PADILLA ARENA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</si>
  <si>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135 DE FECHA 12 DE ENERO DEL 2021 DE LA VICERRECTORÍA DE EXTENSIÓN Y PROYECCIÓN SOCIAL.  </t>
  </si>
  <si>
    <t>OAG-VEX-0070</t>
  </si>
  <si>
    <t>NURYS DEYDA PALACIOS PANESSO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</si>
  <si>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70 DE FECHA 12 DE ENERO DEL 2021 DE LA VICERRECTORÍA DE EXTENSIÓN Y PROYECCIÓN SOCIAL.  </t>
  </si>
  <si>
    <t>OPSP-VEX-0202</t>
  </si>
  <si>
    <t>ELIZABETH GONGORA POVEDA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</si>
  <si>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202 DE FECHA 12 DE ENERO DEL 2021 DE LA VICERRECTORÍA DE EXTENSIÓN Y PROYECCIÓN SOCIAL.  </t>
  </si>
  <si>
    <t>OAG-VEX-0039</t>
  </si>
  <si>
    <t>NINI JOHANA VEGA LEAL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</si>
  <si>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39 DE FECHA 12 DE ENERO DEL 2021 DE LA VICERRECTORÍA DE EXTENSIÓN Y PROYECCIÓN SOCIAL.  </t>
  </si>
  <si>
    <t>OAG-VEX-0036</t>
  </si>
  <si>
    <t>LEIDY JOHANNA ABREO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</si>
  <si>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36 DE FECHA 12 DE ENERO DEL 2021 DE LA VICERRECTORÍA DE EXTENSIÓN Y PROYECCIÓN SOCIAL.  </t>
  </si>
  <si>
    <t>OPSP-VEX-0053</t>
  </si>
  <si>
    <t>LUZ STELLA BARBOSA SANABRIA</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</si>
  <si>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53 DE FECHA 12 DE ENERO DEL 2021 DE LA VICERRECTORÍA DE EXTENSIÓN Y PROYECCIÓN SOCIAL.  </t>
  </si>
  <si>
    <t>OAG-VEX-0043</t>
  </si>
  <si>
    <t>MARIA ROSARIO LOZADA VARGAS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</si>
  <si>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43 DE FECHA 12 DE ENERO DEL 2021 DE LA VICERRECTORÍA DE EXTENSIÓN Y PROYECCIÓN SOCIAL.  </t>
  </si>
  <si>
    <t>OAG-VEX-0134</t>
  </si>
  <si>
    <t>ANA CIRA EPIAYU PUSHAINA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</si>
  <si>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134 DE FECHA 12 DE ENERO DEL 2021 DE LA VICERRECTORÍA DE EXTENSIÓN Y PROYECCIÓN SOCIAL.  </t>
  </si>
  <si>
    <t>OAG-VEX-0122</t>
  </si>
  <si>
    <t>JINNER MENGUAL DE LUQUE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</si>
  <si>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122 DE FECHA 12 DE ENERO DEL 2021 DE LA VICERRECTORÍA DE EXTENSIÓN Y PROYECCIÓN SOCIAL.  </t>
  </si>
  <si>
    <t>OAG-VEX-0124</t>
  </si>
  <si>
    <t>ISLEY PALACIOS GAMEZ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</si>
  <si>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124 DE FECHA 12 DE ENERO DEL 2021 DE LA VICERRECTORÍA DE EXTENSIÓN Y PROYECCIÓN SOCIAL.  </t>
  </si>
  <si>
    <t>OAG-VEX-0258</t>
  </si>
  <si>
    <t>MARICELE LANBIM LIMA</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</si>
  <si>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258 DE FECHA 12 DE ENERO DEL 2021 DE LA VICERRECTORÍA DE EXTENSIÓN Y PROYECCIÓN SOCIAL.  </t>
  </si>
  <si>
    <t>OAG-VEX-0272</t>
  </si>
  <si>
    <t>IVONE MARITZA ARICARI DAMASO</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</si>
  <si>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272 DE FECHA 12 DE ENERO DEL 2021 DE LA VICERRECTORÍA DE EXTENSIÓN Y PROYECCIÓN SOCIAL.  </t>
  </si>
  <si>
    <t>OAG-VEX-0041</t>
  </si>
  <si>
    <t>YESSICA MAFALDO SOLARTE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</si>
  <si>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41 DE FECHA 12 DE ENERO DEL 2021 DE LA VICERRECTORÍA DE EXTENSIÓN Y PROYECCIÓN SOCIAL.  </t>
  </si>
  <si>
    <t>OAG-VEX-0033</t>
  </si>
  <si>
    <t>ANA CAMILA RODRÍGUEZ SILVA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</si>
  <si>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 DE FECHA 12 DE ENERO DEL 2021 DE LA VICERRECTORÍA DE EXTENSIÓN Y PROYECCIÓN SOCIAL.  </t>
  </si>
  <si>
    <t>OAG-VEX-0028</t>
  </si>
  <si>
    <t>MALLIVE DURAN REUTO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</si>
  <si>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 DE FECHA 12 DE ENERO DEL 2021 DE LA VICERRECTORÍA DE EXTENSIÓN Y PROYECCIÓN SOCIAL.  </t>
  </si>
  <si>
    <t>OAG-VEX-0251</t>
  </si>
  <si>
    <t>LADY YASMIN FORERO SÁNCHEZ</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</si>
  <si>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251 DE FECHA 12 DE ENERO DEL 2021 DE LA VICERRECTORÍA DE EXTENSIÓN Y PROYECCIÓN SOCIAL.  </t>
  </si>
  <si>
    <t>OPSP-VEX-0236</t>
  </si>
  <si>
    <t>LUZ ELENA BEDOYA BRAVO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</si>
  <si>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236 DE FECHA 12 DE ENERO DEL 2021 DE LA VICERRECTORÍA DE EXTENSIÓN Y PROYECCIÓN SOCIAL.  </t>
  </si>
  <si>
    <t>OAG-VEX-0066</t>
  </si>
  <si>
    <t>FANNY JUDITH ANAYA SÁNCHEZ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</si>
  <si>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66 DE FECHA 12 DE ENERO DEL 2021 DE LA VICERRECTORÍA DE EXTENSIÓN Y PROYECCIÓN SOCIAL.  </t>
  </si>
  <si>
    <t>OAG-VEX-0034</t>
  </si>
  <si>
    <t>JUANIS DOLORES SOLERA PETRO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</si>
  <si>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34 DE FECHA 12 DE ENERO DEL 2021 DE LA VICERRECTORÍA DE EXTENSIÓN Y PROYECCIÓN SOCIAL.  </t>
  </si>
  <si>
    <t>OPSP-VEX-0234</t>
  </si>
  <si>
    <t>DORCY DEL CARMEN ALTAMIRANDA ARGEL</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</si>
  <si>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234 DE FECHA 12 DE ENERO DEL 2021 DE LA VICERRECTORÍA DE EXTENSIÓN Y PROYECCIÓN SOCIAL.  </t>
  </si>
  <si>
    <t>OPSP-VEX-0072</t>
  </si>
  <si>
    <t>EDITH AUXILIADORA BELTRAN ORTEGA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</si>
  <si>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72 DE FECHA 12 DE ENERO DEL 2021 DE LA VICERRECTORÍA DE EXTENSIÓN Y PROYECCIÓN SOCIAL.  </t>
  </si>
  <si>
    <t>OAG-VEX-0233</t>
  </si>
  <si>
    <t>SANDRA PATRICIA CONTRERAS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</si>
  <si>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233 DE FECHA 12 DE ENERO DEL 2021 DE LA VICERRECTORÍA DE EXTENSIÓN Y PROYECCIÓN SOCIAL.  </t>
  </si>
  <si>
    <t>OPSP-VEX-0265</t>
  </si>
  <si>
    <t>VICTORIA EUGENIA CETINA MONTES</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</si>
  <si>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265 DE FECHA 12 DE ENERO DEL 2021 DE LA VICERRECTORÍA DE EXTENSIÓN Y PROYECCIÓN SOCIAL.  </t>
  </si>
  <si>
    <t>OAG-VEX-0201</t>
  </si>
  <si>
    <t>LINA MARITZA PRADA CALDERÓN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</si>
  <si>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201 DE FECHA 12 DE ENERO DEL 2021 DE LA VICERRECTORÍA DE EXTENSIÓN Y PROYECCIÓN SOCIAL.  </t>
  </si>
  <si>
    <t>OPSP-VEX-0305</t>
  </si>
  <si>
    <t>BRIGITTE DIMELSA GIL MANRIQUE</t>
  </si>
  <si>
    <t xml:space="preserve">SERVICIOS PROFESIONALES PARA REVISAR, VERIFICAR (DETECCIÓN DE DATOS ATÍPICOS) Y VALIDAR LA INFORMACIÓN CONSIGNADA EN LAS BASES DE DATOS SOBRE PESCA ARTESANAL DE CONSUMO REFERIDA A LOS DESEMBARCOS, VALOR MONETARIO, COSTOS DE FAENA, CONTROL DE ACOPIO E IMPUTACIÓN REGISTRADOS EN LA ORINOQUÍA Y AMAZONÍA, EN EL MARCO DEL PROYECTO SEPEC Y DEMAS ACRIVIDADES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305 DE FECHA 12 DE ENERO DEL 2021 DE LA VICERRECTORÍA DE EXTENSIÓN Y PROYECCIÓN SOCIAL.  </t>
  </si>
  <si>
    <t>OPSP-VEX-0312</t>
  </si>
  <si>
    <t>DIANA ELIZABETH TARAZONA GIRALDO</t>
  </si>
  <si>
    <t xml:space="preserve">SERVICIOS PROFESIONALES PARA REVISAR, VERIFICAR Y VALIDAR LA INFORMACIÓN CONSIGNADA EN LAS BASES DE DATOS DE LONGITUDES REGISTRADOS EN LOS LITORALES CARIBE Y PACÍFICO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312 DE FECHA 12 DE ENERO DEL 2021 DE LA VICERRECTORÍA DE EXTENSIÓN Y PROYECCIÓN SOCIAL.  </t>
  </si>
  <si>
    <t>OPSP-VEX-0325</t>
  </si>
  <si>
    <t>CAROLINA MARÍA BORNACELLI ROPAIN</t>
  </si>
  <si>
    <t xml:space="preserve">SERVICIOS PROFESIONALES PARA SERVIR DE APOYO A LA COORDINACIÓN ADMINISTRATIVA DEL PROYECTO SEPEC EN LOS TRÁMITES QUE DEBEN EFECTUARSE EN LAS DIFERENTES DEPENDENCIAS ADMINISTRATIVAS DE LA UNIVERSIDAD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325 DE FECHA 12 DE ENERO DEL 2021 DE LA VICERRECTORÍA DE EXTENSIÓN Y PROYECCIÓN SOCIAL.  </t>
  </si>
  <si>
    <t>OPSP-VEX-0140</t>
  </si>
  <si>
    <t>EIMMY ROSA GONZALEZ GUTIERREZ</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</si>
  <si>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140 DE FECHA 12 DE ENERO DEL 2021 DE LA VICERRECTORÍA DE EXTENSIÓN Y PROYECCIÓN SOCIAL.  </t>
  </si>
  <si>
    <t>OAG-VEX-0275</t>
  </si>
  <si>
    <t>CECILIA BERENICE OCHOA GUEVARA</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</si>
  <si>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275 DE FECHA 12 DE ENERO DEL 2021 DE LA VICERRECTORÍA DE EXTENSIÓN Y PROYECCIÓN SOCIAL.  </t>
  </si>
  <si>
    <t>OAG-VEX-0090</t>
  </si>
  <si>
    <t>ROSA EMILIANA OROBIO SIERRA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</si>
  <si>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90 DE FECHA 12 DE ENERO DEL 2021 DE LA VICERRECTORÍA DE EXTENSIÓN Y PROYECCIÓN SOCIAL.  </t>
  </si>
  <si>
    <t>OAG-VEX-0087</t>
  </si>
  <si>
    <t>YUDIS PAMELA URBANO ARBOLEDA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</si>
  <si>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87 DE FECHA 12 DE ENERO DEL 2021 DE LA VICERRECTORÍA DE EXTENSIÓN Y PROYECCIÓN SOCIAL.  </t>
  </si>
  <si>
    <t>OAG-VEX-0084</t>
  </si>
  <si>
    <t>CLAUDIA PATRICIA QUIÑONES CAICEDO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</si>
  <si>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84 DE FECHA 12 DE ENERO DEL 2021 DE LA VICERRECTORÍA DE EXTENSIÓN Y PROYECCIÓN SOCIAL.  </t>
  </si>
  <si>
    <t>OAG-VEX-0018</t>
  </si>
  <si>
    <t>DENCY PARRA ENCHIMA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</si>
  <si>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 DE FECHA 12 DE ENERO DEL 2021 DE LA VICERRECTORÍA DE EXTENSIÓN Y PROYECCIÓN SOCIAL.  </t>
  </si>
  <si>
    <t>OAG-VEX-0027</t>
  </si>
  <si>
    <t>DIGNERIS FARELO CARVAJAL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</si>
  <si>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 DE FECHA 12 DE ENERO DEL 2021 DE LA VICERRECTORÍA DE EXTENSIÓN Y PROYECCIÓN SOCIAL.  </t>
  </si>
  <si>
    <t>OAG-VEX-0025</t>
  </si>
  <si>
    <t>KARINA CARRILLO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</si>
  <si>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 DE FECHA 12 DE ENERO DEL 2021 DE LA VICERRECTORÍA DE EXTENSIÓN Y PROYECCIÓN SOCIAL.  </t>
  </si>
  <si>
    <t>OAG-VEX-0064</t>
  </si>
  <si>
    <t>JUAN MANUEL CAMPO GONZALEZ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</si>
  <si>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64 DE FECHA 12 DE ENERO DEL 2021 DE LA VICERRECTORÍA DE EXTENSIÓN Y PROYECCIÓN SOCIAL.  </t>
  </si>
  <si>
    <t>OAG-VEX-0178</t>
  </si>
  <si>
    <t>MARLON JAIR VIDES RUGELES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</si>
  <si>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178 DE FECHA 12 DE ENERO DEL 2021 DE LA VICERRECTORÍA DE EXTENSIÓN Y PROYECCIÓN SOCIAL.  </t>
  </si>
  <si>
    <t>OAG-VEX-0217</t>
  </si>
  <si>
    <t>HECTOR OLMEDO MOLINA VILLA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</si>
  <si>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217 DE FECHA 12 DE ENERO DEL 2021 DE LA VICERRECTORÍA DE EXTENSIÓN Y PROYECCIÓN SOCIAL.  </t>
  </si>
  <si>
    <t>OAG-VEX-0069</t>
  </si>
  <si>
    <t>JORGE ELIÉCER VALOYES CÓRDOBA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</si>
  <si>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69 DE FECHA 12 DE ENERO DEL 2021 DE LA VICERRECTORÍA DE EXTENSIÓN Y PROYECCIÓN SOCIAL.  </t>
  </si>
  <si>
    <t>OAG-VEX-0188</t>
  </si>
  <si>
    <t>ALBERTO ENRIQUE GHISAYS FERNÁNDEZ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</si>
  <si>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188 DE FECHA 12 DE ENERO DEL 2021 DE LA VICERRECTORÍA DE EXTENSIÓN Y PROYECCIÓN SOCIAL.  </t>
  </si>
  <si>
    <t>OAG-VEX-0112</t>
  </si>
  <si>
    <t>PEDRO JUAN RODRÍGUEZ OLIVO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</si>
  <si>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112 DE FECHA 12 DE ENERO DEL 2021 DE LA VICERRECTORÍA DE EXTENSIÓN Y PROYECCIÓN SOCIAL.  </t>
  </si>
  <si>
    <t>OAG-VEX-0118</t>
  </si>
  <si>
    <t>ADANIES JIMENEZ VEGA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</si>
  <si>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118 DE FECHA 12 DE ENERO DEL 2021 DE LA VICERRECTORÍA DE EXTENSIÓN Y PROYECCIÓN SOCIAL.  </t>
  </si>
  <si>
    <t>OPSP-VEX-0335</t>
  </si>
  <si>
    <t>ARMANDO ORTEGA LARA</t>
  </si>
  <si>
    <t xml:space="preserve">SERVICIOS PROFESIONALES PARA DESARROLLAR Y DOCUMENTAR EL PROCESO DE VERIFICACIÓN, DEPURACIÓN Y ACTUALIZACIÓN PERMANENTE, CON SU RESPECTIVO SOPORTE BIBLIOGRÁFICO, DE LAS TABLAS DE REFERENCIA DE LAS ESPECIES COMERCIALES DE LAS CUENCAS CONTINENTALES DEL PAÍS, ASOCIADA A LAS BASES DE DATOS DEL SEPEC EN EL MARCO DEL CONTRATO 452 DE 2021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335 DE FECHA 12 DE ENERO DEL 2021 DE LA VICERRECTORÍA DE EXTENSIÓN Y PROYECCIÓN SOCIAL.  </t>
  </si>
  <si>
    <t>OAG-VEX-0218</t>
  </si>
  <si>
    <t>NILSON CRISTO AVILA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</si>
  <si>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218 DE FECHA 12 DE ENERO DEL 2021 DE LA VICERRECTORÍA DE EXTENSIÓN Y PROYECCIÓN SOCIAL.  </t>
  </si>
  <si>
    <t>OPSP-VEX-0226</t>
  </si>
  <si>
    <t>JUAN JOSÉ HERNÁNDEZ CORREA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</si>
  <si>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226 DE FECHA 12 DE ENERO DEL 2021 DE LA VICERRECTORÍA DE EXTENSIÓN Y PROYECCIÓN SOCIAL.  </t>
  </si>
  <si>
    <t>OAG-VEX-0067</t>
  </si>
  <si>
    <t>DUNOIS BRAVO MARTINEZ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</si>
  <si>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67 DE FECHA 12 DE ENERO DEL 2021 DE LA VICERRECTORÍA DE EXTENSIÓN Y PROYECCIÓN SOCIAL.  </t>
  </si>
  <si>
    <t>OAG-VEX-0116</t>
  </si>
  <si>
    <t>LEICER MANJARRÉS AGRESOTT</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</si>
  <si>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116 DE FECHA 12 DE ENERO DEL 2021 DE LA VICERRECTORÍA DE EXTENSIÓN Y PROYECCIÓN SOCIAL.  </t>
  </si>
  <si>
    <t>OPSP-VEX-0269</t>
  </si>
  <si>
    <t>JADER SAMIR CORREA MARTINEZ</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</si>
  <si>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269 DE FECHA 12 DE ENERO DEL 2021 DE LA VICERRECTORÍA DE EXTENSIÓN Y PROYECCIÓN SOCIAL.  </t>
  </si>
  <si>
    <t>OPSP-VEX-0315</t>
  </si>
  <si>
    <t>LUIS ORLANDO DUARTE CASARES</t>
  </si>
  <si>
    <t xml:space="preserve">SERVICIOS PROFESIONALES PARA COORDINAR EL PROCESO DE REVISIÓN Y ANÁLISIS DE DATOS DE PESCA ARTESANAL EN EL SEPEC, ORIENTAR LA REVISIÓN, EL PROCESAMIENTO Y EL ANÁLISIS DE LA INFORMACIÓN INHERENTE AL MONITOREO DE PESCA ARTESANAL EN EL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315 DE FECHA 12 DE ENERO DEL 2021 DE LA VICERRECTORÍA DE EXTENSIÓN Y PROYECCIÓN SOCIAL.  </t>
  </si>
  <si>
    <t>OAG-VEX-0073</t>
  </si>
  <si>
    <t>JUVENAL PARDO CARABALLO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</si>
  <si>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73 DE FECHA 12 DE ENERO DEL 2021 DE LA VICERRECTORÍA DE EXTENSIÓN Y PROYECCIÓN SOCIAL.  </t>
  </si>
  <si>
    <t>OAG-VEX-0019</t>
  </si>
  <si>
    <t>JOSE BADILLO HURTADO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</si>
  <si>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 DE FECHA 12 DE ENERO DEL 2021 DE LA VICERRECTORÍA DE EXTENSIÓN Y PROYECCIÓN SOCIAL.  </t>
  </si>
  <si>
    <t>OPSP-VEX-0187</t>
  </si>
  <si>
    <t>JAVIER FERNANDO RAMÍREZ RAMÍREZ</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</si>
  <si>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187 DE FECHA 12 DE ENERO DEL 2021 DE LA VICERRECTORÍA DE EXTENSIÓN Y PROYECCIÓN SOCIAL.  </t>
  </si>
  <si>
    <t>OAG-VEX-0121</t>
  </si>
  <si>
    <t>CARLOS SEGUNDO REDONDO CAMPO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</si>
  <si>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121 DE FECHA 12 DE ENERO DEL 2021 DE LA VICERRECTORÍA DE EXTENSIÓN Y PROYECCIÓN SOCIAL.  </t>
  </si>
  <si>
    <t>OAG-VEX-0131</t>
  </si>
  <si>
    <t>ELSER JOSE REDONDO PUSHAINA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</si>
  <si>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131 DE FECHA 12 DE ENERO DEL 2021 DE LA VICERRECTORÍA DE EXTENSIÓN Y PROYECCIÓN SOCIAL.  </t>
  </si>
  <si>
    <t>OAG-VEX-0120</t>
  </si>
  <si>
    <t>ANDIS REDONDO BARROS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</si>
  <si>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120 DE FECHA 12 DE ENERO DEL 2021 DE LA VICERRECTORÍA DE EXTENSIÓN Y PROYECCIÓN SOCIAL.  </t>
  </si>
  <si>
    <t>OPSP-VEX-0294</t>
  </si>
  <si>
    <t>JONATHAN SARMIENTO RODRÍGUEZ</t>
  </si>
  <si>
    <t xml:space="preserve">SERVICIOS PROFESIONALES PARA RECOLECTAR, DE ACUERDO AL MECANISMO DE REGISTRO DE LA INFORMACIÓN Y EL FORMULARIO ESTIPULADO POR EL EQUIPO TÉCNICO DEL CONTRATO 452 DE 2021, LA INFORMACIÓN REQUERIDA PARA CARACTERIZAR 100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294 DE FECHA 12 DE ENERO DEL 2021 DE LA VICERRECTORÍA DE EXTENSIÓN Y PROYECCIÓN SOCIAL.  </t>
  </si>
  <si>
    <t>OPSP-VEX-0326</t>
  </si>
  <si>
    <t>DANIEL EDGARDO RIVADENEIRA ARRIETA</t>
  </si>
  <si>
    <t xml:space="preserve">SERVICIOS PROFESIONALES PARA ORGANIZAR DE ACUERDO A LA INFORMACIÓN FINANCIERA SUMINISTRADA POR AL COORDINADOR ADMINISTRATIVO DEL PROYECTO SEPEC, EL INFORME DE LA EJECUCIÓN MENSUAL. 2) COORDINAR LA LEGALIZACIÓN DE AVANCES ANTE LAS DIFERENTES DEPENDENCIAS DE LA UNIVERSIDAD RESPONSABLES DE ESTE PROCESO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326 DE FECHA 12 DE ENERO DEL 2021 DE LA VICERRECTORÍA DE EXTENSIÓN Y PROYECCIÓN SOCIAL.  </t>
  </si>
  <si>
    <t>OPSP-VEX-0334</t>
  </si>
  <si>
    <t>ALBERT HERNÁNDEZ HERNÁNDEZ</t>
  </si>
  <si>
    <t xml:space="preserve">SERVICIOS PROFESIONALES PARA COORDINAR EL PROCESO DE GESTIÓN DE DOCUMENTAL DE LA INFORMACIÓN DE CAMPO GENERADA EN EL MARCO DEL COMPONENTE DE PESCA ARTESANAL DE CONSUMO DEL PROYECTO SEPEC, DE CONFORMIDAD CON LA PROGRAMACIÓN ESTIPULADA POR EL COORDINADOR DEL COMPONENTE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334 DE FECHA 12 DE ENERO DEL 2021 DE LA VICERRECTORÍA DE EXTENSIÓN Y PROYECCIÓN SOCIAL.  </t>
  </si>
  <si>
    <t>OPSP-VEX-0316</t>
  </si>
  <si>
    <t>ROBERTO CARLOS RIVERA MENDOZA</t>
  </si>
  <si>
    <t xml:space="preserve">SERVICIOS PROFESIONALES PARA COORDINAR EL COMPONENTE DE PESCA DE CONSUMO DEL CONTRATO 452 DE 2021, COORDINAR EL PROCESO DE SELECCIÓN DEL PERSONAL DE CAMPO REQUERIDO PARA LA EJECUCIÓN DEL CONTRATO EN LO QUE RESPECTA AL COMPONENTE DE PESCA DE CONSUMO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316 DE FECHA 12 DE ENERO DEL 2021 DE LA VICERRECTORÍA DE EXTENSIÓN Y PROYECCIÓN SOCIAL.  </t>
  </si>
  <si>
    <t>OPSP-VEX-0324</t>
  </si>
  <si>
    <t>OLIVER JOSÉ GREGORIO OROZCO SANJUANELO</t>
  </si>
  <si>
    <t xml:space="preserve">SERVICIOS PROFESIONALES PARA REVISAR LOS SOPORTES DOCUMENTALES Y LOS DOCUMENTOS JURÍDICOS (MINUTAS) NECESARIOS PARA EL DESARROLLO CONTRACTUAL DEL PROYECTO SEPEC, PRESTAR ASISTENCIA  Y ASESORÍA JURÍDICA EN EL PROYECTO EN LAS ETAPAS PRE-CONTRACTUALES, CONTRACTUALES Y POST-CONTRACTUALES, DERIVADAS DEL MISMO Y DEMAS ACTIVIDADES DESCRITAS EN LA 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324 DE FECHA 12 DE ENERO DEL 2021 DE LA VICERRECTORÍA DE EXTENSIÓN Y PROYECCIÓN SOCIAL.  </t>
  </si>
  <si>
    <t>OPSP-VEX-0308</t>
  </si>
  <si>
    <t>FÉLIX DE JESÚS CUELLO</t>
  </si>
  <si>
    <t xml:space="preserve">SERVICIOS PROFESIONALES PARA REVISAR, VERIFICAR (DETECCIÓN DE DATOS ATÍPICOS) Y VALIDAR LA INFORMACIÓN CONSIGNADA EN LAS BASES DE DATOS SOBRE PESCA ARTESANAL DE CONSUMO REFERIDA AL ESFUERZO PESQUERO, DESEMBARCOS, VALOR MONETARIO, COSTOS DE FAENA, ACTIVIDAD Y DÍAS EFECTIVOS REGISTRADOS EN EL NORTE DEL LITORAL CARIBE (DEPARTAMENTOS DE LA GUAJIRA, MAGDALENA, ATLÁNTICO Y BOLIVAR), EN EL MARCO DEL PROYECTO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308 DE FECHA 12 DE ENERO DEL 2021 DE LA VICERRECTORÍA DE EXTENSIÓN Y PROYECCIÓN SOCIAL.  </t>
  </si>
  <si>
    <t>OAG-VEX-0137</t>
  </si>
  <si>
    <t>RAFAEL RODRIGUEZ ROBLES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</si>
  <si>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137 DE FECHA 12 DE ENERO DEL 2021 DE LA VICERRECTORÍA DE EXTENSIÓN Y PROYECCIÓN SOCIAL.  </t>
  </si>
  <si>
    <t>OPSP-VEX-0292</t>
  </si>
  <si>
    <t>ANDRÉS AVELINO PINTO JIMÉNEZ</t>
  </si>
  <si>
    <t xml:space="preserve">SERVICIOS PROFESIONALES PARA RECOLECTAR, DE ACUERDO AL MECANISMO DE REGISTRO DE LA INFORMACIÓN Y EL FORMULARIO ESTIPULADO POR EL EQUIPO TÉCNICO DEL CONTRATO 452 DE 2021, LA INFORMACIÓN REQUERIDA PARA CARACTERIZAR 49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292 DE FECHA 12 DE ENERO DEL 2021 DE LA VICERRECTORÍA DE EXTENSIÓN Y PROYECCIÓN SOCIAL.  </t>
  </si>
  <si>
    <t>OAG-VEX-0088</t>
  </si>
  <si>
    <t>JUAN CARLOS HERNÁNDEZ AGUIÑO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</si>
  <si>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88 DE FECHA 12 DE ENERO DEL 2021 DE LA VICERRECTORÍA DE EXTENSIÓN Y PROYECCIÓN SOCIAL.  </t>
  </si>
  <si>
    <t>OAG-VEX-0089</t>
  </si>
  <si>
    <t>YORDI DESIDERIO TENORIO ARAUJO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</si>
  <si>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89 DE FECHA 12 DE ENERO DEL 2021 DE LA VICERRECTORÍA DE EXTENSIÓN Y PROYECCIÓN SOCIAL.  </t>
  </si>
  <si>
    <t>OAG-VEX-0268</t>
  </si>
  <si>
    <t>JUAN CARLOS ROMERO ROJAS</t>
  </si>
  <si>
    <t xml:space="preserve">SERVICIOS DE APOYO A LA GESTION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268 DE FECHA 12 DE ENERO DEL 2021 DE LA VICERRECTORÍA DE EXTENSIÓN Y PROYECCIÓN SOCIAL.  </t>
  </si>
  <si>
    <t>OPSP-VEX-0177</t>
  </si>
  <si>
    <t>OVIDIO BRAN BONILLA</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</si>
  <si>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177 DE FECHA 12 DE ENERO DEL 2021 DE LA VICERRECTORÍA DE EXTENSIÓN Y PROYECCIÓN SOCIAL.  </t>
  </si>
  <si>
    <t>OAG-VEX-0219</t>
  </si>
  <si>
    <t>HEILER JOSÉ ROMERO ARROYO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</si>
  <si>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219 DE FECHA 12 DE ENERO DEL 2021 DE LA VICERRECTORÍA DE EXTENSIÓN Y PROYECCIÓN SOCIAL.  </t>
  </si>
  <si>
    <t>OPSP-VEX-0222</t>
  </si>
  <si>
    <t>ROBERTO ANTONIO VERGARA PINTO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</si>
  <si>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222 DE FECHA 12 DE ENERO DEL 2021 DE LA VICERRECTORÍA DE EXTENSIÓN Y PROYECCIÓN SOCIAL.  </t>
  </si>
  <si>
    <t>OPSP-VEX-0024</t>
  </si>
  <si>
    <t>ANGEL ANDRES VILLA RESTREPO</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</si>
  <si>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 DE FECHA 12 DE ENERO DEL 2021 DE LA VICERRECTORÍA DE EXTENSIÓN Y PROYECCIÓN SOCIAL.  </t>
  </si>
  <si>
    <t>OAG-VEX-0246</t>
  </si>
  <si>
    <t>CELEDONIO RIASCOS RIASCOS</t>
  </si>
  <si>
    <t xml:space="preserve">SERVICIOS DE APOYO A LA GESTIÓN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246 DE FECHA 12 DE ENERO DEL 2021 DE LA VICERRECTORÍA DE EXTENSIÓN Y PROYECCIÓN SOCIAL.  </t>
  </si>
  <si>
    <t>OAG-VEX-0026</t>
  </si>
  <si>
    <t>LUIS YEXY LÓPEZ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</si>
  <si>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 DE FECHA 12 DE ENERO DEL 2021 DE LA VICERRECTORÍA DE EXTENSIÓN Y PROYECCIÓN SOCIAL.  </t>
  </si>
  <si>
    <t>OPSP-VEX-0206</t>
  </si>
  <si>
    <t>IVAN ANTONIO PÉREZ TAPIAS</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</si>
  <si>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206 DE FECHA 12 DE ENERO DEL 2021 DE LA VICERRECTORÍA DE EXTENSIÓN Y PROYECCIÓN SOCIAL.  </t>
  </si>
  <si>
    <t>OAG-VEX-0271</t>
  </si>
  <si>
    <t>JOSÉ FERNANDO ORREGO AGUIRRE</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</si>
  <si>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271 DE FECHA 12 DE ENERO DEL 2021 DE LA VICERRECTORÍA DE EXTENSIÓN Y PROYECCIÓN SOCIAL.  </t>
  </si>
  <si>
    <t>OAG-VEX-0062</t>
  </si>
  <si>
    <t>CLARA INÉS MENA MENA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</si>
  <si>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62 DE FECHA 12 DE ENERO DEL 2021 DE LA VICERRECTORÍA DE EXTENSIÓN Y PROYECCIÓN SOCIAL.  </t>
  </si>
  <si>
    <t>OAG-VEX-0282</t>
  </si>
  <si>
    <t>RAMIRO ANTONIO PACHECO MARTINEZ</t>
  </si>
  <si>
    <t xml:space="preserve">SERVICIOSDE APOYO A LA GESTIÓN PARA RECOLECTAR, DE ACUERDO CON EL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ALMACENES DE MERCADO DE GRANDES SUPERFICIES UBICADOS EN BOGOTÁ. LA INFORMACIÓN A COLECTAR (PRECIOS DE VENTA POR ESPECIE, VOLÚMENES COMERCIALIZADOS, PROCEDENCIA Y DESTINO DEL RECURSO, TIPO DE ELABORACIÓN O TRANSFORMACIÓN DEL RECURSO)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282 DE FECHA 12 DE ENERO DEL 2021 DE LA VICERRECTORÍA DE EXTENSIÓN Y PROYECCIÓN SOCIAL.  </t>
  </si>
  <si>
    <t>OAG-VEX-0111</t>
  </si>
  <si>
    <t>MAYRA ALEJANDRA BARRAZA HERRERA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</si>
  <si>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111 DE FECHA 12 DE ENERO DEL 2021 DE LA VICERRECTORÍA DE EXTENSIÓN Y PROYECCIÓN SOCIAL.  </t>
  </si>
  <si>
    <t>OAG-VEX-0117</t>
  </si>
  <si>
    <t>NELSON JOSE JIMENEZ VASQUEZ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</si>
  <si>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117 DE FECHA 12 DE ENERO DEL 2021 DE LA VICERRECTORÍA DE EXTENSIÓN Y PROYECCIÓN SOCIAL.  </t>
  </si>
  <si>
    <t>OAG-VEX-0068</t>
  </si>
  <si>
    <t>ALEXIS JUNIOR CARDALES TOSCANO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</si>
  <si>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68 DE FECHA 12 DE ENERO DEL 2021 DE LA VICERRECTORÍA DE EXTENSIÓN Y PROYECCIÓN SOCIAL.  </t>
  </si>
  <si>
    <t>OPSP-VEX-0161</t>
  </si>
  <si>
    <t>ALFENIS ENILETH ARTEAGA DURANGO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</si>
  <si>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161 DE FECHA 12 DE ENERO DEL 2021 DE LA VICERRECTORÍA DE EXTENSIÓN Y PROYECCIÓN SOCIAL.  </t>
  </si>
  <si>
    <t>OAG-VEX-0075</t>
  </si>
  <si>
    <t>JOHARYS JULIO VERONA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</si>
  <si>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75 DE FECHA 12 DE ENERO DEL 2021 DE LA VICERRECTORÍA DE EXTENSIÓN Y PROYECCIÓN SOCIAL.  </t>
  </si>
  <si>
    <t>OAG-VEX-0230</t>
  </si>
  <si>
    <t>ZULY GLENIS VERGARA SALGADO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</si>
  <si>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230 DE FECHA 12 DE ENERO DEL 2021 DE LA VICERRECTORÍA DE EXTENSIÓN Y PROYECCIÓN SOCIAL.  </t>
  </si>
  <si>
    <t>OPSP-VEX-0210</t>
  </si>
  <si>
    <t>DANNY PAOLA HERNÁNDEZ HERRERA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</si>
  <si>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210 DE FECHA 12 DE ENERO DEL 2021 DE LA VICERRECTORÍA DE EXTENSIÓN Y PROYECCIÓN SOCIAL.  </t>
  </si>
  <si>
    <t>OAG-VEX-0016</t>
  </si>
  <si>
    <t>ERIKA ASPRILLA IBARGUEN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</si>
  <si>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 DE FECHA 12 DE ENERO DEL 2021 DE LA VICERRECTORÍA DE EXTENSIÓN Y PROYECCIÓN SOCIAL.  </t>
  </si>
  <si>
    <t>OAG-VEX-0015</t>
  </si>
  <si>
    <t>ANYI TATIANA RIVAS CONRADO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</si>
  <si>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 DE FECHA 12 DE ENERO DEL 2021 DE LA VICERRECTORÍA DE EXTENSIÓN Y PROYECCIÓN SOCIAL.  </t>
  </si>
  <si>
    <t>OAG-VEX-0099</t>
  </si>
  <si>
    <t>DIANY FERNANDA MICOLTA SALAZAR</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</si>
  <si>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99 DE FECHA 12 DE ENERO DEL 2021 DE LA VICERRECTORÍA DE EXTENSIÓN Y PROYECCIÓN SOCIAL.  </t>
  </si>
  <si>
    <t>OAG-VEX-0242</t>
  </si>
  <si>
    <t>MARÍA JOSÉ PATERNINA ESCOBAR</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</si>
  <si>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242 DE FECHA 12 DE ENERO DEL 2021 DE LA VICERRECTORÍA DE EXTENSIÓN Y PROYECCIÓN SOCIAL.  </t>
  </si>
  <si>
    <t>OAG-VEX-0097</t>
  </si>
  <si>
    <t>HEIDY CUERO VALENCIA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</si>
  <si>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97 DE FECHA 12 DE ENERO DEL 2021 DE LA VICERRECTORÍA DE EXTENSIÓN Y PROYECCIÓN SOCIAL.  </t>
  </si>
  <si>
    <t>OAG-VEX-0049</t>
  </si>
  <si>
    <t>RUTH CASTILLO TIQUE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</si>
  <si>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49 DE FECHA 12 DE ENERO DEL 2021 DE LA VICERRECTORÍA DE EXTENSIÓN Y PROYECCIÓN SOCIAL.  </t>
  </si>
  <si>
    <t>OAG-VEX-0105</t>
  </si>
  <si>
    <t>BRAYAN STIVEN RIVAS CASTILLO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</si>
  <si>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105 DE FECHA 12 DE ENERO DEL 2021 DE LA VICERRECTORÍA DE EXTENSIÓN Y PROYECCIÓN SOCIAL.  </t>
  </si>
  <si>
    <t>OAG-VEX-0103</t>
  </si>
  <si>
    <t>IVONNE YADIRA ESTUPIÑAN ESTUPIÑAN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</si>
  <si>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103 DE FECHA 12 DE ENERO DEL 2021 DE LA VICERRECTORÍA DE EXTENSIÓN Y PROYECCIÓN SOCIAL.  </t>
  </si>
  <si>
    <t>OAG-VEX-0128</t>
  </si>
  <si>
    <t>LIDIS VANESSA LOPEZ GONZALEZ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</si>
  <si>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128 DE FECHA 12 DE ENERO DEL 2021 DE LA VICERRECTORÍA DE EXTENSIÓN Y PROYECCIÓN SOCIAL.  </t>
  </si>
  <si>
    <t>OAG-VEX-0221</t>
  </si>
  <si>
    <t>JOSE LEANDRO RANGEL SUESCUN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</si>
  <si>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221 DE FECHA 12 DE ENERO DEL 2021 DE LA VICERRECTORÍA DE EXTENSIÓN Y PROYECCIÓN SOCIAL.  </t>
  </si>
  <si>
    <t>OPSP-VEX-0322</t>
  </si>
  <si>
    <t>GIAN LUCA LO VERSO ALONSO</t>
  </si>
  <si>
    <t xml:space="preserve">SERVICIOS PROFESIONALES PARA COORDINAR EL COMPONENTE DE BANCO DE FOTOGRAFÍAS DEL SEPEC EN EL MARCO DEL CONTRATO 452 DE 2021, TANTO EN LO REFERENTE A LA CREACIÓN DEL NUEVO MÓDULO COMPROMETIDOS EN EL CONTRATO (PESCA INDUSTRIAL) COMO EN LO ATINENTE AL REGISTRO FOTOGRÁFICO DE ESPECIES Y OTROS ASPECTOS DE LAS PESQUERÍAS ARTESANALES PARA EL POBLAMIENTO DEL MÓDULO CORRESPONDIENTE EN LA PLATAFORMA INFORMÁTICA DEL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322 DE FECHA 12 DE ENERO DEL 2021 DE LA VICERRECTORÍA DE EXTENSIÓN Y PROYECCIÓN SOCIAL.  </t>
  </si>
  <si>
    <t>OAG-VEX-0091</t>
  </si>
  <si>
    <t>JUANA ELENA BELALCAZAR GARCÍA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</si>
  <si>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91 DE FECHA 12 DE ENERO DEL 2021 DE LA VICERRECTORÍA DE EXTENSIÓN Y PROYECCIÓN SOCIAL.  </t>
  </si>
  <si>
    <t>OAG-VEX-0096</t>
  </si>
  <si>
    <t>SULANYER RODRÍGUEZ MINA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</si>
  <si>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96 DE FECHA 12 DE ENERO DEL 2021 DE LA VICERRECTORÍA DE EXTENSIÓN Y PROYECCIÓN SOCIAL.  </t>
  </si>
  <si>
    <t>OAG-VEX-0061</t>
  </si>
  <si>
    <t>DIANA VIRIS MOSQUERA ASPRILLA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</si>
  <si>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61 DE FECHA 12 DE ENERO DEL 2021 DE LA VICERRECTORÍA DE EXTENSIÓN Y PROYECCIÓN SOCIAL.  </t>
  </si>
  <si>
    <t>OAG-VEX-0289</t>
  </si>
  <si>
    <t>EVANYS MANUEL VALDERRAMA ZAPATA</t>
  </si>
  <si>
    <t xml:space="preserve">SERVICIOS DE APOYO A LE GESTION PARA RECOLECTAR, DE ACUERDO AL MECANISMO DE REGISTRO DE LA INFORMACIÓN Y EL FORMULARIO ESTIPULADO POR EL EQUIPO TÉCNICO DEL CONTRATO 452 DE 2021, LA INFORMACIÓN REQUERIDA PARA CARACTERIZAR 165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289 DE FECHA 12 DE ENERO DEL 2021 DE LA VICERRECTORÍA DE EXTENSIÓN Y PROYECCIÓN SOCIAL.  </t>
  </si>
  <si>
    <t>OAG-VEX-0203</t>
  </si>
  <si>
    <t>EDWIN ANAYA RAMOS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</si>
  <si>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203 DE FECHA 12 DE ENERO DEL 2021 DE LA VICERRECTORÍA DE EXTENSIÓN Y PROYECCIÓN SOCIAL.  </t>
  </si>
  <si>
    <t>OAG-VEX-0056</t>
  </si>
  <si>
    <t>MARYURIS PALACIOS SALINAS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</si>
  <si>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56 DE FECHA 12 DE ENERO DEL 2021 DE LA VICERRECTORÍA DE EXTENSIÓN Y PROYECCIÓN SOCIAL.  </t>
  </si>
  <si>
    <t>OAG-VEX-0240</t>
  </si>
  <si>
    <t>DAYANA MARGARITA SOLANO BERTEL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</si>
  <si>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240 DE FECHA 12 DE ENERO DEL 2021 DE LA VICERRECTORÍA DE EXTENSIÓN Y PROYECCIÓN SOCIAL.  </t>
  </si>
  <si>
    <t>OAG-VEX-0198</t>
  </si>
  <si>
    <t>CRISTIHAN JAVIER RODRIGUEZ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</si>
  <si>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198 DE FECHA 12 DE ENERO DEL 2021 DE LA VICERRECTORÍA DE EXTENSIÓN Y PROYECCIÓN SOCIAL.  </t>
  </si>
  <si>
    <t>OAG-VEX-0208</t>
  </si>
  <si>
    <t>FERNEL CRESPO MIRANDA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</si>
  <si>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208 DE FECHA 12 DE ENERO DEL 2021 DE LA VICERRECTORÍA DE EXTENSIÓN Y PROYECCIÓN SOCIAL.  </t>
  </si>
  <si>
    <t>OAG-VEX-0207</t>
  </si>
  <si>
    <t>MARÍA FERNANDA DÍAZ CORREA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</si>
  <si>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207 DE FECHA 12 DE ENERO DEL 2021 DE LA VICERRECTORÍA DE EXTENSIÓN Y PROYECCIÓN SOCIAL.  </t>
  </si>
  <si>
    <t>OAG-VEX-0204</t>
  </si>
  <si>
    <t>SIGILFREDO ARÉVALO MEJÍA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</si>
  <si>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204 DE FECHA 12 DE ENERO DEL 2021 DE LA VICERRECTORÍA DE EXTENSIÓN Y PROYECCIÓN SOCIAL.  </t>
  </si>
  <si>
    <t>OAG-VEX-0211</t>
  </si>
  <si>
    <t>YASELIS CORREA GUERRERO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</si>
  <si>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211 DE FECHA 12 DE ENERO DEL 2021 DE LA VICERRECTORÍA DE EXTENSIÓN Y PROYECCIÓN SOCIAL.  </t>
  </si>
  <si>
    <t>OPSP-VEX-0301</t>
  </si>
  <si>
    <t>SHEYLA CAROLINA HERNANDEZ PRIETO</t>
  </si>
  <si>
    <t xml:space="preserve">SERVICIOS PROFESIONALES PARA REVISAR LOS INFORMES DE ACTIVIDADES DE LOS COLECTORES DE CAMPO ADSCRITOS AL COMPONENTE DE PESCA ARTESANAL DE CONSUMO DEL PROYECTO SEPEC, A FIN DE EVALUAR TANTO LA CALIDAD COMO LA CONSISTENCIA DE LOS MISMOS Y REALIZAR SEGUIMIENTO, HASTA COMPLETA SATISFACCIÓN, AL PROCESO DE CORRECCIÓN A LAS QUE HAYA LUGAR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301 DE FECHA 12 DE ENERO DEL 2021 DE LA VICERRECTORÍA DE EXTENSIÓN Y PROYECCIÓN SOCIAL.  </t>
  </si>
  <si>
    <t>OAG-VEX-0209</t>
  </si>
  <si>
    <t>LISBETH HERNADEZ PAVA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</si>
  <si>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209 DE FECHA 12 DE ENERO DEL 2021 DE LA VICERRECTORÍA DE EXTENSIÓN Y PROYECCIÓN SOCIAL.  </t>
  </si>
  <si>
    <t>OAG-VEX-0182</t>
  </si>
  <si>
    <t>OSCAR ANDRÉS AYALA GÓMEZ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</si>
  <si>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182 DE FECHA 12 DE ENERO DEL 2021 DE LA VICERRECTORÍA DE EXTENSIÓN Y PROYECCIÓN SOCIAL.  </t>
  </si>
  <si>
    <t>OAG-VEX-0196</t>
  </si>
  <si>
    <t>MAFE DANIELA GUTIERREZ YARA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</si>
  <si>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196 DE FECHA 12 DE ENERO DEL 2021 DE LA VICERRECTORÍA DE EXTENSIÓN Y PROYECCIÓN SOCIAL.  </t>
  </si>
  <si>
    <t>OAG-VEX-0181</t>
  </si>
  <si>
    <t>NAYARIT ZULENA CADAVID CADAVID</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</si>
  <si>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181 DE FECHA 12 DE ENERO DEL 2021 DE LA VICERRECTORÍA DE EXTENSIÓN Y PROYECCIÓN SOCIAL.  </t>
  </si>
  <si>
    <t>OAG-VEX-0180</t>
  </si>
  <si>
    <t>PABLO ANDRÉS VILLARREAL SÁNCHEZ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</si>
  <si>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180 DE FECHA 12 DE ENERO DEL 2021 DE LA VICERRECTORÍA DE EXTENSIÓN Y PROYECCIÓN SOCIAL.  </t>
  </si>
  <si>
    <t>OAG-VEX-0079</t>
  </si>
  <si>
    <t>OSCAR FERNANDO QUIÑONES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</si>
  <si>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79 DE FECHA 12 DE ENERO DEL 2021 DE LA VICERRECTORÍA DE EXTENSIÓN Y PROYECCIÓN SOCIAL.  </t>
  </si>
  <si>
    <t>OAG-VEX-0083</t>
  </si>
  <si>
    <t>MARIA FERNANDA MINA HURTADO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</si>
  <si>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83 DE FECHA 12 DE ENERO DEL 2021 DE LA VICERRECTORÍA DE EXTENSIÓN Y PROYECCIÓN SOCIAL.  </t>
  </si>
  <si>
    <t>OPSP-VEX-0142</t>
  </si>
  <si>
    <t>ANDREA MARCELA ESPITIA GALVIS</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</si>
  <si>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142 DE FECHA 12 DE ENERO DEL 2021 DE LA VICERRECTORÍA DE EXTENSIÓN Y PROYECCIÓN SOCIAL.  </t>
  </si>
  <si>
    <t>OAG-VEX-0186</t>
  </si>
  <si>
    <t>AMARILIS SOFÍA QUIROZ BENITEZ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</si>
  <si>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186 DE FECHA 12 DE ENERO DEL 2021 DE LA VICERRECTORÍA DE EXTENSIÓN Y PROYECCIÓN SOCIAL.  </t>
  </si>
  <si>
    <t>OPSP-VEX-0296</t>
  </si>
  <si>
    <t>LILIANA MARÍA PACHECO OROZCO</t>
  </si>
  <si>
    <t xml:space="preserve">SERVICIOS PROFESIONALES PARA RECOLECTAR, DE ACUERDO AL MECANISMO DE REGISTRO DE LA INFORMACIÓN Y EL FORMULARIO ESTIPULADO POR EL EQUIPO TÉCNICO DEL CONTRATO 452 DE 2021, LA INFORMACIÓN REQUERIDA PARA CARACTERIZAR 50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296 DE FECHA 12 DE ENERO DEL 2021 DE LA VICERRECTORÍA DE EXTENSIÓN Y PROYECCIÓN SOCIAL.  </t>
  </si>
  <si>
    <t>OPSP-VEX-0228</t>
  </si>
  <si>
    <t>JAVIER JOAQUÍN NIEVES LÓPEZ</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</si>
  <si>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228 DE FECHA 12 DE ENERO DEL 2021 DE LA VICERRECTORÍA DE EXTENSIÓN Y PROYECCIÓN SOCIAL.  </t>
  </si>
  <si>
    <t>OAG-VEX-0227</t>
  </si>
  <si>
    <t>DIOSMAR ENRIQUE REYES LÓPEZ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</si>
  <si>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227 DE FECHA 12 DE ENERO DEL 2021 DE LA VICERRECTORÍA DE EXTENSIÓN Y PROYECCIÓN SOCIAL.  </t>
  </si>
  <si>
    <t>OAG-VEX-0229</t>
  </si>
  <si>
    <t>ELKIN DAVID ZARANTE TORDECILLA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</si>
  <si>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229 DE FECHA 12 DE ENERO DEL 2021 DE LA VICERRECTORÍA DE EXTENSIÓN Y PROYECCIÓN SOCIAL.  </t>
  </si>
  <si>
    <t>OAG-VEX-0214</t>
  </si>
  <si>
    <t>JAVIER ALEJANDRO GUERRA ROYERO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</si>
  <si>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214 DE FECHA 12 DE ENERO DEL 2021 DE LA VICERRECTORÍA DE EXTENSIÓN Y PROYECCIÓN SOCIAL.  </t>
  </si>
  <si>
    <t>OAG-VEX-0185</t>
  </si>
  <si>
    <t>ROBINSON ALBERTO ARCINIEGAS LIÑAN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</si>
  <si>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185 DE FECHA 12 DE ENERO DEL 2021 DE LA VICERRECTORÍA DE EXTENSIÓN Y PROYECCIÓN SOCIAL.  </t>
  </si>
  <si>
    <t>OAG-VEX-0076</t>
  </si>
  <si>
    <t>ARIEL ENRIQUE ANAYA TORRES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</si>
  <si>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76 DE FECHA 12 DE ENERO DEL 2021 DE LA VICERRECTORÍA DE EXTENSIÓN Y PROYECCIÓN SOCIAL.  </t>
  </si>
  <si>
    <t>OAG-VEX-0077</t>
  </si>
  <si>
    <t>SNAYDER JOSÉ LICONA MEDRANO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</si>
  <si>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77 DE FECHA 12 DE ENERO DEL 2021 DE LA VICERRECTORÍA DE EXTENSIÓN Y PROYECCIÓN SOCIAL.  </t>
  </si>
  <si>
    <t>OAG-VEX-0108</t>
  </si>
  <si>
    <t>LUIS EDUARDO CHARRASQUIEL JIMÉNEZ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</si>
  <si>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108 DE FECHA 12 DE ENERO DEL 2021 DE LA VICERRECTORÍA DE EXTENSIÓN Y PROYECCIÓN SOCIAL.  </t>
  </si>
  <si>
    <t>0</t>
  </si>
  <si>
    <t>OAG-VEX-0081</t>
  </si>
  <si>
    <t>CARLOS HERNANDO MANCILLA SEGURA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</si>
  <si>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81 DE FECHA 12 DE ENERO DEL 2021 DE LA VICERRECTORÍA DE EXTENSIÓN Y PROYECCIÓN SOCIAL.  </t>
  </si>
  <si>
    <t>OPSP-VEX-0078</t>
  </si>
  <si>
    <t>LILIAN SAIDITH REZA GAVIRIA</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</si>
  <si>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78 DE FECHA 12 DE ENERO DEL 2021 DE LA VICERRECTORÍA DE EXTENSIÓN Y PROYECCIÓN SOCIAL.  </t>
  </si>
  <si>
    <t>OPSP-VEX-0148</t>
  </si>
  <si>
    <t>GERALDINE INES DORIA DURANGO</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</si>
  <si>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148 DE FECHA 12 DE ENERO DEL 2021 DE LA VICERRECTORÍA DE EXTENSIÓN Y PROYECCIÓN SOCIAL.  </t>
  </si>
  <si>
    <t>OPSP-VEX-0232</t>
  </si>
  <si>
    <t>JOSÉ DARÍO DONADO GARCÍA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</si>
  <si>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232 DE FECHA 12 DE ENERO DEL 2021 DE LA VICERRECTORÍA DE EXTENSIÓN Y PROYECCIÓN SOCIAL.  </t>
  </si>
  <si>
    <t>OAG-VEX-0231</t>
  </si>
  <si>
    <t>YENIS PAOLA LOZANO LOZANO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</si>
  <si>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231 DE FECHA 12 DE ENERO DEL 2021 DE LA VICERRECTORÍA DE EXTENSIÓN Y PROYECCIÓN SOCIAL.  </t>
  </si>
  <si>
    <t>OPSP-VEX-0155</t>
  </si>
  <si>
    <t>VIVIAN CÓRDOBA FIGUEROA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</si>
  <si>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155 DE FECHA 12 DE ENERO DEL 2021 DE LA VICERRECTORÍA DE EXTENSIÓN Y PROYECCIÓN SOCIAL.  </t>
  </si>
  <si>
    <t>OAG-VEX-0216</t>
  </si>
  <si>
    <t>MAYERLIS DEL CARMEN MIRANDA BELEÑO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</si>
  <si>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216 DE FECHA 12 DE ENERO DEL 2021 DE LA VICERRECTORÍA DE EXTENSIÓN Y PROYECCIÓN SOCIAL.  </t>
  </si>
  <si>
    <t>OPSP-VEX-0205</t>
  </si>
  <si>
    <t>LINDA PAOLA LÓPEZ FUENTES</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</si>
  <si>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205 DE FECHA 12 DE ENERO DEL 2021 DE LA VICERRECTORÍA DE EXTENSIÓN Y PROYECCIÓN SOCIAL.  </t>
  </si>
  <si>
    <t>OAG-VEX-0243</t>
  </si>
  <si>
    <t>RENÉ ANTONIO GULFO AVILA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</si>
  <si>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243 DE FECHA 12 DE ENERO DEL 2021 DE LA VICERRECTORÍA DE EXTENSIÓN Y PROYECCIÓN SOCIAL.  </t>
  </si>
  <si>
    <t>OAG-VEX-0295</t>
  </si>
  <si>
    <t>JULIETH FERNANDA JUYA RAMÍREZ</t>
  </si>
  <si>
    <t xml:space="preserve">SERVICIOS DE APOYO A LA GESTIÓN PARA SISTEMATIZAR, DE ACUERDO AL MECANISMO DE REGISTRO DE LA INFORMACIÓN Y EL FORMULARIO ELECTRÓNICO ESTIPULADO POR EL EQUIPO TÉCNICO DEL CONTRATO 452 DE 2021, LA INFORMACIÓN DE 44 GRANJAS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295 DE FECHA 12 DE ENERO DEL 2021 DE LA VICERRECTORÍA DE EXTENSIÓN Y PROYECCIÓN SOCIAL.  </t>
  </si>
  <si>
    <t>OAG-VEX-0241</t>
  </si>
  <si>
    <t>ANGELA MARIA HERRERA ARTEAGA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</si>
  <si>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241 DE FECHA 12 DE ENERO DEL 2021 DE LA VICERRECTORÍA DE EXTENSIÓN Y PROYECCIÓN SOCIAL.  </t>
  </si>
  <si>
    <t>OAG-VEX-0060</t>
  </si>
  <si>
    <t>ARELIS ALLIN CÓRDOBA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</si>
  <si>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60 DE FECHA 12 DE ENERO DEL 2021 DE LA VICERRECTORÍA DE EXTENSIÓN Y PROYECCIÓN SOCIAL.  </t>
  </si>
  <si>
    <t>OAG-VEX-0197</t>
  </si>
  <si>
    <t>DIEGO ARMANDO GAONA VILLAQUIRA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</si>
  <si>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197 DE FECHA 12 DE ENERO DEL 2021 DE LA VICERRECTORÍA DE EXTENSIÓN Y PROYECCIÓN SOCIAL.  </t>
  </si>
  <si>
    <t>OAG-VEX-0020</t>
  </si>
  <si>
    <t>MARIA DEL ROSARIO ARBOLEDA PARRA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</si>
  <si>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 DE FECHA 12 DE ENERO DEL 2021 DE LA VICERRECTORÍA DE EXTENSIÓN Y PROYECCIÓN SOCIAL.  </t>
  </si>
  <si>
    <t>OAG-VEX-0021</t>
  </si>
  <si>
    <t>ROIVER HINESTROZA LOZANO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</si>
  <si>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 DE FECHA 12 DE ENERO DEL 2021 DE LA VICERRECTORÍA DE EXTENSIÓN Y PROYECCIÓN SOCIAL.  </t>
  </si>
  <si>
    <t>OAG-VEX-0059</t>
  </si>
  <si>
    <t>IRIS YILESA PALACIOS CORDOBA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</si>
  <si>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59 DE FECHA 12 DE ENERO DEL 2021 DE LA VICERRECTORÍA DE EXTENSIÓN Y PROYECCIÓN SOCIAL.  </t>
  </si>
  <si>
    <t>OPSP-VEX-0063</t>
  </si>
  <si>
    <t>JHASBLEYDI PALACIO VALDES</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</si>
  <si>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63 DE FECHA 12 DE ENERO DEL 2021 DE LA VICERRECTORÍA DE EXTENSIÓN Y PROYECCIÓN SOCIAL.  </t>
  </si>
  <si>
    <t>OAG-VEX-0052</t>
  </si>
  <si>
    <t>YIRLEDYS GUTIERREZ ARROYO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</si>
  <si>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52 DE FECHA 12 DE ENERO DEL 2021 DE LA VICERRECTORÍA DE EXTENSIÓN Y PROYECCIÓN SOCIAL.  </t>
  </si>
  <si>
    <t>OAG-VEX-0008</t>
  </si>
  <si>
    <t>LEIBY YOHANA ASPRILLA SÁNCHEZ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</si>
  <si>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 DE FECHA 12 DE ENERO DEL 2021 DE LA VICERRECTORÍA DE EXTENSIÓN Y PROYECCIÓN SOCIAL.  </t>
  </si>
  <si>
    <t>OAG-VEX-0011</t>
  </si>
  <si>
    <t>FRANCISCA ESTEFANÍA MURILLO ASPRILLA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</si>
  <si>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11 DE FECHA 12 DE ENERO DEL 2021 DE LA VICERRECTORÍA DE EXTENSIÓN Y PROYECCIÓN SOCIAL.  </t>
  </si>
  <si>
    <t>OAG-VEX-0074</t>
  </si>
  <si>
    <t>ELYS JOHANA GONZALEZ RENGIFO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</si>
  <si>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74 DE FECHA 12 DE ENERO DEL 2021 DE LA VICERRECTORÍA DE EXTENSIÓN Y PROYECCIÓN SOCIAL.  </t>
  </si>
  <si>
    <t>OPSP-VEX-0057</t>
  </si>
  <si>
    <t>MARIEL YOMARA RAMOS MURIEL</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</si>
  <si>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57 DE FECHA 12 DE ENERO DEL 2021 DE LA VICERRECTORÍA DE EXTENSIÓN Y PROYECCIÓN SOCIAL.  </t>
  </si>
  <si>
    <t>OAG-VEX-0104</t>
  </si>
  <si>
    <t>LIVINTON JAVIER VIVAS NARANJO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</si>
  <si>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104 DE FECHA 12 DE ENERO DEL 2021 DE LA VICERRECTORÍA DE EXTENSIÓN Y PROYECCIÓN SOCIAL.  </t>
  </si>
  <si>
    <t>OAG-VEX-0007</t>
  </si>
  <si>
    <t>RUBIS YULIZA PEREA GARCES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</si>
  <si>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 DE FECHA 12 DE ENERO DEL 2021 DE LA VICERRECTORÍA DE EXTENSIÓN Y PROYECCIÓN SOCIAL.  </t>
  </si>
  <si>
    <t>OAG-VEX-0022</t>
  </si>
  <si>
    <t>AIDA LEIDIS PALACIOS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</si>
  <si>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22 DE FECHA 12 DE ENERO DEL 2021 DE LA VICERRECTORÍA DE EXTENSIÓN Y PROYECCIÓN SOCIAL.  </t>
  </si>
  <si>
    <t>OAG-VEX-0010</t>
  </si>
  <si>
    <t>DAIRO LORENZO CAJIAO PANDALES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</si>
  <si>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 DE FECHA 12 DE ENERO DEL 2021 DE LA VICERRECTORÍA DE EXTENSIÓN Y PROYECCIÓN SOCIAL.  </t>
  </si>
  <si>
    <t>OPSP-VEX-0318</t>
  </si>
  <si>
    <t>CIRO ALFONSO POLO PALLARES</t>
  </si>
  <si>
    <t xml:space="preserve">SERVICIOS PROFESIONALES PARA LLEVAR A CABO LAS ACTIVIDADES DE SOPORTE INFORMÁTICO DE LOS COMPONENTES DE ACUICULTURA, COMERCIALIZACIÓN Y BIOLÓGICOS (INCLUYE TALLAS), EN EL MARCO DEL CONTRATO 452 DE 2021 (AUNAP-UNIMAGDALENA)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318 DE FECHA 12 DE ENERO DEL 2021 DE LA VICERRECTORÍA DE EXTENSIÓN Y PROYECCIÓN SOCIAL.  </t>
  </si>
  <si>
    <t>OAG-VEX-0332</t>
  </si>
  <si>
    <t>RICARDO ANDRES ROJAS MARTINEZ</t>
  </si>
  <si>
    <t xml:space="preserve">SERVICIOS DE APOYO A LA GESTIÓN PARA APOYAR EN LA ORGANIZACIÓN Y AUDITORIAS DE LOS DIFERENTES FORMATOS DILIGENCIADOS RELACIONADOS CON LOS MUESTREOS BIOLÓGICOS-PESQUEROS DEL COMPONENTE DE PESCA ARTESANAL DE CONSUMO Y DEMAS ACTIVIDADES DESCRITAS EN LA ORDEN,  EL TERMINO DE EJECUCIÓN ES CONTADOS A PARTIR DEL CUMPLIMIENTO DE LOS REQUISITOS DE PERFECCIONAMIENTO Y EJECUCIÓN DE LA ORDEN HASTA EL  31 DE JULIO DEL 2022 SEGÚN LO ESTABLECIDO EN LA ORDEN DE SERVICIO NO.  332 DE FECHA 12 DE ENERO DEL 2021 DE LA VICERRECTORÍA DE EXTENSIÓN Y PROYECCIÓN SOCIAL.  </t>
  </si>
  <si>
    <t>OPSP-VEX-0304</t>
  </si>
  <si>
    <t>MIRIAN ESTHER FERNANDEZ MOSQUERA</t>
  </si>
  <si>
    <t xml:space="preserve">SERVICIOS PROFESIONALES PARA VERIFICAR EL CUMPLIMIENTO DEL TAMAÑO DE LA MUESTRA EN LOS SITIOS DE MONITOREO DE DESEMBARCOS DE PESCA ARTESANAL DONDE SE EMPLEA LA METODOLOGÍA MUESTRAL Y DEMAS ACTIVIDDES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304 DE FECHA 12 DE ENERO DEL 2021 DE LA VICERRECTORÍA DE EXTENSIÓN Y PROYECCIÓN SOCIAL.  </t>
  </si>
  <si>
    <t>OPSP-VEX-0321</t>
  </si>
  <si>
    <t>BRAYAN RENÉ CARBONÓ CARBONÓ</t>
  </si>
  <si>
    <t xml:space="preserve">SERVICIOS PROFESIONALES PARA IMPLEMENTAR EN LA APP DE ALEATORIZACIÓN DE UEP, LA FUNCIONALIDAD DE OBTENER DESDE EL SISTEMA UN CALENDARIO DE MUESTREO PREVIAMENTE CREADO, LLEVAR A CABO LAS ACTIVIDADES DE SOPORTE TÉCNICO E INFORMÁTICO DEL MÓDULO DEL BANCO DE FOTOGRAFÍAS Y DE LA APP DE ALEATORIZACIÓN DE UEP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321 DE FECHA 12 DE ENERO DEL 2021 DE LA VICERRECTORÍA DE EXTENSIÓN Y PROYECCIÓN SOCIAL.  </t>
  </si>
  <si>
    <t>OPSP-VEX-0313</t>
  </si>
  <si>
    <t>KARINA LIZETH TEJEDA RICO</t>
  </si>
  <si>
    <t xml:space="preserve">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LAS CUENCAS DE LOS RÍOS CAUCA, SINÚ Y ATRATO, DE ACUERDO CON LA METODOLOGÍA DE MONITOREO IMPLEMENTADA, EN EL MARCO DEL PROYECTO SEPEC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313 DE FECHA 12 DE ENERO DEL 2021 DE LA VICERRECTORÍA DE EXTENSIÓN Y PROYECCIÓN SOCIAL.  </t>
  </si>
  <si>
    <t>OAG-VEX-0302</t>
  </si>
  <si>
    <t>SEIBY MARTIN BARROS AYOLA</t>
  </si>
  <si>
    <t xml:space="preserve">SERVICIOS DE APOYO A LA GESTIÓN PARA APOYAR LA ORGANIZACIÓN DE LOS FORMULARIOS DE CAMPO CORRESPONDIENTES A LA PESCA DE CONSUMO DE ACUERDO CON LOS PROCEDIMIENTOS Y DIRECTRICES INSTITUCIONALES Y DEMAS ACIVIDADES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302 DE FECHA 12 DE ENERO DEL 2021 DE LA VICERRECTORÍA DE EXTENSIÓN Y PROYECCIÓN SOCIAL.  </t>
  </si>
  <si>
    <t>OPSP-VEX-0317</t>
  </si>
  <si>
    <t>HUGUER ALBERTO REYES ARDILA</t>
  </si>
  <si>
    <t xml:space="preserve">SERVICIOS PROFESIONALES PARA COORDINAR EL COMPONENTE DE SOPORTE INFORMÁTICO DEL SISTEMA DE INFORMACIÓN DEL SERVICIO ESTADÍSTICO PESQUERO DE COLOMBIA (SEPEC), EN EL MARCO DEL CONTRATO 452 DE 2021, REPORTAR OPORTUNAMENTE, DE ACUERDO CON EL CALENDARIO DE REVISIÓN Y ANÁLISIS DE LOS DATOS, A LOS COLECTORES DE CAMPO Y SUPERVISOR RESPECTIVO LOS ERRORES, DATOS ATÍPICOS, INCONSISTENCIAS U OMISIONES DETECTADOS EN LAS BASES DE DATOS ANTES MENCIONADAS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317 DE FECHA 12 DE ENERO DEL 2021 DE LA VICERRECTORÍA DE EXTENSIÓN Y PROYECCIÓN SOCIAL.  </t>
  </si>
  <si>
    <t>OPSP-VEX-0323</t>
  </si>
  <si>
    <t>KATERIN JULIETH ALMENDRALES TEJEDA</t>
  </si>
  <si>
    <t xml:space="preserve">SERVICIOS PROFESIONALES PARA SERVIR DE APOYO A LA DIRECCIÓN DEL CONTRATO, EN LA ELABORACIÓN DE SOLICITUD DE AYUDANTIAS, PAGO DE ESTÍMULOS ECONOMICOS, AVANCES, VIÁTICOS, APOYOS ECONOMICOS DE ACUERDO A LAS ESPECIFICACIONES DADAS Y REALIZAR LAS CERTIFICACIONES REQUERIDOS POR LOS CONTRATISTAS, PARA EL CUMPLIMIENTO DE LOS OBJETIVOS DE DICHO CONTRATO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323 DE FECHA 12 DE ENERO DEL 2021 DE LA VICERRECTORÍA DE EXTENSIÓN Y PROYECCIÓN SOCIAL.  </t>
  </si>
  <si>
    <t>OPSP-VEX-0314</t>
  </si>
  <si>
    <t>OLGA CECILIA VARGAS CHARRIS</t>
  </si>
  <si>
    <t xml:space="preserve">SERVICIOS PROFESIONALES PARA REALIZAR EL PROCESO DE TRAZABILIDAD O SEGUIMIENTO DE LAS REVISIONES EFECTUADAS POR LOS ANALISTAS EN LAS BASES DE DATOS SOBRE PESCA DE CONSUMO, DATOS BIOLÓGICO-PESQUEROS Y DATOS DE INGRESOS Y COSTOS DE FAENA REGISTRADOS EN EL SEPEC PARA LOS LITORALES CARIBE Y PACÍFICO Y LAS CUENCAS DEL RÍO SINÚ Y DEL RÍO ATRATO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314 DE FECHA 12 DE ENERO DEL 2021 DE LA VICERRECTORÍA DE EXTENSIÓN Y PROYECCIÓN SOCIAL.  </t>
  </si>
  <si>
    <t>OPSP-VEX-0286</t>
  </si>
  <si>
    <t>BRAYAN ENRIQUE ROCA LANAO</t>
  </si>
  <si>
    <t xml:space="preserve">SERVICIOS PROFESIONALES PARA DIRIGIR EL COMPONENTE DE ACUICULTURA DEL CONTRATO INTERADMINISTRATIVO 452 DE 2021, COORDINAR LA ENCUESTA ESTRUCTURAL DE GRANJAS DE ACUICULTURA, INCLUYENDO LOS PROCESOS DE RECOLECCIÓN, SISTEMATIZACIÓN, ESCANEADO, PROCESAMIENTO Y ANÁLISIS DE LA INFORMACIÓN GENERADA POR LA MISMA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286 DE FECHA 12 DE ENERO DEL 2021 DE LA VICERRECTORÍA DE EXTENSIÓN Y PROYECCIÓN SOCIAL.  </t>
  </si>
  <si>
    <t>OPSP-VEX-0283</t>
  </si>
  <si>
    <t>RAFAEL ORLANDO MENDOZA URECHE</t>
  </si>
  <si>
    <t xml:space="preserve">SERVICIOS PROFESIONALES PARA APOYAR AL COORDINADOR DEL COMPONENTE DE ACUICULTURA EN LAS LABORES LOGÍSTICAS Y TÉCNICAS REQUERIDAS PARA EL DESARROLLO DE LAS ACTIVIDADES DE CAMPO DEL COMPONENTE Y DEMAS ACTIVIDADES DESCRITS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283 DE FECHA 12 DE ENERO DEL 2021 DE LA VICERRECTORÍA DE EXTENSIÓN Y PROYECCIÓN SOCIAL.  </t>
  </si>
  <si>
    <t>OPSP-VEX-0319</t>
  </si>
  <si>
    <t>MARIA CAMILA SAMPER MEZA</t>
  </si>
  <si>
    <t xml:space="preserve">SERVICIOS PROFESIONALES PARA LLEVAR A CABO LAS ACTIVIDADES DE SOPORTE INFORMÁTICO DE LOS COMPONENTES DE PESCA ARTESANAL Y PECES ORNAMENTALES, EN EL MARCO DEL CONTRATO 452 DE 2021 (AUNAP-UNIMAGDALENA)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319 DE FECHA 12 DE ENERO DEL 2021 DE LA VICERRECTORÍA DE EXTENSIÓN Y PROYECCIÓN SOCIAL.  </t>
  </si>
  <si>
    <t>OPSP-VEX-0250</t>
  </si>
  <si>
    <t>JESUS CORREA HELBRUM</t>
  </si>
  <si>
    <t xml:space="preserve">SERVICIOS PROFESIONALES PARA REALIZAR EL PROCESO DE TRAZABILIDAD O SEGUIMIENTO DE LAS REVISIONES EFECTUADAS POR EL ANALISTA DE DESEMBARCOS INDUSTRIALES DEL CONTRATO 452 DE 2021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250 DE FECHA 12 DE ENERO DEL 2021 DE LA VICERRECTORÍA DE EXTENSIÓN Y PROYECCIÓN SOCIAL.  </t>
  </si>
  <si>
    <t>OAG-VEX-0300</t>
  </si>
  <si>
    <t>SANDRA PAOLA TABARES BUELVAS</t>
  </si>
  <si>
    <t xml:space="preserve">SERVICIOS DE APOYO A LA GESTIÓN PARA APOYAR EN LA ORGANIZACIÓN Y AUDITORIAS DE LOS DIFERENTES FORMATOS DILIGENCIADOS RELACIONADOS CON LOS MUESTREOS BIOLÓGICOS-PESQUEROS DEL COMPONENTE DE PESCA ARTESANAL DE CONSUMO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300 DE FECHA 12 DE ENERO DEL 2021 DE LA VICERRECTORÍA DE EXTENSIÓN Y PROYECCIÓN SOCIAL.  </t>
  </si>
  <si>
    <t>OPSP-VEX-0336</t>
  </si>
  <si>
    <t>ARLED ZAVIC MARTÍNEZ VILLALBA</t>
  </si>
  <si>
    <t xml:space="preserve">SERVICIOS PROFESIONALES PARA EL DESARROLLO DE LAS SIGUIENTES ACTIVIDADES: 1) REVISAR, VERIFICAR Y VALIDAR LA INFORMACIÓN CONSIGNADA EN LAS BASES DE DATOS DE LONGITUDES REGISTRADOS EN EN LAS CUENCAS MAGDALENA, CAUCA, SAN JORGE, SINÚ Y ATRATO Y DEMAS ACTIVIDADES DESCRITSA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336 DE FECHA 12 DE ENERO DEL 2021 DE LA VICERRECTORÍA DE EXTENSIÓN Y PROYECCIÓN SOCIAL.  </t>
  </si>
  <si>
    <t>OPSP-VEX-0320</t>
  </si>
  <si>
    <t>DANIELA BARRIOS NAIZZIR</t>
  </si>
  <si>
    <t xml:space="preserve">SERVICIOS PROFESIONALES PARA COORDINAR LAS ACTIVIDADES TÉCNICAS Y LOGÍSTICAS RELACIONADAS CON LOS PROCESOS DE CERTIFICACIÓN DE LAS DOS OPERACIONES ESTADÍSTICAS PREVISTAS ARA EL EFECTO EN EL MARCO DEL CONTRATO 452 DE 2021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320 DE FECHA 12 DE ENERO DEL 2021 DE LA VICERRECTORÍA DE EXTENSIÓN Y PROYECCIÓN SOCIAL.  </t>
  </si>
  <si>
    <t>OPSP-VEX-0333</t>
  </si>
  <si>
    <t>CARLOS MARIO SALAZAR PÉREZ</t>
  </si>
  <si>
    <t xml:space="preserve">SERVICIOS PROFESIONALES PARA COORDINAR EL PROCESO DE ALEATORIZACIÓN DE LAS UEP PARA EFECTOS DEL MUESTREO DE DESEMBARCOS ARTESANALES DEL CONTRATO 452 DE 2021, SIENDO EL ENLACE ENTRE LOS SUPERVISORES Y LOS COLECTORES DE CAMPO CON EL GRUPO SOPORTE TÉCNICO DEL PROYECTO SEPEC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333 DE FECHA 12 DE ENERO DEL 2021 DE LA VICERRECTORÍA DE EXTENSIÓN Y PROYECCIÓN SOCIAL.  </t>
  </si>
  <si>
    <t>OPSP-VEX-0245</t>
  </si>
  <si>
    <t>EDUARDO JESÚS CHOLES RODRÍGUEZ</t>
  </si>
  <si>
    <t xml:space="preserve">SERVICIOS PROFESIONALES PARA APOYAR LAS ACTIVIDADES LOGÍSTICAS TENDIENTES A VIABILIZAR LA RECOLECCIÓN DE INFORMACIÓN DE LOS DESEMBARCOS DE LA FLOTA INDUSTRIAL, SUPERVISAR EL PROCESO DE ENVÍO Y REVISIÓN DE LOS FORMATOS EN FÍSICO DILIGENCIADOS POR LOS TÉCNICOS PARA EL MONITOREO DEL DESEMBARCO INDUSTRIAL Y COORDINAR EL PROCESO DE ESCANEO Y ARCHIVO DE LA INFORMACIÓN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245 DE FECHA 12 DE ENERO DEL 2021 DE LA VICERRECTORÍA DE EXTENSIÓN Y PROYECCIÓN SOCIAL.  </t>
  </si>
  <si>
    <t>OPSP-VEX-0309</t>
  </si>
  <si>
    <t>JESÚS EDUARDO CURIEL PÉREZ</t>
  </si>
  <si>
    <t xml:space="preserve">SERVICIOS PROFESIONALES PARA REVISAR, VERIFICAR (DETECCIÓN DE DATOS ATÍPICOS) Y VALIDAR LA INFORMACIÓN CONSIGNADA EN LAS BASES DE DATOS SOBRE PESCA ARTESANAL DE CONSUMO REFERIDA AL ESFUERZO PESQUERO, DESEMBARCOS, VALOR MONETARIO, COSTOS DE FAENA, ACTIVIDAD Y DÍAS EFECTIVOS REGISTRADOS EN EL SUR DEL LITORAL CARIBE (DEPARTAMENTOS DE SUCRE, CÓRDOBA, ANTIOQUIA Y CHOCO), EN EL MARCO DEL PROYECTO SEPEC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309 DE FECHA 12 DE ENERO DEL 2021 DE LA VICERRECTORÍA DE EXTENSIÓN Y PROYECCIÓN SOCIAL.  </t>
  </si>
  <si>
    <t>OAG-VEX-0262</t>
  </si>
  <si>
    <t>ANA KARINA RIASCOS ORTIZ</t>
  </si>
  <si>
    <t xml:space="preserve">SERVICIOS DE APOYO A LA GESTIÓN PARA VERIFICAR LA CORRESPONDENCIA ENTRE LA INFORMACIÓN REGISTRADA EN LOS FORMULARIOS IMPRESOS Y LA SISTEMATIZADA EN LAS BASES DE DATOS DEL SISTEMA DE INFORMACIÓN DEL SEPEC, RELATIVO A LOS COMPONENTES DE PRODUCCIÓN DE PECES ORNAMENTALES Y DE DESEMBARCOS INDUSTRIALES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262 DE FECHA 12 DE ENERO DEL 2021 DE LA VICERRECTORÍA DE EXTENSIÓN Y PROYECCIÓN SOCIAL.  </t>
  </si>
  <si>
    <t>OPSP-VEX-0327</t>
  </si>
  <si>
    <t>DANIELA VANESA VILLALBA CÁRDENAS</t>
  </si>
  <si>
    <t xml:space="preserve">SERVICIOS PROFESIONALES PARA APOYAR EN LA ELEBORACIÓN DEL INFORME FINANCIERO AL CONTADOR DEL PROYECTO SEPEC, APOYAR EN LA  NOTIFICACIÓN DE LOS LINEAMIENTOS CONTABLE A LOS SUPERVISORES DE CAMPO DE LOS DIFERENTES AVANCES DE GASTOS QUE SE REALICEN EN LOS TALLERES, CAPACITACIONES Y SALIDAS DE CAMPO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327 DE FECHA 12 DE ENERO DEL 2021 DE LA VICERRECTORÍA DE EXTENSIÓN Y PROYECCIÓN SOCIAL.  </t>
  </si>
  <si>
    <t>OPSP-VEX-0307</t>
  </si>
  <si>
    <t>ANDREA LUCIA GOMEZ KERGUELEN</t>
  </si>
  <si>
    <t xml:space="preserve">SERVICIOS PROFESIONALES PARA DOCUMENTAR LOS ANÁLISIS DE CONTEXTO DE LA INFORMACIÓN OBTENIDA EN EL MONITOREO DE PESCA ARTESANAL DE LAS CUENCAS Y LITORALES DEL PAÍS, A PARTIR DEL CONOCIMIENTO DE LOS FENÓMENOS (INTERNOS Y EXTERNOS) QUE INFLUYAN EN LOS DATOS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307 DE FECHA 12 DE ENERO DEL 2021 DE LA VICERRECTORÍA DE EXTENSIÓN Y PROYECCIÓN SOCIAL.  </t>
  </si>
  <si>
    <t>OPSP-VEX-0285</t>
  </si>
  <si>
    <t>ANGIE MELISSA CAMACHO RODRÍGUEZ</t>
  </si>
  <si>
    <t xml:space="preserve">SERVICIOS PROFESIONALES PARA APOYAR AL COORDINADOR DEL COMPONENTE DE ACUICULTURA EN LAS LABORES TÉCNICAS Y LOGÍSTICAS REQUERIDAS PARA EL DESARROLLO DE LAS ACTIVIDADES DE CAMPO DEL COMPONENTE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285 DE FECHA 12 DE ENERO DEL 2021 DE LA VICERRECTORÍA DE EXTENSIÓN Y PROYECCIÓN SOCIAL.  </t>
  </si>
  <si>
    <t>OAG-VEX-0212</t>
  </si>
  <si>
    <t>LORENA CENTENO MEJÍA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</si>
  <si>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212 DE FECHA 12 DE ENERO DEL 2021 DE LA VICERRECTORÍA DE EXTENSIÓN Y PROYECCIÓN SOCIAL.  </t>
  </si>
  <si>
    <t>OAG-VEX-0276</t>
  </si>
  <si>
    <t>JESUS RAMON MORÒN DIAZ</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</si>
  <si>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276 DE FECHA 12 DE ENERO DEL 2021 DE LA VICERRECTORÍA DE EXTENSIÓN Y PROYECCIÓN SOCIAL.  </t>
  </si>
  <si>
    <t>OPSP-VEX-0273</t>
  </si>
  <si>
    <t>LORENA PATRICIA ORTEGA VILLOTA</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</si>
  <si>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273 DE FECHA 12 DE ENERO DEL 2021 DE LA VICERRECTORÍA DE EXTENSIÓN Y PROYECCIÓN SOCIAL.  </t>
  </si>
  <si>
    <t>OPSP-VEX-0046</t>
  </si>
  <si>
    <t>LADY JOHANNA MEZA BOTINA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</si>
  <si>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LOS DOS PUNTOS DE MUESTREO ASIGNADOS POR EL COORDINADOR DEL COMPONENTE DE PESCA DE CONSUMO DEL SEPEC, CON LA PERIODICIDAD Y ESFUERZO DE MUESTREO REQUERIDA PARA TENER UNA REPRESENTATIVIDAD SATISFACTORIA Y DEMAS ACTIVIDADES DESCRITS E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46 DE FECHA 12 DE ENERO DEL 2021 DE LA VICERRECTORÍA DE EXTENSIÓN Y PROYECCIÓN SOCIAL.  </t>
  </si>
  <si>
    <t>OAG-VEX-0270</t>
  </si>
  <si>
    <t>RAQUEL CECILIA DELGADO RAMOS</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</si>
  <si>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270 DE FECHA 12 DE ENERO DEL 2021 DE LA VICERRECTORÍA DE EXTENSIÓN Y PROYECCIÓN SOCIAL.  </t>
  </si>
  <si>
    <t>OAG-VEX-0100</t>
  </si>
  <si>
    <t>KAREN CRISITINA MORENO CASTILLO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</si>
  <si>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100 DE FECHA 12 DE ENERO DEL 2021 DE LA VICERRECTORÍA DE EXTENSIÓN Y PROYECCIÓN SOCIAL.  </t>
  </si>
  <si>
    <t>OAG-VEX-0101</t>
  </si>
  <si>
    <t>LEIDY KAROLINA GARCIA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</si>
  <si>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101 DE FECHA 12 DE ENERO DEL 2021 DE LA VICERRECTORÍA DE EXTENSIÓN Y PROYECCIÓN SOCIAL.  </t>
  </si>
  <si>
    <t>OAG-VEX-0085</t>
  </si>
  <si>
    <t>DORALINA PINEDA RENGIFO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</si>
  <si>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85 DE FECHA 12 DE ENERO DEL 2021 DE LA VICERRECTORÍA DE EXTENSIÓN Y PROYECCIÓN SOCIAL.  </t>
  </si>
  <si>
    <t>OAG-VEX-0106</t>
  </si>
  <si>
    <t>HAROL JAVIER PAREDES ANCHICO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</si>
  <si>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106 DE FECHA 12 DE ENERO DEL 2021 DE LA VICERRECTORÍA DE EXTENSIÓN Y PROYECCIÓN SOCIAL.  </t>
  </si>
  <si>
    <t>OAG-VEX-0082</t>
  </si>
  <si>
    <t>LORENA AGUIÑO CARABALÍ</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</si>
  <si>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82 DE FECHA 12 DE ENERO DEL 2021 DE LA VICERRECTORÍA DE EXTENSIÓN Y PROYECCIÓN SOCIAL.  </t>
  </si>
  <si>
    <t>OAG-VEX-0179</t>
  </si>
  <si>
    <t>MARIA MAGDALENA TELLEZ MERCADO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</si>
  <si>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179 DE FECHA 12 DE ENERO DEL 2021 DE LA VICERRECTORÍA DE EXTENSIÓN Y PROYECCIÓN SOCIAL.  </t>
  </si>
  <si>
    <t>OAG-VEX-0263</t>
  </si>
  <si>
    <t>CARLOS ALBERTO RIOS GARAVITO</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</si>
  <si>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263 DE FECHA 12 DE ENERO DEL 2021 DE LA VICERRECTORÍA DE EXTENSIÓN Y PROYECCIÓN SOCIAL.  </t>
  </si>
  <si>
    <t>OAG-VEX-0190</t>
  </si>
  <si>
    <t>EDELMIS MARTÍNEZ GIL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</si>
  <si>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190 DE FECHA 12 DE ENERO DEL 2021 DE LA VICERRECTORÍA DE EXTENSIÓN Y PROYECCIÓN SOCIAL.  </t>
  </si>
  <si>
    <t>OAG-VEX-0278</t>
  </si>
  <si>
    <t>OLIREIDA GUERRERO RUZ</t>
  </si>
  <si>
    <t xml:space="preserve">SERVICIOS DE APOYO A LA GESTION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278 DE FECHA 12 DE ENERO DEL 2021 DE LA VICERRECTORÍA DE EXTENSIÓN Y PROYECCIÓN SOCIAL.  </t>
  </si>
  <si>
    <t>OAG-VEX-0237</t>
  </si>
  <si>
    <t>JAIME ANDRÉS RAMOS JIMÉNEZ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</si>
  <si>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237 DE FECHA 12 DE ENERO DEL 2021 DE LA VICERRECTORÍA DE EXTENSIÓN Y PROYECCIÓN SOCIAL.  </t>
  </si>
  <si>
    <t>OAG-VEX-0239</t>
  </si>
  <si>
    <t>RAMIRO ANTONIO GÓMEZ JULIO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</si>
  <si>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239 DE FECHA 12 DE ENERO DEL 2021 DE LA VICERRECTORÍA DE EXTENSIÓN Y PROYECCIÓN SOCIAL.  </t>
  </si>
  <si>
    <t>OAG-VEX-0244</t>
  </si>
  <si>
    <t>CRISTIAN DAYAN JULIO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</si>
  <si>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244 DE FECHA 12 DE ENERO DEL 2021 DE LA VICERRECTORÍA DE EXTENSIÓN Y PROYECCIÓN SOCIAL.  </t>
  </si>
  <si>
    <t>OAG-VEX-0238</t>
  </si>
  <si>
    <t>DEIDYS BUELVAS CORREA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</si>
  <si>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238 DE FECHA 12 DE ENERO DEL 2021 DE LA VICERRECTORÍA DE EXTENSIÓN Y PROYECCIÓN SOCIAL.  </t>
  </si>
  <si>
    <t>OAG-VEX-0183</t>
  </si>
  <si>
    <t>JEMMY LISSETE PADILLLA ARAMENDEZ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</si>
  <si>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183 DE FECHA 12 DE ENERO DEL 2021 DE LA VICERRECTORÍA DE EXTENSIÓN Y PROYECCIÓN SOCIAL.  </t>
  </si>
  <si>
    <t>OAG-VEX-0200</t>
  </si>
  <si>
    <t>JHONATAN EGIDIO MARTINEZ BETANCURT</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</si>
  <si>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200 DE FECHA 12 DE ENERO DEL 2021 DE LA VICERRECTORÍA DE EXTENSIÓN Y PROYECCIÓN SOCIAL.  </t>
  </si>
  <si>
    <t>OPSP-VEX-0337</t>
  </si>
  <si>
    <t>LUIS FELIPE RAMOS LUNA</t>
  </si>
  <si>
    <t xml:space="preserve">SERVICIOS PROFESIONALES PARA REALIZAR LA REVISIÓN DE LA INFORMACIÓN SISTEMATIZADA EN LA PLATAFORMA INFORMÁTICA DEL SEPEC, EN LO QUE RESPECTA A LAS VARIABLES TECNOLÓGICAS DE LOS ARTES O MÉTODOS DE PESCA REGISTRADOS EN EL MONITOREO DE LOS DESEMBARCOS DE PESCA ARTESANAL DE LAS CUENCAS HIDROGRÁFICAS DEL PAÍS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337 DE FECHA 12 DE ENERO DEL 2021 DE LA VICERRECTORÍA DE EXTENSIÓN Y PROYECCIÓN SOCIAL.  </t>
  </si>
  <si>
    <t>OPSP-VEX-0257</t>
  </si>
  <si>
    <t>JHONATAN MAURICIO QUIÑONES MONTIEL</t>
  </si>
  <si>
    <t xml:space="preserve">SERVICIOS DE APOYO A LA GESTIÓN PARA SUPERVISAR LAS ACTIVIDADES DE LOS COLECTORES DE CAMPO DEL COMPONENTE, DE ACUERDO CON EL CRONOGRAMA Y EL ESFUERZO DE MUESTREO ESTABLECIDO EN EL MARCO DEL PROYECTO SEPEC Y DEMAS ACTIVIDADEES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257 DE FECHA 12 DE ENERO DEL 2021 DE LA VICERRECTORÍA DE EXTENSIÓN Y PROYECCIÓN SOCIAL.  </t>
  </si>
  <si>
    <t>OAG-VEX-0288</t>
  </si>
  <si>
    <t>DORA DEISSY ESPINOSA AGUIAR</t>
  </si>
  <si>
    <t xml:space="preserve">SERVICIOS DE APOYO A LE GESTION PARA RECOLECTAR, DE ACUERDO AL MECANISMO DE REGISTRO DE LA INFORMACIÓN Y EL FORMULARIO ESTIPULADO POR EL EQUIPO TÉCNICO DEL CONTRATO 452 DE 2021, LA INFORMACIÓN REQUERIDA PARA CARACTERIZAR 555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288 DE FECHA 12 DE ENERO DEL 2021 DE LA VICERRECTORÍA DE EXTENSIÓN Y PROYECCIÓN SOCIAL.  </t>
  </si>
  <si>
    <t>OAG-VEX-0023</t>
  </si>
  <si>
    <t>DAMARIS TOVAR HENANDEZ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</si>
  <si>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23 DE FECHA 12 DE ENERO DEL 2021 DE LA VICERRECTORÍA DE EXTENSIÓN Y PROYECCIÓN SOCIAL.  </t>
  </si>
  <si>
    <t>OAG-VEX-0267</t>
  </si>
  <si>
    <t>LUIS EDWARD ARROYO RAMOS</t>
  </si>
  <si>
    <t xml:space="preserve">SERVICIOS DE APOYO A LA GESTION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267 DE FECHA 12 DE ENERO DEL 2021 DE LA VICERRECTORÍA DE EXTENSIÓN Y PROYECCIÓN SOCIAL.  </t>
  </si>
  <si>
    <t>OPSP-VEX-0107</t>
  </si>
  <si>
    <t>ROSA VANESSA RIASCOS CUERO</t>
  </si>
  <si>
    <t xml:space="preserve">SERVICIOS PROFESIONALES PARA COORDINAR Y VERIFICAR CON UNA PERIODICIDAD SEMANAL LAS ACTIVIDADES DE LOS COLECTORES DE CAMPO DEL COMPONENTE DE PESCA ARTESANAL DE CONSUMO DEL SEPEC EN LA ZONA BAJO SU JURISDICCIÓN (BAJO MAGDALENA), DE ACUERDO CON EL CRONOGRAMA Y EL ESFUERZO DE MUESTREO ESTABLECIDO EN EL MARCO DEL SEPEC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107 DE FECHA 12 DE ENERO DEL 2021 DE LA VICERRECTORÍA DE EXTENSIÓN Y PROYECCIÓN SOCIAL.  </t>
  </si>
  <si>
    <t>OAG-VEX-0012</t>
  </si>
  <si>
    <t>INGRI TATIANA CIFUENTES MURILLO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</si>
  <si>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12 DE FECHA 12 DE ENERO DEL 2021 DE LA VICERRECTORÍA DE EXTENSIÓN Y PROYECCIÓN SOCIAL.  </t>
  </si>
  <si>
    <t>OAG-VEX-0095</t>
  </si>
  <si>
    <t>MALLIBEL MOSQUERA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</si>
  <si>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95 DE FECHA 12 DE ENERO DEL 2021 DE LA VICERRECTORÍA DE EXTENSIÓN Y PROYECCIÓN SOCIAL.  </t>
  </si>
  <si>
    <t>OAG-VEX-0092</t>
  </si>
  <si>
    <t>LUZ ARELY LÓPEZ MOSQUERA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</si>
  <si>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92 DE FECHA 12 DE ENERO DEL 2021 DE LA VICERRECTORÍA DE EXTENSIÓN Y PROYECCIÓN SOCIAL.  </t>
  </si>
  <si>
    <t>OAG-VEX-0098</t>
  </si>
  <si>
    <t>KARENT LICETH RAMOS OLAVE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</si>
  <si>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98 DE FECHA 12 DE ENERO DEL 2021 DE LA VICERRECTORÍA DE EXTENSIÓN Y PROYECCIÓN SOCIAL.  </t>
  </si>
  <si>
    <t>OAG-VEX-0248</t>
  </si>
  <si>
    <t>YEISON REINA ROSERO</t>
  </si>
  <si>
    <t xml:space="preserve">SERVICIOS DE APOYO A LA GESTIÓN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248 DE FECHA 12 DE ENERO DEL 2021 DE LA VICERRECTORÍA DE EXTENSIÓN Y PROYECCIÓN SOCIAL.  </t>
  </si>
  <si>
    <t>OAG-VEX-0261</t>
  </si>
  <si>
    <t>RUDI ROXANA RINCÓN HURTADO</t>
  </si>
  <si>
    <t xml:space="preserve">SERVICIOS DE APOYO A LA GESTIÓN PARA RECOLECTAR LAS ESTADÍSTICAS RELATIVAS A LA PRODUCCIÓN DE PECES ORNAMENTALES Y A LA COMERCIALIZACIÓN DEL RECURSO PESQUERO PROVENIENTE DE LA PESCA EXTRACTIVA Y DE LA ACUICULTURA, TANTO DE ORIGEN NACIONAL COMO IMPORTADO, LOS DATOS DEBERÁN SER REGISTRADOS DE ACUERDO CON EL MECANISMO ESTABLECIDO, SIGUIENDO EL CRONOGRAMA Y LOS SITIOS DESIGNADOS POR LA COORDINACIÓN LOS COMPONENTES ANTES REFERIDOS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261 DE FECHA 12 DE ENERO DEL 2021 DE LA VICERRECTORÍA DE EXTENSIÓN Y PROYECCIÓN SOCIAL.  </t>
  </si>
  <si>
    <t>OAG-VEX-0042</t>
  </si>
  <si>
    <t>ESTIBEN ALBERTO RIOS SANDOVAL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</si>
  <si>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42 DE FECHA 12 DE ENERO DEL 2021 DE LA VICERRECTORÍA DE EXTENSIÓN Y PROYECCIÓN SOCIAL.  </t>
  </si>
  <si>
    <t>OPSP-VEX-0287</t>
  </si>
  <si>
    <t>DAIRO GARCÍA MORENO</t>
  </si>
  <si>
    <t xml:space="preserve">SERVICIOS PROFESIONALES PARA RECOLECTAR, DE ACUERDO AL MECANISMO DE REGISTRO DE LA INFORMACIÓN Y EL FORMULARIO ESTIPULADO POR EL EQUIPO TÉCNICO DEL CONTRATO 452 DE 2021, LA INFORMACIÓN REQUERIDA PARA CARACTERIZAR 177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287 DE FECHA 12 DE ENERO DEL 2021 DE LA VICERRECTORÍA DE EXTENSIÓN Y PROYECCIÓN SOCIAL.  </t>
  </si>
  <si>
    <t>OAG-VEX-0127</t>
  </si>
  <si>
    <t>ANA IPUANA IPUANA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</si>
  <si>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127 DE FECHA 12 DE ENERO DEL 2021 DE LA VICERRECTORÍA DE EXTENSIÓN Y PROYECCIÓN SOCIAL.  </t>
  </si>
  <si>
    <t>OAG-VEX-0129</t>
  </si>
  <si>
    <t>SONIA MARÍA GOURIYU GOURIYU</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</si>
  <si>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129 DE FECHA 12 DE ENERO DEL 2021 DE LA VICERRECTORÍA DE EXTENSIÓN Y PROYECCIÓN SOCIAL.  </t>
  </si>
  <si>
    <t>OAG-VEX-0045</t>
  </si>
  <si>
    <t>JUAN DAVID VELA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</si>
  <si>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45 DE FECHA 12 DE ENERO DEL 2021 DE LA VICERRECTORÍA DE EXTENSIÓN Y PROYECCIÓN SOCIAL.  </t>
  </si>
  <si>
    <t>OAG-VEX-0035</t>
  </si>
  <si>
    <t>AMALFI REYES VALDÉS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</si>
  <si>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35 DE FECHA 12 DE ENERO DEL 2021 DE LA VICERRECTORÍA DE EXTENSIÓN Y PROYECCIÓN SOCIAL.  </t>
  </si>
  <si>
    <t>OAG-VEX-0037</t>
  </si>
  <si>
    <t>FRANKY ALEXANDER FORERO GONZÁLEZ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</si>
  <si>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37 DE FECHA 12 DE ENERO DEL 2021 DE LA VICERRECTORÍA DE EXTENSIÓN Y PROYECCIÓN SOCIAL.  </t>
  </si>
  <si>
    <t>OAG-VEX-0040</t>
  </si>
  <si>
    <t>GREYSI DEISI JAFAYTEQUE MUCA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</si>
  <si>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 DE FECHA 12 DE ENERO DEL 2021 DE LA VICERRECTORÍA DE EXTENSIÓN Y PROYECCIÓN SOCIAL.  </t>
  </si>
  <si>
    <t>OAG-VEX-0051</t>
  </si>
  <si>
    <t>DAVID DIAZ GAITAN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</si>
  <si>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1 DE FEBRERO DEL 2022 PREVIO CUMPLIMIENTO DE LOS REQUISITOS DE PERFECCIONAMIENTO Y EJECUCIÓN DE LA ORDEN HASTA EL  31 DE JULIO DEL 2022 SEGÚN LO ESTABLECIDO EN LA ORDEN DE SERVICIO NO.  51 DE FECHA 12 DE ENERO DEL 2021 DE LA VICERRECTORÍA DE EXTENSIÓN Y PROYECCIÓN SOCIAL.  </t>
  </si>
  <si>
    <t>OAG-VEX-0032</t>
  </si>
  <si>
    <t>BEYANIRA QUIROGA RUBIO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</si>
  <si>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32 DE FECHA 12 DE ENERO DEL 2021 DE LA VICERRECTORÍA DE EXTENSIÓN Y PROYECCIÓN SOCIAL.  </t>
  </si>
  <si>
    <t>OAG-VEX-0031</t>
  </si>
  <si>
    <t>MARY YUSLENY RODRIGUEZ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</si>
  <si>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31 DE FECHA 12 DE ENERO DEL 2021 DE LA VICERRECTORÍA DE EXTENSIÓN Y PROYECCIÓN SOCIAL.  </t>
  </si>
  <si>
    <t>OAG-VEX-0252</t>
  </si>
  <si>
    <t>JAIME ANDRÉS BOHORQUEZ ROZO</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</si>
  <si>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252 DE FECHA 12 DE ENERO DEL 2021 DE LA VICERRECTORÍA DE EXTENSIÓN Y PROYECCIÓN SOCIAL.  </t>
  </si>
  <si>
    <t>OPSP-VEX-0277</t>
  </si>
  <si>
    <t>YULY ALEXANDRA CONTRERAS BARBOSA</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</si>
  <si>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DEMAS ACTIVIDADES DESCRITAS EN LAORDEN,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277 DE FECHA 12 DE ENERO DEL 2021 DE LA VICERRECTORÍA DE EXTENSIÓN Y PROYECCIÓN SOCIAL.  </t>
  </si>
  <si>
    <t>OAG-VEX-0260</t>
  </si>
  <si>
    <t>JEISSON ALEXIS LÓPEZ CASTAÑO</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</si>
  <si>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260 DE FECHA 12 DE ENERO DEL 2021 DE LA VICERRECTORÍA DE EXTENSIÓN Y PROYECCIÓN SOCIAL.  </t>
  </si>
  <si>
    <t>OAG-VEX-0048</t>
  </si>
  <si>
    <t>YEISON EXNEIDER RODRÍGUEZ LÓPEZ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</si>
  <si>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48 DE FECHA 12 DE ENERO DEL 2021 DE LA VICERRECTORÍA DE EXTENSIÓN Y PROYECCIÓN SOCIAL.  </t>
  </si>
  <si>
    <t>OAG-VEX-0047</t>
  </si>
  <si>
    <t>MÓNICA CABEZAS LOAIZA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</si>
  <si>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47 DE FECHA 12 DE ENERO DEL 2021 DE LA VICERRECTORÍA DE EXTENSIÓN Y PROYECCIÓN SOCIAL.  </t>
  </si>
  <si>
    <t>OPSP-VEX-0330</t>
  </si>
  <si>
    <t xml:space="preserve">SERVICIOS PROFESINALES PARA APOYAR EN EL PROCESO DE REVISIÓN DE HOJA DE VIDA EN LA PLATAFORMA SIGEP LA DOCUMENTACIÓN INHERENTE A LA CONTRATACIÓN DEL PERSONAL, APOYAR A LA COORDINACIÓN ADMINISTRATIVA Y DIRECTIVA DEL PROYECTO EN LOS PROCESOS  QUE SUBYACEN EN LAS DIFERENTES DEPENDENCIAS DE LA UNIVERSIDAD Y DEMAS ACTIVIDADES DESCRITSA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330 DE FECHA 12 DE ENERO DEL 2021 DE LA VICERRECTORÍA DE EXTENSIÓN Y PROYECCIÓN SOCIAL.  </t>
  </si>
  <si>
    <t>OAG-VEX-0125</t>
  </si>
  <si>
    <t>FEDERICO MENGUAL SIJONA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</si>
  <si>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125 DE FECHA 12 DE ENERO DEL 2021 DE LA VICERRECTORÍA DE EXTENSIÓN Y PROYECCIÓN SOCIAL.  </t>
  </si>
  <si>
    <t>OAG-VEX-0253</t>
  </si>
  <si>
    <t>PAOLA ANDREA INFANTE SIERRA</t>
  </si>
  <si>
    <t xml:space="preserve">SERVICIOS DE APOYO A LA GESTIÓN PARA RECOLECTAR LAS ESTADÍSTICAS RELATIVAS A LA PRODUCCIÓN DE PECES ORNAMENTALES EN LOS PUNTOS QUE LE SEAN ASIGNADOS POR LA COORDINACIÓN DEL COMPONENTE, DE ACUERDO CON EL MECANISMO ESTABLECIDO PARA EL REGISTRO DE LA INFORMACIÓN Y SIGUIENDO EL CRONOGRAMA DE MONITOREO ESTABLECIDO Y DEMAS ACTIVIDADES DESCRITAS E LAORDE,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253 DE FECHA 12 DE ENERO DEL 2021 DE LA VICERRECTORÍA DE EXTENSIÓN Y PROYECCIÓN SOCIAL.  </t>
  </si>
  <si>
    <t>OAG-VEX-0050</t>
  </si>
  <si>
    <t>JOHNY DUBIAN URIBE MEDINA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</si>
  <si>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50 DE FECHA 12 DE ENERO DEL 2021 DE LA VICERRECTORÍA DE EXTENSIÓN Y PROYECCIÓN SOCIAL.  </t>
  </si>
  <si>
    <t>OAG-VEX-0054</t>
  </si>
  <si>
    <t>YASIRA HEREDIA ROVIRA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</si>
  <si>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54 DE FECHA 12 DE ENERO DEL 2021 DE LA VICERRECTORÍA DE EXTENSIÓN Y PROYECCIÓN SOCIAL.  </t>
  </si>
  <si>
    <t>OPSP-VEX-0310</t>
  </si>
  <si>
    <t>CARLOS ANDRÉS CUERVO CARVAJAL</t>
  </si>
  <si>
    <t xml:space="preserve">SERVICIOS PROFESIONALES PARA REALIZAR EL PROCESO DE TRAZABILIDAD DE LAS REVISIONES EFECTUADAS POR LOS ANALISTAS EN LAS BASES DE DATOS SOBRE PESCA DE CONSUMO, DATOS BIOLÓGICO-PESQUEROS Y DATOS DE COSTOS DE FAENA REGISTRADOS EN EL SEPEC PARA LAS CUENCAS DEL RÍO MAGDALENA, AMAZONÍA Y ORINOQUÍA Y DEMAS ACTIVIDADES DESCRITAS EN LA ORDEN, REQUERIDO  EN EL MARCO DEL CONTRATO INTERADMINISTRATIVO NO 452DE 2021, SUSCRITO ENTRE LA AUNAP Y LA UNIVERSIDAD DEL MAGDALENA EL TERMINO DE EJECUCIÓN ES CONTADOS A PARTIR DEL CUMPLIMIENTO DE LOS REQUISITOS DE PERFECCIONAMIENTO Y EJECUCIÓN DE LA ORDEN HASTA EL  31 DE JULIO DEL 2022 SEGÚN LO ESTABLECIDO EN LA ORDEN DE SERVICIO NO.  310 DE FECHA 12 DE ENERO DEL 2021 DE LA VICERRECTORÍA DE EXTENSIÓN Y PROYECCIÓN SOCIAL.  </t>
  </si>
  <si>
    <t>OAG-VEX-0071</t>
  </si>
  <si>
    <t>YURIS SILVANA BELTRÁN TRONCOSO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</si>
  <si>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71 DE FECHA 12 DE ENERO DEL 2021 DE LA VICERRECTORÍA DE EXTENSIÓN Y PROYECCIÓN SOCIAL.  </t>
  </si>
  <si>
    <t>OPSP-VEX-0298</t>
  </si>
  <si>
    <t>STEFANNI PAOLA TORRES PÉREZ</t>
  </si>
  <si>
    <t xml:space="preserve">SERVICIOS PROFESIONALES PARA RECOLECTAR, DE ACUERDO AL MECANISMO DE REGISTRO DE LA INFORMACIÓN Y EL FORMULARIO ESTIPULADO POR EL EQUIPO TÉCNICO DEL CONTRATO 452 DE 2021, LA INFORMACIÓN REQUERIDA PARA CARACTERIZAR 46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28 DE FEBRERO DEL 2022 SEGÚN LO ESTABLECIDO EN LA ORDEN DE SERVICIO NO.  298 DE FECHA 12 DE ENERO DEL 2021 DE LA VICERRECTORÍA DE EXTENSIÓN Y PROYECCIÓN SOCIAL.  </t>
  </si>
  <si>
    <t>OPSP-VEX-0299</t>
  </si>
  <si>
    <t>PAOLA TATIANA SERNA CARMONA</t>
  </si>
  <si>
    <t xml:space="preserve">SERVICIOS PROFESIONALES PARA RECOLECTAR, DE ACUERDO AL MECANISMO DE REGISTRO DE LA INFORMACIÓN Y EL FORMULARIO ESTIPULADO POR EL EQUIPO TÉCNICO DEL CONTRATO 452 DE 2021, LA INFORMACIÓN REQUERIDA PARA CARACTERIZAR 51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299 DE FECHA 12 DE ENERO DEL 2021 DE LA VICERRECTORÍA DE EXTENSIÓN Y PROYECCIÓN SOCIAL.  </t>
  </si>
  <si>
    <t>OAG-VEX-0086</t>
  </si>
  <si>
    <t>FLORALVA SALAZAR ANCHICO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</si>
  <si>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86 DE FECHA 12 DE ENERO DEL 2021 DE LA VICERRECTORÍA DE EXTENSIÓN Y PROYECCIÓN SOCIAL.  </t>
  </si>
  <si>
    <t>OAG-VEX-0126</t>
  </si>
  <si>
    <t>ALEXANDER JOSÉ SALAS URIANA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</si>
  <si>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126 DE FECHA 12 DE ENERO DEL 2021 DE LA VICERRECTORÍA DE EXTENSIÓN Y PROYECCIÓN SOCIAL.  </t>
  </si>
  <si>
    <t>OAG-VEX-0132</t>
  </si>
  <si>
    <t>YUSNEI GÓMEZ EPIEYU</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</si>
  <si>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132 DE FECHA 12 DE ENERO DEL 2021 DE LA VICERRECTORÍA DE EXTENSIÓN Y PROYECCIÓN SOCIAL.  </t>
  </si>
  <si>
    <t>OAG-VEX-0029</t>
  </si>
  <si>
    <t>FREDDY RODRÍGUEZ RAMÍREZ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</si>
  <si>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29 DE FECHA 12 DE ENERO DEL 2021 DE LA VICERRECTORÍA DE EXTENSIÓN Y PROYECCIÓN SOCIAL.  </t>
  </si>
  <si>
    <t>OAG-VEX-0017</t>
  </si>
  <si>
    <t>EIDER ORLANDO CÓRDOBA ASPRILLA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</si>
  <si>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 DE FECHA 12 DE ENERO DEL 2021 DE LA VICERRECTORÍA DE EXTENSIÓN Y PROYECCIÓN SOCIAL.  </t>
  </si>
  <si>
    <t>OAG-VEX-0213</t>
  </si>
  <si>
    <t>ERIKA HERNANDEZ MARTINEZ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</si>
  <si>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213 DE FECHA 12 DE ENERO DEL 2021 DE LA VICERRECTORÍA DE EXTENSIÓN Y PROYECCIÓN SOCIAL.  </t>
  </si>
  <si>
    <t>OAG-VEX-0055</t>
  </si>
  <si>
    <t>MILEIDYS MENA BEITAR</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</si>
  <si>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55 DE FECHA 12 DE ENERO DEL 2021 DE LA VICERRECTORÍA DE EXTENSIÓN Y PROYECCIÓN SOCIAL.  </t>
  </si>
  <si>
    <t>OAG-VEX-0030</t>
  </si>
  <si>
    <t>AIDA MONICA SANCHEZ RODRIGUEZ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</si>
  <si>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30 DE FECHA 12 DE ENERO DEL 2021 DE LA VICERRECTORÍA DE EXTENSIÓN Y PROYECCIÓN SOCIAL.  </t>
  </si>
  <si>
    <t>OAG-VEX-0166</t>
  </si>
  <si>
    <t>DINA LUZ OSTEN PEDROZA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</si>
  <si>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166 DE FECHA 12 DE ENERO DEL 2021 DE LA VICERRECTORÍA DE EXTENSIÓN Y PROYECCIÓN SOCIAL.  </t>
  </si>
  <si>
    <t>OAG-VEX-0146</t>
  </si>
  <si>
    <t>SULEIDY NOBLE MONTES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</si>
  <si>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146 DE FECHA 12 DE ENERO DEL 2021 DE LA VICERRECTORÍA DE EXTENSIÓN Y PROYECCIÓN SOCIAL.  </t>
  </si>
  <si>
    <t>OAG-VEX-0168</t>
  </si>
  <si>
    <t>MARYORIS CAPERA RODRIGUEZ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</si>
  <si>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168 DE FECHA 12 DE ENERO DEL 2021 DE LA VICERRECTORÍA DE EXTENSIÓN Y PROYECCIÓN SOCIAL.  </t>
  </si>
  <si>
    <t>OAG-VEX-0156</t>
  </si>
  <si>
    <t>CLEIDA DEL CARMEN CASTILLO GUERRERO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</si>
  <si>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156 DE FECHA 12 DE ENERO DEL 2021 DE LA VICERRECTORÍA DE EXTENSIÓN Y PROYECCIÓN SOCIAL.  </t>
  </si>
  <si>
    <t>OAG-VEX-0165</t>
  </si>
  <si>
    <t>SHIRLEYS CHIQUILLO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</si>
  <si>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165 DE FECHA 12 DE ENERO DEL 2021 DE LA VICERRECTORÍA DE EXTENSIÓN Y PROYECCIÓN SOCIAL.  </t>
  </si>
  <si>
    <t>OAG-VEX-0173</t>
  </si>
  <si>
    <t>ROSMIRA ÁLVAREZ PÉREZ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</si>
  <si>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173 DE FECHA 12 DE ENERO DEL 2021 DE LA VICERRECTORÍA DE EXTENSIÓN Y PROYECCIÓN SOCIAL.  </t>
  </si>
  <si>
    <t>OAG-VEX-0154</t>
  </si>
  <si>
    <t>MARIA ISABEL CASTRO MESA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</si>
  <si>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154 DE FECHA 12 DE ENERO DEL 2021 DE LA VICERRECTORÍA DE EXTENSIÓN Y PROYECCIÓN SOCIAL.  </t>
  </si>
  <si>
    <t>OAG-VEX-0170</t>
  </si>
  <si>
    <t>KEILA PATRICIA CAÑAS DE LA ROSA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</si>
  <si>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170 DE FECHA 12 DE ENERO DEL 2021 DE LA VICERRECTORÍA DE EXTENSIÓN Y PROYECCIÓN SOCIAL.  </t>
  </si>
  <si>
    <t>OAG-VEX-0157</t>
  </si>
  <si>
    <t>GERARDO GÓMEZ MEJÍA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</si>
  <si>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157 DE FECHA 12 DE ENERO DEL 2021 DE LA VICERRECTORÍA DE EXTENSIÓN Y PROYECCIÓN SOCIAL.  </t>
  </si>
  <si>
    <t>OAG-VEX-0164</t>
  </si>
  <si>
    <t>UBERLIS VILLARREAL CAÑAVERA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</si>
  <si>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164 DE FECHA 12 DE ENERO DEL 2021 DE LA VICERRECTORÍA DE EXTENSIÓN Y PROYECCIÓN SOCIAL.  </t>
  </si>
  <si>
    <t>OAG-VEX-0171</t>
  </si>
  <si>
    <t>PABLO JOSE PORTELA RESTREPO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</si>
  <si>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171 DE FECHA 12 DE ENERO DEL 2021 DE LA VICERRECTORÍA DE EXTENSIÓN Y PROYECCIÓN SOCIAL.  </t>
  </si>
  <si>
    <t>OAG-VEX-0172</t>
  </si>
  <si>
    <t>JHAIR DE JESUS BERNAL ALIAN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</si>
  <si>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172 DE FECHA 12 DE ENERO DEL 2021 DE LA VICERRECTORÍA DE EXTENSIÓN Y PROYECCIÓN SOCIAL.  </t>
  </si>
  <si>
    <t>OAG-VEX-0169</t>
  </si>
  <si>
    <t>YEIDIS PATRICIA LOPEZ SIERRA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</si>
  <si>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169 DE FECHA 12 DE ENERO DEL 2021 DE LA VICERRECTORÍA DE EXTENSIÓN Y PROYECCIÓN SOCIAL.  </t>
  </si>
  <si>
    <t>OAG-VEX-0162</t>
  </si>
  <si>
    <t>MARIA ISABEL SALAZAR CHACÓN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</si>
  <si>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162 DE FECHA 12 DE ENERO DEL 2021 DE LA VICERRECTORÍA DE EXTENSIÓN Y PROYECCIÓN SOCIAL.  </t>
  </si>
  <si>
    <t>OAG-VEX-0174</t>
  </si>
  <si>
    <t>LUCIA MARGARITA HERRERA CHIMA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</si>
  <si>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174 DE FECHA 12 DE ENERO DEL 2021 DE LA VICERRECTORÍA DE EXTENSIÓN Y PROYECCIÓN SOCIAL.  </t>
  </si>
  <si>
    <t>OAG-VEX-0160</t>
  </si>
  <si>
    <t>ANA CARINA HOYOS ALEMAN</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</si>
  <si>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160 DE FECHA 12 DE ENERO DEL 2021 DE LA VICERRECTORÍA DE EXTENSIÓN Y PROYECCIÓN SOCIAL.  </t>
  </si>
  <si>
    <t>OAG-VEX-0143</t>
  </si>
  <si>
    <t>JUAN MANUEL VILLALBA QUINTERO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</si>
  <si>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143 DE FECHA 12 DE ENERO DEL 2021 DE LA VICERRECTORÍA DE EXTENSIÓN Y PROYECCIÓN SOCIAL.  </t>
  </si>
  <si>
    <t>OAG-VEX-0136</t>
  </si>
  <si>
    <t>NEYSON LUIS AYALA GONZALEZ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</si>
  <si>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136 DE FECHA 12 DE ENERO DEL 2021 DE LA VICERRECTORÍA DE EXTENSIÓN Y PROYECCIÓN SOCIAL.  </t>
  </si>
  <si>
    <t>OAG-VEX-0144</t>
  </si>
  <si>
    <t>YEISMAN ISAAC HOYOS GARCÍA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</si>
  <si>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144 DE FECHA 12 DE ENERO DEL 2021 DE LA VICERRECTORÍA DE EXTENSIÓN Y PROYECCIÓN SOCIAL.  </t>
  </si>
  <si>
    <t>OAG-VEX-0192</t>
  </si>
  <si>
    <t>NINI JOHANNA CAMARGO RAMIREZ</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</si>
  <si>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192 DE FECHA 12 DE ENERO DEL 2021 DE LA VICERRECTORÍA DE EXTENSIÓN Y PROYECCIÓN SOCIAL.  </t>
  </si>
  <si>
    <t>OAG-VEX-0147</t>
  </si>
  <si>
    <t>LUIS FERNANDO MADARIAGA AGUILAR</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</si>
  <si>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147 DE FECHA 12 DE ENERO DEL 2021 DE LA VICERRECTORÍA DE EXTENSIÓN Y PROYECCIÓN SOCIAL.  </t>
  </si>
  <si>
    <t>OAG-VEX-0151</t>
  </si>
  <si>
    <t>ANA MARÍA BRAVO JEREZ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</si>
  <si>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151 DE FECHA 12 DE ENERO DEL 2021 DE LA VICERRECTORÍA DE EXTENSIÓN Y PROYECCIÓN SOCIAL.  </t>
  </si>
  <si>
    <t>OAG-VEX-0175</t>
  </si>
  <si>
    <t>ANA MARCELA MOLINA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</si>
  <si>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175 DE FECHA 12 DE ENERO DEL 2021 DE LA VICERRECTORÍA DE EXTENSIÓN Y PROYECCIÓN SOCIAL.  </t>
  </si>
  <si>
    <t>OAG-VEX-0167</t>
  </si>
  <si>
    <t>NEGUIT ALEMAN ROMERO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</si>
  <si>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167 DE FECHA 12 DE ENERO DEL 2021 DE LA VICERRECTORÍA DE EXTENSIÓN Y PROYECCIÓN SOCIAL.  </t>
  </si>
  <si>
    <t>OAG-VEX-0193</t>
  </si>
  <si>
    <t>DIANA ESPINOSA ARTUNDUAGA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</si>
  <si>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193 DE FECHA 12 DE ENERO DEL 2021 DE LA VICERRECTORÍA DE EXTENSIÓN Y PROYECCIÓN SOCIAL.  </t>
  </si>
  <si>
    <t>OAG-VEX-0176</t>
  </si>
  <si>
    <t>YURBELY ATENCIO TORRES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</si>
  <si>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176 DE FECHA 12 DE ENERO DEL 2021 DE LA VICERRECTORÍA DE EXTENSIÓN Y PROYECCIÓN SOCIAL.  </t>
  </si>
  <si>
    <t>OAG-VEX-0194</t>
  </si>
  <si>
    <t>DEVERLIS LIZ MEJÍA DÍAZ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</si>
  <si>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194 DE FECHA 12 DE ENERO DEL 2021 DE LA VICERRECTORÍA DE EXTENSIÓN Y PROYECCIÓN SOCIAL.  </t>
  </si>
  <si>
    <t>OAG-VEX-0163</t>
  </si>
  <si>
    <t>JOSE MERCEDES CABRERA ZURMARY</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</si>
  <si>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163 DE FECHA 12 DE ENERO DEL 2021 DE LA VICERRECTORÍA DE EXTENSIÓN Y PROYECCIÓN SOCIAL.  </t>
  </si>
  <si>
    <t>OAG-VEX-0158</t>
  </si>
  <si>
    <t>WILTON GALVÁN MERCADO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</si>
  <si>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158 DE FECHA 12 DE ENERO DEL 2021 DE LA VICERRECTORÍA DE EXTENSIÓN Y PROYECCIÓN SOCIAL.  </t>
  </si>
  <si>
    <t>OAG-VEX-0159</t>
  </si>
  <si>
    <t>ANTONIO JOSÉ TRESPALACIOS DÍAZ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</si>
  <si>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159 DE FECHA 12 DE ENERO DEL 2021 DE LA VICERRECTORÍA DE EXTENSIÓN Y PROYECCIÓN SOCIAL.  </t>
  </si>
  <si>
    <t>OAG-VEX-0145</t>
  </si>
  <si>
    <t>SAMIR ANTONIO NOBLE CAMAÑO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</si>
  <si>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145 DE FECHA 12 DE ENERO DEL 2021 DE LA VICERRECTORÍA DE EXTENSIÓN Y PROYECCIÓN SOCIAL.  </t>
  </si>
  <si>
    <t>OAG-VEX-0149</t>
  </si>
  <si>
    <t>HUBER ACUÑA VANEGAS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</si>
  <si>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149 DE FECHA 12 DE ENERO DEL 2021 DE LA VICERRECTORÍA DE EXTENSIÓN Y PROYECCIÓN SOCIAL.  </t>
  </si>
  <si>
    <t>OAG-VEX-0150</t>
  </si>
  <si>
    <t>JADER SALOMÓN LOZANO HERRERA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</si>
  <si>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150 DE FECHA 12 DE ENERO DEL 2021 DE LA VICERRECTORÍA DE EXTENSIÓN Y PROYECCIÓN SOCIAL.  </t>
  </si>
  <si>
    <t>OPSP-VEX-0338</t>
  </si>
  <si>
    <t>1083001858</t>
  </si>
  <si>
    <t>ALEXANDRA COSTA GALVIS</t>
  </si>
  <si>
    <t xml:space="preserve">SERVICIOS PROFESIONALES PARA IDENTIFICAR LAS NECESIDADES Y OPORTUNIDADES DE ALIANZAS, CONFORME AL RECONOCIMIENTO Y ESTUDIO DEL CONTEXTO Y DE LA DEMANDA DEL GRUPO DE PARTICIPANTES ASIGNADO, BRINDAR ACOMPAÑAMIENTO TÉCNICO, METODOLÓGICO O LOGÍSTICO A LOS PROCESOS ORGANIZATIVOS PARA EL DESARROLLO E IMPLEMENTACIÓN DE LAS ESTRATEGIAS DEL PROGRAMA Y DEMÁS ACTIVIDADES DESCRITAS EN LA ORDEN, REQUERIDO EN EL MARCO EN EL MARCO DEL CONTRATO N° 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0338 DE FECHA 12 DE ENERO DEL 2022 DE LA VICERRECTORÍA DE EXTENSIÓN Y PROYECCIÓN SOCIAL.  </t>
  </si>
  <si>
    <t>OAG-VEX-0339</t>
  </si>
  <si>
    <t>GLENIA ESTER MELO OSORO</t>
  </si>
  <si>
    <t xml:space="preserve">SERVICIOS DE APOYO A LA GESTIÓN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 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0339 DE FECHA 12 DE ENERO DEL 2022 DE LA VICERRECTORÍA DE EXTENSIÓN Y PROYECCIÓN SOCIAL.  </t>
  </si>
  <si>
    <t>OPSP-VEX-0340</t>
  </si>
  <si>
    <t>MARCELA ROSA DANGON MIRANDA</t>
  </si>
  <si>
    <t xml:space="preserve">SERVICIOS PROFESIONALES PARA DISEÑAR Y EJECUTAR UN PLAN DE CONVOCATORIAS Y ALIANZAS ESTRATÉGICAS CON ACTORES LOCALES, PARA FOMENTAR Y GARANTIZAR LA VINCULACIÓN Y PARTICIPACIÓN DE LOS DIFERENTES RANGOS ETARIOS QUE ABARCA EL PROGRAMA, REALIZAR LA BÚSQUEDA ACTIVA DE LOS POTENCIALES PARTICIPANTES DEL PROGRAMA DE ACUERDO CON LO ESTABLECIDO EN EL MANUAL OPERATIVO DE ÉSTE Y DEMÁS ACTIVIDADES DESCRITAS EN LA ORDEN, REQUERIDO EN EL MARCO EN EL MARCO DEL CONTRATO N° 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0340 DE FECHA 12 DE ENERO DEL 2022 DE LA VICERRECTORÍA DE EXTENSIÓN Y PROYECCIÓN SOCIAL. </t>
  </si>
  <si>
    <t>OPSP-VEX-0341</t>
  </si>
  <si>
    <t>BREINER DE JESUS YANCE GARCIA</t>
  </si>
  <si>
    <t>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t>
  </si>
  <si>
    <t>OPSP-VEX-0342</t>
  </si>
  <si>
    <t>ROSSANNA MARIA DE LA CRUZ GOMEZ</t>
  </si>
  <si>
    <t xml:space="preserve">SERVICIOS PROFESIONALES PARA DISEÑAR Y EJECUTAR UN PLAN DE CONVOCATORIAS Y ALIANZAS ESTRATÉGICAS CON ACTORES LOCALES, PARA FOMENTAR Y GARANTIZAR LA VINCULACIÓN Y PARTICIPACIÓN DE LOS DIFERENTES RANGOS ETARIOS QUE ABARCA EL PROGRAMA, REALIZAR LA BÚSQUEDA ACTIVA DE LOS POTENCIALES PARTICIPANTES DEL PROGRAMA DE ACUERDO CON LO ESTABLECIDO EN EL MANUAL OPERATIVO DE ÉSTE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342 DE FECHA 13 DE ENERO DEL 2022 DE LA VICERRECTORÍA DE EXTENSIÓN Y PROYECCIÓN SOCIAL.  </t>
  </si>
  <si>
    <t>OPSP-VEX-0343</t>
  </si>
  <si>
    <t>WENDY ALEXANDRA GONZALEZ DE LOS
RIOS</t>
  </si>
  <si>
    <t xml:space="preserve">SERVICIOS PROFESIONALES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343 DE FECHA 13 DE ENERO DEL 2022 DE LA VICERRECTORÍA DE EXTENSIÓN Y PROYECCIÓN SOCIAL.  </t>
  </si>
  <si>
    <t>OPSP-VEX-0344</t>
  </si>
  <si>
    <t>57422295</t>
  </si>
  <si>
    <t>ARELYS ISABEL VISBAL CADAVID</t>
  </si>
  <si>
    <t xml:space="preserve">SERVICIOS PROFESIONALES PARA DISEÑAR Y EJECUTAR UN PLAN DE CONVOCATORIAS Y ALIANZAS ESTRATÉGICAS CON ACTORES LOCALES, PARA FOMENTAR Y GARANTIZAR LA VINCULACIÓN Y PARTICIPACIÓN DE LOS DIFERENTES RANGOS ETARIOS QUE ABARCA EL PROGRAMA, REALIZAR LA BÚSQUEDA ACTIVA DE LOS POTENCIALES PARTICIPANTES DEL PROGRAMA DE ACUERDO CON LO ESTABLECIDO EN EL MANUAL OPERATIVO DE ÉSTE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344 DE FECHA 17 DE ENERO DEL 2022 DE LA VICERRECTORÍA DE EXTENSIÓN Y PROYECCIÓN SOCIAL.  </t>
  </si>
  <si>
    <t>OPSP-VEX-0345</t>
  </si>
  <si>
    <t>SANTIAGO ALBERTO ACOSTA ORTEGA</t>
  </si>
  <si>
    <t>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1 DE FEBRERO DEL 2022 AL 15 DE JUNIO DEL 2022 PREVIO CUMPLIMIENTO DE LOS REQUISITOS DE PERFECCIONAMIENTO Y EJECUCIÓN DE LA ORDEN SEGÚN LO ESTABLECIDO EN LA ORDEN DE SERVICIO NO. 345 DE FECHA 17 DE ENERO DEL 2022 DE LA VICERRECTORÍA DE EXTENSIÓN Y PROYECCIÓN SOCIAL.</t>
  </si>
  <si>
    <t>OAG-VEX-0357</t>
  </si>
  <si>
    <t>ALFREDO ANGEL HERNÁNDEZ PADILLA</t>
  </si>
  <si>
    <t xml:space="preserve"> SERVICIOS DE APOYO A LA GESTIÓN PARA RECOLECTAR, DE ACUERDO CON EL MECANISMO DE REGISTRO DE LA INFORMACIÓN Y LOS FORMULARIOS ESTIPULADOS POR EL EQUIPO TÉCNICO DEL CONTRATO INTERADMINISTRATIVO 452 DE 2021, LA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357 DE FECHA 19 DE ENERO DEL 2022 DE LA VICERRECTORÍA DE EXTENSIÓN Y PROYECCIÓN SOCIAL.</t>
  </si>
  <si>
    <t>OPSP-VEX-0358</t>
  </si>
  <si>
    <t>SERGIO IVÁN JIMÉNEZ SUÁREZ</t>
  </si>
  <si>
    <t xml:space="preserve"> SERVICIOS PROFESIONALES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358 DE FECHA 19 DE ENERO DEL 2022 DE LA VICERRECTORÍA DE EXTENSIÓN Y PROYECCIÓN SOCIAL.</t>
  </si>
  <si>
    <t>OAG-VEX-0351</t>
  </si>
  <si>
    <t>VISMAR ORLANDO GIL HERNÁNDEZ</t>
  </si>
  <si>
    <t xml:space="preserve"> 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351 DE FECHA 19 DE ENERO DEL 2022 DE LA VICERRECTORÍA DE EXTENSIÓN Y PROYECCIÓN SOCIAL. </t>
  </si>
  <si>
    <t>OAG-VEX-0359</t>
  </si>
  <si>
    <t>LEIDY JOANA ALMANZA SANCHEZ</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</si>
  <si>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359 DE FECHA 19 DE ENERO DEL 2022 DE LA VICERRECTORÍA DE EXTENSIÓN Y PROYECCIÓN SOCIAL.</t>
  </si>
  <si>
    <t>OAG-VEX-0368</t>
  </si>
  <si>
    <t>YECENIA YULIETH ZAPATA BEDOYA</t>
  </si>
  <si>
    <t xml:space="preserve"> 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368 DE FECHA 19 DE ENERO DEL 2022 DE LA VICERRECTORÍA DE EXTENSIÓN Y PROYECCIÓN SOCIAL.</t>
  </si>
  <si>
    <t>OAG-VEX-0348</t>
  </si>
  <si>
    <t>SULMA YANETH FLOREZ LIMA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</si>
  <si>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348 DE FECHA 19 DE ENERO DEL 2022 DE LA VICERRECTORÍA DE EXTENSIÓN Y PROYECCIÓN SOCIAL. </t>
  </si>
  <si>
    <t>OPSP-VEX-0350</t>
  </si>
  <si>
    <t>NILSA DE LA ENCARNACIÓN MONTENEGRO</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</si>
  <si>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350 DE FECHA 19 DE ENERO DEL 2022 DE LA VICERRECTORÍA DE EXTENSIÓN Y PROYECCIÓN SOCIAL. </t>
  </si>
  <si>
    <t>OAG-VEX-0364</t>
  </si>
  <si>
    <t>LUIS EDUARDO ORJUELA VALENCIA</t>
  </si>
  <si>
    <t>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364 DE FECHA 19 DE ENERO DEL 2022 DE LA VICERRECTORÍA DE EXTENSIÓN Y PROYECCIÓN SOCIAL.</t>
  </si>
  <si>
    <t>OAG-VEX-0356</t>
  </si>
  <si>
    <t>CARLOS EDUARDO VIAÑA TOUS</t>
  </si>
  <si>
    <t>SERVICIOS DE APOYO A LA GESTIÓN PARA RECOLECTAR, DE ACUERDO CON EL MECANISMO DE REGISTRO DE LA INFORMACIÓN Y LOS FORMULARIOS ESTIPULADOS POR EL EQUIPO TÉCNICO DEL CONTRATO INTERADMINISTRATIVO 452 DE 2021,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356 DE FECHA 19 DE ENERO DEL 2022 DE LA VICERRECTORÍA DE EXTENSIÓN Y PROYECCIÓN SOCIAL.</t>
  </si>
  <si>
    <t>OAG-VEX-0354</t>
  </si>
  <si>
    <t>JESUS ANTONIO MORENO MOSQUERA</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</si>
  <si>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354 DE FECHA 19 DE ENERO DEL 2022 DE LA VICERRECTORÍA DE EXTENSIÓN Y PROYECCIÓN SOCIAL.</t>
  </si>
  <si>
    <t>OAG-VEX-0361</t>
  </si>
  <si>
    <t>INDIRA MARCELA CUESTA MARTíNEZ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</si>
  <si>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361 DE FECHA 19 DE ENERO DEL 2022 DE LA VICERRECTORÍA DE EXTENSIÓN Y PROYECCIÓN SOCIAL.</t>
  </si>
  <si>
    <t>OAG-VEX-0355</t>
  </si>
  <si>
    <t>VICTORIA EMPERATRIZ GARCES DEDIOS</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</si>
  <si>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355 DE FECHA 19 DE ENERO DEL 2022 DE LA VICERRECTORÍA DE EXTENSIÓN Y PROYECCIÓN SOCIAL.</t>
  </si>
  <si>
    <t>OAG-VEX-0365</t>
  </si>
  <si>
    <t>YEIS MANUEL MARTINEZ RAMIREZ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</si>
  <si>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365 DE FECHA 19 DE ENERO DEL 2022 DE LA VICERRECTORÍA DE EXTENSIÓN Y PROYECCIÓN SOCIAL.</t>
  </si>
  <si>
    <t>OAG-VEX-0349</t>
  </si>
  <si>
    <t>JHULDER GIOVANNY PARRA PATIÑO</t>
  </si>
  <si>
    <t xml:space="preserve">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349 DE FECHA 19 DE ENERO DEL 2022 DE LA VICERRECTORÍA DE EXTENSIÓN Y PROYECCIÓN SOCIAL. </t>
  </si>
  <si>
    <t>OPSP-VEX-0352</t>
  </si>
  <si>
    <t>LEONARDO MALDONADO MONSALVE</t>
  </si>
  <si>
    <t>SERVICIOS PROFESIONALES PARA SISTEMATIZAR, DE ACUERDO AL MECANISMO DE REGISTRO DE LA INFORMACIÓN Y EL FORMULARIO ELECTRÓNICO ESTIPULADO POR EL EQUIPO TÉCNICO DEL CONTRATO 452 DE 2021, LA INFORMACIÓN DE 57 GRANJAS DE ACUICULTURA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352 DE FECHA 19 DE ENERO DEL 2022 DE LA VICERRECTORÍA DE EXTENSIÓN Y PROYECCIÓN SOCIAL.</t>
  </si>
  <si>
    <t>OAG-VEX-0366</t>
  </si>
  <si>
    <t>MARLENY ARDILA MUÑOZ</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</si>
  <si>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366 DE FECHA 19 DE ENERO DEL 2022 DE LA VICERRECTORÍA DE EXTENSIÓN Y PROYECCIÓN SOCIAL.</t>
  </si>
  <si>
    <t>OAG-VEX-0347</t>
  </si>
  <si>
    <t>KENIA ADOLFINA CHIMÁ MARTÍNEZ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</si>
  <si>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347 DE FECHA 19 DE ENERO DEL 2022 DE LA VICERRECTORÍA DE EXTENSIÓN Y PROYECCIÓN SOCIAL. </t>
  </si>
  <si>
    <t>OPSP-VEX-0346</t>
  </si>
  <si>
    <t>LEONARDO FABIO GARAY MENDEZ</t>
  </si>
  <si>
    <t>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346 DE FECHA 19 DE ENERO DEL 2022 DE LA VICERRECTORÍA DE EXTENSIÓN Y PROYECCIÓN SOCIAL.</t>
  </si>
  <si>
    <t>OAG-VEX-0362</t>
  </si>
  <si>
    <t>JEISSON OMAR FLOREZ GUTIERREZ</t>
  </si>
  <si>
    <t>SERVICIOS DE APOYO A LA GESTIÓN PARA APOYAR EN LA ORGANIZACIÓN Y LAS AUDITORIAS DE LOS DIFERENTES FORMULARIOS DILIGENCIADOS RELACIONADOS CON LOS DESEMBARCOS DEL COMPONENTE DE PESCA INDUSTRIAL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362 DE FECHA 19 DE ENERO DEL 2022 DE LA VICERRECTORÍA DE EXTENSIÓN Y PROYECCIÓN SOCIAL.</t>
  </si>
  <si>
    <t>OAG-VEX-0353</t>
  </si>
  <si>
    <t>CAROLINA QUINTANILLA INFANTE</t>
  </si>
  <si>
    <t>SERVICIOS DE APOYO A LA GESTIÓN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LA INFORMACIÓN A COLECTAR (TIPOS DE INTERMEDIARIOS, PRECIOS DE COMPRA Y VENTA POR ESPECIE, VOLÚMENES COMERCIALIZADOS POR TIPO DE CANAL, PROCEDENCIA Y DESTINO DEL RECURSO, TIPO DE ELABORACIÓN O TRANSFORMACIÓN DEL RECURSO EN PLAZAS Y/O MERCADOS DE GRANDES SUPERFICIES) DEBERÁ SER REGISTRADA DE CONFORMIDAD CON EL CRONOGRAMA Y LA ASIGNACIÓN ESPECÍFICA DE SITIOS ESTABLECIDOS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JULIO DE 2022, SEGÚN LO ESTABLECIDO EN LA ORDEN DE SERVICIO NO. 353 DE FECHA 19 DE ENERO DEL 2022 DE LA VICERRECTORÍA DE EXTENSIÓN Y PROYECCIÓN SOCIAL.</t>
  </si>
  <si>
    <t>OAG-VEX-0363</t>
  </si>
  <si>
    <t>MARIA PAULA LOPEZ MENDEZ</t>
  </si>
  <si>
    <t>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363 DE FECHA 19 DE ENERO DEL 2022 DE LA VICERRECTORÍA DE EXTENSIÓN Y PROYECCIÓN SOCIAL.</t>
  </si>
  <si>
    <t>OAG-VEX-0367</t>
  </si>
  <si>
    <t>LUISA FERNANDA BARBOSA RIVAS</t>
  </si>
  <si>
    <t>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1 DE FEBRERO DEL 2022 PREVIO CUMPLIMIENTO DE LOS REQUISITOS DE PERFECCIONAMIENTO Y EJECUCIÓN HASTA EL 31 DE JULIO DE 2022, SEGÚN LO ESTABLECIDO EN LA ORDEN DE SERVICIO NO. 367 DE FECHA 19 DE ENERO DEL 2022 DE LA VICERRECTORÍA DE EXTENSIÓN Y PROYECCIÓN SOCIAL.</t>
  </si>
  <si>
    <t>OAG-VEX-0360</t>
  </si>
  <si>
    <t>LIZETH VALENTINA RODRIGUEZ CAMPO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</si>
  <si>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HASTA EL 31 DE ENERO DE 2022, SEGÚN LO ESTABLECIDO EN LA ORDEN DE SERVICIO NO. 360 DE FECHA 19 DE ENERO DEL 2022 DE LA VICERRECTORÍA DE EXTENSIÓN Y PROYECCIÓN SOCIAL.</t>
  </si>
  <si>
    <t>OPSP-VEX-0369</t>
  </si>
  <si>
    <t>1082944857</t>
  </si>
  <si>
    <t>DIANA VIVES BONET</t>
  </si>
  <si>
    <t xml:space="preserve">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DEL CONTRATO N°900-2021 - PROGRAMA GENERACIONES SACUDETE, ZONA 2 CIÉNAGA, CELEBRADO ENTRE EL CONSORCIO FONDO COLOMBIA EN PAZ 2019 Y LA UNIVERSIDAD DEL MAGDALENA, EL TERMINO DE EJECUCIÓN ES CONTADOS A PARTIR DEL CUMPLIMIENTO DE LOS REQUISITOS DE PERFECCIONAMIENTO Y EJECUCIÓN DE LA ORDEN HASTA EL 7 DE MAYO DEL 2022, SEGÚN LO ESTABLECIDO EN LA ORDEN DE SERVICIO NO. 0369 DE FECHA 20 DE ENERO DEL 2022 DE LA VICERRECTORÍA DE EXTENSIÓN Y PROYECCIÓN SOCIAL.  </t>
  </si>
  <si>
    <t>OPSP-VEX-0370</t>
  </si>
  <si>
    <t>52975045</t>
  </si>
  <si>
    <t>MONICA CENTENO RANGEL</t>
  </si>
  <si>
    <t xml:space="preserve">SERVICIOS PROFESIONALES PARA APOYAR LA BÚSQUEDA ACTIVA DE LOS POTENCIALES PARTICIPANTES DEL PROGRAMA DE ACUERDO CON LO ESTABLECIDO EN EL MANUAL OPERATIVO DE ÉSTE Y DEMÁS ACTIVIDADES DESCRITAS EN LA ORDEN, REQUERIDO EN EL MARCO DEL CONTRATO N°814-2021 CELEBRADO ENTRE EL CONSORCIO FONDO COLOMBIA EN PAZ 2019 Y LA UNIVERSIDAD DEL MAGDALENA, EL TERMINO DE EJECUCIÓN ES CONTADOS A PARTIR DEL CUMPLIMIENTO DE LOS REQUISITOS DE PERFECCIONAMIENTO Y EJECUCIÓN DE LA ORDEN HASTA EL 31 DE MARZO DEL 2022, SEGÚN LO ESTABLECIDO EN LA ORDEN DE SERVICIO NO. 0370 DE FECHA 20 DE ENERO DEL 2022 DE LA VICERRECTORÍA DE EXTENSIÓN Y PROYECCIÓN SOCIAL.  </t>
  </si>
  <si>
    <t>OPSP-VEX-0371</t>
  </si>
  <si>
    <t>ALESKA YINELA CAICEDO MARTINEZ</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</si>
  <si>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371 DE FECHA 20 DE ENERO DEL 2022 DE LA VICERRECTORÍA DE EXTENSIÓN Y PROYECCIÓN SOCIAL.  </t>
  </si>
  <si>
    <t>OPSP-VEX-0372</t>
  </si>
  <si>
    <t>ANDRES FELIPE GIRALDO PEREZ</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</si>
  <si>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372 DE FECHA 20 DE ENERO DEL 2022 DE LA VICERRECTORÍA DE EXTENSIÓN Y PROYECCIÓN SOCIAL. </t>
  </si>
  <si>
    <t>OPSP-VEX-0373</t>
  </si>
  <si>
    <t>FLORENTINA INES DAZA MARTINEZ</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</si>
  <si>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373 DE FECHA 20 DE ENERO DEL 2022 DE LA VICERRECTORÍA DE EXTENSIÓN Y PROYECCIÓN SOCIAL. </t>
  </si>
  <si>
    <t>OPSP-VEX-0374</t>
  </si>
  <si>
    <t>LELMADIS MARTINEZ DIAZ</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</si>
  <si>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374 DE FECHA 20 DE ENERO DEL 2022 DE LA VICERRECTORÍA DE EXTENSIÓN Y PROYECCIÓN SOCIAL. </t>
  </si>
  <si>
    <t>OPSP-VEX-0375</t>
  </si>
  <si>
    <t>LIZETH PALACIO MAESTRE</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</si>
  <si>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375 DE FECHA 20 DE ENERO DEL 2022 DE LA VICERRECTORÍA DE EXTENSIÓN Y PROYECCIÓN SOCIAL. </t>
  </si>
  <si>
    <t>OPSP-VEX-0376</t>
  </si>
  <si>
    <t>NEIDITH MEDINA FONTALVO</t>
  </si>
  <si>
    <t xml:space="preserve">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 OPERACIÓN A NIVEL TERRITORIAL Y DEMÁS ACTIVIDADES DESCRITAS EN LA ORDEN, REQUERIDO EN EL MARCO DEL CONTRATO DE APORTE NO. 2000239-2021, CELEBRADO ENTRE EL INSTITUTO COLOMBIANO DE BIENESTAR FAMILIAR - ICBF REGIONAL CESAR Y LA UNIVERSIDAD DEL MAGDALENA, EL TERMINO DE EJECUCIÓN ES CONTADOS A PARTIR DEL CUMPLIMIENTO DE LOS REQUISITOS DE PERFECCIONAMIENTO Y EJECUCIÓN DE LA ORDEN HASTA EL 30 DE JULIO DEL 2022, SEGÚN LO ESTABLECIDO EN LA ORDEN DE SERVICIO NO. 376 DE FECHA 20 DE ENERO DEL 2022 DE LA VICERRECTORÍA DE EXTENSIÓN Y PROYECCIÓN SOCIAL. </t>
  </si>
  <si>
    <t>OAG-VEX-0383</t>
  </si>
  <si>
    <t>JOSUE VALENCIA DIAZ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</si>
  <si>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0383 DE FECHA 20 DE ENERO DEL 2022 DE LA VICERRECTORÍA DE EXTENSIÓN Y PROYECCIÓN SOCIAL.  </t>
  </si>
  <si>
    <t>OPSP-VEX-0409</t>
  </si>
  <si>
    <t>JORGE ELIS QUIROGA GONZÁLEZ</t>
  </si>
  <si>
    <t xml:space="preserve">SERVICIOS PROFESIONALES PARA RECOLECTAR, DE ACUERDO AL MECANISMO DE REGISTRO DE LA INFORMACIÓN Y EL FORMULARIO ESTIPULADO POR EL EQUIPO TÉCNICO DEL CONTRATO 452, LA INFORMACIÓN REQUERIDA PARA CARACTERIZAR 183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409 DE FECHA 20 DE ENERO DEL 2022 DE LA VICERRECTORÍA DE EXTENSIÓN Y PROYECCIÓN SOCIAL. </t>
  </si>
  <si>
    <t>OAG-VEX-0379</t>
  </si>
  <si>
    <t>FRANCISCO CUESTA SALAS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</si>
  <si>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0379 DE FECHA 20 DE ENERO DEL 2022 DE LA VICERRECTORÍA DE EXTENSIÓN Y PROYECCIÓN SOCIAL.  </t>
  </si>
  <si>
    <t>OAG-VEX-0387</t>
  </si>
  <si>
    <t>ELSI ESTER MENDOZA FUENTES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</si>
  <si>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0387 DE FECHA 20 DE ENERO DEL 2022 DE LA VICERRECTORÍA DE EXTENSIÓN Y PROYECCIÓN SOCIAL.  </t>
  </si>
  <si>
    <t>OAG-VEX-0390</t>
  </si>
  <si>
    <t>YOVILMA ROSA PETRO HOYOS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</si>
  <si>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0390 DE FECHA 20 DE ENERO DEL 2022 DE LA VICERRECTORÍA DE EXTENSIÓN Y PROYECCIÓN SOCIAL.  </t>
  </si>
  <si>
    <t>OPSP-VEX-0404</t>
  </si>
  <si>
    <t>LILIANA HOLGUÍN SANABRIA</t>
  </si>
  <si>
    <t xml:space="preserve">SERVICIOS PROFESIONALES PARA RECOLECTAR, DE ACUERDO AL MECANISMO DE REGISTRO DE LA INFORMACIÓN Y EL FORMULARIO ESTIPULADO POR EL EQUIPO TÉCNICO DEL CONTRATO 452, LA INFORMACIÓN REQUERIDA PARA CARACTERIZAR 240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404 DE FECHA 20 DE ENERO DEL 2022 DE LA VICERRECTORÍA DE EXTENSIÓN Y PROYECCIÓN SOCIAL. </t>
  </si>
  <si>
    <t>OAG-VEX-0395</t>
  </si>
  <si>
    <t>JESÚS EDUARDO JIMÉNEZ DIAZ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</si>
  <si>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0395 DE FECHA 20 DE ENERO DEL 2022 DE LA VICERRECTORÍA DE EXTENSIÓN Y PROYECCIÓN SOCIAL. </t>
  </si>
  <si>
    <t>OAG-VEX-0386</t>
  </si>
  <si>
    <t>RAMÓN EPIEYU URIANA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</si>
  <si>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0386 DE FECHA 20 DE ENERO DEL 2022 DE LA VICERRECTORÍA DE EXTENSIÓN Y PROYECCIÓN SOCIAL.  </t>
  </si>
  <si>
    <t>OPSP-VEX-0408</t>
  </si>
  <si>
    <t>ROSENDO ORTÍZ VELASQUEZ</t>
  </si>
  <si>
    <t xml:space="preserve">SERVICIOS PROFESIONALES  PARA RECOLECTAR, DE ACUERDO AL MECANISMO DE REGISTRO DE LA INFORMACIÓN Y EL FORMULARIO ESTIPULADO POR EL EQUIPO TÉCNICO DEL CONTRATO 452, LA INFORMACIÓN REQUERIDA PARA CARACTERIZAR 126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408 DE FECHA 20 DE ENERO DEL 2022 DE LA VICERRECTORÍA DE EXTENSIÓN Y PROYECCIÓN SOCIAL. </t>
  </si>
  <si>
    <t>OAG-VEX-0406</t>
  </si>
  <si>
    <t>HANDERSON DAVID VALLE</t>
  </si>
  <si>
    <t xml:space="preserve">SERVICIOS DE APOYO A LA GESTIÓN, PARA RECOLECTAR, DE ACUERDO AL MECANISMO DE REGISTRO DE LA INFORMACIÓN Y EL FORMULARIO ESTIPULADO POR EL EQUIPO TÉCNICO DEL CONTRATO 452, LA INFORMACIÓN REQUERIDA PARA CARACTERIZAR 147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406 DE FECHA 20 DE ENERO DEL 2022 DE LA VICERRECTORÍA DE EXTENSIÓN Y PROYECCIÓN SOCIAL. </t>
  </si>
  <si>
    <t>OAG-VEX-0392</t>
  </si>
  <si>
    <t>DAYANA VIOLET BARRANCO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</si>
  <si>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0392 DE FECHA 20 DE ENERO DEL 2022 DE LA VICERRECTORÍA DE EXTENSIÓN Y PROYECCIÓN SOCIAL. </t>
  </si>
  <si>
    <t>OAG-VEX-0389</t>
  </si>
  <si>
    <t>MARÍA ANGÉLICA ARRIETA BENÍTEZ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</si>
  <si>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0389 DE FECHA 20 DE ENERO DEL 2022 DE LA VICERRECTORÍA DE EXTENSIÓN Y PROYECCIÓN SOCIAL.  </t>
  </si>
  <si>
    <t>OAG-VEX-0384</t>
  </si>
  <si>
    <t>ESTEFANIA PALACIOS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</si>
  <si>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0384 DE FECHA 20 DE ENERO DEL 2022 DE LA VICERRECTORÍA DE EXTENSIÓN Y PROYECCIÓN SOCIAL.  </t>
  </si>
  <si>
    <t>OAG-VEX-0381</t>
  </si>
  <si>
    <t>LEONOR SALCEDO MONTALVO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</si>
  <si>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0381 DE FECHA 20 DE ENERO DEL 2022 DE LA VICERRECTORÍA DE EXTENSIÓN Y PROYECCIÓN SOCIAL.  </t>
  </si>
  <si>
    <t>OAG-VEX-0401</t>
  </si>
  <si>
    <t>HEIDY PATRICIA JULIO AHUMEDO</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</si>
  <si>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0401 DE FECHA 20 DE ENERO DEL 2022 DE LA VICERRECTORÍA DE EXTENSIÓN Y PROYECCIÓN SOCIAL.</t>
  </si>
  <si>
    <t>OAG-VEX-0393</t>
  </si>
  <si>
    <t>ANA PATRICIA AREVALO OSPINO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</si>
  <si>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0393 DE FECHA 20 DE ENERO DEL 2022 DE LA VICERRECTORÍA DE EXTENSIÓN Y PROYECCIÓN SOCIAL. </t>
  </si>
  <si>
    <t>OAG-VEX-0394</t>
  </si>
  <si>
    <t>ANGEL MANUEL PORTELA GONZALEZ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</si>
  <si>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0394 DE FECHA 20 DE ENERO DEL 2022 DE LA VICERRECTORÍA DE EXTENSIÓN Y PROYECCIÓN SOCIAL. </t>
  </si>
  <si>
    <t>OPSP-VEX-0398</t>
  </si>
  <si>
    <t>EMERSON SAMIR IBARRA GARCIA</t>
  </si>
  <si>
    <t xml:space="preserve">SERVICIOS PROFESIONALES PARA REALIZAR LA REVISIÓN DE LA INFORMACIÓN SISTEMATIZADA EN LA PLATAFORMA INFORMÁTICA DEL SEPEC, EN LO QUE RESPECTA A LAS VARIABLES TECNOLÓGICAS DE LOS ARTES O MÉTODOS DE PESCA REGISTRADOS EN EL MONITOREO DE LOS DESEMBARCOS DE PESCA ARTESANAL DE LAS CUENCAS HIDROGRÁFICAS DEL PAÍS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0398 DE FECHA 20 DE ENERO DEL 2022 DE LA VICERRECTORÍA DE EXTENSIÓN Y PROYECCIÓN SOCIAL. </t>
  </si>
  <si>
    <t>OAG-VEX-0382</t>
  </si>
  <si>
    <t>KELYS JOHANA MAYORAL MORENO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</si>
  <si>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0382 DE FECHA 20 DE ENERO DEL 2022 DE LA VICERRECTORÍA DE EXTENSIÓN Y PROYECCIÓN SOCIAL.  </t>
  </si>
  <si>
    <t>OAG-VEX-0377</t>
  </si>
  <si>
    <t>SINDI PAOLA GAMBOA ARANGO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</si>
  <si>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0377 DE FECHA 20 DE ENERO DEL 2022 DE LA VICERRECTORÍA DE EXTENSIÓN Y PROYECCIÓN SOCIAL.  </t>
  </si>
  <si>
    <t>OPSP-VEX-0397</t>
  </si>
  <si>
    <t>EDUARDO RAFAEL GARCIA RUBIO</t>
  </si>
  <si>
    <t xml:space="preserve">SERVICIOS PROFESIONALES PARA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 CUENCA DEL RÍO SAN JORGE Y EN LA CUENCA BAJA DEL RÍO MAGDALENA (DEPARTAMENTO DE BOLIVAR), DE ACUERDO CON LA METODOLOGÍA DE MONITOREO IMPLEMENTADA, EN EL MARCO DEL PROYECTO SEPEC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0397 DE FECHA 20 DE ENERO DEL 2022 DE LA VICERRECTORÍA DE EXTENSIÓN Y PROYECCIÓN SOCIAL. </t>
  </si>
  <si>
    <t>OPSP-VEX-0407</t>
  </si>
  <si>
    <t>JOHN WILLIAM FLÓREZ DÍAZ</t>
  </si>
  <si>
    <t xml:space="preserve">SERVICIOS PROFESIONALES PARA RECOLECTAR, DE ACUERDO AL MECANISMO DE REGISTRO DE LA INFORMACIÓN Y EL FORMULARIO ESTIPULADO POR EL EQUIPO TÉCNICO DEL CONTRATO 452, LA INFORMACIÓN REQUERIDA PARA CARACTERIZAR 223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407 DE FECHA 20 DE ENERO DEL 2022 DE LA VICERRECTORÍA DE EXTENSIÓN Y PROYECCIÓN SOCIAL. </t>
  </si>
  <si>
    <t>OAG-VEX-0385</t>
  </si>
  <si>
    <t>YINA MARCELA HINESTROZA SINISTERRA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</si>
  <si>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0385 DE FECHA 20 DE ENERO DEL 2022 DE LA VICERRECTORÍA DE EXTENSIÓN Y PROYECCIÓN SOCIAL.  </t>
  </si>
  <si>
    <t>OAG-VEX-0403</t>
  </si>
  <si>
    <t>LEIDY DAYANA ROMERO BUITRAGO</t>
  </si>
  <si>
    <t xml:space="preserve">SERVICIOS DE APOYO A LA GESTIÓN PARA RECOLECTAR, DE ACUERDO AL MECANISMO DE REGISTRO DE LA INFORMACIÓN Y EL FORMULARIO ESTIPULADO POR EL EQUIPO TÉCNICO DEL CONTRATO 452, LA INFORMACIÓN REQUERIDA PARA CARACTERIZAR 161 GRANJAS DE ACUICULTURA EN SU RESPECTIVA ÁREA DE COBERTURA, DE CONFORMIDAD CON LA DISTRIBUCIÓN GEOGRÁFICA DEL ESFUERZO DE MUESTREO QUE LE SEA ESTIPULADA POR EL COORDINADOR DEL COMPONENTE DE ACUICULTURA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403 DE FECHA 20 DE ENERO DEL 2022 DE LA VICERRECTORÍA DE EXTENSIÓN Y PROYECCIÓN SOCIAL. </t>
  </si>
  <si>
    <t>OPSP-VEX-0396</t>
  </si>
  <si>
    <t>HAROLD MOSCOSO ROJAS</t>
  </si>
  <si>
    <t xml:space="preserve">SERVICIOS PROFESIONALES PARA RECOLECTAR, DE ACUERDO AL MECANISMO DE REGISTRO DE LA INFORMACIÓN Y EL FORMATO ESTIPULADO POR EL EQUIPO TÉCNICO DEL CONTRATO 452 DE 2021, LA INFORMACIÓN RELATIVA A LA COMERCIALIZACIÓN DEL RECURSO PESQUERO PROVENIENTE TANTO DE LA PESCA EXTRACTIVA COMO DE LA ACUICULTURA, TANTO DE ORIGEN NACIONAL COMO IMPORTADO, EN LOS SITIOS QUE LE SEAN ASIGNADOS POR LA COORDINACIÓN DEL COMPONENTE DE COMERCIALIZACIÓN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0396 DE FECHA 20 DE ENERO DEL 2022 DE LA VICERRECTORÍA DE EXTENSIÓN Y PROYECCIÓN SOCIAL. </t>
  </si>
  <si>
    <t>OPSP-VEX-0405</t>
  </si>
  <si>
    <t>ANDREA ÁLVAREZ GIRALDO</t>
  </si>
  <si>
    <t xml:space="preserve">SERVICIOS PROFESIONALES PARA RECOLECTAR, DE ACUERDO AL MECANISMO DE REGISTRO DE LA INFORMACIÓN Y EL FORMULARIO ESTIPULADO POR EL EQUIPO TÉCNICO DEL CONTRATO 452, LA INFORMACIÓN REQUERIDA PARA CARACTERIZAR 158 GRANJAS DE ACUICULTURA EN SU RESPECTIVA ÁREA DE COBERTURA, DE CONFORMIDAD CON LA DISTRIBUCIÓN GEOGRÁFICA DEL ESFUERZO DE MUESTREO QUE LE SEA ESTIPULADA POR EL COORDINADOR DEL COMPONENTE DE ACUICULTURA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405 DE FECHA 20 DE ENERO DEL 2022 DE LA VICERRECTORÍA DE EXTENSIÓN Y PROYECCIÓN SOCIAL. </t>
  </si>
  <si>
    <t>OAG-VEX-0391</t>
  </si>
  <si>
    <t>SAIRA LISETT LOPEZ PALENCIA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</si>
  <si>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0391 DE FECHA 20 DE ENERO DEL 2022 DE LA VICERRECTORÍA DE EXTENSIÓN Y PROYECCIÓN SOCIAL.  </t>
  </si>
  <si>
    <t>OAG-VEX-0399</t>
  </si>
  <si>
    <t>JOSELIN PATRICIA ROBLEDO CUESTA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</si>
  <si>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0399 DE FECHA 20 DE ENERO DEL 2022 DE LA VICERRECTORÍA DE EXTENSIÓN Y PROYECCIÓN SOCIAL. </t>
  </si>
  <si>
    <t>OPSP-VEX-0402</t>
  </si>
  <si>
    <t>MEBLYN FERNANDO JULIO MEDINA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</si>
  <si>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402 DE FECHA 20 DE ENERO DEL 2022 DE LA VICERRECTORÍA DE EXTENSIÓN Y PROYECCIÓN SOCIAL. </t>
  </si>
  <si>
    <t>OAG-VEX-0378</t>
  </si>
  <si>
    <t>KATERINE VENTE GOMEZ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</si>
  <si>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0378 DE FECHA 20 DE ENERO DEL 2022 DE LA VICERRECTORÍA DE EXTENSIÓN Y PROYECCIÓN SOCIAL.  </t>
  </si>
  <si>
    <t>OAG-VEX-0400</t>
  </si>
  <si>
    <t>PAULA ANDREA RAMOS PEREZ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</si>
  <si>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DEMAS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0400 DE FECHA 20 DE ENERO DEL 2022 DE LA VICERRECTORÍA DE EXTENSIÓN Y PROYECCIÓN SOCIAL. </t>
  </si>
  <si>
    <t>OAG-VEX-0380</t>
  </si>
  <si>
    <t>YARLENY ROBLEDO MOSQUERA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</si>
  <si>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0380 DE FECHA 20 DE ENERO DEL 2022 DE LA VICERRECTORÍA DE EXTENSIÓN Y PROYECCIÓN SOCIAL.  </t>
  </si>
  <si>
    <t>OPS-VEX-0410</t>
  </si>
  <si>
    <t xml:space="preserve">SERVICIO DE FOTOCOPIADO DE HASTA 627.063 REPRODUCCIONES DE LOS FORMULARIOS, FORMATOS, FOLLETOS DE CAMPO, BOLETINES TÉCNICOS Y DOCUMENTOS QUE SE REQUIEREN PARA EL CUMPLIMIENTO DE LOS OBJETIVOS CONTRATADOS DEL PROYECTO SEPEC, EN EL MARCO DEL CONTRATO INTERADMINISTRATIVO NO 452 DE 2021, SUSCRITO ENTRE LA AUNAP Y UNIMAGDALENA. EL TERMINO DE EJECUCIÓN ES CONTADOS A PARTIR DEL CUMPLIMIENTO DE LOS REQUISITOS DE PERFECCIONAMIENTO Y EJECUCIÓN DE LA ORDEN HASTA EL 30 DE JULIO Y/O HASTA AGOTAR EL VALOR CONTRATADO, SEGÚN LO ESTABLECIDO EN LA ORDEN DE SERVICIO NO. 410 DE FECHA 24 DE ENERO DEL 2022 DE LA VICERRECTORÍA DE EXTENSIÓN Y PROYECCIÓN SOCIAL.  </t>
  </si>
  <si>
    <t>OPS-VEX-0411</t>
  </si>
  <si>
    <t>SERVIENTREGA S.A</t>
  </si>
  <si>
    <t xml:space="preserve">SERVICIO DE MENSAJERÍA EXPRESS NACIONAL, PARA EL ENVIÓ DE DOCUMENTOS, EMPAQUES, EMBALAJE Y DEMÁS ELEMENTOS QUE PRODUZCAN EL PROYECTO SEPEC, EN EL MARCO DEL CONTRATO INTERADMINISTRATIVO NO 452 DE 2021, SUSCRITO ENTRE LA AUTORIDAD NACIONAL DE ACUICULTURA Y PESCA -AUNAP Y UNIVERSIDAD DEL MAGDALENA, EL TERMINO DE EJECUCIÓN ES CONTADOS A PARTIR DEL CUMPLIMIENTO DE LOS REQUISITOS DE PERFECCIONAMIENTO Y EJECUCIÓN DE LA ORDEN HASTA EL 30 DE JULIO DEL 2022, SEGÚN LO ESTABLECIDO EN LA ORDEN DE SERVICIO NO. 411 DE FECHA 24 DE ENERO DEL 2022 DE LA VICERRECTORÍA DE EXTENSIÓN Y PROYECCIÓN SOCIAL.  </t>
  </si>
  <si>
    <t>OPSP-VEX-0412</t>
  </si>
  <si>
    <t>1085173121</t>
  </si>
  <si>
    <t>ANTHONY SALEBEB PEDROZO</t>
  </si>
  <si>
    <t xml:space="preserve">SERVICIOS PROFESIONALES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31 DE MARZO DEL 2022, SEGÚN LO ESTABLECIDO EN LA ORDEN DE SERVICIO NO. 412 DE FECHA 24 DE ENERO DEL 2022 DE LA VICERRECTORÍA DE EXTENSIÓN Y PROYECCIÓN SOCIAL.  </t>
  </si>
  <si>
    <t>OPSP-VEX-0413</t>
  </si>
  <si>
    <t>EMA SOFIA CORONADO JARABA</t>
  </si>
  <si>
    <t xml:space="preserve">SERVICIOS PROFESIONALES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31 DE MARZO DEL 2022, SEGÚN LO ESTABLECIDO EN LA ORDEN DE SERVICIO NO. 413 DE FECHA 24 DE ENERO DEL 2022 DE LA VICERRECTORÍA DE EXTENSIÓN Y PROYECCIÓN SOCIAL. </t>
  </si>
  <si>
    <t>OPSP-VEX-0414</t>
  </si>
  <si>
    <t>YERI BARLIZA ARNEDO</t>
  </si>
  <si>
    <t>SERVICIOS PROFESIONALES PARA APOYAR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414 DE FECHA 24 DE ENERO DEL 2022 DE LA VICERRECTORÍA DE EXTENSIÓN Y PROYECCIÓN SOCIAL.</t>
  </si>
  <si>
    <t>OPSP-VEX-0415</t>
  </si>
  <si>
    <t>RODRIGO DAVID FRANCO BERROCAL</t>
  </si>
  <si>
    <t>SERVICIOS PROFESIONALES PARA REGISTRAR EN EL SISTEMA DE INFORMACIÓN QUE LE INDIQUE EL SUPERVISOR DEL CONTRATO, LOS DATOS DE LAS Y LOS PARTICIPANTES DEL PROGRAMA Y DEMÁS DOCUMENTOS RESULTANTES DEL PROCESO FORMATIVO Y DEMÁS ACTIVIDADES DESCRITAS EN LA ORDEN, REQUERIDO EN EL MARCO EN EL MARCO DEL CONTRATO N°814-2021 CELEBRADO ENTRE EL CONSORCIO FONDO COLOMBIA EN PAZ 2019 Y LA UNIVERSIDAD DEL MAGDALENA, EL TERMINO DE EJECUCIÓN ES CONTADOS A PARTIR DEL CUMPLIMIENTO DE LOS REQUISITOS DE PERFECCIONAMIENTO Y EJECUCIÓN DE LA ORDEN HASTA EL 17 DE JUNIO DEL 2022, SEGÚN LO ESTABLECIDO EN LA ORDEN DE SERVICIO NO. 415 DE FECHA 24 DE ENERO DEL 2022 DE LA VICERRECTORÍA DE EXTENSIÓN Y PROYECCIÓN SOCIAL.</t>
  </si>
  <si>
    <t>JOHN TABORDA GIRALDO</t>
  </si>
  <si>
    <t>OAG-VEX-0416</t>
  </si>
  <si>
    <t>6798265</t>
  </si>
  <si>
    <t>JOSE ALFREDO MEJÍA OSPINO</t>
  </si>
  <si>
    <t xml:space="preserve">SERVICIOS DE APOYO A LA GESTIÓN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ENERO DEL 2022, SEGÚN LO ESTABLECIDO EN LA ORDEN DE SERVICIO NO. 416 DE FECHA 24 DE ENERO DEL 2022 DE LA VICERRECTORÍA DE EXTENSIÓN Y PROYECCIÓN SOCIAL.  </t>
  </si>
  <si>
    <t>OAG-VEX-0417</t>
  </si>
  <si>
    <t>1004712544</t>
  </si>
  <si>
    <t>JOSE NEKER CIFUENTES SINISTERRA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</si>
  <si>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0417 DE FECHA 25 DE ENERO DEL 2022 DE LA VICERRECTORÍA DE EXTENSIÓN Y PROYECCIÓN SOCIAL.  </t>
  </si>
  <si>
    <t>OAG-VEX-0418</t>
  </si>
  <si>
    <t>1004618250</t>
  </si>
  <si>
    <t>LUZ JENNY CAICEDO CORTES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</si>
  <si>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0418 DE FECHA 25 DE ENERO DEL 2022 DE LA VICERRECTORÍA DE EXTENSIÓN Y PROYECCIÓN SOCIAL.  </t>
  </si>
  <si>
    <t>OAG-VEX-0419</t>
  </si>
  <si>
    <t>1111781674</t>
  </si>
  <si>
    <t>OLGA MIRELLA MOSQUERA MINA</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</si>
  <si>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0419 DE FECHA 25 DE ENERO DEL 2022 DE LA VICERRECTORÍA DE EXTENSIÓN Y PROYECCIÓN SOCIAL.  </t>
  </si>
  <si>
    <t>OPSP-VEX-0420</t>
  </si>
  <si>
    <t>1111769345</t>
  </si>
  <si>
    <t>YESENIA SUAREZ SAAVEDRA</t>
  </si>
  <si>
    <t xml:space="preserve">SERVICIOS PROFESIONALES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0420 DE FECHA 25 DE ENERO DEL 2022 DE LA VICERRECTORÍA DE EXTENSIÓN Y PROYECCIÓN SOCIAL.  </t>
  </si>
  <si>
    <t>OAG-VEX-0421</t>
  </si>
  <si>
    <t>1067906714</t>
  </si>
  <si>
    <t>ADOLFO ENRIQUE MENDEZ LEAL</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</si>
  <si>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0421 DE FECHA 25 DE ENERO DEL 2022 DE LA VICERRECTORÍA DE EXTENSIÓN Y PROYECCIÓN SOCIAL.  </t>
  </si>
  <si>
    <t>OAG-VEX-0422</t>
  </si>
  <si>
    <t>1072531053</t>
  </si>
  <si>
    <t>BREYDIS CORREA DIAZ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</si>
  <si>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0422 DE FECHA 25 DE ENERO DEL 2022 DE LA VICERRECTORÍA DE EXTENSIÓN Y PROYECCIÓN SOCIAL. </t>
  </si>
  <si>
    <t>OAG-VEX-0423</t>
  </si>
  <si>
    <t>1052040272</t>
  </si>
  <si>
    <t>KATTY MABEL SORACA LLORENTE</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</si>
  <si>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0423 DE FECHA 25 DE ENERO DEL 2022 DE LA VICERRECTORÍA DE EXTENSIÓN Y PROYECCIÓN SOCIAL. </t>
  </si>
  <si>
    <t>OAG-VEX-0424</t>
  </si>
  <si>
    <t>YASNEY  CORREA PALACIOS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</si>
  <si>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0424 DE FECHA 25 DE ENERO DEL 2022 DE LA VICERRECTORÍA DE EXTENSIÓN Y PROYECCIÓN SOCIAL. </t>
  </si>
  <si>
    <t>OPSP-VEX-0425</t>
  </si>
  <si>
    <t>84088532</t>
  </si>
  <si>
    <t>JOSE MIGUEL SALAS RODRÍGUEZ</t>
  </si>
  <si>
    <t xml:space="preserve">SERVICIOS PROFESIONALES PARA COORDINAR Y ARTICULAR CON LAS DEPENDENCIAS ADMINISTRATIVAS Y FINANCIERAS DE LA UNIVERSIDAD EL PROCESO DE CREACIÓN DE CERTIFICADOS DE DISPONIBILIDAD PRESUPUESTAL, COMPROMISO PRESUPUESTAL, GENERACIÓN DE ÓRDENES DE PAGO, ADICIONES Y DISMINUCIONES Y DEMÁS ACTIVIDADES DESCRITAS EN LA ORDEN, REQUERIDO DEL CONVENIO 1371- 2021 DE FECHA 30 DE JULIO DE 2021, FIRMADO ENTRE INVIAS Y LA UNIVERSIDAD DEL MAGDALENA, EL TERMINO DE EJECUCIÓN ES CONTADOS A PARTIR DEL CUMPLIMIENTO DE LOS REQUISITOS DE PERFECCIONAMIENTO Y EJECUCIÓN DE LA ORDEN HASTA EL 30 DE ENERO DEL 2022, SEGÚN LO ESTABLECIDO EN LA ORDEN DE SERVICIO NO. 425 DE FECHA 25 DE ENERO DEL 2022 DE LA VICERRECTORÍA DE EXTENSIÓN Y PROYECCIÓN SOCIAL.  </t>
  </si>
  <si>
    <t>MIRIAN SIERRA HERNANDEZ</t>
  </si>
  <si>
    <t>OPSP-VEX-0426</t>
  </si>
  <si>
    <t>1082951210</t>
  </si>
  <si>
    <t>KAREN STEPHANIE JIMENEZ CHARRIS</t>
  </si>
  <si>
    <t xml:space="preserve">SERVICIOS PROFESIONALES PARA ARTICULAR CON LAS DEPENDENCIAS ADMINISTRATIVAS Y FINANCIERAS DE LA UNIVERSIDAD, LAS SOLICITUDES DE CERTIFICADOS DE DISPONIBILIDAD PRESUPUESTAL, COMPROMISO PRESUPUESTAL, ÓRDENES DE PAGO Y ADICIONES, REALIZAR EL SEGUIMIENTO A LOS PROCESOS ADMINISTRATIVOS Y DEMÁS ACTIVIDADES DESCRITAS EN LA ORDEN, EL TERMINO DE EJECUCIÓN ES CONTADOS A PARTIR DEL CUMPLIMIENTO DE LOS REQUISITOS DE PERFECCIONAMIENTO Y EJECUCIÓN DE LA ORDEN HASTA EL 30 DE JUNIO DEL 2022, SEGÚN LO ESTABLECIDO EN LA ORDEN DE SERVICIO NO. 426 DE FECHA 25 DE ENERO DEL 2022 DE LA VICERRECTORÍA DE EXTENSIÓN Y PROYECCIÓN SOCIAL.   </t>
  </si>
  <si>
    <t>OPS-VEX-0427</t>
  </si>
  <si>
    <t>819000527</t>
  </si>
  <si>
    <t>LONJA DE PROPIEDAD RAIZ DE
SANTA MARTA Y MAGDALENA</t>
  </si>
  <si>
    <t>SERVICIOS DE AVALÚO DE PREDIOS RURALES UBICADOS EN EL MUNICIPIO DE SALAMINA,</t>
  </si>
  <si>
    <t>WILLIAM RETAMOZO CHAVEZ</t>
  </si>
  <si>
    <t>OAG-VEX-0428</t>
  </si>
  <si>
    <t>1082912748</t>
  </si>
  <si>
    <t xml:space="preserve">SERVICIOS DE APOYO A LA GESTIÓN PARA PLANIFICAR EL REGISTRO AUDIOVISUAL DE LOS TALLERES CON LA COMUNIDAD ETTE ENNAKA Y COMUNIDAD DEL CORREGIMIENTO LAS PALMAS, SAN JACINTO (BOLIVAR) Y DEMAS ACTIVIDADES DESCRITAS EN LA ORDEN, REQUERIDO EN EL MARCO DEL CONTRATO INTERADMINISTRATIVO NO. CO1. PCCNTR 3010330 DE 2021, SUSCRITO ENTRE ICANH Y LA UNIVERSIDAD DEL MAGDALENA, EL TERMINO DE EJECUCIÓN ES CONTADOS A PARTIR DEL CUMPLIMIENTO DE LOS REQUISITOS DE PERFECCIONAMIENTO Y EJECUCIÓN DE LA ORDEN HASTA EL 17 D MARZO DEL 2022, SEGÚN LO ESTABLECIDO EN LA ORDEN DE SERVICIO NO. 428 DE FECHA 25 DE ENERO DEL 2022 DE LA VICERRECTORÍA DE EXTENSIÓN Y PROYECCIÓN SOCIAL.  </t>
  </si>
  <si>
    <t>OPSP-VEX-0429</t>
  </si>
  <si>
    <t>1082944854</t>
  </si>
  <si>
    <t>SERVICIOS PROFESIONALES PARA PROPONER LAS METODOLOGÍAS Y ACTIVIDADES A DESARROLLAR DURANTE LA EJECUCIÓN DEL TALLER DE LENGUA PROPIA, RECOLECTAR LA INFORMACIÓN DURANTE LA REALIZACIÓN DE LOS TALLERES Y DEMÁS ACTIVIDADES DESCRITAS EN LA ORDEN, REQUERIDO EN EL MARCO DEL CONTRATO INTERADMINISTRATIVO NO. CO1. PCCNTR 3010330 DE 2021, SUSCRITO ENTRE ICANH Y LA UNIVERSIDAD DEL MAGDALENA, EL TERMINO DE EJECUCIÓN ES CONTADOS A PARTIR DEL 11 AL 18 DE FEBRERO DEL 2022 PREVIO CUMPLIMIENTO DE LOS REQUISITOS DE PERFECCIONAMIENTO Y EJECUCIÓN DE LA ORDEN, SEGÚN LO ESTABLECIDO EN LA ORDEN DE SERVICIO NO. 429 DE FECHA 25 DE ENERO DEL 2022 DE LA VICERRECTORÍA DE EXTENSIÓN Y PROYECCIÓN SOCIAL.</t>
  </si>
  <si>
    <t>OPSP-VEX-0430</t>
  </si>
  <si>
    <t>1081928917</t>
  </si>
  <si>
    <t>MARIA JOSE MEYER MUGNO</t>
  </si>
  <si>
    <t>SERVICIOS PROFESIONALES PARA PROPONER LAS METODOLOGÍAS Y ACTIVIDADES A DESARROLLAR DURANTE LA EJECUCIÓN DEL TALLER DE LENGUA PROPIA Y DEMÁS ACTIVIDADES DESCRITAS EN LA ORDEN, REQUERIDO EN EL MARCO DEL CONTRATO INTERADMINISTRATIVO NO. CO1. PCCNTR 3010330 DE 2021, SUSCRITO ENTRE ICANH Y LA UNIVERSIDAD DEL MAGDALENA, EL TERMINO DE EJECUCIÓN ES CONTADOS A PARTIR DEL EL 25 DE FEBRERO HASTA EL 3 DE MARZO DE 2022 PREVIO CUMPLIMIENTO DE LOS REQUISITOS DE PERFECCIONAMIENTO Y EJECUCIÓN DE LA ORDEN, SEGÚN LO ESTABLECIDO EN LA ORDEN DE SERVICIO NO. 430 DE FECHA 26 DE ENERO DEL 2022 DE LA VICERRECTORÍA DE EXTENSIÓN Y PROYECCIÓN SOCIAL</t>
  </si>
  <si>
    <t>OPSP-VEX-0431</t>
  </si>
  <si>
    <t>1082890218</t>
  </si>
  <si>
    <t>YAMILETH FLORIAN MARTINEZ</t>
  </si>
  <si>
    <t>SERVICIOS PROFESIONALES PARA PROPONER LAS METODOLOGÍAS Y ACTIVIDADES A DESARROLLAR DURANTE LA EJECUCIÓN DEL TALLER DE LENGUA PROPIA Y DEMÁS ACTIVIDADES DESCRITAS EN LA ORDEN, REQUERIDO EN EL MARCO DEL CONTRATO INTERADMINISTRATIVO NO. CO1. PCCNTR 3010330 DE 2021, SUSCRITO ENTRE ICANH Y LA UNIVERSIDAD DEL MAGDALENA, EL TERMINO DE EJECUCIÓN ES CONTADOS A PARTIR DEL EL 25 DE FEBRERO HASTA EL 3 DE MARZO DE 2022 PREVIO CUMPLIMIENTO DE LOS REQUISITOS DE PERFECCIONAMIENTO Y EJECUCIÓN DE LA ORDEN, SEGÚN LO ESTABLECIDO EN LA ORDEN DE SERVICIO NO. 431 DE FECHA 26 DE ENERO DEL 2022 DE LA VICERRECTORÍA DE EXTENSIÓN Y PROYECCIÓN SOCIAL.</t>
  </si>
  <si>
    <t>OAG-VEX-0432</t>
  </si>
  <si>
    <t>7140330</t>
  </si>
  <si>
    <t>FABIAN DE JESUS RAMIREZ NUÑEZ</t>
  </si>
  <si>
    <t xml:space="preserve">SERVICIOS DE APOYO A LA GESTIÓN PARA APOYAR LAS ACTIVIDADES ADMINISTRATIVAS Y FINANCIERAS DE LA VICERRECTORÍA DE EXTENSIÓN Y PROYECCIÓN SOCIAL DESDE LA OFICINA DE PRESUPUESTO, REALIZAR LOS COMPROMISOS DE LAS ÓRDENES DE SERVICIOS, DE APOYO A LA GESTIÓN, PROFESIONALES, SUMINISTRO Y COMPRA, RESOLUCIONES Y DEMÁS ACTOS ADMINISTRATIVOS QUE SE REQUIERAN, CONSOLIDACIÓN DE LOS COMPROMISOS Y APOYO EN LA ELABORACIÓN DEL INFORME FINANCIERO FINAL PARA LA LIQUIDACIÓN DEL CONTRATO, EL TERMINO DE EJECUCIÓN ES CONTADOS A PARTIR DEL CUMPLIMIENTO DE LOS REQUISITOS DE PERFECCIONAMIENTO Y EJECUCIÓN DE LA ORDEN HASTA EL 30 DE JUNIO DEL 2022, SEGÚN LO ESTABLECIDO EN LA ORDEN DE SERVICIO NO. 0432 DE FECHA 26 DE ENERO DEL 2022 DE LA VICERRECTORÍA DE EXTENSIÓN Y PROYECCIÓN SOCIAL.  </t>
  </si>
  <si>
    <t>OPSP-VEX-0433</t>
  </si>
  <si>
    <t>1082903282</t>
  </si>
  <si>
    <t>ALVARO JOSE CAMPO LOPEZ</t>
  </si>
  <si>
    <t>SERVICIOS PROFESIONALES PARA REVISAR LOS INFORMES PRESENTADOS PARA PAGO, VERIFICANDO LOS SOPORTES REQUERIDOS (APORTES A LA SEGURIDAD SOCIAL INTEGRAL Y FOSYGA) DE LOS DIFERENTES ACTOS ADMINISTRATIVOS GENERADOS EN LA VICERRECTORÍA DE EXTENSIÓN Y PROYECCIÓN SOCIAL, EL TERMINO DE EJECUCIÓN ES CONTADOS A PARTIR DEL CUMPLIMIENTO DE LOS REQUISITOS DE PERFECCIONAMIENTO Y EJECUCIÓN DE LA ORDEN HASTA EL 30 DE JUNIO DEL 2022, SEGÚN LO ESTABLECIDO EN LA ORDEN DE SERVICIO NO. 0433 DE FECHA 26 DE ENERO DEL 2022 DE LA VICERRECTORÍA DE EXTENSIÓN Y PROYECCIÓN SOCIAL.</t>
  </si>
  <si>
    <t>OPSP-VEX-0434</t>
  </si>
  <si>
    <t>1082872335</t>
  </si>
  <si>
    <t>MANUEL RAFAEL AREVALO LOBATO</t>
  </si>
  <si>
    <t>SERVICIOS PROFESIONALES PARA CONFIGURAR EL SISTEMA DE INFORMACIÓN FINANCIERO PARA EL PAGO Y LOS CONCEPTOS DE DEDUCCIONES Y RETENCIONES QUE LES APLIQUE A</t>
  </si>
  <si>
    <t>OPSP-VEX-0435</t>
  </si>
  <si>
    <t>85154455</t>
  </si>
  <si>
    <t>MARCIO POLO HURTADO</t>
  </si>
  <si>
    <t>SERVICIOS PROFESIONALES PARA REGISTRAR EN EL SINAP LAS OBLIGACIONES DE PAGO (OP) DE LAS ÓRDENES DE SERVICIOS PROFESIONALES Y DE APOYO A LA GESTIÓN, SUMINISTRO, COMPRA, RESOLUCIONES Y DEMÁS ACTOS ADMINISTRATIVOS QUE LO REQUIERAN, VERIFICAR LAS LIQUIDACIONES DE LOS VIÁTICOS Y DEMÁS ACTIVIDADES DESCRITAS EN LA ORDEN, EL TERMINO DE EJECUCIÓN ES CONTADOS A PARTIR DEL CUMPLIMIENTO DE LOS REQUISITOS DE PERFECCIONAMIENTO Y EJECUCIÓN DE LA ORDEN HASTA EL 30 DE JUNIO DEL 2022, SEGÚN LO ESTABLECIDO EN LA ORDEN DE SERVICIO NO. 0435 DE FECHA 26 DE ENERO DEL 2022 DE LA VICERRECTORÍA DE EXTENSIÓN Y PROYECCIÓN SOCIAL.</t>
  </si>
  <si>
    <t>OPSP-VEX-0436</t>
  </si>
  <si>
    <t>12613225</t>
  </si>
  <si>
    <t>OMAR ENRIQUE MANJARRES OJEDA</t>
  </si>
  <si>
    <t>SERVICIOS PROFESIONALES PARA REVISAR LOS INFORMES PRESENTADOS PARA PAGO DE CONTRATISTA Y PROVEEDORES, VERIFICANDO LOS SOPORTES REQUERIDOS (APORTES A LA</t>
  </si>
  <si>
    <t>OPSP-VEX-0437</t>
  </si>
  <si>
    <t>ROBERTO DE LA ROSA</t>
  </si>
  <si>
    <t>SERVICIOS PROFESIONALES PARA ENVIAR EL REPORTE DIARIO DE LOS PAGOS REALIZADOS EN LA PLATAFORMA SINAP, DESCARGAR DE LA PÁGINA WEB DEL BANCO DE OCCIDENTE LOS INGRESOS, RECAUDOS EN LÍNEA, CÓDIGO DE BARRA Y ACH Y DEMÁS ACTIVIDADES DESCRITAS EN LA ORDEN, EL TERMINO DE EJECUCIÓN ES CONTADOS A PARTIR DEL CUMPLIMIENTO DE LOS REQUISITOS DE PERFECCIONAMIENTO Y EJECUCIÓN DE LA ORDEN HASTA EL 30 DE JUNIO DEL 2022, SEGÚN LO ESTABLECIDO EN LA ORDEN DE SERVICIO NO. 0437 DE FECHA 26 DE ENERO DEL 2022 DE LA VICERRECTORÍA DE EXTENSIÓN Y PROYECCIÓN SOCIAL.</t>
  </si>
  <si>
    <t>OPSP-VEX-0438</t>
  </si>
  <si>
    <t>1065827983</t>
  </si>
  <si>
    <t>LAURA NATALIE MANJARRES DIAZ</t>
  </si>
  <si>
    <t xml:space="preserve">SERVICIOS PROFESIONALES PARA REALIZAR LA BÚSQUEDA ACTIVA DE LOS POTENCIALES PARTICIPANTES DEL PROGRAMA DE ACUERDO CON LO ESTABLECIDO EN EL MANUAL OPERATIVO DE ÉSTE Y DEMÁS ACTIVIDADES DESCRITAS EN LA ORDEN REQUERIDO EN EL MARCO DEL CONTRATO N° 724-2021 CELEBRADO ENTRE EL CONSORCIO FONDO COLOMBIA EN PAZ 2019 Y LA UNIVERSIDAD DEL MAGDALENA, EL TERMINO DE EJECUCIÓN ES CONTADOS A PARTIR DEL CUMPLIMIENTO DE LOS REQUISITOS DE PERFECCIONAMIENTO Y EJECUCIÓN DE LA ORDEN HASTA EL 17 DE ABRIL DEL 2022, SEGÚN LO ESTABLECIDO EN LA ORDEN DE SERVICIO NO. 438 DE FECHA 26 DE ENERO DEL 2022 DE LA VICERRECTORÍA DE EXTENSIÓN Y PROYECCIÓN SOCIAL.  </t>
  </si>
  <si>
    <t>OPSP-VEX-0439</t>
  </si>
  <si>
    <t>7597867</t>
  </si>
  <si>
    <t>JOHN JAIRO PEREZ DE LOS REYES</t>
  </si>
  <si>
    <t>SERVICIOS PROFESIONALES PARA PARTICIPAR EN LAS ACTIVIDADES CONCERNIENTES AL PROCESO DE LIQUIDACIÓN DEL CONVENIO, RENDIR LOS INFORMES Y PRESENTAR LA INFORMACIÓN QUE SEA SOLICITADA POR PARTE DE LA VICERRECTORÍA DE EXTENSIÓN Y PROYECCIÓN SOCIAL DE LA</t>
  </si>
  <si>
    <t>OPS-VEX-0440</t>
  </si>
  <si>
    <t>COPYS STUDENT S.A.S.</t>
  </si>
  <si>
    <t>PRESTAR SERVICIO DE 60.000 FOTOCOPIAS A BLANCO Y NEGRO, NECESARIO PARA EL DESARROLLO DE LOS ENCUENTROS VIVENCIALES Y ENCUENTROS DE NÚCLEO DE DESARROLLO, QUE SE REALIZARÁN CON LOS NIÑOS Y NIÑAS BENEFICIARIOS DEL PROGRAMA GENERACIÓN EXPLORA MAGDALENA, EN EL MARCO DEL CONTRATO DE APORTE NO.209 DE 2021, SUSCRITO ENTRE EL INSTITUTO COLOMBIANO DE BIENESTAR FAMILIAR Y LA UNIVERSIDAD DEL MAGDALENA</t>
  </si>
  <si>
    <t>OPSP-VEX-0441</t>
  </si>
  <si>
    <t>1100547297</t>
  </si>
  <si>
    <t>JOSE ALFONSO VILLACOB ROYERTH</t>
  </si>
  <si>
    <t xml:space="preserve">SERVICIOS PROFESIONALES PARA COORDINAR LOS ASPECTOS ADMINISTRATIVOS Y DE PLANIFICACIÓN DE LAS ACTIVIDADES ASOCIADAS AL OBJETO DEL CONVENIO Y DEMÁS ACTIVIDADES DESCRITAS EN LA ORDEN, REQUERIDO EN EL MARCO DEL CONVENIO INTERADMINISTRATIVO DTCA-CI-004 DE 2021, SUSCRITO ENTRE PARQUES NACIONALES NATURALES DE COLOMBIA Y LA UNIVERSIDAD DEL MAGDALENA, EL TERMINO DE EJECUCIÓN ES CONTADOS A PARTIR DEL CUMPLIMIENTO DE LOS REQUISITOS DE PERFECCIONAMIENTO Y EJECUCIÓN DE LA ORDEN HASTA EL 29 DE MARZO DEL 2022, SEGÚN LO ESTABLECIDO EN LA ORDEN DE SERVICIO NO. 0441 DE FECHA 26 DE ENERO DEL 2022 DE LA VICERRECTORÍA DE EXTENSIÓN Y PROYECCIÓN SOCIAL.  </t>
  </si>
  <si>
    <t>JUAN CARLOS
NARVAEZ BARANDICA</t>
  </si>
  <si>
    <t>OPSP-VEX-0442</t>
  </si>
  <si>
    <t>7144737</t>
  </si>
  <si>
    <t>SERVICIOS PROFESIONALES PARA APOYAR AL SEGUIMIENTO DEL CUMPLIMIENTO DE LAS ACTIVIDADES SUSCRITAS EN LOS CONVENIOS 002 Y 003 DE 2021 CON FUNDAMAG Y FIATMAR RESPECTIVAMENTE Y DEMÁS ACTIVIDADES DESCRITAS EN LA ORDEN, REQUERIDO EN EL MARCO DEL CONVENIO INTERADMINISTRATIVO DTCA-CI-004 DE 2021, SUSCRITO ENTRE PARQUES NACIONALES NATURALES DE COLOMBIA Y LA UNIVERSIDAD DEL MAGDALENA, EL TERMINO DE EJECUCIÓN ES CONTADOS A PARTIR DEL CUMPLIMIENTO DE LOS REQUISITOS DE PERFECCIONAMIENTO Y EJECUCIÓN DE LA ORDEN HASTA EL 29 DE MARZO DEL 2022, SEGÚN LO ESTABLECIDO EN LA ORDEN DE SERVICIO NO. 0442 DE FECHA 26 DE ENERO DEL 2022 DE LA VICERRECTORÍA DE EXTENSIÓN Y PROYECCIÓN SOCIAL.</t>
  </si>
  <si>
    <t>JUAN CARLOS
 NARVAEZ BARANDICA</t>
  </si>
  <si>
    <t>OAG-VEX-0443</t>
  </si>
  <si>
    <t>1102575541</t>
  </si>
  <si>
    <t>ANA YURANIS ACUÑA RODRIGUEZ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</si>
  <si>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0443 DE FECHA 26 DE ENERO DEL 2022 DE LA VICERRECTORÍA DE EXTENSIÓN Y PROYECCIÓN SOCIAL.  </t>
  </si>
  <si>
    <t>OPSP-VEX-0444</t>
  </si>
  <si>
    <t>14295344</t>
  </si>
  <si>
    <t>CRISTÓBAL BOTERO PARIS</t>
  </si>
  <si>
    <t>SERVICIOS PROFESIONALES PARA RECOLECTAR, DE ACUERDO AL MECANISMO DE REGISTRO DE LA INFORMACIÓN Y EL FORMULARIO ESTIPULADO POR EL EQUIPO TÉCNICO DEL CONTRATO 452, LA INFORMACIÓN DE PRODUCCIÓN DE 419 GRANJAS DE ACUICULTURA EN SU RESPECTIVA ÁREA DE</t>
  </si>
  <si>
    <t>OPSP-VEX-0445</t>
  </si>
  <si>
    <t>ORLANDO ENRIQUE CORREA GALVÁN</t>
  </si>
  <si>
    <t>SERVICIOS PROFESIONALES PARA RECOLECTAR, DE ACUERDO AL MECANISMO DE REGISTRO DE LA INFORMACIÓN Y EL FORMULARIO ESTIPULADO POR EL EQUIPO TÉCNICO DEL CONTRATO 452, LA INFORMACIÓN REQUERIDA PARA CARACTERIZAR 194 GRANJAS DE ACUICULTURA EN SU RESPECTIVA ÁREA DE COBERTURA, DE CONFORMIDAD CON LA DISTRIBUCIÓN GEOGRÁFICA DEL ESFUERZO DE MUESTREO QUE LE SEA ESTIPULADA POR EL COORDINADOR DEL COMPONENTE DE ACUICULTURA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0445 DE FECHA 26 DE ENERO DEL 2022 DE LA VICERRECTORÍA DE EXTENSIÓN Y PROYECCIÓN SOCIAL</t>
  </si>
  <si>
    <t>OPSP-VEX-0446</t>
  </si>
  <si>
    <t>49786999</t>
  </si>
  <si>
    <t>ANA MARCELA MOISSL CANTILLO</t>
  </si>
  <si>
    <t xml:space="preserve">SERVICIOS PROFESIONALES PARA REALIZAR LA BÚSQUEDA ACTIVA DE LOS POTENCIALES PARTICIPANTES DEL PROGRAMA DE ACUERDO CON LO ESTABLECIDO EN EL MANUAL OPERATIVO DE ÉSTE Y DEMÁS ACTIVIDADES DESCRITS EN LA ORDEN, REQUERIDO EN EL MARCO DEL CONTRATO N° 724-2021 CELEBRADO ENTRE EL CONSORCIO FONDO COLOMBIA EN PAZ 2019 Y LA UNIVERSIDAD DEL MAGDALENA, EL TERMINO DE EJECUCIÓN ES CONTADOS A PARTIR DEL CUMPLIMIENTO DE LOS REQUISITOS DE PERFECCIONAMIENTO Y EJECUCIÓN DE LA ORDEN HASTA EL 17 DE ABRIL DEL 2022, SEGÚN LO ESTABLECIDO EN LA ORDEN DE SERVICIO NO. 446 DE FECHA 26 DE ENERO DEL 2022 DE LA VICERRECTORÍA DE EXTENSIÓN Y PROYECCIÓN SOCIAL.  </t>
  </si>
  <si>
    <t>OPSP-VEX-0447</t>
  </si>
  <si>
    <t>1082982756</t>
  </si>
  <si>
    <t>ANDREA CAROLINA OJEDA VERGEL</t>
  </si>
  <si>
    <t xml:space="preserve">SERVICIOS PROFESIONALES PARA REALIZAR LA BÚSQUEDA ACTIVA DE LOS POTENCIALES PARTICIPANTES DEL PROGRAMA DE ACUERDO CON LO ESTABLECIDO EN EL MANUAL OPERATIVO DE ÉSTE Y DEMÁS ACTIVIDADES DESCRITAS EN LA ORDEN, REQUERIDO EN EL MARCO DEL CONTRATO NRO. 0-724 DE 2021, EL TERMINO DE EJECUCIÓN ES CONTADOS A PARTIR DEL CUMPLIMIENTO DE LOS REQUISITOS DE PERFECCIONAMIENTO Y EJECUCIÓN DE LA ORDEN HASTA EL 17 DE ABRIL DEL 2022, SEGÚN LO ESTABLECIDO EN LA ORDEN DE SERVICIO NO. 0447 DE FECHA 26 DE ENERO DEL 2022 DE LA VICERRECTORÍA DE EXTENSIÓN Y PROYECCIÓN SOCIAL.  </t>
  </si>
  <si>
    <t>OPSP-VEX-0448</t>
  </si>
  <si>
    <t>1083556073</t>
  </si>
  <si>
    <t>FELIPE ANDREA ANGARITA LOPEZ</t>
  </si>
  <si>
    <t>SERVICIOS PROFESIONALES PARA REALIZAR LA BÚSQUEDA ACTIVA DE LOS POTENCIALES PARTICIPANTES DEL PROGRAMA DE ACUERDO CON LO ESTABLECIDO EN EL MANUAL OPERATIVO DE ÉSTE Y DEMÁS ACTIVIDADES DESCRITAS EN LA ORDEN, REQUERIDO EN EL MARCO DEL CONTRATO NRO. 0-724 DE 2021, EL TERMINO DE EJECUCIÓN ES CONTADOS A PARTIR DEL CUMPLIMIENTO DE LOS REQUISITOS DE PERFECCIONAMIENTO Y EJECUCIÓN DE LA ORDEN HASTA EL 17 DE ABRIL DEL 2022, SEGÚN LO ESTABLECIDO EN LA ORDEN DE SERVICIO NO. 0448 DE FECHA 26 DE ENERO DEL 2022 DE LA VICERRECTORÍA DE EXTENSIÓN Y PROYECCIÓN SOCIAL.</t>
  </si>
  <si>
    <t>OPSP-VEX-0449</t>
  </si>
  <si>
    <t>49766514</t>
  </si>
  <si>
    <t>LEIDA GONZALEZ CHINCHILLA</t>
  </si>
  <si>
    <t xml:space="preserve">SERVICIOS PROFESIONALES PARA REALIZAR LA BÚSQUEDA ACTIVA DE LOS POTENCIALES PARTICIPANTES DEL PROGRAMA DE ACUERDO CON LO ESTABLECIDO EN EL MANUAL OPERATIVO DE ÉSTE Y DEMÁS ACTIVIDADES DESCRITS EN LA ORDEN, REQUERIDO EN EL MARCO DEL CONTRATO N° 724-2021 CELEBRADO ENTRE EL CONSORCIO FONDO COLOMBIA EN PAZ 2019 Y LA UNIVERSIDAD DEL MAGDALENA, EL TERMINO DE EJECUCIÓN ES CONTADOS A PARTIR DEL CUMPLIMIENTO DE LOS REQUISITOS DE PERFECCIONAMIENTO Y EJECUCIÓN DE LA ORDEN HASTA EL 17 DE ABRIL DEL 2022, SEGÚN LO ESTABLECIDO EN LA ORDEN DE SERVICIO NO. 449 DE FECHA 26 DE ENERO DEL 2022 DE LA VICERRECTORÍA DE EXTENSIÓN Y PROYECCIÓN SOCIAL.  </t>
  </si>
  <si>
    <t>OPSP-VEX-0450</t>
  </si>
  <si>
    <t>49789692</t>
  </si>
  <si>
    <t>YOLIS JOHANNA VALDES PADILLA</t>
  </si>
  <si>
    <t>SERVICIOS PROFESIONALES PARA REALIZAR LA BÚSQUEDA ACTIVA DE LOS POTENCIALES PARTICIPANTES DEL PROGRAMA DE ACUERDO CON LO ESTABLECIDO EN EL MANUAL OPERATIVO DE ÉSTE Y DEMÁS ACTIVIDADES DESCRITAS EN LA ORDEN, REQUERIDO EN EL MARCO DEL CONTRATO NRO. 0-724 DE 2021, EL TERMINO DE EJECUCIÓN ES CONTADOS A PARTIR DEL CUMPLIMIENTO DE LOS REQUISITOS DE PERFECCIONAMIENTO Y EJECUCIÓN DE LA ORDEN HASTA EL 17 DE ABRIL DEL 2022, SEGÚN LO ESTABLECIDO EN LA ORDEN DE SERVICIO NO. 0450 DE FECHA 26 DE ENERO DEL 2022 DE LA VICERRECTORÍA DE EXTENSIÓN Y PROYECCIÓN SOCIAL.</t>
  </si>
  <si>
    <t>OPSP-VEX-0451</t>
  </si>
  <si>
    <t>36725462</t>
  </si>
  <si>
    <t>AFRA ALEXANDRA HARDING GRACIA</t>
  </si>
  <si>
    <t>SERVICIOS PROFESIONALES PARA REALIZAR LOS PAGOS EN LA PLATAFORMA DEL SINAP Y LAS PLATAFORMAS BANCARIAS DE LAS ÓRDENES DERIVADAS DE LOS CONTRATOS Y RESOLUCIONES SUSCRITOS Y/O PROFERIDOS POR LA VICERRECTORÍA DE EXTENSIÓN Y PROYECCIÓN SOCIAL, VERIFICAR LA LEGALIZACIÓN DE LOS AVANCES PARA VIÁTICOS EN CUMPLIMIENTO DE LO ESTABLECIDO EN EL ARTÍCULO 20 DEL ACUERDO SUPERIOR 025 DE 2017 Y DEMÁS ACTIVIDADES DESCRITAS EN LA ORDEN, EL TERMINO DE EJECUCIÓN ES CONTADOS A PARTIR DEL CUMPLIMIENTO DE LOS REQUISITOS DE PERFECCIONAMIENTO Y EJECUCIÓN DE LA ORDEN HASTA EL 30 DE JUNIO DEL 2022, SEGÚN LO ESTABLECIDO EN LA ORDEN DE SERVICIO NO. 0451 DE FECHA 27 DE ENERO DEL 2022 DE LA VICERRECTORÍA DE EXTENSIÓN Y PROYECCIÓN SOCIAL.</t>
  </si>
  <si>
    <t>OPSP-VEX-0452</t>
  </si>
  <si>
    <t>10773202</t>
  </si>
  <si>
    <t>DIEGO ANDRES GOMEZ COGOLLO</t>
  </si>
  <si>
    <t>SERVICIOS PROFESIONALES PARA RECOLECTAR, DE ACUERDO AL MECANISMO DE REGISTRO DE LA INFORMACIÓN Y EL FORMULARIO ESTIPULADO POR EL EQUIPO TÉCNICO DEL CONTRATO 452, LA INFORMACIÓN DE PRODUCCIÓN DE 290 GRANJAS DE ACUICULTURA EN SU RESPECTIVA ÁREA DE</t>
  </si>
  <si>
    <t>OPSP-VEX-0453</t>
  </si>
  <si>
    <t>1075272876</t>
  </si>
  <si>
    <t>LIZETH ADRIANA GUERRERO SILVA</t>
  </si>
  <si>
    <t>SERVICIOS PROFESIONALES PARA RECOLECTAR, DE ACUERDO AL MECANISMO DE REGISTRO DE LA INFORMACIÓN Y EL FORMULARIO ESTIPULADO POR EL EQUIPO TÉCNICO DEL CONTRATO 452, LA INFORMACIÓN DE PRODUCCIÓN DE 292 GRANJAS DE ACUICULTURA EN SU RESPECTIVA ÁREA DE</t>
  </si>
  <si>
    <t>OPSP-VEX-0454</t>
  </si>
  <si>
    <t>93453000</t>
  </si>
  <si>
    <t>ROBINSON RODRIGUEZ AVENDAÑO</t>
  </si>
  <si>
    <t>SERVICIOS PROFESIONALES PARA RECOLECTAR, DE ACUERDO AL MECANISMO DE REGISTRO DE LA INFORMACIÓN Y EL FORMULARIO ESTIPULADO POR EL EQUIPO TÉCNICO DEL CONTRATO 452, LA INFORMACIÓN DE PRODUCCIÓN DE 336 GRANJAS DE ACUICULTURA EN SU RESPECTIVA ÁREA DE</t>
  </si>
  <si>
    <t>OAG-VEX-0455</t>
  </si>
  <si>
    <t>1083010278</t>
  </si>
  <si>
    <t>VALENTINA VASQUEZ ZUÑIGA</t>
  </si>
  <si>
    <t xml:space="preserve">SERVICIOS DE APOYO A LA GESTIÓN PARA DISEÑAR CURSO EDUCATIVO EN BLOQUE 10 DIRIGIDO A LA IDENTIFICACIÓN DE ESPECIES MARINAS Y CONTINENTALES, ELABORACIÓN DE VIDEOS DIDÁCTICOS EN TEMA DE IDENTIFICACIÓN DE ESPECIES COMERCIALES Y DEMÁS ACTIVIDADES DESCRITAS EN LA ORDEN, REQUERIDO EN EL MARCO DEL CONTRATO INTERADMINISTRATIVO N. 452 DEL 2021 SUSCRITO CON AUNAP Y LA UNIVERSIDAD DEL MAGDALENA, EL TERMINO DE EJECUCIÓN ES CONTADOS A PARTIR DEL CUMPLIMIENTO DE LOS REQUISITOS DE PERFECCIONAMIENTO Y EJECUCIÓN DE LA ORDEN HASTA EL 30 DE JUNIO DEL 2022, SEGÚN LO ESTABLECIDO EN LA ORDEN DE SERVICIO NO. 0455 DE FECHA 27 DE ENERO DEL 2022 DE LA VICERRECTORÍA DE EXTENSIÓN Y PROYECCIÓN SOCIAL.  </t>
  </si>
  <si>
    <t>OAG-VEX-0456</t>
  </si>
  <si>
    <t>96323053</t>
  </si>
  <si>
    <t>ARIEL RUEDA DIAZ</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</si>
  <si>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0456 DE FECHA 27 DE ENERO DEL 2022 DE LA VICERRECTORÍA DE EXTENSIÓN Y PROYECCIÓN SOCIAL.  </t>
  </si>
  <si>
    <t>OPSP-VEX-0457</t>
  </si>
  <si>
    <t>64702184</t>
  </si>
  <si>
    <t>DILIA ROSA DUARTE MORENO</t>
  </si>
  <si>
    <t>GUSTAVO ADOLFO HERNANDEZ CORTES</t>
  </si>
  <si>
    <t>OAG-VEX-0458</t>
  </si>
  <si>
    <t>1045743528</t>
  </si>
  <si>
    <t>JENNIFER PAOLA SALCEDO ROMERO</t>
  </si>
  <si>
    <t xml:space="preserve">SERVICIOS DE APOYO A LA GESTIÓN PARA EL DESARROLLO DE LAS SIGUIENTES ACTIVIDADES: 1. REALIZAR SOPORTE A LOS PROCEDIMIENTOS ADMINISTRATIVOS Y FINANCIEROS QUE REQUIEREN USO DEL SOFTWARE ADMINISTRATIVO Y FINANCIERO DE LA UNIVERSIDAD EN EL PROYECTO. 2. APOYAR EN EL SEGUIMIENTO A LAS SOLICITUDES DE SOPORTE REALIZADAS A LA EMPRESA SINAP A TRAVÉS DE LA HERRAMIENTA JTRAC, EL TERMINO DE EJECUCIÓN ES CONTADOS A PARTIR DEL CUMPLIMIENTO DE LOS REQUISITOS DE PERFECCIONAMIENTO Y EJECUCIÓN DE LA ORDEN HASTA EL 30 DE MAYO DEL 2022, SEGÚN LO ESTABLECIDO EN LA ORDEN DE SERVICIO NO. 458 DE FECHA 27 DE ENERO DEL 2022 DE LA VICERRECTORÍA DE EXTENSIÓN Y PROYECCIÓN SOCIAL.  </t>
  </si>
  <si>
    <t>OPSP-VEX-0459</t>
  </si>
  <si>
    <t>1083024952</t>
  </si>
  <si>
    <t>LIER ANDRES PALLARES ALBEAR</t>
  </si>
  <si>
    <t xml:space="preserve">SERVICIOS PROFESIONALES PARA PRESTAR ASESORÍA JURÍDICA Y RESOLVER CONSULTAS DE TIPO JURÍDICO SOBRE LA EJECUCIÓN DEL PROYECTO, REALIZAR LA REVISIÓN JURÍDICA CONTRACTUAL A LAS ÓRDENES Y/O CONTRATOS DE SERVICIOS PROFESIONALES, APOYO A LA GESTIÓN, COMPRA, SUMINISTRO Y DEMÁS QUE SE GENEREN DURANTE LA EJECUCIÓN DEL PROYECTO Y DEMAS ACTIVIDADES DESCRITAS EN LA ORDEN, REQUERIDO EN EL MARCO DEL CONTRATO INTERADMINISTRATIVO DE INTERVENTORÍA INTEGRAL N. 0-235-2021 DEL 2021, SUSCRITO ENTRE LA CORPORACIÓN AUTÓNOMA REGIONAL DEL RÍO GRANDE DE LA MAGDALENA CORMAGDALENA Y LA UNIVERSIDAD DEL MAGDALENA, EL TERMINO DE EJECUCIÓN ES CONTADOS A PARTIR DEL CUMPLIMIENTO DE LOS REQUISITOS DE PERFECCIONAMIENTO Y EJECUCIÓN DE LA ORDEN HASTA EL 30 DE JUNIO DEL 2022, SEGÚN LO ESTABLECIDO EN LA ORDEN DE SERVICIO NO. 0459 DE FECHA 27 DE ENERO DEL 2022 DE LA VICERRECTORÍA DE EXTENSIÓN Y PROYECCIÓN SOCIAL.  </t>
  </si>
  <si>
    <t>OPSP-VEX-0460</t>
  </si>
  <si>
    <t>1083016337</t>
  </si>
  <si>
    <t>KEVIN JORDY ROMERO CASTRO</t>
  </si>
  <si>
    <t xml:space="preserve">SERVICIOS PROFESIONALES PARA REALIZAR MINI DOCUMENTAL QUE CONSISTE EN RECOPILAR IMÁGENES DE ARCHIVO, EN CONJUNTO CON GRABACIONES, QUE RESUMA LOS 5 MESES DE TRABAJO Y LOS RESULTADOS DEL PROYECTO EN SUS DOS HITOS, REQUERIDO EN EL MARCO DEL CONVENIO 1371-2021 DE FECHA 30 DE JULIO DE 2021, CELEBRADO ENTRE LA UNIVERSIDAD DEL MAGDALENA E INVIAS, EL TERMINO DE EJECUCIÓN ES CONTADOS A PARTIR DEL CUMPLIMIENTO DE LOS REQUISITOS DE PERFECCIONAMIENTO Y EJECUCIÓN DE LA ORDEN HASTA EL 30 DE ENERO DEL 2022, SEGÚN LO ESTABLECIDO EN LA ORDEN DE SERVICIO NO. 0460 DE FECHA 27 DE ENERO DEL 2022 DE LA VICERRECTORÍA DE EXTENSIÓN Y PROYECCIÓN SOCIAL.  </t>
  </si>
  <si>
    <t>OPSP-VEX-0461</t>
  </si>
  <si>
    <t>12557783</t>
  </si>
  <si>
    <t>CARLOS HERNAN PINZON BEDOYA</t>
  </si>
  <si>
    <t xml:space="preserve">SERVICIOS PROFESIONALES PARA COORDINAR TÉCNICAMENTE LA IMPLEMENTACIÓN Y SEGUIMIENTO DE LAS ACTIVIDADES DE CAMPO DEL PERSONAL ASOCIADO A LAS ACTIVIDADES DE APERTURA Y CANALIZACIÓN DE CAÑOS EN VÍA PARQUE ISLA DE SALAMANCA Y DEMÁS ACTIVIDADES DESCRITAS EN LA ORDEN, REQUERIDO EN EL MARCO DEL CONVENIO INTERADMINISTRATIVO DTCA-CI-004 DE 2021, SUSCRITO ENTRE PARQUES NACIONALES NATURALES DE COLOMBIA Y LA UNIVERSIDAD DEL MAGDALENA, EL TERMINO DE EJECUCIÓN ES CONTADOS A PARTIR DEL CUMPLIMIENTO DE LOS REQUISITOS DE PERFECCIONAMIENTO Y EJECUCIÓN DE LA ORDEN HASTA EL 29 DE MARZO DEL 2022, SEGÚN LO ESTABLECIDO EN LA ORDEN DE SERVICIO NO. 0461 DE FECHA 27 DE ENERO DEL 2022 DE LA VICERRECTORÍA DE EXTENSIÓN Y PROYECCIÓN SOCIAL.  </t>
  </si>
  <si>
    <t>OPSP-VEX-0462</t>
  </si>
  <si>
    <t>1066000092</t>
  </si>
  <si>
    <t>LUIS ALEJANDRO ORTIZ HERAZO</t>
  </si>
  <si>
    <t xml:space="preserve">SERVICIOS PROFESIONALES PARA ACOMPAÑAR AL EQUIPO DEL PROYECTO EN LA ELABORACIÓN Y SEGUIMIENTO DEL PLAN DE CALIDAD Y DEMÁS ACTIVIDADES DESCRITAS EN LA ORDEN, REQUERIDO EN EL MARCO DEL CONTRATO INTERADMINISTRATIVO NO. 452 DEL 2021, SUSCRITO CON AUNAP Y LA UNIVERSIDAD DEL MAGDALENA, EL TERMINO DE EJECUCIÓN ES CONTADOS A PARTIR DEL CUMPLIMIENTO DE LOS REQUISITOS DE PERFECCIONAMIENTO Y EJECUCIÓN DE LA ORDEN HASTA EL 30 DE JUNIO DEL 2022, SEGÚN LO ESTABLECIDO EN LA ORDEN DE SERVICIO NO. 0462 DE FECHA 27 DE ENERO DEL 2022 DE LA VICERRECTORÍA DE EXTENSIÓN Y PROYECCIÓN SOCIAL.  </t>
  </si>
  <si>
    <t>OPSP-VEX-0463</t>
  </si>
  <si>
    <t>1082902907</t>
  </si>
  <si>
    <t>EVELYN ROSANA MARTINEZ ORTEGA</t>
  </si>
  <si>
    <t xml:space="preserve">SERVICIOS PROFESIONALES PARA REALIZAR ACTIVIDADES DE SEGUIMIENTO A LOS AVANCES TÉCNICOS DEL CONTRATO, REVISAR LOS INFORMES QUE PRESENTEN LOS CONTRATISTAS Y DEMÁS ACTIVIDADES DESCRITAS EN LA ORDEN, REQUERIDO EN EL MARCO DEL CONTRATO INTERADMINISTRATIVO NO. 452 DEL 2021, SUSCRITO CON AUNAP Y LA UNIVERSIDAD DEL MAGDALENA, EL TERMINO DE EJECUCIÓN ES CONTADOS A PARTIR DEL CUMPLIMIENTO DE LOS REQUISITOS DE PERFECCIONAMIENTO Y EJECUCIÓN DE LA ORDEN HASTA EL 30 DE JUNIO DEL 2022, SEGÚN LO ESTABLECIDO EN LA ORDEN DE SERVICIO NO. 0463 DE FECHA 27 DE ENERO DEL 2022 DE LA VICERRECTORÍA DE EXTENSIÓN Y PROYECCIÓN SOCIAL. </t>
  </si>
  <si>
    <t>OAG-VEX-0464</t>
  </si>
  <si>
    <t>1082941227</t>
  </si>
  <si>
    <t>BRAYAN JOSE PARRA ORTIZ</t>
  </si>
  <si>
    <t xml:space="preserve">SERVICIOS DE APOYO A LA GESTIÓN PARA APOYAR EN EL INGRESO DE INFORMACIÓN A LA PLATAFORMA SIA OBSERVA, APOYAR EN LA REVISIÓN DE DOCUMENTOS PARA TRÁMITES DE PAGOS DE CONTRATISTAS DE LA VICERRECTORÍA DE EXTENSIÓN Y PROYECCIÓN SOCIAL, REQUERIDO EN EL MARCO DEL CONTRATO DE CIENCIA Y TECNOLOGÍA NO. 001 DEL 27 DE ABRIL DE 2021, SUSCRITO ENTRE EL MUNICIPIO DE ALBANIA, LA GUAJIRA Y LA UNIVERSIDAD DEL MAGDALENA, EL TERMINO DE EJECUCIÓN ES CONTADOS A PARTIR DEL CUMPLIMIENTO DE LOS REQUISITOS DE PERFECCIONAMIENTO Y EJECUCIÓN DE LA ORDEN HASTA EL 30 DE JUNIO DEL 2022, SEGÚN LO ESTABLECIDO EN LA ORDEN DE SERVICIO NO. 0464 DE FECHA 27 DE ENERO DEL 2022 DE LA VICERRECTORÍA DE EXTENSIÓN Y PROYECCIÓN SOCIAL.  </t>
  </si>
  <si>
    <t>OPSP-VEX-0465</t>
  </si>
  <si>
    <t>1004369998</t>
  </si>
  <si>
    <t>CAROLINA LICETH RUEDA QUINTO</t>
  </si>
  <si>
    <t xml:space="preserve">SERVICIOS PROFESIONALES PARA REALIZAR PLANIFICACIÓN, EVALUACIÓN Y DOCUMENTACIÓN DE PROGRAMAS SOCIALES EN LAS COMUNIDADES DONDE LA UNIVERSIDAD DEL MAGDALENA REALIZA ACTIVIDADES DE EXTENSIÓN EN ALIANZA CON DIFERENTES FUNDACIONES Y REDES DE APOYO Y DEMÁS ACTIVIDADES DESCRITAS EN LA ORDEN, EL TERMINO DE EJECUCIÓN ES CONTADOS A PARTIR DEL CUMPLIMIENTO DE LOS REQUISITOS DE PERFECCIONAMIENTO Y EJECUCIÓN DE LA ORDEN HASTA EL 30 DE MAYO DEL 2022, SEGÚN LO ESTABLECIDO EN LA ORDEN DE SERVICIO NO. 465 DE FECHA 27 DE ENERO DEL 2022 DE LA VICERRECTORÍA DE EXTENSIÓN Y PROYECCIÓN SOCIAL.  </t>
  </si>
  <si>
    <t>OPSP-VEX-0466</t>
  </si>
  <si>
    <t>1082045208</t>
  </si>
  <si>
    <t>FREDY SALCEDO OSPINO</t>
  </si>
  <si>
    <t xml:space="preserve">SERVICIOS PROFESIONALES PARA ACTUALIZACIÓN DE LOS PROCEDIMIENTOS DE PRÁCTICAS EN EL COGUI Y DEMÁS ACTIVIDADES DESCRITAS EN LA ORDEN, EL TERMINO DE EJECUCIÓN ES CONTADOS A PARTIR DEL CUMPLIMIENTO DE LOS REQUISITOS DE PERFECCIONAMIENTO Y EJECUCIÓN DE LA ORDEN HASTA EL 30 DE MAYO DEL 2022, SEGÚN LO ESTABLECIDO EN LA ORDEN DE SERVICIO NO. 466 DE FECHA 27 DE ENERO DEL 2022 DE LA VICERRECTORÍA DE EXTENSIÓN Y PROYECCIÓN SOCIAL. </t>
  </si>
  <si>
    <t>BETSY MANJARRÉS FERNANDEZ</t>
  </si>
  <si>
    <t>OPSP-VEX-0467</t>
  </si>
  <si>
    <t>1082862417</t>
  </si>
  <si>
    <t>BRENDA INES MANJARRES SANCHEZ</t>
  </si>
  <si>
    <t xml:space="preserve">SERVICIOS PROFESIONALES PARA HACER SEGUIMIENTO A LOS RECIÉN GRADUADOS DE LAS MODALIDADES PRESENCIAL Y A DISTANCIA Y DEMÁS ACTIVIDADES DESCRITAS EN LA ORDEN, EL TERMINO DE EJECUCIÓN ES CONTADOS A PARTIR DEL 1 DE FEBRERO DEL 2022 AL 30 DE MAYO DEL 2022 PREVIO CUMPLIMIENTO DE LOS REQUISITOS DE PERFECCIONAMIENTO Y EJECUCIÓN DE LA ORDEN, SEGÚN LO ESTABLECIDO EN LA ORDEN DE SERVICIO NO. 467 DE FECHA 27 DE ENERO DEL 2022 DE LA VICERRECTORÍA DE EXTENSIÓN Y PROYECCIÓN SOCIAL. </t>
  </si>
  <si>
    <t>IVIS ALVARADO MONTENEGRO</t>
  </si>
  <si>
    <t>OAG-VEX-0468</t>
  </si>
  <si>
    <t>1221964687</t>
  </si>
  <si>
    <t xml:space="preserve">SERVICIOS DE APOYO A LA GESTIÓN PARA APOYAR LA TOMA DE MATERIAL AUDIOVISUAL DE LOS PROYECTOS DEL PLAN DE ACCIÓN Y DEMÁS ACTIVIDADES DESCRITAS EN LA ORDEN, EL TERMINO DE EJECUCIÓN ES CONTADOS A PARTIR DEL 1 DE FEBRERO DEL 2022 AL 30 DE MAYO DEL 2022 PREVIO CUMPLIMIENTO DE LOS REQUISITOS DE PERFECCIONAMIENTO Y EJECUCIÓN DE LA ORDEN, SEGÚN LO ESTABLECIDO EN LA ORDEN DE SERVICIO NO. 468 DE FECHA 27 DE ENERO DEL 2022 DE LA VICERRECTORÍA DE EXTENSIÓN Y PROYECCIÓN SOCIAL. </t>
  </si>
  <si>
    <t>OPSP-VEX-0469</t>
  </si>
  <si>
    <t>1091662627</t>
  </si>
  <si>
    <t>JASNEY MOTTA PEREZ</t>
  </si>
  <si>
    <t xml:space="preserve"> SERVICIOS PROFESIONALES PARA COORDINAR EL PROGRAMA DE RADIO “LA VOZ DEL EGRESADO” Y DEMÁS ACTIVIDADES DESCRITAS EN LA ORDEN, EL TERMINO DE EJECUCIÓN ES CONTADOS A PARTIR DEL 1 DE FEBRERO DEL 2022 AL 30 DE MAYO DEL 2022 PREVIO CUMPLIMIENTO DE LOS REQUISITOS DE PERFECCIONAMIENTO Y EJECUCIÓN DE LA ORDEN, SEGÚN LO ESTABLECIDO EN LA ORDEN DE SERVICIO NO. 469 DE FECHA 27 DE ENERO DEL 2022 DE LA VICERRECTORÍA DE EXTENSIÓN Y PROYECCIÓN SOCIAL.</t>
  </si>
  <si>
    <t>OAG-VEX-0470</t>
  </si>
  <si>
    <t>1082952509</t>
  </si>
  <si>
    <t>KATHERINE LIZETH CAMPO PINTO</t>
  </si>
  <si>
    <t xml:space="preserve">SERVICIOS DE APOYO A LA GESTIÓN PARA APOYAR LA GESTIÓN ADMINISTRATIVA DE LA FUNDACIÓN CASA EN EL ÁRBOL Y DEMÁS ACTIVIDADES DESCRITAS EN LA ORDEN, EL TERMINO DE EJECUCIÓN ES CONTADOS A PARTIR DEL 1 DE FEBRERO DEL 2022 AL 30 DE MAYO DEL 2022 PREVIO CUMPLIMIENTO DE LOS REQUISITOS DE PERFECCIONAMIENTO Y EJECUCIÓN DE LA ORDEN, SEGÚN LO ESTABLECIDO EN LA ORDEN DE SERVICIO NO. 470 DE FECHA 27 DE ENERO DEL 2022 DE LA VICERRECTORÍA DE EXTENSIÓN Y PROYECCIÓN SOCIAL. </t>
  </si>
  <si>
    <t>OPSP-VEX-0471</t>
  </si>
  <si>
    <t>1082977854</t>
  </si>
  <si>
    <t>LIZETH SHIRLEY MARTINEZ VALENCIA</t>
  </si>
  <si>
    <t xml:space="preserve">SERVICIOS PROFESIONALES PARA ESTUDIAR Y ADOPTAR ESTÁNDARES Y METODOLOGÍAS DE DESARROLLO DE SOFTWARE Y DEMÁS ACTIVIDADES DESCRITAS EN LA ORDEN, EL TERMINO DE EJECUCIÓN ES CONTADOS A PARTIR DEL 1 DE FEBRERO DEL 2022 AL 30 DE MAYO DEL 2022 PREVIO CUMPLIMIENTO DE LOS REQUISITOS DE PERFECCIONAMIENTO Y EJECUCIÓN DE LA ORDEN, SEGÚN LO ESTABLECIDO EN LA ORDEN DE SERVICIO NO. 471 DE FECHA 27 DE ENERO DEL 2022 DE LA VICERRECTORÍA DE EXTENSIÓN Y PROYECCIÓN SOCIAL. </t>
  </si>
  <si>
    <t>CESAR POLO</t>
  </si>
  <si>
    <t>OPSP-VEX-0472</t>
  </si>
  <si>
    <t>1082935407</t>
  </si>
  <si>
    <t>MARIA ISABEL CAMPO MACIAS</t>
  </si>
  <si>
    <t xml:space="preserve">SERVICIOS PROFESIONALES PARA APOYAR LA FORMULACIÓN DE PROPUESTAS DE FORMACIÓN CONTINUA Y DEMÁS ACTIVIDADES DESCRITAS EN LA ORDEN, EL TERMINO DE EJECUCIÓN ES CONTADOS A PARTIR DEL 1 DE FEBRERO DEL 2022 AL 30 DE MAYO DEL 2022 PREVIO CUMPLIMIENTO DE LOS REQUISITOS DE PERFECCIONAMIENTO Y EJECUCIÓN DE LA ORDEN, SEGÚN LO ESTABLECIDO EN LA ORDEN DE SERVICIO NO. 472 DE FECHA 27 DE ENERO DEL 2022 DE LA VICERRECTORÍA DE EXTENSIÓN Y PROYECCIÓN SOCIAL. </t>
  </si>
  <si>
    <t>OAG-VEX-0473</t>
  </si>
  <si>
    <t>1082990692</t>
  </si>
  <si>
    <t>MARÍA FERNANDA BARBOSA RAMOS</t>
  </si>
  <si>
    <t>SERVICIOS DE APOYO A LA GESTIÓN PARA APOYAR EN LA COORDINACIÓN DE LAS ACTIVIDADES DESDE EL MARCO PSICOLÓGICO EN LOS PROYECTOS VIGENTES DE LA FUNDACIÓN</t>
  </si>
  <si>
    <t>OPSP-VEX-0474</t>
  </si>
  <si>
    <t>19598758</t>
  </si>
  <si>
    <t>MIGUEL ANGEL GOMEZ ROMERO</t>
  </si>
  <si>
    <t xml:space="preserve">SERVICIOS PROFESIONALES PARA ARTICULAR EL PROGRAMA DE ODONTOLOGÍA CON LAS JORNADAS UN ODONTÓLOGO AMIGO EN CASA Y DEMÁS ACTIVIDADES DESCRITAS EN LA ORDEN, EL TERMINO DE EJECUCIÓN ES CONTADOS A PARTIR DEL 1 DE FEBRERO DEL 2022 AL 30 DE MAYO DEL 2022 PREVIO CUMPLIMIENTO DE LOS REQUISITOS DE PERFECCIONAMIENTO Y EJECUCIÓN DE LA ORDEN, SEGÚN LO ESTABLECIDO EN LA ORDEN DE SERVICIO NO. 474 DE FECHA 27 DE ENERO DEL 2022 DE LA VICERRECTORÍA DE EXTENSIÓN Y PROYECCIÓN SOCIAL. </t>
  </si>
  <si>
    <t>OPSP-VEX-0475</t>
  </si>
  <si>
    <t>57461707</t>
  </si>
  <si>
    <t>MAURA CECILIA RUBIO SUÁREZ</t>
  </si>
  <si>
    <t xml:space="preserve">SERVICIOS PROFESIONALES PARA ORGANIZAR LA LOGÍSTICA Y PROTOCOLO DE LAS ACTIVIDADES Y EVENTOS ACADÉMICOS, SOCIALES Y CULTURALES DE LA VICERRECTORÍA DE EXTENSIÓN Y PROYECCIÓN SOCIAL Y DEMÁS ACTIVIDADES DESCRITAS EN LA ORDEN, EL TERMINO DE EJECUCIÓN ES CONTADOS A PARTIR DEL  CUMPLIMIENTO DE LOS REQUISITOS DE PERFECCIONAMIENTO Y EJECUCIÓN DE LA ORDEN HASTA EL 30 DE MAYO DEL 2022, SEGÚN LO ESTABLECIDO EN LA ORDEN DE SERVICIO NO. 475 DE FECHA 27 DE ENERO DEL 2022 DE LA VICERRECTORÍA DE EXTENSIÓN Y PROYECCIÓN SOCIAL. </t>
  </si>
  <si>
    <t>OAG-VEX-0476</t>
  </si>
  <si>
    <t>12537790</t>
  </si>
  <si>
    <t>OBEYAIDO PEÑA PONSON</t>
  </si>
  <si>
    <t xml:space="preserve">SERVICIOS DE APOYO A LA GESTIÓN PARA PROMOCIONAR EN LAS DIFERENTES INSTITUCIONES EDUCATIVAS LAS ACTIVIDADES CULTURALES DESARROLLADAS A TRAVÉS SISTEMA DE FORTALECIMIENTO DE MUSEOS Y LA OFERTA CULTURAL Y DEMÁS ACTIVIDADES DESCRITAS EN LA ORDEN, EL TERMINO DE EJECUCIÓN ES CONTADOS A PARTIR DEL 1 DE FEBRERO DEL 2022 AL 30 DE MAYO DEL 2022 PREVIO CUMPLIMIENTO DE LOS REQUISITOS DE PERFECCIONAMIENTO Y EJECUCIÓN DE LA ORDEN, SEGÚN LO ESTABLECIDO EN LA ORDEN DE SERVICIO NO. 476 DE FECHA 27 DE ENERO DEL 2022 DE LA VICERRECTORÍA DE EXTENSIÓN Y PROYECCIÓN SOCIAL. </t>
  </si>
  <si>
    <t>IBETH NORIEGA HERAZO</t>
  </si>
  <si>
    <t>OPSP-VEX-0477</t>
  </si>
  <si>
    <t>84454708</t>
  </si>
  <si>
    <t xml:space="preserve">SERVICIOS PROFESIONALES PARA ORIENTAR Y CAPACITAR A LOS DIRECTORES DE PROYECTOS DE EXTENSIÓN SOBRE LA IMPLEMENTACIÓN DE PROCESOS DE CALIDAD Y DEMÁS ACTIVIDADES DESCRITAS EN LA ORDEN, EL TERMINO DE EJECUCIÓN ES CONTADOS A PARTIR DEL CUMPLIMIENTO DE LOS REQUISITOS DE PERFECCIONAMIENTO Y EJECUCIÓN DE LA ORDEN HASTA EL 30 DE MAYO DEL 2022, SEGÚN LO ESTABLECIDO EN LA ORDEN DE SERVICIO NO. 477 DE FECHA 27 DE ENERO DEL 2022 DE LA VICERRECTORÍA DE EXTENSIÓN Y PROYECCIÓN SOCIAL. </t>
  </si>
  <si>
    <t>OPSP-VEX-0478</t>
  </si>
  <si>
    <t>1083008562</t>
  </si>
  <si>
    <t>ANDRES FELIPE CAMARGO LASTRA</t>
  </si>
  <si>
    <t>PRESTAR SERVICIOS PROFESIONALES EN EL MARCO DE LOS DIFERENTES PROYECTOS INSTITUCIONALES DEL PLAN DE ACCIÓN 2021, PARA EL DESARROLLO DE LAS SIGUIENTES ACTIVIDADES: 1. ESTUDIAR Y ADOPTAR ESTÁNDARES Y METODOLOGÍAS DE DESARROLLO DE SOFTWARE. 2. PROPONER PLANES DE MEJORAMIENTO Y OPTIMIZACIÓN DE LOS ESTÁNDARES Y METODOLOGÍAS DE DESARROLLO DE SOFTWARE EXISTENTES. 3. PLANIFICAR, EJECUTAR, HACER SEGUIMIENTO Y CONTROL, Y ENTREGAR RESULTADOS DE LOS SISTEMAS DE ADSCRITOS A LA VICERRECTORÍA DE EXTENSIÓN Y PROYECCIÓN SOCIAL. 4. CONSULTORÍA EN A) PROCESOS DE ASEGURAMIENTO DE CALIDAD DE SOFTWARE Y CERTIFICACIÓN EN MODELOS DE MADUREZ B) PROPIEDAD INTELECTUAL EN SOFTWARE. 5. APLICAR GESTIÓN DE LA CONFIGURACIÓN PARA ACTUALIZAR CAMBIOS Y MANTENERLOS DEBIDAMENTE DOCUMENTADOS, MEDIANTE LAS HERRAMIENTAS CORRESPONDIENTES. 6. DISEÑAR PLANES DE PRUEBAS A LOS PROYECTOS. 7. DISEÑAR Y EJECUTAR PRUEBAS DE UNIDAD, INTEGRACIÓN O SISTEMA PARA LOS DIFERENTES COMPONENTES</t>
  </si>
  <si>
    <t>OAG-VEX-0479</t>
  </si>
  <si>
    <t>1082859777</t>
  </si>
  <si>
    <t>TRACY PRISCILA FERNANDEZ CABALLERO</t>
  </si>
  <si>
    <t>SERVICIOS DE APOYO A LA GESTIÓN PARA APOYAR EN LA REVISIÓN DE ACTOS ADMINISTRATIVOS Y DOCUMENTOS DE ÍNDOLE JURÍDICO Y DEMÁS ACTIVIDADES DESCRITAS EN LA ORDEN, EL TERMINO DE EJECUCIÓN ES CONTADOS A PARTIR DEL 1 DE FEBRERO DEL 2022 AL 30 DE MAYO DEL 2022 PREVIO CUMPLIMIENTO DE LOS REQUISITOS DE PERFECCIONAMIENTO Y EJECUCIÓN DE LA ORDEN, SEGÚN LO ESTABLECIDO EN LA ORDEN DE SERVICIO NO. 479 DE FECHA 27 DE ENERO DEL 2022 DE LA VICERRECTORÍA DE EXTENSIÓN Y PROYECCIÓN SOCIAL.</t>
  </si>
  <si>
    <t>OPSP-VEX-0480</t>
  </si>
  <si>
    <t>73077004</t>
  </si>
  <si>
    <t>RODRIGO ANTONIO PEÑARREDONDA
DUEÑAS</t>
  </si>
  <si>
    <t>PRESTAR SERVICIOS PROFESIONALES PARA EL DESARROLLO DE LAS SIGUIENTES ACTIVIDADES: 1. PRESTAR ASESORÍA JURÍDICA Y RESOLVER CONSULTAS DE TIPO JURÍDICO EN LA DIRECCIÓN DE PRÁCTICAS PROFESIONALES DE CONFORMIDAD CON LA NORMATIVIDAD VIGENTE. 2. REALIZAR LA REVISIÓN JURÍDICA DE LOS CONVENIOS DE PRÁCTICAS PROFESIONALES. 3. PROYECTAR MINUTAS DE CONVENIOS QUE REQUIERA LA DIRECCIÓN DE PRÁCTICAS PROFESIONALES. 4. PROYECTAR RESPUESTAS A PETICIONES, TUTELAS Y DEMÁS QUE REQUIERA LA DIRECCIÓN DE PRÁCTICAS PROFESIONALES. 5. ELABORAR LOS CONCEPTOS JURÍDICOS QUE LE SEAN SOLICITADOS.</t>
  </si>
  <si>
    <t>OAG-VEX-0496</t>
  </si>
  <si>
    <t>PROSPERO NEBARDO PUENTES SALAZAR</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</si>
  <si>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496 DE FECHA 27 DE ENERO DEL 2022 DE LA VICERRECTORÍA DE EXTENSIÓN Y PROYECCIÓN SOCIAL. </t>
  </si>
  <si>
    <t>OPSP-VEX-0488</t>
  </si>
  <si>
    <t>DIEGO FERNANDO CORDOBA ROJAS</t>
  </si>
  <si>
    <t xml:space="preserve"> SERVICIOS PROFESIONALES PARA DESARROLLAR Y DOCUMENTAR EL PROCESO DE VERIFICACIÓN, DEPURACIÓN Y ACTUALIZACIÓN PERMANENTE, CON SU RESPECTIVO SOPORTE BIBLIOGRÁFICO, DE LAS TABLAS DE REFERENCIA (NOMBRES CIENTÍFICOS DE LAS DIFERENTES CATEGORÍAS TAXONÓMICAS Y NOMBRES VERNACULARES) DE LAS ESPECIES CAPTURADAS EN EL LITORAL PACÍFICO Y DEMÁS ACTIVIDADES DESCRITAS EN LA ORDEN, REQUERIDO EN EL MARCO DEL CONVENIO NO.232 DE 2022 CELEBRADO ENTRE LA AUTORIDAD NACIONAL DE ACUICULTURA Y PESCA (AUNAP) Y LA UNIVERSIDAD DEL MAGDALENA, EL TERMINO DE EJECUCIÓN ES CONTADOS A PARTIR DEL 27 DE ABRIL AL 27 DE NOVIEMBRE DEL 2022, PREVIO CUMPLIMIENTO DE LOS REQUISITOS DE PERFECCIONAMIENTO Y EJECUCIÓN DE LA ORDEN, SEGÚN LO ESTABLECIDO EN LA ORDEN DE SERVICIO NO. 488 DE FECHA 27 DE ENERO DEL 2022 DE LA VICERRECTORÍA DE EXTENSIÓN Y PROYECCIÓN SOCIAL.  </t>
  </si>
  <si>
    <t>OAG-VEX-0510</t>
  </si>
  <si>
    <t>JHON EDWIN PERDOMO BALAGUERA</t>
  </si>
  <si>
    <t xml:space="preserve"> SERVICIOS DE APOYO A LA GESTIÓN PARA RECOLECTAR INFORMACIÓN A BORDO DE LAS EMBARCACIONES DE PESCA INDUSTRIAL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510 DE FECHA 27 DE ENERO DEL 2022 DE LA VICERRECTORÍA DE EXTENSIÓN Y PROYECCIÓN SOCIAL. </t>
  </si>
  <si>
    <t>OAG-VEX-0497</t>
  </si>
  <si>
    <t>ELKI ISAAC MINOTA VALOIS</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</si>
  <si>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497 DE FECHA 27 DE ENERO DEL 2022 DE LA VICERRECTORÍA DE EXTENSIÓN Y PROYECCIÓN SOCIAL. </t>
  </si>
  <si>
    <t>OAG-VEX-0500</t>
  </si>
  <si>
    <t>PRUDENCIO CORDOBA PRETEL</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</si>
  <si>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500 DE FECHA 27 DE ENERO DEL 2022 DE LA VICERRECTORÍA DE EXTENSIÓN Y PROYECCIÓN SOCIAL. </t>
  </si>
  <si>
    <t>OPSP-VEX-0486</t>
  </si>
  <si>
    <t>SERGIO IVAN JIMENEZ SUAREZ</t>
  </si>
  <si>
    <t xml:space="preserve"> SERVICIOS PROFESIONALES PARA COORDINAR Y VERIFICAR CON UNA PERIODICIDAD SEMANAL LAS ACTIVIDADES DE LOS OBSERVADORES A BORDO DEL PACÍFICO, DE ACUERDO CON EL MUESTREO A BORDO ESTABLECIDO EN EL MARCO DEL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486 DE FECHA 27 DE ENERO DEL 2022 DE LA VICERRECTORÍA DE EXTENSIÓN Y PROYECCIÓN SOCIAL.  </t>
  </si>
  <si>
    <t>OAG-VEX-0511</t>
  </si>
  <si>
    <t>ROBINSON VALDEZ JIMENEZ</t>
  </si>
  <si>
    <t xml:space="preserve"> SERVICIOS DE APOYO A LA GESTIÓN PARA RECOLECTAR INFORMACIÓN A BORDO DE LAS EMBARCACIONES DE PESCA ARTESANALES EMBLEMÁTICAS BOQUERAS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511 DE FECHA 27 DE ENERO DEL 2022 DE LA VICERRECTORÍA DE EXTENSIÓN Y PROYECCIÓN SOCIAL. </t>
  </si>
  <si>
    <t>OPSP-VEX-0485</t>
  </si>
  <si>
    <t>EMILIANO ZAMBRANO RODRIGUEZ</t>
  </si>
  <si>
    <t xml:space="preserve"> SERVICIOS PROFESIONALES PARA COORDINAR Y VERIFICAR CON UNA PERIODICIDAD SEMANAL LAS ACTIVIDADES DE LOS TÉCNICOS DE CAMPO DEL COMPONENTE POPC DEL PACÍFICO, DE ACUERDO CON EL MUESTREO A BORDO ESTABLECIDO EN EL MARCO DEL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485 DE FECHA 27 DE ENERO DEL 2022 DE LA VICERRECTORÍA DE EXTENSIÓN Y PROYECCIÓN SOCIAL.  </t>
  </si>
  <si>
    <t>OPSP-VEX-0487</t>
  </si>
  <si>
    <t>MIRLA YANETH SANCHEZ PIMIENTA</t>
  </si>
  <si>
    <t xml:space="preserve"> SERVICIOS PROFESIONALES PARA DESARROLLAR Y DOCUMENTAR EL PROCESO DE VERIFICACIÓN, DEPURACIÓN Y ACTUALIZACIÓN PERMANENTE, CON SU RESPECTIVO SOPORTE BIBLIOGRÁFICO, DE LAS TABLAS DE REFERENCIA (NOMBRES CIENTÍFICOS DE LAS DIFERENTES CATEGORÍAS TAXONÓMICAS Y NOMBRES VERNACULARES) DE LAS ESPECIES CAPTURADAS EN EL LITORAL CARIBE Y DEMÁS ACTIVIDADES DESCRITAS EN LA ORDEN, REQUERIDO EN EL MARCO DEL CONVENIO NO.232 DE 2022 CELEBRADO ENTRE LA AUTORIDAD NACIONAL DE ACUICULTURA Y PESCA (AUNAP) Y LA UNIVERSIDAD DEL MAGDALENA, EL TERMINO DE EJECUCIÓN ES CONTADOS A PARTIR DEL 27 DE ABRIL AL 27 DE NOVIEMBRE DEL 2022, PREVIO CUMPLIMIENTO DE LOS REQUISITOS DE PERFECCIONAMIENTO Y EJECUCIÓN DE LA ORDEN, SEGÚN LO ESTABLECIDO EN LA ORDEN DE SERVICIO NO. 487 DE FECHA 27 DE ENERO DEL 2022 DE LA VICERRECTORÍA DE EXTENSIÓN Y PROYECCIÓN SOCIAL.  </t>
  </si>
  <si>
    <t>OAG-VEX-0502</t>
  </si>
  <si>
    <t>SONIA MONZON ARBOLEDA</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</si>
  <si>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502 DE FECHA 27 DE ENERO DEL 2022 DE LA VICERRECTORÍA DE EXTENSIÓN Y PROYECCIÓN SOCIAL. </t>
  </si>
  <si>
    <t>OPSP-VEX-0481</t>
  </si>
  <si>
    <t>SANDRA PATRICIA ZAPATA FRAGOSO</t>
  </si>
  <si>
    <t xml:space="preserve"> SERVICIOS PROFESIONALES PARA COORDINAR LA LOGÍSTICA PARA LA REALIZACIÓN DE LOS EMBARQUES POR FLOTA EN EL CARIBE Y EL PACIFICO COLOMBIANO, GESTIONAR LOS INSUMOS REQUERIDOS POR LOS OBSERVADORES PESQUEROS PARA LA TOMA DE INFORMACIÓN A BORDO DE LAS FLOTAS INDUSTRIALES Y ARTESANALES DEL CARIBE Y PACIFICO COLOMBIANO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481 DE FECHA 27 DE ENERO DEL 2022 DE LA VICERRECTORÍA DE EXTENSIÓN Y PROYECCIÓN SOCIAL.  </t>
  </si>
  <si>
    <t>OPSP-VEX-0482</t>
  </si>
  <si>
    <t>DANETCY PATRICIA MARMOL RADA</t>
  </si>
  <si>
    <t xml:space="preserve"> SERVICIOS PROFESIONALES PARA DIRIGIR, EN LOS ASPECTOS ADMINISTRATIVOS Y CIENTÍFICOS DEL CONVENIO NO. 232 DE 2022 CELEBRADO ENTRE LA AUTORIDAD NACIONAL DE ACUICULTURA Y PESCA AUNAP Y LA UNIVERSIDAD DEL MAGDALENA, RELACIONADO CON EL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482 DE FECHA 27 DE ENERO DEL 2022 DE LA VICERRECTORÍA DE EXTENSIÓN Y PROYECCIÓN SOCIAL.  </t>
  </si>
  <si>
    <t>OPSP-VEX-0494</t>
  </si>
  <si>
    <t>MIRIAN ESTHER SIERRA HERNANDEZ</t>
  </si>
  <si>
    <t xml:space="preserve"> SERVICIOS PROFESIONALES PARA REVISIÓN Y CODIFICACIÓN DE SOPORTES CONTABLES, REVISIÓN DE INFORMES FINANCIEROS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11 DE NOVIEMBRE DEL 2022, SEGÚN LO ESTABLECIDO EN LA ORDEN DE SERVICIO NO. 494 DE FECHA 27 DE ENERO DEL 2022 DE LA VICERRECTORÍA DE EXTENSIÓN Y PROYECCIÓN SOCIAL. </t>
  </si>
  <si>
    <t>OAG-VEX-0493</t>
  </si>
  <si>
    <t>PIEDAD DE LOS ANGELES DE LA HOZ IBAÑEZ</t>
  </si>
  <si>
    <t xml:space="preserve">SERVICIOS DE APOYO A LA GESTIÓN PARA APOYAR EN LA GESTIÓN CONTRACTUAL, APOYAR EN LA PREPARACIÓN DE INFORMES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8 DE NOVIEMBRE DEL 2022, SEGÚN LO ESTABLECIDO EN LA ORDEN DE SERVICIO NO. 493 DE FECHA 27 DE ENERO DEL 2022 DE LA VICERRECTORÍA DE EXTENSIÓN Y PROYECCIÓN SOCIAL.  </t>
  </si>
  <si>
    <t>OAG-VEX-0512</t>
  </si>
  <si>
    <t>HERIBERTO DONADO MOSCOTE</t>
  </si>
  <si>
    <t xml:space="preserve"> SERVICIOS DE APOYO A LA GESTIÓN PARA RECOLECTAR INFORMACIÓN A BORDO DE LAS EMBARCACIONES DE PESCA ARTESANALES EMBLEMÁTICAS BOQUERAS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512 DE FECHA 27 DE ENERO DEL 2022 DE LA VICERRECTORÍA DE EXTENSIÓN Y PROYECCIÓN SOCIAL. </t>
  </si>
  <si>
    <t>OAG-VEX-0509</t>
  </si>
  <si>
    <t>HAISAWA OTERO GOMEZ</t>
  </si>
  <si>
    <t xml:space="preserve"> SERVICIOS DE APOYO A LA GESTIÓN PARA RECOLECTAR INFORMACIÓN A BORDO DE LAS EMBARCACIONES DE PESCA INDUSTRIAL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509 DE FECHA 27 DE ENERO DEL 2022 DE LA VICERRECTORÍA DE EXTENSIÓN Y PROYECCIÓN SOCIAL. </t>
  </si>
  <si>
    <t>OAG-VEX-0513</t>
  </si>
  <si>
    <t>ARIEL ARAMIS DANIELS TEJEDA</t>
  </si>
  <si>
    <t xml:space="preserve"> SERVICIOS DE APOYO A LA GESTIÓN PARA RECOLECTAR INFORMACIÓN A BORDO DE LAS EMBARCACIONES DE PESCA ARTESANALES EMBLEMÁTICAS BOQUERAS QUE OPERAN EN EL LITORAL CARIBE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513 DE FECHA 27 DE ENERO DEL 2022 DE LA VICERRECTORÍA DE EXTENSIÓN Y PROYECCIÓN SOCIAL. </t>
  </si>
  <si>
    <t>OPSP-VEX-0492</t>
  </si>
  <si>
    <t>FELIX DE JESUS CUELLO</t>
  </si>
  <si>
    <t xml:space="preserve"> SERVICIOS PROFESIONALES PARA CONSOLIDAR LA BASE DE DATOS CON LA INFORMACIÓN DE LA CAPTURA REGISTRADA A BORDO DE LAS DIFERENTES FLOTAS PESQUERAS, ALMACENADA EN LA PLATAFORMA SEPEC, MODULO POPC. ESTA BASE DE DATOS DEBE SER DE TIPO GEODATABASE Y EN FORMATO COMPATIBLE CON ARCGIS Y DEMÁS ACTIVIDADES DESCRITAS EN LA ORDEN, REQUERIDO EN EL MARCO DEL CONVENIO NO.232 DE 2022 CELEBRADO ENTRE LA AUTORIDAD NACIONAL DE ACUICULTURA Y PESCA (AUNAP) Y LA UNIVERSIDAD DEL MAGDALENA, EL TERMINO DE EJECUCIÓN ES CONTADOS A PARTIR DEL 27 DE FEBRERO AL 27 DE SEPTIEMBRE DEL 2022, PREVIO CUMPLIMIENTO DE LOS REQUISITOS DE PERFECCIONAMIENTO Y EJECUCIÓN DE LA ORDEN, SEGÚN LO ESTABLECIDO EN LA ORDEN DE SERVICIO NO. 492 DE FECHA 27 DE ENERO DEL 2022 DE LA VICERRECTORÍA DE EXTENSIÓN Y PROYECCIÓN SOCIAL. </t>
  </si>
  <si>
    <t>OAG-VEX-0505</t>
  </si>
  <si>
    <t>ELIO ABADIA ANGULO RIASCOS</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</si>
  <si>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505 DE FECHA 27 DE ENERO DEL 2022 DE LA VICERRECTORÍA DE EXTENSIÓN Y PROYECCIÓN SOCIAL. </t>
  </si>
  <si>
    <t>OAG-VEX-0508</t>
  </si>
  <si>
    <t>SEVERO HERNANDO CABEZAS CUERO</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</si>
  <si>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508 DE FECHA 27 DE ENERO DEL 2022 DE LA VICERRECTORÍA DE EXTENSIÓN Y PROYECCIÓN SOCIAL. </t>
  </si>
  <si>
    <t>OPSP-VEX-0484</t>
  </si>
  <si>
    <t>MAURICIO VERGARA CAUSIL</t>
  </si>
  <si>
    <t xml:space="preserve"> SERVICIOS PROFESIONALES PARA COORDINAR Y VERIFICAR CON UNA PERIODICIDAD SEMANAL LAS ACTIVIDADES DE LOS TÉCNICOS DE CAMPO DEL COMPONENTE POPC DEL CARIBE, DE ACUERDO CON EL MUESTREO A BORDO ESTABLECIDO EN EL MARCO DEL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484 DE FECHA 27 DE ENERO DEL 2022 DE LA VICERRECTORÍA DE EXTENSIÓN Y PROYECCIÓN SOCIAL.  </t>
  </si>
  <si>
    <t>OAG-VEX-0506</t>
  </si>
  <si>
    <t>ALBERTO EFREN ESCOBAR LANDAZURI</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</si>
  <si>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506 DE FECHA 27 DE ENERO DEL 2022 DE LA VICERRECTORÍA DE EXTENSIÓN Y PROYECCIÓN SOCIAL. </t>
  </si>
  <si>
    <t>OAG-VEX-0498</t>
  </si>
  <si>
    <t>KELI YESENIA QUIÑONES HURTADO</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</si>
  <si>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498 DE FECHA 27 DE ENERO DEL 2022 DE LA VICERRECTORÍA DE EXTENSIÓN Y PROYECCIÓN SOCIAL. </t>
  </si>
  <si>
    <t>OAG-VEX-0499</t>
  </si>
  <si>
    <t>JHON JAIRO VALENCIA VALENCIA</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</si>
  <si>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499 DE FECHA 27 DE ENERO DEL 2022 DE LA VICERRECTORÍA DE EXTENSIÓN Y PROYECCIÓN SOCIAL. </t>
  </si>
  <si>
    <t>OPSP-VEX-0491</t>
  </si>
  <si>
    <t xml:space="preserve"> SERVICIOS PROFESIONALES PARA REUNIR EN EL MENÚ DEL SEPEC TODOS LOS ACCESOS REQUERIDOS PARA EL FUNCIONAMIENTO DEL POPC RELACIONADOS CON TABLAS DE REFERENCIA, DIGITACIÓN DE FORMATOS, INFORMES GRAFICO E INFORMES TUBULARES  Y DEMÁS ACTIVIDADES DESCRITAS EN LA ORDEN, REQUERIDO EN EL MARCO DEL CONVENIO NO.232 DE 2022 CELEBRADO ENTRE LA AUTORIDAD NACIONAL DE ACUICULTURA Y PESCA (AUNAP) Y LA UNIVERSIDAD DEL MAGDALENA, EL TERMINO DE EJECUCIÓN ES CONTADOS A PARTIR DEL 27 DE FEBRERO AL 27 DE SEPTIEMBRE DEL 2022, PREVIO CUMPLIMIENTO DE LOS REQUISITOS DE PERFECCIONAMIENTO Y EJECUCIÓN DE LA ORDEN, SEGÚN LO ESTABLECIDO EN LA ORDEN DE SERVICIO NO. 491 DE FECHA 27 DE ENERO DEL 2022 DE LA VICERRECTORÍA DE EXTENSIÓN Y PROYECCIÓN SOCIAL. </t>
  </si>
  <si>
    <t>OAG-VEX-0489</t>
  </si>
  <si>
    <t>LUIS ALBERTO ERAZO CARO</t>
  </si>
  <si>
    <t xml:space="preserve"> SERVICIOS DE APOYO A LA GESTIÓN PARA APOYAR EN EL PACÍFICO LAS ACTIVIDADES LOGÍSTICAS DEL POPC TENDIENTES A DIGITAR Y DIGITALIZAR LOS FORMULARIOS DE LOS COLECTORES QUE TOMAN INFORMACIÓN A BORDO DE LAS FLOTAS ARTESANALES E INDUSTRIALES QUE OPERAN EN ESA COSTA Y DEMÁS ACTIVIDADES DESCRITAS EN LA ORDEN, REQUERIDO EN EL MARCO DEL CONVENIO NO.232 DE 2022 CELEBRADO ENTRE LA AUTORIDAD NACIONAL DE ACUICULTURA Y PESCA (AUNAP) Y LA UNIVERSIDAD DEL MAGDALENA, EL TERMINO DE EJECUCIÓN ES CONTADOS A PARTIR DEL 27 DE FEBRERO AL 27 DE SEPTIEMBRE DEL 2022, PREVIO CUMPLIMIENTO DE LOS REQUISITOS DE PERFECCIONAMIENTO Y EJECUCIÓN DE LA ORDEN, SEGÚN LO ESTABLECIDO EN LA ORDEN DE SERVICIO NO. 489 DE FECHA 27 DE ENERO DEL 2022 DE LA VICERRECTORÍA DE EXTENSIÓN Y PROYECCIÓN SOCIAL.  </t>
  </si>
  <si>
    <t>OPSP-VEX-0483</t>
  </si>
  <si>
    <t>JESUS ANTONIO CORREA HELBRUM</t>
  </si>
  <si>
    <t xml:space="preserve"> SERVICIOS PROFESIONALES PARA DESARROLLAR EL PROCESO DE VERIFICACIÓN Y DEPURACIÓN DE LAS BASES DE DATOS Y LAS TABLAS DE REFERENCIAS DEL LITORAL CARIBE Y PACÍFICO, EN EL MARCO DEL CONVENIO NO. 232 DE 2022 REFERENTE AL PROGRAMA DE OBSERVADORES PESQUEROS DE COLOMBIA (POPC) Y DEMÁS ACTIVIDADES DESCRITAS EN LA ORDEN, REQUERIDO EN EL MARCO DEL CONVENIO NO.232 DE 2022 CELEBRADO ENTRE LA AUTORIDAD NACIONAL DE ACUICULTURA Y PESCA (AUNAP) Y LA UNIVERSIDAD DEL MAGDALENA, EL TERMINO DE EJECUCIÓN ES CONTADOS A PARTIR DEL CUMPLIMIENTO DE LOS REQUISITOS DE PERFECCIONAMIENTO Y EJECUCIÓN DE LA ORDEN HASTA EL 27 DE NOVIEMBRE DEL 2022, SEGÚN LO ESTABLECIDO EN LA ORDEN DE SERVICIO NO. 483 DE FECHA 27 DE ENERO DEL 2022 DE LA VICERRECTORÍA DE EXTENSIÓN Y PROYECCIÓN SOCIAL.  </t>
  </si>
  <si>
    <t>OAG-VEX-0490</t>
  </si>
  <si>
    <t>STEVEN ANDRES FONSECA MERCADO</t>
  </si>
  <si>
    <t xml:space="preserve"> SERVICIOS DE APOYO A LA GESTIÓN PARA APOYAR EN EL CARIBE  LAS ACTIVIDADES LOGÍSTICAS DEL POPC TENDIENTES A DIGITAR Y DIGITALIZAR LOS FORMULARIOS DE LOS COLECTORES QUE TOMAN INFORMACIÓN A BORDO DE LAS FLOTAS ARTESANALES E INDUSTRIALES QUE OPERAN EN ESA COSTA Y DEMÁS ACTIVIDADES DESCRITAS EN LA ORDEN, REQUERIDO EN EL MARCO DEL CONVENIO NO.232 DE 2022 CELEBRADO ENTRE LA AUTORIDAD NACIONAL DE ACUICULTURA Y PESCA (AUNAP) Y LA UNIVERSIDAD DEL MAGDALENA, EL TERMINO DE EJECUCIÓN ES CONTADOS A PARTIR DEL 27 DE FEBRERO AL 27 DE SEPTIEMBRE DEL 2022, PREVIO CUMPLIMIENTO DE LOS REQUISITOS DE PERFECCIONAMIENTO Y EJECUCIÓN DE LA ORDEN, SEGÚN LO ESTABLECIDO EN LA ORDEN DE SERVICIO NO. 490 DE FECHA 27 DE ENERO DEL 2022 DE LA VICERRECTORÍA DE EXTENSIÓN Y PROYECCIÓN SOCIAL.  </t>
  </si>
  <si>
    <t>OAG-VEX-0503</t>
  </si>
  <si>
    <t>JAIRO GUSTAVO HERNANDEZ PRADO</t>
  </si>
  <si>
    <t xml:space="preserve"> SERVICIOS DE APOYO A LA GESTIÓN PARA RECOLECTAR INFORMACIÓN A BORDO DE LAS EMBARCACIONES DE PESCA ARTESANALES EMBLEMÁTICAS RUCHE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503 DE FECHA 27 DE ENERO DEL 2022 DE LA VICERRECTORÍA DE EXTENSIÓN Y PROYECCIÓN SOCIAL. </t>
  </si>
  <si>
    <t>OAG-VEX-0504</t>
  </si>
  <si>
    <t>LUIS ALBERTO BURBANO</t>
  </si>
  <si>
    <t xml:space="preserve"> SERVICIOS DE APOYO A LA GESTIÓN PARA RECOLECTAR INFORMACIÓN A BORDO DE LAS EMBARCACIONES DE PESCA ARTESANALES EMBLEMÁTICAS RUCHE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504 DE FECHA 27 DE ENERO DEL 2022 DE LA VICERRECTORÍA DE EXTENSIÓN Y PROYECCIÓN SOCIAL. </t>
  </si>
  <si>
    <t>OAG-VEX-0507</t>
  </si>
  <si>
    <t>JOSE WASHINGTON LANDAZURI BUILA</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</si>
  <si>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507 DE FECHA 27 DE ENERO DEL 2022 DE LA VICERRECTORÍA DE EXTENSIÓN Y PROYECCIÓN SOCIAL. </t>
  </si>
  <si>
    <t>OAG-VEX-0501</t>
  </si>
  <si>
    <t>SINALE VALLCILLA VALENCIA</t>
  </si>
  <si>
    <t xml:space="preserve"> SERVICIOS DE APOYO A LA GESTIÓN PARA RECOLECTAR INFORMACIÓN A BORDO DE LAS EMBARCACIONES DE PESCA ARTESANALES EMBLEMÁTICAS VIENTO Y MAREA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501 DE FECHA 27 DE ENERO DEL 2022 DE LA VICERRECTORÍA DE EXTENSIÓN Y PROYECCIÓN SOCIAL. </t>
  </si>
  <si>
    <t>OAG-VEX-0495</t>
  </si>
  <si>
    <t>LUIS FERNANDO MAHECHA AGUIRRE</t>
  </si>
  <si>
    <t xml:space="preserve"> SERVICIOS DE APOYO A LA GESTIÓN PARA RECOLECTAR INFORMACIÓN A BORDO DE LAS EMBARCACIONES DE PESCA INDUSTRIAL QUE OPERAN EN EL LITORAL PACÍFICO DE CONFORMIDAD CON LOS FORMATOS PREVISTOS PARA TAL EFECTO Y DEMÁS ACTIVIDADES DESCRITAS EN LA ORDEN, REQUERIDO EN EL MARCO DEL CONVENIO NO.232 DE 2022 CELEBRADO ENTRE LA AUTORIDAD NACIONAL DE ACUICULTURA Y PESCA (AUNAP) Y LA UNIVERSIDAD DEL MAGDALENA, EL TERMINO DE EJECUCIÓN ES CONTADOS A PARTIR DEL 10 DE FEBRERO AL 26 DE OCTUBRE DEL 2022 PREVIO CUMPLIMIENTO DE LOS REQUISITOS DE PERFECCIONAMIENTO Y EJECUCIÓN DE LA ORDEN, SEGÚN LO ESTABLECIDO EN LA ORDEN DE SERVICIO NO. 495 DE FECHA 27 DE ENERO DEL 2022 DE LA VICERRECTORÍA DE EXTENSIÓN Y PROYECCIÓN SOCIAL. </t>
  </si>
  <si>
    <t>OPSP-VEX-0514</t>
  </si>
  <si>
    <t>1082974698</t>
  </si>
  <si>
    <t>EUFREDO DE JESUS GAMEZ TELLO</t>
  </si>
  <si>
    <t xml:space="preserve">SERVICIOS PROFESIONALES PARA REALIZAR EL CRONOGRAMA DEL PROYECTO DE ACUERDO CON LAS ACTIVIDADES A DESARROLLAR SEGÚN LOS RENDIMIENTOS DE CADA UNA DE ELLAS, DETERMINAR LA RUTA CRÍTICA, ASIGNAR LOS RECURSOS Y DETERMINAR LOS FLUJOS DE INVERSIÓN, REALIZAR EL DIAGRAMA DE GANTT DE LAS ACTIVIDADES, REQUERIDO EN EL MARCO DEL CONVENIO 1371-2021 CELEBRADO ENTRE LA UNIVERSIDAD DEL MAGDALENA E INVIAS, EL TERMINO DE EJECUCIÓN ES CONTADOS A PARTIR DEL CUMPLIMIENTO DE LOS REQUISITOS DE PERFECCIONAMIENTO Y EJECUCIÓN DE LA ORDEN HASTA EL 30 DE ENERO DEL 2022, SEGÚN LO ESTABLECIDO EN LA ORDEN DE SERVICIO NO. 0514 DE FECHA 27 DE ENERO DEL 2022 DE LA VICERRECTORÍA DE EXTENSIÓN Y PROYECCIÓN SOCIAL.  </t>
  </si>
  <si>
    <t>OPSP-VEX-0515</t>
  </si>
  <si>
    <t>1083024514</t>
  </si>
  <si>
    <t>MELANIE BRIYITH GARCIA TORRES</t>
  </si>
  <si>
    <t xml:space="preserve">SERVICIOS PROFESIONALES PARA APOYAR AL EQUIPO DE TRABAJO E INVITADOS EN LA REALIZACIÓN DE LOS TALLERES URBANOS Y RURALES CONTEMPLADOS EN EL MARCO DEL PROYECTO Y DEMÁS ACTIVIDADES DESCRITAS EN LA ORDEN, REQUERIDO EN EL MARCO DEL CONTRATO DE CIENCIA Y TECNOLOGÍA NO. 001 DE 2021, SUSCRITO ENTRE EL MUNICIPIO DE ALBANIA, LA GUAJIRA Y LA UNIVERSIDAD DEL MAGDALENA, EL TERMINO DE EJECUCIÓN ES DE 3 MESES CONTADOS A PARTIR DEL CUMPLIMIENTO DE LOS REQUISITOS DE PERFECCIONAMIENTO Y EJECUCIÓN DE LA ORDEN SEGÚN LO ESTABLECIDO EN LA ORDEN DE SERVICIO NO. 0515 DE FECHA 27 DE ENERO DEL 2022 DE LA VICERRECTORÍA DE EXTENSIÓN Y PROYECCIÓN SOCIAL.  </t>
  </si>
  <si>
    <t>OPS-VEX-0516</t>
  </si>
  <si>
    <t>900800792</t>
  </si>
  <si>
    <t>HERNANDEZ POLO INGENIERIA Y
CONSTRUCCIONES S.A.S.</t>
  </si>
  <si>
    <t>PRESTAR SERVICIOS DE TOPOGRAFÍA, TOMA DE MUESTRAS Y ENSAYOS DE LABORATORIO, EL CUAL INCLUYE PERSONAL   PROFESIONAL   CAPACITADO, HERRAMIENTAS, EQUIPOS Y ELEMENTOS COMPLEMENTARIOS NECESARIOS, SEGÚN LAS ESPECIFICACIONES TÉCNICAS REQUERIDAS, EN EL MARCO DE CONTRATO INTERADMINISTRATIVO DE INTERVENTORÍA NO. 0-235-2021 Y DE LOS PROYECTOS “SISTEMA DE ALCANTARILLADO PLUVIAL SECTOR LA PRADERA, LOSOSALES, LOS NOGALES  Y PARAISO MUNICIPIO DE PITALITO  HUILA”, Y “PRESUPUESTO INTERVENTORÍA A CONSTRUCCIÓN PLANTA DE TRATAMIENTO DE AGUAS RESIDUALES, EN EL CENTRO POBLADO PACARNÍ, MUNICIPIO DE TESALIA, DEPARTAMENTO DEL HUILA</t>
  </si>
  <si>
    <t>CA-VEX-0517</t>
  </si>
  <si>
    <t>AGENCIA DE VIAJES Y TURISMO JUMBO L' ALIANXA S.A.S</t>
  </si>
  <si>
    <t xml:space="preserve">ARRENDAMIENTO EL INMUEBLE UBICADO EN LA CALLE 11 NO. 2-19, EDIFICIO ROSMI, OFICINA 201, BARRIO LA PLAYA, EN LA CIUDAD DE CÚCUTA, REQUERIDO PARA EL FUNCIONAMIENTO DE LA SEDE DE ACTIVIDADES DE ADMINISTRACIÓN Y OPERACIÓN DEL PROYECTO EJECUTADO EN VIRTUD DEL CONTRATO INTERADMINISTRATIVO NO. INTER-SDEYP-01222-2021 DEL 2021, EL TERMINO DE EJECUCIÓN ES DE 12 MESES CONTADOS A PARTIR DEL CUMPLIMIENTO DE LOS REQUISITOS DE PERFECCIONAMIENTO Y EJECUCIÓN DE LA ORDEN, SEGÚN LO ESTABLECIDO EN EL CONTRATO DE ARRENDAMIENTO NO. 517 DE FECHA 27 DE ENERO DEL 2022 DE LA VICERRECTORÍA DE EXTENSIÓN Y PROYECCIÓN SOCIAL.  </t>
  </si>
  <si>
    <t>OPSP-VEX-0518</t>
  </si>
  <si>
    <t>1083016404</t>
  </si>
  <si>
    <t>KENDY JOHANA LOPEZ LOPEZ</t>
  </si>
  <si>
    <t xml:space="preserve">SERVICIOS PROFESIONALES PARA REALIZAR LA BÚSQUEDA ACTIVA DE LOS POTENCIALES PARTICIPANTES DEL PROGRAMA DE ACUERDO CON LO ESTABLECIDO EN EL MANUAL OPERATIVO DE ÉSTE, APOYAR LA SENSIBILIZACIÓN, INSCRIPCIÓN Y CARACTERIZACIÓN DE LA POBLACIÓN OBJETO DEL PROGRAMA Y DEMÁS ACTIVIDADES DESCRITAS EN LA ORDEN, REQUERIDO EN EL MARCO EN EL MARCO DEL CONTRATO N°814-2021 CELEBRADO ENTRE EL CONSORCIO FONDO COLOMBIA EN PAZ 2019 Y LA UNIVERSIDAD DEL MAGDALENA, EL TERMINO DE EJECUCIÓN ES CONTADOS A PARTIR DEL 1 DE FEBRERO DEL 2022 AL 15 DE JUNIO DEL 2022 PREVIO CUMPLIMIENTO DE LOS REQUISITOS DE PERFECCIONAMIENTO Y EJECUCIÓN DE LA ORDEN, SEGÚN LO ESTABLECIDO EN LA ORDEN DE SERVICIO NO. 0518 DE FECHA 28 DE ENERO DEL 2022 DE LA VICERRECTORÍA DE EXTENSIÓN Y PROYECCIÓN SOCIAL.  </t>
  </si>
  <si>
    <t>OPSP-VEX-0526</t>
  </si>
  <si>
    <t>ALEXANDER JOSE ORTIZ JIMENEZ</t>
  </si>
  <si>
    <t>SERVICIOS PROFESIONALES PARA PARTICIPAR EN EL DESARROLLO DE LOS MÓDULOS DENOMINADOS “ECONOMÍA SOLIDARIA” Y “ASOCIATIVIDAD Y ECONOMÍA SOLIDARIA”, DIRIGIDOS A MUJERES CABEZA DE HOGAR Y MIEMBROS DE ASOCIACIONES DE PESCADORES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1 MES CONTADO A PARTIR DEL 1 DE ABRIL DEL 2022 PREVIO CUMPLIMIENTO DE LOS REQUISITOS DE PERFECCIONAMIENTO Y EJECUCIÓN DE LA ORDEN, SEGÚN LO ESTABLECIDO EN LA ORDEN DE SERVICIO NO. 526 DE FECHA 28 DE ENERO DEL 2022 DE LA VICERRECTORÍA DE EXTENSIÓN Y PROYECCIÓN SOCIAL.</t>
  </si>
  <si>
    <t>OPSP-VEX-0535</t>
  </si>
  <si>
    <t>LORENA SAILETH MANJARRES IBARRA</t>
  </si>
  <si>
    <t>SERVICIOS PROFESIONALES PARA COORDINAR LA SOCIALIZACIÓN DEL PROYECTO A LOS PRESTADORES DE SERVICIOS TURÍSTICOS DEL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535 DE FECHA 28 DE ENERO DEL 2022 DE LA VICERRECTORÍA DE EXTENSIÓN Y PROYECCIÓN SOCIAL</t>
  </si>
  <si>
    <t>OPSP-VEX-0525</t>
  </si>
  <si>
    <t>MILADYS ROCIO VILLARREAL MORALES</t>
  </si>
  <si>
    <t>SERVICIOS PROFESIONALES PARA PARTICIPAR EN EL DESARROLLO DEL MÓDULO DENOMINADO “PROYECTO DE VIDA”, DIRIGIDO A MIEMBROS DE JUNTAS DE ACCIÓN COMUNAL – JAC -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1 MES CONTADO A PARTIR DEL 1 DE MAYO DEL 2022 PREVIO CUMPLIMIENTO DE LOS REQUISITOS DE PERFECCIONAMIENTO Y EJECUCIÓN DE LA ORDEN, SEGÚN LO ESTABLECIDO EN LA ORDEN DE SERVICIO NO. 525 DE FECHA 28 DE ENERO DEL 2022 DE LA VICERRECTORÍA DE EXTENSIÓN Y PROYECCIÓN SOCIAL.</t>
  </si>
  <si>
    <t>OPSP-VEX-0524</t>
  </si>
  <si>
    <t>YESENIA PAOLA VILLALOBOS ACUÑA</t>
  </si>
  <si>
    <t xml:space="preserve">SERVICIOS PROFESIONALES PARA APOYAR EN LA GESTIÓN DE ESPACIOS Y ELEMENTOS NECESARIOS PARA LA REALIZACIÓN DE SOCIALIZACIONES, FERIAS, CURSOS Y ACTIVIDADES TENDIENTES AL FORTALECIMIENTO DE LOS PRESTADORES DE SERVICIOS TURÍSTICOS EN 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12 MESES CONTADOS A PARTIR DEL CUMPLIMIENTO DE LOS REQUISITOS DE PERFECCIONAMIENTO Y EJECUCIÓN DE LA ORDEN, SEGÚN LO ESTABLECIDO EN LA ORDEN DE SERVICIO NO. 524 DE FECHA 28 DE ENERO DEL 2022 DE LA VICERRECTORÍA DE EXTENSIÓN Y PROYECCIÓN SOCIAL. </t>
  </si>
  <si>
    <t>OPSP-VEX-0536</t>
  </si>
  <si>
    <t>MARTHA JOHANA SANCHEZ GARCÍA</t>
  </si>
  <si>
    <t>SERVICIOS PROFESIONALES PARA APOYAR EN LA GESTIÓN DE ESPACIOS Y ELEMENTOS NECESARIOS PARA LA REALIZACIÓN DE CURSOS, MÓDULOS Y EVENTOS DE INAUGURACIÓN Y CLAUSURA COMPRENDIDOS EN EL MARCO DEL COMPONENTE DE FORTALECIMIENTO DE LAS CAPACIDADES EMPRESARIALES Y DE LIDERAZGO DE LAS MUJERES CABEZAS DE HOGAR DEL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536 DE FECHA 28 DE ENERO DEL 2022 DE LA VICERRECTORÍA DE EXTENSIÓN Y PROYECCIÓN SOCIAL</t>
  </si>
  <si>
    <t>OPSP-VEX-0527</t>
  </si>
  <si>
    <t>57466804</t>
  </si>
  <si>
    <t>ANGELICA CAROLINA CORWIN RONDANO</t>
  </si>
  <si>
    <t>SERVICIOS PROFESIONALES PARA PARTICIPAR EN EL DESARROLLO DE LOS MÓDULOS DENOMINADOS “HABILIDADES DIRECTIVAS Y COACHING FEMENINO”, “CONCEPTOS BÁSICOS SOBRE GÉNERO Y EMPRENDIMIENTO” Y “LA MUJER DE NEGOCIOS Y SU ENTORNO” DIRIGIDOS A MUJERES CABEZA DE HOGAR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3 MESES CONTADO A PARTIR DEL 1 DE ABRIL DEL 2022 PREVIO CUMPLIMIENTO DE LOS REQUISITOS DE PERFECCIONAMIENTO Y EJECUCIÓN DE LA ORDEN, SEGÚN LO ESTABLECIDO EN LA ORDEN DE SERVICIO NO. 527 DE FECHA 28 DE ENERO DEL 2022 DE LA VICERRECTORÍA DE EXTENSIÓN Y PROYECCIÓN SOCIAL.</t>
  </si>
  <si>
    <t>OAG-VEX-0520</t>
  </si>
  <si>
    <t>JOSÉ LUIS LIÑAN VALAGUERA</t>
  </si>
  <si>
    <t>PRESTAR SERVICIOS DE APOYO A LA GESTIÓN EN EL MARCO DEL CONVENIO NO. 7000000013 DE 2021, SUSCRITO ENTRE CENIT LOGÍSTICA Y TRANSPORTE DE HIDROCARBUROS S.A.S Y LA UNIVERSIDAD DEL MAGDALENA, PARA EL DESARROLLO DE LAS SIGUIENTES ACTIVIDADES: 1) APOYAR EN LA GESTIÓN DE ESPACIOS Y ELEMENTOS NECESARIOS PARA LA REALIZACIÓN DE SOCIALIZACIONES, FOROS, REUNIONES Y ACTIVIDADES PARA EL FORTALECIMIENTO DE LAS JAC EN EL ÁREA DE INFLUENCIA DEL TERMINAL DE POZOS COLORADOS. 2) ORGANIZAR CON LOS PROVEEDORES LA LOGÍSTICA DE LAS CAPACITACIONES POR CADA MÓDULO OFERTADO A LAS JAC EN EL MARCO DEL PROYECTO. 3) DILIGENCIAR FORMATOS DE CONSENTIMIENTO INFORMADO DE LOS PARTICIPANTES DE LAS REUNIONES Y MESAS DE TRABAJO. 4) APOYAR LA SISTEMATIZACIÓN DE LA EXPERIENCIA PARA LAS ACTIVIDADES EN CADA MÓDULO.  5) BRINDAR ACOMPAÑAMIENTO EN LAS ACTIVIDADES DE INAUGURACIÓN Y CLAUSURA DEL PROYECTO</t>
  </si>
  <si>
    <t>OPSP-VEX-0530</t>
  </si>
  <si>
    <t>SERVICIOS PROFESIONALES PARA PARTICIPAR EN EL DESARROLLO DEL MÓDULO DENOMINADO “MANIPULACIÓN DE ALIMENTOS” DIRIGIDO A OPERADORES TURÍSTICOS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1 MES CONTADO A PARTIR DEL 1 DE MAYO DEL 2022 PREVIO CUMPLIMIENTO DE LOS REQUISITOS DE PERFECCIONAMIENTO Y EJECUCIÓN DE LA ORDEN, SEGÚN LO ESTABLECIDO EN LA ORDEN DE SERVICIO NO. 530 DE FECHA 28 DE ENERO DEL 2022 DE LA VICERRECTORÍA DE EXTENSIÓN Y PROYECCIÓN SOCIAL.</t>
  </si>
  <si>
    <t>OPSP-VEX-0519</t>
  </si>
  <si>
    <t>DRAYDA CAROLINA SANTIZ ROSAS</t>
  </si>
  <si>
    <t xml:space="preserve">SERVICIOS PROFESIONALES PARA APOYAR EL PROCESO DE SELECCIÓN DE LOS PARTICIPANTES DE LAS 17 JUNTAS DE ACCIÓN COMUNAL (JAC) AL PROCESO FORMATIVO, PARTICIPAR EN EL DESARROLLO DE REUNIONES, MESAS DE TRABAJO Y SOCIALIZACIONES DEL PROYECTO ANTE LAS JAC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519 DE FECHA 28 DE ENERO DEL 2022 DE LA VICERRECTORÍA DE EXTENSIÓN Y PROYECCIÓN SOCIAL.  </t>
  </si>
  <si>
    <t>OPSP-VEX-0534</t>
  </si>
  <si>
    <t>JHONATAN RUBEN ALBARRACIN CONTRERAS</t>
  </si>
  <si>
    <t>SERVICIOS PROFESIONALES PARA COORDINAR LA SOCIALIZACIÓN DEL PROYECTO A LOS PRESTADORES DE SERVICIOS TURÍSTICOS DEL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534 DE FECHA 28 DE ENERO DEL 2022 DE LA VICERRECTORÍA DE EXTENSIÓN Y PROYECCIÓN SOCIAL.</t>
  </si>
  <si>
    <t>OPSP-VEX-0523</t>
  </si>
  <si>
    <t>ROBERTO ALFONSO GARCIA CAMPO</t>
  </si>
  <si>
    <t xml:space="preserve">SERVICIOS PROFESIONALES PARA APOYAR EL PROCESO DE SELECCIÓN DE LOS PARTICIPANTES PRESTADORES DE SERVICIOS TURÍSTICOS AL PROCESO FORMATIVO Y DEMÁS ACTIVIDADES DESCRITAS EN LA ORDEN, REQUERIDO EN EL MARCO DEL CONVENIO NO. 7000000013 DE 2021, SUSCRITO ENTRE CENIT LOGÍSTICA Y TRANSPORTE DE HIDROCARBUROS S.A.S Y LA UNIVERSIDAD DEL MAGDALENA, EL TERMINO DE EJECUCIÓN ES DE 12 MESES CONTADOS A PARTIR DEL CUMPLIMIENTO DE LOS REQUISITOS DE PERFECCIONAMIENTO Y EJECUCIÓN DE LA ORDEN, SEGÚN LO ESTABLECIDO EN LA ORDEN DE SERVICIO NO. 523 DE FECHA 28 DE ENERO DEL 2022 DE LA VICERRECTORÍA DE EXTENSIÓN Y PROYECCIÓN SOCIAL. </t>
  </si>
  <si>
    <t>OPSP-VEX-0537</t>
  </si>
  <si>
    <t>ZULLY MILENA FONTALVO MONTERO</t>
  </si>
  <si>
    <t>SERVICIOS PROFESIONALES PARA APOYAR EN LA GESTIÓN DE ESPACIOS Y ELEMENTOS NECESARIOS PARA LA REALIZACIÓN DE CURSOS, MÓDULOS Y EVENTOS DE INAUGURACIÓN Y CLAUSURA COMPRENDIDOS EN EL MARCO DEL COMPONENTE DE FORTALECIMIENTO DE LAS CAPACIDADES EMPRESARIALES Y DE LIDERAZGO DE LAS MUJERES CABEZAS DE</t>
  </si>
  <si>
    <t>OPSP-VEX-0522</t>
  </si>
  <si>
    <t>OMAR MAURICIO PINZON CANTILLO</t>
  </si>
  <si>
    <t xml:space="preserve">SERVICIOS PROFESIONALES PARA APOYAR EL PROCESO DE SELECCIÓN DE LAS PARTICIPANTES MUJERES CABEZAS DE HOGAR Y MIEMBROS DE ASOCIACIONES DE PESCADORES AL PROCESO FORMATIVO Y DEMÁS ACTIVIDADES DESCRITAS EN LA ORDEN, REQUERIDO EN EL MARCO DEL CONVENIO NO. 7000000013 DE 2021, SUSCRITO ENTRE CENIT LOGÍSTICA Y TRANSPORTE DE HIDROCARBUROS S.A.S Y LA UNIVERSIDAD DEL MAGDALENA, EL TERMINO DE EJECUCIÓN ES DE 12 MESES CONTADOS A PARTIR DEL CUMPLIMIENTO DE LOS REQUISITOS DE PERFECCIONAMIENTO Y EJECUCIÓN DE LA ORDEN, SEGÚN LO ESTABLECIDO EN LA ORDEN DE SERVICIO NO. 522 DE FECHA 28 DE ENERO DEL 2022 DE LA VICERRECTORÍA DE EXTENSIÓN Y PROYECCIÓN SOCIAL.  </t>
  </si>
  <si>
    <t>OPSP-VEX-0531</t>
  </si>
  <si>
    <t>WILMER ALBEIRO TRONCOSO REYES</t>
  </si>
  <si>
    <t>SERVICIOS PROFESIONALES PARA PARTICIPAR EN EL DESARROLLO DE LOS MÓDULOS DENOMINADOS “DERECHOS HUMANOS E IDENTIDAD DE GÉNERO”, “LIDERAZGO”, “AUTONOMÍA DE LAS MUJERES” Y “RESOLUCIÓN DE CONFLICTOS” DIRIGIDOS A MIEMBROS DE JUNTAS DE ACCIÓN COMUNAL – JAC –, MUJERES CABEZA DE HOGAR Y MIEMBROS DE ASOCIACIONES DE PESCADORES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2 MES CONTADO A PARTIR DEL 1 DE MAYO DEL 2022 PREVIO CUMPLIMIENTO DE LOS REQUISITOS DE PERFECCIONAMIENTO Y EJECUCIÓN DE LA ORDEN, SEGÚN LO ESTABLECIDO EN LA ORDEN DE SERVICIO NO. 531 DE FECHA 28 DE ENERO DEL 2022 DE LA VICERRECTORÍA DE EXTENSIÓN Y PROYECCIÓN SOCIAL.</t>
  </si>
  <si>
    <t>OPSP-VEX-0528</t>
  </si>
  <si>
    <t>SERVICIOS PROFESIONALES PARA PARTICIPAR EN EL DESARROLLO DE LOS MÓDULOS DENOMINADOS “PROYECTO EMPRESARIAL” Y “PERSONAS, ORGANIZACIÓN Y GESTIÓN”, DIRIGIDOS A MUJERES CABEZA DE HOGAR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2 MESES CONTADO A PARTIR DEL 1 DE ABRIL DEL 2022 PREVIO CUMPLIMIENTO DE LOS REQUISITOS DE PERFECCIONAMIENTO Y EJECUCIÓN DE LA ORDEN, SEGÚN LO ESTABLECIDO EN LA ORDEN DE SERVICIO NO. 528 DE FECHA 28 DE ENERO DEL 2022 DE LA VICERRECTORÍA DE EXTENSIÓN Y PROYECCIÓN SOCIAL.</t>
  </si>
  <si>
    <t>OPSP-VEX-0532</t>
  </si>
  <si>
    <t>ANDREA PAOLA LUENGAS DURAN</t>
  </si>
  <si>
    <t>SERVICIOS PROFESIONALES PARA COORDINAR LAS CONVOCATORIAS PARA LA SELECCIÓN DE BENEFICIARIOS DEL PROCESO FORMATIVO DE FORTALECIMIENTO EMPRESARIAL Y SOCIALIZACIONES DEL PROYECTO ANTE LAS JAC Y DEMÁS ACTIVIDADES DESCRITAS EN LA ORDEN, REQUERIDO EN EL MARCO DEL CONVENIO NO. 7000000013 DE 2021, SUSCRITO ENTRE CENIT LOGÍSTICA Y TRANSPORTE DE HIDROCARBUROS S.A.S Y LA UNIVERSIDAD DEL MAGDALENA, EL TERMINO DE EJECUCIÓN ES DE 11 MESES CONTADOS A PARTIR DEL CUMPLIMIENTO DE LOS REQUISITOS DE PERFECCIONAMIENTO Y EJECUCIÓN DE LA ORDEN, SEGÚN LO ESTABLECIDO EN LA ORDEN DE SERVICIO NO. 532 DE FECHA 28 DE ENERO DEL 2022 DE LA VICERRECTORÍA DE EXTENSIÓN Y PROYECCIÓN SOCIAL.</t>
  </si>
  <si>
    <t>OPSP-VEX-0533</t>
  </si>
  <si>
    <t>ANGIE LICETH HENAO ROA</t>
  </si>
  <si>
    <t>SERVICIOS PROFESIONALES PARA APOYAR EN LA GESTIÓN DE ESPACIOS Y ELEMENTOS NECESARIOS PARA LA REALIZACIÓN DE SOCIALIZACIONES, FOROS, REUNIONES Y ACTIVIDADES PARA EL FORTALECIMIENTO DE LAS JUNTAS DE ACCIÓN COMUNAL (JAC) DEL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10 MESES CONTADOS A PARTIR DEL CUMPLIMIENTO DE LOS REQUISITOS DE PERFECCIONAMIENTO Y EJECUCIÓN DE LA ORDEN, SEGÚN LO ESTABLECIDO EN LA ORDEN DE SERVICIO NO. 533 DE FECHA 28 DE ENERO DEL 2022 DE LA VICERRECTORÍA DE EXTENSIÓN Y PROYECCIÓN SOCIAL.</t>
  </si>
  <si>
    <t>OPSP-VEX-0521</t>
  </si>
  <si>
    <t>MARÍA ALEJANDRA TABORDA DE LA HOZ</t>
  </si>
  <si>
    <t xml:space="preserve">SERVICIOS PROFESIONALES PARA REVISAR Y HACER SEGUIMIENTO A LOS PAGOS DE HONORARIOS Y ESTÍMULOS ECONÓMICOS PARA DOCENTES Y DEMÁS ACTIVIDADES DESCRITAS EN LA ORDEN, REQUERIDO EN EL MARCO DEL CONVENIO NO. 7000000013 DE 2021, SUSCRITO ENTRE CENIT LOGÍSTICA Y TRANSPORTE DE HIDROCARBUROS S.A.S Y LA UNIVERSIDAD DEL MAGDALENA, EL TERMINO DE EJECUCIÓN ES DE 5 MESES CONTADOS A PARTIR DEL CUMPLIMIENTO DE LOS REQUISITOS DE PERFECCIONAMIENTO Y EJECUCIÓN DE LA ORDEN, SEGÚN LO ESTABLECIDO EN LA ORDEN DE SERVICIO NO. 521 DE FECHA 28 DE ENERO DEL 2022 DE LA VICERRECTORÍA DE EXTENSIÓN Y PROYECCIÓN SOCIAL.  </t>
  </si>
  <si>
    <t>OPSP-VEX-0529</t>
  </si>
  <si>
    <t>JENNIFER PAOLA LOAIZA RADA</t>
  </si>
  <si>
    <t>SERVICIOS PROFESIONALES PARA PARTICIPAR EN EL DESARROLLO DEL MÓDULO DENOMINADO “EDUCACIÓN FINANCIERA”, DIRIGIDO A MUJERES CABEZA DE HOGAR DEL ÁREA DE INFLUENCIA DEL TERMINAL DE POZOS COLORADOS EN SANTA MARTA, MAGDALENA Y DEMÁS ACTIVIDADES DESCRITAS EN LA ORDEN, REQUERIDO EN EL MARCO DEL CONVENIO NO. 7000000013 DE 2021, SUSCRITO ENTRE CENIT LOGÍSTICA Y TRANSPORTE DE HIDROCARBUROS S.A.S Y LA UNIVERSIDAD DEL MAGDALENA, EL TERMINO DE EJECUCIÓN ES DE 1 MES CONTADO A PARTIR DEL 1 DE ABRIL DEL 2022 PREVIO CUMPLIMIENTO DE LOS REQUISITOS DE PERFECCIONAMIENTO Y EJECUCIÓN DE LA ORDEN, SEGÚN LO ESTABLECIDO EN LA ORDEN DE SERVICIO NO. 529 DE FECHA 28 DE ENERO DEL 2022 DE LA VICERRECTORÍA DE EXTENSIÓN Y PROYECCIÓN SOCIAL.</t>
  </si>
  <si>
    <t>OAG-VEX-0538</t>
  </si>
  <si>
    <t>50896535</t>
  </si>
  <si>
    <t>LILIANA IVETH PINEDA GODÍN</t>
  </si>
  <si>
    <t xml:space="preserve">SERVICIOS DE APOYO A LA GESTIÓN PARA RECOLECTAR, DE ACUERDO AL MECANISMO DE REGISTRO DE LA INFORMACIÓN Y EL FORMULARIO ESTIPULADO POR EL EQUIPO TÉCNICO DEL CONTRATO 452, LA INFORMACIÓN DE PRODUCCIÓN DE 584 GRANJAS DE ACUICULTURA EN SU RESPECTIVA ÁREA DE COBERTURA, DE CONFORMIDAD CON LA DISTRIBUCIÓN GEOGRÁFICA DEL ESFUERZO DE MUESTREO QUE LE SEA ESTIPULADA POR EL COORDINADOR DEL COMPONENTE DE ACUICULTURA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538 DE FECHA 28 DE ENERO DEL 2022 DE LA VICERRECTORÍA DE EXTENSIÓN Y PROYECCIÓN SOCIAL.  </t>
  </si>
  <si>
    <t>OPSP-VEX-0539</t>
  </si>
  <si>
    <t>1075264135</t>
  </si>
  <si>
    <t>BAIRO ANTONIO ROJAS BELTRAN</t>
  </si>
  <si>
    <t xml:space="preserve">PRESTACIÓN DE SERVICIOS PROFESIONALES, EN EL MARCO DEL CONTRATO INTERADMINISTRATIVO NO. 452 DE 2021, SUSCRITO ENTRE LA AUNAP Y LA UNIVERSIDAD DEL MAGDALENA, PARA EL DESARROLLO DE LAS SIGUIENTES ACTIVIDADES: 1) RECOLECTAR, DE ACUERDO AL MECANISMO DE REGISTRO DE LA INFORMACIÓN Y EL FORMULARIO ESTIPULADO POR EL EQUIPO TÉCNICO DEL CONTRATO 452, LA INFORMACIÓN DE PRODUCCIÓN DE 200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SEPEC LA INFORMACIÓN RECOLECTADA SOBRE LAS GRANJAS DE ACUICULTURA EN EL TIEMPO ESTIPULADO POR EL COORDINADOR DEL COMPONENTE. 4) ENVIAR LOS FORMATOS FÍSICOS DILIGENCIADOS AL COORDINADOR DEL COMPONENTE (SEDE SANTA MARTA) DE ACUERDO CON LOS LINEAMIENTOS Y LA PROGRAMACIÓN QUE SE ESTIPULE PARA EL EFECTO. 5) PRESENTAR INFORMES MENSUALES DE ACTIVIDAD DE ACUERDO A LOS LINEAMIENTOS ESTABLECIDOS POR EL COORDINADOR DE ACUICULTURA. 6) ATENDER LAS SOLICITUDES DE REVISIÓN, VERIFICACIÓN O CORRECCIÓN DE LA INFORMACIÓN DIGITADA, HASTA SU COMPLETA CONFIRMACIÓN O SUBSANACIÓN. </t>
  </si>
  <si>
    <t>OAG-VEX-0540</t>
  </si>
  <si>
    <t>53176437</t>
  </si>
  <si>
    <t>DAYANYS PALENCIA GALVIS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</si>
  <si>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0540 DE FECHA 28 DE ENERO DEL 2022 DE LA VICERRECTORÍA DE EXTENSIÓN Y PROYECCIÓN SOCIAL.  </t>
  </si>
  <si>
    <t>OAG-VEX-0541</t>
  </si>
  <si>
    <t>1122267815</t>
  </si>
  <si>
    <t>LOIDA ELOISA VALERIO COACHE</t>
  </si>
  <si>
    <t>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1 DE FEBRERO DEL 2022 AL 31 DE JULIO DEL 2022 PREVIO CUMPLIMIENTO DE LOS REQUISITOS DE PERFECCIONAMIENTO Y EJECUCIÓN DE LA ORDEN, SEGÚN LO ESTABLECIDO EN LA ORDEN DE SERVICIO NO. 0541 DE FECHA 28 DE ENERO DEL 2022 DE LA VICERRECTORÍA DE EXTENSIÓN Y PROYECCIÓN SOCIAL.</t>
  </si>
  <si>
    <t>OAG-VEX-0542</t>
  </si>
  <si>
    <t>1062402254</t>
  </si>
  <si>
    <t>GLORIA JUDITH RODRIGUEZ CASTRILLO</t>
  </si>
  <si>
    <t xml:space="preserve">PRESTAR SERVICIOS DE APOYO A LA GESTIÓN, EN EL MARCO DEL PLAN DE ACCIÓN DE LA UNIVERSIDAD DEL MAGDALENA, PARA EL DESARROLLO DE LAS SIGUIENTES ACTIVIDADES: 1. APOYO EN LA ACTUALIZACIÓN DEL CENSO DE GRADUADOS. 2. APOYO EN LA ELABORACIÓN DE INFORMES ESTADÍSTICOS DE GRADUADOS. 3. APOYO LOGÍSTICO EN EL DESARROLLO DE CURSOS, SEMINARIOS, TALLERES Y DIPLOMADOS DIRIGIDOS A GRADUADOS. LAS DEMÁS ACTIVIDADES QUE SE DERIVEN DE LA EJECUCIÓN DE LA ORDEN Y QUE TENGAN RELACIÓN DIRECTA CON EL OBJETO. </t>
  </si>
  <si>
    <t>OPSP-VEX-0543</t>
  </si>
  <si>
    <t xml:space="preserve">SERVICIOS PROFESIONALES PARA LA FORMULACIÓN DE PROPUESTAS Y PROYECTOS EN ATENCIÓN A INVITACIONES RECIBIDAS Y/O OPORTUNIDADES IDENTIFICADAS DESDE LA VICERRECTORÍA DE EXTENSIÓN Y DEMÁS ACTIVIDADES DESCRITAS EN LA ORDEN, REQUERIDO EN EL MARCO DEL PLAN DE ACCIÓN DE LA UNIVERSIDAD DEL MAGDALENA, EL TERMINO DE EJECUCIÓN ES CONTADOS A PARTIR DEL CUMPLIMIENTO DE LOS REQUISITOS DE PERFECCIONAMIENTO Y EJECUCIÓN DE LA ORDEN HASTA EL 30 DE MAYO DEL 2022, SEGÚN LO ESTABLECIDO EN LA ORDEN DE SERVICIO NO. 543 DE FECHA 28 DE ENERO DEL 2022 DE LA VICERRECTORÍA DE EXTENSIÓN Y PROYECCIÓN SOCIAL. </t>
  </si>
  <si>
    <t>OAG-VEX-0544</t>
  </si>
  <si>
    <t>38465632</t>
  </si>
  <si>
    <t>ANA BETTY MICOLTA HURTADO</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</si>
  <si>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544 DE FECHA 28 DE ENERO DEL 2022 DE LA VICERRECTORÍA DE EXTENSIÓN Y PROYECCIÓN SOCIAL.  </t>
  </si>
  <si>
    <t>OAG-VEX-0545</t>
  </si>
  <si>
    <t>KARY MIYICELA ZABALA VARGAS</t>
  </si>
  <si>
    <t xml:space="preserve">SERVICIOS DE APOYO A LA GESTIÓN PARA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Y DEMÁS ACTIVIDADES DESCRITAS EN LA ORDEN, REQUERIDO EN EL MARCO DEL CONTRATO INTERADMINISTRATIVO NO. 452 DE 2021, SUSCRITO ENTRE LA AUNAP Y LA UNIVERSIDAD DEL MAGDALENA, EL TERMINO DE EJECUCIÓN ES CONTADOS A PARTIR DEL CUMPLIMIENTO DE LOS REQUISITOS DE PERFECCIONAMIENTO Y EJECUCIÓN DE LA ORDEN HASTA EL 31 DE JULIO DEL 2022, SEGÚN LO ESTABLECIDO EN LA ORDEN DE SERVICIO NO. 545 DE FECHA 28 DE ENERO DEL 2022 DE LA VICERRECTORÍA DE EXTENSIÓN Y PROYECCIÓN SOCIAL.  </t>
  </si>
  <si>
    <t>OPSP-VEX-0546</t>
  </si>
  <si>
    <t>1082942381</t>
  </si>
  <si>
    <t>ALFREDO LUIS CALDERA GUZMAN</t>
  </si>
  <si>
    <t xml:space="preserve">SERVICIOS PROFESIONALES PARA REALIZAR MONTAJE DE LOS CONTENIDOS AUDIOVISUALES, EDICIÓN Y GRAFICACIÓN DE MATERIAL AUDIOVISUAL Y DEMÁS ACTIVIDADES DESCRITAS EN LA ORDEN, REQUERIDO EN EL MARCO DEL CONTRATO DE APORTE NO. 209 DE 2021, CELEBRADO ENTRE EL INSTITUTO COLOMBIANO DE BIENESTAR FAMILIAR (ICBF) Y LA UNIVERSIDAD DEL MAGDALENA, EL TERMINO DE EJECUCIÓN ES CONTADOS A PARTIR DEL CUMPLIMIENTO DE LOS REQUISITOS DE PERFECCIONAMIENTO Y EJECUCIÓN DE LA ORDEN HASTA EL 30 DE JUNIO DEL 2022, SEGÚN LO ESTABLECIDO EN LA ORDEN DE SERVICIO NO. 546 DE FECHA 28 DE ENERO DEL 2022 DE LA VICERRECTORÍA DE EXTENSIÓN Y PROYECCIÓN SOCIAL.  </t>
  </si>
  <si>
    <t>OPSP-VEX-0547</t>
  </si>
  <si>
    <t>1082992753</t>
  </si>
  <si>
    <t xml:space="preserve">SERVICIOS PROFESIONALES PARA EL DESARROLLO DE LAS SIGUIENETS ACTIVIDADES: 1) APOYAR EN LA ELABORACIÓN DE LOS INFORMES Y CONCEPTOS TÉCNICOS, PROCESOS DE RECOLECCIÓN Y ANÁLISIS DE INFORMACIÓN, SEGUIMIENTO DE INDICADORES, ASÍ COMO SOLICITUDES DE INFORMACIÓN INTERNA Y EXTERNA DE ACUERDO CON EL PLAN DE TRABAJO ESTABLECIDO PARA LOS PROYECTOS DE EXTENSIÓN Y PROYECCIÓN SOCIAL. 2) APOYAR Y DISEÑAR TALLERES, CAPACITACIONES Y ESPACIOS DE ACERCAMIENTO CON LAS PARTES INTERESADAS DE LOS PROYECTOS DE EXTENSIÓN Y PROYECCIÓN SOCIAL. 3) APOYAR EN LA ELABORACIÓN DEL INFORME DE “ANÁLISIS DE TECNOLOGÍAS DE FRONTERA”. </t>
  </si>
  <si>
    <t>OPSP-VEX-0548</t>
  </si>
  <si>
    <t>19380019</t>
  </si>
  <si>
    <t>JULIO MARINO BARRAGAN PARDO</t>
  </si>
  <si>
    <t>SERVICIOS PROFESIONALES PARA PLANIFICAR Y DICTAR EL TALLER DE GOBIERNO PROPIO COORDINAR EL DESARROLLO DE LAS ACTIVIDADES, COORDINAR LA ELABORACIÓN DE LOS INFORMES DE ACTIVIDADES Y DEMÁS ACTIVIDADES DESCRITAS EN LA ORDEN, REQUERIDO EN EL MARCO DEL CONTRATO INTERADMINISTRATIVO NO. CO1. PCCNTR 3010330 DE 2021, SUSCRITO ENTRE ICANH Y LA UNIVERSIDAD DEL MAGDALENA, EL TERMINO DE EJECUCIÓN ES CONTADOS A PARTIR DEL CUMPLIMIENTO DE LOS REQUISITOS DE PERFECCIONAMIENTO Y EJECUCIÓN DE LA ORDEN HASTA EL 17 DE MARZO DEL 2022, SEGÚN LO ESTABLECIDO EN LA ORDEN DE SERVICIO NO. 548 DE FECHA 28 DE ENERO DEL 2022 DE LA VICERRECTORÍA DE EXTENSIÓN Y PROYECCIÓN SOCIAL</t>
  </si>
  <si>
    <t>OPS-VEX-0549</t>
  </si>
  <si>
    <t>860512330</t>
  </si>
  <si>
    <t xml:space="preserve">PRESTAR EL SERVICIO DE MENSAJERÍA EXPRESA NACIONAL PARA EL ENVÍO DE DOCUMENTOS, EMPAQUES, EMBALAJE Y DEMÁS ELEMENTOS REQUERIDOS PARA EL DESARROLLO DE LAS ACTIVIDADES DEL CONVENIO NO 232 DE 2022 SUSCRITO ENTRE UNIMAGDALENA Y LA AUTORIDAD NACIONAL DE ACUICULTURA Y PESCA (AUNAP). </t>
  </si>
  <si>
    <t>OPSP-VEX-0550</t>
  </si>
  <si>
    <t>1004369361</t>
  </si>
  <si>
    <t>ARANTXA CLEMENTINA TOLOZA ROYERO</t>
  </si>
  <si>
    <t>SERVICIOS PROFESIONALES PARA APOYAR LA TUTORÍA DEL MÓDULO DE DERECHOS HUMANOS E IDENTIDAD DE GÉNERO PARA LA EJECUCIÓN DEL COMPONENTE DE FORTALECIMIENTO DE CAPACIDADES EMPRESARIALES Y LIDERAZGO A LAS MUJERES CABEZAS DE HOGAR DEL ÁREA DE INFLUENCIA DEL TERMINAL DE POZOS COLORADOS Y DEMÁS ACTIVIDADES DESCRITAS EN LA ORDEN, REQUERIDO EN EL MARCO DEL CONVENIO NO. 7000000013 DE 2021, SUSCRITO ENTRE</t>
  </si>
  <si>
    <t>OPSP-VEX-0551</t>
  </si>
  <si>
    <t>1123631254</t>
  </si>
  <si>
    <t>DANIEL ARNULFO BALLESTAS LÓPEZ</t>
  </si>
  <si>
    <t xml:space="preserve">SERVICIOS PROFESIONALES PARA APOYAR LAS TUTORÍAS DEL MÓDULO DE TURISMO SOSTENIBLE PARA LA EJECUCIÓN DEL COMPONENTE DE FORTALECIMIENTO DE LOS PRESTADORES DE SERVICIOS TURÍSTICOS EN EL ÁREA DE INFLUENCIA DEL TERMINAL DE POZOS COLORADOS Y DEMÁS ACTIVIDADES DESCRITAS EN LA ORDEN, REQUERIDO EN EL MARCO DEL CONVENIO NO. 7000000013 DE 2021, SUSCRITO ENTRE CENIT LOGÍSTICA Y TRANSPORTE DE HIDROCARBUROS S.A.S Y LA UNIVERSIDAD DEL MAGDALENA, EL TERMINO DE EJECUCIÓN ES DE 5 MESES CONTADOS A PARTIR DEL CUMPLIMIENTO DE LOS REQUISITOS DE PERFECCIONAMIENTO Y EJECUCIÓN DE LA ORDEN, SEGÚN LO ESTABLECIDO EN LA ORDEN DE SERVICIO NO. 551 DE FECHA 28 DE ENERO DEL 2022 DE LA VICERRECTORÍA DE EXTENSIÓN Y PROYECCIÓN SOCIAL.  </t>
  </si>
  <si>
    <t>OPSP-VEX-0552</t>
  </si>
  <si>
    <t>NIVER ALBERTO QUIROZ MORA</t>
  </si>
  <si>
    <t xml:space="preserve">SERVICIOS PROFESIONALES PARA REALIZAR LA CONSTRUCCIÓN DE LA PROPUESTA METODOLÓGICA PARA LA RECOLECCIÓN DE LA INFORMACIÓN PRIMARIA Y SECUNDARIA DEL PROYECTO Y DEMÁS ACTIVIDADES DESCRITAS EN LA ORDEN, REQUERIDO EN EL MARCO DEL CONVENIO NO. 7000000013 DE 2021, SUSCRITO ENTRE CENIT LOGÍSTICA Y TRANSPORTE DE HIDROCARBUROS S.A.S Y LA UNIVERSIDAD DEL MAGDALENA, EL TERMINO DE EJECUCIÓN ES DE 12 MESES CONTADOS A PARTIR DEL CUMPLIMIENTO DE LOS REQUISITOS DE PERFECCIONAMIENTO Y EJECUCIÓN DE LA ORDEN, SEGÚN LO ESTABLECIDO EN LA ORDEN DE SERVICIO NO. 552 DE FECHA 28 DE ENERO DEL 2022 DE LA VICERRECTORÍA DE EXTENSIÓN Y PROYECCIÓN SOCIAL.  </t>
  </si>
  <si>
    <t>OAG-VEX-0553</t>
  </si>
  <si>
    <t>WENDI CAROLINA FAYLLACE FUZCALDO</t>
  </si>
  <si>
    <t>SERVICIOS PROFESIONALES PARA APOYAR LAS TUTORÍAS DEL MÓDULO DE CONCEPTOS</t>
  </si>
  <si>
    <t>OPSP-VEX-0554</t>
  </si>
  <si>
    <t xml:space="preserve">SERVICIOS PROFESIONALES PARA APOYAR LA COORDINACIÓN DE LA JORNADA DE LIMPIEZA DE LA PLAYA DE POZOS COLORADOS Y DEMÁS ACTIVIDADES DESCRITAS EN LA ORDEN, REQUERIDO EN EL MARCO DEL CONVENIO NO. 7000000013 DE 2021, SUSCRITO ENTRE CENIT LOGÍSTICA Y TRANSPORTE DE HIDROCARBUROS S.A.S Y LA UNIVERSIDAD DEL MAGDALENA, EL TERMINO DE EJECUCIÓN ES DE 2 MESES CONTADOS A PARTIR DEL CUMPLIMIENTO DE LOS REQUISITOS DE PERFECCIONAMIENTO Y EJECUCIÓN DE LA ORDEN, SEGÚN LO ESTABLECIDO EN LA ORDEN DE SERVICIO NO. 554 DE FECHA 28 DE ENERO DEL 2022 DE LA VICERRECTORÍA DE EXTENSIÓN Y PROYECCIÓN SOCIAL.  </t>
  </si>
  <si>
    <t>OPSP-VEX-0555</t>
  </si>
  <si>
    <t>84455378</t>
  </si>
  <si>
    <t>PABLO ROSSY MELO NORIEGA</t>
  </si>
  <si>
    <t>SERVICIOS PROFESIONALES PARA APOYAR LAS TUTORÍAS DEL MÓDULO “CONCEPTOS BÁSICOS SOBRE GÉNERO Y EMPRENDIMIENTO” PARA EL FORTALECIMIENTO DE LAS CAPACIDADES EMPRESARIALES DE LOS BENEFICIARIOS, BRINDAR ACOMPAÑAMIENTO EN LAS TUTORÍAS DEL MÓDULO DE “PROYECTO EMPRESARIAL” PARA EL DESARROLLO DE LAS CAPACIDADES</t>
  </si>
  <si>
    <t>OPSP-VEX-0556</t>
  </si>
  <si>
    <t>1140858868</t>
  </si>
  <si>
    <t>RAFAEL JOSE COTES OROZCO</t>
  </si>
  <si>
    <t>SERVICIOS PROFESIONALES PARA REALIZAR EL DESPLIEGUE PUBLICITARIO DEL PROYECTO EN EL ÁREA DE INFLUENCIA DEL TERMINAL DE POZOS COLORADOS, DEFINIR LOS MEDIOS DE DIFUSIÓN QUE SERÁN UTILIZADOS EN LA EJECUCIÓN DEL PROYECTO Y DEMÁS ACTIVIDADES DESCRITAS EN LA ORDEN, REQUERIDO EN EL MARCO DEL CONVENIO NO. 7000000013 DE 2021, SUSCRITO ENTRE CENIT LOGÍSTICA Y TRANSPORTE DE HIDROCARBUROS S.A.S Y LA UNIVERSIDAD DEL MAGDALENA, EL TERMINO DE EJECUCIÓN ES DE 6 MESES CONTADOS A PARTIR DEL CUMPLIMIENTO DE LOS REQUISITOS DE PERFECCIONAMIENTO Y EJECUCIÓN DE LA ORDEN, SEGÚN LO ESTABLECIDO EN LA ORDEN DE SERVICIO NO. 556 DE FECHA 28 DE ENERO DEL 2022 DE LA VICERRECTORÍA DE EXTENSIÓN Y PROYECCIÓN SOCIAL</t>
  </si>
  <si>
    <t>OAG-VEX-0557</t>
  </si>
  <si>
    <t>1152938500</t>
  </si>
  <si>
    <t>YENIS LORIAN RETAMOZO POLO</t>
  </si>
  <si>
    <t xml:space="preserve">PRESTAR SERVICIOS DE APOYO A LA GESTIÓN EN EL MARCO DEL CONVENIO NO. 7000000013 DE 2021, SUSCRITO ENTRE CENIT LOGÍSTICA Y TRANSPORTE DE HIDROCARBUROS S.A.S Y LA UNIVERSIDAD DEL MAGDALENA, PARA EL DESARROLLO DE LAS SIGUIENTES ACTIVIDADES: 1) PARTICIPAR EN LAS TUTORÍAS DEL MÓDULO “IMAGEN PERSONAL, COMUNICACIÓN Y HABILIDADES SOCIALES”, PARA EL FORTALECIMIENTO DE CAPACIDADES EMPRESARIALES Y LIDERAZGO DE LAS MUJERES CABEZAS DE HOGAR DEL ÁREA DE INFLUENCIA DEL TERMINAL DE POZOS COLORADOS. 2) APOYAR LAS TUTORÍAS DEL MÓDULO DE “PARTICIPACIÓN POLÍTICA” PARA EL FORTALECIMIENTO DE LAS CAPACIDADES DE LIDERAZGO DE LOS BENEFICIARIOS DEL PROYECTO. 3) BRINDAR ACOMPAÑAMIENTO EN LAS TUTORÍAS DEL MÓDULO “AUTONOMÍA DE LAS MUJERES” PARA EL FORTALECIMIENTO DE LAS CAPACIDADES DE LIDERAZGO. </t>
  </si>
  <si>
    <t>OPSP-VEX-0558</t>
  </si>
  <si>
    <t>1044913180</t>
  </si>
  <si>
    <t>JORGE ANDRES VARGAS RONCALLO</t>
  </si>
  <si>
    <t>SERVICIOS PROFESIONALES PARA DISEÑO DE ESTRUCTURA DE DOS CURSOS VIRTUALES DEL PROGRAMA DE ATENCIÓN PSICOLÓGICA (PAP), ESCRITURA Y DE GUIONES DE LAS LECCIONES DE LOS DOS CURSOS DEL PROGRAMA DE ATENCIÓN PSICOLÓGICA (PAP) Y DEMÁS ACTIVIDADES DESCRITAS EN LA ORDEN, REQUERIDO DEL PLAN DE ACCIÓN DE LA UNIVERSIDAD DEL MAGDALENA, EL TERMINO DE EJECUCIÓN ES CONTADOS A PARTIR DEL CUMPLIMIENTO DE LOS REQUISITOS DE PERFECCIONAMIENTO Y EJECUCIÓN DE LA ORDEN HASTA EL 28 DE FEBRERO DEL 2022, SEGÚN LO ESTABLECIDO EN LA ORDEN DE SERVICIO NO. 558 DE FECHA 28 DE ENERO DEL 2022 DE LA VICERRECTORÍA DE EXTENSIÓN Y PROYECCIÓN SOCIAL</t>
  </si>
  <si>
    <t>OPSP-VEX-0559</t>
  </si>
  <si>
    <t>1082945326</t>
  </si>
  <si>
    <t>SERVICIOS PROFESIONALES PARA BRINDAR ASESORÍA, ASISTENCIA Y ACOMPAÑAMIENTOS A LAS ASOCIACIONES DE GRADUADO DE LA UNIVERSIDAD DEL MAGDALENA, BRINDAR ASESORÍAS A LOS FUNCIONARIOS DE LA ENTIDAD EN LO RELACIONADO AL FORTALECIMIENTO Y RELACIONAMIENTO CON LAS ASOCIACIONES DE GRADUADOS Y DEMÁS ACTIVIDADES DESCRITAS EN LA ORDEN, REQUERIDO DEL PLAN DE ACCIÓN DE LA UNIVERSIDAD DEL MAGDALENA, EL TERMINO DE EJECUCIÓN ES CONTADOS A PARTIR DEL CUMPLIMIENTO DE LOS REQUISITOS DE PERFECCIONAMIENTO Y EJECUCIÓN DE LA ORDEN HASTA EL 30 DE MAYO DEL 2022, SEGÚN LO ESTABLECIDO EN LA ORDEN DE SERVICIO NO. 559 DE FECHA 28 DE ENERO DEL 2022 DE LA VICERRECTORÍA DE EXTENSIÓN Y PROYECCIÓN SOCIAL</t>
  </si>
  <si>
    <t>OPSP-VEX-0560</t>
  </si>
  <si>
    <t>1081028294</t>
  </si>
  <si>
    <t>AUGUSTA ROSA MORENO QUANT</t>
  </si>
  <si>
    <t>SERVICIOS PROFESIONALES PARA LA ATENCIÓN SOLICITUDES COLECTIVOS DE MUJERES EN EL DEPARTAMENTO DEL MAGDALENA Y DEMÁS ACTIVIDADES DESCRITAS EN LA ORDEN, REQUERIDO DEL PLAN DE ACCIÓN DE LA UNIVERSIDAD DEL MAGDALENA, EL TERMINO DE EJECUCIÓN ES CONTADOS A PARTIR DEL CUMPLIMIENTO DE LOS REQUISITOS DE PERFECCIONAMIENTO Y EJECUCIÓN DE LA ORDEN HASTA EL 30 DE MAYO DEL 2022, SEGÚN LO ESTABLECIDO EN LA ORDEN DE SERVICIO NO. 560 DE FECHA 28 DE ENERO DEL 2022 DE LA VICERRECTORÍA DE EXTENSIÓN Y PROYECCIÓN SOCIAL</t>
  </si>
  <si>
    <t>OAG-VEX-0561</t>
  </si>
  <si>
    <t>1100627031</t>
  </si>
  <si>
    <t>JESUS SALVADOR DIAZ VILORIA</t>
  </si>
  <si>
    <t xml:space="preserve">SERVICIOS DE APOYO A LA GESTIÓN PARA APOYAR EN LA REVISIÓN DE ACTOS ADMINISTRATIVOS Y DOCUMENTOS DE ÍNDOLE JURÍDICO Y DEMÁS ACTIVIDADES DESCRITAS EN LA ORDEN, REQUERIDO EN EL MARCO DEL CONTRATO DE CIENCIAS Y TECNOLOGÍA N. 001 DEL 27 DE ABRIL DE 2021 SUSCRITO ENTRE EL MUNICIPIO DE ALBANIA, LA GUAJIRA Y LA UNIVERSIDAD DEL MAGDALENA, EL TERMINO DE EJECUCIÓN ES CONTADOS A PARTIR DEL CUMPLIMIENTO DE LOS REQUISITOS DE PERFECCIONAMIENTO Y EJECUCIÓN DE LA ORDEN HASTA EL 30 DE JUNIO DEL 2022, SEGÚN LO ESTABLECIDO EN LA ORDEN DE SERVICIO NO. 561 DE FECHA 28 DE ENERO DEL 2022 DE LA VICERRECTORÍA DE EXTENSIÓN Y PROYECCIÓN SOCIAL.  </t>
  </si>
  <si>
    <t>OAG-VEX-0562</t>
  </si>
  <si>
    <t>19620110</t>
  </si>
  <si>
    <t>ALVARO ALFONSO QUIROGA CASTILLO</t>
  </si>
  <si>
    <t xml:space="preserve">SERVICIOS DE APOYO A LA GESTIÓN PARA EL DISEÑAR E IMPLEMENTAR PROYECTOS PARA LA CASA MUSEO GABRIEL GARCÍA MÁRQUEZ EN LAS ÁREAS DE FORMACIÓN E INVESTIGACIÓN EN ARTES Y CULTURA; FORMACIÓN E INVESTIGACIÓN EN LITERATURA; DIFUSIÓN Y DIVULGACIÓN DE LA VIDA Y OBRA LITERARIA DE GABRIEL GARCÍA MÁRQUEZ Y COLECCIÓN MUSEOGRÁFICA DE LA VIDA Y OBRA DE GABRIEL GARCÍA MÁRQUEZ Y DEMÁS ACTIVIDADES DESCRITAS EN LA ORDEN, REQUERIDO EN EL MARCO DEL PROYECTO EXTENSIÓN CULTURAL, EL TERMINO DE EJECUCIÓN ES CONTADOS A PARTIR DEL 1 DE FEBRERO DEL 2022 AL 30 DE ABRIL DEL 2022 PREVIO CUMPLIMIENTO DE LOS REQUISITOS DE PERFECCIONAMIENTO Y EJECUCIÓN DE LA ORDEN, SEGÚN LO ESTABLECIDO EN LA ORDEN DE SERVICIO NO. 562 DE FECHA 28 DE ENERO DEL 2022 DE LA VICERRECTORÍA DE EXTENSIÓN Y PROYECCIÓN SOCIAL.  </t>
  </si>
  <si>
    <t>OPSP-VEX-0563</t>
  </si>
  <si>
    <t>1081907898</t>
  </si>
  <si>
    <t>MARTHA ELOISA ACUÑA ORTIZ</t>
  </si>
  <si>
    <t xml:space="preserve">SERVICIOS PROFESIONALES PARA LA ATENCIÓN A LOS USUARIOS (ESTUDIANTES, TUTORES, EMPRESAS, DEPENDENCIAS, ETC) Y DEMÁS ACTIVIDADES DESCRITAS EN LA ORDEN, REQUERIDO EN EL MARCO DEL PROYECTO EXTENSIÓN CULTURAL, EL TERMINO DE EJECUCIÓN ES CONTADOS A PARTIR DEL 1 DE FEBRERO DEL 2022 AL 30 DE MAYO DEL 2022 PREVIO CUMPLIMIENTO DE LOS REQUISITOS DE PERFECCIONAMIENTO Y EJECUCIÓN DE LA ORDEN, SEGÚN LO ESTABLECIDO EN LA ORDEN DE SERVICIO NO. 563 DE FECHA 28 DE ENERO DEL 2022 DE LA VICERRECTORÍA DE EXTENSIÓN Y PROYECCIÓN SOCIAL.  </t>
  </si>
  <si>
    <t>OAG-VEX-0564</t>
  </si>
  <si>
    <t>57107014</t>
  </si>
  <si>
    <t>MILENA MARIA CIFUENTES GARCIA</t>
  </si>
  <si>
    <t xml:space="preserve">SERVICIOS DE APOYO A LA GESTIÓN PARA PROMOCIONAR EN LAS DIFERENTES INSTITUCIONES EDUCATIVAS LAS ACTIVIDADES CULTURALES DESARROLLADAS A TRAVÉS SISTEMA DE FORTALECIMIENTO DE MUSEOS Y LA OFERTA CULTURAL Y DEMÁS ACTIVIDADES DESCRITAS EN LA ORDEN, REQUERIDO EN EL MARCO DEL PROYECTO EXTENSIÓN CULTURAL, EL TERMINO DE EJECUCIÓN ES CONTADOS A PARTIR DEL CUMPLIMIENTO DE LOS REQUISITOS DE PERFECCIONAMIENTO Y EJECUCIÓN DE LA ORDEN HASTA EL 30 DE MAYO DEL 2022, SEGÚN LO ESTABLECIDO EN LA ORDEN DE SERVICIO NO. 564 DE FECHA 28 DE ENERO DEL 2022 DE LA VICERRECTORÍA DE EXTENSIÓN Y PROYECCIÓN SOCIAL.  </t>
  </si>
  <si>
    <t>OPSP-VEX-0565</t>
  </si>
  <si>
    <t>1082945799</t>
  </si>
  <si>
    <t>JOSE ALBERTO TONCEL BELTRAN</t>
  </si>
  <si>
    <t>OPSP-VEX-0566</t>
  </si>
  <si>
    <t>85470058</t>
  </si>
  <si>
    <t>EDUARDO JOSE BARRENECHE AVILA</t>
  </si>
  <si>
    <t xml:space="preserve">SERVICIOS PROFESIONALES PARA ACOMPAÑAR Y APOYAR EN EL PROCESO DE CONVOCATORIA PÚBLICA, PARA PROVEER EL CARGO DE SECRETARIO GENERAL DE LA ASAMBLEA DEL MAGDALENA, 2022 Y DEMÁS ACTIVIDADES DESCRITAS EN LA ORDEN, REQUERIDO EN EL MARCO DEL PROYECTO INSTITUCIONAL “PROMOCIÓN DE ALIANZAS PÚBLICO Y PRIVADAS, COOPERACIÓN NACIONAL E INTERNACIONAL PARA LA CREACIÓN DE VALOR SOCIAL EN EL TERRITORIO, EL TERMINO DE EJECUCIÓN ES CONTADOS A PARTIR DEL CUMPLIMIENTO DE LOS REQUISITOS DE PERFECCIONAMIENTO Y EJECUCIÓN DE LA ORDEN HASTA EL 28 DE FEBRERO DEL 2022, SEGÚN LO ESTABLECIDO EN LA ORDEN DE SERVICIO NO. 566 DE FECHA 28 DE ENERO DEL 2022 DE LA VICERRECTORÍA DE EXTENSIÓN Y PROYECCIÓN SOCIAL.  </t>
  </si>
  <si>
    <t>OPSP-VEX-0568</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</si>
  <si>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568 DE FECHA 28 DE ENERO DEL 2022 DE LA VICERRECTORÍA DE EXTENSIÓN Y PROYECCIÓN SOCIAL.  </t>
  </si>
  <si>
    <t>OPSP-VEX-0583</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</si>
  <si>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583 DE FECHA 28 DE ENERO DEL 2022 DE LA VICERRECTORÍA DE EXTENSIÓN Y PROYECCIÓN SOCIAL.</t>
  </si>
  <si>
    <t>OPSP-VEX-0581</t>
  </si>
  <si>
    <t>IRVING OSPINO ROGRIGUEZ</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</si>
  <si>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581 DE FECHA 28 DE ENERO DEL 2022 DE LA VICERRECTORÍA DE EXTENSIÓN Y PROYECCIÓN SOCIAL.</t>
  </si>
  <si>
    <t>OPSP-VEX-0588</t>
  </si>
  <si>
    <t>LEONEL MOSCOTE DÍAZ</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</si>
  <si>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588 DE FECHA 28 DE ENERO DEL 2022 DE LA VICERRECTORÍA DE EXTENSIÓN Y PROYECCIÓN SOCIAL.</t>
  </si>
  <si>
    <t>OPSP-VEX-0567</t>
  </si>
  <si>
    <t>ALDO VICTOR HERNANDEZ PACHECO</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</si>
  <si>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567 DE FECHA 28 DE ENERO DEL 2022 DE LA VICERRECTORÍA DE EXTENSIÓN Y PROYECCIÓN SOCIAL. </t>
  </si>
  <si>
    <t>OPSP-VEX-0569</t>
  </si>
  <si>
    <t>ALFONSO ENRIQUE PIRELA LLANOS</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</si>
  <si>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569 DE FECHA 28 DE ENERO DEL 2022 DE LA VICERRECTORÍA DE EXTENSIÓN Y PROYECCIÓN SOCIAL. </t>
  </si>
  <si>
    <t>OPSP-VEX-0574</t>
  </si>
  <si>
    <t>CESAR AUGUSTO ATENCIO GARCIA</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</si>
  <si>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574 DE FECHA 28 DE ENERO DEL 2022 DE LA VICERRECTORÍA DE EXTENSIÓN Y PROYECCIÓN SOCIAL. </t>
  </si>
  <si>
    <t>OPSP-VEX-0589</t>
  </si>
  <si>
    <t>LUIS ALBERTO PAVA CARMONA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</si>
  <si>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589 DE FECHA 28 DE ENERO DEL 2022 DE LA VICERRECTORÍA DE EXTENSIÓN Y PROYECCIÓN SOCIAL.</t>
  </si>
  <si>
    <t>OPSP-VEX-0592</t>
  </si>
  <si>
    <t>LUZ DARY RODRIGUEZ LUNA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</si>
  <si>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592 DE FECHA 28 DE ENERO DEL 2022 DE LA VICERRECTORÍA DE EXTENSIÓN Y PROYECCIÓN SOCIAL.</t>
  </si>
  <si>
    <t>OPSP-VEX-0572</t>
  </si>
  <si>
    <t>BIATNETT ELIANA CAMPO HUGUETT</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</si>
  <si>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572 DE FECHA 28 DE ENERO DEL 2022 DE LA VICERRECTORÍA DE EXTENSIÓN Y PROYECCIÓN SOCIAL. </t>
  </si>
  <si>
    <t>OPSP-VEX-0575</t>
  </si>
  <si>
    <t>COLOMBIA SANDRA PATRICIA JARAMILLO BOTERO</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</si>
  <si>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575 DE FECHA 28 DE ENERO DEL 2022 DE LA VICERRECTORÍA DE EXTENSIÓN Y PROYECCIÓN SOCIAL. </t>
  </si>
  <si>
    <t>OPSP-VEX-0594</t>
  </si>
  <si>
    <t>MERCEDES ELENA MARTINEZ ZABALETA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</si>
  <si>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594 DE FECHA 28 DE ENERO DEL 2022 DE LA VICERRECTORÍA DE EXTENSIÓN Y PROYECCIÓN SOCIAL.</t>
  </si>
  <si>
    <t>OPSP-VEX-0571</t>
  </si>
  <si>
    <t>ALICIA DEL SOCORRO OROZCO SALINAS</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</si>
  <si>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571 DE FECHA 28 DE ENERO DEL 2022 DE LA VICERRECTORÍA DE EXTENSIÓN Y PROYECCIÓN SOCIAL. </t>
  </si>
  <si>
    <t>OPSP-VEX-0584</t>
  </si>
  <si>
    <t>SANDRA PATRICIA RAMIREZ GUERRA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</si>
  <si>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584 DE FECHA 28 DE ENERO DEL 2022 DE LA VICERRECTORÍA DE EXTENSIÓN Y PROYECCIÓN SOCIAL.</t>
  </si>
  <si>
    <t>OPSP-VEX-0587</t>
  </si>
  <si>
    <t>KATY LIZETH HENRÍQUEZ BONILLA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</si>
  <si>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587 DE FECHA 28 DE ENERO DEL 2022 DE LA VICERRECTORÍA DE EXTENSIÓN Y PROYECCIÓN SOCIAL.</t>
  </si>
  <si>
    <t>OPSP-VEX-0596</t>
  </si>
  <si>
    <t>YESID MANUEL GRANADOS TRAVECEDO</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</si>
  <si>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596 DE FECHA 28 DE ENERO DEL 2022 DE LA VICERRECTORÍA DE EXTENSIÓN Y PROYECCIÓN SOCIAL.</t>
  </si>
  <si>
    <t>OPSP-VEX-0580</t>
  </si>
  <si>
    <t>85151969</t>
  </si>
  <si>
    <t>HERNANDO RAFAEL RODRIGUEZ BARBOSA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</si>
  <si>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580 DE FECHA 28 DE ENERO DEL 2022 DE LA VICERRECTORÍA DE EXTENSIÓN Y PROYECCIÓN SOCIAL.</t>
  </si>
  <si>
    <t>OPSP-VEX-0591</t>
  </si>
  <si>
    <t>LUIS GERARDO PARRA HENRÍQUEZ</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</si>
  <si>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591 DE FECHA 28 DE ENERO DEL 2022 DE LA VICERRECTORÍA DE EXTENSIÓN Y PROYECCIÓN SOCIAL.</t>
  </si>
  <si>
    <t>OPSP-VEX-0582</t>
  </si>
  <si>
    <t>JHONATAN JOSÉ FERNANDEZ DE CASTRO GALLEGO</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</si>
  <si>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582 DE FECHA 28 DE ENERO DEL 2022 DE LA VICERRECTORÍA DE EXTENSIÓN Y PROYECCIÓN SOCIAL.</t>
  </si>
  <si>
    <t>OPSP-VEX-0586</t>
  </si>
  <si>
    <t>JUAN DE LA CRUZ TAPIA NIEVES</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</si>
  <si>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586 DE FECHA 28 DE ENERO DEL 2022 DE LA VICERRECTORÍA DE EXTENSIÓN Y PROYECCIÓN SOCIAL.</t>
  </si>
  <si>
    <t>OPSP-VEX-0578</t>
  </si>
  <si>
    <t>EDGAR EMILIO FERNÁNDEZ LLANES</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</si>
  <si>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578 DE FECHA 28 DE ENERO DEL 2022 DE LA VICERRECTORÍA DE EXTENSIÓN Y PROYECCIÓN SOCIAL.</t>
  </si>
  <si>
    <t>OPSP-VEX-0585</t>
  </si>
  <si>
    <t>JORGE ENRIQUE PINZON MAECHA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</si>
  <si>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585 DE FECHA 28 DE ENERO DEL 2022 DE LA VICERRECTORÍA DE EXTENSIÓN Y PROYECCIÓN SOCIAL.</t>
  </si>
  <si>
    <t>OPSP-VEX-0593</t>
  </si>
  <si>
    <t>MARIO ESTEBAN MEJÍA VIVES</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</si>
  <si>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593 DE FECHA 28 DE ENERO DEL 2022 DE LA VICERRECTORÍA DE EXTENSIÓN Y PROYECCIÓN SOCIAL.</t>
  </si>
  <si>
    <t>OPSP-VEX-0573</t>
  </si>
  <si>
    <t>CARLOS ANDRES MEJIA ALVAREZ</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</si>
  <si>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573 DE FECHA 28 DE ENERO DEL 2022 DE LA VICERRECTORÍA DE EXTENSIÓN Y PROYECCIÓN SOCIAL. </t>
  </si>
  <si>
    <t>OPSP-VEX-0579</t>
  </si>
  <si>
    <t>EDGARDO JOSE DIAZ OÑATE</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</si>
  <si>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579 DE FECHA 28 DE ENERO DEL 2022 DE LA VICERRECTORÍA DE EXTENSIÓN Y PROYECCIÓN SOCIAL.</t>
  </si>
  <si>
    <t>OPSP-VEX-0595</t>
  </si>
  <si>
    <t>NATALIA LIGIA RAMIREZ MENDOZA</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</si>
  <si>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595 DE FECHA 28 DE ENERO DEL 2022 DE LA VICERRECTORÍA DE EXTENSIÓN Y PROYECCIÓN SOCIAL.</t>
  </si>
  <si>
    <t>OPSP-VEX-0590</t>
  </si>
  <si>
    <t>LUIS FELIPE URIBE SALTAREN</t>
  </si>
  <si>
    <t>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590 DE FECHA 28 DE ENERO DEL 2022 DE LA VICERRECTORÍA DE EXTENSIÓN Y PROYECCIÓN SOCIAL.</t>
  </si>
  <si>
    <t>OPSP-VEX-0570</t>
  </si>
  <si>
    <t>ALICIA DEL CARMEN RODRIGUEZ DIAZ</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</si>
  <si>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570 DE FECHA 28 DE ENERO DEL 2022 DE LA VICERRECTORÍA DE EXTENSIÓN Y PROYECCIÓN SOCIAL. </t>
  </si>
  <si>
    <t>OPSP-VEX-0577</t>
  </si>
  <si>
    <t>DIEGO ANDRES RESTRETO LEAL</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</si>
  <si>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577 DE FECHA 28 DE ENERO DEL 2022 DE LA VICERRECTORÍA DE EXTENSIÓN Y PROYECCIÓN SOCIAL. </t>
  </si>
  <si>
    <t>OPSP-VEX-0576</t>
  </si>
  <si>
    <t>DANIELA PATRICIA CORTES VILLEGAS</t>
  </si>
  <si>
    <t xml:space="preserve">SERVICIOS PROFESIONALES PARA 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PRÁCTICAS PROFESIONALES Y DEMÁS ACTIVIDADES DESCRITAS EN LA ORDEN, EL TERMINO DE EJECUCIÓN ES DE 6 MESES Y 15 DÍAS CALENDARIO, CONTADOS A PARTIR DE LA SUSCRIPCIÓN DEL ACTA DE INICIO PREVIO  CUMPLIMIENTO DE LOS REQUISITOS DE PERFECCIONAMIENTO Y EJECUCIÓN DE LA ORDEN, SEGÚN LO ESTABLECIDO EN LA ORDEN DE SERVICIO NO. 576 DE FECHA 28 DE ENERO DEL 2022 DE LA VICERRECTORÍA DE EXTENSIÓN Y PROYECCIÓN SOCIAL. </t>
  </si>
  <si>
    <t>OPSP-VEX-0597</t>
  </si>
  <si>
    <t>LEONARDO FABIO MELO MELO</t>
  </si>
  <si>
    <t xml:space="preserve">SERVICIOS PROFESIONALES PARA APOYAR LOGÍSTICAMENTE LAS ACTIVIDADES DE PRE PRÁCTICAS, BRINDAR ORIENTACIÓN Y HACER SEGUIMIENTO A LOS ESTUDIANTES QUE REALIZAN PRE PRÁCTICAS Y DEMÁS ACTIVIDADES DESCRITAS EN LA ORDEN, EL TERMINO DE EJECUCIÓN ES CONTADOS A PARTIR DEL 1 DE FEBRERO DEL 2022 AL 30 DE ABRIL DEL 2022 PREVIO CUMPLIMIENTO DE LOS REQUISITOS DE PERFECCIONAMIENTO Y EJECUCIÓN DE LA ORDEN, SEGÚN LO ESTABLECIDO EN LA ORDEN DE SERVICIO NO. 597 DE FECHA 28 DE ENERO DEL 2022 DE LA VICERRECTORÍA DE EXTENSIÓN Y PROYECCIÓN SOCIAL.  </t>
  </si>
  <si>
    <t>OPSP-VEX-0598</t>
  </si>
  <si>
    <t>LINA VANESSA MONTERO YEPES</t>
  </si>
  <si>
    <t>SERVICIOS PROFESIONALES PARA COORDINAR LAS ACTIVIDADES DEL VOLUNTARIADO DE ACUERDO CON LOS LINEAMIENTOS DE LA DIRECCIÓN DE DESARROLLO SOCIAL Y PRODUCTIVO Y DEMÁS ACTIVIDADES DESCRITAS EN LA ORDEN, EL TERMINO DE EJECUCIÓN ES CONTADOS DEL CUMPLIMIENTO DE LOS REQUISITOS DE PERFECCIONAMIENTO Y EJECUCIÓN DE LA ORDEN HASTA EL 30 DE MAYO DEL 2022, SEGÚN LO ESTABLECIDO EN LA ORDEN DE SERVICIO NO. 598 DE FECHA 28 DE ENERO DEL 2022 DE LA VICERRECTORÍA DE EXTENSIÓN Y PROYECCIÓN SOCIAL.</t>
  </si>
  <si>
    <t>OPSP-VEX-0599</t>
  </si>
  <si>
    <t>ENRIQUE JAVIER MORENO CAMPO</t>
  </si>
  <si>
    <t>SERVICIOS PROFESIONALES PARA DISEÑAR GUION DE VISITAS AL SISTEMA DE MUSEOS DE LA UNIVERSIDAD DEL MAGDALENA Y LOS SITIOS TURÍSTICOS DEL DISTRITO DE SANTA</t>
  </si>
  <si>
    <t>OPSP-VEX-0600</t>
  </si>
  <si>
    <t>LUIS ALVARO CADENA TEJEDA</t>
  </si>
  <si>
    <t xml:space="preserve">SERVICIOS PROFESIONALES PARA GESTIONAR CONFERENCIAS PARA LOS EVENTOS Y TEMÁTICAS DEFINIDAS DESDE LA VICERRECTORÍA DE EXTENSIÓN Y PROYECCIÓN SOCIAL. Y DEMÁS ACTIVIDADES DESCRITAS EN LA ORDEN, EL TERMINO DE EJECUCIÓN ES CONTADOS A PARTIR DEL 1 DE FEBRERO DEL 2022 AL 30 DE MAYO DEL 2022 PREVIO CUMPLIMIENTO DE LOS REQUISITOS DE PERFECCIONAMIENTO Y EJECUCIÓN DE LA ORDEN, SEGÚN LO ESTABLECIDO EN LA ORDEN DE SERVICIO NO. 600 DE FECHA 28 DE ENERO DEL 2022 DE LA VICERRECTORÍA DE EXTENSIÓN Y PROYECCIÓN SOCIAL.  </t>
  </si>
  <si>
    <t>OPSP-VEX-0601</t>
  </si>
  <si>
    <t>MARIA ANDREA MENDOZA ORDUZ</t>
  </si>
  <si>
    <t xml:space="preserve">SERVICIOS PROFESIONALES PARA APOYO A PROFESIONALES EN LA GENERACIÓN DE INFORMES Y OTROS PRODUCTOS DE ENTREGA EN LA REALIZACIÓN DE LOS ESTUDIOS A ENTREGAR REQUERIDO EN EL MARCO DEL ACUERDO ESPECÍFICO N° 03 DERIVADO DEL CONVENIO MARCO DE COOPERACIÓN CON MUNICIPIO DE EL PIÑON, MAGDALENA DE 2021, EL TERMINO DE EJECUCIÓN ES CONTADOS A PARTIR DEL CUMPLIMIENTO DE LOS REQUISITOS DE PERFECCIONAMIENTO Y EJECUCIÓN DE LA ORDEN HASTA EL 12 DE FEBRERO DEL 2022, SEGÚN LO ESTABLECIDO EN LA ORDEN DE SERVICIO NO. 601 DE FECHA 28 DE ENERO DEL 2022 DE LA VICERRECTORÍA DE EXTENSIÓN Y PROYECCIÓN SOCIAL.  </t>
  </si>
  <si>
    <t>OPS-VEX-0602</t>
  </si>
  <si>
    <t>MARIA VICTORIA MENESES SOCARRAS</t>
  </si>
  <si>
    <t>SERVICIO DE IMPRESIÓN DE 50.000 FORMULARIOS A BLANCO Y NEGRO EN MATERIAL BOND 75 GRS A UNA TINTA, REQUERIDOS PARA EL REGISTRO DE LA INFORMACIÓN DE LOS MUESTREOS REALIZADOS A BORDO DE LAS EMBARCACIONES PESQUERAS EN LOS LITORALES CARIBE Y PACÍFICO, EN EL MARCO DEL CONVENIO DE COOPERACIÓN NO 232 DE 2022 SUSCRITO ENTRE UNIMAGDALENA Y LA AUTORIDAD NACIONAL DE ACUICULTURA Y PESCA (AUNAP), EL TERMINO DE EJECUCIÓN ES CONTADOS A PARTIR DEL CUMPLIMIENTO DE LOS REQUISITOS DE PERFECCIONAMIENTO Y EJECUCIÓN DE LA ORDEN HASTA EL 26 DE NOVIEMBRE DEL 2022 O HASTA AGOTAR EL VALOR DE LA ORDEN, SEGÚN LO ESTABLECIDO EN LA ORDEN DE SERVICIO NO. 602 DE FECHA 28 DE ENERO DEL 2022 DE LA VICERRECTORÍA DE EXTENSIÓN Y PROYECCIÓN SOCIAL</t>
  </si>
  <si>
    <t>OAG-VEX-0603</t>
  </si>
  <si>
    <t>KATTY MELISSA GONZALEZ FONSECA</t>
  </si>
  <si>
    <t>OPSP-VEX-0604</t>
  </si>
  <si>
    <t>CARLOS AUGUSTO GAMEZ GARCIA</t>
  </si>
  <si>
    <t>OPSP-VEX-0605</t>
  </si>
  <si>
    <t>PABLO JOSE LACOUTURE MERCADO</t>
  </si>
  <si>
    <t xml:space="preserve">SERVICIOS PROFESIONALES PARA APOYO A PROFESIONALES EN LA GENERACIÓN DE INFORMES Y OTROS PRODUCTOS DE ENTREGA EN LA REALIZACIÓN DE LOS ESTUDIOS A ENTREGAR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605 DE FECHA 28 DE ENERO DEL 2022 DE LA VICERRECTORÍA DE EXTENSIÓN Y PROYECCIÓN SOCIAL. </t>
  </si>
  <si>
    <t>OPSP-VEX-0606</t>
  </si>
  <si>
    <t>PAOLA ANDREA GONZALEZ FONSECA</t>
  </si>
  <si>
    <t xml:space="preserve">SERVICIOS PROFESIONALES PARA DESARROLLAR ACTIVIDADES ADMINISTRATIVAS Y FINANCIERAS EN EL PROYECTO, COORDINAR Y ARTICULAR CON LAS DEPENDENCIAS ADMINISTRATIVAS Y FINANCIERAS DE LA UNIVERSIDAD, EL PROCESO DE CREACIÓN DE CERTIFICADOS DE DISPONIBILIDAD PRESUPUESTAL, COMPROMISO PRESUPUESTAL, GENERACIÓN DE ÓRDENES DE PAGO, ADICIONES Y DISMINUCIONES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606 DE FECHA 28 DE ENERO DEL 2022 DE LA VICERRECTORÍA DE EXTENSIÓN Y PROYECCIÓN SOCIAL. </t>
  </si>
  <si>
    <t>OPSP-VEX-0607</t>
  </si>
  <si>
    <t>RUBEN DAVID ANDRADE ALVAREZ</t>
  </si>
  <si>
    <t xml:space="preserve">SERVICIOS PROFESIONALES PARA APOYO A PROFESIONALES EN LA GENERACIÓN DE INFORMES Y OTROS PRODUCTOS DE ENTREGA EN LA REALIZACIÓN DE LOS ESTUDIOS A ENTREGAR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607 DE FECHA 28 DE ENERO DEL 2022 DE LA VICERRECTORÍA DE EXTENSIÓN Y PROYECCIÓN SOCIAL. </t>
  </si>
  <si>
    <t>OPSP-VEX-0608</t>
  </si>
  <si>
    <t>YOLANDA BEATRIZ CABALLERO CASTILLO</t>
  </si>
  <si>
    <t xml:space="preserve">SERVICIOS PROFESIONALES PARA APOYO A PROFESIONALES EN LA GENERACIÓN DE INFORMES Y OTROS PRODUCTOS DE ENTREGA EN LA REALIZACIÓN DE LOS ESTUDIOS A ENTREGAR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608 DE FECHA 28 DE ENERO DEL 2022 DE LA VICERRECTORÍA DE EXTENSIÓN Y PROYECCIÓN SOCIAL. </t>
  </si>
  <si>
    <t>OAG-VEX-0609</t>
  </si>
  <si>
    <t>CLARA PATRICIA ROLDAN GOMEZ</t>
  </si>
  <si>
    <t>NELSON
CABALLERO HERNANDEZ</t>
  </si>
  <si>
    <t>OPSP-VEX-0610</t>
  </si>
  <si>
    <t>DANIELA SEGRERA TRUJILLO</t>
  </si>
  <si>
    <t>OPSP-VEX-0611</t>
  </si>
  <si>
    <t>KEVIN YORDY ROMERO CASTRO</t>
  </si>
  <si>
    <t>OPSP-VEX-0612</t>
  </si>
  <si>
    <t xml:space="preserve">SERVICIOS PROFESIONALES PARA LIQUIDAR LOS VIÁTICOS Y APOYOS ECONÓMICOS QUE RESULTEN DEL CONTRATO INTERADMINISTRATIVO, REALIZAR SEGUIMIENTO A LA LEGALIZACIÓN DEL PAGO DE HONORARIOS Y MOVILIDAD A LOS INTEGRANTES DEL EQUIPO TERRITORIAL Y DEMÁS  ACTIVIDADES DESCRITAS EN LA ORDEN, REQUERIDO EN EL MARCO DEL CONTRATO N° 724-2021, SUSCRITO ENTRE EL CONSORCIO FONDO COLOMBIA EN PAZ 2019 Y LA UNIVERSIDAD DEL MAGDALENA, EL TERMINO DE EJECUCIÓN ES CONTADOS A PARTIR DEL CUMPLIMIENTO DE LOS REQUISITOS DE PERFECCIONAMIENTO Y EJECUCIÓN DE LA ORDEN HASTA EL 17 DE ABRIL DEL 2022, SEGÚN LO ESTABLECIDO EN LA ORDEN DE SERVICIO NO. 612 DE FECHA 28 DE ENERO DEL 2022 DE LA VICERRECTORÍA DE EXTENSIÓN Y PROYECCIÓN SOCIAL.  </t>
  </si>
  <si>
    <t>OPS-VEX-0613</t>
  </si>
  <si>
    <t>GREGORIA DEL CARMEN BELEÑO GARCÍA
(GRUPO DE ANÁLISIS EN MEDICIÓN
ECONÓMICA)</t>
  </si>
  <si>
    <t>SUMINISTRO DE MATERIALES E INSUMOS DE PAPELERÍA SEGÚN ESPECIFICACIONES DESCRITAS EN LA ORDEN, REQUERIDOS EN EL MARCO DEL CONVENIO N° 7000000013 DE 2021 - CENIT LOGÍSTICA Y TRANSPORTE DE HIDROCARBUROS S.A.S, EL TERMINO DE EJECUCIÓN ES DE 6 MESES CONTADOS A PARTIR DEL CUMPLIMIENTO DE LOS REQUISITOS DE PERFECCIONAMIENTO Y EJECUCIÓN DE LA ORDEN, SEGÚN LO ESTABLECIDO EN LA ORDEN DE SUMINISTRO NO. 017 DE FECHA 28 DE ENERO DEL 2022 DE LA VICERRECTORÍA DE EXTENSIÓN Y PROYECCIÓN SOCIAL</t>
  </si>
  <si>
    <t>OPSP-VEX-0614</t>
  </si>
  <si>
    <t>GUNNAWI KATERINE MEJIA TORRES</t>
  </si>
  <si>
    <t xml:space="preserve">SERVICIOS PROFESIONALES PARA COORDINAR PROYECTO DE ODONTOLOGÍA Y SALUD ORAL INTERCULTURAL, ORGANIZAR JORNADAS DE ATENCIÓN INTEGRAL EN LAS COMUNIDADES PRIORIZADAS Y DEMÁS ACTIVIDADES DESCRITAS EN LA ORDEN, REQUERIDO EN EL MARCO DEL PLAN DE ACCIÓN DE LA UNIVERSIDAD DEL MAGDALENA, EL TERMINO DE EJECUCIÓN ES CONTADOS A PARTIR DEL CUMPLIMIENTO DE LOS REQUISITOS DE PERFECCIONAMIENTO Y EJECUCIÓN DE LA ORDEN HASTA EL 30 DE MAYO DEL 2022, SEGÚN LO ESTABLECIDO EN LA ORDEN DE SERVICIO NO. 614 DE FECHA 28 DE ENERO DEL 2022 DE LA VICERRECTORÍA DE EXTENSIÓN Y PROYECCIÓN SOCIAL.  </t>
  </si>
  <si>
    <t>OPSP-VEX-0615</t>
  </si>
  <si>
    <t>HEIDY CRISTINA CAMPO BELTRAN</t>
  </si>
  <si>
    <t xml:space="preserve">SERVICIOS PROFESIONALES PARA PLANIFICAR Y SUPERVISAR LA GESTIÓN EFICIENTE Y OPORTUNA DE LOS PLANES DE TRABAJO DEFINIDOS PARA LOS PROYECTOS DE EXTENSIÓN Y PROYECCIÓN SOCIAL Y DEMÁS ACTIVIDADES DESCRITAS EN LA ORDEN, REQUERIDO EN EL MARCO DEL CONTRATO DE PRESTACIÓN DE SERVICIOS, SUSCRITO ENTRE LA UNIÓN TEMPORAL INNOVANEX Y LA UNIVERSIDAD DEL MAGDALENA, EL TERMINO DE EJECUCIÓN ES CONTADOS A PARTIR DEL CUMPLIMIENTO DE LOS REQUISITOS DE PERFECCIONAMIENTO Y EJECUCIÓN DE LA ORDEN HASTA EL 30 DE DICIEMBRE DEL 2022, SEGÚN LO ESTABLECIDO EN LA ORDEN DE SERVICIO NO. 615 DE FECHA 28 DE ENERO DEL 2022 DE LA VICERRECTORÍA DE EXTENSIÓN Y PROYECCIÓN SOCIAL.  </t>
  </si>
  <si>
    <t>OPSP-VEX-0616</t>
  </si>
  <si>
    <t>JAIME ALFONSO CASTRO MURGAS</t>
  </si>
  <si>
    <t xml:space="preserve">SERVICIOS PROFESIONALES PARA REALIZAR EL MANTENIMIENTO DE LOS EQUIPOS DE COMPUTO DE LA OFICINA DONDE FUNCIONA LA MODALIDAD MI FAMILIA, REQUERIDO EN EL MARCO DEL CONTRATO DE APORTE NO. 2000239-2021, CELEBRADO ENTRE EL INSTITUTO COLOMBIANO DE BIENESTAR FAMILIAR ICBF REGIONAL CESAR Y LA UNIVERSIDAD DEL MAGDALENA, EL TERMINO DE EJECUCIÓN ES CONTADOS A PARTIR DEL 1 DE ABRIL DEL 2022 AL 30 DE JUNIO DEL 2022 PREVIO CUMPLIMIENTO DE LOS REQUISITOS DE PERFECCIONAMIENTO Y EJECUCIÓN DE LA ORDEN, SEGÚN LO ESTABLECIDO EN LA ORDEN DE SERVICIO NO. 616 DE FECHA 28 DE ENERO DEL 2022 DE LA VICERRECTORÍA DE EXTENSIÓN Y PROYECCIÓN SOCIAL.  </t>
  </si>
  <si>
    <t>OAG-VEX-0617</t>
  </si>
  <si>
    <t>LAURA VANESSA MAESTRE MAESTRE</t>
  </si>
  <si>
    <t>SERVICIOS DE APOYO A LA GESTIÓN PARA APOYAR AL GRUPO DE CONTABILIDAD EN LA ELABORACIÓN DE CUENTAS POR PAGAR Y OBLIGACIONES PRESUPUESTALES DEL PROYECTO Y DEMÁS ACTIVIDADES DESCRITAS EN LA ORDEN, REQUERIDO EN EL MARCO DEL CONTRATO INTERADMINISTRATIVO DE</t>
  </si>
  <si>
    <t>OPSP-VEX-0618</t>
  </si>
  <si>
    <t>MARTHA SHIRLEY QUINTERO PEREZ</t>
  </si>
  <si>
    <t>SERVICIOS PROFESIONALES PARA COORDINAR LAS CONVOCATORIAS DE LAS JUNTAS DE ACCIÓN COMUNAL - JAC PARA LA EJECUCIÓN DEL COMPONENTE DE DESARROLLO SOCIAL Y DEMÁS ACTIVIDADES DESCRITAS EN LA ORDEN, REQUERIDO EN EL MARCO DEL CONVENIO NO. 7000000013 DE 2021, SUSCRITO ENTRE CENIT LOGÍSTICA Y TRANSPORTE DE HIDROCARBUROS S.A.S Y LA UNIVERSIDAD DEL MAGDALENA, EL TERMINO DE EJECUCIÓN ES DE 5 MESES CONTADOS A PARTIR DEL CUMPLIMIENTO DE LOS REQUISITOS DE PERFECCIONAMIENTO Y EJECUCIÓN DE LA ORDEN, SEGÚN LO ESTABLECIDO EN LA ORDEN DE SERVICIO NO. 618 DE FECHA 28 DE ENERO DEL 2022 DE LA VICERRECTORÍA DE EXTENSIÓN Y PROYECCIÓN SOCIAL</t>
  </si>
  <si>
    <t>OAG-VEX-0619</t>
  </si>
  <si>
    <t>SILVANA LIZZETE MORENO FUENTES</t>
  </si>
  <si>
    <t>OPS-VEX-0620</t>
  </si>
  <si>
    <t>INSUELAB S.A.S</t>
  </si>
  <si>
    <t>GUSTAVO HERNANDEZ CORTES</t>
  </si>
  <si>
    <t>OPSP-VEX-0621</t>
  </si>
  <si>
    <t>OPS-VEX-0622</t>
  </si>
  <si>
    <t xml:space="preserve">SERVICIO DE LABORATORIO CLÍNICO ESPECIALIZADO PARA LA REALIZACIÓN DE PRUEBAS RÁPIDAS AG SARS COV-2 (COVID 19), REQUERIDAS COMO REQUISITO PARA EL ABORDAJE DE LOS OBSERVADORES PESQUEROS A LAS FLOTAS DE PESCA INDUSTRIAL EN EL PACIFICO COLOMBIANO; EN EL MARCO DEL CONVENIO DE COOPERACIÓN NO 314 DE 2021 SUSCRITO ENTRE UNIMAGDALENA Y LA AUTORIDAD NACIONAL DE ACUICULTURA Y PESCA (AUNAP), EL TERMINO DE EJECUCIÓN ES CONTADOS A PARTIR DEL CUMPLIMIENTO DE LOS REQUISITOS DE PERFECCIONAMIENTO Y EJECUCIÓN DE LA ORDEN HASTA EL 30 DE NOVIEMBRE DEL 2021 Y/O HASTA AGOTAR EL VALOR CONTRATADO, SEGÚN LO ESTABLECIDO EN LA ORDEN DE SERVICIO NO. 0657 DE FECHA 21 DE JUNIO DEL 2021 DE LA VICERRECTORÍA DE EXTENSIÓN Y PROYECCIÓN SOCIAL. </t>
  </si>
  <si>
    <t>OPSP-VEX-0623</t>
  </si>
  <si>
    <t>OPSP-VEX-0624</t>
  </si>
  <si>
    <t>DANIEL EDUARDO MARIN MARTINEZ</t>
  </si>
  <si>
    <t>SERVICIOS PROFESIONALES PARA APOYAR EN LA EDICIÓN Y GRAFICACIÓN DE MATERIALES AUDIOVISUALES Y DEMÁS ACTIVIDADES DESCRITAS EN LA ORDEN, REQUERIDO EN EL MARCO DEL CONTRATO N° 724-2021, SUSCRITO ENTRE EL CONSORCIO FONDO COLOMBIA EN PAZ 2019 Y LA UNIVERSIDAD DEL MAGDALENA, EL TERMINO DE EJECUCIÓN ES CONTADOS A PARTIR DEL CUMPLIMIENTO DE LOS REQUISITOS DE PERFECCIONAMIENTO Y EJECUCIÓN DE LA ORDEN HASTA EL 28 DE MARZO DEL 2022, SEGÚN LO ESTABLECIDO EN LA ORDEN DE SERVICIO NO. 624 DE FECHA 28 DE ENERO DEL 2022 DE LA VICERRECTORÍA DE EXTENSIÓN Y PROYECCIÓN SOCIAL</t>
  </si>
  <si>
    <t>OPSP-VEX-0625</t>
  </si>
  <si>
    <t>SERVICIOS PROFESIONALES PARA ASESORAR EN LA CREACIÓN DE CONTENIDOS AUDIOVISUALES, REVISAR Y APROBAR LA CALIDAD DE LOS CONTENIDOS AUDIOVISUALES CREADOS POR EL PERSONAL PARA LA VISUALIZACIÓN DE LA ESTRATEGIA SACÚDETE CESAR Y DEMÁS ACTIVIDADES DESCRITAS EN LA ORDEN, REQUERIDO EN EL MARCO DEL CONTRATO N° 724-2021, SUSCRITO ENTRE EL CONSORCIO FONDO COLOMBIA EN PAZ 2019 Y LA UNIVERSIDAD DEL MAGDALENA, EL TERMINO DE EJECUCIÓN ES CONTADOS A PARTIR DEL CUMPLIMIENTO DE LOS REQUISITOS DE PERFECCIONAMIENTO Y EJECUCIÓN DE LA ORDEN HASTA EL 28 DE FEBRERO DEL 2022, SEGÚN LO ESTABLECIDO EN LA ORDEN DE SERVICIO NO. 625 DE FECHA 28 DE ENERO DEL 2022 DE LA VICERRECTORÍA DE EXTENSIÓN Y PROYECCIÓN SOCIAL</t>
  </si>
  <si>
    <t>OPS-VEX-0626</t>
  </si>
  <si>
    <t>TRANSPORTE SENSACIÓN S.A.S</t>
  </si>
  <si>
    <t>OPS-VEX-0627</t>
  </si>
  <si>
    <t xml:space="preserve">SERVICIOS DE CARACTERIZACIÓN GEOTÉCNICA Y SEDIMENTOLÓGICA QUE INCLUYE TOMA DE MUESTRAS Y ENSAYOS DE LABORATORIO DE SUELOS, EN EL CORREGIMIENTO DE SANTA VERÓNICA, MUNICIPIO DE JUAN DE ACOSTA, EN EL MARCO DEL CONVENIO 202104471 DE 2021 SUSCRITO CON EL DEPARTAMENTO DEL ATLÁNTICO SEGÚN ESPECIFICACIONES DESCRITAS EN LA ORDEN, REQUERIDO CONVENIO 202104471 DE 2021 CON EL DEPARTAMENTO DEL ATLÁNTICO, EL TERMINO DE EJECUCIÓN ES DE OCHO (8) DÍAS CALENDARIO CONTADOS A PARTIR DEL REINICIO DEL CONVENIO CONVENIO 202104471 DE 2021 PREVIO CUMPLIMIENTO DE LOS REQUISITOS DE PERFECCIONAMIENTO Y EJECUCIÓN DE LA ORDEN, SEGÚN LO ESTABLECIDO EN LA ORDEN DE SERVICIO NO. 627 DE FECHA 28 DE ENERO DEL 2022 DE LA VICERRECTORÍA DE EXTENSIÓN Y PROYECCIÓN SOCIAL.  </t>
  </si>
  <si>
    <t>OPS-VEX-0628</t>
  </si>
  <si>
    <t>OPS-VEX-0629</t>
  </si>
  <si>
    <t>UNIVERSIDAD DE ANTIOQUIA</t>
  </si>
  <si>
    <t>SERVICIOS TÉCNICOS PARA EL ANÁLISIS GENÉTICO MEDIANTE LA TÉCNICA DE ELECTROFORESIS</t>
  </si>
  <si>
    <t>OPSP-VEX-0630</t>
  </si>
  <si>
    <t xml:space="preserve">SERVICIOS PROFESIONALES PARA APOYAR LA FORMULACIÓN DE PROPUESTAS DE FORMACIÓN CONTINUA PARA LA COMUNIDAD DE PUEBLO VIEJO Y DEMÁS ACTIVIDADES DESCRITAS EN LA ORDEN, REQUERIDO EN EL MARCO DEL ACUERDO ESPECIFICO DE COOPERACIÓN CON EL MUNICIPIO DE PUEBLO VIEJO Y LA EMPRESA DE ENERGÍA AIR-E S.A.S E.S.P DE 2021, EL TERMINO DE EJECUCIÓN ES CONTADOS A PARTIR DEL CUMPLIMIENTO DE LOS REQUISITOS DE PERFECCIONAMIENTO Y EJECUCIÓN DE LA ORDEN HASTA EL 28 DE MARZO DEL 2022, SEGÚN LO ESTABLECIDO EN LA ORDEN DE SERVICIO NO. 630 DE FECHA 28 DE ENERO DEL 2022 DE LA VICERRECTORÍA DE EXTENSIÓN Y PROYECCIÓN SOCIAL.  </t>
  </si>
  <si>
    <t>OPSP-VEX-0631</t>
  </si>
  <si>
    <t>ANA MARIELA MURGAS MEJIA</t>
  </si>
  <si>
    <t>SERVICIOS PROFESIONALES PARA BRINDAR INSUMOS Y PARTICIPAR EN LAS REUNIONES DE ARTICULACIÓN CON EL ICBF DEL NIVEL REGIONAL Y ZONAL, EN LA QUE PROMUEVA LA VINCULACIÓN DE DIFERENTES NIVELES MISIONALES Y DE APOYO DEL ICBF EN LA IMPLEMENTACIÓN DE LA MISMA Y SU ENFOQUE DIFERENCIAL DESDE DISCAPACIDAD Y GÉNERO, PARA EL ABORDAJE DE LA</t>
  </si>
  <si>
    <t>OAG-VEX-0632</t>
  </si>
  <si>
    <t>CESAR ANTONIO REINA GONZALEZ</t>
  </si>
  <si>
    <t>SERVICIOS DE APOYO A LA GESTIÓN PARAR RECOLECTAR INFORMACIÓN A BORDO DE LAS EMBARCACIONES DE PESCA INDUSTRIAL QUE OPERAN EN EL LITORAL PACÍFICO DE CONFORMIDAD CON LOS FORMATOS PREVISTOS PARA TAL EFECTO Y DEMÁS ACTIVIDADES DESCRITAS EN LA ORDEN, REQUERIDO EN EL MARCO DEL CONVENIO NO.232 DE 2022 CELEBRADO ENTRE</t>
  </si>
  <si>
    <t>OPS-VEX-0633</t>
  </si>
  <si>
    <t>OPS-VEX-0634</t>
  </si>
  <si>
    <t>GESTION DEL DESARROLLO
TERRITORIAL SOSTENIBLE SAS -
GESTIÓN PRO S.A.S.</t>
  </si>
  <si>
    <t xml:space="preserve">SERVICIO DE APOYO LOGÍSTICO Y SERVICIO TÉCNICO SEGÚN ESPECIFICACIONES DESCRITAS EN LA ORDEN, REQUERIDO EN EL MARCO DEL CONVENIO N° 7000000013 DE 2021 - CENIT LOGÍSTICA Y TRANSPORTE DE HIDROCARBUROS S.A.S, EL TERMINO DE EJECUCIÓN ES DE 3 MESES CONTADOS A PARTIR DEL CUMPLIMIENTO DE LOS REQUISITOS DE PERFECCIONAMIENTO Y EJECUCIÓN DE LA ORDEN, SEGÚN LO ESTABLECIDO EN LA ORDEN DE SERVICIO NO. 634 DE FECHA 28 DE ENERO DEL 2022 DE LA VICERRECTORÍA DE EXTENSIÓN Y PROYECCIÓN SOCIAL.  </t>
  </si>
  <si>
    <t>OPS-VEX-0635</t>
  </si>
  <si>
    <t>COOPERATIVA MEDICA DEL VALLE Y
DE PROFESIONALES DE COLOMBIA -
COOMEVA</t>
  </si>
  <si>
    <t xml:space="preserve">SERVICIO DE ELABORACIÓN DE CURSOS TALLERES VIRTUALES DENTRO DEL CICLO DE FORMACIÓN PARA EL ENTORNO LABORAL, DIRIGIDOS A ESTUDIANTES DE LA UNIVERSIDAD DEL MAGDALENA, CON LA FINALIDAD DE CAPACITAR A LOS ESTUDIANTES VINCULADOS AL PROCESO DE PRÁCTICAS PROFESIONALES EN LOS REQUISITOS Y CONDICIONES QUE DEBEN SATISFACER PARA INGRESAR AL CAMPO LABORAL Y LOS ACTUALES SISTEMAS DE ACCESO AL MERCADO Y UTILIZACIÓN DE LA PLATAFORMA CAMPUS VIRTUAL COOMEVA, EL TERMINO DE EJECUCIÓN ES CONTADOS A PARTIR DEL CUMPLIMIENTO DE LOS REQUISITOS DE PERFECCIONAMIENTO Y EJECUCIÓN DE LA ORDEN HASTA EL 30 DE JUNIO DEL 2022, SEGÚN LO ESTABLECIDO EN LA ORDEN DE SERVICIO NO. 635 DE FECHA 28 DE ENERO DEL 2022 DE LA VICERRECTORÍA DE EXTENSIÓN Y PROYECCIÓN SOCIAL.  </t>
  </si>
  <si>
    <t>OPS-VEX-0636</t>
  </si>
  <si>
    <t>INSUELAB S.A.S.</t>
  </si>
  <si>
    <t xml:space="preserve">SERVICIOS DE TOPOGRAFÍA, TOMA DE MUESTRAS Y ENSAYOS DE LABORATORIO DE SUELOS Y CONCRETO, LOS CUALES INCLUYEN PERSONAL PROFESIONAL CAPACITADO, HERRAMIENTAS, EQUIPOS Y ELEMENTOS COMPLEMENTARIOS, SEGÚN LAS ESPECIFICACIONES TÉCNICAS REQUERIDAS, TRANSPORTE PARA TRASLADO DE LAS MUESTRAS AL LABORATORIO, EN EL MARCO DE CONTRATO INTERADMINISTRATIVO DE INTERVENTORÍA NO. 0-235-2021, Y ESPECÍFICAMENTE DEL PROYECTO “CONSTRUCCIÓN DE OBRAS DE CONSTRUCCIÓN Y ESTABILIACIÓN DE SUELO EN PEÑON BOLIVAR", EL TERMINO DE EJECUCIÓN ES DE 6 MESES CONTADOS A PARTIR DEL CUMPLIMIENTO DE LOS REQUISITOS DE PERFECCIONAMIENTO Y EJECUCIÓN DE LA ORDEN, SEGÚN LO ESTABLECIDO EN LA ORDEN DE SERVICIO NO. 636 DE FECHA 28 DE ENERO DEL 2022 DE LA VICERRECTORÍA DE EXTENSIÓN Y PROYECCIÓN SOCIAL.  </t>
  </si>
  <si>
    <t>OPS-VEX-0637</t>
  </si>
  <si>
    <t>SERVICIO DE 50.000 FOTOCOPIAS A BLANCO Y NEGRO, EN EL MARCO DE LOS PROYECTOS DEL</t>
  </si>
  <si>
    <t>OAG-VEX-0638</t>
  </si>
  <si>
    <t>PIEDAD DE LOS ANGELES DE LA HOZ</t>
  </si>
  <si>
    <t xml:space="preserve">SERVICIOS PROFESIONALES PARA ORGANIZAR, CLASIFICAR Y ARCHIVAR LOS SOPORTES DOCUMENTALES QUE SE GENEREN DURANTE LA EJECUCIÓN DEL PROGRAMA EXPLORA DE ACUERDO A LAS NORMAS DE ARCHIVO VIGENTE Y DEMÁS ACTIVIDADES DESCRITAS EN LA ORDEN, REQUERIDO EN EL MARCO DEL CONTRATO DE APORTE NO. 209 DE 2021, CELEBRADO ENTRE EL INSTITUTO COLOMBIANO DE BIENESTAR FAMILIAR (ICBF) Y LA UNIVERSIDAD DEL MAGDALENA, EL TERMINO DE EJECUCIÓN ES CONTADOS A PARTIR DEL CUMPLIMIENTO DE LOS REQUISITOS DE PERFECCIONAMIENTO Y EJECUCIÓN DE LA ORDEN HASTA EL 30 DE JUNIO DEL 2022, SEGÚN LO ESTABLECIDO EN LA ORDEN DE SERVICIO NO. 638 DE FECHA 28 DE ENERO DEL 2022 DE LA VICERRECTORÍA DE EXTENSIÓN Y PROYECCIÓN SOCIAL.  </t>
  </si>
  <si>
    <t>OPSP-VEX-0388</t>
  </si>
  <si>
    <t>13166459</t>
  </si>
  <si>
    <t>WILDER ALONSO CAMPO MENGUAL</t>
  </si>
  <si>
    <t>VALOR TOTAL</t>
  </si>
  <si>
    <t>OPSP-CPF-0001</t>
  </si>
  <si>
    <t>PRESTACION  DE SERVICIOS</t>
  </si>
  <si>
    <t>ANDRES ALBERTO SANCHEZ LARA</t>
  </si>
  <si>
    <t>APOYAR EN LOS ASPECTOS LEGALES DE LA EJECUCIÓN DE LOS PROYECTOS DE REGALÍAS EJECUTADAS POR EL CENTRO DE POSGRADOS.  2) ASESORAR JURIDICAMENTE EN LA LA ELABORACION DE CONVENIOS PARA LA VENTA DE SERVICIOS ACADEMICOS DEL CENTRO. 3) PRESTAR ASESORÍA Y ELABORAR LOS MODELOS DE LOS ACUERDOS ACADÉMICOS EN LA CREACIÓN DE LOS NUEVOS PROGRAMAS DE POSTGRADOS. 4) PRESTAR ASESORÍA JURÍDICA AL CENTRO DE POSTGRADOS, REVISAR Y/O CORREGIR LAS RESOLUCIONES ELABORADAS EN EL CENTRO DE POSTGRADOS. 5) REVISAR Y/O CORREGIR LAS ÓRDENES DE SERVICIOS PROFESIONALES ELABORADAS POR LA DEPENDENCIA.  6) REVISAR Y/O CORREGIR LAS ÓRDENES DE COMPRA ELABORADAS EN EL CENTRO DE POSTGRADOS. 7) COMPILAR Y ACTUALIZAR LAS NORMAS LEGALES, DE JURISPRUDENCIA DOCTRINA Y DE LOS CONCEPTOS QUE TENGAN RELACIÓN CON EL ÁMBITO DE COMPETENCIA DEL CENTRO. 8) RENDIR INFORMES MENSUALES, SOBRE LAS ACTIVIDADES DESARROLLADAS, EN CUMPLIMIENTO DE LA PRESENTE ORDEN DE PRESTACIÓN DE SERVICIOS. 9) CUMPLIR CON LOS PROCEDIMIENTOS DEL PROCESO DE GESTIÓN DE LA CONTRATACIÓN DEL SISTEMA INTEGRAL DE LA CALIDAD "COGUI". 10) VERIFICAR QUE LOS CONTRATISTAS APORTEN LAS HOJAS DE VIDA DE LA FUNCIÓN PÚBLICA Y DOCUMENTO SOPORTES, TENIENDO EN CUENTA LAS DIRECTRICES DADAS POR EL GRUPO DE CONTRATACIÓN DE LA INSTITUCIÓN. 11) REVISAR EN LOS CONVENIOS QUE HA ESTABLECIDO EL CENTRO DE POSTGRADOS Y FORMACIÓN CONTINUA, LA VIGENCIA Y PRÓRROGA DE LOS MISMOS. 12) PROYECTAR LAS RESPUESTAS DE LOS DERECHOS DE PETICIÓN Y TUTELAS. 13) ELABORAR Y REVISAR LOS CONTRATOS DE CÁTEDRA, ÓRDENES DE PRESTACIÓN DE SERVICIOS PROFESIONALES Y DE APOYO A LA GESTIÓN, RESOLUCIONES DE PAGO Y REEMBOLSO, CONVENIOS Y DEMÁS ACTOS ADMINISTRATIVOS QUE SE GENEREN. 14) ABSOLVER CONSULTAS DE TIPO JURÍDICO.  15) REPRESENTAR JURÍDICAMENTE A LA INSTITUCIÓN EN LOS PROCESOS JUDICIALES Y/O ADMINISTRATIVOS QUE SE REQUIERAN. 16) ELABORAR Y REVISAR LOS PROYECTOS DE RESOLUCIÓN PARA LA FIRMA DEL DIRECTOR. 17) REVISAR Y APOYAR EN LA ELABORACIÓN DE CONVENIOS INTERINSTITUCIONALES. 18) REVISAR Y APROBAR DOCUMENTACIÓN EN GEDOCO.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</si>
  <si>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YAJAIRA MACHADO</t>
  </si>
  <si>
    <t>OPSP-CPF-0002</t>
  </si>
  <si>
    <t>ERIKA DE JESUS LOPEZ ESTRADA</t>
  </si>
  <si>
    <t>APOYAR EN LA FORMULACIÓN, PRESENTACIÓN Y LEGALIZACIÓN DE PROYECTOS DE REGALÍAS QUE SE POSTULEN Y SE APRUEBEN POR MINCIENCIAS PARA SER SUPERVISADOS POR LA DIRECCIÓN DEL CENTRO DE POSGRADOS Y FORMACIÓN CONTINUA. 2) APOYO EN EL SEGUIMIENTO ADMINISTRATIVO Y FINANCIERO DEL PROYECTO BPIN 2019000100048 "FORMACIÓN DE CAPITAL HUMANO DE ALTO NIVEL UNIVERSIDAD DEL MAGDALENA", CONVOCATORIA BECAS DE EXCELENCIA DOCTORADO DEL BICENTENARIO. 3) APOYO EN EL SEGUIMIENTO ADMINISTRATIVO Y FINANCIERO DEL PROYECTO BPIN 2020000100480 "FORMACIÓN CAPITAL HUMANO DE ALTO NIVEL II CONVOCATORIA UNIVERSIDAD DEL MAGDALENA", CONVOCATORIA BECAS DE EXCELENCIA DOCTORADO DEL BICENTENARIO. 4) APOYAR EN LA PRESENTACIÓN DE INFORMES AL DNP Y OFICINA DE PLANEACIÓN DE UNIMAGDALENA CON RESPECTO A LA EJECUCIÓN MENSUAL DE LOS PROYECTOS A CARGO DEL CENTRO DE POSGRADOS Y FORMACIÓN CONTINUA. 5) REGISTRAR EN LA PLATAFORMA SECOP I, LA CONTRATACIÓN DEL CENTRO DE POSGRADOS Y FORMACIÓN CONTINUA Y LA CONTRATACIÓN DE LOS PROYECTOS DE REGALÍAS QUE ESTEN A CARGO DEL CENTRO DE POSGRADOS. 6)  APOYAR EN LOS PROCESOS DE GESTIÓN ACADÉMICA DE LOS PROGRAMAS DE POSGRADOS EN COORDINACIÓN CON LAS FACULTADES. 7) APOYAR LOS PROCESOS DE AUTOEVALUACIÓN DE LOS PROGRAMAS DEL CENTRO DE POSGRADOS EN ARTICULACIÓN CON LA OFICINA DE ASEGURAMIENTO DE LA CALIDAD Y LAS FACULTADES. 8) SEGUIMIENTO A LOS EVENTOS Y ACTIVIDADES PROGRAMADAS PARA LA AUTOEVALUACIÓN O PLANES DE MEJORAMIENTO DE LOS PROGRAMAS DE POSGRADOS. 9) ASISTIR A LOS CONCEJOS DE PROGRAMA DE LOS PROGRAMAS DE POSGRADOS DE LA FACULTAD DE CIENCIAS EMPRESARIALES Y ECONÓMICAS. 9) ASISTIR A TODAS LAS CAPACITACIONES Y SOCIALIZACIONES CON RESPECTO A LA NORMATIVIDAD VIGENTE Y LOS APLICATIVOS SPGR Y GESPROY PROGRAMADAS POR MINCIENCIAS Y EL DNP. 10) ASISTIR A TODAS LAS REUNIONES, CAPACITACIONES Y SOCIALIZACIONES PROGRAMADAS POR EL MINEDUCACIÓN, OFICINA DE ASEGURAMIENTO DE LA CALIDAD Y LAS FACULTADES CON RESPECTO A LA ACTUALIZACIÓN DE LA NORMA Y DEMÁS PROCESOS DE CREACIÓN Y AUTOEVALUACIÓN DE LOS PROGRAMAS. 11) APOYAR A LA DIRECCIÓN DEL CENTRO DE POSGRADOS Y FORMACIÓN CONTINUA PARA EL SEGUIMIENTO AL PLAN DE ACCIÓN DEL CENTRO DE POSGRADOS Y RENDICIÓN DE CUENTAS DE LOS PROYECTOS DE REGALÍAS. 12) RENDIR INFORMES MENSUALES A LA DIRECCIÓN DEL CENTRO DE POSGRADOS ACERCA DE LOS PROCESOS DE AUTOEVALUACIÓN DE LOS PROGRAMAS ADELANTADOS POR LAS FACULTADES Y LOS PROYECTOS DE SGR.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</si>
  <si>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OPSP-CPF-0003</t>
  </si>
  <si>
    <t>LUCY RAQUEL GRACIA GAMARRA</t>
  </si>
  <si>
    <t>APOYAR LA ORGANIZACIÓN Y CARGUE DE LA INFORMACIÓN DE CONTRATOS EN LA PLATAFORMA GEDOCO. 2) APOYAR EN EL CARGUE DE INFORMACIÓN DE CONTRATOS EN LA PLATAFORMA SIAOBSERVA 3) ASESORAR LA ORGANIZACIÓN Y LOGÍSTICA DE LAS ACTIVIDADES RELACIONADAS CON LOS PROCESOS PARA EL FUNCIONAMIENTO DEL CENTRO DE POSTGRADOS Y FORMACIÓN CONTINUA EN LOS PROCESOS DE CALIDAD.  4) ASESORAR EN LA ORGANIZACION E IMPLEMENTACION EL MANUAL DE PROCESOS Y PROCEDIMIENTOS. 5) REALIZAR LA REORGANIZACIÓN DE LOS PROCESOS DE LOS PROGRAMAS DEL CENTRO DE POSTGRADOS Y FORMACIÓN CONTINUA. 6) REVISAR LOS PRESUPUESTOS PRESENTADOS PARA LA APERTURA DE DIPLOMADOS DEL CENTRO DE POSTGRADOS Y FORMACIÓN CONTINUA  7) PRESENTAR LOS INFORMES REQUERIDOS DE LA PLANEACIÓN ESTRATÉGICA DEL  CENTRO DE POSTGRADOS Y FORMACIÓN CONTINUA. 8) REALIZAR, IMPLEMENTAR Y EVALUAR EL PLAN ESTRATÉGICO DEL CENTRO DE POSTGRADOS Y FORMACIÓN CONTINUA. 9) APOYAR EN LA ACTUALIZACION DEL MANUAL NORMAS ACADEMICAS Y ADMNISTRATIVAS PARA LA CONVIVENCIA  EN LOS PROGRAMAS DE POSGRADOS.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</si>
  <si>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JUANA MARIN PINEDA</t>
  </si>
  <si>
    <t>OPSP-CPF-0004</t>
  </si>
  <si>
    <t>DIANA PATRICIA LOBO OSORIO</t>
  </si>
  <si>
    <t xml:space="preserve">APOYAR EN LA CREACIÓN DE MAESTRÍA EN GESTIÓN HOSPITALARIA. 2) APOYAR AL CENTRO DE POSGRADOS Y FORMACIÓN CONTINUA EN ARTICULACIÓN CON LA OFICINA DE ASEGURAMIENTO DE LA CALIDAD Y LAS FACULTADES LOS PROCESOS DE AUTOEVALUACIÓN, MODIFICACIÓN Y RENOVACIÓN DE LOS REGISTROS CALIFICADOS DE LOS PROGRAMAS DE POSGRADOS DE LA FACULTAD DE CIENCIAS DE LA SALUD (MAESTRÍA PSICOLOGÍA CLÍNICA, JURÍDICA Y FORENSE, MAESTRÍA EN EPIDEMIOLOGÍA, DOCTORADO EN MEDICINA TROPICAL. 3) APOYAR EN LOS PROCESOS DE INTERNACIONALIZACIÓN DE LOS PROGRAMAS DEL CENTRO DE POSGRADOS Y FORMACIÓN CONTINUA. 4) REVISIÓN DE LAS CONVOCATORIAS DE BECAS DE LA AUIP, COLFUTUROS, COLCIENCIAS Y DEMÁS INSTITUCIONES. 5) ASISTENCIA A LOS EVENTOS PROGRAMADOS POR LA RED COLOMBIANA DE POSGRADOS. 6) APOYAR EN LA LOGÍSTICA DE LOS EVENTOS ACADÉMICOS, ACTIVIDADES DE AUTOEVALUACIÓN Y PLANES DE MEJORAMIENTO DE LOS PROGRAMAS DE POSGRADOS. 6) APOYAR EN LA REDACCIÓN Y PRESENTACIÓN DE LOS INFORMES DE AUTOEVALUACIÓN, DE LOS PROGRAMAS DE POSGRADOS ASIGNADOS CON LAS EVIDENCIAS CORRESPONDIENTES. 7) ASISTIR A TODAS LAS REUNIONES PROGRAMADAS POR LA OFICINA DE ASEGURAMIENTO DE LA CALIDAD, LAS FACULTADES Y EL MINISTERIO DE EDUCACIÓN CORRESPONDIENTE A PROCESOS DE CREACIÓN Y AUTOEVALUACIÓN, CAPACITACIONES Y SOCIALIZACIONES CON RESPECTO A LA NORMATIVIDAD VIGENTE. 8) APOYAR EN LA RECOPILACIÓN Y ORGANIZACIÓN DE LAS EVIDENCIAS Y DEMÁS DOCUMENTOS QUE REQUIERAN LOS INFORMES DE AUTOEVALUACIÓN Y CREACIÓN DE NUEVOS PROGRAMAS (CONSULTA A PÁGINAS DEL GOBIERNO NACIONAL, PLANES DE GOBIERNO, PLANES DE ACCIÓN, SNIES, OBSERVATORIO LABORAL, NORMATIVIDAD INTERNA ETC). 9) RENDIR INFORMES MENSUALES A LA DIRECCIÓN DEL CENTRO DE POSGRADOS ACERCA DE LOS PROCESOS DE CREACIÓN Y AUTOEVALUACIÓN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</si>
  <si>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OPSP-CPF-0005</t>
  </si>
  <si>
    <t>ROSA MARIA MARTINEZ LOZANO</t>
  </si>
  <si>
    <t>APOYAR EN LOS PROCESOS DE CREACIÓN DE NUEVOS PROGRAMAS DEL CENTRO DE POSTGRADOS Y FORMACIÓN CONTINUA EN ARTICULACIÓN CON LA OFICINA DE ASEGURAMIENTO DE LA CALIDAD. (ESPECIALIZACIÓN EN CONTROL Y FISCALIZACIÓN ESTATAL, MAESTRÍA EN ENFERMERÍA, DOCTORADO EN CIENCIAS ORGANIZACIONALES Y MAESTRÍA EN HISTORIA, MUSEOS Y PATRIMONIO / CONVENIO CESIS) 2) ORIENTAR Y CAPACITAR EN EL PROCESO DE CREACIÓN DE NUEVOS PROGRAMAS A LOS DOCENTES O PROFESIONALES QUE PARTICIPEN EN LA CONSTRUCCIÓN DE LOS NUEVOS PROGRAMAS. 3) REALIZAR LA REVISIÓN DE ESTILO, GRAMÁTICA Y REDACCIÓN DE LOS DOCUMENTOS PARA SOLICITUD DE REGISTRO CALIFICADO. 4) DESARROLLAR EN LAS PLANTILLAS DE ACUERDO A LOS LINEAMIENTOS DEFINIDOS POR EL MINISTERIO DE EDUCACIÓN, ASUMIENDO LA ESTRUCTURA DE LOS NUEVOS PROGRAMAS DE POSGRADOS SEGÚN LAS CONDICIONES DE CALIDAD DESCRITAS EN LA NORMATIVIDAD VIGENTE. 5) ORGANIZAR LAS EVIDENCIAS, ANEXOS Y DEMÁS DOCUMENTOS QUE REQUIERA LA PLATAFORMA SACES, PARA EL CARGUE MASIVO Y OBTENCIÓN DE REGISTROS CALIFICADOS. 6) SEGUIMIENTO Y CONTROL A LOS PROGRAMAS PARA SOLICITUD DE REGISTRO CALIFICADO. 7) APOYAR EN LAS SOLICITUDES DE RENOVACIÓN DE REGISTRO CALIFICADOS DE LOS PROGRAMAS ACTIVOS DEL CENTRO DE POSGRADOS Y FORMACIÓN CONTINUA. 8) APOYAR EN LOS PROCESOS DE ACREDITACIÓN DE LOS PROGRAMAS DEL CENTRO DE POSGRADOS Y FORMACIÓN CONTINUA. 9) APOYAR EN LA RECOPILACIÓN DE INFORMACIÓN PARA LA CREACIÓN DE NUEVOS PROGRAMAS (CONSULTA A PÁGINAS DEL GOBIERNO NACIONAL, PLANES DE GOBIERNO, PLANES DE ACCIÓN, SNIES, OBSERVATORIO LABORAL ETC). 10) PRESENTAR INFORMES MENSUALES DEL AVANCE DE LA CREACIÓN DE LOS PROGRAMAS ASIGNADOS. 11) ASISTIR A TODAS LAS REUNIONES PROGRAMADAS POR LA OFICINA DE ASEGURAMIENTO DE LA CALIDAD, LAS FACULTADES Y EL MINISTERIO DE EDUCACIÓN CORRESPONDIENTE A CAPACITACIONES Y SOCIALIZACIONES CON RESPECTO A LA NORMATIVIDAD VIGENTE.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</si>
  <si>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OPSP-CPF-0006</t>
  </si>
  <si>
    <t>APOYAR EN LOS PROCESOS DE VIRTUALIZACIÓN DE CREACIÓN DE NUEVOS PROGRAMAS DEL CENTRO DE POSTGRADOS Y FORMACIÓN CONTINUA (ESPECIALIZACIÓN EN INTERVENTORÍA EN OBRAS CIVILES, MAESTRÍA EN PESQUERÍAS TROPICALES, ESPECIALIZACIÓN EN DESARROLLO DE SOFTWARE Y MAESTRÍA EN DOCENCIA UNIVERSITARIA), EN ARTICULACIÓN CON LA OFICINA DE ASEGURAMIENTO DE LA CALIDAD. 2) ORIENTAR Y CAPACITAR EN EL PROCESO DE CREACIÓN DE NUEVOS PROGRAMAS A LOS DOCENTES O PROFESIONALES QUE PARTICIPEN EN LA CONSTRUCCIÓN DE LOS NUEVOS PROGRAMAS. 3) REALIZAR LA REVISIÓN DE ESTILO, GRAMÁTICA Y REDACCIÓN DE LOS DOCUMENTOS PARA SOLICITUD DE REGISTRO CALIFICADO. 4) DESARROLLAR EN LAS PLANTILLAS DE ACUERDO A LOS LINEAMIENTOS DEFINIDOS POR EL MINISTERIO DE EDUCACIÓN, ASUMIENDO LA ESTRUCTURA DE LOS NUEVOS PROGRAMAS DE POSGRADOS SEGÚN LAS CONDICIONES DE CALIDAD DESCRITAS EN LA NORMATIVIDAD VIGENTE. 5) ORGANIZAR LAS EVIDENCIAS, ANEXOS TÉCNICOS Y DEMÁS DOCUMENTOS QUE REQUIERA LA PLATAFORMA SACES, PARA OBTENCIÓN DE REGISTROS CALIFICADOS. 6) SEGUIMIENTO Y CONTROL A LOS PROGRAMAS PARA SOLICITUD DE REGISTRO CALIFICADO. 7) APOYAR EN LAS SOLICITUDES DE RENOVACIÓN DE REGISTRO CALIFICADOS DE LOS PROGRAMAS ACTIVOS DEL CENTRO DE POSGRADOS Y FORMACIÓN CONTINUA. 8) APOYAR EN LOS PROCESOS DE ACREDITACIÓN DE LOS PROGRAMAS DEL CENTRO DEL POSGRADOS Y FORMACIÓN CONTINUA. 9) APOYAR EN LA RECOPILACIÓN DE INFORMACIÓN PARA LA CREACIÓN DE NUEVOS PROGRAMAS (CONSULTA A PÁGINAS DEL GOBIERNO NACIONAL, PLANES DE GOBIERNO, PLANES DE ACCIÓN, SNIES, OBSERVATORIO LABORAL ETC.) 10) PRESENTAR INFORMES MENSUALES DEL AVANCE DE LA CREACIÓN DE LOS PROGRAMAS ASIGNADOS. 11) ASISTIR A TODAS LAS REUNIONES PROGRAMADAS POR LA OFICINA DE ASEGURAMIENTO DE LA CALIDAD, LAS FACULTADES Y EL MINISTERIO DE EDUCACIÓN CORRESPONDIENTE A CAPACITACIONES Y SOCIALIZACIONES CON RESPECTO A LA NORMATIVIDAD VIGENTE.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</si>
  <si>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OPSP-CPF-0007</t>
  </si>
  <si>
    <t>JAIME ALONSO BAENA FERNANDEZ</t>
  </si>
  <si>
    <t>APOYAR EN LA ORGANIZACIÓN Y SEGUIMIENTO PRESUPUESTAL DEL CENTRO DE POSTGRADOS Y TODOS LOS PROGRAMAS DE POSTGRADOS DE LA UNIVERSIDAD DEL MAGDALENA. 2) APOYO AL ÁREA FINANCIERA DEL CENTRO DE POSTGRADOS Y FORMACIÓN CONTINUA DE LA UNIVERSIDAD DEL MAGDALENA. 3) APOYAR EN LA CONTRATACIÓN DEL CENTRO DE POSTGRADOS.  4) APOYAR EN LA ELABORACIÓN Y RENDICIÓN DE INFORMES PRESUPUESTALES. 5) APOYAR EN LA VALIDACIÓN Y ELABORACIÓN DE PRESUPUESTOS. 6) APOYAR EN LA GENERACIÓN Y PRESENTACIÓN DE INFORMES DE CONTRATACIÓN. 7) APOYAR EN LOS PROYECTOS Y CONVENIOS INTERINSTITUCIONALES PARA VENTA DE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</si>
  <si>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OAG-CPF-0008</t>
  </si>
  <si>
    <t>MERCEDES NOHEMY SANTRICH MANJARRES</t>
  </si>
  <si>
    <t xml:space="preserve">APOYAR EN LA CREACIÓN DE CUENTAS EN EL SIGEP. 2) APOYAR EN LA VERIFICACIÓN DE LA DOCUMENTACIÓN CONTRACTUAL Y EN EL SIGEP DE LOS CONTRATISTAS DEL CENTRO DE POSTGRADOS Y FORMACIÓN CONTINÚA. 3)  APOYAR EN EL CARGUE DE INFORMACION DEL CENTRO DE POSTGRADOS EN LA PLATAFORMA SIAOBSERVA. 4) APOYAR EN LA ORGANIZACIÓN Y CARGUE DE LOS MICRODISEÑOS DE LOS PROGRAMAS DE POSTGRADOS EN LA PLATAFORMA VIRTUAL. 5) APOYAR EN LOS PROCESOS DE ACREDITACIÓN DE LOS PROGRAMAS EXISTENTES Y ELABORACIÓN DE LOS NUEVOS PROGRAMAS DEL CENTRO DE POSTGRADOS Y FORMACIÓN CONTINUA 7) APOYAR EN LA PRESENTACIÓN LOS INFORMES REQUERIDOS DE LA PLANEACIÓN ESTRATÉGICA DEL CENTRO DE POSTGRADOS Y FORMACIÓN CONTINUA. 8) APOYAR ACTIVAMENTE EN LOS PROCESOS DE AUTOEVALUACIÓN A LOS DIRECTORES DEL PROGRAMA O AL EQUIPO DESIGNADO PARA TAL FIN. 9) APOYAR EN LA REALIZACIÓN , IMPLEMENTACIÓN Y EVALUACIÓN DEL PLAN ESTRATÉGICO DEL CENTRO DE POSTGRADOS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</si>
  <si>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OAG-CPF-0009</t>
  </si>
  <si>
    <t>MARGARITA LABARCES ROBLES</t>
  </si>
  <si>
    <t>APOYAR EN LA ORGANIZACIÓN DE LA DOCUMENTACIÓN DE CONTRATACIÓN 2022 Y ORGANIZACIÓN DE LA DOCUMENTACIÓN PARA PAGOS. 2) APOYAR A LOS COORDINADORES Y DIRECTORES EN LA ELABORACIÓN DE LA  PROGRAMACIÓN DE LOS ESPACIOS FISICOS PARA LAS CLASES DE DIPLOMADOS, ESPECIALIZACIONES Y MAESTRÍAS DEL CENTRO DE POSTGRADOS Y FORMACIÓN CONTINUA. 3) APOYAR EN TODO LO RELACIONADO CON EL MANEJO DE EQUIPOS AUDIOVISUALES Y REQUERIMIENTOS DE CAFETERIA PARA LOS PROGRAMAS DEL CENTRO DE POSTGRADOS Y FORMACIÓN CONTINUA. 4) APOYAR EN LOS EVENTOS DE PUBLICIDAD REALIZADOS POR EL CENTRO DE POSTGRADOS Y FORMACIÓN CONTINUA. 5) VERIFICAR LAS ADECUADAS CONDICIONES LOGÍSTICAS PARA EL DESARROLLO DE LAS ACTIVIDADES ACADÉMICAS CONTEMPLADAS EN LA PROGRAMACIÓN SEMANAL. 6) APOYAR EN LA ACTUALIZACIÓN DE TABLAS DOCUMENTALES DEL CENTRO DE POSTGRADOS.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</si>
  <si>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OAG-CPF-0010</t>
  </si>
  <si>
    <t>YADIRA MARIA CABAS AGUILAR</t>
  </si>
  <si>
    <t>APOYAR EN LA ORGANIZACIÓN DE LOS ESPACIOS FÍSICOS DE LOS DIPLOMADOS, ESPECIALIZACIONES Y MAESTRÍAS Y DOCTORADOS DEL CENTRO DE POSTGRADOS Y FORMACIÓN CONTINUA.   2) APOYO EN LA ATENCIÓN DE LOS USUARIOS DEL CENTRO DE POSTGRADOS Y FORMACIÓN CONTINUA.  3) APOYAR EN LA REALIZACIÓN DE LLAMADAS PARA LAS PERSONAS DE LAS BASES DE DATOS DE POSTGRADOS. 4) APOYO LOGÍSTICO EN LOS EVENTOS VIRTUALES   Y SESIONES EDUCATIVAS REALIZADOS POR EL CENTRO DE POSTGRADOS Y FORMACIÓN CONTINUA. 5) SUMINISTRAR  INFORMACIÓN Y MOTIVAR A LOS ESTUDIANTES EN LOS ÚLTIMOS SEMESTRES DE LAS UNIVERSIDADES DE LA REGIÓN. 6) APOYAR EN LA ORGANIZACIÓN DE LOS PROCESOS DE MERCADEO Y MARKETING.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</si>
  <si>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OPSP-CPF-0011</t>
  </si>
  <si>
    <t>GENITH ISABEL GARZON ALVAREZ</t>
  </si>
  <si>
    <t>APOYAR LOS TRABAJOS RELATIVOS A LA GESTORÍA DE COBRANZA Y RECUPERACIÓN DE CARTERA CONSISTENTES EN EL LEVANTAMIENTO, VERIFICACIÓN, DEPURACIÓN, CONSOLIDACIÓN Y COBRO DE LAS OBLIGACIONES EN MORA DE LOS CRÉDITOS EDUCATIVOS QUE CONCEDE UNIMAGDALENA A LOS EDUCANDOS DEL CENTRO DE POSTGRADOS Y FORMACIÓN CONTINUA SEGÚN LAS CONDICIONES ESTABLECIDAS EN LA REGLAMENTACIÓN DEL SISTEMA DE FINANCIACIÓN DE MATRÍCULAS DE LA ALMA MATER. 2) APOYAR EN LA ATENCIÓN AL PÚBLICO CON CARTERA MOROSA EN COBRO PRE JURÍDICO Y/O JURÍDICO. 3) APOYAR EN LA ELABORACIÓN DE VOLANTES DE CONSIGNACIÓN PARA EL PAGO DE LAS CUOTAS MENSUALES (RECAUDO VIGENCIAS ANTERIORES). 4) INTIMAR AL PAGO A LOS DEUDORES Y CODEUDORES MOROSOS, MEDIANTE LA ELABORACIÓN Y ENVIÓ DE NOTIFICACIONES Y/O COMUNICACIONES A SU DOMICILIO REAL Y LABORAL, LLAMADAS TELEFÓNICAS, VISITAS PERSONALES Y CUALQUIER OTRO MEDIO EFICAZ PARA COMUNICAR AL DEUDOR Y CODEUDOR DE SU SITUACIÓN; DE ESTAS ACTIVIDADES, SE LLEVARÁ UN CONTROL VERIFICABLE DE ESTAS ACTIVIDADES PREFERENCIALMENTE EN CUADROS DE EXCEL. 5) ELABORAR Y VERIFICAR LA SUSCRIPCIÓN DE LOS ACUERDOS DE PAGO QUE SE LOGRE CON LOS DEUDORES Y CODEUDORES Y HACERLE SEGUIMIENTO. 6) ACTUALIZAR LOS DATOS DE CONTACTO DE LOS DEUDORES Y CODEUDORES QUE LOGRE CONSOLIDAR Y REPORTARLOS A UNIMAGDALENA. 7) APOYAR EN LA EXPEDICIÓN DE CERTIFICACIONES RELACIONADAS CON LAS OBLIGACIONES COBRADAS Y REQUERIDAS POR LOS DEUDORES Y/O CODEUDORES. 8) DIAGNOSTICAR Y REPORTAR LOS CRÉDITOS QUE NO PUDO RECUPERAR. 9) EJECUTAR LOS PROCEDIMIENTOS COGUI RELACIONADAS CON LAS ACTIVIDADES  DESARROLLADAS.  10) REALIZAR INFORMES DETALLADO DEL RESULTADO Y CONCLUSIONES DE LA COBRANZA REALIZADA, LOS CONVENIOS DE PAGO FIRMADOS Y LAS DEMANDAS PRESENTADAS, DONDE SE INCLUIRÁ UNA RELACIÓN DE LOS TRAMITES ADELANTADOS INDICANDO EN QUÉ ESTADO SE ENCUENTRA CADA COBRO, CONVENIO O PROCESO PRESENTADO. 11) APLICAR ENCUESTAS DE SATISFACCIÓN. 12) ORGANIZAR, RELACIONAR Y ENTREGAR PARA SU ARCHIVO TODA LA DOCUMENTACIÓN QUE GENERE EL DESARROLLO DE SUS ACTIVIDADES PARA EL ARCHIVO DE GESTIÓN.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</si>
  <si>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OPSP-CPF-0012</t>
  </si>
  <si>
    <t>CLAUDIA PATRICIA ILLIDGE BUITRAGO</t>
  </si>
  <si>
    <t>APOYAR LOGÍSTICAMENTE EN LAS ACTIVIDADES DE MERCADEO Y PUBLICIDAD VIRTUAL EN EL ÁREA DE TELEMERCADEO 2) ORGANIZAR, DISEÑAR Y EJECUTAR EL PLAN DE TELEMERCADEO DEL CENTRO DE POSTGRADOS Y FORMACIÓN CONTINUA. 3) APOYAR EN LOS EVENTOS Y SESIONES EDUCATIVAS REALIZADO POR EL CENTRO DE POSTGRADOS Y FORMACIÓN CONTINUA. 4) APOYAR EN LA REALIZACIÓN DE VISITAS A EMPRESAS, INFORMANDO Y MOTIVANDO A ESTUDIANTES EN LOS ÚLTIMOS SEMESTRES DE LAS UNIVERSIDADES DE LA REGIÓN Y PÚBLICO EN GENERAL. 5) APOYAR EN LA REALIZACIÓN DE TELEMERCADEO A  EMPRESAS, IPS, Y ORGANIZACIONES PARA LA VENTA DE PROGRAMAS DE POSTGRADOS, DIPLOMADOS Y CURSOS DE FORMACIÓN CONTINUA. 6) APOYAR EN LA REALIZACIÓN ESTUDIOS PARA CONOCER LAS TENDENCIAS EN  TELEMERCADEO UTILIZADAS POR LAS DISTINTAS UNIVERSIDADES LOCALES, REGIONALES Y NACIONALES EN LA PROMOCIÓN DE LA OFERTA DE SUS PROGRAMAS DE POSTGRADOS.  7) APOYAR EN EL PROCESO DE EVALUACIÓN DE SATISFACCIÓN DE LOS CLIENTES POTENCIALES. 8) APOYAR EN LAS ACTIVIDADES RELACIONADAS CON ESTABLECER RELACIONES Y CONVENIOS CON EMPRESAS DEL SECTOR PÚBLICO Y SECTOR PRIVADO EN APOYO EN LA ELABORACIÓN DE ESTO A TRAVÉS DE PLANIFICACIÓN DE VISITAS COMERCIALES, SEGUIMIENTO Y CONTROL. 9)  REALIZAR EL APOYO LOGÍSTICO Y PROTOCOLARIO EN LAS ACTIVIDADES DEL CENTRO DE POSTGRADOS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</si>
  <si>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OPSP-CPF-0013</t>
  </si>
  <si>
    <t>JESUS DAVID SUAREZ LOBATO</t>
  </si>
  <si>
    <t>APOYAR EN LOS PROCESOS DE VIRTUALIZACIÓN DE LOS PROGRAMAS DEL CENTRO DE POSGRADOS Y FORMACIÓN CONTINUA (ESPECIALIZACIÓN EN SEGURIDAD Y SALUD EN EL TRABAJO, ESPECIALIZACIÓN EN GERENCIA DE PROYECTOS DE INGENIERÍA, MAESTRÍA EN ECOLOGÍA Y BIODIVERSIDAD, MAESTRÍA EN SEGURIDAD Y SALUD EN EL TRABAJO. 2) REALIZAR LA REVISIÓN DE ESTILO, GRAMÁTICA Y REDACCIÓN DE LOS DOCUMENTOS PARA SOLICITUD DE REGISTRO CALIFICADO. 3) DESARROLLAR EN LAS PLANTILLAS DEFINIDAS POR EL MINISTERIO DE EDUCACIÓN LA ESTRUCTURA DE LOS PROGRAMAS DE POSGRADOS A VIRTUALIZAR SEGÚN LAS CONDICIONES DE CALIDAD DESCRITAS EN LA NORMATIVIDAD VIGENTE. 4) APOYO EN LA ORGANIZACIÓN DE LAS EVIDENCIAS Y ANEXOS TÉCNICOS PARA EL CARGUE DE LOS DOCUMENTOS EN EL SACES.  5) APOYAR AL CENTRO DE POSGRADOS Y FORMACIÓN CONTINUA EN ARTICULACIÓN CON LA OFICINA DE ASEGURAMIENTO DE LA CALIDAD Y LAS FACULTADES LOS PROCESOS DE MODIFICACIÓN Y RENOVACIÓN DE LOS REGISTROS CALIFICADOS DE LOS PROGRAMAS DE POSGRADOS. 6) ASISTIR A TODAS LAS REUNIONES PROGRAMADAS POR LA OFICINA DE ASEGURAMIENTO DE LA CALIDAD, LAS FACULTADES Y EL MINISTERIO DE EDUCACIÓN CORRESPONDIENTE A CAPACITACIONES Y SOCIALIZACIONES CON RESPECTO A LA NORMATIVIDAD VIGENTE. 9) ORGANIZAR LAS EVIDENCIAS Y DEMÁS DOCUMENTOS QUE REQUIERAN LOS PROGRAMAS A VIRTUALIZAR PARA EL CARGUE EN EL APLICATIVO SACES DE LOS PROGRAMAS DE POSGRADOS ASIGNADOS (CONSULTA A PÁGINAS DEL GOBIERNO NACIONAL, PLANES DE GOBIERNO, PLANES DE ACCIÓN, SNIES, OBSERVATORIO LABORAL, NORMATIVIDAD INTERNA ETC.). 10) PRESENTAR INFORMES MENSUALES DEL AVANCE DE LA CREACIÓN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</si>
  <si>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OPSP-CPF-0014</t>
  </si>
  <si>
    <t>MARIA PAULA DURAN ROSO</t>
  </si>
  <si>
    <t>APOYAR AL CENTRO DE POSGRADOS Y FORMACIÓN CONTINUA EN ARTICULACIÓN CON LA OFICINA DE ASEGURAMIENTO DE LA CALIDAD Y LAS FACULTADES LOS PROCESOS DE AUTOEVALUACIÓN, MODIFICACIÓN Y RENOVACIÓN DE LOS REGISTROS CALIFICADOS DE LOS PROGRAMAS DE POSGRADOS DE LA FACULTAD DE INGENIERÍA (MAESTRÍA EN PESQUERÍAS TROPICALES, MAESTRÍA EN CIENCIAS AGRARIAS, MAESTRÍA EN INGENIERÍA, ESPECIALIZACIÓN EN GERENCIA DE PROYECTOS DE INGENIERÍA. 2) APOYAR EN LA LOGÍSTICA DE LOS EVENTOS ACADÉMICOS, ACTIVIDADES DE AUTOEVALUACIÓN Y PLANES DE MEJORAMIENTO DE LOS PROGRAMAS DE POSGRADOS. 3) APOYAR EN LA REDACCIÓN Y PRESENTACIÓN DE LOS INFORMES DE AUTOEVALUACIÓN, DE LOS PROGRAMAS DE POSGRADOS ASIGNADOS CON LAS EVIDENCIAS CORRESPONDIENTES. 4) ASISTIR A TODAS LAS REUNIONES PROGRAMADAS POR LA OFICINA DE ASEGURAMIENTO DE LA CALIDAD, LAS FACULTADES Y EL MINISTERIO DE EDUCACIÓN CORRESPONDIENTE A PROCESOS DE AUTOEVALUACIÓN, CAPACITACIONES Y SOCIALIZACIONES CON RESPECTO A LA NORMATIVIDAD VIGENTE. 5) APOYAR EN LA RECOPILACIÓN Y ORGANIZACIÓN DE LAS EVIDENCIAS Y DEMÁS DOCUMENTOS QUE REQUIERAN LOS INFORMES DE AUTOEVALUACIÓN (CONSULTA A PÁGINAS DEL GOBIERNO NACIONAL, PLANES DE GOBIERNO, PLANES DE ACCIÓN, SNIES, OBSERVATORIO LABORAL, NORMATIVIDAD INTERNA ETC). 6) RENDIR INFORMES MENSUALES A LA DIRECCIÓN DEL CENTRO DE POSGRADOS ACERCA DE LOS PROCESOS DE AUTOEVALUACIÓN DE LOS PROGRAMAS ASIGNADOS Y DEMÁS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</si>
  <si>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OPSP-CPF-0015</t>
  </si>
  <si>
    <t>LUIS CARLOS MENDOZA BERMUDEZ</t>
  </si>
  <si>
    <t xml:space="preserve">APOYAR EN LOS PROCESOS DE VIRTUALIZACIÓN DE LOS PROGRAMAS DEL CENTRO DE POSGRADOS Y FORMACIÓN CONTINUA (MAESTRÍA EN PROMOCIÓN Y PROTECCIÓN DE LOS DERECHOS HUMANOS, ESPECIALIZACIÓN EN DERECHOS HUMANOS Y DIH, ESPECIALIZACIÓN EN DERECHO PROCESAL) 2) REALIZAR LA REVISIÓN DE ESTILO, GRAMÁTICA Y REDACCIÓN DE LOS DOCUMENTOS PARA SOLICITUD DE REGISTRO CALIFICADO. 3) DESARROLLAR EN LAS PLANTILLAS DEFINIDAS POR EL MINISTERIO DE EDUCACIÓN LA ESTRUCTURA DE LOS PROGRAMAS DE POSGRADOS A VIRTUALIZAR SEGÚN LAS CONDICIONES DE CALIDAD DESCRITAS EN LA NORMATIVIDAD VIGENTE. 4) APOYO EN LA ORGANIZACIÓN DE LAS EVIDENCIAS Y ANEXOS TÉCNICOS PARA EL CARGUE DE LOS DOCUMENTOS EN EL SACES.  5) APOYAR AL CENTRO DE POSGRADOS Y FORMACIÓN CONTINUA EN ARTICULACIÓN CON LA OFICINA DE ASEGURAMIENTO DE LA CALIDAD Y LAS FACULTADES LOS PROCESOS DE MODIFICACIÓN Y RENOVACIÓN DE LOS REGISTROS CALIFICADOS DE LOS PROGRAMAS DE POSGRADOS. 6) ASISTIR A TODAS LAS REUNIONES PROGRAMADAS POR LA OFICINA DE ASEGURAMIENTO DE LA CALIDAD, LAS FACULTADES Y EL MINISTERIO DE EDUCACIÓN CORRESPONDIENTE A CAPACITACIONES Y SOCIALIZACIONES CON RESPECTO A LA NORMATIVIDAD VIGENTE. 9) ORGANIZAR LAS EVIDENCIAS Y DEMÁS DOCUMENTOS QUE REQUIERAN LOS PROGRAMAS A VIRTUALIZAR PARA EL CARGUE EN EL APLICATIVO SACES DE LOS PROGRAMAS DE POSGRADOS ASIGNADOS (CONSULTA A PÁGINAS DEL GOBIERNO NACIONAL, PLANES DE GOBIERNO, PLANES DE ACCIÓN, SNIES, OBSERVATORIO LABORAL, NORMATIVIDAD INTERNA ETC.). 10) PRESENTAR INFORMES MENSUALES DEL AVANCE DE LA CREACIÓN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</si>
  <si>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OPSP-CPF-0016</t>
  </si>
  <si>
    <t>JOHANA BARROS PEREZ</t>
  </si>
  <si>
    <t>DESARROLLAR ESTRATEGIAS Y LOGÍSTICA EN LAS ACTIVIDADES DE MERCADEO Y PUBLICIDAD DEL CENTRO DE POSTGRADOS 2) ORGANIZAR, DISEÑAR Y EJECUTAR EL PLAN DE TELEMERCADEO DEL CENTRO DE POSTGRADOS Y FORMACIÓN CONTINUA. 3) APOYAR EN LOS EVENTOS Y SESIONES EDUCATIVAS REALIZADO POR EL CENTRO DE POSTGRADOS Y FORMACIÓN CONTINUA. 4) APOYAR EN LA REALIZACIÓN DE VISITAS, INFORMANDO Y MOTIVANDO A ESTUDIANTES EN LOS ÚLTIMOS SEMESTRES DE LAS UNIVERSIDADES DE LA REGIÓN Y PÚBLICO EN GENERAL. 5) APOYAR EN LA REALIZACIÓN DE TELEMERCADEO A  EMPRESAS, IPS, Y ORGANIZACIONES PARA LA VENTA DE PROGRAMAS DE POSTGRADOS, DIPLOMADOS Y CURSOS DE FORMACIÓN CONTINUA. 6) APOYAR EN LA REALIZACIÓN ESTUDIOS PARA CONOCER LAS TENDENCIAS EN  TELEMERCADEO UTILIZADAS POR LAS DISTINTAS UNIVERSIDADES LOCALES, REGIONALES Y NACIONALES EN LA PROMOCIÓN DE LA OFERTA DE SUS PROGRAMAS DE POSTGRADOS.  7) APOYAR EN EL PROCESO DE EVALUACIÓN DE SATISFACCIÓN DE LOS CLIENTES POTENCIALES. 8) APOYAR EN LAS ACTIVIDADES RELACIONADAS CON ESTABLECER RELACIONES CON EMPRESAS DEL SECTOR PÚBLICO Y SECTOR PRIVADO EN APOYO EN LA ELABORACIÓN DE ESTO A TRAVÉS DE PLANIFICACIÓN DE VISITAS COMERCIALES, SEGUIMIENTO Y CONTROL. 9)  APOYAR A LA VICERRECTORÍA DE EXTENSIÓN EN LOS PROGRAMAS DE INTERACCIÓN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</si>
  <si>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OPSP-CPF-0017</t>
  </si>
  <si>
    <t>DILZO RAFAEL RADA CANTILLO</t>
  </si>
  <si>
    <t>REALIZAR Y ASESORAR  TODO LO REFERENTE AL DISEÑO Y PUBLICIDAD PARA EL MEJORAMIENTO DE LA IMAGEN DEL CENTRO DE POSGRADOS Y FORMACIÓN CONTINUA. 2) ELABORAR TODO LO REFERENTE A LA IDENTIDAD CORPORATIVA DEL CENTRO DE POSGRADOS. 3) REALIZAR TODO LO REFERENTE AL  DISEÑO DEL ARTE GRÁFICO DE LOS PROGRAMAS DEL CENTRO DE POSGRADOS Y FORMACIÓN CONTINUA. 4) CREAR LOS DISEÑOS DE LA PUBLICIDAD DE LOS PROGRAMAS EXISTENTES Y DE LOS NUEVOS PROGRAMAS DEL CENTRO DE POSGRADOS Y FORMACIÓN CONTINUA. 5) REALIZAR LOS INTROS INTERACTIVOS DE LOS CURSOS VIRTUALES. 6) DISEÑAR LAS ACTIVIDADES INTERACTIVAS DE LOS MATERIALES DE ESTUDIO DE TODOS LOS MÓDULOS DE LOS PROGRAMAS VIRTUALES. 7) DETERMINAR Y CREAR TODA LA PUBLICIDAD AUDIOVISUAL DE LOS PROGRAMAS EXISTENTES Y DE LOS NUEVOS PROGRAMAS DEL CENTRO DE POSGRADOS Y FORMACIÓN CONTINUA. 8) CREAR TODOS LOS DISEÑOS DE LA PUBLICIDAD SOBRE EL DISEÑO WEB Y DE APPS. 9) REALIZAR TODAS LA CREACIONES DE LAS  ANIMACIONES 2D Y 3D CON REFERENCIA DE LOS PROGRAMAS EXISTENTES Y DE LOS NUEVOS PROGRAMAS DEL CENTRO DE POSGRADOS Y FORMACIÓN CONTINUA. 10) APOYAR ACTIVAMENTE EN LOS PROCESOS DE PUBLICIDAD Y MERCADEO O AL EQUIPO DESIGNADO PARA TAL FIN.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</si>
  <si>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OAG-CPF-0018</t>
  </si>
  <si>
    <t>HANLIA KAILE CHAPARRO GELVEZ</t>
  </si>
  <si>
    <t>APOYAR EN LA RECOPILACIÓN DE INFORMACIÓN PARA LA CREACIÓN DE NUEVOS PROGRAMAS (CONSULTA A PÁGINAS DEL GOBIERNO NACIONAL, PLANES DE GOBIERNO, PLANES DE ACCIÓN, SNIES, OBSERVATORIO LABORAL ETC). 2) APOYAR EN LA RECOPILACIÓN Y ACTUALIZACIÓN DE INFORMACIÓN RELACIONADA CON LA NORMATIVA DEL MINISTERIO DE EDUCACIÓN NACIONAL, REFERENTE A CÓDIGO SNIES, CAMBIO Y/O ACTUALIZACIONES DE LA NORMATIVIDAD RELACIONADA CON LA CREACIÓN, VIRTUALIZACIÓN Y RENOVACIÓN DE REGISTRO CALIFICADO.3) APOYAR EN LA ORGANIZACIÓN Y COMPILACIÓN RESULTADO DE LAS REUNIONES Y COMITÉS RELACIONADOS CON LA CREACIÓN DE PROGRAMAS.4) ASISTIR A TODAS LAS REUNIONES PROGRAMADAS POR LA OFICINA DE ASEGURAMIENTO DE LA CALIDAD, LAS FACULTADES Y EL MINISTERIO DE EDUCACIÓN, CORRESPONDIENTE A CAPACITACIONES Y SOCIALIZACIONES CON RESPECTO A LA NORMATIVIDAD VIGENTE.5) APOYAR EN EL MANEJO DE LA AGENDA DE REUNIONES Y COMITÉS CON LAS FACULTADES Y OFICINA DE ASEGURAMIENTO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</si>
  <si>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OPSP-CPF-0019</t>
  </si>
  <si>
    <t>ASESORAR Y ORIENTAR LA METODOLOGÍA DE TRABAJO PARA LA CREACIÓN DE LA PROPUESTA VIRTUAL Y POSTERIOR DOCUMENTO MAESTRO DE LOS PROGRAMAS DE POSGRADOS, SEGÚN LO DISPUESTO EN EL DECRETO 1330 DE 2019 Y RESOLUCIÓN 21795 DE 2020 DEL MINISTERIO DE EDUCACIÓN, EN ESPECIAL LOS ASPECTOS CURRICULARES CONCERNIENTES A LA MODALIDAD VIRTUAL 2.) REALIZAR OBSERVACIONES A LOS DOCENTES O GRUPO INTERDISCIPLINARIO DEL CENTRO DE POSGRADOS ENCARGADOS DE BRINDAR APOYO TÉCNICO A RESPONSABLES DE LOS DOCUMENTOS MAESTROS, CON EL PROPÓSITO DE CUMPLIR LOS REQUISITOS NORMATIVOS Y DE FORMA EN LOS MISMOS. 3.) ORIENTAR DE FORMA SINCRÓNICA Y ASINCRÓNICA AL EQUIPO DE APOYO ENCARGADO DE FACILITAR, GUIAR E IMPLEMENTAR DE MANERA PRÁCTICA Y DOCUMENTAL, LA MODALIDAD VIRTUAL EN QUE SE OFRECERÁ PROGRAMAS DE POSGRADOS. 4) PARTICIPAR DE MEJORAS Y EVENTUAL CREACIÓN DE INSTRUMENTOS, PROCESOS Y METODOLOGÍAS QUE CONTRIBUYAN A UN MEJOR DESARROLLO DE ACTIVIDADES DE CREACIÓN, AUTOEVALUACIÓN Y RENOVACIÓN DE PROGRAMAS ACADÉMICOS DEL NIVEL DE POSGRADOS.</t>
  </si>
  <si>
    <t>OPSP-CPF-0020</t>
  </si>
  <si>
    <t>ALFONSO ESCORCIA SANDOVAL</t>
  </si>
  <si>
    <t xml:space="preserve">ASESORAR LOGÍSTICAMENTE EN LAS ACTIVIDADES DE MERCADEO Y PUBLICIDAD. 2) APOYAR EN LA ACTUALIZACIÓN Y MANEJO DE LA PAGINA WEB DEL CENTRO DE POSTGRADOS  3)  APOYAR EN LA REALIZACIÓN DE ACTIVIDADES DE VOLANTEO Y PUBLICIDAD DE CAMPO. 4) APOYAR EN EL PROCESO DE ENTREVISTAS A COORDINADORES, ESTUDIANTES Y COMUNIDAD EN GENERAL PARA EL DESARROLLO PUBLICITARIO DE LAS OFERTA ACADÉMICA  5) APOYAR EN EL PROCESO DE EVALUACIÓN DE SATISFACCIÓN DE LOS CLIENTES . 6) REALIZAR EL APOYO LOGÍSTICO Y PROTOCOLARIO EN LAS ACTIVIDADES DEL CENTRO DE POSTGRADOS Y FORMACIÓN CONTINUA.
</t>
  </si>
  <si>
    <t>OPSP-CPF-0021</t>
  </si>
  <si>
    <t>APOYAR EN LOS PROCESOS DE LA CREACIÓN DE NUEVOS PROGRAMAS DE POSGRADOS TENIENDO EN CUENTA LOS LINEAMIENTOS VIGENTES POR PARTE DEL MINISTERIO DE EDUCACIÓN EN ARTICULACIÓN CON LA OFICINA DE ASEGURAMIENTO DE LA CALIDAD (ESPECIALIZACIÓN EN INTERVENCIÓN SOCIAL Y MAESTRIA EN GESTIÓN, TRIBUTACIÓN Y ADUANAS). 2) REALIZAR LA REVISIÓN DE ESTILO, GRAMÁTICA Y REDACCIÓN DE LOS DOCUMENTOS PARA SOLICITUD DE REGISTRO CALIFICADO. 3) DESARROLLAR EN LAS PLANTILLAS DE ACUERDO A LOS LINEAMIENTOS DEFINIDAS POR EL MINISTERIO DE EDUCACIÓN, ASUMIENDO LA ESTRUCTURA DE LOS PROGRAMAS DE POSGRADOS SEGÚN LAS CONDICIONES DE CALIDAD DESCRITAS EN LA NORMATIVIDAD VIGENTE. 4) ORGANIZAR LAS EVIDENCIAS, ANEXOS Y DEMÁS DOCUMENTOS QUE REQUIERA EL APLICATIVO SACES, PARA EL CARGUE MASIVO Y OBTENCIÓN DE REGISTROS CALIFICADOS. 5) APOYAR EN LAS SOLICITUDES DE RENOVACIÓN DE REGISTRO CALIFICADOS DE LOS PROGRAMAS ACTIVOS DEL CENTRO DE POSGRADOS Y FORMACIÓN CONTINUA. 6) APOYAR EN LOS PROCESOS DE ACREDITACIÓN DE LOS PROGRAMAS DEL CENTRO DE POSGRADOS Y FORMACIÓN CONTINUA. 7) APOYAR EN LA RECOPILACIÓN DE INFORMACIÓN PARA LA CREACIÓN DE NUEVOS PROGRAMAS (CONSULTA A PÁGINAS DEL GOBIERNO NACIONAL, PLANES DE GOBIERNO, PLANES DE ACCIÓN, SNIES, OBSERVATORIO LABORAL ETC). 8) PRESENTAR INFORMES MENSUALES DEL AVANCE DE LA CREACIÓN DE LOS PROGRAMAS ASIGNADOS. 9) ASISTIR A TODAS LAS REUNIONES PROGRAMADAS POR LA OFICINA DE ASEGURAMIENTO DE LA CALIDAD, LAS FACULTADES Y EL MINISTERIO DE EDUCACIÓN, CORRESPONDIENTE A CAPACITACIONES Y SOCIALIZACIONES CON RESPECTO A LA NORMATIVIDAD VIGENTE.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</si>
  <si>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OAG-CPF-0022</t>
  </si>
  <si>
    <t>NATALIA CAMILA OSORIO MARIN</t>
  </si>
  <si>
    <t>APOYAR AL CENTRO DE POSGRADOS Y FORMACIÓN CONTINUA EN ARTICULACIÓN CON LA OFICINA DE ASEGURAMIENTO DE LA CALIDAD Y LAS FACULTADES LOS PROCESOS DE AUTOEVALUACIÓN, MODIFICACIÓN Y RENOVACIÓN DE LOS REGISTROS CALIFICADOS DE LOS PROGRAMAS DE POSGRADOS DE LA FACULTAD DE CIENCIAS EMPRESARIALES Y ECONÓMICAS (MAESTRÍA EN ADMINISTRACIÓN, ESPECIALIZACIÓN EN FINANZAS, ESPECIALIZACIÓN  EN GERENCIA DE MERCADEO, ESPECIALIZACIÓN EN ALTA GERENCIA, ESPECIALIZACIÓN EN FORMULACIÓN Y GESTIÓN INTEGRAL DE PROYECTOS. 2) APOYAR EN LA LOGÍSTICA DE LOS EVENTOS ACADÉMICOS, ACTIVIDADES DE AUTOEVALUACIÓN Y PLANES DE MEJORAMIENTO DE LOS PROGRAMAS DE POSGRADOS. 3) APOYAR EN LA REDACCIÓN Y PRESENTACIÓN DE LOS INFORMES DE AUTOEVALUACIÓN, DE LOS PROGRAMAS DE POSGRADOS ASIGNADOS CON LAS EVIDENCIAS CORRESPONDIENTES. 4) ASISTIR A TODAS LAS REUNIONES PROGRAMADAS POR LA OFICINA DE ASEGURAMIENTO DE LA CALIDAD, LAS FACULTADES Y EL MINISTERIO DE EDUCACIÓN CORRESPONDIENTE A PROCESOS DE AUTOEVALUACIÓN, CAPACITACIONES Y SOCIALIZACIONES CON RESPECTO A LA NORMATIVIDAD VIGENTE. 5) APOYAR EN LA RECOPILACIÓN Y ORGANIZACIÓN DE LAS EVIDENCIAS Y DEMÁS DOCUMENTOS QUE REQUIERAN LOS INFORMES DE AUTOEVALUACIÓN (CONSULTA A PÁGINAS DEL GOBIERNO NACIONAL, PLANES DE GOBIERNO, PLANES DE ACCIÓN, SNIES, OBSERVATORIO LABORAL, NORMATIVIDAD INTERNA ETC). 6) RENDIR INFORMES MENSUALES A LA DIRECCIÓN DEL CENTRO DE POSGRADOS ACERCA DE LOS PROCESOS DE AUTOEVALUACIÓN DE LOS PROGRAMAS ASIGNADOS Y DEMÁS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</si>
  <si>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OPSP-CPF-0023</t>
  </si>
  <si>
    <t>HEIMY JOHANA VARGAS SEVILLA</t>
  </si>
  <si>
    <t>APOYAR EN LAS  VISITAS A ENTIDADES DEL SECTOR PUBLICO Y PRIVADO DE SANTA MARTA Y EL MAGDALENA, PARA ESTABLECER VINCULOS COMERCIALES. 2) APOYAR EN EL DESARROLLO DE ESTRATEGIAS Y LOGÍSTICA EN LAS ACTIVIDADES DE MERCADEO Y PUBLICIDAD DEL CENTRO DE POSTGRADOS 3) APOYAR EN LA ORGANIZACIÓN, DISEÑO Y EJECUCIÓN DEL PLAN DE TELEMERCADEO DEL CENTRO DE POSTGRADOS Y FORMACIÓN CONTINUA. 4) APOYAR EN LOS EVENTOS Y SESIONES EDUCATIVAS REALIZADO POR EL CENTRO DE POSTGRADOS Y FORMACIÓN CONTINUA. 5) APOYAR EN LA REALIZACIÓN DE VISITAS, INFORMANDO Y MOTIVANDO A ESTUDIANTES EN LOS ÚLTIMOS SEMESTRES DE LAS UNIVERSIDADES DE LA REGIÓN Y PÚBLICO EN GENERAL. 6) APOYAR EN LA REALIZACIÓN DE TELEMERCADEO A  EMPRESAS, IPS, Y ORGANIZACIONES PARA LA VENTA DE PROGRAMAS DE POSTGRADOS, DIPLOMADOS Y CURSOS DE FORMACIÓN CONTINUA. 7) APOYAR EN LA REALIZACIÓN ESTUDIOS PARA CONOCER LAS TENDENCIAS EN  TELEMERCADEO UTILIZADAS POR LAS DISTINTAS UNIVERSIDADES LOCALES, REGIONALES Y NACIONALES EN LA PROMOCIÓN DE LA OFERTA DE SUS PROGRAMAS DE POSTGRADOS.  8) APOYAR EN EL PROCESO DE EVALUACIÓN DE SATISFACCIÓN DE LOS CLIENTES POTENCIALES.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</si>
  <si>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OPSP-CPF-0024</t>
  </si>
  <si>
    <t>DANIELA MARIA GONZALEZ GRANADOS</t>
  </si>
  <si>
    <t>APOYAR EN LA LOGÍSTICA DE LOS EVENTOS ACADÉMICOS, ACTIVIDADES DE AUTOEVALUACIÓN Y PLANES DE MEJORAMIENTO DEL PROGRAMA DE POSGRADOS DE ESPECIALIZACIÓN EN SEGURIDAD Y SALUD EN EL TRABAJO . 2) APOYAR AL CENTRO DE POSGRADOS Y FORMACIÓN CONTINUA EN ARTICULACIÓN CON LA OFICINA DE ASEGURAMIENTO DE LA CALIDAD Y LAS FACULTADES LOS PROCESOS DE AUTOEVALUACIÓN, MODIFICACIÓN Y RENOVACIÓN DE LOS REGISTROS CALIFICADOS DE LOS PROGRAMAS DE POSGRADOS DE LA FACULTAD DE CIENCIAS DE LA EDUCACIÓN ( MAESTRÍA EN ENSEÑANZA DEL LENGUAJE Y LA LENGUA CASTELLANA, MAESTRÍA EN ENSEÑANZA DE LAS MATEMÁTICAS, MAESTRÍA EN ENSEÑANZA DE LAS CIENCIAS NATURALES, ESPECIALIZACIÓN EN DOCENCIA UNIVERSITARIA.  3) APOYAR EN LA REDACCIÓN Y PRESENTACIÓN DE LOS INFORMES DE AUTOEVALUACIÓN, DE LOS PROGRAMAS DE POSGRADOS ASIGNADOS CON LAS EVIDENCIAS CORRESPONDIENTES. DE LA FACULTAD DE SALUD  4) ASISTIR A TODAS LAS REUNIONES PROGRAMADAS POR LA OFICINA DE ASEGURAMIENTO DE LA CALIDAD, LAS FACULTADES Y EL MINISTERIO DE EDUCACIÓN CORRESPONDIENTE A PROCESOS DE AUTOEVALUACIÓN, CAPACITACIONES Y SOCIALIZACIONES CON RESPECTO A LA NORMATIVIDAD VIGENTE. 5) APOYAR EN LA RECOPILACIÓN Y ORGANIZACIÓN DE LAS EVIDENCIAS Y DEMÁS DOCUMENTOS QUE REQUIERAN LOS INFORMES DE AUTOEVALUACIÓN (CONSULTA A PÁGINAS DEL GOBIERNO NACIONAL, PLANES DE GOBIERNO, PLANES DE ACCIÓN, SNIES, OBSERVATORIO LABORAL, NORMATIVIDAD INTERNA ETC). 6) RENDIR INFORMES MENSUALES A LA DIRECCIÓN DEL CENTRO DE POSGRADOS ACERCA DE LOS PROCESOS DE AUTOEVALUACIÓN DE LOS PROGRAMAS ASIGNADOS Y DEMÁS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</si>
  <si>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OPSP-CPF-0025</t>
  </si>
  <si>
    <t>JULIAN JESUS RAMIREZ ESPITIA</t>
  </si>
  <si>
    <t>APOYAR EN LOS PROCESOS DE LA CREACIÓN DE NUEVOS PROGRAMAS DE POSGRADOS TENIENDO EN CUENTA LOS LINEAMIENTOS VIGENTES POR PARTE DEL MINISTERIO DE EDUCACIÓN EN ARTICULACIÓN CON LA OFICINA DE ASEGURAMIENTO DE LA CALIDAD (MAESTRÍA EN ENSEÑANZA DE UNA SEGUNDA LENGUA MODALIDAD VIRTUAL Y LAS PROPUESTAS DE DOCTORADOS EN FÍSICA Y DOCTORADO EN SOSTENIBILIDAD). 2) ORIENTAR Y CAPACITAR EN EL PROCESO DE CREACIÓN DE NUEVOS PROGRAMAS A LOS DOCENTES O PROFESIONALES QUE PARTICIPEN EN LA CONSTRUCCIÓN DE LOS NUEVOS PROGRAMAS. 3) REALIZAR LA REVISIÓN DE ESTILO, GRAMÁTICA Y REDACCIÓN DE LOS DOCUMENTOS PARA SOLICITUD DE REGISTRO CALIFICADO. 4) DESARROLLAR EN LAS PLANTILLAS DE ACUERDO A LOS LINEAMIENTOS DEFINIDAS POR EL MINISTERIO DE EDUCACIÓN, ASUMIENDO LA ESTRUCTURA DE LOS PROGRAMAS DE POSGRADOS SEGÚN LAS CONDICIONES DE CALIDAD DESCRITAS EN LA NORMATIVIDAD VIGENTE. 5) ORGANIZAR LAS EVIDENCIAS, ANEXOS Y DEMÁS DOCUMENTOS QUE REQUIERA EL APLICATIVO SACES, PARA EL CARGUE MASIVO Y OBTENCIÓN DE REGISTROS CALIFICADOS. 6) APOYAR EN LAS SOLICITUDES DE RENOVACIÓN DE REGISTRO CALIFICADOS DE LOS PROGRAMAS ACTIVOS DEL CENTRO DE POSGRADOS Y FORMACIÓN CONTINUA. 7) APOYAR EN LOS PROCESOS DE ACREDITACIÓN DE LOS PROGRAMAS DEL CENTRO DE POSGRADOS Y FORMACIÓN CONTINUA. 8) APOYAR EN LA RECOPILACIÓN DE INFORMACIÓN PARA LA CREACIÓN DE NUEVOS PROGRAMAS (CONSULTA A PÁGINAS DEL GOBIERNO NACIONAL, PLANES DE GOBIERNO, PLANES DE ACCIÓN, SNIES, OBSERVATORIO LABORAL ETC). 9) PRESENTAR INFORMES MENSUALES DEL AVANCE DE LA CREACIÓN DE LOS PROGRAMAS ASIGNADOS. 10) ASISTIR A TODAS LAS REUNIONES PROGRAMADAS POR LA OFICINA DE ASEGURAMIENTO DE LA CALIDAD, LAS FACULTADES Y EL MINISTERIO DE EDUCACIÓN, CORRESPONDIENTE A CAPACITACIONES Y SOCIALIZACIONES CON RESPECTO A LA NORMATIVIDAD VIGENTE.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</si>
  <si>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OPSP-CPF-0026</t>
  </si>
  <si>
    <t>YAMILE PUELLO VILORIA</t>
  </si>
  <si>
    <t>REALIZAR LA REVISIÓN DE ESTILO, GRAMÁTICA Y REDACCIÓN DE LOS DOCUMENTOS PARA SOLICITUD DE REGISTRO CALIFICADO EN LA  FACULTAD DE EDUCACIÓN.  2) APOYAR EN LOS PROCESOS DE LA CREACIÓN DE NUEVOS PROGRAMAS DE POSGRADOS TENIENDO EN CUENTA LOS LINEAMIENTOS VIGENTES POR PARTE DEL MINISTERIO DE EDUCACIÓN EN ARTICULACIÓN CON LA OFICINA DE ASEGURAMIENTO DE LA CALIDAD (ESPECIALIZACIÓN CLÍNICA EN GINECOLOGÍA Y OBSTETRICIA, ESPECIALIZACIÓN CLÍNICA EN ENFERMERÍA EN CUIDADO CRITICO Y LA ESPECIALIZACIÓN CLÍNICA EN MEDICINA INTERNA). 3) DESARROLLAR EN LAS PLANTILLAS DE ACUERDO A LOS LINEAMIENTOS DEFINIDOS POR EL MINISTERIO DE EDUCACIÓN, ASUMIENDO LA ESTRUCTURA DE LOS NUEVOS PROGRAMAS DE POSGRADOS SEGÚN LAS CONDICIONES DE CALIDAD DESCRITAS EN LA NORMATIVIDAD VIGENTE. 4) ORGANIZAR LAS EVIDENCIAS, ANEXOS Y DEMÁS DOCUMENTOS QUE REQUIERA EL APLICATIVO SACES, PARA EL CARGUE MASIVO Y OBTENCIÓN DE REGISTROS CALIFICADOS. 5) APOYAR EN LA RECOPILACIÓN DE INFORMACIÓN PARA LA CREACIÓN DE NUEVOS PROGRAMAS (CONSULTA A PÁGINAS DEL GOBIERNO NACIONAL, PLANES DE GOBIERNO, PLANES DE ACCIÓN, SNIES, OBSERVATORIO LABORAL ETC). 6) APOYAR EN LAS SOLICITUDES DE RENOVACIÓN DE REGISTRO CALIFICADOS DE LOS PROGRAMAS ACTIVOS DEL CENTRO DE POSGRADOS Y FORMACIÓN CONTINUA. 7) APOYAR EN LOS PROCESOS DE ACREDITACIÓN DE LOS PROGRAMAS DEL CENTRO DE POSGRADOS Y FORMACIÓN CONTINUA. 8) PRESENTAR INFORMES MENSUALES DEL AVANCE DE LA CREACIÓN DE LOS PROGRAMAS ASIGNADOS. 9) ASISTIR A TODAS LAS REUNIONES PROGRAMADAS POR LA OFICINA DE ASEGURAMIENTO DE LA CALIDAD, LAS FACULTADES Y EL MINISTERIO DE EDUCACIÓN, CORRESPONDIENTE A CAPACITACIONES Y SOCIALIZACIONES CON RESPECTO A LA NORMATIVIDAD VIGENTE.</t>
  </si>
  <si>
    <t>OPSP-CPF-0027</t>
  </si>
  <si>
    <t>AMANDA MIGUEL IGUARÁN JIMÉNEZ</t>
  </si>
  <si>
    <t>ASESORAR EN LA TEMÁTICA DE CURSO ANÁLISIS DE LAS PRÁCTICAS PEDAGÓGICAS DEL DIPLOMADO PROGRAMA EN PEDAGOGÍA PARA PROFESIONALES NO LICENCIADOS COHORTE 15 DEL CENTRO DE POSTGRADOS Y FORMACIÓN CONTINUA DE LA UNIVERSIDAD DEL MAGDALENA, CON UNA INTENSIDAD DE 25(15 SINCRÓNICAS Y 10 ASINCRÓNICAS).   2)  EL APRENDIZAJE HUMANO DEL  DIPLOMADO EN PEDAGOGIA Y DIDACTICA COHORTE 1  CONVENIO ENTRE CONFAGUAJIRA Y LA UNIVERSIDAD DEL MAGDALENA DEL CENTRO DE POSTGRADOS Y FORMACIÓN CONTINUA DE LA UNIVERSIDAD DEL MAGDALENA, CON UNA INTENSIDAD DE 18 HORAS (6 SINCRÓNICAS Y 6 ASINCRÓNICAS Y 6 PRESENCIALES CADA UNA DE LAS TEMÁTICAS.   3)PROCESO DE ENSEÑANZA Y APRENDIZAJE DIPLOMADO EN PEDAGOGIA Y DIDACTICA COHORTE 1  CONVENIO ENTRE CONFAGUAJIRA Y LA UNIVERSIDAD DEL MAGDALENA DEL CENTRO DE POSTGRADOS Y FORMACIÓN CONTINUA DE LA UNIVERSIDAD DEL MAGDALENA, CON UNA INTENSIDAD DE 20 HORAS ( 7 SINCRÓNICAS Y 6 ASINCRÓNICAS Y 7 PRESENCIALES) CADA UNA DE LAS TEMÁTICAS. 4) MODELOS CURRICULARES TEORÍA Y ENFOQUES PEDAGÓGICOS Y DIDÁCTICOS DIPLOMADO EN PEDAGOGIA Y DIDACTICA COHORTE 1  CONVENIO ENTRE CONFAGUAJIRA Y LA UNIVERSIDAD DEL MAGDALENA DEL CENTRO DE POSTGRADOS Y FORMACIÓN CONTINUA DE LA UNIVERSIDAD DEL MAGDALENA, CON UNA INTENSIDAD DE 25 HORAS ( 10 SINCRÓNICAS Y 7 ASINCRÓNICAS Y 8 PRESENCIALES) CADA UNA DE LAS TEMÁTICAS. 5)CUMPLIR CON LAS HORAS ESTABLECIDAS.  6) ENTREGAR LOS LISTADOS DE CONTROL DE ASISTENCIA . 7) DAR A CONOCER LAS CALIFICACIONES EFECTUADAS DURANTE LA ASESORÍA A LOS ESTUDIANTES Y AL COORDINADOR DEL PROGRAMA. 8)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</si>
  <si>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OPS-CPF-0028</t>
  </si>
  <si>
    <t>JOSE ANGEL PONCE OBISPO</t>
  </si>
  <si>
    <t>SERVICIO DE PROPAGANDA Y ARRIENDO DEL ESPACIO PUBLICITARIO EN TERMOMETRO NOTICIAS Y EN DIFERENTES EMISORAS COMUNITARIAS DE LA REGIÓN, PARA LA DIVULGACIÓN DE LA OFERTA DE LOS PROGRAMAS DEL CENTRO DE POSTGRADOS, CON UNA COBERTURA A LO LARGO Y ANCHO DEL DEPARTAMENTO DEL MAGDALENA, POR RADIO RODADERO Y RADIO MAGDALENA EN FRANJAS DE AMPLIA SINTONÍA, CON PERIODICIDAD EN ESPACIO FRANJA CUÑAS X DIA NOTICIERO MAÑANA / ½ DIA 2 DIARIAS X EMISIÓN DE 30” NOTICIERO DIALOGO ENTRE PERIODISTA 1 DIARIA X EMISIÓN DE 30” TERMOMETRO NOTICIAS DE 5.00 A 6.00 PM 3 DIARIA X EMISIÓN DE 30” ADEMÁS DE LA DIVULGACIÓN EN LA PROGRAMACIÓN DE LA RED DE EMISORAS COMUNITARIAS INNOVACION STEREO DE CIENAGA, MERIDIANA STEREO DE SANTANA Y ZONA BANANERA, LA DIVULGACIÓN EN REDES SOCIALES: BLOG PERIODÍSTICO #MISAPUNTES, WASAP, INSTAGRAM Y TWITTER.  LA PROPUESTA HACE PARTE INTEGRAL DE LA PRESENTE ORDEN.</t>
  </si>
  <si>
    <t>OPS-CPF-0029</t>
  </si>
  <si>
    <t>ANDRES DAVID TRIANA GRACIA</t>
  </si>
  <si>
    <t xml:space="preserve">EL SERVICIO DE PUBLICIDAD DEL CENTRO DE POSTGRADOS Y FORMACIÓN CONTINUA DE LA UNIVERSIDAD DEL MAGDALENA A TRAVÉS DE PROPAGANDAS DIGITALES EN LAS REDES SOCIALES, DONDE EL SERVICIO CONSISTE EN: 1). PROPAGANDAS EN LOS ESPACIOS PUBLICITARIO DE LAS REDES SOCIALES E IMPLEMENTACIÓN DE LAS ESTRATEGIAS DIGITALES EN PLATAFORMAS. 2). IMPLEMENTACIÓN DEL DISEÑO GRÁFICO Y EL DISEÑO DE TODAS LAS PIEZAS GRÁFICAS DE LA PUBLICIDAD EN LAS REDES SOCIALES 3). SOCIAL MANAGEMENT DEL CONTENIDO DIGITAL EN ESPACIOS PUBLICITARIOS, PUBLICACIÓN DE CONTENIDO EN REDES, SOCIALES: FEED E HISTORIAS (FACEBOOK E INSTAGRAM) RESPUESTA AUTOMÁTICA A COMENTARIOS Y MENSAJES COMO PRIMER FILTRO 24/7, IMPLEMENTACIÓN Y SEGUIMIENTO DE ANUNCIOS EN FACEBOOK E INSTAGRAM ADS. LA PROPUESTA HACE PARTE INTEGRAL DE LA PRESENTE ORDEN. </t>
  </si>
  <si>
    <t>OPSP-CPF-0030</t>
  </si>
  <si>
    <t>SONIA MONTENEGRO VASQUEZ</t>
  </si>
  <si>
    <t>ASESORAR EN LA TEMÁTICA DE CURSO INICIAL EN AMBIENTES VIRTUALES DE APRENDIZAJE (AVA) Y MANEJO DE LA PLATAFORMA   BRIGHTSPACE  Y ELABORACIÓN DEL PORTAFOLIO DIGITAL. DEL DIPLOMADO PROGRAMA EN PEDAGOGÍA PARA PROFESIONALES NO LICENCIADOS COHORTE 15 DEL CENTRO DE POSTGRADOS Y FORMACIÓN CONTINUA DE LA UNIVERSIDAD DEL MAGDALENA, CON UNA INTENSIDAD DE 25(15 SINCRÓNICAS Y 10 ASINCRÓNICAS) CADA UNA DE LAS TEMÁTICAS.  2) ASESORAR EN LA TEMÁTICA DE CURSO CONVIVENCIA Y DIÁLOGO EN EL ESCENARIO EDUCATIVO DEL DIPLOMADO  PROGRAMA EN PEDAGOGÍA PARA PROFESIONALES NO LICENCIADOS COHORTE 15 DEL CENTRO DE POSTGRADOS Y FORMACIÓN CONTINUA DE LA UNIVERSIDAD DEL MAGDALENA, CON UNA INTENSIDAD DE 25(15 SINCRÓNICAS Y 10 ASINCRÓNICAS) CADA UNA DE LAS TEMÁTICAS.  3) ASESORAR EN LA TEMÁTICA DE LOS PROYECTOS SEGUIMIENTO Y RETROALIMENTACIÓN DE LA SUSTENTACIÓN DEL PORTAFOLIO DEL DIPLOMADO  PROGRAMA EN PEDAGOGÍA PARA PROFESIONALES NO LICENCIADOS COHORTE 15 DEL CENTRO DE POSTGRADOS Y FORMACIÓN CONTINUA DE LA UNIVERSIDAD DEL MAGDALENA, CON UNA INTENSIDAD DE 25(15 SINCRÓNICAS Y 10 ASINCRÓNICAS) CADA UNA DE LAS TEMÁTICAS.  4)ACOMPAÑAR CON LAS HORAS ESTABLECIDAS.  5) APOYAR EN LA ENTREGA DE  LOS LISTADOS DE CONTROL DE ASISTENCIA . 6) APOYAR EN LA ENTREGA DE CALIFICACIONES EFECTUADAS DURANTE LA ASESORÍA A LOS ESTUDIANTES Y AL COORDINADOR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</si>
  <si>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OPSP-CPF-0031</t>
  </si>
  <si>
    <t>YELENA MARIA GAITAN MARTINEZ</t>
  </si>
  <si>
    <t>ASESORAR Y  COORDINAR LA ORGANIZACIÓN Y  LOGÍSTICA  DE LAS ACTIVIDADES RELACIONADAS CON EL FUNCIONAMIENTO DEL  DIPLOMADO  PROGRAMA EN PEDAGOGÍA PARA PROFESIONALES NO LICENCIADOS COHORTE 15. 2)ACOMPAÑAR CON LAS HORAS ESTABLECIDAS.  3) APOYAR EN LA ENTREGA DE  LOS LISTADOS DE CONTROL DE ASISTENCIA . 4) APOYAR EN LA ENTREGA DE CALIFICACIONES A LOS ESTUDIANTES.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</si>
  <si>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OPSP-CPF-0032</t>
  </si>
  <si>
    <t>CYNTHIA MILENA YEPES CAMPO</t>
  </si>
  <si>
    <t>ASESORAR Y COORDINAR  LA ORGANIZACIÓN Y LOGÍSTICA DE LAS ACTIVIDADES RELACIONADAS CON EL FUNCIONAMIENTO DE LAS COHORTES ACTIVAS DE LOS PROGRAMAS DE  LA DOCTORADO EN CIENCIA DEL MAR, CIENCIAS FÍSICAS Y MAESTRÍA EN CIENCIAS FÍSICAS. 2) APOYO EN TODO LO REFERENTE AL  PROYECTO BPIN 201900010048 "FORMACIÓN CAPITAL HUMANO DE ALTO NIVEL UNIVERSITARIO DEL MAGDALENA", CONVOCATORIA BECAS DE EXCELENCIA DOCTORADO DEL BICENTENARIO. 3) APOYAR EN LA REALIZACIÓN  DE LA DIVULGACIÓN Y PUBLICIDAD DE LOS PROGRAMAS DE POSTGRADOS Y FORMACIÓN CONTINUA. 4) APOYAR EN EL  SEGUIMIENTO AL PROCESO DE MATRÍCULA DE LOS ESTUDIANTES DE LOS PROGRAMAS. 5) APOYAR EN  LOS ASUNTOS RELACIONADOS CON LA LOGÍSTICA  PARA EL PROCESO DE GRADUACIÓN DE LOS ESTUDIANTES PENDIENTES DE GRADO PARA LO CUAL EL CONTRATISTA DEBERÁ ADELANTAR LAS SIGUIENTES ACTIVIDADES. 6) APOYAR EN EL  SEGUIMIENTO Y PRESENTACIÓN LOS INFORMES REQUERIDOS ACERCA DE LA SITUACIÓN ACADÉMICA Y FINANCIERA DE LOS ESTUDIANTES DEL PROGRAMA. 7) APOYAR EN LA ACTUALIZACIÓN DE UNA BASE DE DATOS HISTÓRICA CON INFORMACIÓN ACADÉMICA Y FINANCIERA DE LOS PROGRAMAS. 8) APOYAR EN LA ELABORACIÓN DEL PROCESO DE AUTOEVALUACIÓN Y REGISTRO CALIFICADO. 9) APOYAR EN DAR CONOCER A LOS ESTUDIANTES MEDIANTE UNA INDUCCIÓN AL PROGRAMA: PROGRAMACIONES, MICRODISEÑO Y MATERIAL PEDAGÓGICO  DE LAS ASIGNATURAS QUE VAN A CURSAR. 10) VELAR PORQUE LOS DOCENTES HAGAN EL CONTROL DE ASISTENCIA A CLASES MEDIANTE EL FORMATO GENERADO POR AYRE, EN CONCORDANCIA CON EL MICRODISEÑO. 11) ACOMPAÑAR EN LA VISRTUALIDAD Y VELAR POR EL CUMPLIMIENTO DE LOS HORARIOS DE CLASES CONTEMPLADOS EN LA PROGRAMACIÓN SEMANAL; Y FORMALMENTE MANIFESTAR CUALQUIER NOVEDAD EN LA PROGRAMACIÓN ACADÉMICA, CON EL VISTO BUENO DEL DIRECTOR DEL PROGRAMA. 12) VELAR  Y APOYAR LA GESTIÓN Y EL CUMPLIMIENTO DE LAS DECISIONES RELACIONADAS CON LOS ESTUDIANTES  EN LOS RESPECTIVOS CONSEJOS DE LA INSTITUCIÓN  Y MANTENER UN ARCHIVO ACTUALIZADO CON LAS ACTAS DE LOS CONSEJOS REALIZADOS. 13) PRESENTAR MENSUALMENTE AL DIRECTOR DEL CENTRO DE POSTGRADOS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15) APOYAR Y HACER SEGUIMIENTO A LAS PETICIONES, QUEJAS, RECLAMOS Y TRÁMITES JUDICIALES PRESENTADOS DURANTE EL DESARROLLO DEL PROGRAMA. 16) APOYAR EN LA IMPLEMENTACIÓN DEL PLAN DE NORMALIZACIÓN ACADÉMICA DE LOS ESTUDIANTES</t>
  </si>
  <si>
    <t>SAMUEL NUÑEZ RICARDO</t>
  </si>
  <si>
    <t>OPSP-CPF-0033</t>
  </si>
  <si>
    <t>ALEJANDRO CELY JIMENEZ</t>
  </si>
  <si>
    <t>ASESORAR, APOYAR EN LA COORDINACIÓN Y LA ORGANIZACIÓN LOGÍSTICA LAS ACTIVIDADES RELACIONADAS CON EL FUNCIONAMIENTO DE LAS COHORTES ACTIVAS DE LOS PROGRAMAS DE LA MAESTRÍA EN CIENCIAS AMBIENTALES Y LA MAESTRÍA EN ECOLOGÍA Y BIODIVERSIDAD. 2) ASESORAR EN LA PRESENTACIÓN DENTRO DE LAS FECHAS ESTABLECIDAS LA PROGRAMACIÓN DE ACTIVIDADES ACADÉMICAS Y DE REQUERIMIENTOS DE CADA COHORTE, JUNTO CON EL RESPECTIVO PRESUPUESTO DE INGRESOS Y GASTOS, CON EL VISTO BUENO DEL DIRECTOR DE PROGRAMA Y DECANO DE LA FACULTAD A LA CUAL SE ENCUENTRA (N) ADSCRITO (S) EL (LOS) PROGRAMA (S). 3) APOYAR EN LA REALIZACIÓN DEL CONTROL, SEGUIMIENTO Y EVALUACIÓN DE LAS ACTIVIDADES ACADÉMICAS DE PROGRAMA.  4) APOYAR EN LA REALIZACIÓN DE LA DIVULGACIÓN Y PUBLICIDAD DE LOS PROGRAMAS DE POSTGRADOS Y FORMACIÓN CONTINUA. 4) ASESORAR Y HACER SEGUIMIENTO AL PROCESO DE MATRÍCULA DE LOS ESTUDIANTES DE LOS PROGRAMAS. 5) APOYAR SOLICITUD, RECEPCIÓN Y ENTREGA EN LAS FECHAS ESTABLECIDAS, LA INFORMACIÓN Y DOCUMENTACIÓN PRECONTRACTUAL, Y POS CONTRACTUAL DURANTE LA EJECUCIÓN DE LAS ACTIVIDADES DEL DOCENTE PARA EL PROCESO DE CONTRATACIÓN Y AUTORIZACIÓN DE PAGO. 6) ACOMPAÑAR EN EL SEGUIMIENTO Y PRESENTAR LOS INFORMES REQUERIDOS ACERCA DE LA SITUACIÓN ACADÉMICA Y FINANCIERA DE LOS ESTUDIANTES DEL PROGRAMA. 6) MANTENER ACTUALIZADA UNA BASE DE DATOS HISTÓRICA CON INFORMACIÓN ACADÉMICA Y FINANCIERA DE LOS PROGRAMAS. 7) PARTICIPAR, APOYAR, CONTRIBUIR EN LA ELABORACIÓN DEL PROCESO DE AUTOEVALUACIÓN Y REGISTRO CALIFICADO. 8) DAR A CONOCER A LOS ESTUDIANTES MEDIANTE UNA INDUCCIÓN AL PROGRAMA: PROGRAMACIONES, MICRODISEÑO Y MATERIAL PEDAGÓGICO DE LAS ASIGNATURAS QUE VAN A CURSAR. 9) APOYAR A LOS DOCENTES HAGAN EL CONTROL DE ASISTENCIA A CLASES MEDIANTE EL FORMATO GENERADO POR AYRE, EN CONCORDANCIA CON EL MICRODISEÑO, EL CUAL DEBERÁ ENTREGAR DEBIDAMENTE FIRMADO POR EL RESPECTIVO DOCENTE. 10) ASESORAR PARA EL CUMPLIMIENTO DE LOS HORARIOS DE CLASES CONTEMPLADOS EN LA PROGRAMACIÓN SEMANAL; Y FORMALMENTE MANIFESTAR CUALQUIER NOVEDAD EN LA PROGRAMACIÓN ACADÉMICA, CON EL VISTO BUENO DEL DIRECTOR DEL PROGRAMA. 11) APOYAR EN LA GESTIÓN Y EL CUMPLIMIENTO DE LAS DECISIONES RELACIONADAS CON LOS ESTUDIANTES EN LOS RESPECTIVOS CONSEJOS DE LA INSTITUCIÓN Y MANTENER UN ARCHIVO ACTUALIZADO CON LAS ACTAS DE LOS CONSEJOS REALIZADOS. 12) PRESENTAR MENSUALMENTE UN INFORME DETALLADO QUE DÉ CUENTA SOBRE EL CUMPLIMIENTO DE LAS ACTIVIDADES ACADÉMICAS CONTEMPLADAS EN LA PROGRAMACIÓN DE CADA COHORTE Y SOBRE EL SEGUIMIENTO O EVOLUCIÓN DEL RESPECTIVO PRESUPUESTO. 13) APOYAR EL CUMPLIMIENTO DE LA EVALUACIÓN DOCENTE POR CADA ESTUDIANTE, AL TÉRMINO DE CADA MÓDULO. 14) APOYAR Y HACER SEGUIMIENTO A LAS PETICIONES, QUEJAS, RECLAMOS Y TRÁMITES JUDICIALES PRESENTADOS DURANTE EL DESARROLLO DEL PROGRAMA. 15) APOYAR EN LA IMPLEMENTACIÓN DEL PLAN DE NORMALIZACIÓN ACADÉMICA DE LOS ESTUDIANTES. 16) APOYAR EN LA RECEPCIÓN DE LA ENTREGA DE NOTAS DE LOS DOCENTES DE LOS PROGRAMAS, SE HAGA EN LOS TIEMPOS ESTABLECIDOS</t>
  </si>
  <si>
    <t>OPSP-CPF-0034</t>
  </si>
  <si>
    <t>KATHERIN VANESSA SEQUEDA ROMERO</t>
  </si>
  <si>
    <t>ASESORAR EN LA TEMÁTICA DE PRAXIS  PEDAGÓGICA DEL DIPLOMADO PROGRAMA EN PEDAGOGÍA PARA PROFESIONALES NO LICENCIADOS COHORTE 15 DEL CENTRO DE POSTGRADOS Y FORMACIÓN CONTINUA DE LA UNIVERSIDAD DEL MAGDALENA, CON UNA INTENSIDAD DE 25(15 SINCRÓNICAS Y 10 ASINCRÓNICAS) Y ASESORIA DE PROYECTOS EN EL DIPLOMADO EN PEDAGOGÍA Y DIDÁCTICA COHORTE 1 CON UNA INTENSIDAD DE 18 HORAS (13 SINCRONICAS Y 5 ASINCRONICAS). 2) ACOMPAÑAR CON LAS HORAS ESTABLECIDA. 3) APOYAR EN LA ENTREGAR DE LOS LISTADOS DE CONTROL DE ASISTENCIA . 4) APOYAR EN LA ENTREGA DE LAS CALIFICACIONES EFECTUADAS DURANTE LA ASESORÍA A LOS ESTUDIANTES Y AL COORDINADOR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</si>
  <si>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OPSP-CPF-0035</t>
  </si>
  <si>
    <t>JORGE ANDRES AYALA OVIEDO</t>
  </si>
  <si>
    <t>APOYAR EN LOS PROCESOS DE VIRTUALIZACIÓN DE LOS PROGRAMAS DEL CENTRO DE POSGRADOS Y FORMACIÓN CONTINUA (ESPECIALIZACIÓN EN LOGÍSTICA Y TRANSPORTE INTERNACIONAL, MAESTRÍA EN GESTIÓN DEL TERRITORIO MARINO COSTERO, MAESTRÍA EN DIRECCIÓN Y GESTIÓN DE LA ORGANIZACIONES EN SALUD). 2) REALIZAR LA REVISIÓN DE ESTILO, GRAMÁTICA Y REDACCIÓN DE LOS DOCUMENTOS PARA SOLICITUD DE REGISTRO CALIFICADO. 3) DESARROLLAR EN LAS PLANTILLAS DEFINIDAS POR EL MINISTERIO DE EDUCACIÓN LA ESTRUCTURA DE LOS PROGRAMAS DE POSGRADOS A VIRTUAL IZAR SEGÚN LAS CONDICIONES DE CALIDAD DESCRITAS EN LA NORMATIVIDAD VIGENTE. 4) APOYO EN LA ORGANIZACIÓN DE LAS EVIDENCIAS Y ANEXOS TÉCNICOS PARA EL CARGUE DE LOS DOCUMENTOS EN EL SACES.  5) APOYAR AL CENTRO DE POSGRADOS Y FORMACIÓN CONTINUA EN ARTICULACIÓN CON LA OFICINA DE ASEGURAMIENTO DE LA CALIDAD Y LAS FACULTADES LOS PROCESOS DE MODIFICACIÓN Y RENOVACIÓN DE LOS REGISTROS CALIFICADOS DE LOS PROGRAMAS DE POSGRADOS. 6) ASISTIR A TODAS LAS REUNIONES PROGRAMADAS POR LA OFICINA DE ASEGURAMIENTO DE LA CALIDAD, LAS FACULTADES Y EL MINISTERIO DE EDUCACIÓN CORRESPONDIENTE A CAPACITACIONES Y SOCIALIZACIONES CON RESPECTO A LA NORMATIVIDAD VIGENTE. 7) ORGANIZAR LAS EVIDENCIAS Y DEMÁS DOCUMENTOS QUE REQUIERAN LOS PROGRAMAS A VIRTUAL IZAR PARA EL CARGUE EN EL APLICATIVO SACES DE LOS PROGRAMAS DE POSGRADOS ASIGNADOS (CONSULTA A PÁGINAS DEL GOBIERNO NACIONAL, PLANES DE GOBIERNO, PLANES DE ACCIÓN, SNIES, OBSERVATORIO LABORAL, NORMATIVIDAD INTERNA ETC.). 8) PRESENTAR INFORMES MENSUALES DEL AVANCE DE LA CREACIÓN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</si>
  <si>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OPS-CPF-0036</t>
  </si>
  <si>
    <t>ALEX FERNANDO PEÑA LEGUIA</t>
  </si>
  <si>
    <t xml:space="preserve">SERVICIO DE IMPRESIÓN DE PENDÓN, CERTIFICADOS, PLEGABLES, AGENDAS, LAPICEROS, BOLSAS, LABEL, VOLANTES, CALCOMANÍAS, HABLADORES, CARPETAS, FOLLETOS, STIKERS, OFERTAS ACADÉMICAS, SOBRES CATÁLOGO, ABANICOS, CAMISETAS, GORRAS, CARTAS CON LOGOS E INFORMACIÓN DEL CENTRO DE POSTGRADOS Y FORMACIÓN CONTINUA DE LA UNIVERSIDAD DEL MAGDALENA. LA PROPUESTA HACE PARTE INTEGRAL DE LA PRESENTE ORDEN 
</t>
  </si>
  <si>
    <t>OPSP-CPF-0037</t>
  </si>
  <si>
    <t>INGRID YOHANA COQUIES PACHECO</t>
  </si>
  <si>
    <t>ASESORAR EN LA ELABORACIÓN TÉCNICA DEL PRESUPUESTO ANUAL DE FUNCIONAMIENTO DEL PROGRAMA., 2) ACOMPAÑAR EN LA GESTIÓN, SEGUIMIENTO, CONTROL Y EVALUACIÓN TÉCNICA DE LA EJECUCIÓN PRESUPUESTAL DEL PROGRAMA, EN EL MARCO DE LOS PROCESOS Y PROCEDIMIENTOS INSTITUCIONALES. 3) APOYAR EN EL SEGUIMIENTO Y GESTIÓN DE LA CARTERA FINANCIERA DEL DOCTORADO. 4) ASESORAR EN LA   ELABORACIÓN Y ANÁLISIS DE REPORTES ADMINISTRATIVOS Y FINANCIEROS DEL DOCTORADO, APOYAR EN LA CONSTRUCCIÓN Y MANEJO DE BASES DE DATOS. 5) APOYAR EN LA GESTIÓN DE LOS PROCESOS DE VINCULACIÓN Y EVALUACIÓN DE LOS DOCENTES INVITADOS AL DOCTORADO. 6) APOYAR EN LA GESTIÓN DE LOS PROCESOS DE DESPLAZAMIENTO, HOSPEDAJE, ATENCIÓN Y DE PAGO A LOS DOCENTES INVITADOS PARA REALIZACIÓN DE SEMINARIOS, TALLERES, SUFICIENCIAS INVESTIGATIVAS Y DEFENSAS DE TESIS DOCTORALES. 7) APOYAR EN LA GESTIÓN DE LOS RECURSOS DE APOYO TÉCNICO Y LOGÍSTICO PARA EL FUNCIONAMIENTO DEL DOCTORADO. 8) APOYAR EN LA SISTEMATIZACIÓN DE LAS ACTAS DE REUNIONES DEL EQUIPO ACADÉMICO DEL DOCTORADO. 9) ACOMPAÑAR EN LA DOCUMENTACIÓN DE LOS PROCESOS DE GESTIÓN ADMINISTRATIVA Y FINANCIERA DEL DOCTORADO EN EL MARCO DEL SGC DE LA INSTITUCIÓN (SISTEMA COGUI). 10) POYAR EN LA RECEPCIÓN Y ENVÍO DE CORRESPONDENCIA, ATENCIÓN TELEFÓNICA Y DIGITAL, SISTEMATIZACIÓN DEL ARCHIVO DOCUMENTAL (FÍSICO Y DIGITAL) DEL DOCTORADO. 11) APOYAR EN LA FORMULACIÓN, SEGUIMIENTO Y EVALUACIÓN DEL PLAN DE ACCIÓN DEL DOCTORADO. 12) APOYAR CONTROL DE ACTIVIDADES DE ADMINISTRACIÓN, POR MEDIO DE INFORMES ESTADÍSTICOS PERIÓDICOS PARA LAS ACTIVIDADES DE LAS ÁREAS ADMINISTRATIVAS. 13) APOYAR AL CONTROL Y SEGUIMIENTO A DOCENTES INVITADOS, CONTRATOS, EQUIPOS, AL BUEN USO Y ADMINISTRACIÓN DE LOS RECURSOS ASIGNADOS AL PROGRAMA. 14) APOYAR EN EL PROCESO DE MATRÍCULA REGISTRO DE LOS ESTUDIANTES DE LAS COHORTES 84-7, 72-6, 66-5, 58-4, 50-3, 40-2 Y 35-1 DEL DOCTORADO. 15) APOYAR EN LAS ACTIVIDADES GENERALES PROGRAMADAS POR LA FACULTAD DE CIENCIAS DE LA EDUCACIÓN Y LA DIRECCIÓN DE CENTRO DE POSTGRADOS Y FORMACIÓN CONTINUA. 16) APOYAR EN LA ELABORACIÓN Y PRESENTACIÓN DE INFORMES E INFORMACIÓN SOLICITADA POR LA RED DE UNIVERSIDADES ESTATALES DE COLOMBIA – RUDECOLOMBIA.</t>
  </si>
  <si>
    <t>IVAN MANUEL SANCHEZ</t>
  </si>
  <si>
    <t>OPSP-CPF-0038</t>
  </si>
  <si>
    <t>ANA KAROLINA MELENDEZ VARELA</t>
  </si>
  <si>
    <t>ASESORAR EN LA GESTIÓN DEL REGISTRO, SEGUIMIENTO ACADÉMICO DE LOS ESTUDIANTES Y SISTEMATIZACIÓN DEL DESARROLLO DE LAS ACTIVIDADES ACADÉMICAS PRESENCIALES DEL PROGRAMA DE DOCTORADO. 2) APOYAR EN LA FORMULACIÓN, SEGUIMIENTO Y DESARROLLO DEL CRONOGRAMA ACADÉMICO DEL DOCTORADO. 3) APOYAR EN LA ATENCIÓN DE ASPIRANTES, ESTUDIANTES Y DOCENTES INVITADOS DEL PROGRAMA DE DOCTORADO, ATENCIÓN TELEFÓNICA Y DIGITAL, ENVÍO DE CORRESPONDENCIA DEL DOCTORADO. 4) APOYAR EN LA SISTEMATIZACIÓN DE PROGRAMAS Y MICRODISEÑOS CURRICULARES DE LAS DIVERSAS COHORTES DEL PROGRAMA. 5) APOYAR EN LA ASISTENCIA ACADÉMICA Y LA RECEPCIÓN DE TRÁMITES Y SOLICITUDES PRESENTADAS ANTE EL COMITÉ ACADÉMICO DEL DOCTORADO (CADE) Y LA ELABORACIÓN DE ACTAS E INFORMES DE LA ACTIVIDAD DESARROLLADA POR EL MISMO. 6) APOYAR A LA GESTIÓN Y SEGUIMIENTO DEL PLAN DE MEJORAMIENTO DEL DOCTORADO. 7) APOYAR EN EL PROCESO DE MATRÍCULA Y REGISTRO ACADÉMICO DE LOS ESTUDIANTES DE LAS COHORTES 84-7, 72-6, 66-5, 58-4, 50-3, 40-2 Y 35-1 DEL DOCTORADO. 8) ASESORAR EN LA SISTEMATIZACIÓN DE LAS EVALUACIONES ACADÉMICAS DE SEMINARIOS Y TALLERES DE LAS COHORTES 84-7, 72-6 Y 66-5 DEL DOCTORADO. 9) ASESORAR LA SISTEMATIZACIÓN DE LOS CUESTIONARIOS DE RECOLECCIÓN DE INFORMACIÓN DILIGENCIADO POR DOCENTE, DIRECTIVOS, ESTUDIANTES Y GRADUADOS DEL PROGRAMA, CON MIRAS A LA ACREDITACIÓN POR ALTA CALIDAD DEL DOCTORADO 10) ACOMPAÑAR LAS ACTIVIDADES GENERALES PROGRAMADAS POR LA FACULTAD DE CIENCIAS DE LA EDUCACIÓN Y LA DIRECCIÓN DE CENTRO DE POSTGRADOS Y FORMACIÓN CONTINUA. 11) APOYAR EN LA REALIZAR SEGUIMIENTO, REPORTE DE LA SITUACIÓN ACADÉMICA Y PRODUCCIÓN INVESTIGATIVA (CVLAC) DE LOS ESTUDIANTES ATENDIDOS, ACTIVOS, APLAZADOS Y RETIRADOS; ASÍ COMO EL CUMPLIMIENTO DEL REQUISITO DEL MANEJO DE UNA SEGUNDA LENGUA (TAL COMO LO EXIGE EL REGLAMENTO ESTUDIANTIL DE RUDECOLOMBIA).  12) APOYAR EN LA REALIZACIÓN DEL SEGUIMIENTO Y REPORTES DE LA PRODUCCIÓN INVESTIGATIVA DE GRUPOS DE INVESTIGACIÓN (GRUPLAC) Y DE INVESTIGADORES DEL DOCTORADO. 13) APOYAR EL REGISTRO Y CONTROLAR EL INGRESO DE NOTAS FINALES DE LOS ESTUDIANTES, SEGUIMIENTO A CRÉDITOS CURSADOS Y PENDIENTES EN EL DOCTORADO. 14) APOYAR LA ACTUALIZACIÓN DE INFORMACIÓN EN LA PÁGINA WEB DEL PROGRAMA Y APOYAR LA VISIBILIDAD DE LA MISMA. 15) APOYAR EN LOS INFORMES, REPORTES ACADÉMICOS, CONSTRUCCIÓN Y MANEJO DE BASES DE DATOS SOLICITADAS POR LAS DIFERENTES DEPENDENCIAS DE LA UNIVERSIDAD Y LOS QUE DEMANDE EL PROGRAMA. 16) APOYAR LAS ACTIVIDADES ACADÉMICAS DE DOCENTES INVITADOS EN LA REALIZACIÓN DE TALLERES, SEMINARIOS, SUFICIENCIAS Y DEFENSAS DE TESIS DOCTORALES DE LOS ESTUDIANTES, COORDINAR LOS REQUERIMIENTOS PARA SU REALIZACIÓN, VELAR POR LA BUENA ADMINISTRACIÓN DE LOS RECURSOS DEL PROGRAMA. 17) APOYAR LA GESTIÓN DE LOS CONVENIOS INTERINSTITUCIONALES DE ORDEN NACIONAL E INTERNACIONAL EN EL MARCO DE LAS LÍNEAS DE INVESTIGACIÓN DEL PROGRAMA. 18) APOYAR EN LA ELABORACIÓN Y PRESENTACIÓN DE INFORMES E INFORMACIÓN SOLICITADA POR LA RED DE UNIVERSIDADES ESTATALES DE COLOMBIA – RUDECOLOMBIA</t>
  </si>
  <si>
    <t>OPSP-CPF-0039</t>
  </si>
  <si>
    <t>DAMAR EDUARDO FONTALVO SANCHEZ</t>
  </si>
  <si>
    <t>APOYAR AL PROCESO DE ACREDITACIÓN POR ALTA CALIDAD DEL DOCTORADO. 2) APOYAR A LA SISTEMATIZACIÓN Y CONSOLIDACIÓN DE DOCUMENTACIÓN REQUERIDA PARA LA VISITA DE PARES DEL CNA EN EL MARCO DEL PROCESO DE ACREDITACIÓN POR ALTA CALIDAD DEL PROGRAMA. 3) ASESORAR EN LA DIGITALIZACIÓN Y SISTEMATIZACIÓN DE LA PRODUCCIÓN ACADÉMICA DE LOS GRUPOS DE INVESTIGACIÓN QUE SOPORTAN EL PROGRAMA. 4) APOYAR EN LA PRESENTACIÓN DE LOS INFORMES SOLICITADOS POR LA DIRECCIÓN ACADÉMICA DEL PROGRAMA, LA DIRECCIÓN NACIONAL DE RUDECOLOMBIA Y LA UNIVERSIDAD, RELACIONADOS CON LA VISITA DE PARES DEL CNA EN EL MARCO DEL PROCESO DE ACREDITACIÓN POR ALTA CALIDAD DEL PROGRAMA. 5) APOYAR EN LA DIVULGACIÓN DE LAS ACTIVIDADES ACADÉMICAS E INVESTIGATIVAS DEL DOCTORADO A TRAVÉS DE REDES SOCIALES Y CORREOS ELECTRÓNICOS. 6) ACOMPAÑAR EN LAS ACTIVIDADES GENERALES PROGRAMADAS POR LA FACULTAD DE CIENCIAS DE LA EDUCACIÓN Y LA DIRECCIÓN DE CENTRO DE POSTGRADOS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</si>
  <si>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OPSP-CPF-0040</t>
  </si>
  <si>
    <t>APOYAR EN FORMULACIÓN, SEGUIMIENTO Y DESARROLLO DEL CRONOGRAMA ACADÉMICO DEL DOCTORADO  EN EDUCACION, INTERCULTURALIDAD Y TERRITORIO. 2) APOYAR EN LA ATENCIÓN DE ASPIRANTES, ESTUDIANTES Y DOCENTES INVITADOS DEL PROGRAMA DE DOCTORADO, ATENCIÓN TELEFÓNICA Y DIGITAL, ENVÍO DE CORRESPONDENCIA DEL DOCTORADO. 3) ACOMPAÑAR EN LA SISTEMATIZACIÓN DE PROGRAMAS Y MICRODISEÑO CURRICULARES DEL PROGRAMA. 4) ACOMPAÑAR EN LA ASISTENCIA ACADÉMICA EN LA RECEPCIÓN DE TRÁMITES Y SOLICITUDES PRESENTADAS ANTE EL CONSEJO DE PROGRAMA DEL DOCTORADO Y LA ELABORACIÓN DE ACTAS E INFORMES DE LA ACTIVIDAD DESARROLLADA POR EL MISMO. 5) APOYAR EL SEGUIMIENTO, REPORTE DE LA SITUACIÓN ACADÉMICA DE LOS ESTUDIANTES. 6) APOYAR EL SEGUIMIENTO A LA SUSCRIPCIÓN Y VINCULACIÓN ACTIVA DE LOS ESTUDIANTES A LOS GRUPOS DE INVESTIGACIÓN DEL DOCTORADO. 7) APOYAR EL REGISTRO Y CONTROLAR EL INGRESO DE NOTAS FINALES DE LOS ESTUDIANTES, SEGUIMIENTO A CRÉDITOS CURSADOS Y PENDIENTES EN EL DOCTORADO. 8) APOYAR EN LA GENERACIÓN DE INFORMES, REPORTES ACADÉMICOS, CONSTRUCCIÓN Y MANEJO DE BASES DE DATOS SOLICITADAS POR LAS DIFERENTES DEPENDENCIAS DE LA UNIVERSIDAD Y LOS QUE DEMANDE EL PROGRAMA. 9) APOYAR A LA GESTIÓN Y ORGANIZACIÓN DE LAS ACTIVIDADES ACADÉMICAS DE DOCENTES INVITADOS EN LA REALIZACIÓN DE TALLERES Y SEMINARIOS, COORDINAR LOS REQUERIMIENTOS PARA SU REALIZACIÓN, VELAR POR LA BUENA ADMINISTRACIÓN DE LOS RECURSOS DEL PROGRAMA. 10) ACOMPAÑAR EN LAS ACTIVIDADES GENERALES PROGRAMADAS POR LA FACULTAD DE CIENCIAS DE LA EDUCACIÓN Y LA DIRECCIÓN DE CENTRO DE POSTGRADOS Y FORMACIÓN CONTINUA. DES GENERALES, ELABORACIÓN Y PRESENTACIÓN DE INFORMES E INFORMACIÓN SOLICITADA POR LA FACULTAD Y/O CENTRO DE POSTGRADOS Y FORMACIÓN CONTINUA</t>
  </si>
  <si>
    <t>OAG-CPF-0042</t>
  </si>
  <si>
    <t>RUBIEL HERNÁNDEZ PABÓN</t>
  </si>
  <si>
    <t>APOYAR EN EL SEGUIMIENTO ACADÉMICO Y FINANCIERO DE LOS BENEFICIARIOS DEL PROYECTO "FORMACIÓN DE CAPITAL HUMANO DE ALTO NIVEL DE FORMACIÓN UNIVERSIDAD DEL MAGDALENA" CON BPIN2019000100048 FCTEL DEPARTAMENTO DEL MAGDALENA Y CESAR. 2) APOYAR EN LA SUPERVISIÓN DEL PROYECTO "FORMACIÓN DE CAPITAL HUMANO DE ALTO NIVEL DE FORMACIÓN UNIVERSIDAD DEL MAGDALENA" CON BPIN2019000100048 FCTEL DEPARTAMENTO DEL MAGDALENA Y CESAR REFERENTE AL MANEJO DEL APLICATIVO GESPROY 3.0 DEL DNP. 3) APOYAR EN EL CARGUE DE LA PROGRAMACIÓN, CONTRATACIÓN, EJECUCIÓN Y REVISIÓN DE ALERTAS GENERADAS EN EL APLICATIVO GESPROY 3.0 CORRESPONDIENTE AL PROYECTO BPIN2019000100048. 4) APOYAR EN LA GESTIÓN DEL ARCHIVO DIGITAL Y FÍSICO EN CARPETAS DE TODA LA INFORMACIÓN CORRESPONDIENTE A CADA BENEFICIARIO DEL PROYECTO QUE DEN CUENTA DE LA EJECUCIÓN DEL PROYECTO "FORMACIÓN DE CAPITAL HUMANO DE ALTO NIVEL DE FORMACIÓN UNIVERSIDAD DEL MAGDALENA" CON BPIN2019000100048 FCTEL DEPARTAMENTO DEL MAGDALENA Y CESAR. 5) APOYAR EN LA REALIZACIÓN DE LOS INFORMES MENSUALES DEL PROYECTO PARA ENVIAR A LA OFICINA DE PLANEACIÓN UNIMAGDALENA. 6) ACOMPAÑAR EN LA ASISTENCIA A TODAS LAS REUNIONES, CAPACITACIONES Y SOCIALIZACIONES PROGRAMADAS POR UNIMAGDALENA, MINCIENCIAS Y EL DNP.  PARÁGRAFO PRIMERO: EN EL CASO QUE EL CONTRATISTA LO REQUIERA, UNIMAGDALENA PODRÁ FACILITARLE LOS EQUIPOS Y ESPACIO FÍSICO NECESARIO DENTRO DEL CAMPUS PARA LA EJECUCIÓN DEL OBJETO DE LA PRESENTE ORDEN</t>
  </si>
  <si>
    <t>OPSP-CPF-0041</t>
  </si>
  <si>
    <t>JENNIFER TATIANA ORTIZ SEGRERA</t>
  </si>
  <si>
    <t>EN EL PROGRAMA DE DOCTORADO EN EDUCACION, INTERCULTURALIDAD Y TERRITORIO: 1) APOYAR LA GESTIÓN DE LOS RECURSOS DE APOYO TÉCNICO Y LOGÍSTICO PARA EL FUNCIONAMIENTO DEL DOCTORADO. 2) APOYAR EN LA RECEPCIÓN Y ENVÍO DE CORRESPONDENCIA, ATENCIÓN TELEFÓNICA Y DIGITAL, SISTEMATIZACIÓN DEL ARCHIVO DOCUMENTAL (FÍSICO Y DIGITAL) DEL DOCTORADO. 3) APOYAR PROFESIONAL PARA LA FORMULACIÓN, SEGUIMIENTO Y EVALUACIÓN DEL PLAN DE ACCIÓN DEL DOCTORADO. 4) APOYAR EN LA SISTEMATIZACIÓN DE LAS ACTAS DE REUNIONES DEL CONSEJO DE PROGRAMA DEL DOCTORADO. 5) APOYAR EN LA ELABORACIÓN TÉCNICA DEL PRESUPUESTO ANUAL DE FUNCIONAMIENTO DEL PROGRAMA, EN EL MARCO DE LOS PROCESOS Y PROCEDIMIENTOS INSTITUCIONALES. 6) APOYAR ADMINISTRATIVO EN EL PROCESO DE MATRÍCULA Y REGISTRO DE LOS ESTUDIANTES, ASÍ COMO SEGUIMIENTO Y GESTIÓN DE LA CARTERA FINANCIERA DEL DOCTORADO. 7) APOYAR EN LA COLABORACIÓN Y ANÁLISIS DE REPORTES ADMINISTRATIVOS Y FINANCIEROS DEL DOCTORADO. 8) APOYAR LA CONSTRUCCIÓN Y MANEJO DE BASES DE DATOS DEL DOCTORADO. 9) APOYAR A LA GESTIÓN DE LOS PROCESOS DE VINCULACIÓN Y EVALUACIÓN DE LOS DOCENTES INVITADOS AL DOCTORADO, COORDINAR LOS REQUERIMIENTOS PARA LA REALIZACIÓN DE SUS ACTIVIDADES, VELAR POR LA BUENA ADMINISTRACIÓN DE LOS RECURSOS DEL PROGRAMA. 10) APOYAR LA ACTUALIZACIÓN DE INFORMACIÓN EN LA PÁGINA WEB DEL PROGRAMA Y APOYAR LA VISIBILIDAD DE LA MISMA. 11) ACOMPAÑAR EN LAS ACTIVIDADES GENERALES, ELABORACIÓN Y PRESENTACIÓN DE INFORMES E INFORMACIÓN SOLICITADA POR LA FACULTAD Y/O CENTRO DE POSTGRADOS Y FORMACIÓN CONTINUA.</t>
  </si>
  <si>
    <t>OAG-CPF-0043</t>
  </si>
  <si>
    <t>DARY LUZ FONTALVO MUÑOZ</t>
  </si>
  <si>
    <t>APOYAR EN LA ATENCIÓN DE LOS USUARIOS DEL CENTRO DE POSTGRADOS Y FORMACIÓN CONTINUA.  2)  APOYAR EN LA DIGITACIÓN DE LA CONTRATACIÓN DE AÑOS ANTERIORES PARA SER REPORTADA AL SISTEMA IMPLEMENTADO POR LA UNIVERSIDAD LLAMADO GEDOCO. 3) APOYAR EN LA REALIZACIÓN DE LLAMADAS A LAS PERSONAS DE LAS BASES DE DATOS DEL CENTRO DE POSTGRADOS. 4) APOYAR EN LA LOGÍSTICA DE LOS EVENTOS VIRTUALES, PRESENCIALES Y SESIONES EDUCATIVAS REALIZADOS POR EL CENTRO DE POSTGRADOS Y FORMACIÓN CONTINUA. 5) APOYAR EN LA ENTREGA DE INFORMACIÓN DE LA OFERTA ACADÉMICA DEL CENTRO DE POSGRADOS Y MOTIVAR A LOS ESTUDIANTES EN LOS ÚLTIMOS SEMESTRES DE LAS UNIVERSIDADES DE LA REGIÓN Y A NIVEL NACIONAL PARA QUE INGRESE A LOS POSGRADOS DE LA UNIVERSIDAD DEL MAGDALENA. 6) APOYAR EN LA ORGANIZACIÓN DE LOS PROCESOS DE MERCADEO Y MARKETING.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</si>
  <si>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OPS-CPF-0044</t>
  </si>
  <si>
    <t>PUBLICACIONES SEGUIMIENTO S.A.S</t>
  </si>
  <si>
    <t>EL SERVICIO DE ESPACIO DE PUBLICIDAD A FAVOR DEL CENTRO DE POSTGRADOS Y FORMACIÓN CONTINUA DE LA UNIVERSIDAD DEL MAGDALENA A TRAVÉS AVISO TIPO BANNER EN EL HOME DESDE PORTAL WEB DE SEGUIMIENTO.CO, CON ESPECIFICACIONES DE 300 X 250 PX (VERSIÓN PC) Y 300 X 100 PX (VERSIÓN MÓVIL) CON HIPERVÍNCULOS PARA LA PÁGINA DE LA UNIVERSIDAD AL IGUAL QUE POS SEMANALES EN LAS REDES SOCIALES FACEBOOK E INSTAGRAM DE SEGUIMIENTO.CO. LA PROPUESTA HACE PARTE INTEGRAL DE LA PRESENTE ORDEN.</t>
  </si>
  <si>
    <t>OPS-CPF-0045</t>
  </si>
  <si>
    <t>CARACOL PRIMERA CADENA RADIAL COLOMBIANA S.A. – CARACOL SA.</t>
  </si>
  <si>
    <t xml:space="preserve">PROPAGANDA Y ARRIENDO DEL ESPACIO PUBLICITARIO PARA LA DIFUSIÓN DE SPOTS RADIALES A TRAVÉS DE RADIO GALEÓN DE CARACOL 890 AM Y W RADIO 101.1 FM. DE SANTA MARTA:  EN PROGRAMAS RADIO PERIÓDICO DE LA MAÑANA, NOTICIERO GALEÓN DEL MEDIO DÍA, NOTICIERO W CON JULIO SÁNCHEZ LOCAL, CON JUAN PABLO CALVAS – LOCAL.  2) PROPAGANDA EN EL ESPACIO PUBLICITARIO DIGITAL EN BILLBOARD SEMIFIJO EN NOTICIAS DE CARACOL SANTA MARTA CON DIRECCIONAMIENTO A LA WEB DEL ANUNCIANTE, MIDDLE MOBILE SEMIFIJO EN NOTICIAS DE CARACOL SANTA MARTA CON DIRECCIONAMIENTO A LA WEB DEL ANUNCIANTE Y ESPACIO PUBLICITARIO IN STREAM DE 20” EN AUDIO EN VIVO DE CARACOL SANTA MARTA CON DIRECCIONAMIENTO A LA WEB DEL ANUNCIANTE EN SEGMENTACIÓN LOCAL MENSUAL.  LA PROPUESTA HACE PARTE INTEGRAL DE LA PRESENTE ORDEN.
</t>
  </si>
  <si>
    <t>OPS-CPF-0046</t>
  </si>
  <si>
    <t>SECRETARIADO DIOCESANO DE PASTORAL SOCIAL</t>
  </si>
  <si>
    <t>PROPAGANDA Y ARRIENDO DEL ESPACIO PUBLICITARIO PARA LA DIFUSIÓN DE SPOTS RADIALES A TRAVÉS DE EMISORA VOCES DE TREINTA (30”) SEGUNDOS, CON INFORMACIÓN DE LA OFERTA ACADÉMICA DEL CENTRO DE POSTGRADOS Y FORMACION CONTINUA DE LA UNIVERSIDAD DEL MAGDALENA, DURANTE SEIS (6) MESES EN LA PROGRAMACIÓN HABITUAL. LA PROPUESTA HACE PARTE INTEGRAL DE LA PRESENTE ORDEN.</t>
  </si>
  <si>
    <t>OPSP-CPF-0047</t>
  </si>
  <si>
    <t>MIGUEL ANTONIO SILVA ARRIETA</t>
  </si>
  <si>
    <t>APOYAR Y ASESORAR EN LA COORDINACIÓN ADMINISTRATIVA Y FINANCIERA DEL DIPLOMADO DE PSICOLOGÍA LABORAL QUE SE ESTÁ EJECUTANDO ENTRE POSITIVA ARL Y LA UNIVERSIDAD DEL MAGDALENA 2) ACOMPAÑAR CON LAS HORAS ESTABLECIDAS DEL DESARROLLO DEL DIPLOMADO. 3) APOYAR EN LA ENTREGA DE CALIFICACIONES A LOS ESTUDIANTES.</t>
  </si>
  <si>
    <t>OPSP-CPF-0048</t>
  </si>
  <si>
    <t>INDIRA SIERRA CARMONA</t>
  </si>
  <si>
    <t>APOYAR EN LA COORDINACIÓN, COMO EN LA REALIZACIÓN Y LOGÍSTICA RELACIONADAS PARA EL FUNCIONAMIENTO DEL DIPLOMADO EN TRANSFORMACIONES ACTUALES DE LA PSICOLOGÍA LABORA ENTRE LA UNIVERSIDAD DEL MAGDALENA Y POSITIVA ARL. 2)  APOYAR EN LA ENTREGA DE LOS LISTADOS DE CONTROL DE ASISTENCIA.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</si>
  <si>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OPSP-CPF-0049</t>
  </si>
  <si>
    <t>ALFREDO DANIEL FLOREZ MARTINEZ</t>
  </si>
  <si>
    <t>APOYAR EN LA REVISIÓN DE ESTILO, GRAMÁTICA Y REDACCIÓN DE LOS DOCUMENTOS PARA SOLICITUD DE REGISTRO CALIFICADO DE LA FACULTAD DE SALUD. 2) APOYAR EN LOS PROCESOS DE VIRTUALIZACIÓN DE LOS PROGRAMAS DEL CENTRO DE POSGRADOS Y FORMACIÓN CONTINUA (MAESTRÍA EN GESTIÓN DEL TURISMO SOSTENIBLE, ESPECIALIZACIÓN EN GERENCIA DE MERCADEO, ESPECIALIZACIÓN EN CONTROL Y FISCALIZACIÓN ESTATAL).  3)ASESORAR EN EL DESARROLLO EN LAS PLANTILLAS DEFINIDAS POR EL MINISTERIO DE EDUCACIÓN LA ESTRUCTURA DE LOS PROGRAMAS DE POSGRADOS A VIRTUALIZAR SEGÚN LAS CONDICIONES DE CALIDAD DESCRITAS EN LA NORMATIVIDAD VIGENTE. 4) APOYO EN LA ORGANIZACIÓN DE LAS EVIDENCIAS Y ANEXOS TÉCNICOS PARA EL CARGUE DE LOS DOCUMENTOS EN EL SACES.  5) APOYAR AL CENTRO DE POSGRADOS Y FORMACIÓN CONTINUA EN ARTICULACIÓN CON LA OFICINA DE ASEGURAMIENTO DE LA CALIDAD Y LAS FACULTADES LOS PROCESOS DE MODIFICACIÓN Y RENOVACIÓN DE LOS REGISTROS CALIFICADOS DE LOS PROGRAMAS DE POSGRADOS. 6) ACOMPAÑAR A TODAS LAS REUNIONES PROGRAMADAS POR LA OFICINA DE ASEGURAMIENTO DE LA CALIDAD, LAS FACULTADES Y EL MINISTERIO DE EDUCACIÓN CORRESPONDIENTE A CAPACITACIONES Y SOCIALIZACIONES CON RESPECTO A LA NORMATIVIDAD VIGENTE. 7) APOYAR EN LA ORGANIZACIÓN LAS EVIDENCIAS Y DEMÁS DOCUMENTOS QUE REQUIERAN LOS PROGRAMAS A VIRTUALIZAR PARA EL CARGUE EN EL APLICATIVO SACES DE LOS PROGRAMAS DE POSGRADOS ASIGNADOS (CONSULTA A PÁGINAS DEL GOBIERNO NACIONAL, PLANES DE GOBIERNO, PLANES DE ACCIÓN, SNIES, OBSERVATORIO LABORAL, NORMATIVIDAD INTERNA ETC.).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</si>
  <si>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VALOR CONTRATO</t>
  </si>
  <si>
    <t>OPSP-FHU-0001</t>
  </si>
  <si>
    <t>CARMEN ELENA ROMERO RODRIGUEZ</t>
  </si>
  <si>
    <t>LA PRESENTE ORDEN TIENE POR OBJETO PRESTAR ASESORÍA JURÍDICA EN CONTRATACIÓN A LOS PROGRAMAS DE POSGRADOS DE LA FACULTAD DE HUMANIDADES EN EL PERIODO 2022-1, DESARROLLANDO LAS SIGUIENTES ACTIVIDADES:  1. REVISAR Y/O CORREGIR LAS RESOLUCIONES ELABORADOS EN LA FACULTAD DE HUMANIDADES.  2. REVISAR Y/O CORREGIR LAS ÓRDENES DE SERVICIOS PROFESIONALES Y APOYO A LA GESTIÓN ELABORADAS POR LA DEPENDENCIA.  3. REVISAR Y/O CORREGIR LAS ÓRDENES DE COMPRA Y SUMINISTRO ELABORADAS POR LA FACULTAD DE HUMANIDADES.  4. RENDIR INFORMES MENSUALES, SOBRE LAS ACTIVIDADES DESARROLLADAS, EN CUMPLIMIENTO DE LA PRESENTE ORDEN DE PRESTACIÓN DE SERVICIOS.  5. CUMPLIR CON LOS PROCEDIMIENTOS DEL PROCESO DE GESTIÓN DE LA CONTRATACIÓN DEL SISTEMA INTEGRAL DE LA CALIDAD COGUI.  6. VERIFICAR QUE LOS CONTRATISTAS APORTEN LA HOJA DE VIDA DE LA FUNCIÓN PÚBLICA Y DOCUMENTOS SOPORTES, TENIENDO EN CUENTA LAS DIRECTRICES DADAS POR EL GRUPO DE CONTRATACIÓN DE LA INSTITUCIÓN.  7. ELABORAR LAS ACTAS DE CATEDRÁTICOS DE LOS DOCENTES PARA LOS PROGRAMAS DE POSTGRADOS DE LA FACULTAD. 8. DAR RESPUESTA A LOS DERECHOS DE PETICIÓN RECIBIDOS PARA LOS PROGRAMAS DE POSTGRADOS DE LA FACULTAD.</t>
  </si>
  <si>
    <t>CHRISTIAN RODRIGUEZ MARTINEZ</t>
  </si>
  <si>
    <t>OPSP-FHU-0002</t>
  </si>
  <si>
    <t>DAYANA GUTIERREZ GUERRERO</t>
  </si>
  <si>
    <t>APOYAR LAS DISTINTAS ACTIVIDADES ADMINISTRATIVAS DERIVADAS DEL PROCESO DE CONTRATACIÓN DE LOS PROGRAMAS DE POSGRADOS DE LA FACULTAD DE HUMANIDADES EN EL PERIODO 2022-1, DESARROLLANDO LAS SIGUIENTES ACTIVIDADES:  1. ELABORACIÓN DE SOLICITUDES DE CDP.  2. PROYECTAR RESOLUCIONES DE PAGO DE BONIFICACIÓN Y DE ACTIVIDADES VIRTUALES.  3. PROYECTAR ÓRDENES DE SERVICIOS PROFESIONALES Y APOYO A LA GESTIÓN DE POSGRADOS DE LA FACULTAD DE HUMANIDADES. 4. REVISAR LA DOCUMENTACIÓN PARA ELABORACIÓN DE ÓRDENES DE SERVICIOS, RESOLUCIONES Y CONTRATOS DE CATEDRA.  5. REVISAR LAS PLATAFORMAS DE GEDOCO Y SIGEP PARA APROBAR LOS DOCUMENTOS DE CONTRATACIÓN DE CATEDRÁTICOS Y CONTRATISTAS DE POSGRADOS DE LA FACULTAD DE HUMANIDADES. 6. REVISAR LA PLATAFORMA DE SIGEP PARA APROBAR LOS DOCUMENTOS DE CONTRATACIÓN DE CATEDRÁTICOS DE PREGRADO DE LA FACULTAD DE HUMANIDADES. 7.LLENAR LOS FORMATOS REQUERIDOS POR PARTE DE LA OFICINA DE TALENTO HUMANO PARA TRAMITES DE AFILIACIÓN A LA SEGURIDAD SOCIAL DE LOS DOCENTES CATEDRÁTICOS DE POSGRADOS DE LA FACULTAD DE HUMANIDADES. 8. REALIZAR SEGUIMIENTO A LOS TRÁMITES DE PAGO DE LOS DOCENTES.  9.RENDIR INFORMES MENSUALES, SOBRE LAS ACTIVIDADES DESARROLLADAS, EN CUMPLIMIENTO DE LA PRESENTE ORDEN DE PRESTACIÓN DE SERVICIOS.</t>
  </si>
  <si>
    <t>OPSP-FHU-0003</t>
  </si>
  <si>
    <t>EDGAR ANDRES PABON RUBIO</t>
  </si>
  <si>
    <t>FORTALECER LOS PROCESOS LOGÍSTICOS Y ORGANIZATIVOS DE LAS ACTIVIDADES RELACIONADAS CON EL FUNCIONAMIENTO DE LAS COHORTES DENTRO DEL PROGRAMA DE LA MAESTRÍA EN ARGUMENTACIÓN JURÍDICA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Y FINANCIERA DE LOS ESTUDIANTES DEL PROGRAMA. 9. 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DEL PROGRAMA DE DERECHO UN INFORME DETALLADO QUE DÉ CUENTA SOBRE EL CUMPLIMIENTO DE LAS ACTIVIDADES ACADÉMICAS CONTEMPLADAS EN LA PROGRAMACIÓN DE CADA COHORTE Y SOBRE EL SEGUIMIENTO O EVOLUCIÓN DEL RESPECTIVO PRESUPUESTO.</t>
  </si>
  <si>
    <t>OPSP-FHU-0004</t>
  </si>
  <si>
    <t>JESUS DAVID VARELA MUJICA</t>
  </si>
  <si>
    <t>FORTALECER LOS PROCESOS LOGÍSTICOS Y ORGANIZATIVOS DE LAS ACTIVIDADES RELACIONADAS CON EL FUNCIONAMIENTO DE LAS COHORTES DENTRO DEL PROGRAMA DE LA ESPECIALIZACIÓN EN DERECHOS HUMANOS Y DERECHO INTERNACIONAL HUMANITARIO PARA EL PERIODO ACADÉMICO 2022-1. A TRAVÉS DE LA IMPLEMENTACIÓN DE LAS SIGUIENTES ACTIVIDADES: 1.PRESENTAR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TÉCNICO DEL PROGRAMA DE DERECHO UN INFORME DETALLADO QUE DÉ CUENTA SOBRE EL CUMPLIMIENTO DE LAS ACTIVIDADES ACADÉMICAS CONTEMPLADAS EN LA PROGRAMACIÓN DE CADA COHORTE Y SOBRE EL SEGUIMIENTO O EVOLUCIÓN DEL RESPECTIVO PRESUPUESTO.</t>
  </si>
  <si>
    <t>OPSP-FHU-0005</t>
  </si>
  <si>
    <t>LUIS EDUARDO GOENAGA NAVARRO</t>
  </si>
  <si>
    <t>FORTALECER LOS PROCESOS LOGÍSTICOS Y ORGANIZATIVOS DE LAS ACTIVIDADES RELACIONADAS CON EL FUNCIONAMIENTO DE LAS COHORTES DENTRO DEL PROGRAMA DE LA MAESTRÍA EN PROMOCIÓN Y PROTECCIÓN DE LOS DERECHOS HUMANOS PARA EL PERIODO ACADÉMICO 2022-1. A TRAVÉS DE LA IMPLEMENTACIÓN DE LAS SIGUIENTES ACTIVIDADES: 1.PRESENTAR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DEL PROGRAMA DE DERECHO UN INFORME DETALLADO QUE DÉ CUENTA SOBRE EL CUMPLIMIENTO DE LAS ACTIVIDADES ACADÉMICAS CONTEMPLADAS EN LA PROGRAMACIÓN DE CADA COHORTE Y SOBRE EL SEGUIMIENTO O EVOLUCIÓN DEL RESPECTIVO PRESUPUESTO. 16. REALIZAR EL PROCESO DE INDUCCIÓN A LOS ESTUDIANTES NUEVOS.</t>
  </si>
  <si>
    <t>OPSP-FHU-0006</t>
  </si>
  <si>
    <t>MAGNELLYS PATRICIA VESGA ACOSTA</t>
  </si>
  <si>
    <t>FORTALECER LOS PROCESOS LOGÍSTICOS Y ORGANIZATIVOS DE LAS ACTIVIDADES RELACIONADAS CON EL FUNCIONAMIENTO DE LAS COHORTES DENTRO DEL PROGRAMA DE LA MAESTRÍA EN PRODUCCIÓN AUDIOVISUAL CREATIVA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DECANO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Y FINANCIERA DE LOS ESTUDIANTES DEL PROGRAMA. 9. 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DEL PROGRAMA DE CINE Y AUDIOVISUALES UN INFORME DETALLADO QUE DÉ CUENTA SOBRE EL CUMPLIMIENTO DE LAS ACTIVIDADES ACADÉMICAS CONTEMPLADAS EN LA PROGRAMACIÓN DE CADA COHORTE Y SOBRE EL SEGUIMIENTO O EVOLUCIÓN DEL RESPECTIVO PRESUPUESTO.</t>
  </si>
  <si>
    <t>LAURA MORALES GUERRERO</t>
  </si>
  <si>
    <t>OPSP-FHU-0007</t>
  </si>
  <si>
    <t>MARGIE MILENA SILVA OLAYA</t>
  </si>
  <si>
    <t>FORTALECER LOS PROCESOS LOGÍSTICOS Y ORGANIZATIVOS DE LAS ACTIVIDADES RELACIONADAS CON EL FUNCIONAMIENTO DE LAS COHORTES DENTRO DEL PROGRAMA DE LA MAESTRÍA EN ESCRITURAS AUDIOVISUALES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 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TÉCNICO DEL PROGRAMA DE CINE Y AUDIOVISUALES UN INFORME DETALLADO QUE DÉ CUENTA SOBRE EL CUMPLIMIENTO DE LAS ACTIVIDADES ACADÉMICAS CONTEMPLADAS EN LA PROGRAMACIÓN DE CADA COHORTE Y SOBRE EL SEGUIMIENTO O EVOLUCIÓN DEL RESPECTIVO PRESUPUESTO.</t>
  </si>
  <si>
    <t>OPSP-FHU-0008</t>
  </si>
  <si>
    <t>OSWALTH ADRIAN ALZATE LOPEZ</t>
  </si>
  <si>
    <t>FORTALECER LOS PROCESOS LOGÍSTICOS Y ORGANIZATIVOS DE LAS ACTIVIDADES RELACIONADAS CON EL FUNCIONAMIENTO DE LAS COHORTES DENTRO DE LOS PROGRAMAS DE LA ESPECIALIZACIÓN EN DERECHO ADMINISTRATIVO Y DERECHO CONSTITUCIONAL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DECANO DE LA FACULTAD DE HUMANIDADES. 3. APOYAR TODO EL PROCESO DE DIVULGACIÓN RELACIONADA CON LA PUBLICIDAD Y MERCADEO DE LOS PROGRAMAS. 4. APOYAR Y PROMOVER CHARLAS, CONFERENCIAS, CURSOS Y ENCUENTROS ACADÉMICOS RELACIONADOS CON EL ÁREA DE LOS PROGRAMAS. 5. REALIZAR SEGUIMIENTO A LOS PROCESOS DE INSCRIPCIÓN, MATRÍCULA Y PROCESOS DE GRADO DE LOS ESTUDIANTES DE LOS PROGRAMAS. 6. APOYAR EL PROCESO ESTABLECIDO POR LA FACULTAD DE HUMANIDADES PARA LA CONTRATACIÓN DE DOCENTES NACIONALES E INTERNACIONALES DE LOS PROGRAMAS. SUMINISTRAR LA INFORMACIÓN NECESARIA PARA TAL FIN.  7. REALIZAR SEGUIMIENTO AL PROCESO PRECONTRACTUAL Y CONTRACTUAL, ASÍ COMO EL TRÁMITE DE PAGO DE DOCENTES NACIONALES E INTERNACIONALES DE LOS PROGRAMAS. 8. PRESENTAR LOS INFORMES REQUERIDOS ACERCA DE LA SITUACIÓN ACADÉMICA Y FINANCIERA DE LOS ESTUDIANTES DE LOS PROGRAMAS. 9. MANTENER UN ARCHIVO DIGITAL ACTUALIZADO RELACIONADO CON: ACTAS DE LOS CONSEJOS DE PROGRAMA REALIZADOS, E INFORMACIÓN ACADÉMICA Y FINANCIERA DE CADA COHORTE DE LOS PROGRAMAS. 10. APOYAR EL PROCESO DE AUTOEVALUACIÓN Y RENOVACIÓN DE REGISTRO CALIFICADO DE LOS PROGRAMAS.  SUMINISTRAR LA INFORMACIÓN NECESARIA PARA DICHO PROCESO. 11. 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 LOS PROGRAMAS. 14. REALIZAR SEGUIMIENTO A LOS TIEMPOS DE ENTREGA Y SOCIALIZACIÓN DE NOTAS DE LOS DOCENTES. 15. PRESENTAR MENSUALMENTE AL DIRECTOR DEL PROGRAMA DE DERECHO UN INFORME DETALLADO QUE DÉ CUENTA SOBRE EL CUMPLIMIENTO DE LAS ACTIVIDADES ACADÉMICAS CONTEMPLADAS EN LA PROGRAMACIÓN DE CADA COHORTE Y SOBRE EL SEGUIMIENTO O EVOLUCIÓN DEL RESPECTIVO PRESUPUESTO.</t>
  </si>
  <si>
    <t>OPSP-FHU-0009</t>
  </si>
  <si>
    <t>PAULA ANDREA VELASQUEZ FERREIRA</t>
  </si>
  <si>
    <t>FORTALECER LOS PROCESOS LOGÍSTICOS Y ORGANIZATIVOS DE LAS ACTIVIDADES RELACIONADAS CON EL FUNCIONAMIENTO DE LAS COHORTES DENTRO DEL PROGRAMA DE LA ESPECIALIZACIÓN EN DERECHO PROCESAL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DECANO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Y FINANCIERA DE LOS ESTUDIANTES DEL PROGRAMA. 9.  MANTENER UN ARCHIVO DIGITAL ACTUALIZADO RELACIONADO CON: ACTAS DE LOS CONSEJOS DE PROGRAMA REALIZADOS, E INFORMACIÓN ACADÉMICA Y FINANCIERA DE CADA COHORTE DEL PROGRAMA. 10. APOYAR EL PROCESO DE AUTOEVALUACIÓN Y RENOVACIÓN DE REGISTRO CALIFICADO DEL PROGRAMA.  SUMINISTRAR LA INFORMACIÓN NECESARIA PARA DICHO PROCESO. 11. INFORMAR CUALQUIER NOVEDAD GENERADA EN EL DESARROLLO DE LA PROGRAMACIÓN ACADÉMICA, CON EL VISTO BUENO DEL DIRECTOR DEL PROGRAMA.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DEL PROGRAMA DE DERECHO UN INFORME DETALLADO QUE DÉ CUENTA SOBRE EL CUMPLIMIENTO DE LAS ACTIVIDADES ACADÉMICAS CONTEMPLADAS EN LA PROGRAMACIÓN DE CADA COHORTE Y SOBRE EL SEGUIMIENTO O EVOLUCIÓN DEL RESPECTIVO PRESUPUESTO.</t>
  </si>
  <si>
    <t>OPSP-FHU-0010</t>
  </si>
  <si>
    <t>FORTALECER LOS PROCESOS LOGÍSTICOS Y ORGANIZATIVOS DE LAS ACTIVIDADES RELACIONADAS CON EL FUNCIONAMIENTO DE LAS COHORTES DENTRO DEL PROGRAMA DE LA MAESTRÍA EN ANTROPOLOGÍA PARA EL PERIODO ACADÉMICO 2022-1. A TRAVÉS DE LA IMPLEMENTACIÓN DE LAS SIGUIENTES ACTIVIDADES: 1. 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DECANO DE LA FACULTAD DE HUMANIDADES. 3.APOYAR TODO EL PROCESO DE DIVULGACIÓN RELACIONADA CON LA PUBLICIDAD Y MERCADEO DEL PROGRAMA. 4.APOYAR Y PROMOVER CHARLAS, CONFERENCIAS, CURSOS Y ENCUENTROS ACADÉMICOS RELACIONADOS CON EL ÁREA DEL PROGRAMA 5. 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Y FINANCIERA DE LOS ESTUDIANTES DEL PROGRAMA. 9.MANTENER UN ARCHIVO DIGITAL ACTUALIZADO RELACIONADO CON: ACTAS DE LOS CONSEJOS DE PROGRAMA REALIZADOS, E INFORMACIÓN ACADÉMICA Y FINANCIERA DE CADA COHORTE DEL PROGRAMA. 10.APOYAR EL PROCESO DE AUTOEVALUACIÓN Y RENOVACIÓN DE REGISTRO CALIFICADO DEL PROGRAMA.  SUMINISTRAR LA INFORMACIÓN NECESARIA PARA DICHO PROCESO. 11.INFORMAR CUALQUIER NOVEDAD GENERADA EN EL DESARROLLO DE LA PROGRAMACIÓN ACADÉMICA, CON EL VISTO BUENO DEL DIRECTOR DEL PROGRAMA. 12.APOYAR Y PROMOVER LA DIVULGACIÓN DE LA EVALUACIÓN DOCENTE REALIZADA POR CADA ESTUDIANTE, Y DE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15.PRESENTAR MENSUALMENTE AL DIRECTOR DEL PROGRAMA DE ANTROPOLOGÍA UN INFORME DETALLADO QUE DÉ CUENTA SOBRE EL CUMPLIMIENTO DE LAS ACTIVIDADES ACADÉMICAS CONTEMPLADAS EN LA PROGRAMACIÓN DE CADA COHORTE Y SOBRE EL SEGUIMIENTO O EVOLUCIÓN DEL RESPECTIVO PRESUPUESTO.</t>
  </si>
  <si>
    <t>HUGO DAVID DURAN GAMARRA</t>
  </si>
  <si>
    <t>OPSP-FHU-0011</t>
  </si>
  <si>
    <t>ANAMARIA QUINTANA CEPEDA</t>
  </si>
  <si>
    <t>APOYAR ACTIVIDADES ESPECÍFICAS DERIVADAS DE LOS PROCESOS DEL PROGRAMA DE DERECHO DESARROLLANDO LAS SIGUIENTES ACTIVIDADES: A. ASESORAR LA REFORMULACIÓN DEL DIPLOMADO DERECHO DE LA EMPRESA Y DE LOS NEGOCIOS. B. PROYECTAR LA REESTRUCTURACIÓN DE LOS MÓDULOS DEL DIPLOMADO DERECHO DE LA EMPRESA Y DE LOS NEGOCIOS EN LOS FORMATOS ESTABLECIDOS POR LA INSTITUCIÓN.</t>
  </si>
  <si>
    <t>OPSP-FHU-0012</t>
  </si>
  <si>
    <t>ELIANA MARCELA POLO MALDONADO</t>
  </si>
  <si>
    <t>APOYAR LA ORGANIZACIÓN Y LOGÍSTICA, DE LAS ACTIVIDADES ADMINISTRATIVAS Y ACADÉMICAS RELACIONADAS CON LOS PROCESOS DE AUTOEVALUACIÓN Y REGISTRO CALIFICADO DE LOS PROGRAMAS DE POSGRADOS DE LA FACULTAD DE HUMANIDADES PARA EL PERIODO 2022-1, DESARROLLANDO LAS SIGUIENTES ACTIVIDADES: 1. REALIZAR SEGUIMIENTO A LOS PROCESOS DE AUTOEVALUACIÓN Y REGISTRO CALIFICADO DE LOS PROGRAMAS DE POSGRADOS DE LA FACULTAD DE HUMANIDADES.  2. MANTENER ACTUALIZADA LA INFORMACIÓN RELACIONADA CON LOS PROCESOS DE AUTOEVALUACIÓN Y REGISTRO CALIFICADO DE LOS PROGRAMAS DE POSGRADOS DE LA FACULTAD DE HUMANIDADES.  3. PARTICIPAR, APOYAR, CONTRIBUIR EN LA ELABORACIÓN DEL PROCESO DE AUTOEVALUACIÓN Y REGISTRO CALIFICADO.  4. MANTENER ACTUALIZADO Y ORGANIZADO EL ARCHIVO DOCUMENTAL RELACIONADO CON LOS PROCESOS DE AUTOEVALUACIÓN Y REGISTRO CALIFICADO DE LOS PROGRAMAS DE POSGRADOS DE LA FACULTAD DE HUMANIDADES.  5.PRESENTAR MENSUALMENTE AL DIRECTOR(A) DEL CENTRO DE POSGRADOS UN INFORME DETALLADO QUE DÉ CUENTA SOBRE EL CUMPLIMIENTO DE SUS ACTIVIDADES ACADÉMICAS. 6. SERVIR DE APOYO EN LA CREACIÓN DE PROGRAMAS VIRTUALES PARA LA FACULTAD DE HUMANIDADES.</t>
  </si>
  <si>
    <t>ANETH CRISTINA RIVAS CASTRO</t>
  </si>
  <si>
    <t>OPSP-FHU-0013</t>
  </si>
  <si>
    <t>JESITH GOMEZ PERNETT</t>
  </si>
  <si>
    <t>APOYAR A LA DECANATURA DE LA FACULTAD DE HUMANIDADES EN PROCESOS ADMINISTRATIVOS, ACADÉMICOS, DE INVESTIGACIÓN Y EXTENSIÓN EN EL PERIODO 2022-I DESARROLLANDO LAS SIGUIENTES ACTIVIDADES: 1. APOYAR EN EL SEGUIMIENTO A LAS SOLICITUDES PRESENTADAS POR LA FACULTAD DE HUMANIDADES ANTE LAS DISTINTAS DEPENDENCIAS DE LA UNIVERSIDAD. 2. APOYAR EN LA REVISIÓN DE LA DOCUMENTACIÓN CONTRACTUAL EN EL SISTEMA GEDOCO DEL PERSONAL CATEDRÁTICO Y/O CONTRATISTA QUE SE VINCULE A LA FACULTAD DE HUMANIDADES. 3. APOYAR A LA FACULTAD EN LA PROMOCIÓN Y FUNCIONAMIENTO DE LOS DISTINTOS DIPLOMADOS Y CURSOS DE FORMACIÓN CONTINUA QUE SE OFERTEN EN LA FACULTAD DE HUMANIDADES. 4.  APOYAR EN EL DESARROLLO, IMPLEMENTACIÓN Y SEGUIMIENTO DE PROCESOS, Y ACTIVIDADES QUE SE ADELANTEN AL INTERIOR DE LA FACULTAD DE HUMANIDADES. 5. APOYAR EN LAS ACTIVIDADES DE EXTENSIÓN QUE DESARROLLE LA FACULTAD DE HUMANIDADES. 6. ASESORAR LA PROYECCIÓN DE RESPUESTA A SOLICITUDES Y DERECHOS DE PETICIÓN PRESENTADAS A LA FACULTAD DE HUMANIDADES.</t>
  </si>
  <si>
    <t>OPSP-FHU-0014</t>
  </si>
  <si>
    <t>MARIA CAMILA URECHE GONZALEZ</t>
  </si>
  <si>
    <t>APOYAR AL PROGRAMA DE DERECHO EN EL PROCESO DE ACREDITACIÓN POR ALTA CALIDAD, DESARROLLANDO LAS SIGUIENTES ACTIVIDADES: 1. APOYAR CON LOS AJUSTES DEL INFORME FINAL PARA EL PROCESO DE AUTOEVALUACIÓN CON FINES DE ACREDITACIÓN POR ALTA CALIDAD DEL PROGRAMA DE DERECHO. 2. ACOMPAÑAR LA RECOLECCIÓN, ORGANIZACIÓN Y PROCESAMIENTO DE LA INFORMACIÓN DOCUMENTAL, ESTADÍSTICA Y DE PERCEPCIÓN PARA APOYAR LA CONSTRUCCIÓN DE LA PRESENTACIÓN DEL INFORME DE AUTOEVALUACIÓN CON FINES DE ACREDITACIÓN POR ALTA CALIDAD DEL PROGRAMA DE DERECHO ANTE EL CONSEJO ACADÉMICO.</t>
  </si>
  <si>
    <t>OPSP-FHU-0015</t>
  </si>
  <si>
    <t>LUISA FERNANDA DOMINGUEZ MARTINEZ</t>
  </si>
  <si>
    <t>APOYAR LA EJECUCIÓN DEL DIPLOMADO DE PATRIMONIO CULTURAL OFERTADO POR LA FACULTAD DE HUMANIDADES, PARA EL AÑO 2022, DESARROLLANDO LAS SIGUIENTES ACTIVIDADES: 1. ASESORAR LA OFERTA ACADÉMICA DEL DIPLOMADO. 2. APOYAR EN LA ORGANIZACIÓN DE LA LOGÍSTICA REFERENTE A LAS AYUDAS TECNOLÓGICAS Y TODAS LAS NECESIDADES PARA EL BUEN DESARROLLO DE LOS MÓDULOS DEL DIPLOMADO. 3. ACOMPAÑAR EL SEGUIMIENTO A LOS DOCENTES QUE ORIENTAN EL DIPLOMADO. 4. APOYAR EL SEGUIMIENTO DE LA EVOLUCIÓN DE LOS DOCENTES QUE ORIENTAN LOS MÓDULOS DEL DIPLOMADO. 5. ACOMPAÑAR EL SEGUIMIENTO DE LOS PROCESOS DE PAGO DE LOS DOCENTES. 6. ASESORAR A LOS ESTUDIANTES EN LA ENTREGA DE TRABAJOS FINALES.  7. PROYECTAR INFORME ACADÉMICO DEL DIPLOMADO. 8. APOYAR EN EL TRÁMITE PARA LA OBTENCIÓN DE LOS CERTIFICADOS DE LOS PARTICIPANTES DEL DIPLOMADO ANTE LAS DEPENDENCIAS PERTINENTES.</t>
  </si>
  <si>
    <t>OPSP-FHU-0016</t>
  </si>
  <si>
    <t>EYIS ADALBERTO TORO RODRIGUEZ</t>
  </si>
  <si>
    <t>1) APOYAR LA DIFUSIÓN DE LA OFERTA ACADÉMICA DE DIPLOMADOS Y FORMACIÓN CONTINUA. 2) APOYAR EL SEGUIMIENTO A LOS DOCENTES QUE ORIENTAN LOS DIPLOMADOS. 3) APOYAR EL SEGUIMIENTO A LA EVOLUCIÓN DE LOS DOCENTES QUE ORIENTAN LOS MÓDULOS DE LOS DIPLOMADOS. 4) APOYAR LA LOGÍSTICA REFERENTE A LAS AYUDAS TECNOLÓGICAS Y TODAS LAS NECESIDADES PARA EL BUEN DESARROLLO DE LOS MÓDULOS DE LOS DIPLOMADOS. 5) APOYAR EL SEGUIMIENTO A LOS PROCESOS DE CONTRATACIÓN DE CÁTEDRA Y PAGO DE LOS ESTÍMULOS ECONÓMICOS POR LA PRESTACIÓN DE SERVICIOS ACADÉMICOS DE LOS DOCENTES. 6) APOYAR LA ELABORACIÓN Y PRESENTACIÓN DE INFORMES ACADÉMICOS DE LOS DIPLOMADOS 7) APOYAR EL TRÁMITE DE LAS CERTIFICACIONES DE LOS PARTICIPANTES DEL DIPLOMADO ANTE LAS DEPENDENCIAS PERTINENTES.</t>
  </si>
  <si>
    <t>OPS-FHU-0017</t>
  </si>
  <si>
    <t>OBJDIGITAL S.A.S.</t>
  </si>
  <si>
    <t>CONTRATAR EL DISEÑO METODOLOGICO Y LA PRODUCCIÓN DE HERRAMIENTAS AUDIOVISUALES Y GRAFICAS PARA LA IMPLEMENTACION DE TRES CURSOS DEL PRIMER SEMESTRE DE LA MAESTRÍA EN PRODUCCIÓN AUDIVISUAL CREATIVA DE LA FACULTAD DE HUMANIDADES Y REALIZAR EL ACOMPAÑAMIENTO EN LA TRANSICIÓN DE LA FORMACIÓN PRESENCIAL A LA MODALIDAD VIRTUAL Y/O BLENDED A TRAVÉS DE DIFERENTES METODOLOGÍAS.</t>
  </si>
  <si>
    <t>OPSP-FHU-0018</t>
  </si>
  <si>
    <t>KARY BEATRIZ BLANCO GOMEZ</t>
  </si>
  <si>
    <t>APOYAR LA EJECUCIÓN DEL DIPLOMADO DE CONCILIACIÓN EN DERECHO OFERTADO POR LA FACULTAD DE HUMANIDADES, PARA EL AÑO 2022, DESARROLLANDO LAS SIGUIENTES ACTIVIDADES: 1. ASESORAR LA OFERTA ACADÉMICA DEL DIPLOMADO. 2. APOYAR EN LA ORGANIZACIÓN DE LA LOGÍSTICA REFERENTE A LAS AYUDAS TECNOLÓGICAS Y TODAS LAS NECESIDADES PARA EL BUEN DESARROLLO DE LOS MÓDULOS DEL DIPLOMADO. 3. ACOMPAÑAR EL SEGUIMIENTO A LOS DOCENTES QUE ORIENTAN EL DIPLOMADO. 4. APOYAR EL SEGUIMIENTO DE LA EVOLUCIÓN DE LOS DOCENTES QUE ORIENTAN LOS MÓDULOS DEL DIPLOMADO. 5. ACOMPAÑAR EL SEGUIMIENTO DE LOS PROCESOS DE PAGO DE LOS DOCENTES. 6. ASESORAR A LOS ESTUDIANTES EN LA ENTREGA DE TRABAJOS FINALES.  7. PROYECTAR INFORME ACADÉMICO DEL DIPLOMADO. 8. APOYAR EN EL TRÁMITE PARA LA OBTENCIÓN DE LOS CERTIFICADOS DE LOS PARTICIPANTES DEL DIPLOMADO ANTE LAS DEPENDENCIAS PERTINENTES.</t>
  </si>
  <si>
    <t xml:space="preserve">TOTAL CONTRATO </t>
  </si>
  <si>
    <t>OPSP-VAD-0001</t>
  </si>
  <si>
    <t>CRISTINA ISABEL VELASQUEZ ESCOBAR</t>
  </si>
  <si>
    <t>LA PRESENTE ORDEN TIENE POR OBJETO: 1. APOYAR AL GRUPO DE CONTRATACIÓN CON EL RECIBO EN DIGITAL DE LOS ESTUDIOS DE CONVENIENCIA Y OPORTUNIDAD PARA CONTRATAR, ASÍ COMO DE LAS SOLICITUDES DE ADICIÓN DE LAS ORDENES DE SERVICIOS PROFESIONALES Y DE APOYO A LA GESTIÓN SUSCRITAS POR EL VICERRECTOR ADMINISTRATIVO. 2.  APOYAR EN LOS TRÁMITES DE AFILIACIÓN A LA ADMINISTRADORA DE RIESGOS LABORALES QUE CORRESPONDA DE LOS CONTRATISTAS QUE VINCULE LA VICERRECTORÍA ADMINISTRATIVA. 3. APOYAR EN LA REVISIÓN DE LOS FORMATOS DE RECIBIDO A SATISFACCIÓN PARA TRAMITES DE PAGO DE HONORARIOS DE LOS CONTRATISTAS POR PRESTACIÓN DE SERVICIOS PROFESIONALES Y DE APOYO A LA GESTIÓN DE LA VICERRECTORÍA Y/O DIRECCIÓN ADMINISTRATIVA. 4. APOYAR EN EL RECIBO DE LAS NOVEDADES DE CARTERA PARA LA APLICACIÓN DE LOS DESCUENTOS A QUE HAYA LUGAR. 5. APOYAR EN EL RECIBO DE LAS NOVEDADES PARA APLICAR LOS DESCUENTOS POR EMBARGOS JUDICIALES DE HONORARIOS DE LOS CONTRATISTAS POR PRESTACIÓN DE SERVICIOS PROFESIONALES Y DE APOYO A LA GESTIÓN DE LA VICERRECTORÍA Y/O DIRECCIÓN ADMINISTRATIVA. 6. APOYAR EN LA VERIFICACIÓN DEL PAGO QUE REALICEN LOS CONTRATISTAS AL SISTEMA DE SEGURIDAD SOCIAL EN EJECUCIÓN DE LAS ÓRDENES DE PRESTACIÓN DE SERVICIOS PROFESIONALES Y DE APOYO A LA GESTIÓN CORRESPONDIENTE A LO ESTABLECIDO EN LA LEY. 7. APOYAR EN LA LIQUIDACIÓN POR CONCEPTO DE LA RETENCIÓN EN LA FUENTE DE LOS CONTRATISTAS POR PRESTACIÓN DE SERVICIOS PROFESIONALES Y DE APOYO A LA GESTIÓN DE NIVEL CENTRAL. 8. APOYAR EN LA APLICACIÓN DE LOS DESCUENTOS QUE CORRESPONDAN POR CONCEPTO DE ESTAMPILLA PRO-REFUNDACIÓN. 9. APOYAR EN EL PROCESO DE LIQUIDACIÓN DE LOS HONORARIOS DE LOS CONTRATISTAS POR MEDIO DEL SINAPV6. 10. APOYAR EN LA REVISIÓN DE LAS DIFERENTES LIQUIDACIONES PRESENTADAS POR LOS CONTRATISTAS DE LOS DIFERENTES ORDENADORES DEL GASTO DE UNIMAGDALENA CON EL FIN DE VERIFICAR LA APLICACIÓN DE LA RETENCIÓN EN LA FUENTE. 11. APOYAR EN LA ACTUALIZACIÓN DE LA BASE DE DATOS DE CONTRATISTAS DE UNIMAGDALENA. 12.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13. APOYAR CON LA REVISIÓN EN LA PLATAFORMA DEL GEDOCO DE LOS DOCUMENTOS PRECONTRACTUALES NECESARIOS PARA LA ELABORACIÓN DE ÓRDENES DE SERVICIOS PROFESIONALES Y DE APOYO A LA GESTIÓN DE LA VICERRECTORÍA Y/O DIRECCIÓN ADMINISTRATIVA. 14.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</si>
  <si>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OPSP-VAD-0002</t>
  </si>
  <si>
    <t>JUAN CARLOS BLANCO NAVARRO</t>
  </si>
  <si>
    <t>LA PRESENTE ORDEN TIENE POR OBJETO: 1. APOYAR A LA DIRECCIÓN FINANCIERA EN EL RECIBO DE LOS SOPORTES DE LOS ACTOS ADMINISTRATIVOS COMO: CONTRATOS, ÓRDENES DE SERVICIO, COMPRA, SUMINISTRO Y CONVENIOS 2. APOYAR A LA DIRECCIÓN FINANCIERA EN LA REVISIÓN DE LOS SOPORTES DE LOS ACTOS ADMINISTRATIVOS COMO: CONTRATOS, ÓRDENES DE SERVICIO, COMPRA, SUMINISTRO Y CONVENIOS. 3. APOYAR A LA DIRECCIÓN FINANCIERA EN LAS LLAMADAS A LAS DEPENDENCIAS ORDENADORAS DEL GASTO PARA HACER SEGUIMIENTO A LOS ACTOS ADMINISTRATIVOS PENDIENTES DE CORRECCIONES. 4. APOYAR A LA DIRECCIÓN FINANCIERA EN EL ENVÍO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ATENCIÓN DE PROVEEDORES, EMPLEADOS, DIRECTORES, SUPERVISORES QUE REQUIEREN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</si>
  <si>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RONALD RAFAEL ROJAS DUICA</t>
  </si>
  <si>
    <t>OAG-VAD-0003</t>
  </si>
  <si>
    <t>SERGIO ANDRES CRESPO PALMERA</t>
  </si>
  <si>
    <t>LA PRESENTE ORDEN TIENE POR OBJETO: 1. APOYAR AL GRUPO INTERNO DE SERVICIOS GENERALES EN LA SUPERVISIÓN DE ESPACIOS FÍSICOS DE LAS SEDE ALTERNA, CERES DE PIVIJAY, MAGDALENA 2. APOYAR LAS APERTURAS DE SALONES Y ÁREAS ADMINISTRATIVAS DE ESA SEDE. 3. EFECTUAR REPORTE DE ANOMALÍAS EN LOS ESPACIOS FÍSICOS DESCRITOS Y APOYAR EN ORIENTACIONES LOCATIVAS. 4. APOYAR EN LA REALIZACIÓN DE RONDAS A TODOS LOS ESPACIOS DE LAS SEDE ALTERNA DE PIVIJAY. 5. APOYAR LA ALERTA SOBRE PERSONAS EXTRAÑAS QUE SE ENCUENTREN EN LOS ALREDEDORES DE LAS SEDE DESCRITA, E INFORMAR A SU SUPERVISOR INMEDIATO. 6. APOYAR EN LA ATENCIÓN A LOS REQUERIMIENTOS DE LOS FUNCIONARIOS DE LA UNIVERSIDAD PARA FACILITAR EL CABAL DESARROLLO DE LAS ACTIVIDADES ACADÉMICAS Y ADMINISTRATIVAS. 7. APOYAR EN EL CONTROL Y REPORTE EN MINUTAS, FORMATOS O GUÍAS, EL MOVIMIENTO DE LOS BIENES DE LA SEDE 8.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</si>
  <si>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OAG-VAD-0004</t>
  </si>
  <si>
    <t>EVERT SEGUNDO CHARRIS GRANADOS</t>
  </si>
  <si>
    <t>LA PRESENTE ORDEN TIENE POR OBJETO: 1. APOYAR AL GRUPO INTERNO DE SERVICIOS GENERALES EN LA SUPERVISIÓN DE ESPACIOS FÍSICOS DE LAS SEDE ALTERNA, CERES DE ARACATACA, MAGDALENA 2. APOYAR LAS APERTURAS DE SALONES Y ÁREAS ADMINISTRATIVAS DE LA SEDE. 3. EFECTUAR REPORTE DE ANOMALÍAS EN LOS ESPACIOS FÍSICOS DESCRITOS Y APOYAR EN ORIENTACIONES LOCATIVAS. 4. APOYAR EN LA REALIZACIÓN DE RONDAS A TODOS LOS ESPACIOS DE LA SEDE ALTERNA DE ARACATACA. 5. APOYAR EN LA ALERTA SOBRE PERSONAS EXTRAÑAS QUE SE ENCUENTREN EN LOS ALREDEDORES DE LA SEDE DESCRITA, E INFORMAR A SU SUPERVISOR INMEDIATO. 6. APOYAR LA ATENCIÓN LOS REQUERIMIENTOS DE LOS FUNCIONARIOS DE LA UNIVERSIDAD PARA FACILITAR EL CABAL DESARROLLO DE LAS ACTIVIDADES ACADÉMICAS Y ADMINISTRATIVAS. 7. APOYAR EL CONTROL Y REPORTE EN MINUTAS, FORMATOS O GUÍAS, EL MOVIMIENTO DE LOS BIENES DE LA SEDES 8.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</si>
  <si>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OPSP-VAD-0005</t>
  </si>
  <si>
    <t>IAN ANDRES BERMUDEZ VELEZ</t>
  </si>
  <si>
    <t>LA PRESENTE ORDEN TIENE POR OBJETO: 1. APOYAR AL GRUPO INTERNO DE SERVICIOS GENERALES EN LA PLANIFICACIÓN Y COORDINACIÓN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EN CADA CONTRATO Y ORDEN DE SERVICIOS DE MANTENIMIENTO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</si>
  <si>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OAG-VAD-0006</t>
  </si>
  <si>
    <t>ALEJANDRO JAVIER LIZCANO OROZCO</t>
  </si>
  <si>
    <t>LA PRESENTE ORDEN TIENE POR OBJETO: 1. APOYAR EN LA SUPERVISIÓN DE ESPACIOS FÍSICOS. 2. APOYAR EN LA APERTURA DE SALONES Y ESPACIOS ACADÉMICOS Y ADMINISTRATIVOS. 3. EFECTUAR REPORTE DE ANOMALÍAS EN ESPACIOS FÍSICOS, Y APOYAR EN ORIENTACIONES LOCATIVAS. 4. APOYAR EN LA REALIZACIÓN DE RONDAS A PARQUEADEROS (CARROS Y MOTOS). 5. APOYAR EN LA ALERTA SOBRE PERSONAS EXTRAÑAS QUE SE ENCUENTREN EN LOS ALREDEDORES DEL CAMPUS UNIVERSITARIO. 6. APOYAR EN LA ATENCIÓN A LOS REQUERIMIENTOS DE LOS FUNCIONARIOS DE LA UNIVERSIDAD PARA FACILITAR EL CABAL DESARROLLO DE LAS ACTIVIDADES ACADÉMICAS Y ADMINISTRATIVAS. 7. APOYAR EN EL CONTROL DE TRÁNSITO INTERNO DE ELEMENTOS Y EQUIPOS DENTRO DE LAS INSTALACIONES.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</si>
  <si>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OAG-VAD-0007</t>
  </si>
  <si>
    <t>ANGEL ENRIQUE RUIZ MIER</t>
  </si>
  <si>
    <t>OAG-VAD-0008</t>
  </si>
  <si>
    <t>DEIMER DAVID GARCIA VARGAS</t>
  </si>
  <si>
    <t>OAG-VAD-0009</t>
  </si>
  <si>
    <t>JOSE FRANCISCO SABAN DIAZ GRANADOS</t>
  </si>
  <si>
    <t>OAG-VAD-0010</t>
  </si>
  <si>
    <t>HENRY ROGER ROJAS FERRARI</t>
  </si>
  <si>
    <t>OPSP-VAD-0011</t>
  </si>
  <si>
    <t>LIZETH CAROLINA DE LA HOZ COTES</t>
  </si>
  <si>
    <t>LA PRESENTE ORDEN TIENE POR OBJETO: 1. ASESORAR Y APOYAR EN LA REALIZACIÓN DE SOPORTE A LOS PROCEDIMIENTOS ADMINISTRATIVOS Y FINANCIEROS QUE REQUIEREN USO DEL SOFTWARE ADMINISTRATIVO Y FINANCIERO DE LA UNIVERSIDAD. 2. APOYAR EN EL SEGUIMIENTO A LAS SOLICITUDES DE SOPORTE REALIZADAS A LA EMPRESA SINAP A TRAVÉS DE LA HERRAMIENTA JTRAC. 3. APOYAR LA ADMINISTRACIÓN DEL SOFTWARE FINANCIERO SINAP V6.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</si>
  <si>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HILDEMAR DAVID QUINTANA HERNANDEZ</t>
  </si>
  <si>
    <t>OAG-VAD-0012</t>
  </si>
  <si>
    <t>SHIRLEY MILENA HERRERA LLANES</t>
  </si>
  <si>
    <t>LA PRESENTE ORDEN TIENE POR OBJETO: 1.APOYAR  AL PROCESO DE MANTENIMIENTO. 2. APOYAR EN EL LEVANTAMIENTO DE FORMATOS, PROCEDIMIENTO, GUÍAS, INSTRUCTIVOS, MANUALES E INDICADORES AL PROCESO DE APOYO TECNOLÓGICO. 3. APOYAR EN LA RECOLECCIÓN DE INFORMACIÓN PARA PRESENTACIÓN DE INFORMES. 4. APOYAR EN LA ATENCIÓN DE LOS REQUERIMIENTOS DE LOS DIFERENTES USUARIOS (ADMINISTRATIVOS, DOCENTES Y ESTUDIANTES). 5. APOYAR   EN LOS EVENTOS CON TRANSMISIONES VÍA STREAMING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</si>
  <si>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OPSP-VAD-0013</t>
  </si>
  <si>
    <t>CLAUDIO ALEXANDER BRUGES HERNANDEZ</t>
  </si>
  <si>
    <t>LA PRESENTE ORDEN TIENE POR OBJETO: 1. APOYAR LA PRESTACIÓN DE SOPORTE A USUARIOS. 2. APOYAR LA EJECUCIÓN DE LOS MANTENIMIENTOS PREVENTIVOS PMP. 3.  APOYAR LA CONFIGURACIÓN DE LOS EQUIPOS NUEVOS DE CÓMPUTO (INSTALAR DE SOFTWARE, SISTEMA OPERATIVO). 4. APOYAR EN LA PROGRAMACIÓN DE LOS MANTENIMIENTOS PREVENTIVOS.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</si>
  <si>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OAG-VAD-0014</t>
  </si>
  <si>
    <t>DIEGO ARMANDO HERNANDEZ TORRES</t>
  </si>
  <si>
    <t>LA PRESENTE ORDEN TIENE POR OBJETO: 1. APOYAR LA INFRAESTRUCTURA TECNOLÓGICA EN LA INSTALACIÓN, MANTENIMIENTO Y SOPORTE EN LAS REDES DE LA INSTITUCIÓN. 2. APOYAR A LA PERSONA DE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</si>
  <si>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OAG-VAD-0015</t>
  </si>
  <si>
    <t>GEOVANY DIAGO MEDINA</t>
  </si>
  <si>
    <t>LA PRESENTE ORDEN TIENE POR OBJETO: 1. APOYAR AL GRUPO INTERNO DE ADMISIONES, REGISTRO Y CONTROL ACADÉMICO EN EL PROCESO DE INSCRIPCIÓN, SELECCIÓN Y ADMISIÓN DE NUEVOS ESTUDIANTES EN LA MODALIDAD DE PREGRADO A DISTANCIA.  2. APOYAR AL GRUPO INTERNO DE ADMISIONES, REGISTRO Y CONTROL ACADÉMICO EN EL PROCESO DE MATRÍCULAS FINANCIERAS DE LOS ESTUDIANTES DE LA MODALIDAD DE PREGRADO VIRTUAL Y A DISTANCIA 3. APOYAR AL GRUPO INTERNO DE ADMISIONES, REGISTRO Y CONTROL ACADÉMICO EN LA REVISIÓN DEL ESTADO ACADÉMICO Y FINANCIERO DE LOS ESTUDIANTES NUEVOS Y ANTIGUOS DE LA MODALIDAD DE PREGRADO A DISTANCIA. 4. APOYAR AL GRUPO INTERNO DE ADMISIONES, REGISTRO Y CONTROL ACADÉMICO EN LA RECEPCIÓN Y TRAMITE DE PAZ Y SALVOS DE LOS ESTUDIANTES DE LA MODALIDAD DE PREGRADO A DISTANCIA, EMITIDOS POR EL GRUPO DE FACTURACIÓN CRÉDITO Y CARTERA.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</si>
  <si>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EDWIN RAFAEL GUTIERREZ BOTO</t>
  </si>
  <si>
    <t>OAG-VAD-0016</t>
  </si>
  <si>
    <t>LUIS ALFREDO DIAZTAGLE GOMEZ</t>
  </si>
  <si>
    <t>LA PRESENTE ORDEN TIENE POR OBJETO: 1.  APOYAR AL GRUPO INTERNO DE ADMISIONES, REGISTRO Y CONTROL ACADÉMICO EN EL DESARROLLO DE HERRAMIENTAS TECNOLÓGICAS PARA LA MODALIDAD DE POSGRADOS. 2. APOYAR AL GRUPO INTERNO DE ADMISIONES, REGISTRO Y CONTROL ACADÉMICO EN EL PROCESO DE MATRÍCULAS ACADÉMICAS Y FINANCIERAS DE LOS ESTUDIANTES DE LA MODALIDAD DE POSGRADOS DE LA UNIVERSIDAD DEL MAGDALENA. 3. APOYAR AL GRUPO INTERNO DE ADMISIONES, REGISTRO Y CONTROL ACADÉMICO EN EL PROCESO DE INSCRIPCIÓN, SELECCIÓN Y ADMISIÓN DE NUEVOS ESTUDIANTES EN LA MODALIDAD DE POSGRADOS. 4. APOYAR AL GRUPO INTERNO DE ADMISIONES, REGISTRO Y CONTROL ACADÉMICO EN LA RECEPCIÓN Y TRAMITE DE PAZ Y SALVOS DE LOS ESTUDIANTES DE POSGRADOS, EMITIDOS POR EL GRUPO DE FACTURACIÓN CRÉDITO Y CARTERA. 5. APOYAR AL GRUPO INTERNO DE ADMISIONES, REGISTRO Y CONTROL ACADÉMICO EN LA REVISIÓN DEL ESTADO FINANCIERO Y ACADÉMICO DE LOS ESTUDIANTES NUEVOS Y ANTIGUOS DE LA MODALIDAD DE POSGRADOS.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</si>
  <si>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OAG-VAD-0017</t>
  </si>
  <si>
    <t>YILIAN ELIANA ARAUJO BARRERA</t>
  </si>
  <si>
    <t>OPSP-VAD-0018</t>
  </si>
  <si>
    <t>RICARDO JOSE ABELLO ZORRO</t>
  </si>
  <si>
    <t>LA PRESENTE ORDEN TIENE POR OBJETO: 1. ELABORAR LOS INFORMES PERIÓDICOS QUE SE REQUIERAN PARA PUBLICACIÓN EN LA PÁGINA WEB INSTITUCIONAL EN EL MICROSITIO DE “TRANSPARENCIA Y ACCESO A LA INFORMACIÓN PÚBLICA”, ASÍ COMO LOS QUE REQUIERA LA CONTRALORÍA GENERAL DE LA REPÚBLICA Y LA CONTRALORÍA GENERAL DEL MAGDALENA CON RESPECTO A TODAS LAS ÓRDENES DE SERVICIOS PROFESIONALES Y DE APOYO A LA GESTIÓN QUE SUSCRIBA LA VICERRECTORÍA ADMINISTRATIVA Y LA DIRECCIÓN ADMINISTRATIVA DURANTE LAS DIFERENTES VIGENCIAS. 2.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3. VERIFICAR EL CUMPLIMIENTO DE LOS REQUISITOS EN LOS DOCUMENTOS QUE PRESENTAN LOS CONTRATISTAS PARA LA SUSCRIPCIÓN Y LEGALIZACIÓN DE LAS ÓRDENES DE SERVICIO. 4. APOYAR EL CARGUE DE INFORMACIÓN PRECONTRACTUAL, CONTRACTUAL Y POSTCONTRACTUAL A LA PLATAFORMA DEL SECOP DE TODOS LOS PROCESOS DE CONTRATACIÓN QUE ADELANTE LA UNIVERSIDAD A TRAVÉS DE LA VICERRECTORÍA ADMINISTRATIVA Y LA DIRECCIÓN ADMINISTRATIVA. 5. APOYAR EN LA ORGANIZACIÓN DEL ARCHIVO DIGITAL DE LAS ÓRDENES DE SERVICIOS PROFESIONALES Y DE APOYO A LA GESTIÓN SUSCRITAS POR LA VICERRECTORÍA ADMINISTRATIVA Y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</si>
  <si>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JOSE JULIAN RIOS BOTACHE</t>
  </si>
  <si>
    <t>OPSP-VAD-0019</t>
  </si>
  <si>
    <t>CLAUDIA MILENA KATIME ZUÑIGA</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</si>
  <si>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</si>
  <si>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OAG-VAD-0020</t>
  </si>
  <si>
    <t>ADRIANA PAOLA PEREIRA RIZZO</t>
  </si>
  <si>
    <t>LA PRESENTE ORDEN TIENE POR OBJETO: 1. APOYAR EN LA REVISIÓN DE LOS DOCUMENTOS PRECONTRACTUALES NECESARIOS PARA LA ELABORACIÓN DE ÓRDENES DE SERVICIOS PROFESIONALES Y DE APOYO A LA GESTIÓN EN LA PLATAFORMA DEL GEDOCO. 2.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MINUTAS DE CONTRATOS Y/O ÓRDENES DE PRESTACIÓN DE SERVICIOS PROFESIONALES Y DE APOYO A LA GESTIÓN. 7. APOYAR EN EL CUMPLIMIENTO DE LOS PLANES DE MEJORAMIENTO DE LOS PROCESOS Y PROCEDIMIENTOS DEL GRUPO INTERNO DE CONTRATACIÓN. 8. APOYAR EN LA ACTUALIZACIÓN DE LOS PROCEDIMIENTOS, GUÍAS, INSTRUCTIVOS Y FORMATOS EN LA PLATAFORMA ISOLUCIÓN. 9. REALIZAR EL CARGUE DE LOS CONTRATOS, MODIFICACIONES, Y LIQUIDACIONES DE LAS ORDENES DE PRESTACIÓN DE SERVICIOS PROFESIONALES, Y DE APOYO EN LA GESTIÓN EN LA PLATA FORMA SIGEP EN LOS PLAZOS ESTABLECIDOS.10. APOYAR EN EL CARGUE DE INFORMACIÓN EN LA PLATAFORMA DEL SIA OBSERVA Y EL SECOP. 11.  APOYAR EN ELABORACIÓN DE CERTIFICADOS CONTRACTUALES QUE SEAN SOLICITADOS POR LOS DIFERENTES USUARIOS.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</si>
  <si>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OPSP-VAD-0021</t>
  </si>
  <si>
    <t>LA PRESENTE ORDEN TIENE POR OBJETO: 1. PRESTAR ASESORÍA Y APOYAR EN LA REVISIÓN DE LOS DOCUMENTOS PRECONTRACTUALES Y CONTRACTUALES QUE LE SEAN TRASLADADOS DE LOS PROCESOS DE CONTRATACIÓN ADELANTADOS POR UNIMAGDALENA. 2. PROYECTAR Y APOYAR EN LA REVISIÓN DE MINUTAS DE CONTRATOS, CONVENIOS, PROCESOS DE CONVOCATORIAS, TÉRMINOS DE REFERENCIA, ACTOS ADMINISTRATIVOS, ACTAS DE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PRESENTEN EN LOS DIFERENTES PROCESOS CONTRACTUALES QUE ADELANTE UNIMAGDALENA. 6. ASESORAR Y APOYAR EL PROCESO DE REVISIÓN DE GARANTÍAS CONTRACTUALES PARA LA POSTERIOR APROBACIÓN POR PARTE DEL ORDENADOR DEL GASTO. 7. ASESORAR Y APOYAR EN LOS PROCESOS ADMINISTRATIVOS Y/O DECLARATORIAS DE INCUMPLIMIENTO QUE SE ADELANTEN POR PARTE DE LOS ORDENADORES DEL GASTO A LOS CONTRATISTAS.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</si>
  <si>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OPSP-VAD-0022</t>
  </si>
  <si>
    <t>LUIS ALBERTO COTES YANET</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</si>
  <si>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</si>
  <si>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OPSP-VAD-0023</t>
  </si>
  <si>
    <t>YAREYDIS CAMARGO VEGA</t>
  </si>
  <si>
    <t>LA PRESENTE ORDEN TIENE POR OBJETO: 1. APOYAR EN LOS PROCESOS Y TRÁMITES CON LA ORGANIZACIÓN Y ENLACE DE LAS REUNIONES Y ACTOS QUE SURJAN EN VIRTUD DE LOS CONSEJOS ACADÉMICOS, SUPERIORES Y VISITAS ORDINARIAS DE PERSONAS EXTERNAS A LA UNIVERSIDAD. 2. APOYAR LA COORDINACIÓN DEL RECIBO DE LAS COMUNICACIONES (INTERNAS Y EXTERNAS) A RECTORÍA, Y LA REMISIÓN A LAS DEPENDENCIAS ENCARGADAS PARA LOS TRÁMITES PERTINENTES. 3. APOYAR EN LA ELABORACIÓN DE DOCUMENTOS REQUERIDOS PARA TRÁMITES CON RESPECTO A ÓRDENES SUPERVISADAS POR PROFESIONALES ESPECIALIZADOS DE RECTORÍA Y ACADÉMICAS. 4. APOYAR EN LA LOGÍSTICA DE REUNIONES, ACTIVIDADES ACADÉMICAS CON DOCENTES, ESTUDIANTES Y PERSONAL DE LA COMUNIDAD UNIVERSITARIA, Y EVENTOS LIDERADOS POR LA RECTORÍA. 5. APOYAR EN LA ATENCIÓN AL PÚBLICO PARA BRINDAR DE MANERA OPORTUNA LA INFORMACIÓN SOLICITADA A LA COMUNIDAD UNIVERSITARIA (ESTUDIANTES, DOCENTES, FUNCIONARIOS, CONTRATITAS EN GENERAL). 6. APOYAR EN LA VERIFICACIÓN DE LA FORMULACIÓN PARTICIPATIVA DEL PORTAFOLIO INTEGRADO DE DESARROLLO INSTITUCIONAL 2020-2030.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</si>
  <si>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GLENDA BEATRIZ ACOSTA MOLINA</t>
  </si>
  <si>
    <t>OPSP-VAD-0024</t>
  </si>
  <si>
    <t>LA PRESENTE ORDEN TIENE POR OBJETO: 1. APOYAR A LA VICERRECTORÍA ADMINISTRATIVA EN LA ELABORACIÓN DE ESTUDIOS PARA LA FORMULACIÓN, EJECUCIÓN Y EVALUACIÓN DE PROYECTOS INSTITUCIONALES. 2. APOYAR EN LA ELABORACIÓN Y PRESENTACIÓN DE INFORMES RELACIONADOS CON LA GESTIÓN ADMINISTRATIVA. 3. APOYAR EN EL DISEÑO, APLICACIÓN Y PROCESAMIENTO DE INDICADORES DE SEGUIMIENTO Y EVALUACIÓN DE LA GESTIÓN Y RESULTADOS INSTITUCIONALES. 4. APOYAR EN LA ORGANIZACIÓN Y SEGUIMIENTO A LA EJECUCIÓN ADMINISTRATIVA DE LOS DISTINTOS PROYECTOS DEL SISTEMA GENERAL DE REGALÍAS EJECUTADOS POR LA UNIVERSIDAD DEL MAGDALENA Y GESTIONADOS POR LA VICERRECTORÍA ADMINISTRATIVA. 5. APOYAR EN EL SEGUIMIENTO A LOS PROYECTOS QUE LA VICERRECTORÍA ADMINISTRATIVA ASIGNE A LA DIRECCIÓN ADMINISTRATIVA Y A LA DIRECCIÓN FINANCIERA.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</si>
  <si>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JAIME ALFREDO NOGUERA SERRANO</t>
  </si>
  <si>
    <t>OPSP-VAD-0025</t>
  </si>
  <si>
    <t>LA PRESENTE ORDEN TIENE POR OBJETO: 1. APOYAR EN EL DESARROLLO DE COMPONENTES SOFTWARE EN TECNOLOGÍAS NETCORE, JAVASCRIPT, ANGULAR, HACIENDO USO DE PATRONES DE DISEÑO. 2. APOYAR EN LA REVISIÓN DE PULL REQUEST GENERADOS POR EL EQUIPO DE DESARROLLO DEL PROYECTO REGISTRO ACADÉMICO. 3. APOYAR EN LA IMPLEMENTACIÓN DE PRINCIPIOS SOLID EN EL SISTEMA DE REGISTRO ACADÉMICO. 4. ASESORAR AL DIRECTOR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</si>
  <si>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CESAR ENRIQUE POLO CASTRO</t>
  </si>
  <si>
    <t>OPSP-VAD-0026</t>
  </si>
  <si>
    <t>VANESA PAOLA LIZCANO ARAGON</t>
  </si>
  <si>
    <t>LA PRESENTE ORDEN TIENE POR OBJETO: 1. APOYAR EN EL PROCESO DE MEJORA CONTINUA, REVISIÓN Y ACTUALIZACIÓN DE LOS INDICADORES DE CALIDAD DEL GRUPO DE ADMISIONES. 2. APOYAR EN EL PROCESO DE INSCRIPCIÓN, MATRÍCULA FINANCIERA Y REGISTRO ACADÉMICO DE ESTUDIANTES EN LAS DIFERENTES MODALIDADES QUE OFERTA LA UNIVERSIDAD. 3. APOYAR EN LA RECEPCIÓN Y TRAMITE DE LOS PAZ Y SALVOS ACADÉMICOS DE LOS ESTUDIANTES DE LAS DIFERENTES MODALIDADES. 4. APOYAR EN LA REVISIÓN DEL ESTADO FINANCIERO DE LOS ESTUDIANTES NUEVOS Y ANTIGUOS DE LAS DIFERENTES MODALIDADES.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</si>
  <si>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OPSP-VAD-0027</t>
  </si>
  <si>
    <t>ALDO ANTONIO BUSTAMANTE CAMPO</t>
  </si>
  <si>
    <t>LA PRESENTE ORDEN TIENE POR OBJETO: 1. APOYAR EN EL DESARROLLO DE HERRAMIENTAS TECNOLÓGICAS PARA LA MODALIDAD DE PREGRADO. 4. APOYAR EN EL PROCESO DE INSCRIPCIÓN, MATRÍCULA FINANCIERA Y REGISTRO ACADÉMICO DE ESTUDIANTES EN LA MODALIDAD DE PREGRADO. 5. APOYAR EN EL PROCESO DE SELECCIÓN DE NUEVOS ESTUDIANTES EN LAS DIFERENTES MODALIDADES QUE OFERTA LA UNIVERSIDAD. 6. APOYAR EN LA REVISIÓN DEL ESTADO FINANCIERO DE LOS ESTUDIANTES NUEVOS Y ANTIGUOS DE LA MODALIDAD DE PREGRADO.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</si>
  <si>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OPSP-VAD-0028</t>
  </si>
  <si>
    <t>LA PRESENTE ORDEN TIENE POR OBJETO: 1. APOYAR EN EL DESARROLLO DE COMPONENTES SOFTWARE EN TECNOLOGÍAS .NET MVC, NETCORE, PHP, JAVASCRIPT, ANGULAR, VUE JS, REACT JS HACIENDO USO DE PATRONES DE DISEÑO. 2. APOYAR EN LA REVISIÓN DE PULL REQUEST GENERADOS POR EQUIPOS DE DESARROLLO 3. APOYAR EN LA IMPLEMENTACIÓN DE PRINCIPIOS SOLID EN LOS PRODUCTOS DE SOFTWARE 4. ASESORAR AL DIRECTOR DEL CENTRO EN EL DISEÑO DE ESTRUCTURAS DE COMUNICACIÓN ENTRE SISTEMAS DE INFORMACIÓN 5. APOYAR EN EL PROCESO DE OPTIMIZACIÓN DE SENTENCIAS SQL EN SQL SERVER, MYSQL, POSTGRES Y BASES DE DATOS NO RELACIONALES MONGODB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</si>
  <si>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OPSP-VAD-0029</t>
  </si>
  <si>
    <t>SAUL ANTONIO TEJEDA ECHEVERRIA</t>
  </si>
  <si>
    <t>LA PRESENTE ORDEN TIENE POR OBJETO: 1. APOYAR EN LA CONSTRUCCIÓN DE MICROSITIOS DENTRO DEL PORTAL INSTITUCIONAL 2. APOYAR AL DIRECTOR DEL CENTRO EN LA VERIFICACIÓN DE ESTADO DE ACCESIBILIDAD DEL PORTAL INSTITUCIONAL. 3. APOYAR EN LA IMPLEMENTACIÓN DE ACTUALIZACIONES DEL CDN INSTITUCIONAL 4. APOYAR EN CAPACITACIONES A USUARIOS PARA LA PUBLICACIÓN DE CONTENIDO EN EL PORTAL INSTITUCIONAL 5. APOYAR EN LA OPTIMIZACIÓN Y PERFORMANCE DE CARGA DEL PORTAL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</si>
  <si>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OPSP-VAD-0030</t>
  </si>
  <si>
    <t>LUIS FERNANDO PALMERA ESCORCIA</t>
  </si>
  <si>
    <t>LA PRESENTE ORDEN TIENE POR OBJETO: 1. APOYAR EN EL DESARROLLO DE COMPONENTES SOFTWARE EN TECNOLOGÍAS NET MVC, NETCORE, PHP, JAVASCRIPT, ANGULAR, VUE JS, REACT JS HACIENDO USO DE PATRONES DE DISEÑO. 2. APOYAR EN LA REVISIÓN DE PULL REQUEST GENERADOS POR EQUIPOS DE DESARROLLO. 3. APOYAR EN LA IMPLEMENTACIÓN DE PRINCIPIOS SOLID EN LOS PRODUCTOS DE SOFTWARE 4. ASESORAR AL DIRECTOR DEL CENTRO EN EL DISEÑO DE ESTRUCTURAS DE COMUNICACIÓN ENTRE SISTEMAS DE INFORMACIÓN 5. APOYAR EN EL PROCESO DE OPTIMIZACIÓN DE SENTENCIAS SQL EN SQL SERVER, MYSQL, POSTGRES Y BASES DE DATOS NO RELACIONALES MONGODB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</si>
  <si>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OAG-VAD-0031</t>
  </si>
  <si>
    <t>SERGIO ARTURO VILORIA TRAVECEDO</t>
  </si>
  <si>
    <t>LA PRESENTE ORDEN TIENE POR OBJETO: 1. APOYAR EN EVENTOS DE STREAMING DE LOS DIFERENTES PROGRAMAS ACADÉMICOS Y DE INVESTIGACIÓN. 2. CAPACITAR A DOCENTES Y FUNCIONARIOS EN PROCEDIMIENTOS DE SESIONES EN REUNIÓN DE TEAMS Y DE ZOOM. 3. APOYAR EN LA REALIZACIÓN DE MOTION GRAPHICS PARA LOS MATERIALES AUDIOVISUALES DEL CETEP. 4. APOYAR EN LA ELABORACIÓN DE PIEZAS PUBLICITARIAS PARA LOS MATERIALES AUDIOVISUALES DEL CETEP. 5. APOYAR EN EL MONTAJE DE IMÁGENES PARA VIDEOS. 6. APOYAR EN LA EDICIÓN Y POSTPRODUCCIÓN DE MATERIALES AUDIOVISUALES REQUERIDOS.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</si>
  <si>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MAURICIO ARRIETA FONTANILLA</t>
  </si>
  <si>
    <t>OAG-VAD-0032</t>
  </si>
  <si>
    <t>MARIA ALEJANDRA ALCAZAR QUINTO</t>
  </si>
  <si>
    <t xml:space="preserve">LA PRESENTE ORDEN TIENE POR OBJETO: 1. APOYAR EN EVENTOS DE STREAMING DE LOS DIFERENTES PROGRAMAS ACADÉMICOS Y DEMÁS DEPENDENCIAS DE LA UNIVERSIDAD.2. APOYAR EN LA REALIZACIÓN DE MOTION GRAPHICS PARA LOS MATERIALES AUDIOVISUALES DEL CETEP. 3. APOYAR EN EL MONTAJE DE IMÁGENES PARA VIDEOS. 4. APOYAR EN LA EDICIÓN Y POSTPRODUCCIÓN DE MATERIALES AUDIOVISUALES REQUERIDOS.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</si>
  <si>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OPSP-VAD-0033</t>
  </si>
  <si>
    <t>JONATHAN JAVIER COHEN GRANADOS</t>
  </si>
  <si>
    <t>LA PRESENTE ORDEN TIENE POR OBJETO: 1. APOYAR EN LA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FORMULACIÓN DE MEJORAS A LOS PROCESOS Y PROCEDIMIENTOS A CARGO DE LA DIRECCIÓN ADMINISTRATIVA. 6.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</si>
  <si>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HERMIDES JEREZ BLANCO</t>
  </si>
  <si>
    <t>OPSP-VAD-0034</t>
  </si>
  <si>
    <t>MAIRA ALEJANDRA YANES FERRER</t>
  </si>
  <si>
    <t>LA PRESENTE ORDEN TIENE POR OBJETO: 1. APOYAR A LA DIRECCIÓN DE BIENESTAR EN LA TOMA DE MUESTRA NASOFARÍNGEA PARA COVID-19 Y ORIENTAR E INFORMAR A LOS PACIENTES SOBRE LOS REQUERIMIENTOS PARA LA TOMA DE UNA BUENA MUESTRA Y SOBRE LA FORMA DE RECOLECCIÓN DE ESTAS. 2. APOYAR AL DIRECTOR DE BIENESTAR EN LA ELABORACIÓN DE POLÍTICAS, PROCEDIMIENTOS, PROTOCOLOS, MANUALES, GUÍAS, FORMATOS Y DEMÁS DOCUMENTOS QUE SE DEFINAN DENTRO DEL ALCANCE TÉCNICO PARA EL CUMPLIMIENTO DE LOS ESTÁNDARES DE CALIDAD DEL PUNTO DE TOMA DE MUESTRA. 3. APOYAR A LA DIRECCIÓN DE BIENESTAR EN LAS ACTIVIDADES EDUCATIVAS DE SALUD A USUARIOS A NIVEL INFRA Y EXTRAMURAL. 4. APOYAR A LA DIRECCIÓN DE BIENESTAR CON LA AACTUALIZACIÓN DEL INVENTARIO DEL LABORATORIO. 5. APOYAR A LA DIRECCIÓN DE BIENESTAR EN LA EJECUCIÓN Y APLICACIÓN DE PRUEBAS DE CONTROL DE CALIDAD EN LOS ANÁLISIS CLÍNICOS. 6. APOYAR A LA DIRECCIÓN DE BIENESTAR EN LA CONSOLIDACIÓN Y REPORTE DE LOS DATOS DE LAS FICHAS EPIDEMIOLÓGICAS EN EL SIVIGILA. 7. APOYAR A LA DIRECCIÓN DE BIENESTAR EN EL RECIBO Y RECOLECCIÓN DE LAS MUESTRAS QUE SE VAN A ANALIZAR DE ACUERDO CON LOS EXÁMENES SOLICITADOS Y PREPARAR EL MATERIAL NECESARIO PARA LA REALIZACIÓN DE LOS TRABAJOS DEL LABORATORIO. 8. APOYAR A LA DIRECCIÓN DE BIENESTAR CON EL REPORTE DIARIO DE LOS RESULTADOS E INFORMES QUE EMITE EL LABORATORIO EN FORMA OPORTUNA, ASEGURÁNDOSE DE QUE SEAN COMPLETOS Y EXACTOS. 9. APOYAR A LA DIRECCIÓN DE BIENESTAR EN LA VERIFICACIÓN DEL USO ADECUADO DE MATERIALES, EQUIPOS Y SUMINISTROS ASIGNADOS A LA UNIDAD.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</si>
  <si>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OPSP-VAD-0035</t>
  </si>
  <si>
    <t>CIRO ANDRES CASTELLAR TAPIA</t>
  </si>
  <si>
    <t>LA PRESENTE ORDEN TIENE POR OBJETO: 1. APOYAR AL DIRECTOR DE BIENESTAR UNIVERSITARIO, EN LA ELABORACIÓN Y DESARROLLO DE LOS INFORMES ESTADÍSTICOS Y FINANCIEROS RELACIONADOS CON EL PROCESO "BIENESTAR UNIVERSITARIO" DE CONFORMIDAD AL SISTEMA DE GESTIÓN INTEGRAL, TENIENDO EN CUENTA LOS FUNDAMENTOS Y LINEAMIENTOS IMPARTIDOS POR EL GRUPO DE GESTIÓN DE LA CALIDAD. 2. APOYAR AL DIRECTOR DE BIENESTAR UNIVERSITARIO EN LA FORMULACIÓN, SEGUIMIENTO Y EVALUACIÓN DEL PLAN DE ACCIÓN Y DE INVERSIÓN DE LA DIRECCIÓN. 3. ASESORAR AL DIRECTOR DE BIENESTAR UNIVERSITARIO EN PROCESOS DE GESTIÓN DE CONTRATACIÓN, ELABORACIÓN DE SONDEOS COMERCIALES Y MANEJO DE PROVEEDORES, NECESARIOS PARA EL PERFECTO DESARROLLO DE LAS ACTIVIDADES ESTABLECIDAS EN EL PLAN DE ACCIÓN. 4. APOYAR AL DIRECTOR DE BIENESTAR UNIVERSITARIO EN LOS TRÁMITES ADMINISTRATIVOS CONTRACTUALES ESTABLECIDOS EN EL SISTEMA COGUI PLUS. 5. APOYAR EN EL TRÁMITE ADMINISTRATIVO Y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6. APOYAR A LA DIRECCION DE BIENESTAR UNIVERSITARIO EN LA ORGANIZACIÓN Y ARCHIVO DE LA DOCUMENTACIÓN CONCERNIENTE A LA CONTRATACIÓN DE PROVEEDORES DE LA DIRECCIÓN. 7. PRESENTAR INFORMES MENSUALES AL DIRECTOR DE BIENESTAR UNIVERSITARIO SOBRE LAS ACTIVIDADES DESARROLLADAS Y PLANTEADAS EN EL PLAN DE TRABAJO, PARA LA VERIFICACIÓN Y EVALUACIÓN DEL CUMPLIMIENTO DE LAS METAS PROPUESTAS. 8. APOYAR A LA DIRECCIÓN DE BIENESTAR UNIVERSITARIO EN LA PARTICIPACIÓN DE EVENTOS ACADÉMICOS, CIENTÍFICOS, ARTÍSTICOS, CULTURALES Y DEPORTIVOS. 9. APOYAR A LA DIRECCIÓN DE BIENESTAR UNIVERSITARIO EN LAS SOLICITUDES DE APROBACIÓN DE PAZ Y SALVO A ESTUDIANTES EN EL SISTEMA SIEG Y AYRE.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</si>
  <si>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OAG-VAD-0036</t>
  </si>
  <si>
    <t>LEYDI CLARET PATIñO AFANADOR</t>
  </si>
  <si>
    <t>LA PRESENTE ORDEN TIENE POR OBJETO: 1. APOYAR AL DIRECTOR DE BIENESTAR UNIVERSITARIO, EN LOS PROCESOS DE GESTIÓN DE CONTRATACIÓN PARA "BIENESTAR UNIVERSITARIO" DE CONFORMIDAD AL SISTEMA DE GESTIÓN INTEGRAL, TENIENDO EN CUENTA LOS FUNDAMENTOS Y LINEAMIENTOS IMPARTIDOS POR EL GRUPO DE GESTIÓN DE LA CALIDAD. 2.  APOYAR AL DIRECTOR DE BIENESTAR UNIVERSITARIO EN LA FORMULACIÓN, SEGUIMIENTO Y EVALUACIÓN DEL PLAN DE ACCIÓN Y DE INVERSIÓN DE LA DIRECCIÓN. 3. APOYAR AL DIRECTOR DE BIENESTAR UNIVERSITARIO EN LOS PROCESOS ADMINISTRATIVO Y FINANCIERO DE LA DIRECCIÓN, NECESARIOS PARA EL PERFECTO DESARROLLO DE LAS ACTIVIDADES CULTURALES, DEPORTIVAS, DE SALUD Y DESARROLLO HUMANO ESTABLECIDAS EN EL PLAN DE ACCIÓN. 5. APOYAR AL DIRECTOR DE BIENESTAR UNIVERSITARIO EN LOS TRÁMITES ADMINISTRATIVOS CONTRACTUALES DE SONDEO, PROYECCIÓN PRESUPUESTAL, Y RECEPCIÓN DE DOCUMENTACIÓN DE PROPONENTES. 6. APOYAR EN EL TRÁMITE ADMINISTRATIVO Y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7. APOYAR A LA DIRECCIÓN DE BIENESTAR UNIVERSITARIO EN LA ORGANIZACIÓN Y ARCHIVO DE LA DOCUMENTACIÓN CONCERNIENTE A LA CONTRATACIÓN DE PROVEEDORES DE LA DIRECCIÓN. 8. APOYAR AL DIRECTOR DE BIENESTAR UNIVERSITARIO, EN LA PRESENTACIÓN DE INFORMES DEL PROCESO "BIENESTAR UNIVERSITARIO" SEGÚN LO SOLICITADO POR LA OFICINA ASESORA DE PLANEACIÓN. 9. PRESENTAR INFORMES MENSUALES AL DIRECTOR DE BIENESTAR UNIVERSITARIO SOBRE LAS ACTIVIDADES DESARROLLADAS Y PLANTEADAS EN EL PLAN DE TRABAJO, PARA LA VERIFICACIÓN Y EVALUACIÓN DEL CUMPLIMIENTO DE LAS METAS PROPUESTAS.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</si>
  <si>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OPSP-VAD-0037</t>
  </si>
  <si>
    <t>LAURA VANESSA OROZCO MADRID </t>
  </si>
  <si>
    <t xml:space="preserve">LA PRESENTE ORDEN TIENE POR OBJETO: 1. APOYAR A LA DIRECCIÓN DE COMUNICACIONES EN LA REALIZACIÓN DE CUBRIMIENTO DE FUENTES INSTITUCIONALES: FACULTAD DE CIENCIAS DE LA SALUD  A PROGRAMAS ACADÉMICOS COMO MEDICINA, PSICOLOGÍA, ENFERMERÍA Y ODONTOLOGÍA; CENTRO DE POSTGRADOS Y FORMACIÓN CONTINUA QUE CUENTA CON 48 PROGRAMAS DE ESPECIALIZACIÓN, MAESTRÍA Y DOCTORADO; DOCTORADO EN CIENCIAS DE LA EDUCACIÓN Y DOCTORADO EN EDUCACIÓN, INTERCULTURALIDAD Y TERRITORIO. ESTO CONTEMPLA EL ABORDAJE DE TEMÁTICAS INFORMATIVAS, ACADÉMICAS E INVESTIGATIVAS. 2. APOYAR A LA DIRECCIÓN DE COMUNICACIONES EN EL SEGUIMIENTO A LA EMISORA RADIO MAGDALENA EN LOS NOTICIEROS EMITIDOS DE LUNES A VIERNES ENTRE 4:30 A.M.-8:00 A.M. Y 11:30 A.M.-1:00 P.M., CON EL FIN DE REGISTRAR LAS NOTICIAS PRESENTADAS SOBRE LA UNIVERSIDAD DEL MAGDALENA. 3. REALIZAR LOCUCIÓN DEL PROGRAMA DE RADIO DESDE EL CAMPUS, ENTRE UNA (1) Y DOS (2) VECES A LA SEMANA, EMITIDO DE LUNES A VIERNES DE 7:00 A.M. A 8:00 A.M. POR LA EMISORA UNIMAGDALENA RADIO. 4. REDACTAR UN (1) LIBRETO DE RADIO DIARIO, DE LUNES A VIERNES, SOBRE LAS NOVEDADES, EVENTOS E INFORMACIÓN DE LAS FUENTES ASIGNADAS, PARA LA TRANSMISIÓN EN LA EMISORA UNIMAGDALENA RADIO. 5. REDACTAR BOLETINES DE PRENSA SOBRE LAS NOVEDADES, EVENTOS E INFORMACIÓN DE LA FACULTAD DE CIENCIAS DE LA SALUD Y PROGRAMAS ACADÉMICOS COMO MEDICINA, PSICOLOGÍA, ENFERMERÍA Y ODONTOLOGÍA; CENTRO DE POSTGRADOS Y FORMACIÓN CONTINUA; DOCTORADO EN CIENCIAS DE LA EDUCACIÓN Y DOCTORADO EN EDUCACIÓN, INTERCULTURALIDAD Y TERRITORIO, ENTRE 7 Y 15 ESCRITOS MENSUALES. 6. APOYAR A LA DIRECCIÓN DE COMUNICACIONES EN EL PROCESO DE ORGANIZACIÓN LOGÍSTICA DE EVENTOS DE LA FACULTAD DE CIENCIAS DE LA SALUD Y PROGRAMAS ACADÉMICOS COMO MEDICINA, PSICOLOGÍA, ENFERMERÍA Y ODONTOLOGÍA; CENTRO DE POSTGRADOS Y FORMACIÓN CONTINUA; DOCTORADO EN CIENCIAS DE LA EDUCACIÓN Y DOCTORADO EN EDUCACIÓN, INTERCULTURALIDAD Y TERRITORIO, ELABORACIÓN DE LIBRETOS DE PRESENTACIÓN, ÓRDENES DEL DÍA Y PRECEDENCIAS; REALIZACIÓN DE SEGUIMIENTO A SOLICITUDES DE INSUMOS Y ELEMENTOS PARA LOS EVENTOS. 7. PRESENTAR EVENTOS DE LA FACULTAD DE CIENCIAS DE LA SALUD Y PROGRAMAS ACADÉMICOS COMO MEDICINA, PSICOLOGÍA, ENFERMERÍA Y ODONTOLOGÍA; CENTRO DE POSTGRADOS Y FORMACIÓN CONTINUA; DOCTORADO EN CIENCIAS DE LA EDUCACIÓN Y DOCTORADO EN EDUCACIÓN, INTERCULTURALIDAD Y TERRITORIO. 8. ELABORAR DOS (2) BOLETINES AUDIOVISUALES DIARIOS DE LUNES A VIERNES, PARA UN TOTAL APROXIMADO DE 36 A 40 VIDEOS MENSUALES, QUE INCLUYA: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A LA DIRECCIÓN DE COMUNICACIONES EN LA ELABORACIÓN DE PIEZAS DE COMUNICACIÓN SOLICITADAS POR LA FACULTAD DE CIENCIAS DE LA SALUD Y PROGRAMAS ACADÉMICOS COMO MEDICINA, PSICOLOGÍA, ENFERMERÍA Y ODONTOLOGÍA; CENTRO DE POSTGRADOS Y FORMACIÓN CONTINUA; DOCTORADO EN CIENCIAS DE LA EDUCACIÓN Y DOCTORADO EN EDUCACIÓN, INTERCULTURALIDAD Y TERRITORIO: APOYAR LA PRODUCCIÓN DE VIDEOS; ACOMPAÑAR EL PROCESO DE SOLICITUD, REVISIÓN Y APROBACIÓN DISEÑOS DE BANNERS E INFOGRAFÍAS, ENTRE OTROS PRODUCTOS. 10. APOYAR A LA DIRECCIÓN DE COMUNICACIONES EN LA CREACIÓN DE COPYS PARA PUBLICACIONES EN LAS REDES SOCIALES SOBRE LAS NOVEDADES, EVENTOS E INFORMACIÓN DE LA FACULTAD DE CIENCIAS DE LA SALUD Y PROGRAMAS ACADÉMICOS COMO MEDICINA, PSICOLOGÍA, ENFERMERÍA Y ODONTOLOGÍA; CENTRO DE POSTGRADOS Y FORMACIÓN CONTINUA; DOCTORADO EN CIENCIAS DE LA EDUCACIÓN Y DOCTORADO EN EDUCACIÓN, INTERCULTURALIDAD Y TERRITORIO Y ESCRITOS PARA LAS SECCIONES DE LAS DEPENDENCIAS EN LA PÁGINA WEB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t>
  </si>
  <si>
    <t>WILSON ARTURO PACHECO PALACIO</t>
  </si>
  <si>
    <t>OPSP-VAD-0038</t>
  </si>
  <si>
    <t>LAURA VELEZ VARGAS</t>
  </si>
  <si>
    <t>LA PRESENTE ORDEN TIENE POR OBJETO: 1. APOYAR A LA DIRECCIÓN DE COMUNICACIONES EN LA ADMINISTRACIÓN DE LAS REDES SOCIALES Y PÁGINA PRINCIPAL WEB DE LA UNIVERSIDAD DEL MAGDALENA, A TRAVÉS DE LA CONSTANTE ACTUALIZACIÓN DEL PORTAL WEB INSTITUCIONAL (WWW.UNIMAGDALENA.EDU.CO) Y LA PUBLICACIÓN DE ESTE Y OTROS CONTENIDOS DIARIOS EN LAS REDES SOCIALES. 2. ORGANIZAR, CREAR Y/O EDITAR EL CONTENIDO, INCLUYENDO LA REVISIÓN DE TEXTOS PARA SU PUBLICACIÓN EN LAS PLATAFORMAS DISPONIBLES. 3. APOYAR A LA DIRECCIÓN DE COMUNICACIONES EN LA OPTIMIZACIÓN DE LA ARQUITECTURA DE LOS CANALES WEB DE LA INSTITUCIÓN. 4. APOYAR A LA DIRECCIÓN DE COMUNICACIONES EN LA ADMINISTRACIÓN DINÁMICA Y ÓPTIMA DEL ESTILO; CALIDAD Y ACTUALIZACIÓN DE LA PÁGINA PRINCIPAL WEB Y DE LAS REDES SOCIALES. 5. APOYAR A LA DIRECCIÓN DE COMUNICACIONES EN LA INVESTIGACIÓN Y PROPUESTA DE PLANES PARA LA IMPLEMENTACIÓN DE NUEVAS TÉCNICAS WEB. 6. DISEÑAR ESTRATEGIAS DE COMUNICACIÓN DIGITAL. 7. ASESORAR Y APOYAR A LA DIRECCIÓN DE COMUNICACIONES EN LA PLANIFICACIÓN DEL CRECIMIENTO FUTURO Y ESTRATEGIAS DE LOS PORTALES UNIVERSITARIOS. 8. APOYAR EN  LA REALIZACIÓN DE PROYECTOS WEB EN COORDINACIÓN CON LA DIRECCIÓN DE COMUNICACIONES. 9. APOYAR A LA DIRECCIÓN DE COMUNICACIONES EN LA COORDINACIÓN CON EL GRUPO DE SERVICIOS TECNOLÓGICOS DE UNIMAGDALENA, PARA LA REALIZACIÓN DE ACTIVIDADES Y ASPECTOS RELACIONADOS A LA PROGRAMACIÓN Y MANEJO DEL SITIO WEB PRINCIPAL DE LA UNIVERSIDAD. 10. APOYAR A LA DIRECCIÓN DE COMUNICACIONES EN LA ATENCIÓN DE LAS SOLICITUDES, SUGERENCIAS, RECLAMOS O INQUIETUDES DE LOS USUARIOS POR CUALQUIERA DE LOS MEDIOS DE INTERACCIÓN. 11. APOYAR A LA DIRECCIÓN DE COMUNICACIONES EN EL MONITOREO DE LA INFORMACIÓN QUE PUBLICAN LOS MEDIOS DE DIFUSIÓN EXTERNOS PARA DETECTAR LA QUE ES DE INTERÉS PARA LA INSTITUCIÓN Y SUS ACCIONES DE POSICIONAMIENTO. 12. APOYAR A LA DIRECCIÓN DE COMUNICACIONES EN LA ELABORACIÓN Y ACTUALIZACIÓN DE UN CALENDARIO DE FECHAS ESPECIALES, ONOMÁSTICAS, DÍAS CONMEMORATIVOS DE PROFESIONALES. 13. PRESENTAR INFORMES DE RESULTADOS MENSUALES Y REUNIONES REQUERIDAS PARA INFORME DE AVANCES. 14. APOYAR AL FUNCIONARIO DESIGNADO POR EL ORDENADOR DEL GASTO PARA LA SUPERVISIÓN DE LAS ORDENES Y/O CONTRATOS DE LA DIRECCIÓN DE COMUNICACIONES. 15. APOYAR A LA DIRECCIÓN DE COMUNICACIONES EN LA IMPLEMENTACIÓN DE ESTRATEGIAS DE MARKETING DIGITAL PARA PROMOCIONAR LA OFERTA ACADÉMICA, PRODUCTOS Y SERVICIOS INSTITUCIONALES. 16. APOYAR AL DIRECCTOR DE COMUNICACIONES EN LA COORDINACIÓN DEL EQUIPO DE REDES SOCIALES EN LA GENERACIÓN DE CONTENIDOS ESTRATÉGICOS QUE AUMENTEN LOS INDICADORES DE CRECIMIENTO DE LAS DIFERENTES CUENTAS DIGITALES INSTITUCIONALES. 17. APOYAR A LA DIRECCIÓN DE COMUNICACIONES EN EL ANÁLISIS DE MÉTRICAS DIGITALES E IMPLEMENTACIÓN EN COORDINACIÓN CON EL CENTRO DE INVESTIGACIÓN Y DESARROLLO DE SOFTWARE ACCIONES DE MEJORA.  18. APOYAR AL DIRECTOR DE COMUNICACIONES EN LA SUPERVISIÓN Y COORDINACIÓN DEL EQUIPO DE REDES SOCIALES PARA POSTEAR ENTRE 600 - 800 CONTENIDOS MENSUALES EN LAS PRINCIPALES REDES SOCIALES DE LA INSTITUCIÓN. 19. APOYAR AL DIRECTOR DE  COMUNICACIONES EN LA COORDINACIÓN DE LA ACTUALIZACIÓN DEL PORTAL WEB, QUE INCLUYE ENTRE 60 Y 70 NOTICIAS MENSUALES; 20 A 30 BANNERS PUBLICITARIOS; Y 5 A 10 RESOLUCIONES Y CIRCULARES AL MES. 20. EMITIR UN INFORME ESTADÍSTICO MENSUAL DE LOS DIFERENTES CANALES DIGITALES DE LA UNIVERSIDAD CON EL FIN DE TOMAR DECISIONES Y ACCIONES DE MEJORA.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</si>
  <si>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OPSP-VAD-0039</t>
  </si>
  <si>
    <t>OSCAR FERNANDO BORRERO PARDO</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</si>
  <si>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MENSUALMENTE ENTRE 5 Y 15 TRANSMISIONES, OPERANDO LAS CÁMARAS Y ASESORANDO RESPECTO A LA UBICACIÓN Y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7. APOYAR A LA DIRECCIÓN DE COMUNICACIONES EN LA PROVISIÓN DEL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</si>
  <si>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OPSP-VAD-0040</t>
  </si>
  <si>
    <t>ERICK FABIAN VALDERRAMA SANCHEZ</t>
  </si>
  <si>
    <t>LA PRESENTE ORDEN TIENE POR OBJETO: 1. DESARROLLAR UN SISTEMA DE REGISTRO, ANÁLISIS Y SEGUIMIENTO A LAS ACTIVIDADES QUE SE REALIZAN CON LOS ESTUDIANTES DEL PROGRAMA “TALENTO MAGDALENA”. 2. REALIZAR UN MANUAL DE USUARIOS PARA EL SISTEMA DEL PROGRAMA “TALENTO MAGDALENA”, DONDE ESTE ESPECIFICADO LOS CÓDIGOS UTILIZADOS EN LA PROGRAMACIÓN. 3. CAPACITAR AL PERSONAL QUE REALIZA EL ACOMPAÑAMIENTO A LOS ESTUDIANTES DEL PROGRAMA “TALENTO MAGDALENA”, EN EL SISTEMA DE INFORMACIÓN QUE SE ESTÁ DESARROLLANDO. 4. APOYAR LA COORDINACIÓN DE LA LOGÍSTICA EN LAS ACTIVIDADES DESARROLLADAS Y LIDERADAS POR LA DIRECCIÓN DE DESARROLLO ESTUDIANTIL, EN EL MARCO DEL PROGRAMA “TALENTO MAGDALENA”. 5. INFORMAR AL SUPERVISOR Y/O LA DIRECCIÓN DE DESARROLLO ESTUDIANTIL SOBRE CUALQUIER NOVEDAD PRESENTADA QUE INTERFIERA EN EL DESARROLLO DEL PROGRAMA “TALENTO MAGDALENA”. 6. APOYAR A LA DIRECCIÓN DE DESARROLLO ESTUDIANTIL EN LA EJECUCIÓN DE LAS ESTRATEGIAS DISEÑADAS PARA FAVORECER LA PERMANENCIA ESTUDIANTIL Y DISMINUIR LOS ÍNDICES DE DESERCIÓN DE LOS ESTUDIANTES DEL PROGRAMA TALENTO MAGDALENA. 7. RECOPILAR LA INFORMACIÓN Y ENTREGA DE INFORMES SOLICITADOS POR EL SUPERVISOR DE LA ORDEN. 8. PRESENTAR EL PLAN DE TRABAJO DE ACTIVIDADES A DESARROLLAR, DETALLANDO OBJETIVOS, FECHAS, METODOLOGÍA, METAS, INDICADORES ACORDES CON LAS DIRECTRICES IMPARTIDAS POR EL DIRECTOR DE DESARROLLO ESTUDIANTIL QUE DÉ RESPUESTA A LAS ACTIVIDADES POR LA CUAL FUE CONTRATADO. 9. APOYAR A LA DIRECCIÓN DE DESARROLLO ESTUDIANTIL EN LA ORGANIZACIÓN, PLANEACIÓN Y EJECUCIÓN DE ACTIVIDADES CON EL EQUIPO DE INTÉRPRETES DE LA UNIVERSIDAD DEL MAGDALENA. 11. ASESORAR A LA DIRECCIÓN DE DESARROLLO ESTUDIANTIL EN LA PLANEACIÓN Y EJECUCIÓN DE ACTIVIDADES DE INDUCCIÓN DE LOS ESTUDIANTES QUE INGRESAN EN EL PRIMER SEMESTRE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</si>
  <si>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JEIMMY PATRICIA POLO ROJAS</t>
  </si>
  <si>
    <t>OPSP-VAD-0041</t>
  </si>
  <si>
    <t>MALORY DE LOS ANGELES RODRIGUEZ CANTILLO</t>
  </si>
  <si>
    <t>LA PRESENTE ORDEN TIENE POR OBJETO: 1. APOYAR Y ASESORAR EN LA CARACTERIZACIÓN PSICOSOCIAL DE LOS ESTUDIANTES NUEVOS QUE INGRESAN AL PROGRAMA TALENTO MAGDALENA. 2. APOYAR EN EL DESARROLLO DE ACTIVIDADES DEL PROCESO DE ADMISIÓN DEL PROGRAMA TALENTO MAGDALENA. 3. APOYO PSICOPEDAGÓGICO CON LOS ESTUDIANTES PERTENECIENTES AL PROGRAMA TALENTO MAGDALENA. 4. APOYAR EN EL PROCESO DE IMPLEMENTACIÓN DE TALLERES PSICOSOCIALES Y ATENCIONES INDIVIDUALES BUSCANDO GENERAR EN LA POBLACIÓN DE TALENTO MAGDALENA LA ADQUISICIÓN DE COMPETENCIAS QUE LE PERMITAN ADAPTARSE AL AMBIENTE UNIVERSITARIO. 5. ASESORAR EN EL DESARROLLO DE ESTRATEGIAS DE ATENCIÓN Y ASESORÍA INDIVIDUAL A ESTUDIANTES DEL PROGRAMA TALENTO MAGDALENA. 6. APOYAR EN LA ACTUALIZACIÓN DE LOS DOCUMENTOS, PROCESOS Y FORMATOS EN LA PLATAFORMA DEL PROGRAMA TALENTO MAGDALENA. 7. APOYAR EN EL SEGUIMIENTO A LAS ACTIVIDADES QUE SE DESARROLLEN CON LOS ESTUDIANTES DEL PROGRAMA TALENTO MAGDALENA. 8. ELABORAR INFORMES DONDE SE RELACIONEN LAS ACTIVIDADES, PROCEDIMIENTOS EJECUTADOS EN EL MARCO DEL APOYO AL ACOMPAÑMIENTO PSICOPEDAGÓGICO QUE SE REALIZA A LOS ESTUDIANTES DEL PROGRAMA TALENTO MAGDALENA. 9. APOYO, SEGUIMIENTO Y MONITOREO A LOS ESTUDIANTES IDENTIFICADOS EN RIESGO DE DESERCIÓN ESTUDIANTIL EN LA UNIVERSIDAD DEL MAGDALENA. 10. APOYAR Y ASESORAR EN LA PLANIFICACIÓN DE ESTRATEGIAS DE PROMOCIÓN Y PREVENCIÓN DE CONDUCTAS DE RIESGO PARA EL CONSUMO DE SUSTANCIAS PSICOACTIVAS EN LOS ESTUDIANTES DE LA UNIVERSIDAD DEL MAGDALENA 11. APOYAR EN EL DILIGENCIAMIENTO DE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ASESORAR EN EL DISEÑO DE MATERIAL DE ACOMPAÑAMIENTO VIRTUAL PARA LOS ESTUDIANTES DE LA UNIVERSIDAD DEL MAGDALENA. 14. APOYAR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DÉ RESPUESTA A LAS ACTIVIDADES POR LA CUAL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</si>
  <si>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OPSP-VAD-0042</t>
  </si>
  <si>
    <t>JOSE CARLOS BOLAÑO OLIVEROS</t>
  </si>
  <si>
    <t>LA PRESENTE ORDEN TIENE POR OBJETO: 1. APOYAR A LA DIRECCION DE DESARROLLO ESTUDIANTIL EN LA CARACTERIZACIÓN PSICOSOCIAL DE LOS ESTUDIANTES NUEVOS QUE INGRESAN AL PROGRAMA “TALENTO MAGDALENA”. 2.  APOYAR A LA DIRECCION DE DESARROLLO ESTUDIANTIL EN EL PROCESO DE ADMISIÓN DEL PROGRAMA “TALENTO MAGDALENA”. 3. APOYAR A LA DIRECCION DE DESARROLLO ESTUDIANTIL EN EL ACOMPAÑAMIENTO PSICOPEDAGÓGICO CON LOS ESTUDIANTES PERTENECIENTES AL PROGRAMA “TALENTO MAGDALENA”. 4. ASESORAR Y APOYAR A LA DIRECCION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DIRECCION DE DESARROLLO ESTUDIANTIL EN LA ACTUALIZACIÓN DE LOS DOCUMENTOS, PROCESOS Y FORMATOS EN LA PLATAFORMA DEL PROGRAMA “TALENTO MAGDALENA”. 7. APOYAR A LA DIRECCION DE DESARROLLO ESTUDIANTIL EN EL SEGUIMIENTO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DIRECCION DE DESARROLLO ESTUDIANTIL  EN EL ACOMPAÑAMIENTO, SEGUIMIENTO Y MONITOREO A LOS ESTUDIANTES IDENTIFICADOS EN RIESGO DE DESERCIÓN ESTUDIANTIL EN LA UNIVERSIDAD DEL MAGDALENA. 10. ASESORAR Y APOYAR A LA DIRECTORA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DIRECCION DE DESARROLLO ESTUDIANTIL EN EL DISEÑO DE MATERIAL DE ACOMPAÑAMIENTO VIRTUAL PARA LOS ESTUDIANTES DE LA UNIVERSIDAD DEL MAGDALENA. 14. APOYAR A LA DIRECCION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DÉ RESPUESTA A LAS ACTIVIDADES PARA LAS CUALES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</si>
  <si>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OAG-VAD-0043</t>
  </si>
  <si>
    <t>OSCAR DAVID VANEGAS QUERUZ</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</si>
  <si>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</si>
  <si>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OPSP-VAD-0044</t>
  </si>
  <si>
    <t>OSCAR JOSE ANDRADE NORIEGA</t>
  </si>
  <si>
    <t>LA PRESENTE ORDEN TIENE POR OBJETO: 1. ASESORAR AL DIRECTOR (A) DE DESARROLLO ESTUDIANTIL EN LAS ACTIVIDADES QUE SE REALICEN EN EL MARCO DE LA EJECUCIÓN DEL PROGRAMA “TALENTO MAGDALENA”. 2. ASESORAR A LOS PROFESIONALES  QUE SE CONTRATEN EN LA REALIZACIÓN DE LOS ACOMPAÑAMIENTOS SOCIOECONÓMICOS DE LOS ESTUDIANTES DEL PROGRAMA “TALENTO MAGDALENA”, CON EL FIN DE IDENTIFICAR Y EVALUAR LAS NECESIDADES ECONOMICAS, ADADEMICAS Y SOCIALES QUE PRESENTEN DURANTE SU PROCESO FORMATIVO. 3. ASESORAR AL DIRECTOR (A)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A LA DIRECCIÓN DE DESARROLLO ESTUDIANTIL EN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AL DIRECTOR (A) DE DESARROLLO ESTUDIANTIL EN LAS ACTIVIDADES QUE SE REALICEN EN EL MARCO DE LOS PROCESOS DE SELECCIÓN Y ADMISIÓN DEL PROGRAMA “TALENTO MAGDALENA”. 11. APOYAR AL DIRECTOR (A) DE DESARROLLO ESTUDIANTIL EN EN EL SEGUIMIENTO ACTIVO DE LOS PLANES DE ACOMPAÑAMIENTO Y SEGUIMIENTO EDUCATIVO, PSICOLÓGICO, ECONÓMICO, ACADÉMICO DEL PROGRAMA “TALENTO MAGDALENA”. 12. APOYAR A LA DIRECCIÓN DE DESARROLLO ESTUDIANTIL EN LA SISTEMATIZACIÓN DE LAS ESTRATEGIAS IMPLEMENTADAS EN EL SISTEMA DEL PROGRAMA “TALENTO MAGDALENA”. 13.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</si>
  <si>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OPSP-VAD-0045</t>
  </si>
  <si>
    <t>DANIELA LAGOS TOBIAS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</si>
  <si>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2022-I. 10. ELABORAR INFORMES DE LA CARACTERIZACIÓN DE FACTORES DE RIESGO PSICOSOCIALES Y ACADÉMICOS EN ESTUDIANTES NUEVOS DURANTE LA VIGENCIA DE 2022-I POR PROGRAMA ACADÉMICO. 11. APOYAR A LA DIRECCIÓN DE DESARROLLO ESTUDIANTIL EN LA CONSTRUCCIÓN DE UNA RUTA DE ATENCIÓN PSICOLÓGICA Y ACOMPAÑAMIENTO EDUCATIVO PARA LOS ESTUDIANTES QUE HACEN PARTE DE LOS PROGRAMAS DEL GOBIERNO GENERACIÓN E Y MENTORÍAS. 12. APOYAR A LA DIRECCIÓN DE DESARROLLO ESTUDIANTIL EN LA CONSTRUCCIÓN DE INFORMES DONDE SE RELACIONEN LAS ACTIVIDADES, PROCEDIMIENTOS REALIZADOS EN EL MARCO DEL ACOMPAÑAMIENTO PSICOPEDAGÓGICO QUE SE REALIZA A LOS ESTUDIANTES HACEN PARTE DE LOS PROGRAMAS DEL GOBIERNO GENERACIÓN E Y MENTORÍAS. 13. APOYAR A LA DIRECCIÓN DE DESARROLLO ESTUDIANTIL EN LA REALIZACIÓN DE ENTREVISTAS DE ORIENTACIÓN VOCACIONAL DEL PROCESO DE ADMISIÓN DEL PROGRAMA “TALENTO MAGDALENA” PARA EL PERIODO ACADÉMICO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</si>
  <si>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OPSP-VAD-0046</t>
  </si>
  <si>
    <t>CAMILO ADOLFO SERRANO VELASCO</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</si>
  <si>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ASESORAR A LA DIRECCIÓN DE DESARROLLO ESTUDIANTIL EN EL PROCESO DE ACOMPAÑAMIENTO DE LOS ESTUDIANTES QUE HACEN PARTE DEL CONVENIO FIRMADO ENTRE LA FUNDACIÓN SOCIEDAD PORTUARIA, TRAS LA PERLA DE AMÉRICA, SOLICOLQUE Y LA UNIVERSIDAD DEL MAGDALENA. 3. APOYAR A LA DIRECCIÓN DE DESARROLLO ESTUDIANTIL EN EL DISEÑO Y EJECUCIÓN DE LAS ACTIVIDADES, ESTRATEGIAS DE ACOMPAÑAMIENTO PARA LOS ESTUDIANTES DE CUPOS ESPECIALES: INDÍGENAS, MADRES Y PADRES CABEZA DE FAMILIA, AFROS, NEGRITUDES Y MEJORES BACHILLERES DE LA UNIVERSIDAD DEL MAGDALENA. 4. APOYAR A LA DIRECCIÓN DE DESARROLLO ESTUDIANTIL EN LA EJECUCIÓN DE LAS ESTRATEGIAS DISEÑADAS PARA FAVORECER LA PERMANENCIA ESTUDIANTIL Y DISMINUIR LOS ÍNDICES DE DESERCIÓN. 5. APOYAR A LA DIRECCIÓN DE DESARROLLO ESTUDIANTIL EN LA PLANEACIÓN Y EJECUCIÓN DE LAS ACTIVIDADES DISPUESTA EN LA RESOLUCIÓN NO 567 DEL PROGRAMA DE LIDERAZGO Y FORTALECIMIENTO DE LAS ORGANIZACIONES, MOVIMIENTOS ESTUDIANTILES DE LA UNIVERSIDAD DEL MAGDALENA. 6. APOYAR EL PROCESO DE APLICACIÓN DE PRUEBAS PSICOTÉCNICAS A ESTUDIANTES QUE INGRESARÁN AL SEMESTRE 2022-1.  7. APOYAR A LA DIRECCIÓN DE DESARROLLO ESTUDIANTIL EN EL DISEÑO, PLANEACIÓN Y EJECUCIÓN DE LAS ACTIVIDADES PARA LA INDUCCIÓN DE LOS ESTUDIANTES QUE INGRESAN AL PRIMER SEMESTRE DEL 2022.  8. APOYAR A LA DIRECCIÓN DE DESARROLLO ESTUDIANTIL EN EL DISEÑO DE MATERIALES DE ACOMPAÑAMIENTO VIRTUAL PARA LOS ESTUDIANTES DE LA UNIVERSIDAD DEL MAGDALENA, DIVULGADOS EN PLATAFORMAS DIGITALES. 9. ASESORAR A LA DIRECCIÓN DE DESARROLLO ESTUDIANTIL EN LA CONSTRUCCIÓN DE INFORMES MENSUALES DE LAS ACTIVIDADES DESARROLLADAS PARA LA PREVENCIÓN DE LA DESERCIÓN.10. ASESORAR A LA DIRECCIÓN DE DESARROLLO ESTUDIANTIL EN LA PLANEACIÓN Y EJECUCIÓN DE ACTIVIDADES DE ADMISIÓN DE LOS ESTUDIANTES DEL PROGRAMA TALENTO MAGDALENA. 12. ASESORAR A LA DIRECCIÓN DE DESARROLLO ESTUDIANTIL EN LA PLANEACIÓN Y EJECUCIÓN DE ACTIVIDADES DE INGRESO PARA EL PERIODO 2022-1. 13.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</si>
  <si>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OPSP-VAD-0047</t>
  </si>
  <si>
    <t>LUIS ARNULFO QUINTERO BOTELLO</t>
  </si>
  <si>
    <t>LA PRESENTE ORDEN TIENE POR OBJETO: 1. ASESORAR A LA DIRECCIÓN DE DESARROLLO ESTUDIANTIL EN LA PLANEACIÓN Y EJECUCIÓN DE ESTRATEGIAS DE ATENCIÓN PSICOSOCIAL Y PSICOPEDAGÓGICA A ESTUDIANTES CON DISCAPACIDAD DE LA UNIVERSIDAD DEL MAGDALENA. 2. APOYAR A LA DIRECCIÓN DE DESARROLLO ESTUDIANTIL EN LA ACTUALIZACIÓN DE LOS DOCUMENTOS, PROCESOS, PROCEDIMIENTOS Y FORMATOS PARA LA ATENCIÓN DE ESTUDIANTES CON DISCAPACIDAD. 3.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AL DIRECTOR (A)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EL PROCESO DE APLICACIÓN DE PRUEBAS PSICOTÉCNICAS A ESTUDIANTES CON DISCAPACIDAD QUE INGRESARÁN EN EL SEMESTRE DE 2022-I.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10. APOYAR A LA DIRECCIÓN DE DESARROLLO ESTUDIANTIL EN LA RECOPILACIÓN DE LA INFORMACIÓN Y ENTREGA DE INFORMES SOLICITADOS POR EL SUPERVISOR DE LA ORDEN. 11. APOYAR A LA DIRECCIÓN DE DESARROLLO ESTUDIANTIL EN EL DISEÑO DE MATERIALES DE ACOMPAÑAMIENTO VIRTUAL PARA LOS ESTUDIANTES CON DISCAPACIDAD DE LA UNIVERSIDAD DEL MAGDALENA. 12. PRESENTAR EL PLAN DE TRABAJO DE ACTIVIDADES A DESARROLLAR, DETALLANDO OBJETIVOS, FECHAS, METODOLOGÍA, METAS, INDICADORES ACORDES CON LAS DIRECTRICES IMPARTIDAS POR EL DIRECTOR DE DESARROLLO ESTUDIANTIL QUE DÉ RESPUESTA A LAS ACTIVIDADES PARA LAS CUALES FUE CONTRATADO. 13.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</si>
  <si>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OAG-VAD-0048</t>
  </si>
  <si>
    <t>LA PRESENTE ORDEN TIENE POR OBJETO: 1. APOYAR A LA DIRECCIÓN FINANCIERA EN LA RECEPCIÓN DE LOS SOPORTES DE LOS ACTOS ADMINISTRATIVOS COMO: CONTRATOS, ÓRDENES DE SERVICIO, COMPRA, SUMINISTRO Y CONVENIOS 2. APOYAR A LA DIRECCIÓN FINANCIERA EN LA REVISIÓN DE LOS SOPORTES DE LOS ACTOS ADMINISTRATIVOS COMO: CONTRATOS, ÓRDENES DE SERVICIO, COMPRA, SUMINISTRO Y CONVENIOS. 3. APOYAR A LA DIRECCIÓN FINANCIERA EN LAS LLAMADAS A LAS DEPENDENCIAS ORDENADORAS DEL GASTO PARA HACER SEGUIMIENTO A LOS ACTOS ADMINISTRATIVOS PENDIENTES DE CORRECCIONES. 4. APOYAR A LA DIRECCIÓN FINANCIERA CON EL ENVÍO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ATENCIÓN A PROVEEDORES, EMPLEADOS, DIRECTORES, SUPERVISORES QUE SOLICITEN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</si>
  <si>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OAG-VAD-0049</t>
  </si>
  <si>
    <t>OMAR ENRIQUE SEGURA ASCENCIO</t>
  </si>
  <si>
    <t>LA PRESENTE ORDEN TIENE POR OBJETO: 1. APOYAR EN LA ORGANIZACIÓN DEL REGISTRO DEL PERSONAL A CONTRATAR PARA PROYECTOS DEL SISTEMA GENERAL DE REGALÍAS. 2. APOYAR EN LA COORDINACIÓN PARA LA CREACIÓN DE USUARIOS DE LAS PLATAFORMAS GEDOCO Y SIGEP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</si>
  <si>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ALFA SIELO JAIMES SILVA</t>
  </si>
  <si>
    <t>OAG-VAD-0050</t>
  </si>
  <si>
    <t>EDUARDO LARA NIETO</t>
  </si>
  <si>
    <t>LA PRESENTE ORDEN TIENE POR OBJETO: 1. APOYAR A LA DIRECCIÓN FINANCIERA EN EL RECIBO DE LOS SOPORTES DE ORDENACIÓN DEL GASTO CORRESPONDIENTE A: SOLICITUD DE CDP, FACTURAS, RUT, LIQUIDACIONES DE VIÁTICOS U OTROS DOCUMENTOS EQUIVALENTES QUE DEN INFORMACIÓN DETALLADA SOBRE EL CONCEPTO DEL PAGO A REALIZAR. 2. APOYAR A LA DIRECCIÓN FINANCIERA EN LA REVISIÓN DE LOS SOPORTES DE ORDENACIÓN DEL GASTO CORRESPONDIENTES A: SOLICITUDES DE CDP, FACTURAS, RUT, LIQUIDACIONES DE VIÁTICOS U OTROS DOCUMENTOS EQUIVALENTES QUE AUTORICEN EL PAGO DE LA OBLIGACIÓN. 3. APOYAR A LA DIRECCIÓN FINANCIERA EN LA ELABORACIÓN DEL ACTO ADMINISTRATIVO O RESOLUCIÓN DE PAGO CON O SIN AFECTACIÓN PRESUPUESTAL PARA FIRMA DEL DIRECTOR FINANCIERO Y ENVÍO AL GRUPO DE PRESUPUESTO O GRUPO DE CONTABILIDAD. 4. APOYAR EN EL SEGUIMIENTO CORRESPONDIENTE DE LOS ACTOS ADMINISTRATIVOS DE PAGOS ELABORADOS DESDE LA DIRECCIÓN FINANCIERA HASTA LLEGAR AL GRUPO DE TESORERÍA. 5. APOYAR A LA DIRECCIÓN FINANCIERA EN LA ATENCIÓN A PROVEEDORES, EMPLEADOS, ESTUDIANTES, DIRECTORES, ORDENADORES DE GASTOS PARA DAR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</si>
  <si>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OPSP-VAD-0051</t>
  </si>
  <si>
    <t>ALVARO JOSE MENDEZ NAVARRO</t>
  </si>
  <si>
    <t>LA PRESENTE ORDEN TIENE POR OBJETO: 1.ASESORAR A LA DIRECCIÓN FINANCIERA EN LA PROYECCIÓN DE RESPUESTAS DE PETICIONES, QUEJAS O RECLAMOS DE ENTES EXTERNOS. 2. EMITIR CONCEPTOS JURÍDICOS FRENTE A CONSULTAS POR PARTE DE LOS PREFESIONALES ESPECAILIZADOS RESPONSABLES DE GRUPO DE LA DIRECCIÓN FINANCIERA. 3. ASESORAR A LA DIRECCIÓN FINANCIERA EN LA REVISIÓN DE LOS PROYECCTOS DE RESOLUCIONES DE PAGO ELABORADAS POR LA DIRECCIÓN FINANCIERA 4. ASESORAR AL DIRECTOR FINANCIERO EN LA REVISIÓN DE LOS PROYECTOS DE REFORMA A LOS PROCEDIMIENTOS DEL PROCESO FINANCIERO. 5. ASESORAR AL DIRECTOR FINANCIERO EN LA REALIZACIÓN DE LOS ANÁLISIS FINANCIEROS, JURÍDICOS Y TRIBUTARIOS EN VIRTUD DE LA INFORMACIÓN QUE REQUIERAN LAS DEMÁS DEPENDENCIAS Y/O LAS ENTIDADES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</si>
  <si>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OAG-VAD-0052</t>
  </si>
  <si>
    <t>CARLOS GREGORIO MC LEAN NAVARRO</t>
  </si>
  <si>
    <t>LA PRESENTE ORDEN TIENE POR OBJETO: 1. APOYAR AL GRUPO INTERNO DE COMPRAS Y ADMINISTRACIÓN DE BIENES EN LA RECEPCIÓN, REVISIÓN Y ORGANIZACIÓN DE LOS ELEMENTOS DE CONSUMO Y DEVOLUTIVOS ADQUIRIDOS POR COMPRAS. 2. APOYAR AL GRUPO INTERNO DE COMPRAS Y ADMINISTRACIÓN DE BIENES EN LA ORGANIZACIÓN DE BODEGA Y AISLAMIENTO DE BIENES, DISTRIBUCIÓN DE BIENES E INSUMOS DENTRO DE LA INSTITUCIÓN. 3. APOYAR AL GRUPO INTERNO DE COMPRAS Y ADMINISTRACIÓN DE BIENES EN LAS ENTREGAS FÍSICAS DE LOS ELEMENTOS DE CONSUMO Y DEVOLUTIVOS ADQUIRIDOS POR COMPRAS A SU DESTINO FINAL. 4. APOYAR AL GRUPO INTERNO DE COMPRAS Y ADMINISTRACIÓN DE BIENES EN LA ATENCIÓN DE LOS USUARIOS. 5. APOYAR AL GRUPO INTERNO DE COMPRAS Y ADMINISTRACIÓN DE BIENES EN EL MANEJO Y CONTROL DE LOS SUMINISTROS Y EQUIPOS QUE SE ENCUENTRAN EN EL STOCK DE LA OFICINA. 6. APOYAR AL GRUPO INTERNO DE COMPRAS Y ADMINISTRACIÓN DE BIENES EN LA DOTACIÓN LOS BAÑOS Y CAFETERÍA CON LOS SUMINISTROS RESPECTIVO. 7. APOYAR AL GRUPO INTERNO DE COMPRAS Y ADMINISTRACIÓN DE BIENES EN EL SUMINISTRO DE AGUA A TODAS LAS DEPENDENCIAS Y EVENTOS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</si>
  <si>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BETTY PATIÑO</t>
  </si>
  <si>
    <t>OAG-VAD-0053</t>
  </si>
  <si>
    <t>MARIO ANDRES NAVARRO TANO</t>
  </si>
  <si>
    <t>LA PRESENTE ORDEN TIENE POR OBJETO: 1. APOYAR AL GRUPO DE CONTABILIDAD EN LA CREACIÓN, REVISIÓN Y DEPURACIÓN DE LA BASE DE TERCEROS EN EL SISTEMA DE INFORMACIÓN FINANCIERO – SINAP-. 2. APOYAR AL GRUPO DE CONTABILIDAD EN EL PROCESO DE RECEPCIÓN Y ARCHIVO DE LAS COMUNICACIONES INTERNAS Y EXTERNAS. 3. APOYAR AL GRUPO DE CONTABILIDAD EN LA REVISIÓN DEL PROCESO DE RECEPCIÓN Y REVISIÓN DE DOCUMENTOS PROVENIENTES DE LA DIRECCIÓN FINANCIERA Y DEL GRUPO DE PRESUPUESTO CORRESPONDIENTES A LOS SOPORTES PARA LA ELABORACIÓN DE LAS OBLIGACIONES PRESUPUÉSTALES Y LAS CUENTAS POR PAGAR SIN AFECTACIÓN. 4. APOYAR AL PROFESIONAL ESPECIALIZADO DEL GRUPO DE CONTABILIDAD EN LA REVISIÓN DEL PROCESO DE RADICACIÓN Y ENTREGA A LA DIRECCIÓN FINANCIERA DE LAS OBLIGACIONES PRESUPUÉSTALES ELABORADAS EN EL GRUPO DE CONTABILIDAD, Y SUGERIR LOS CAMBIOS NECESARIOS PARA EL MEJORAMIENTO DEL PROCESO. 5. APOYAR AL PROFESIONAL ESPECIALIZADO DEL GRUPO DE CONTABILIDAD EN EL ANÁLISIS Y SEGUIMIENTO DE INDICADORES DE GESTIÓN DEL GRUPO DE CONTABILIDAD. 6. APOYAR AL PROFESIONAL ESPECIALIZADO DEL GRUPO DE CONTABILIDAD EN LA PLANIFICACIÓN Y COORDINACIÓN DEL SISTEMA DE GESTIÓN DE CALIDAD DEL PROCESO CONTABLE – FINANCIERO. 7. APOYAR AL PROFESIONAL ESPECIALIZADO DEL GRUPO DE CONTABILIDAD EN LA ADMINISTRACIÓN DEL MAPA DE RIESGO DE PROCESO CONTABLE. 8. APOYAR AL PROFESIONAL UNIVERSITARIO DEL GRUPO DE CONTABILIDAD EN LA REALIZACIÓN DE LAS PROYECCIONES FINANCIERAS, CUANDO LAS REQUIERA ALGÚN PROCESO INTERNO DE LA UNIVERSIDAD. 9. APOYAR AL PROFESIONAL ESPECIALIZADO DEL GRUPO DE CONTABILIDAD EN LA COORDINACIÓN DE LOS PLANES DE MEJORAMIENTO DEL PROCESO DE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</si>
  <si>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DEWARD LOPEZ MORGAN</t>
  </si>
  <si>
    <t>OPSP-VAD-0054</t>
  </si>
  <si>
    <t>CARLOS MANUEL ARIZA GUERRERO</t>
  </si>
  <si>
    <t>LA PRESENTE ORDEN TIENE POR OBJETO: 1. APOYAR AL GRUPO DE ESTAMPILLA EN LA ELABORACIÓN DE CRONOGRAMA DE AUDITORÍAS, MESAS DE TRABAJO Y CAPACITACIONES 2. IDENTIFICAR LOS CONTRIBUYENTES EN LA BASE DE DATOS DEL DEPARTAMENTO DEL MAGDALENA. 3. APOYAR AL GRUPO DE ESTAMPILLA EN LA VERIFICACIÓN DE LOS PAGOS REALIZADOS POR LOS CONTRIBUYENTES DE LA ESTAMPILLA Y SU GIRO OPORTUNO A LA UNIVERSIDAD. 4. REVISAR Y ANALIZAR LA BASE DE INFORMACIÓN DE RECAUDO CON RESPECTO A LO REPORTADO POR LA FIDUCIARIA Y LO REPORTADO POR LAS ENTIDADES. 5. APOYAR AL GRUPO DE ESTAMPILLA EN LA REVISIÓN DE LA CLASIFICACIÓN DE LOS HALLAZGOS GENERADOS POR LAS AUDITORIAS. 6. ELABORAR INFORMES PERIÓDICOS DEL COMPORTAMIENTO DEL RECAUDO Y EJECUCIÓN DE LAS ESTAMPILLAS DEPARTAMENTALES. 7. PARTICIPAR EN LAS MESAS DE TRABAJO DEL PROCESO AUDITOR. 8. APOYAR AL GRUPO DE ESTAMPILLA EN LA SALVAGUARDA DE LA INFORMACIÓN OBTENIDA EN EL PROCESO DE AUDITORÍA Y GUARDAR LA DEBIDA RESERVA. 9. ASESORAR RESPECTO DE LA SOLICITUD DE DOCUMENTOS QUE SE DEBAN REQUERIR A LAS ENTIDADES PARA EL DESARROLLO DE LAS ACTIVIDADES EN EL PROCESO AUDITOR. 10. APOYAR AL GRUPO DE ESTAMPILLA EN LA VERIFICACIÓN Y ANALISIS DE LA INFORMACIÓN SUMINISTRADA POR LAS ENTIDADES QUE LE FUERON ASIGNADOS PARA INICIAR EL PROCESO DE AUDITORÍA. 11. CONSOLIDAR LOS INFORMES DE LAS ENTIDADES AUDITADAS. 12. PROYECTAR INFORMES DE LA GESTIÓN GENERAL DE LA AUDITORÍA. 13. REALIZAR ANÁLISIS DE INFORMACIÓN FINANCIERA EN LO REFERENTE A LOS RECAUDOS DE VIGENCIA ACTUAL Y VIGENCIAS ANTERIORES. 14. ASESORAR EN EL PLANTEAMIENTO DE ESTRATEGIAS PARA LA MEJORA CONTINUA EN LOS PROCESOS DE RECAUDOS DE LAS ESTAMPILLAS. 15. APOYAR AL GRUPO DE ESTAMPILLA EN LA IDENTIFICACIÓN Y VERIFICACIÓN DE ENTIDADES QUE INCUMPLEN CON TODAS LA ORDENANZA OBJETO DEL CONVENIO. 16. APOYAR AL GRUPO DE ESTAMPILLA EN LA VERIFICACIÓN DE LA INFORMACIÓN QUE SE PRESENTE EN LAS MESAS DE TRABAJO Y LAS RESPECTIVAS RECLAMACIONES A LOS ENTES AUDITADOS SEA CONFIABLE. 17. PROYECTAR RESPUESTA DE LOS REQUERIMIENTOS EMITIDOS POR LOS DIFERENTES ENTES DE CONTROL. 18. APOYAR AL GRUPO DE ESTAMPILLA EN LA ELABORACIÓN Y PLANIFICACIÓN DE LOS CRONOGRAMAS DE VIAJES A LOS MUNICIPIOS ASIGNADOS AL GRUPO DE FACILITADORES. 19. ASESORAR EN ACCIONES ENCAMINADAS AL PLAN DE MEJORAMIENTO DEL RECAUDO DE LOS RECURSOS Y LOS REGISTROS DE INFORMACIÓN DE LA ESTAMPILLA EN BENEFICIO DE LA UNIVERSIDAD. 20. APOYAR AL GRUPO DE ESTAMPILLA EN LA CONSOLIDACIÓN DE LA DOCUMENTACIÓN PARA LA LEGALIZACIÓN DEL COBRO DE LOS RECURSOS DEL CONVENIO POR PARTE DE LA GOBERNACIÓN DEL MAGDALENA Y APOYAR EN EL SEGUIMIENTO DEL MISMO.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</si>
  <si>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OAG-VAD-0055</t>
  </si>
  <si>
    <t>MARIA DEL CARMEN CALDERON ORTIZ</t>
  </si>
  <si>
    <t>LA PRESENTE ORDEN TIENE POR OBJETO: 1. APOYAR AL GRUPO INTERNO DE GESTIÓN DOCUMENTAL EN LA ATENCIÓN DE LAS SOLICITUDES DE CONSULTA DE DOCUMENTOS DEL ARCHIVO CENTRAL. 2. APOYAR AL GRUPO INTERNO DE GESTIÓN DOCUMENTAL EN LA ORGANIZACIÓN DE LAS JORNADAS DE CAPACITACIÓN Y ASISTENCIA TÉCNICA SOLICITADAS POR LAS DEPENDENCIAS. 3. APOYAR EN LA ELABORACIÓN DE INFORMES RELACIONADOS CON LA GESTIÓN DOCUMENTAL. 4. APOYAR AL GRUPO INTERNO DE GESTIÓN DOCUMENTAL EN LA MEDICIÓN DE LOS INDICADORES DE GESTIÓN DEL PROCESO DE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</si>
  <si>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MILVIDA MARIA SUAREZ FLOREZ</t>
  </si>
  <si>
    <t>OAG-VAD-0056</t>
  </si>
  <si>
    <t>LUZCENITH MARTINEZ COAS</t>
  </si>
  <si>
    <t>LA PRESENTE ORDEN TIENE POR OBJETO: 1. APOYAR EN LA ADMINISTRACIÓN DEL SISTEMA PARA LA ELABORACIÓN Y RADICACIÓN DE COMUNICACIONES INTERNAS ELECTRÓNICAS - SERIES: APOYAR EN LOS SEGUIMIENTOS DIARIOS DE LOS MÓDULOS DE COMUNICACIONES RADICADAS, COMUNICACIONES, ESTANCAMIENTO DE LOS FLUJOS Y ENVÍOS DE REPORTES DE COMUNICACIONES EN ESTADO PROYECTADAS Y PENDIENTES POR VISTOS BUENOS. APOYAR LA HABILITACIÓN DE USUARIOS SOLICITADOS POR LAS DEPENDENCIAS PARA PROYECTAR Y APROBAR COMUNICACIONES. REALIZAR CAPACITACIONES, ASESORÍAS Y SOPORTE A USUARIOS FINALES. 2. APOYAR EN LA ADMINISTRACIÓN DE LA PLATAFORMA WEB “GAIRACA PLUS” (GESTIÓN PARA LA ADMINISTRACIÓN INTEGRAL DE RADICADOS DE CORRESPONDENCIA): APOYAR EN LA ATENCIÓN A LAS SOLICITUDES DE RADICACIÓN DE LAS COMUNICACIONES PRESENTADAS ENTRE LOS ESTUDIANTES, EL CONSEJO ACADÉMICO, LOS CONSEJOS DE FACULTAD Y LOS CONSEJOS DE PROGRAMAS.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</si>
  <si>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OPSP-VAD-0057</t>
  </si>
  <si>
    <t>HECTOR ALEXANDER VARGAS CARDONA</t>
  </si>
  <si>
    <t>LA PRESENTE ORDEN TIENE POR OBJETO: 1. ASESORAR Y APOYAR LA FORMULACIÓN, DISEÑO, ORGANIZACIÓN, EJECUCIÓN Y CONTROL DE PROYECTOS DEL GRUPO DE INFRAESTRUCTURA Y PLANTA FÍSICA. 2. REALIZAR ACTIVIDADES DE INTERVENTORÍA DE LAS OBRAS DETERMINADAS POR UNIMAGDALENA. 3. APOYAR AL GRUPO DE INFRAESTRUCTURA Y PLANTA FÍSICA EN LA ELABORACIÓN, ANALISIS Y REVISIÓN DE PRECIOS UNITARIOS. 4. APOYAR AL GRUPO DE INFRAESTRUCTURA Y PLANTA FÍSICA EN LA ELABORACIÓN, ANALISIS Y REVISIÓN DE PRESUPUESTOS. 5. ELABORAR INFORMES DE DIAGNÓSTICO. 6. APOYAR AL GRUPO DE INFRAESTRUCTURA EN LA PROYECCIÓN DE DIFERENTES ACTAS (INICIO, SUSPENSIÓN, TERMINACIÓN, LIQUIDACIÓN, PAGO). 7. APOYAR AL GRUPO DE INFRAESTRUCTURA Y PLANTA FÍSICA EN LA REVISIÓN DE INFORMES DE INTERVENTORÍA. 8. APOYAR AL GRUPO DE INFRAESTRUCTURA Y PLANTA FÍSICA EN LA ELABORACIÓN Y REVISIÓN DE INFORMES DE SUPERVISIÓN. 9. ASESORAR Y APOYAR COMITÉS EVALUADORES DE PROCESOS DE CONTRATACIÓN. 10.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</si>
  <si>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BELARMINA CATAÑO</t>
  </si>
  <si>
    <t>OAG-VAD-0058</t>
  </si>
  <si>
    <t>DANELY BEATRIZ GRANADOS PARODI</t>
  </si>
  <si>
    <t>LA PRESENTE ORDEN TIENE POR OBJETO: 1. APOYAR EN EL PROCESO DE DEPURACIÓN DEL ARCHIVO DE GESTIÓN (FÍSICO) DEL GRUPO DE PRESUPUESTO; 2. MANTENER ORGANIZADO EL ARCHIVO DE GESTIÓN DEL GRUPO DE PRESUPUESTO DE LA INSTITUCIÓN. 3.  APOYAR EN EL PROCESO DE ADJUNTAR SOLICITUDES DE CDP ESCANEADOS EN EL SISTEMA DE INFORMACIÓN ADMINISTRATIVO SINAP; 4. APOYAR EN EL PROCESO DE ADJUNTAR ACTOS ADMINISTRATIVOS ESCANEADOS EN EL SISTEMA DE INFORMACIÓN ADMINISTRATIVO SINAP. 5. APOYAR LA DISTRIBUCIÓN REGISTROS CON SUS CORRESPONDIENTES ANEXOS O DOCUMENTACIÓN A LOS ORDENADORES DEL GASTO. 6. DISTRIBUIR RESOLUCIONES PROYECTADAS POR EL GRUPO DE PRESUPUESTO DE ADICIÓN, TRASLADO, DISMINUCIÓN, PARA EL VISTO BUENO DEL DIRECTOR FINANCIERO Y FIRMA DEL VICERRECTOR ADMINISTRATIVO. 7.  LLEVAR UN LIBRO CONTROL DE LOS ACTOS ADMINISTRATIVOS PROYECTADOS DE ADICIÓN, TRASLADO Y DISMINUCIÓN. 8. MANTENER ARCHIVADO EN FÍSICO POR ORDEN CRONOLÓGICO LAS RESOLUCIONES DE ADICIÓN, TRASLADO, DISMINUCIÓN QUE LLEGAN DE LA VICERRECTORÍA ADMINISTRATIVA. 9. ESCANEAR Y ADJUNTAR EN EL SISTEMA DE INFORMACIÓN ADMINISTRATIVO SINAP, LAS SOLICITUDES QUE LLEGAN DE LOS ORDENADORES PARA AFECTACIÓN AL PRESUPUESTO GENERAL DE LA INSTITUCIÓN. 10.  MANTENER ARCHIVADO POR ORDEN, LAS SOLICITUDES DE AFECTACIÓN AL PRESUPUESTO GENERAL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</si>
  <si>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 xml:space="preserve">ANA FLORA JIMENEZ  DE LA HOZ </t>
  </si>
  <si>
    <t>OAG-VAD-0059</t>
  </si>
  <si>
    <t>SANDRA MILENA PEREZ LOPEZ</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</si>
  <si>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</si>
  <si>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OAG-VAD-0060</t>
  </si>
  <si>
    <t>JOSE PAIPA LUNA</t>
  </si>
  <si>
    <t>LA PRESENTE ORDEN TIENE POR OBJETO: 1. APOYAR AL GRUPO INTERNO DE SERVICIOS GENERALES EN LA SUPERVISIÓN DE LOS ESPACIOS FÍSICOS DE LAS SEDE ALTERNA, CERES DE ARACATACA, MAGDALENA 2. APOYAR LAS APERTURAS DE SALONES Y ÁREAS ADMINISTRATIVAS DE ESA SEDE. 3. EFECTUAR REPORTE DE ANOMALÍAS EN LOS ESPACIOS FÍSICOS DESCRITOS Y APOYAR EN ORIENTACIONES LOCATIVAS. 4. APOYAR EN LA REALIZACIÓN DE RONDAS A TODOS LOS ESPACIOS DE LA SEDE ALTERNA DE ARACATACA. 5. APOYAR EN LA REALIZACIÓN DE REPORTE DE LA ALERTA SOBRE PERSONAS EXTRAÑAS QUE SE ENCUENTREN EN LOS ALREDEDORES DE LA SEDE DESCRITA, E INFORMAR A SU SUPERVISOR INMEDIATO. 6. APOYAR EN LA ATENCIÓN A LOS REQUERIMIENTOS DE LOS FUNCIONARIOS DE LA UNIVERSIDAD PARA FACILITAR EL CABAL DESARROLLO DE LAS ACTIVIDADES ACADÉMICAS Y ADMINISTRATIVAS. 7. APOYAR EN EL CONTROL Y REPORTE EN MINUTAS, FORMATOS O GUÍAS, EL MOVIMIENTO DE LOS BIENES DE ESAS SEDES 8.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</si>
  <si>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OAG-VAD-0061</t>
  </si>
  <si>
    <t>HERNANDO JOSE MOZO VEGA</t>
  </si>
  <si>
    <t>LA PRESENTE ORDEN TIENE POR OBJETO: 1. APOYAR AL GRUPO INTERNO DE SERVICIOS GENERALES EN  LA SUPERVISIÓN DE LOS ESPACIOS FÍSICOS DE LAS SEDE ALTERNA, CERES DE PIVIJAY, MAGDALENA 2. APOYAR LAS APERTURAS DE SALONES Y ÁREAS ADMINISTRATIVAS DE ESA SEDE. 3. EFECTUAR REPORTE DE ANOMALÍAS EN LOS ESPACIOS FÍSICOS DESCRITO Y APOYAR ORIENTACIONES LOCATIVAS. 4. APOYAR LA REALIZACIÓN DE RONDAS A TODOS LOS ESPACIOS DE LAS SEDE ALTERNA DE PIVIJAY. 5. APOYAR EN REPORTE DE LA ALERTA SOBRE PERSONAS EXTRAÑAS QUE SE ENCUENTREN EN LOS ALREDEDORES DE LAS SEDE DESCRITA, E INFORMAR A SU SUPERVISOR INMEDIATO. 6. APOYAR LA ATENCIÓN A LOS REQUERIMIENTOS DE LOS FUNCIONARIOS DE LA UNIVERSIDAD PARA FACILITAR EL CABAL DESARROLLO DE LAS ACTIVIDADES ACADÉMICAS Y ADMINISTRATIVAS. 7. APOYAR EL CONTROL Y REPORTAJE EN MINUTAS, FORMATOS O GUÍAS, EL MOVIMIENTO DE LOS BIENES DE LA SEDE 8.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</si>
  <si>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OAG-VAD-0062</t>
  </si>
  <si>
    <t>LUIS ALBERTO BARRIOS MIER</t>
  </si>
  <si>
    <t>OAG-VAD-0063</t>
  </si>
  <si>
    <t>LEONARDO DE JESUS MORON GRANADOS</t>
  </si>
  <si>
    <t>LA PRESENTE ORDEN TIENE POR OBJETO: 1. APOYAR EN LA SUPERVISIÓN DE ESPACIOS FÍSICOS. 2. APOYAR EN LA APERTURA DE SALONES Y ESPACIOS ACADÉMICOS Y ADMINISTRATIVOS. 3. EFECTUAR REPORTE DE ANOMALÍAS EN ESPACIOS FÍSICOS, Y APOYAR EN ORIENTACIONES LOCATIVAS. 4. APOYAR EN LA REALIZACIÓN DE RONDAS A PARQUEADEROS (CARROS Y MOTOS). 5. APOYAR EN LA ALERTA SOBRE PERSONAS EXTRAÑAS QUE SE ENCUENTREN EN LOS ALREDEDORES DEL CAMPUS UNIVERSITARIO. 6. APOYAR EN LA ATENCIÓN A LOS REQUERIMIENTOS DE LOS FUNCIONARIOS DE LA UNIVERSIDAD PARA FACILITAR EL CABAL DESARROLLO DE LAS ACTIVIDADES ACADÉMICAS Y ADMINISTRATIVAS. 7. APOYAR EN EL CONTROL DE TRÁNSITO INTERNO DE ELEMENTOS Y EQUIPOS DENTRO DE LAS INSTALACIONES.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</si>
  <si>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OAG-VAD-0064</t>
  </si>
  <si>
    <t>DONAL JOSE RAMOS MOLINA</t>
  </si>
  <si>
    <t>LA PRESENTE ORDEN TIENE POR OBJETO: 1. APOYAR AL GRUPO INTERNO DE SERVICIOS GENERALES EN LA SUPERVISIÓN DE LOS ESPACIOS FÍSICOS DE LA CASA MUSEO GABRIEL GARCÍA MÁRQUEZ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SU SUPERVISOR DE ORDEN DE SERVICIO. 5. APOYAR EN LA REVISIÓN DE ELEMENTOS Y BIENES EN LA SEDE TALES COMO COMPUTADORES, SILLAS, VIDEO BEAM, MOTOBOMBAS, AIRES ACONDICIONADOS, REFLECTORES EXTERNOS, BIENES DE MUSEOLOGÍA DE FÁCIL TRÁNSITO Y TRASLADO, ESTADOS DE PUERTAS, CERRADURAS Y TODO LO QUE CORRESPONDA A SEGURIDAD EN LAS INSTALACIONES DE LA CASA MUSEO. 6. APOYAR CON LOS REGISTROS EN MINUTAS EN CADA ENTREGA DE TURNO QUE ESTE REALICE AL PERSONAL DE VIGILANCIA DE VIVAC. 7. CUMPLIR CON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</si>
  <si>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OPSP-VAD-0065</t>
  </si>
  <si>
    <t>CARLOS MIGUEL MARTES VEGA</t>
  </si>
  <si>
    <t>LA PRESENTE ORDEN TIENE POR OBJETO: 1. APOYAR EN LA DEFINICIÓN, ELABORACIÓN Y REVISIÓN DE LA ARQUITECTURA DE DESARROLLO DE LOS PROYECTOS (CASOS DE USO, BASES DE DATOS, CLASES, INTERFAZ DE USUARIO, MIGRACIÓN DE DATOS. 2. APOYAR EN LA CONSTRUCCIÓN DE LOS PROTOTIPOS PARA LA EJECUCIÓN DE PRUEBAS A LOS PRODUCTOS SOFTWARE. 3. APOYAR EN LA IMPLATACIÓN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ASISTIR A REUNIONES PERIÓDICAS CON LOS EQUIPOS DE TRABAJO DE LOS PROYECTOS. 7. APOYAR Y ASESORAR EN LAS ESPECIFICACIONES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</si>
  <si>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OAG-VAD-0066</t>
  </si>
  <si>
    <t>LA PRESENTE ORDEN TIENE POR OBJETO: 1. APOYAR PROCESO CONCILIATORIO DE INGRESOS Y EGRESOS,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2.APOYAR PROYECTANDO PARA REVISIÓN DEL TESORERO, RELACIÓN MENSUAL DE RENDIMIENTOS Y GASTOS FINANCIEROS POR CADA UNA DE LAS CUENTAS BANCARIAS DE LA UNIVERSIDAD Y CONSOLIDAR INFORMACIÓN EN UNA MATRIZ QUE REÚNA HISTÓRICAMENTE ESTOS DATOS. 3.APOYAR EN LA REALIZACIÓN DE LAS CONCILIACIONES BANCARIAS, A PARTIR DE LOS EXTRACTOS BANCARIOS Y LIBROS DE BANCOS DE LA UNIVERSIDAD.4. APOYAR LA REVISIÓN DE LOS INFORMES GENERADOS POR EL CONTROL Y SEGUIMIENTO FINANCIERO DE LOS CONVENIOS SUSCRITOS POR LA UNIVERSIDAD. 5. REALIZAR LOS INFORMES DERIVADOS DE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</si>
  <si>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OAG-VAD-0067</t>
  </si>
  <si>
    <t>MARIA ANGELICA SALAZAR MONTERROSA</t>
  </si>
  <si>
    <t>LA PRESENTE ORDEN TIENE POR OBJETO: 1. APOYAR AL GRUPO INTERNO DE ADMISIONES, REGISTRO Y CONTROL ACADÉMICO EN LA ORGANIZACIÓN DE LOS EXPEDIENTES QUE LE SEAN ASIGNADOS DE ACUERDO CON LOS PROCEDIMIENTOS Y DIRECTRICES INSTITUCIONALES.  2. APOYAR AL GRUPO INTERNO DE ADMISIONES, REGISTRO Y CONTROL ACADÉMICO EN LA ELABORACIÓN DE LOS INVENTARIOS DOCUMENTALES DE LOS ARCHIVOS QUE LE SEAN ASIGNADOS. 3. APOYAR LA ACTUALIZACIÓN DEL INVENTARIO DE ARCHIVO DOCUMENTAL DEL GRUPO DE ADMISIONES, REGISTRO Y CONTROL Y ACADÉMICO. 4. APOYAR EN LA REVISIÓN DE HISTORIALES ACADÉMICOS OBJETO DE TRANSFERENCIA DOCUMENTAL DEL GRUPO. 5. APOYAR EN LA RECEPCIÓN DE LA DOCUMENTACIÓN REQUERIDA A LOS NUEVOS ESTUDIANTES DE LAS DIFERENTES MODALIDADES DE LA UNIVERSIDAD DEL MAGDALENA. 6. APOYAR LAS LABORES DE REPROGRAFÍA QUE SEAN ESTABLECIDAS.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</si>
  <si>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OAG-VAD-0068</t>
  </si>
  <si>
    <t>LA PRESENTE ORDEN TIENE POR OBJETO: 1. APOYAR AL GRUPO INTERNO DE ADMISIONES, REGISTRO Y CONTROL ACADÉMICO EN LA ORGANIZACIÓN DE LOS EXPEDIENTES QUE LE SEAN ASIGNADOS DE ACUERDO CON LOS PROCEDIMIENTOS Y DIRECTRICES INSTITUCIONALES.  2. APOYAR AL GRUPO INTERNO DE ADMISIONES, REGISTRO Y CONTROL ACADÉMICO EN LA ELABORACIÓN DE LOS INVENTARIOS DOCUMENTALES DE LOS ARCHIVOS QUE LE SEAN ASIGNADOS. 3. APOYAR AL GRUPO INTERNO DE ADMISIONES, REGISTRO Y CONTROL ACADÉMICO EN LA ACTUALIZACIÓN DEL INVENTARIO DE ARCHIVO DOCUMENTAL DEL GRUPO DE ADMISIONES, REGISTRO Y CONTROL Y ACADÉMICO. 4. APOYAR AL GRUPO INTERNO DE ADMISIONES, REGISTRO Y CONTROL ACADÉMICO EN LA REVISIÓN DE HISTORIALES ACADÉMICOS OBJETO DE TRANSFERENCIA DOCUMENTAL DEL GRUPO. 5. APOYAR AL GRUPO INTERNO DE ADMISIONES, REGISTRO Y CONTROL ACADÉMICO EN LA RECEPCIÓN DE LA DOCUMENTACIÓN REQUERIDA A LOS NUEVOS ESTUDIANTES DE LAS DIFERENTES MODALIDADES DE LA UNIVERSIDAD DEL MAGDALENA. 6. APOYAR AL GRUPO INTERNO DE ADMISIONES, REGISTRO Y CONTROL ACADÉMICO EN ACTIVIDADES DE REPROGRAFÍA.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</si>
  <si>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OAG-VAD-0069</t>
  </si>
  <si>
    <t>ANA MELISSA ALVARADO RANGEL</t>
  </si>
  <si>
    <t>LA PRESENTE ORDEN TIENE POR OBJETO: 1. APOYAR AL GRUPO INTERNO DE ADMISIONES, REGISTRO Y CONTROL ACADÉMICO EN LA ATENCIÓN A LOS USUARIOS A TRAVÉS DE LAS REDES SOCIALES Y WHATSAPP DEL GRUPO. 2. APOYAR AL GRUPO INTERNO DE ADMISIONES, REGISTRO Y CONTROL ACADÉMICO EN LOS DISEÑOS DE PUBLICIDAD DE LOS DIFERENTES PROCESOS DE ADMISIÓN EN LAS MODALIDADES QUE OFERTA LA UNIVERSIDAD DEL MAGDALENA. 3. APOYAR AL GRUPO INTERNO DE ADMISIONES, REGISTRO Y CONTROL ACADÉMICO EN EL ACOMPAÑAMIENTO A LOS INTERESADOS EN LA OFERTA ACADÉMICA DE LA UNIVERSIDAD DEL MAGDALENA. 4. APOYAR AL GRUPO INTERNO DE ADMISIONES, REGISTRO Y CONTROL ACADÉMICO EN EL SEGUIMIENTO DE DEUDAS RELACIONADAS CON MATRÍCULA FINANCIERA DE LOS ESTUDIANTES DE PREGRADO PRESENCIAL. 5. APOYAR AL GRUPO INTERNO DE ADMISIONES, REGISTRO Y CONTROL ACADÉMICO EN LA RECEPCIÓN DE LA DOCUMENTACIÓN REQUERIDA A LOS NUEVOS ESTUDIANTES DE LAS DIFERENTES MODALIDADES DE LA UNIVERSIDAD DEL MAGDALENA. 6. APOYAR AL GRUPO INTERNO DE ADMISIONES, REGISTRO Y CONTROL ACADÉMICO EN LA ACTUALIZACIÓN DE DATOS PERSONALES DE ESTUDIANTES EN EL SISTEMA DE INFORMACIÓN DE ADMISIONES.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</si>
  <si>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OAG-VAD-0070</t>
  </si>
  <si>
    <t>GISSELL PAOLA CHIQUILLO MACIAS</t>
  </si>
  <si>
    <t>LA PRESENTE ORDEN TIENE POR OBJETO: 1. APOYAR AL GRUPO INTERNO DE ADMISIONES, REGISTRO Y CONTROL ACADÉMICO EN LA ATENCIÓN A LOS DISTINTOS USUARIOS QUE SE PRESENTAN EN LOS DIFERENTES MEDIOS DE ATENCIÓN DISPUESTOS PARA TAL FIN 2. APOYAR AL GRUPO INTERNO DE ADMISIONES, REGISTRO Y CONTROL ACADÉMICO EN LA RECEPCIÓN DE LA DOCUMENTACIÓN REQUERIDA A LOS NUEVOS ESTUDIANTES DE LAS DIFERENTES MODALIDADES DE LA UNIVERSIDAD DEL MAGDALENA. 3. APOYAR AL GRUPO INTERNO DE ADMISIONES, REGISTRO Y CONTROL ACADÉMICO EN EL PROCESO DE ARCHIVO DE LA DOCUMENTACIÓN DE LOS HISTORIALES ACADÉMICOS, DISCIPLINARIOS Y FINANCIEROS EN LA MEDIDA EN QUE SEAN GENERADOS O REMITIDOS EN O HACIA EL GRUPO DE ADMISIONES, REGISTRO Y CONTROL ACADÉMICO. 4. APOYAR AL GRUPO INTERNO DE ADMISIONES, REGISTRO Y CONTROL ACADÉMICO EN LA ACTUALIZACIÓN DE DATOS PERSONALES DE ESTUDIANTES EN EL SISTEMA DE INFORMACIÓN DE ADMISIONES. 5. APOYAR AL GRUPO INTERNO DE ADMISIONES, REGISTRO Y CONTROL ACADÉMICO EN LA RECEPCIÓN DE DOCUMENTOS DE ADMISIÓN DE LOS ASPIRANTES SELECCIONADOS COMO ESTUDIANTES NUEVOS EN LOS PROGRAMAS DE PREGRADO PRESENCIAL.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</si>
  <si>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OPSP-VAD-0071</t>
  </si>
  <si>
    <t>MARIELA FERMINA DE LA OSSA DE MERCADO</t>
  </si>
  <si>
    <t>OPSP-VAD-0072</t>
  </si>
  <si>
    <t>ROSEMBER EMILIO RIVADENEIRA BERMUDEZ</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</si>
  <si>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</si>
  <si>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OPSP-VAD-0073</t>
  </si>
  <si>
    <t>CARLOS MARIO DE JESUS VIVES HASBUN</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</si>
  <si>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</si>
  <si>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OPSP-VAD-0074</t>
  </si>
  <si>
    <t>RAMON ANDRES GAMEZ DAZA</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</si>
  <si>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HACER SEGUIMIENTO A LOS DERECHOS DE PETICIÓN QUE DEBEN SER RESUELTOS POR OTRAS DEPENDENCIAS CUANDO ESTOS LE SEAN ASIGNADOS. 5. ELABORAR MINUTAS PARA CONTRATOS, CONVENIOS, PROCESOS DE CONVOCATORIAS Y DEMÁS ACTOS ADMINISTRATIVOS QUE REQUIERA LA UNIVERSIDAD DEL MAGDALENA QUE LE SEAN SOLICITADOS. 6. PARTICIPAR EN LOS COMITÉ JURÍDICOS, CASOS JUDICIALES, CONCILIACIONES PREJUDICIALES, ACCIONES DE REPETICIÓN Y LLAMADOS EN GARANTÍAS, CUANDO EL JEFE DE LA OFICINA ASESORA JURÍDICA LE REQUIERA.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</si>
  <si>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OPSP-VAD-0075</t>
  </si>
  <si>
    <t>MILAGRO DEL CARMEN PONCE MONTES</t>
  </si>
  <si>
    <t>LA PRESENTE ORDEN TIENE POR OBJETO: 1. PRESTAR ASESORÍA Y APOYAR EN LA REVISIÓN DE LOS DOCUMENTOS PRECONTRACTUALES Y CONTRACTUALES QUE LE SEAN TRASLADADOS DE LOS PROCESOS DE CONTRATACIÓN ADELANTADOS POR UNIMAGDALENA.  2. PROYECTAR Y APOYAR EN LA REVISIÓN DE MINUTAS DE CONTRATOS, CONVENIOS, PROCESOS DE CONVOCATORIAS, TÉRMINOS DE REFERENCIA, ACTOS ADMINISTRATIVOS, ACTAS DE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</si>
  <si>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OPSP-VAD-0076</t>
  </si>
  <si>
    <t>MELISSA PAOLA RODRIGUEZ MARIN</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</si>
  <si>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DE LOS FORMATOS DE RECIBIDO A SATISFACCIÓN PARA TRÁMITES DE PAGO DE ÓRDENES DE PRESTACIÓN DE SERVICIOS PROFESIONALES Y DE APOYO A LA GESTIÓN. 5.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6. APOYAR EN LA PROYECCIÓN DE MINUTAS DE CONTRATOS Y/O ÓRDENES DE PRESTACIÓN DE SERVICIOS PROFESIONALES Y DE APOYO A LA GESTIÓN. 7. APOYAR EN EL CARGUE DE INFORMACIÓN EN LA PLATAFORMA DEL SIA OBSERVA Y EL SECOP. 8.  APOYAR EN ELABORACIÓN DE CERTIFICADOS CONTRACTUALES QUE SEAN SOLICITADOS POR LOS DIFERENTES USUARIOS. 9. RENDIR INFORMES MENSUALES O CUANDO EL SUPERVISOR ASÍ LO REQUIERA, SOBRE LAS ACTIVIDADES DESARROLLADAS EN CUMPLIMIENTO DE LA ORDEN DE PRESTACIÓN DE SERVICIOS.PARÁGRAFO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</si>
  <si>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OPSP-VAD-0077</t>
  </si>
  <si>
    <t>AURA MARGARITA GONZALEZ PINTO</t>
  </si>
  <si>
    <t>LA PRESENTE ORDEN TIENE POR OBJETO: 1. PRESTAR ASESORÍA, EMITIR LOS CONCEPTOS Y RESOLVER LAS CONSULTAS DE TIPO JURÍDICO DE COMPETENCIA DEL GRUPO DE CONTRATACIÓN, QUE LE SEAN SOLICITADOS POR PARTE DEL RECTOR, EL JEFE DE LA OFICINA ASESORA JURÍDICA, EL PROFESIONAL ESPECIALIZADO COORDINADOR DEL GRUPO INTERNO DE CONTRATACIÓN Y DEMÁS AUTORIDADES DEL ÁREA ADMINISTRATIVA Y DE DIRECCIÓN DE LA UNIVERSIDAD, EN EL CASO DE QUE LOS CONCEPTOS SE DEBAN ENTREGAR POR ESCRITO, ÉSTOS DEBERÁN SER RUBRICADOS POR EL CONTRATISTA. 2. APOYAR EN LA ELABORACIÓN DE CERTIFICACIONES DE LAS ÓRDENES Y/O CONTRATOS, SOLICITADAS POR LOS CONTRATISTAS ADSCRITOS A LAS DEPENDENCIAS DE LA UNIVERSIDAD DEL MAGDALENA. 3. APOYAR EN EL PROCESO DE IMPLEMENTACIÓN DEL MÓDULO DE TRÁMITE DE CERTIFICACIONES DE VINCULACIONES CONTRACTUALES EN LÍNEA, DE MANERA VIRTUAL. 4. APOYAR EN LA GESTIÓN DE ÓRDENES Y/O CONTRATOS PARA LA ADQUISICIÓN DE BIENES Y SERVICIOS POR PARTE DE LAS DECANATURAS. 5. ELABORAR MINUTAS PARA ORDENES, CONTRATOS, CONVENIOS, PROCESOS DE CONVOCATORIAS, TÉRMINOS DE REFERENCIA Y DEMÁS QUE REQUIERA UNIMAGDALENA Y QUE SEAN SOLICITADOS POR EL RECTOR, EL JEFE DE LA OFICINA ASESORA JURÍDICA EL PROFESIONAL ESPECIALIZADO COORDINADOR DEL GRUPO INTERNO DE CONTRATACIÓN Y DEMÁS AUTORIDADES DE DIRECCIÓN DE LA UNIVERSIDAD. 6. APOYAR LA REVISIÓN EN LA PLATAFORMA DEL GEDOCO DE LOS DOCUMENTOS PRECONTRACTUALES NECESARIOS PARA LA ELABORACIÓN DE ÓRDENES DE SERVICIOS PROFESIONALES Y DE APOYO A LA GESTIÓN QUE REQUIERA LA VICERRECTORÍA ADMINISTRATIVA Y/O LA DIRECCIÓN ADMINISTRATIVA. 7. APOYAR LA ORGANIZACIÓN DE EXPEDIENTES Y DOCUMENTACIÓN CONTRACTUAL DE ACUERDO CON LOS PROCEDIMIENTOS Y DIRECTRICES INSTITUCIONALES. 8. DESARROLLAR LAS ACTIVIDADES CONTRATADAS, CUMPLIENDO CON EL PROCESO GESTIÓN DE CONTRATACIÓN DEL SISTEMA DE GESTIÓN INTEGRAL DE LA CALIDAD "COGUI.  9.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</si>
  <si>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OPSP-VAD-0078</t>
  </si>
  <si>
    <t>JOSE ANDRES ANDICA CASTAÑO</t>
  </si>
  <si>
    <t>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PENSIÓN.5. ESTABLECER Y ANALIZAR LOS PAGOS EFECTUADOS A CADA UNO DE LOS BENEFICIARIOS DE LOS PENSIONADOS Y/O A SUS APODERADOS. 6. ANALIZAR Y DETERMINAR LOS PERIODOS LIQUIDADOS Y PAGADOS A CADA PENSIONADO.7. DETERMINAR EL ORIGEN DE LOS PAGOS, A EFECTOS DE ESTABLECER SI LOS FACTORES TENIDOS EN CUENTA SON DE ORIGEN CONVENCIONAL Y/O LEGAL.8.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</si>
  <si>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OPSP-VAD-0079</t>
  </si>
  <si>
    <t>HERNAN JESUS LOPEZ LOPEZ</t>
  </si>
  <si>
    <t>LA PRESENTE ORDEN TIENE POR OBJETO: 1. APOYAR AL JEFE DE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ALLEGUEN A LA UNIDAD PENSIONAL DENTRO DE LOS PLAZOS Y/O TÉRMINOS ESTABLECIDOS EN LA LEY. 6. ATENDER Y HACER SEGUIMIENTO A LOS PROCEDIMIENTOS ADMINISTRATIVOS RELACIONADOS CON TEMAS PENSIONALES. 7. ASESORAR AL JEFE DE LA OFICINA JURÍDICA EN LAS DECISIONES QUE DEBEN ADOPTARSE CON RELACIÓN AL SANEAMIENTO PENSIONAL.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</si>
  <si>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OPSP-VAD-0080</t>
  </si>
  <si>
    <t>ALEX YAIR GUTIERREZ BARRIOS</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</si>
  <si>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</si>
  <si>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OPSP-VAD-0081</t>
  </si>
  <si>
    <t>ALVARO JOSE VITTORINO ZUÑIGA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</si>
  <si>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Y ASESORIA A LA RENDICION DE CUENTAS SIA CONTRALORIAS. 5. APOYAR A LA OFICINA DE CONTROL INTERNO EN LA  REALIZACIÓN DE SEGUIMIENTO Y ELABORACIÓN DE INFORME ANUAL DE DERECHOS DE AUTOR EN SOFTWARE. 6. APOYAR A LA OFICINA DE CONTROL INTERNO EN LA REVISIÓN, ANALISIS Y ELABORACIÓN DE INFORME DE EVALUACIÓN A LA GESTIÓN CONTRACTUAL TRIMESTRAL. 7. APOYAR A LA OFICINA DE CONTROL INTERNO EN LA PLANIFICACIÓN DE CONTROL INTERNO Y EN EL SEGUIMIENTO Y VERIFICACIÓN DEL SISTEMA DE CONTROL INTERNO. 8. ASESORAR A LA OFICINA DE CONTROL INTERNO EN LA IDENTIFICACIÓN DE RIESGOS Y DE ACCIONES DE MEJORA A LOS DIFERENTES RESPONSABLES DE PROCESOS EN EL MARCO DE AUDITORIAS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</si>
  <si>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MILENA PATRICIA DE LEON MENDOZA</t>
  </si>
  <si>
    <t>OAG-VAD-0082</t>
  </si>
  <si>
    <t>JEIN ALEJANDRA MORA ZAMBRANO</t>
  </si>
  <si>
    <t>LA PRESENTE ORDEN. PARÁGRAFO SEGUNDO: EL CONTRATISTA PODRÁ ACORDAR CON EL SUPERVISOR DE LA PRESENTE ORDEN CRONOGRAMAS P: LA PRESENTE ORDEN TIENE POR OBJETO: 1. APOYAR EN LA ATENCIÓN A LOS USUARIOS DE LA SECRETARÍA GENERAL. 2. APOYAR A LA SECRETARÍA GENERAL EN LA ORGANIZACIÓN DE LOS EXPEDIENTES QUE LE SEAN ASIGNADOS, DE ACUERDO CON LOS PROCEDIMIENTOS Y DIRECTRICES INSTITUCIONALES CORRESPONDIENTES AL CONSEJO SUPERIOR Y ACADÉMICO 3. APOYAR A LA SECRETARÍA GENERAL EN LA ELABORACIÓN DE OFICIOS. 4. APOYAR A LA SECRETARÍA GENERAL EN EL SEGUIMIENTO Y CONTROL DE LAS COMUNICACIONES DEL CONSEJO SUPERIOR Y ACADÉMICO. 5. APOYAR A LA SECRETARÍA GENERAL EN LA COMUNICACIÓN Y PUBLICACIÓN DE ACTOS ADMINISTRATIVOS. 6. APOYAR A LA SECRETARÍA GENERAL EN LA ACTUALIZACIÓN Y GESTIÓN DEL SISTEMA DE GESTIÓN DE CALIDAD DEL PROCESO DE GESTIÓN DOCUMENTAL. 7. APOYAR A LA SECRETARÍA GENERAL EN EL SEGUIMIENTO DEL PAGO DE HONORARIOS DEL CONSEJO SUPERIOR. 8. APOYAR A LA SECRETARÍA GENERAL EN LA ORGANIZACIÓN DE LAS CEREMONIAS DE GRADO Y CEREMONIA ESPECIAL. 9. APOYAR A LA SECRETARÍA GENERAL EN LAS SOLICITUDES RECIBIDAS EN GAIRACA. 10. APOYAR A LA SECRETARÍA GENERAL EN REGISTRO DE RESOLUCIONES Y ACTOS ADMINISTRATIVOS. PARÁGRAFO PRIMERO: EN EL CASO QUE EL CONTRATISTA LO REQUIERA, UNIMAGDALENA PODRÁ FACILITARLE LOS EQUIPOS Y ESPACIO FÍSICO NECESARIO DENTRO DEL CAMPUS PARA LA EJECUCIÓN DEL OBJETO DE PARA EL DESARROLLO DE LAS ACTIVIDADES OBJETO DE LA MISMA, DE LO CUAL DEBERÁ DEJARSE CONSTANCIA ESCRITA.</t>
  </si>
  <si>
    <t>MERCEDES DE LA TORRE HASBUN</t>
  </si>
  <si>
    <t>OAG-VAD-0083</t>
  </si>
  <si>
    <t>ELVIA ROSA RODRIGUEZ PEREZ</t>
  </si>
  <si>
    <t>LA PRESENTE ORDEN TIENE POR OBJETO: 1. APOYAR A LA SECRETARÍA GENERAL EN LA ORGANIZACIÓN DE LOS EXPEDIENTES QUE LE SEAN ASIGNADOS, DE ACUERDO CON LOS PROCEDIMIENTOS Y DIRECTRICES INSTITUCIONALES 2. APOYAR A LA SECRETARÍA GENERAL EN LA ELABORACIÓN DE INVENTARIOS DOCUMENTALES DE LOS ARCHIVOS QUE LES SEAN ASIGNADOS. 3. APOYAR A LA SECRETARÍA GENERAL EN LOS PROCESOS DE REPROGRAFÍA QUE SEAN ESTABLECIDOS. 4. APOYAR EN LA ATENCIÓN A LOS USUARIOS DE LA SECRETARÍA GENERAL. 5. APOYAR A LA SECRETARÍA GENERAL EN LAS REALIZACIÓN DE LAS CEREMONIAS DE GRADUACIÓN COLECTIVAS Y ESPECIALES. 6. APOYAR A LA SECRETARÍA GENERAL EN LA AUTENTICACIÓN DE DOCUMENTOS.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</si>
  <si>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OPSP-VAD-0084</t>
  </si>
  <si>
    <t>OLIVER JOSE GREGORIO OROZCO SANJUANELO</t>
  </si>
  <si>
    <t>LA PRESENTE ORDEN TIENE POR OBJETO: 1) PRESTAR ASESORÍA Y ORIENTACIÓN EN MATERIA JURÍDICA EN EL ÁREA DE CONTRATACIÓN ESTATAL EN LOS PROYECTOS DE REGALÍAS QUE ESTÉN A CARGO DEL VICERRECTOR ADMINISTRATIVO. 2) ASESORAR Y APOYAR EN LA REVISIÓN DE LOS DOCUMENTOS PRECONTRACTUALES Y CONTRACTUALES, DE CONFORMIDAD CON EL ESTATUTO DE CONTRATACIÓN, QUE LE SEAN TRASLADADOS DE LOS PROCESOS DE CONTRATACIÓN ADELANTADOS POR LA VICERRECTORÍA ADMINISTRATIVA. 3) PRESTAR ASESORÍA Y APOYO A LA VICERRECTORÍA ADMINISTRATIVA EN EL SEGUIMIENTO A PROCESOS DE CONTRATACIÓN POR SELECCIÓN DIRECTA. 4) ASESORAR Y APOYAR A LA VICERRECTORÍA ADMINISTRATIVA EN LA REVISIÓN Y ELABORACIÓN DE LOS ACTOS ADMINISTRATIVOS QUE SE REQUIERA EXPEDIR POR EL DESPACHO DEL VICERRECTOR EN VIRTUD DE DELEGACIONES ADMINISTRATIVAS. 5) ASESORAR Y APOYAR JURÍDICAMENTE A LA VICERRECTORÍA ADMINISTRATIVA, CON EL FIN DE RESOLVER CONSULTAS DE TIPO JURÍDICO EN MATERIA CONTRACTUAL, QUE SEAN SOLICITADAS POR PARTE PARTE DEL RECTOR, EL VICERRECTOR ADMINISTRATIVO Y DEMÁS AUTORIDADES DEL ÁREA ADMINISTRATIVA Y DE DIRECCIÓN DE UNIMAGDALENA. 6) ELABORAR MINUTAS PARA CONTRATOS, CONVENIOS, PROCESOS DE CONVOCATORIAS Y DEMÁS QUE REQUIERA UNIMAGDALENA Y QUE SEAN SOLICITADOS POR EL RECTOR Y/O EL VICERRECTOR ADMINISTRATIVO.7) PROYECTAR LOS CONCEPTOS JURÍDICOS QUE TENGAN RELACIÓN CON EL ÁMBITO DE COMPETENCIA DE LA VICERRECTORÍA ADMINISTRATIVA. 8) APOYAR AL GRUPO INTERNO DE CONTRATACIÓN EN LAS PETICIONES QUE SE PRESENTEN DENTRO DE LOS PLAZOS Y/O TÉRMINOS ESTABLECIDOS EN LA LEY, QUE SEAN TRASLADADAS POR PARTE EL VICERRECTOR ADMINISTRATIVO. 9) APOYAR AL FUNCIONARIO DESIGNADO PARA LA SUPERVISIÓN DE LAS ORDENES LA VICERRECTORÍA ADMINISTRATIVA POR PARTE DEL ORDENADOR DEL GASTO. 10) EMITIR LOS CONCEPTOS JURÍDICOS QUE LE SEAN SOLICITADOS POR EL RECTOR Y/O EL VICERRECTOR ADMINISTRATIVO, CUANDO ESTOS DEBAN SER ENTREGADOS POR ESCRITO, DEBERÁN SER RUBRICADOS POR EL CONTRATISTA.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</si>
  <si>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OPSP-VAD-0085</t>
  </si>
  <si>
    <t>OSCAR SAID DURAN QUINTERO</t>
  </si>
  <si>
    <t>LA PRESENTE ORDEN TIENE POR OBJETO: 1. ASESORAR AL VICERRECTOR ADMINISTRATIVO EN MATERIA CONTRACTUAL. 2. ASESORAR Y APOYAR LOS PROCESOS CONTRACTUALES EN LA MODALIDAD DE SELECCIÓN DIRECTA. 3. ASESORAR LA ORIENTACIÓN JURÍDICA Y SEGUIMIENTO A PROCESOS DE SELECCIÓN DIRECTA DE CONFORMIDAD CON EL ESTATUTO DE CONTRATACIÓN. 4. APOYAR A LA OFICINA DE CONTRATACIÓN EN LAS PETICIONES QUE SE LE HICIERON DENTRO DE LOS PLAZOS Y/O TÉRMINOS ESTABLECIDOS EN LA LEY, QUE ME FUERON TRASLADADAS POR PARTE EL VICERRECTOR ADMINISTRATIVO.5. PROYECTAR ACTOS ADMINISTRATIVOS RELACIONADOS CON ACTIVIDADES CONTRACTUALES. 6. APOYAR EL SEGUIMIENTO A LOS PROCESOS CONTRACTUALES.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</si>
  <si>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OPSP-VAD-0086</t>
  </si>
  <si>
    <t>LA PRESENTE ORDEN TIENE POR OBJETO: 1.PRESTAR ASESORÍA JURÍDICA Y RESOLVER CONSULTAS DE TIPO JURÍDICO SOBRE LA EJECUCIÓN DE LOS PROYECTOS DE LA VICERRECTORÍA DE EXTENSIÓN Y PROYECCIÓN SOCIAL DE CONFORMIDAD CON LA NORMATIVIDAD VIGENTE. 2. APOYAR ASESORAR EN LA REVISIÓN JURÍDICA CONTRACTUAL A LAS ÓRDENES Y/O CONTRATOS DE SERVICIOS PROFESIONALES, APOYO A LA GESTIÓN, COMPRA, SUMINISTRO Y DEMÁS QUE SE GENEREN EN LA VICERRECTORÍA DE EXTENSIÓN Y PROYECCIÓN SOCIAL. 3. PRESTAR ASESORÍA JURÍDICA CONTRACTUAL EN LOS PROCESOS DE LICITACIÓN Y/O CONVOCATORIAS EN LOS QUE SE PRESENTE O SEA INVITADO LA VICERRECTORÍA. 4. PROYECTAR MINUTAS DE CONVENIOS Y CONTRATOS QUE REQUIERA LA VICERRECTORÍA DE EXTENSIÓN Y PROYECCIÓN SOCIAL. 5. PROYECTAR RESPUESTAS A PETICIONES, TUTELAS Y DEMÁS QUE REQUIERA LA VICERRECTORÍA DE EXTENSIÓN Y PROYECCIÓN SOCIAL. 6. REVISAR PÓLIZAS PARA SU RESPECTIVA APROBACIÓN. 7. ELABORAR LOS CONCEPTOS JURÍDICOS QUE SEAN SOLICITADOS POR LA VICERRECTORÍA DE EXTENSIÓN Y PROYECCIÓN SOCIAL Y/O POR LA OFICINA ASESORA JURÍDICA DE LA UNIVERSIDAD.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</si>
  <si>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OPSP-VAD-0087</t>
  </si>
  <si>
    <t>LA PRESENTE ORDEN TIENE POR OBJETO: 1. REALIZAR SEGUIMIENTO AL AVANCE DE LOS PROYECTOS QUE SE EJECUTAN EN LA VICERRECTORÍA DE EXTENSIÓN Y PROYECCIÓN SOCIAL 2. APOYAR EN LA EVALUACIÓN EXPOST DE LOS PROYECTOS EJECUTADOS EN LA VICERRECTORÍA DE EXTENSIÓN. 3. APOYAR EN LA FORMULACIÓN DE LOS PROYECTOS DEL PDA. 4. REVISAR LOS REPORTES DE LOS INDICADORES DE GESTIÓN, SNIES Y PDA DE LA VICERRECTORÍA DE EXTENSIÓN Y PROYECCIÓN SOCIAL. 4. ELABORAR INFORMES PARA LA ACREDITACIÓN DE LOS PROGRAMAS Y LA ACREDITACIÓN INSTITUCIONAL. 5. ELABORAR INFORMES REQUERIDOS POR EL VICERRECTOR DE EXTENSIÓN Y PROYECCIÓN SOCIAL EN EL MARCO DEL DESARROLLO DE LA FUNCIÓN MISIONAL DE EXTENSIÓN EN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</si>
  <si>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OPSP-VAD-0088</t>
  </si>
  <si>
    <t>JOSE GABRIEL MONTERO PATIÑO</t>
  </si>
  <si>
    <t>LA PRESENTE ORDEN TIENE POR OBJETO: 1. APOYAR EN LA CONSTRUCCIÓN DE COMPONENTES SOFTWARE HACIENDO USO DE TECNOLOGÍAS .NET 2. APOYAR EN LA REALIZACIÓN DE PRUEBAS EXPLORATORIAS DE LOS SISTEMAS DE INFORMACIÓN 3. ASESORAR EN LA IMPLEMENTACIÓN DE HERRAMIENTAS AUTOMATIZADAS DE PRUEBAS EN LOS SISTEMAS DE INFORMACIÓN INSTITUCIONALES 4. ASESORAR EN CAPACITACIONES A EQUIPOS DE DESARROLLO EN IMPLEMENTACIÓN DE HERRAMIENTAS DE PRUEBAS. 5. APOYAR EN LA OPTIMIZACIÓN Y PERFORMANCE DE SISTEMAS DE INFORMACIÓN INSTITUCIONALES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</si>
  <si>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OPSP-VAD-0089</t>
  </si>
  <si>
    <t>KELLY JOHANNA MOLINARES ROA</t>
  </si>
  <si>
    <t>LA PRESENTE ORDEN TIENE POR OBJETO: 1. APOYAR EN LA CONSTRUCCIÓN DE COMPONENTES SOFTWARE HACIENDO USO DE TECNOLOGÍAS .NET 2. APOYAR EN LA REALIZACIÓN DE PRUEBAS EXPLORATORIAS DE LOS SISTEMAS DE INFORMACIÓN 3. ASESORAR EN LA IMPLEMENTACIÓN DE HERRAMIENTAS AUTOMATIZADAS DE PRUEBAS EN LOS SISTEMAS DE INFORMACIÓN INSTITUCIONALES 4. ASESORAR EN CAPACITACIONES A EQUIPOS DE DESARROLLO EN IMPLEMENTACIÓN DE HERRAMIENTAS DE PRUEBAS. 5. APOYAR EN LA OPTIMIZACIÓN Y PERFORMANCE DE SISTEMAS DE INFORMACIÓN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</si>
  <si>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OAG-VAD-0090</t>
  </si>
  <si>
    <t>ROSALBA GRAVINI PORRAS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</si>
  <si>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CONTRATADO. 2. APOYAR A LA DIRECCIÓN DE DESARROLLO ESTUDIANTIL EN EL PROCESO DE SELECCIÓN DE LOS INTÉRPRETES DE LENGUA DE SEÑAS COLOMBIANA. 3. ASESORAR A LA DIRECCIÓN DE DESARROLLO ESTUDIANTIL EN LA CONSOLIDACIÓN DE LAS POLÍTICAS DE INCLUSIÓN EDUCATIVAS PARA LOS ESTUDIANTES CON DISCAPACIDAD DE LA UNIVERSIDAD DEL MAGDALENA. 4. ASESORAR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INTERPRETE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APOYAR A LA DIRECCIÓN DE DESARROLLO ESTUDIANTIL EN LA ORGANIZACIÓN, PLANEACIÓN Y EJECUCIÓN DE ACTIVIDADES CON EL EQUIPO DE INTÉRPRETES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</si>
  <si>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OPSP-VAD-0091</t>
  </si>
  <si>
    <t>BERNARDO JOSE SAADE MEJIA</t>
  </si>
  <si>
    <t>LA PRESENTE ORDEN TIENE POR OBJETO: 1. APOYAR EN LA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LOS PROCESOS DE CONTRATACIÓN A CARGO DE LA DIRECCIÓN ADMINISTRATIVA Y SUS GRUPOS DE TRABAJO. 4. APOYAR LA SUPERVISIÓN TÉCNICA Y FINANCIERA DE CONTRATOS A CARGO DEL DIRECTOR ADMINISTRATIVO. 5. APOYAR EN LA FORMULACIÓN DE MEJORAS A LOS PROCESOS Y PROCEDIMIENTOS A CARGO DE LA DIRECCIÓN ADMINISTRATIVA. 6.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</si>
  <si>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OAG-VAD-0092</t>
  </si>
  <si>
    <t>ELGHER BENJAMIN PACHECO LOPEZ</t>
  </si>
  <si>
    <t>LA PRESENTE ORDEN TIENE POR OBJETO: 1. REALIZAR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8. GENERAR Y APOYAR LA ADMINISTRACIÓN DEL ARCHIVO HISTÓRICO FOTOGRÁFICO DE LA UNIVERSIDAD. 9. SELECCIONAR EL MAYOR NÚMERO DE FOTOS HISTÓRICAS PARA TRABAJOS CIENTÍFICOS, ACADÉMICOS Y DE EXTENSIÓN. 10. ENVIAR DE MANERA DE MANERA OPORTUNA LAS FOTOS REALIZADAS DÍA A DÍA A LAS REDES SOCIALES PARA PUBLICACIÓN EN REDES SOCIALES COMO INSTAGRAM, TWITTEE, FACEBOOK. 11. PRESENTAR LOS INFORMES QUE SEAN REQUERIDOS POR EL SUPERVISOR DE LA ORDEN. 12. REALIZAR FOTOGRAFÍAS CONCEPTUALES TANTO EN EVENTOS INSTITUCIONALES COMO EN DIVERSOS ESCENARIOS QUE SE PRESENTEN DE MANERA ESPONTÁNEA.PARÁGRAFO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</si>
  <si>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OPSP-VAD-0093</t>
  </si>
  <si>
    <t>JESUS DANIEL RODRIGUEZ VASQUEZ</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</si>
  <si>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APOYAR A LA DIRECCIÓN DE COMUNICACIONES EN LA PRE-PRODUCCIÓN Y POST-PRODUCCIÓN  MENSUAL DE ENTRE 15 Y 20 VÍDEOS INSTITUCIONALES QUE REQUIERAN LAS DIFERENTES DEPENDENCIAS DE LA ALMA MATER EN DINÁMICAS ESPECIALES DE LA UNIVERSIDAD COMO CONFERENCIAS MAGISTRALES, EVENTOS INSTITUCIONALES, GRADOS, ACTIVIDADES DEPORTIVAS Y CUBRIMIENTOS DE ESTOS. 3. APOYAR A LA DIRECCIÓN DE COMUNICACIONES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A LA DIRECCIÓN DE COMUNICACIONES CON ENTRE 5 Y 15 STREAMING EN VIVO MENSUALMENTE, CREANDO EL MONTAJE DE LOS EQUIPOS, UBICACIÓN DEL MISMO, OPERANDO LAS CÁMARAS Y ASESORANDO RESPECTO AL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SONORIZACIÓN, REALIZACIÓN DE GRÁFICOS, COLORIZACIÓN, CORRECCIÓN O ACTUALIZACIÓN MENSUALMENTE DE ENTRE 15 Y 20 PIEZAS AUDIOVISUALES QUE VISIBILICEN Y PROMUEVAN LOS PRINCIPIOS Y VALORES QUE REFUERCEN EL SENTIDO DE PERTENENCIA E IDENTIDAD INSTITUCIONAL Y AYUDEN A MANTENER EL CONTACTO CON LA COMUNIDAD UNIVERSITARIA. 7. APOYAR A LA DIRECCIÓN DE COMUNICACIONES EN LA PROVISIÓN DEL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</si>
  <si>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OPSP-VAD-0094</t>
  </si>
  <si>
    <t>LEONOR MARIA MANOTAS GARCIA </t>
  </si>
  <si>
    <t>LA PRESENTE ORDEN TIENE POR OBJETO: 1. APOYAR AL DIRECTOR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COMUNICAR DE FORMA EFICIENTE Y RESPETUOSA. 7. APOYAR A LA DIRECCIÓN DE COMUNICACIONES EN LA RECOPILACIÓN VTR, PREGRABADOS, COMERCIALES INSTITUCIONALES (CONTENIDO A UTILIZAR EN LAS TRANSMISIONES). 8. APOYAR A LA DIRECCIÓN DE COMUNICACIONES EN LA REALIZACIÓN DE ACOMPAÑAMIENTO ESTADÍSTICO MENSUAL DE LAS ÁREAS Y/O DEPENDENCIAS ATENDIDAS Y LAS ACTIVIDADES QUE EN LOS EVENTOS SE REALICEN. 9. APOYAR AL DIRECTOR DE COMUNICACIONES EN LA SUPERVISIÓN Y COORDINACIÓN DEL EQUIPO DE TRANSMISIONES, LOS CUALES SE DIFUNDEN EN DOS TIPOS DE CANALES, EXTERNOS E INTERNOS. LOS EXTERNOS SON LAS PLATAFORMAS DE YOUTUBE Y FACEBOOK INSTITUCIONALES; Y LOS INTERNOS PLATAFORMA DE ZOOM Y TEAMS PARA REUNIONES PRIVADAS Y/O PROCESOS DE ACREDITACIÓN.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</si>
  <si>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OPSP-VAD-0095</t>
  </si>
  <si>
    <t>MARIA ANGELICA IGUARAN GIRALDO</t>
  </si>
  <si>
    <t>LA PRESENTE ORDEN TIENE POR OBJETO: 1. APOYAR AL DIRECTOR DE COMUNICACIONES EN LA COORDINACIÓN DE LOS CUBRIMIENTOS DE LAS FUENTES INSTITUCIONALES: FACULTAD DE CIENCIAS BÁSICAS, OFICINA DE RELACIONES INTERNACIONALES, OFICINA ASESORA DE PLANEACIÓN, OFICINAS DE GESTIÓN DE LA CALIDAD Y ASEGURAMIENTO DE LA CALIDAD, Y CONTROL INTERNO. 2. APOYAR A LA DIRECCIÓN DE COMUNICACIONES EN EL MONITOREO DE LOS NOTICIEROS EMITIDOS POR LA EMISORA FUEGO STEREO, 3. REALIZAR ENTRE 15 Y 20 NOTAS MENSUALES PARA EL PROGRAMA DE RADIO “DESDE EL CAMPUS AL AIRE”. 4. REALIZAR LA LOCUCIÓN DEL PROGRAMA DE RADIO “DESDE EL CAMPUS AL AIRE”. 5. APOYAR A LA DIRECCIÓN DE COMUNICACIONES EN LA ORGANIZACIÓN Y PRESENTACIÓN DE EVENTOS, 6. REDACTAR DE 10 A 15 BOLETINES MENSUALES.  7. PRESENTAR LOS INFORMES QUE SEAN REQUERIDOS POR EL SUPERVISOR DE LA ORDEN, 8. APOYAR A LA DIRECCIÓN DE COMUNICACIONES EN EL SEGUIMIENTO AL PROCESO DE PLANEACIÓN, CONTROL INTERNO Y CALIDAD, 9. APOYAR A LA DIRECCIÓN DE COMUNICACIONES EN LA RECOLECCCIÓN Y SOCIALIZACIÓN DE LA INFORMACIÓN PARA LOS COPYS DESARROLLADOS POR EL EQUIPO DE REDES SOCIALES, 10. APOYAR A LA DIRECCIÓN DE COMUNICACIONES EN LA PRODUCCIÓN DE LOS VIDEOS INSTITUCIONALES REQUERIDOS POR LAS FUENTES CORRESPONDIENTES, 11. APOYAR A LA DIRECCIÓN DE COMUNICACIONES EN EL COMPAÑAMIENTO A LOS DISEÑOS DE BANNERS O INFOGRAFÍAS REQUERIDOS POR LAS FUENTES.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</si>
  <si>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OPSP-VAD-0096</t>
  </si>
  <si>
    <t>CESAR AUGUSTO ALVARADO MULETH</t>
  </si>
  <si>
    <t>LA PRESENTE ORDEN TIENE POR OBJETO: 1. APOYAR A LA DIRECCIÓN DE COMUNICACIONES EN LA REALIZACIÓN DE LA PRODUCCIÓN AUDIOVISUAL DE TODAS LAS ACTIVIDADES QUE SE DESARROLLA EN LA UNIVERSIDAD Y NECESITAN DE UN REGISTRO HISTÓRICO. 2. APOYAR A LA DIRECCIÓN DE COMUNICACIONES EN LA REALIZACIÓN DE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APOYAR A LA DIRECCIÓN DE COMUNICACIONES EN LA REALIZACIÓN DE LA PRODUCCIÓN, EDICIÓN Y POSTPRODUCCIÓN DE VIDEOS, MICROPROGRAMAS Y MICRONOTAS.7. APOYAR A LA DIRECCIÓN DE COMUNICACIONES EN LA UTILIZACIÓN Y BODEGAJE DE LAS HERRAMIENTAS DE PRODUCCIÓN AUDIOVISUAL Y FOTOGRÁFICA QUE PERTENEZCAN A LA DEPENDENCIA. 8. PRESENTAR LOS INFORMES QUE SEAN REQUERIDOS POR EL SUPERVISOR DE LA ORDEN.9. APOYAR AL DIRECTOR DE COMUNICACIONES EN LA COORDINACIÓN Y SUPERVISIÓN DE LAS ACTIVIDADES QUE REALIZA EL EQUIPO DE AUDIOVISUALES DE LA DIRECCIÓN DE COMUNICACIONES. 10. APOYAR AL DIRECCTOR DE COMUNICACIONES EN LA COORDINACIÓN DEL MANEJO Y DISTRIBUCIÓN DE LOS EQUIPOS DE TELEVISIÓN PARA LA REALIZACIÓN DE PIEZAS AUDIOVISUALES. 11. APOYAR A LA DIRECCIÓN DE COMUNICACIONES EN LA PRODUCCIÓN DE 2 A 5 PIEZAS (VIDEOS INSTITUCIONALES) MENSUALES. 12. APOYAR A LA DIRECCIÓN DE COMUNICACIONES EN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</si>
  <si>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OAG-VAD-0097</t>
  </si>
  <si>
    <t>MARIA MARCELA PASMIN GUZMAN</t>
  </si>
  <si>
    <t>LA PRESENTE ORDEN TIENE POR OBJETO: 1. APOYAR A LA DIRECCIÓN DE COMUNICACIONES EN LA CONSTRUCCIÓN DE PIEZAS DE DISEÑO GRÁFICA Y APOYAR LA REVISIÓN DE LAS PRODUCCIONES GRÁFICAS ELABORADAS POR LAS PERSONAS VINCULADAS AL ÁREA. 2. APOYAR EN MATERIA DE DISEÑO GRÁFICO A LA RECTORÍA, VICERRECTORÍAS, FACULTADES, DIRECCIÓN DE PROGRAMAS, DIRECCIONES Y OFICINAS INSTITUCIONALES PARA FORTALECER LA IMAGEN CORPORATIVA. 3.  APOYAR EL DESARROLLO DEL MANUAL DE IMAGEN CORPORATIVA. 4. APOYAR EL DESARROLLO DE PIEZAS PARA LA OFERTA ACADÉMICA INSTITUCIONAL. 5. APOYAR EL DESARROLLO DE PIEZAS PARA LOS DIFERENTES EVENTOS INSTITUCIONALES, CULTURALES Y ACADÉMICOS. 6.  APOYAR EL DISEÑO Y SEGUIMIENTO A LAS DIFERENTES PUBLICACIONES INTERNAS. 7.  APOYAR EL DISEÑO DE ELEMENTOS DE MERCHANDISING PARA DIFERENTES ÁREAS Y/O EVENTOS INSTITUCIONALES. 8. APOYAR EL DESARROLLO Y MONTAJE DE INTERFACES GRÁFICAS DE LOS SISTEMAS DE INFORMACIÓN WEB. 9. APOYAR EN DISEÑAR Y DIAGRAMAR LAS PRESENTACIONES INSTITUCIONALES. 10. APOYAR EL DISEÑO Y DIAGRAMACIÓN DE LIBROS, REVISTAS E INFORMES. 11. APOYAR EN EL ÁREA DE DISEÑO GRÁFICO A LAS DIFERENTES DEPENDENCIAS DE LA INSTITUCIÓN EN COORDINACIÓN CON LA DIRECCIÓN DE COMUNICACIONES.  12. APOYAR EN EL PROCESO DE GESTIÓN DOCUMENTAL. 13. APOYAR EN LOS PROCEDIMIENTOS Y PROCESOS DEL SISTEMA DE GESTIÓN DE LA CALIDAD. 14.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</si>
  <si>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OPSP-VAD-0098</t>
  </si>
  <si>
    <t>JORGE VARGAS RONCALLO</t>
  </si>
  <si>
    <t>LA PRESENTE ORDEN TIENE POR OBJETO: 1. REVISAR EL PROTOCOLO DEL PROCESO DE ORIENTACIÓN VOCACIONAL Y PROFESIONAL A ASPIRANTES AL PROGRAMA TALENTO MAGDALENA. 2. REALIZAR INTERVENCIONES PSICOEDUCATIVAS GRUPALES DE FORMA PRESENCIAL A LOS ASPIRANTES Y ACUDIENTES DENTRO DE LAS FECHAS PACTADAS. 3. REALIZAR ANOTACIONES, EN LA PLATAFORMA VIRTUAL DE TALENTO MAGDALENA, SOBRE EL DESARROLLO DE LAS INTERVENCIONES PSICOEDUCATIVAS GRUPALES REALIZADAS A LO LARGO DEL PROCESO DE ORIENTACIÓN A ASPIRANTES.  4. LEER LOS RESULTADOS DE LAS PRUEBAS DE ORIENTACIÓN VOCACIONAL U OTRAS, REALIZADAS A LOS ASPIRANTES QUE LE SEAN ASIGNADOS PARA ENTREVISTA. 5. APLICAR ENTREVISTA DE ORIENTACIÓN VOCACIONAL A LOS ASPIRANTES DEL PROGRAMA TALENTO MAGDALENA. 6. INFORMAR DEBIDAMENTE LA ELECCIÓN FINAL DE LA PROFESIÓN POR PARTE DEL ASPIRANTE, SEGÚN LA DISPONIBILIDAD DE CUPOS. 7. DILIGENCIAR UN INFORME INDIVIDUAL DE LA ENTREVISTA APLICADA, ATENDIENDO LOS ASPECTOS RELACIONADOS EN LA MISMA. 8. APOYAR EN LA RESPUESTA A LOS REQUERIMIENTOS QUE SE DERIVEN DE LOS INFORMES DE ENTREVISTAS REALIZADAS A LOS ASPIRANTES A INGRESAR AL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</si>
  <si>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OAG-VAD-0099</t>
  </si>
  <si>
    <t>JULIO CESAR GOMEZ PUERTA</t>
  </si>
  <si>
    <t>LA PRESENTE ORDEN TIENE POR OBJETO: 1. APOYAR EL PROCESO DE ACOMPAÑAMIENTO SOCIOECONÓMICO A LOS ESTUDIANTES PERTENECIENTES AL PROGRAMA "TALENTO MAGDALENA". 2. APOYAR EN LA PLANEACIÓN Y EJECUCIÓN DE ACTIVIDADES RELACIONADAS CON EL DESARROLLO DE HABILIDADES DE LIDERAZGO SOCIAL Y POLÍTICO EN LOS ESTUDIANTES DEL PROGRAMA “TALENTO MAGDALENA”. 3. APOYAR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APOYAR LA COORDINACIÓN DE LA LOGÍSTICA EN LAS ACTIVIDADES DESARROLLADAS Y LIDERADAS POR LA DIRECCIÓN DE DESARROLLO ESTUDIANTIL, EN EL MARCO DEL PROGRAMA TALENTO MAGDALENA. 11. APOYAR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</si>
  <si>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OPSP-VAD-0100</t>
  </si>
  <si>
    <t>HENRY DAVID BRUGES CARBONO</t>
  </si>
  <si>
    <t>OPSP-VAD-0102</t>
  </si>
  <si>
    <t>JENIFER SOFIA CARVAJAL LORDUY</t>
  </si>
  <si>
    <t>OPSP-VAD-0103</t>
  </si>
  <si>
    <t>MAYERLIS PATRICIA PEREA CHAVEZ</t>
  </si>
  <si>
    <t>OPSP-VAD-0104</t>
  </si>
  <si>
    <t>DANIELA JOSE ALEAN MOLINARES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</si>
  <si>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APOYAR A LA DIRECCION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DIRECCION DE DESARROLLO ESTUDIANTIL EN EL ACOMPAÑAMIENTO, SEGUIMIENTO Y MONITOREO A LOS ESTUDIANTES IDENTIFICADOS EN RIESGO DE DESERCIÓN ESTUDIANTIL EN LA UNIVERSIDAD DEL MAGDALENA. 4. APOYAR APOYAR A LA DIRECCION DE DESARROLLO ESTUDIANTIL EN LAS ACTIVIDADES DE PROMOCIÓN Y PREVENCIÓN AL INTERIOR DE LA COMUNIDAD UNIVERSITARIA QUE CONCIENTICEN A INCORPORAR ESTILOS DE VIDA SALUDABLE. 5. APOYAR A LA DIRECCION DE DESARROLLO ESTUDIANTIL EN LA ATENCIÓN BÁSICA, OPORTUNA Y ADECUADA EN CONSULTA COMO PSICÓLOGO A TODOS LOS MIEMBROS DE LA COMUNIDAD UNIVERSITARIA QUE LO SOLICITEN. 6. APOYAR A LA DIRECCION DE DESARROLLO ESTUDIANTIL EN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2022-I. 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2022-1. 12. APOYAR A LA DIRECCION DE DESARROLLO ESTUDIANTIL EN LA REVISIÓN DE LOS INFORMES PSICOLÓGICOS DE LAS ENTREVISTAS DE ORIENTACIÓN VOCACIONAL DEL PROCESO DE ADMISIÓN DEL PROGRAMA “TALENTO MAGDALENA” PARA EL PERIODO ACADÉMICO 2022-1. 13. ASESORAR Y APOYAR AL DIRECTOR (A)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</si>
  <si>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OPSP-VAD-0105</t>
  </si>
  <si>
    <t>ALVARO MONTERO MERCADO</t>
  </si>
  <si>
    <t>LA PRESENTE ORDEN TIENE POR OBJETO: 1. APOYAR EN EL PROCESO DE CONCILIACIÓN DE OPERACIONES RECÍPROCAS. 2 APOYAR EN LA CONSOLIDACIÓN DE INFORMACIÓN DE INFORMES PARA ENTES DE CONTROL. 3 APOYAR EN EL MEJORAMIENTO Y DISEÑO DE INSTRUCTIVOS Y FORMATOS PARA EL PROCESO DE CALIDAD DEL GRUPO DE CONTABILIDAD. 4. APOYAR EN LA ELABORACIÓN DE CERTIFICADOS DE PARAFISCALES, 5. APOYAR EN LA LIQUIDACIÓN DE VIÁTICOS.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</si>
  <si>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OAG-VAD-0106</t>
  </si>
  <si>
    <t>CARLOS FERNANDO ESLAIT BARROS</t>
  </si>
  <si>
    <t>LA PRESENTE ORDEN TIENE POR OBJETO: 1. APOYAR A LA DIRECCIÓN FINANCIERA EN LA RECEPCIÓN DE LOS SOPORTES DE LOS ACTOS ADMINISTRATIVOS COMO: CONTRATOS, ÓRDENES DE SERVICIO, COMPRA, SUMINISTRO Y CONVENIOS 2. APOYAR A LA DIRECCIÓN FINANCIERA EN LA REVISIÓN DE LOS SOPORTES DE LOS ACTOS ADMINISTRATIVOS COMO: CONTRATOS, ÓRDENES DE SERVICIO, COMPRA, SUMINISTRO Y CONVENIOS. 3. APOYAR A LA DIRECCIÓN FINANCIERA EN LAS LLAMADAS A LAS DEPENDENCIAS ORDENADORAS DEL GASTO PARA HACER SEGUIMIENTO A LOS ACTOS ADMINISTRATIVOS PENDIENTES DE CORRECCIONES. 4. APOYAR A LA DIRECCIÓN FINANCIERA EN EL ENVÍO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ATENCIÓN A PROVEEDORES, EMPLEADOS, DIRECTORES, SUPERVISORES QUE SOLICITEN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</si>
  <si>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OPSP-VAD-0107</t>
  </si>
  <si>
    <t>JUAN CARLOS BERNIER TAPIA</t>
  </si>
  <si>
    <t>LA PRESENTE ORDEN TIENE POR OBJETO: 1.APOYAR EN EL SEGUIMIENTO DE LOS RECAUDOS DE LAS PRINCIPALES FUENTES DE FINANCIACIÓN DEL PRESUPUESTO DE LA INSTITUCIÓN. 2. APOYAR Y ASESORAR EN LAS SOLICITUDES REALIZADAS AL GRUPO DE PRESUPUESTO LOS INFORMES DE EJECUCIONES PRESUPUESTALES DE INGRESOS Y EGRESOS ELABORADOS TRIMESTRALMENTE PARA ENVIARLOS A LA OFICINA ASESORA DE PLANEACIÓN PARA SU PUBLICACIÓN EN LA PÁGINA DE TRANSPARENCIA Y ACCESO A INFORMACIÓN PÚBLICA. 3. APOYAR AL JEFE DE LA OFICINA EN LAS SOLICITUDES DIRIGIDAS AL GRUPO DE CONTABILIDAD SOBRE LOS ESTADOS FINANCIEROS DEFINITIVOS ELABORADOS MENSUALMENTE PARA ENVIARLOS A LA OFICINA ASESORA DE PLANEACIÓN PARA SU PUBLICACIÓN EN LA PÁGINA DE TRANSPARENCIA Y ACCESO A INFORMACIÓN PÚBLICA.4. APOYAR EN EL DILIGENCIAMIENTO DE LOS FORMATOS DE ACTUALIZACIÓN FINANCIERA ENVIADAS POR LOS BANCOS. 5. ASESORAR Y APOYAR CON EL CONTROL DE LOS PROCEDIMIENTOS INTERNOS, RELACIONADOS CON LA GESTIÓN DE COBRO DE LAS DEUDAS DE CRÉDITOS A CORTO PLAZO QUE TIENEN LOS ESTUDIANTES EN LAS DIFERENTES MODALIDADES. ASESORAR EN LA ELABORACIÓN DE NUEVOS PROCEDIMIENTOS DE LA DIRECCIÓN FINANCIERA RELACIONADOS CON LAS PROYECCIONES DE LOS COSTOS DE LOS PROGRAMAS DE FORMACIÓN AVANZADA Y FORMACIÓN CIENTÍFICA DIRIGIDA A LOS DOCENTES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</si>
  <si>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OPSP-VAD-0108</t>
  </si>
  <si>
    <t>MARY DESIDERIA GARCIA VELASQUEZ</t>
  </si>
  <si>
    <t>LA PRESENTE ORDEN TIENE POR OBJETO: 1. ASESORAR Y APOYAR LOS PROCESOS DE HABILITACIÓN DE ESCENARIOS DE PRÁCTICAS PROFESIONALES. 2. APOYAR EN EL DISEÑO Y ELABORACIÓN DE DOCUMENTOS DE AUTOEVALUACIÓN PARA LA HABILITACIÓN DE ESCENARIOS DE PRÁCTICAS PROFESIONALES. 3. APOYAR EN LAS ACTIVIDADES DE RELACIÓN DOCENCIA SERVICIO DE LA FACULTAD CIENCIAS DE LA SALUD. 4. APOYAR Y ASESORAR LOS LOS TRÁMITES RELACIONADOS CON ACTIVIDADES DE DOCENCIA SERVICIO SE REALICEN. 5. APOYAR Y ASESORAR EN LAS CONSULTORÍAS Y ELABORACIÓN DE PROTOCOLOS DE SISTEMA DE CALIDAD DE: CLÍNICA ODONTOLÓGICA, PROGRAMA DE ATENCIÓN PSICOLÓGICA (PAP), BIENESTAR UNIVERSITARIO, LABORATORIO CENTRO DE BIOLOGÍA MOLECULAR Y LABORATORIO DE TOMA DE MUESTRAS. 6. ASESORAR Y APOYAR LOS PROCESOS DE CALIDAD DE: CLÍNICA ODONTOLÓGICA, PROGRAMA DE ATENCIÓN PSICOLÓGICA PAP, CENTRO DE BIOLOGÍA MOLECULAR Y DE GENÉTICA, LABORATORIO DE TOMA DE MUESTRA, SERVICIOS DE SALUD DE BIENESTAR UNIVERSITARIO. 7. APOYAR Y ASESORAR LA ELABORACIÓN DE MANUALES, PROTOCOLOS DERIVADOS DE LOS PROCESOS DE AUTOEVALUACIÓN Y AUDITORIA EN SERVICIOS DE SALUD. 9. APOYAR Y ASESORAR LA ACTUALIZACIÓN DE LOS PROTOCOLOS Y LOS FLUJOGRAMAS DE LAS DEPENDENCIAS CON SERVICIOS DE SALUD HABILITADOS.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</si>
  <si>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OAG-VAD-0109</t>
  </si>
  <si>
    <t>ANDRES FELIPE MEJIA QUINTERO</t>
  </si>
  <si>
    <t>LA PRESENTE ORDEN TIENE POR OBJETO: 1. APOYAR AL PROFESIONAL UNIVERSITARIO DEL GRUPO DE CONTABILIDAD EN LA PREPARACIÓN Y PRESENTACIÓN DE LAS DIFERENTES DECLARACIONES TRIBUTARIAS (IMPUESTOS NACIONALES Y TERRITORIALES) QUE CORRESPONDE PRESENTAR A LA UNIVERSIDAD DEL MAGDALENA SEGÚN SUS DEBERES FORMALES. 2. APOYAR AL GRUPO DE CONTABILIDAD Y OFICINA DE TALENTO HUMANO EN LA PROYECCIÓN DEL CÁLCULO DEL PORCENTAJE FIJO DE RETENCIÓN EN LA FUENTE (PROCEDIMIENTO 2), APLICADO EN LOS PAGOS LABORALES QUE EJECUTA LA UNIVERSIDAD. 3. APOYAR AL TÉCNICO ADMINISTRATIVO DEL GRUPO DE CONTABILIDAD EN TODO LO RELACIONADO CON EL PROCESO DE DEVOLUCIÓN DE IVA, QUE DEBE PRESENTAR LA UNIVERSIDAD ANTE LA DIRECCIÓN DE IMPUESTOS Y ADUANAS NACIONALES – DIAN. 4. APOYAR AL PROFESIONAL ESPECIALIZADO DEL GRUPO DE CONTABILIDAD EN LA REVISAR LA CODIFICACIÓN CONTABLE DE LAS CUENTAS POR PAGAR Y OBLIGACIONES PRESUPUESTALES ELABORADAS PARA PROCESO DE PAGO. 5. APOYAR AL PROFESIONAL UNIVERSITARIO DEL GRUPO DE CONTABILIDAD EN LA ELABORACIÓN, REVISIÓN, CONCILIACIÓN Y PRESENTACIÓN DE LOS DIFERENTES INFORMES QUE SE DEBEN PRESENTAR A LOS ENTES DE CONTROL (DIAN, MINISTERIO DE EDUCACIÓN NACIONAL, CONTADURÍA GENERAL DE LA NACIÓN, CONTRALORÍA DEPARTAMENTAL DEL MAGDALENA). 6. APOYAR AL PROFESIONAL ESPECIALIZADO DEL GRUPO DE CONTABILIDAD EN EL PROCESO DE CONCILIACIÓN DE CARTERA, CON EL GRUPO DE FACTURACIÓN, CRÉDITO Y CARTERA. 7. APOYAR AL PROFESIONAL ESPECIALIZADO DEL GRUPO DE CONTABILIDAD EN LA ELABORACIÓN Y PRESENTACIÓN DE LOS ESTADOS FINANCIEROS DE LA UNIVERSIDAD. 8. APOYAR AL GRUPO DE CONTABILIDAD EN LAS ACTIVIDADES RELACIONADAS CON LA DEPURACIÓN SOSTENIBLE Y PERMANENTE DE LA INFORMACIÓN CONTABLE SEGÚN LAS NORMAS ESTIPULADAS POR LA CONTADURÍA GENERAL DE LA NACIÓN.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</si>
  <si>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OPSP-VAD-0110</t>
  </si>
  <si>
    <t>CARMEN MILENA DELGADO LARA</t>
  </si>
  <si>
    <t>LA PRESENTE ORDEN TIENE POR OBJETO: 1. ASESORAR AL DIRECTOR FINANCIERO EN LA ESTRUCTURACIÓN DE UNA POLÍTICA QUE CONTRIBUYA CON EL CONTROL Y RECAUDO POR CONCEPTO DE INGRESOS POR ESTAMPILLAS. 2. APOYAR EN EL SEGUIMIENTO A LAS ACCIONES IMPLEMENTADAS POR LA DIRECCIÓN FINANCIERA RELACIONADAS CON EL CONTROL, GIRO Y AUDITORIA DE INGRESOS POR ESTAMPILLAS. 3. APOYAR EN EL DISEÑO DE LOS MANUALES PARA LOS RESPONSABLES DEL PAGO DE LA ESTAMPILLA, DONDE SE DÉ A CONOCER LA FORMA DE LIQUIDACIÓN, ADMINISTRACIÓN, RETENCIÓN Y GIRO DE INGRESOS DE LAS ESTAMPILLAS. 4. ASESORAR AL DIRECTOR FINANCIERO EN LAS ACCIONES Y ACTIVIDADES QUE PERMITAN GARANTIZAR EL CONOCIMIENTO DE LA LIQUIDACIÓN, ADMINISTRACIÓN, COBRO Y GIRO DE INGRESOS POR ESTAMPILLAS ASIGNADAS AL FINANCIAMIENTO DE UNIMAGDALENA. 5. ASESORAR AL DIRECTOR FINANCIERO EN LA SUPERVISIÓN DE PLANES Y PROGRAMAS DE AUDITORÍA SOBRE EL RECAUDO DE RECURSOS POR ESTAMPILLAS. 6. APOYAR AL DIRECTOR FINANCIERO EN LA ELABORACIÓN DE INFORMES Y RECOMENDACIONES SOBRE EL NIVEL DE CUMPLIMIENTO DE OBLIGACIONES A CARGO DE RESPONSABLES DE LA LIQUIDACIÓN Y PAGO DEL IMPUESTO POR ESTAMPILLAS. 7. APOYAR AL DIRECTOR FINANCIERO EN LA ELABORACIÓN Y SUSTENTACIÓN DE INFORMES, DOCUMENTOS Y PRESENTACIONES.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</si>
  <si>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OAG-VAD-0111</t>
  </si>
  <si>
    <t>ROSALIA LEONOR ESTRADA LOMBARDI</t>
  </si>
  <si>
    <t>LA PRESENTE ORDEN TIENE POR OBJETO: 1. APOYAR LA RECEPCIÓN Y REVISIÓN DE ACTOS ADMINISTRATIVOS SUSCRITOS POR LOS ORDENADORES DEL GASTO 2. APOYAR EN LA ELABORACIÓN DE REGISTRO DE COMPROMISO DE ACTOS ADMINISTRATIVOS SUSCRITOS POR LOS ORDENADORES DEL GASTO.  3. APOYAR EN LA ENTREGA DE LOS ACTOS ADMINISTRATIVOS CON SU CORRESPONDIENTE REGISTRÓ PRESUPUESTAL FIRMADO A LOS DIFERENTES ORDENADORES DEL GASTO.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</si>
  <si>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OPSP-VAD-0112</t>
  </si>
  <si>
    <t>YESID FABIAN VILORIA MANJARRES</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</si>
  <si>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DEL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DEPENDENICA CONJUNTAMENTE CON EL ADMINISTRADOR DE LA PLATAFORMA AMSI Y DE AM. 7. APOYAR LA REALIZACIÓN DE INFORMES PERIÓDICOS DE LAS EJECUCIONES DE LOS DIFERENTES CONTRATOS Y ÓRDENES DE SERVICIOS. 9. APOYAR AL GRUPO INTERNO DE SERVICIOS GENERALES EN LA RECEPCIÓN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</si>
  <si>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OPSP-VAD-0113</t>
  </si>
  <si>
    <t>ARMANDO DALLAN LAVALLE FANDIÑO</t>
  </si>
  <si>
    <t>LA PRESENTE ORDEN TIENE POR OBJETO: 1. DIAGNOSTICAR LOS RECURSOS TECNOLÓGICOS DE LA INFORMACIÓN Y COMUNICACIÓN CON LOS QUE CUENTA UNIMAGDALENA EN LA ACTUALIDAD PARA APOYAR LOS PROCESOS ESTRATÉGICOS, MISIONALES Y DE APOYO. 2. REALIZAR UN ESTUDIO EN DONDE SE ANALICE Y DETERMINE LAS TECNOLOGÍAS DE LA INFORMACIÓN Y COMUNICACIÓN QUE DEBEN SER IMPLEMENTADAS EN UNIMAGDALENA PARA APOYAR LOS PROCESOS ESTRATÉGICOS, MISIONALES Y DE APOYO. 3. PROPONER LA ACTUALIZACIÓN DE RECURSOS TECNOLÓGICOS DE CONFORMIDAD CON LAS NECESIDADES DE LOS PROCESOS ESTRATÉGICOS, MISIONALES Y DE APOYO. 4. PROMOVER Y APOYAR EL DESARROLLO Y UTILIZACIÓN DE LOS RECURSOS TECNOLÓGICOS DE UNIMAGDALENA. 5. PRESENTAR UN INFORME FINAL EN DONDE EVALUÉ EL USO Y APROPIACIÓN DE LAS TECNOLOGÍAS DE LA INFORMACIÓN Y COMUNICACIÓN.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</si>
  <si>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OPSP-VAD-0114</t>
  </si>
  <si>
    <t>JAVIER JOSE MARTES VEGA</t>
  </si>
  <si>
    <t>OAG-VAD-0115</t>
  </si>
  <si>
    <t>FANNEDIS FERNANDEZ JARABA</t>
  </si>
  <si>
    <t>LA PRESENTE ORDEN TIENE POR OBJETO: 1. APOYAR AL GRUPO INTERNO DE FACTURACIÓN, CRÉDITO Y CARTERA EN LA RESPUESTA A LAS SOLCITUDES DE LOS USUARIOS. 2. APOYAR AL GRUPO INTERNO DE FACTURACIÓN, CRÉDITO Y CARTERA EN LA EXPEDICIÓN DE PAZ Y SALVOS 3. APOYAR AL GRUPO INTERNO DE FACTURACIÓN, CRÉDITO Y CARTERA EN EL INGRESO DE LOS PAGOS DE CUOTAS, A LA BASE DE DATOS CORRESPONDIENTES A LOS CRÉDITOS CORTO PLAZO (BASE DE DATOS ANTIGUA) 4. APOYAR AL GRUPO INTERNO DE FACTURACIÓN, CRÉDITO Y CARTERA EN EN LA ELABORACIÓN DE  VOLANTES DE CONSIGNACIÓN PARA EL  PAGO DE LAS CUOTAS MENSUALES (RECAUDO VIGENCIA ANTERIOR) 5.  APOYAR AL GRUPO INTERNO DE FACTURACIÓN, CRÉDITO Y CARTERA EN EN LA ORGANIZACIÓN, RELACIÓN Y ENTREGA DE DOCUMENTACIÓN PARA EL ARCHIVO DE GESTIÓN 6. APOYAR AL GRUPO INTERNO DE FACTURACIÓN, CRÉDITO Y CARTERA EN LA ELABORACIÓN DE LAS CUENTAS POR COBRAR POR CONCEPTO DE CONVENIOS, CONTRATOS Y TRANSFERENCIAS. 7. APOYAR AL GRUPO INTERNO DE FACTURACIÓN, CRÉDITO Y CARTERA EN EN EL ENVÍO POR CORREO CERTIFICADO LAS CUENTAS DE COBRO 8. APOYAR AL GRUPO INTERNO DE FACTURACIÓN, CRÉDITO Y CARTERA EN EN EL ENVÍO DE DEUDA A LOS CORREOS ELECTRÓNICOS DE LOS DEUDORES 9. APOYAR AL GRUPO INTERNO DE FACTURACIÓN, CRÉDITO Y CARTERA EN LA REALIZACIÓN DE LLAMADAS TELEFÓNICAS GESTIONANDO EL COBRO DE LAS DEUDAS RELACIONADAS CON LAS CUENTAS POR COBRAR POR VENTA DE SERVICIO, CONVENIOS Y ARRIENDOS 10.  APOYAR AL GRUPO INTERNO DE FACTURACIÓN, CRÉDITO Y CARTERA EN LA ELABORACIÓN DE INFORMES CON RESPECTO A LAS CUENTAS POR COBRAR.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</si>
  <si>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ROSMERY DEVIA</t>
  </si>
  <si>
    <t>OAG-VAD-0116</t>
  </si>
  <si>
    <t>MARIANNA KARINA SALAS PATERNINA</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</si>
  <si>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EL CARGUE DE LA INFORMACIÓN EN LA PLATAFORMA SIA-OBSERVA DE LA AUDITORÍA GENERAL DE LA REPÚBLICA DE LOS CONTRATOS DE LA VICERRECTORÍA ADMINISTRATIVA. 4. APOYAR AL GRUPO INTERNO DE CONTRATACIÓN EN LA ORGANIZACIÓN DEL ARCHIVO DIGITAL DE LAS ÓRDENES DE SERVICIOS PROFESIONALES Y DE APOYO A LA GESTIÓN SUSCRITAS POR LA VICERRECTORÍA ADMINISTRATIVA Y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</si>
  <si>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OPSP-VAD-0117</t>
  </si>
  <si>
    <t>DAYANIS ROBLES POLO</t>
  </si>
  <si>
    <t>LA PRESENTE ORDEN TIENE POR OBJETO: 1. APOYAR A LA OFICINA ASESORA DE PLANEACIÓN EN EL SEGUIMIENTO A LAS DEPENDENCIAS QUE DEBEN PUBLICAR INFORMACIÓN EN EL SITIO DE TRANSPARENCIA Y ACCESO A LA INFORMACIÓN PÚBLICA. 2. APOYAR A LA OFICINA ASESORA DE PLANEACIÓN EN LA ADMINISTRACIÓN DEL SITIO WEB DE TRANSPARENCIA Y ACCESO A LA INFORMACIÓN PÚBLICA. 3. APOYAR A LA OFICINA ASESORA DE PLANEACIÓN EN EL PROCESO DE REVISIÓN DE SOPORTES DE EJECUCIÓN DEL PROYECTO DE PLAN DE ACCIÓN. 4. APOYAR A LA OFICINA ASESORA DE PLANEACIÓN EN EL PROCESO DE LEVANTAMIENTO DE INFORMACIÓN Y REVISIÓN DE SOPORTES REQUERIDOS PARA EL REGISTRO EN PLATAFORMA UI GREENMETRIC. 5. APOYAR A LA OFICINA ASESORA DE PLANEACIÓN EN LA GESTIÓN Y LEVANTAMIENTO DE INFORMACIÓN REQUERIDA PARA LA PARTICIPACIÓN DE LA UNIVERSIDAD EN LA PLATAFORMA MUNDIAL DE UN PACTO GLOBAL, PRIME Y QS STARS.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</si>
  <si>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OPSP-VAD-0118</t>
  </si>
  <si>
    <t>LUZ KAREN ZABALETA AVENDAÑO</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</si>
  <si>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</si>
  <si>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OPSP-VAD-0119</t>
  </si>
  <si>
    <t>HAROLD ONASIS ACOSTA SANTOS</t>
  </si>
  <si>
    <t>LA PRESENTE ORDEN TIENE POR OBJETO: 1. EMITIR LOS CONCEPTOS Y RESOLVER LAS CONSULTAS DE TIPO JURÍDICO EN LAS DIFERENTES ÁREAS DEL DERECHO QUE LE SEAN SOLICITADOS, EN EL CASO QUE LAS CONSULTAS Y/O CONCEPTOS SE DEBAN ENTREGAR POR ESCRITO, ÉSTOS DEBERÁN SER RUBRICADOS POR EL CONTRATISTA. 2. ASESORAR Y APOYAR EN LA REPUESTA A LAS PETICIONES QUE LE HAGAN A LA UNIVERSIDAD DEL MAGDALENA DENTRO DE LOS PLAZOS Y/O TÉRMINOS ESTABLECIDOS EN LA LEY, QUE LE SEAN TRASLADADAS. 3. ASESORAR Y APOYAR EN LA REVISION Y PROYECCION DE LOS FORMATOS, GUÍAS Y MINUTAS DEL PROCESO DE CONTRATACIÓN QUE SE ENCUENRA EN EL COGUI +. 4. PRESTAR ASESORÍA Y APOYAR EN LA REVISIÓN DE LOS DOCUMENTOS PRECONTRACTUALES Y CONTRACTUALES QUE LE SEAN TRASLADADOS DE LOS PROCESOS DE CONTRATACIÓN ADELANTADOS POR UNIMAGDALENA.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</si>
  <si>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OPSP-VAD-0120</t>
  </si>
  <si>
    <t>WILLINTON ALEXANDER MAIGUEL GOENAGA</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</si>
  <si>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PARTICIPAR EN LOS COMITÉ JURÍDICOS, CASOS JUDICIALES, CONCILIACIONES PREJUDICIALES, ACCIONES DE REPETICIÓN Y LLAMADOS EN GARANTÍAS, CUANDO EL JEFE DE LA OFICINA ASESORA JURÍDICA LE REQUIERA. 6. PROYECTAR ACUERDOS SUPERIORES, ACUERDOS ACADÉMICOS Y DEMÁS ACTOS ADMINISTRATIVOS QUE LE SEAN ASIGNADOS. 7.  HACER SEGUIMIENTO A LOS DERECHOS DE PETICIÓN QUE DEBEN SER RESUELTOS POR OTRAS DEPENDENCIAS CUANDO ESTOS LE SEAN ASIGNADOS. 8. APOYAR AL CENTRO PARA LA REGIONALIZACIÓN DE LA EDUCACIÓN Y LAS OPORTUNIDADES – CREO, CUANDO ASÍ SE REQUIERA.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</si>
  <si>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OPSP-VAD-0121</t>
  </si>
  <si>
    <t>LUISA MARIA GARCIA GUTIERREZ</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</si>
  <si>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MINUTAS PARA CONTRATOS, CONVENIOS, PROCESOS DE CONVOCATORIAS Y DEMÁS ACTOS ADMINISTRATIVOS QUE REQUIERA LA UNIVERSIDAD DEL MAGDALENA Y QUE SEAN SOLICITADOS.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</si>
  <si>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OPSP-VAD-0122</t>
  </si>
  <si>
    <t>KARINA JOHANA FERREIRA QUINTO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</si>
  <si>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PERIDOS CUATRIMESTRALES. 4. APOYAR A LA OFICINA DE CONTROL INTERNO EN EL SEGUIMIENTO A CUMPLIMIENTO DE PUBLICACIÓN EN PAGINA TRANSPARENCIA SEGÚN MEN Y EN LA ELABORACION DEL RESPECTIVO INFORME DE RESULTADOS. 5. APOYAR A LA OFICINA DE CONTROL INTERNO EN EL AUTODIAGNÓSTICO MIPG Y EN LA ELABORACION DEL RESPECTIVO INFORME DE RESULTADOS. 6.  APOYAR A LA OFICINA DE CONTROL INTERNO EN EL SEGUIMIENTO AL SISTEMA DE CONTROL INTERNO A TRAVÉS DEL  DAFP / FURAG Y EN LA ELABORACION DEL RESPECTIVO INFORME DE RESULTADOS. 7. APOYAR A LA OFICINA DE CONTROL INTERNO EN EL SEGUIMIENTO AL INDICE DE TRANSPARENCIA Y ACCESO A LA INFORMACIÓN ITA Y EN LA ELABORACION DEL RESPECTIVO INFORME DE RESULTADOS. 8. APOYAR A LA OFICINA DE CONTROL INTERNO EN LA PLANIFICACIÓN DE CONTROL INTERNO Y EN EL SEGUIMIENTO Y VERIFICACIÓN DEL SISTEMA DE CONTROL INTERNO.9. ASESORAR A LA OFICINA DE CONTROL INTERNO EN LA IDENTIFICACIÓN DE RIESGOS Y DE ACCIONES DE MEJORA A LOS DIFERENTES RESPONSABLES DE PROCESOS EN EL MARCO DE AUDITORIAS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</si>
  <si>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OPSP-VAD-0123</t>
  </si>
  <si>
    <t>IVAN MANUEL MONTERO VILORIA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</si>
  <si>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ELABORACIÓN DE INFORME ANUAL DEL SISTEMA DE CONTROL INTERNO CONTABLE A TRAVÉS DEL CHIP.  4. APOYAR A LA OFICINA DE CONTROL INTERNO EN EL ANALISIS Y CONSOLIDACIÓN DE LA INFORMACIÓN FINANCIERA Y EN LA ELABORACIÓN DE  INFORME CUATRIMESTRAL DE AUSTERIDAD DEL GASTO. 5. APOYAR A LA OFICINA DE CONTROL INTERNO EN EL SEGUIMIENTO A LA LEGALIZACIÓN DE AVANCES. 6. APOYAR A LA OFICINA DE CONTROL INTERNO EN EL SEGUIMIENTO A LA PRESENTACION DE INFORME TRIMESTRAL DE TRABAJO EN CASA Y ESTADO JOVEN. 7.  APOYAR A LA OFICINA DE CONTROL INTERNO EN LA PLANIFICACIÓN DE CONTROL INTERNO Y EN EL SEGUIMIENTO Y VERIFICACIÓN DEL SISTEMA DE CONTROL INTERNO. 8. ASESORAR A LA OFICINA DE CONTROL INTERNO EN LA IDENTIFICACIÓN DE RIESGOS Y DE ACCIONES DE MEJORA A LOS DIFERENTES RESPONSABLES DE PROCESOS EN EL MARCO DE AUDITORIAS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</si>
  <si>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OAG-VAD-0124</t>
  </si>
  <si>
    <t>CLAUDIA MILENA VALENCIA PEREZ</t>
  </si>
  <si>
    <t>LA PRESENTE ORDEN TIENE POR OBJETO: 1. APOYAR A LA DIRECCIÓN TÉCNICA DEL PROGRAMA DE ODONTOLOGÍA EN LA ENTREGA DE HISTORIAS CLÍNICAS Y REGISTROS DE LA CLÍNICA ODONTOLÓGICA 2. APOYAR A LA DIRECCIÓN TÉCNICA DEL PROGRAMA DE ODONTOLOGÍA EN LA ORGANIZACIÓN, ACTUALIZACIÓN Y SEGURO DEL ARCHIVO DE HISTORIA CLÍNICA. 3. APOYAR A LA DIRECCIÓN TÉCNICA DEL PROGRAMA DE ODONTOLOGÍA EN EL REGISTRO DIARIO DE CONSULTAS DE LA CLÍNICA ODONTOLÓGICA. 4. APOYAR A LA DIRECCIÓN TÉCNICA DEL PROGRAMA DE ODONTOLOGÍA EN LA ATENCIÓN DE ESTUDIANTES, DOCENTES Y PÚBLICO EN GENERAL DE LA CLÍNICA ODONTOLÓGICA. 5. APOYAR A LA DIRECCIÓN TÉCNICA DEL PROGRAMA DE ODONTOLOGÍA EN LA VERIFICACIÓN DEL BUEN MANEJO DE LOS RECURSOS MATERIALES DE LA CLÍNICA ODONTOLÓGICA. 6. APOYAR A LA DIRECCIÓN TÉCNICA DEL PROGRAMA DE ODONTOLOGÍA EN LA VERIFICACIÓN DE LA SEGURIDAD, ORDEN Y LIMPIEZA DEL ÁREA DE TRABAJO EN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</si>
  <si>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ROSALIA BUSTILLO VERBEL</t>
  </si>
  <si>
    <t>OPSP-VAD-0125</t>
  </si>
  <si>
    <t>KATERINA ACOSTA MARTINEZ</t>
  </si>
  <si>
    <t>LA PRESENTE ORDEN TIENE POR OBJETO: 1. ASESORAR Y APOYAR A LA DIRECCION TECNICA DEL PROGRAMA DE ODONTOLOGÍA EN LA PLANIFICACIÓN DEL MANEJO ADMINISTRATIVO DE LA CLÍNICA ODONTOLÓGICA. 2. APOYAR A LA DIRECCION TECNICA DEL PROGRAMA DE ODONTOLOGÍA EN EL DESARROLLO, IMPLEMENTACIÓN Y SEGUIMIENTO DE PROCESOS, Y ACTIVIDADES RELACIONADAS CON LA SEGURIDAD Y SALUD EN EL TRABAJO E HIGIENE Y SEGURIDAD INDUSTRIAL EN LA CLÍNICA ODONTOLÓGICA DE LA UNIVERSIDAD DEL MAGDALENA. 3. ASESORAR Y APOYAR A LA DIRECCION TECNICA DEL PROGRAMA DE ODONTOLOGÍA EN LA ELABORACIÓN DE PRESUPUESTO ANUAL DE FUNCIONAMIENTO DE LA CLÍNICA ODONTOLÓGICA, PLANEACIÓN DE GASTOS Y PROYECCIONES FINANCIERAS. 4. APOYAR A LA DIRECCION TECNICA DEL PROGRAMA DE ODONTOLOGÍA EN EL MANTENIMIENTO Y GESTIÓN DE LA DOCUMENTACIÓN Y/O REGISTROS DEL SG-SST. 5. APOYAR A LA DIRECCION TECNICA DEL PROGRAMA DE ODONTOLOGÍA EN LA PLANIFICACIÓN, Y DESARROLLAR EL PLAN DE PREVENCIÓN, PREPARACIÓN ANTE EMERGENCIAS Y ANÁLISIS DE VULNERABILIDAD DE LA CLÍNICA ODONTOLÓGICA. 6. APOYAR A LA DIRECCION TECNICA DEL PROGRAMA DE ODONTOLOGÍA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</si>
  <si>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OAG-VAD-0126</t>
  </si>
  <si>
    <t>MARIA CONCEPCION MARTINEZ DIAZ</t>
  </si>
  <si>
    <t>LA PRESENTE ORDEN TIENE POR OBJETO: 1. APOYAR A LA DIRECCIÓN TÉCNICA DEL PROGRAMA DE ODONTOLOGÍA EN LA ORGANIZACIÓN DE INSUMOS ODONTOLÓGICOS EN ÁREA ALMACÉN, INVENTARIO Y SEMAFORIZACIÓN. 2. APOYAR A LA DIRECCIÓN TÉCNICA DEL PROGRAMA DE ODONTOLOGÍA EN EL BUEN MANEJO DE LOS RECURSOS MATERIALES DE LA CLÍNICA ODONTOLÓGICA. 3. APOYAR A LA DIRECCIÓN TÉCNICA DEL PROGRAMA DE ODONTOLOGÍA EN LA REALIZACIÓN DE CUENTAS DE COBRO DE ACUERDO A LOS INSUMOS REQUERIDOS POR ESTUDIANTES EN ÁREAS CLÍNICAS. 4. APOYAR A LA DIRECCIÓN TÉCNICA DEL PROGRAMA DE ODONTOLOGÍA EN LA ENTREGA DE INSUMOS ODONTOLÓGICOS EN ÁREA DE RECEPCIÓN Y EN EL PUESTO DE TRABAJO A ESTUDIANTES DE PRÁCTICAS Y DOCENTES SEGÚN EL PROCEDIMIENTO A REALIZAR. 5. APOYAR A LA DIRECCIÓN TÉCNICA DEL PROGRAMA DE ODONTOLOGÍA EN EL BUEN MANEJO DE LOS RECURSOS MATERIALES DE LA CLÍNICA ODONTOLÓGICA. 6. APOYAR A LA DIRECCIÓN TÉCNICA DEL PROGRAMA DE ODONTOLOGÍA EN LA SEGURIDAD, ORDEN Y LIMPIEZA DE LA CLÍNICA ODONTOLÓGICA  Y DEL ÁREA DE ALMACENAMIENTO DE LOS INSUMOS ODONTOLÓGICOS. 7. APOYAR A LA DIRECCIÓN TÉCNICA DEL PROGRAMA DE ODONTOLOGÍA EN LA INTEGRIDAD Y EL BUEN MANEJO DE LAS IPAD. 8. APOYAR A LA DIRECCIÓN TÉCNICA DEL PROGRAMA DE ODONTOLOGÍA EN LA REALIZACIÓN DE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</si>
  <si>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OAG-VAD-0127</t>
  </si>
  <si>
    <t>JOHN JAIRO ROMERO LUNA</t>
  </si>
  <si>
    <t>LA PRESENTE ORDEN TIENE POR OBJETO: 1. APOYAR A LA DIRECCIÓN TÉCNICA DEL PROGRAMA DE ODONTOLOGÍA EN EL MANTENIMIENTO DEL ESTADO DE LOS EQUIPOS, Y MOBILIARIOS QUE HACEN PARTE DE LA DOTACIÓN DE LA CLÍNICA ODONTOLÓGICA. 2. APOYAR A LA DIRECCIÓN TÉCNICA DEL PROGRAMA DE ODONTOLOGÍA EN LA GESTIÓN DE SOLICITUDES PARA LA COMPRA DE INSUMOS PARA EL MANTENIMIENTO DE LOS EQUIPOS DE LA CLÍNICA ODONTOLÓGICA. 3. APOYAR A LA DIRECCIÓN TÉCNICA DEL PROGRAMA DE ODONTOLOGÍA EL SEGUIMIENTO DEL ESTADO Y BUEN USO DE LOS EQUIPOS RADIOLÓGICOS DE LA CLÍNICA ODONTOLÓGICA. 4. APOYAR A LA DIRECCIÓN TÉCNICA DEL PROGRAMA DE ODONTOLOGÍA EN LA ELABORACIÓN, ACTUALIZACIÓN Y REALIZACIÓN DE SEGUIMIENTO A LAS HOJAS DE VIDA DE LOS EQUIPOS DE LA CLÍNICA ODONTOLÓGICA 5. APOYAR A LA DIRECCIÓN TÉCNICA DEL PROGRAMA DE ODONTOLOGÍA EN LA ATENCIÓN Y BUEN FUNCIONAMIENTO DE LA PRECLÍNICA. 6. APOYAR A LA DIRECCIÓN TÉCNICA DEL PROGRAMA DE ODONTOLOGÍA EN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</si>
  <si>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OAG-VAD-0128</t>
  </si>
  <si>
    <t>SANDY DEL CARMEN ALDANA MERCADO</t>
  </si>
  <si>
    <t>LA PRESENTE ORDEN TIENE POR OBJETO: 1. APOYAR A LA DIRECCIÓN TÉCNICA DEL PROGRAMA DE ODONTOLOGÍA EN LA ENTREGA DE HISTORIAS CLÍNICAS Y REGISTROS DE LA CLINICA ODONTOLÓGICA. 2. APOYAR A LA DIRECCIÓN TÉCNICA DEL PROGRAMA DE ODONTOLOGÍA EN LA ORGANIZACIÓN, ACTUALIZACIÓN Y SEGURO DEL ARCHIVO DE HISTORIA CLÍNICA. 3. APOYAR A LA DIRECCIÓN TÉCNICA DEL PROGRAMA DE ODONTOLOGÍA EN EL REGISTRO DIARIO DE CONSULTAS DE LA CLÍNICA ODONTOLÓGICA. 4. APOYAR APOYAR A LA DIRECCIÓN TÉCNICA DEL PROGRAMA DE ODONTOLOGÍA EN LA ATENCIÓN DE ESTUDIANTES, DOCENTES Y PÚBLICO EN GENERAL DE LA CLINICA ODONTOLÓGICA. 5. APOYAR A LA DIRECCIÓN TÉCNICA DEL PROGRAMA DE ODONTOLOGÍA EN LA VERIFICACIÓN DEL BUEN MANEJO DE LOS RECURSOS MATERIALES DE LA CLÍNICA ODONTOLÓGICA. 6. APOYAR A LA DIRECCIÓN TÉCNICA DEL PROGRAMA DE ODONTOLOGÍA EN LA VERIFICACIÓN DE LA SEGURIDAD, ORDEN Y LIMPIEZA DEL ÁREA DE TRABAJO DE LA CLINICA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</si>
  <si>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OAG-VAD-0129</t>
  </si>
  <si>
    <t>KATERINE GUIUMAR DIAZ VALERA</t>
  </si>
  <si>
    <t>LA PRESENTE ORDEN TIENE POR OBJETO: 1. APOYAR EN LA ATENCIÓN A LOS USUARIOS DE LA SECRETARÍA GENERAL. 2. APOYAR A LA SECRETARÍA GENERAL EN LA VERIFICACIÓN DE LA DOCUMENTACIÓN DEL PROCESO DE GRADOS (CEREMONIA COLECTIVA Y ESPECIAL). 3. APOYAR A LA SECRETARÍA GENERAL EN LA ELABORACIÓN DE OFICIOS. 4. APOYAR A LA SECRETARÍA GENERAL EN LA ELABORACIÓN DE CERTIFICACIONES QUE EXPIDA LA SECRETARIA GENERAL. 5. APOYAR A LA SECRETARÍA GENERAL EN LA ELABORACIÓN DE COPIAS DE ACTAS DE GRADO Y DUPLICADO DE DIPLOMAS 6. APOYAR A LA SECRETARÍA GENERAL EN EL SEGUIMIENTO Y CONTROL DE SOLICITUDES. 7. APOYAR A LA SECRETARÍA GENERAL EN LA REALIZACIÓN DE INFORMES ESTADÍSTICOS. 8. APOYAR A LA SECRETARÍA GENERAL EN LA ACTUALIZACIÓN Y GESTIÓN DEL SISTEMA DE GESTIÓN DE CALIDAD DEL PROCESO DE GESTIÓN DOCUMENTAL. 9. APOYAR A LA SECRETARÍA GENERAL EN LA AUTENTICACIÓN DE DOCUMENTOS. 10. APOYAR A LA SECRETARÍA GENERAL EN LA REALIZACIÓN DE CERTIFICADOS DE DIPLOMADOS DIGITALES.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</si>
  <si>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OPSP-VAD-0130</t>
  </si>
  <si>
    <t>FRANCISCO JAVIER GARCERANT VILLEGAS</t>
  </si>
  <si>
    <t>LA PRESENTE ORDEN TIENE POR OBJETO: 1. APOYAR A LA SECRETARÍA GENERAL EN LA REVISIÓN, ORIENTACIÓN Y PROYECCIÓN DE RESPUESTA A LAS SOLICITUDES DE DERECHO DE PETICIÓN. 2. ASESORAR JURÍDICAMENTE A LA SECRETARÍA GENERAL EN LAS ACTIVIDADES QUE DESARROLLA EL COMITÉ DE CONCILIACIÓN. 3. APOYAR A LA SECRETARÍA GENERAL EN LA REVISIÓN DE NORMAS, DECRETOS, Y LEYES INTERNAS Y EXTERNAS QUE SEAN APLICABLES A LA INSTITUCIÓN. 4. APOYAR A LA SECRETARÍA GENERAL EN LA REVISIÓN, ORGAZACIÓN Y CONTROL DE DOCUMENTOS JURÍDICOS. 5. APOYAR A LA SECRETARÍA GENERAL EN LA ELABORACIÓN DE OFICIOS. 6. ASESORAR Y APOYAR A LA SECRETARÍA GENERAL  EN LA ACTUALIZACIÓN DE NORMAS Y PROCEDIMIENTO DEL SISTEMA DE GESTIÓN DE CALIDAD DEL PROCESO DE GESTIÓN DOCUMENTAL. 7. ASESORAR Y APOYAR A LA SECRETARÍA GENERAL EN LA REVISIÓN DE ACUERDOS ACADÉMICOS Y SUPERIORES.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</si>
  <si>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OPSP-VAD-0131</t>
  </si>
  <si>
    <t>EDUARDO RAFAEL RODRIGUEZ OROZCO</t>
  </si>
  <si>
    <t>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</si>
  <si>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OPSP-VAD-0132</t>
  </si>
  <si>
    <t>FABIO ANDRES FERNANDEZ PINTO</t>
  </si>
  <si>
    <t>LA PRESENTE ORDEN TIENE POR OBJETO: 1. ASESORAR Y APOYAR LA PLANEACIÓN, DISEÑO, EVALUACIÓN Y CONTROL DE LOS PROCESOS ADMINISTRATIVOS DE LA INSTITUCIÓN Y AQUELLOS DESARROLLADOS DESDE LA VICERRECTORÍA ADMINISTRATIVA. 2. ASESORAR Y APOYAR EN LA FORMULACIÓN DE MEJORAS A LOS PROCESOS Y PROCEDIMIENTOS A CARGO DE LA VICERRECTORÍA ADMINISTRATIVA Y UNIDADES ADSCRITAS. 3. APOYAR EN LA ELABORACIÓN DE INFORMES Y DOCUMENTOS PARA LOS PROCESOS DE ACREDITACIÓN INSTITUCIONAL Y DE PROGRAMAS. 4. APOYAR A LOS DISTINTOS GRUPOS DE TRABAJO DE LA VICERRECTORÍA ADMINISTRATIVA EN SUS PROYECTOS Y ACTIVIDADES. 5. REALIZAR SEGUIMIENTO A LOS PROYECTOS ASIGNADOS A LA DIRECCIÓN ADMINISTRATIVA Y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</si>
  <si>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OPSP-VAD-0133</t>
  </si>
  <si>
    <t>JADER DANIEL BARBOSA JULIO</t>
  </si>
  <si>
    <t>LA PRESENTE ORDEN TIENE POR OBJETO: 1. APOYAR EN LAS ACTIVIDADES ASOCIADAS A LA TRANSMISIÓN DE EVENTOS DENTRO DE LOS AUDITORIOS DEL EDIFICIO MAR CARIBE Y LAS SALAS ESPECIALIZADAS.  2. MANTENER EN ESTADO FUNCIONAL LAS HERRAMIENTAS MULTIMEDIALES QUE DAN SOPORTE A LAS TRANSMISIONES DE EVENTOS DURANTE EL USO DE LOS AUDITORIOS. 3. APOYAR CONJUNTAMENTE CON EL PERSONAL DE PRENSA, CETEP, Y NUEVAS TECNOLOGÍAS LAS ACCIONES NECESARIAS PARA GARANTIZAR LA PRODUCCIÓN DE CONTENIDOS STREAMING QUE SE REALIZAN DESDE LOS AUDITORIOS. 4. MANTENER COMUNICACIÓN PERMANENTE CON LA OFICINA DE TIC, A FIN DE MEJORAR EL SOPORTE Y LA CONFIGURACIÓN DE LOS EQUIPOS MULTIMEDIALES (ATRIL PILOT Y SISTEMA DE AUTOMATIZACIÓN) CON QUE CUENTAN LAS SALAS ESPECIALIZADAS Y AUDITORIOS.  5. LLEVAR REGISTRO DE EVENTOS Y RESPONSABLES DEL MAL USO DE LAS HERRAMIENTAS Y REPORTAR SU MAL DESEMPEÑO ANTE LA OFICINA DE REDAL.  6. VELAR POR EL BUEN MANTENIMIENTO Y OPERACIÓN DEL SOFTWARE Y HARDWARE QUE COMPLEMENTAN LA OPERACIÓN DE LOS AUDITORIOS.  7. APOYAR LA ASISTENCIA A EXPOSITORES DURANTE LOS EVENTOS QUE SE DESARROLLAN EN LOS AUDITORIOS.  8. APOYAR EN LA ATENCIÓN Y RESPUESTA A LAS INQUIETUDES O SOLICITUDES DE LOS USUARIOS MIENTRAS SE PRESTAN LOS SERVICIOS. 9. APOYAR CON LA INFORMACIÓN AL SUPERVISOR DE CUALQUIER NOVEDAD QUE SE PRESENTE CON LOS EQUIPOS CUANDO SE PRESTEN LOS SERVICIOS.  10. APOYAR EN LA REALIZACIÓN DE RECOMENDACIONES A LOS USUARIOS SOBRE EL USO ESPECIAL QUE DEBE DARSE A LOS RECURSOS, YA SEA A TRAVÉS DE INSTRUCTIVOS, CAPACITACIONES O DIRECTAMENTE EN EL MOMENTO DEL PRÉSTAMO. 11. APOYAR LA CAPACITACIÓN A USUARIOS EN EL MANEJO DE LAS AYUDAS MULTIMEDIALES DEL AUDITORIO. 12. APOYAR EL SEGUIMIENTO AL MANEJO Y FUNCIONAMIENTO DE LOS EQUIPOS Y DEMÁS DOTACIONES PERTENECIENTES A LOS AUDITORIOS Y APOYAR POR LA CORRECTA Y OPORTUNA GESTIÓN DEL MANTENIMIENTO A TRAVÉS DE LA PLATAFORMA AMSI.  13. APOYAR EN EL CUMPLIMIENTO LA PROGRAMACIÓN QUE DESDE LA PLATAFORMA SIARE SE ESTABLEZCA PARA EL USO DE LOS ESPACIOS. 14.APOYAR EN LA EVALUACIÓN A LOS USUARIOS FRENTE AL PRÉSTAMO DEL RECURSO AUDITORIO SU DOTACIÓN Y ESPACIO.  15.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</si>
  <si>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OPSP-VAD-0134</t>
  </si>
  <si>
    <t>GLORIA MARGARITA GUTIERREZ DE PIÑERES OSPINO</t>
  </si>
  <si>
    <t>LA PRESENTE ORDEN TIENE POR OBJETO: 1. APOYAR EN EL PROCESO DE INSCRIPCIÓN, MATRÍCULA FINANCIERA Y REGISTRO ACADÉMICO DE ESTUDIANTES EN LAS DIFERENTES MODALIDADES QUE OFERTA LA UNIVERSIDAD. 2. APOYAR EN LA RECEPCIÓN Y TRAMITE DE LOS PAZ Y SALVOS ACADÉMICOS DE LOS ESTUDIANTES DE LAS DIFERENTES MODALIDADES. 3. APOYAR EN LA REVISIÓN DEL ESTADO FINANCIERO DE LOS ESTUDIANTES NUEVOS Y ANTIGUOS DE LAS DIFERENTES MODALIDADES. 4. APOYAR EN LA REVISIÓN DEL ESTADO FINANCIERO DE LOS ESTUDIANTES NUEVOS Y ANTIGUOS DE LAS DIFERENTES MODALIDADES.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</si>
  <si>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OPSP-VAD-0141</t>
  </si>
  <si>
    <t>CAMILO DAVID TORRES CALLEJAS</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</si>
  <si>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AL DIRECTOR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</si>
  <si>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OPSP-VAD-0142</t>
  </si>
  <si>
    <t>EFRAIN ENRIQUE OLIVOS CEBALLOS</t>
  </si>
  <si>
    <t>LA PRESENTE ORDEN TIENE POR OBJETO: 1. APOYAR LA COORDINACIÓN GENERAL EN LA ESTRUCTURACIÓN INTEGRAL DE PROYECTOS DE INFRAESTRUCTURA PROYECTADOS POR LA UNIVERSIDAD. 2. REALIZAR ACTIVIDADES DE INTERVENTORÍA Y/O APOYAR AL FUNCIONARIO DESIGNADO PARA LA SUPERVISIÓN DE LAS OBRAS ASIGNADAS POR PARTE DEL ORDENADOR DEL GASTO. 3. PRESENTAR INFORMES DE INTERVENTORÍA DE LAS OBRAS EN EJECUCIÓN DE LA UNIVERSIDAD. 4. PARTICIPAR EN COMITÉS EVALUADORES DE PROCESOS DE CONTRATACIÓN. 5. APOYAR EN LA ASESORÍA A LOS PROCESOS DE CONTRATACIÓN DE OBRAS CIVILES EN LA ETAPA PRECONTRACTUAL QUE ADELANTE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</si>
  <si>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OPSP-VAD-0143</t>
  </si>
  <si>
    <t>ROSA MARGARITA CAMARGO VASQUEZ</t>
  </si>
  <si>
    <t>LA PRESENTE ORDEN TIENE POR OBJETO: 1. APOYAR AL DIRECTOR DE COMUNICACIONES EN LA COORDINACIÓN DE LOS CUBRIMIENTOS PERIODÍSTICOS DE LAS FUENTES INSTITUCIONALES, COMO: FACULTAD DE CIENCIAS EMPRESARIALES Y ECONÓMICAS, TALENTO HUMANO, DIRECCIÓN DE DESARROLLO ESTUDIANTIL. 2. APOYAR A LA DIRECCIÓN DE COMUNICACIONES EN LA REALIZACIÓN DE BOLETINES INFORMATIVOS DE PRENSA E INTERNOS. 3. APOYAR A LA DIRECCIÓN DE COMUNICACIONES EN EL MONITOREO DE LA RADIO. 4. APOYAR A LA DIRECCIÓN DE COMUNICACIONES CON LA LOCUCIÓN DEL PROGRAMA INSTITUCIONAL “DESDE EL CAMPUS”. 5. APOYAR A LA DIRECCIÓN DE COMUNICACIONES EN LA PRESENTACIÓN DE EVENTOS. 6. APOYAR A LA DIRECCIÓN DE COMUNICACIONES EN EN LA REDACCIÓN DE BOLETINES. 7. APOYAR A LA DIRECCIÓN DE COMUNICACIONES EN LA LOGÍSTICA Y PROTOCOLO PARA LOS EVENTOS CORRESPONDIENTES. 8. APOYAR A LA DIRECCIÓN DE COMUNICACIONES EN LA GENERACIÓN DE CONTENIDOS PARA REDES SOCIALES A PARTIR DE LOS CUBRIMIENTOS DE PRENSA CORRESPONDIENTES. 9. APOYAR A LA DIRECCIÓN DE COMUNICACIONES EN LA DIFUSIÓN DE INFORMACIÓN IMPORTANTE QUE SE GENERE DESDE LA UNIVERSIDAD HACIA LOS PÚBLICOS EXTERNOS. 10. REALIZACIÓN Y REDACCIÓN DE LIBRETOS PARA LOS EVENTOS QUE ASÍ LO REQUIERAN. 11. APOYAR A LA DIRECCIÓN DE COMUNICACIONES EN EL ENVÍO DE BOLETINES DE PRENSA A LOS DIFERENTES MEDIOS DE COMUNICACIÓN PARA SU POSTERIOR DIVULGACIÓN. 12. APOYAR A LA DIRECCIÓN DE COMUNICACIONES EN LA REDACCIÓN DE NOTICIAS PARA EMITIR “DESDE EL CAMPUS”, Y DE ACUERDO A LOS REQUERIMIENTOS ESTADÍSTICOS ATENDIDOS PARA LA FACULTAD DE CIENCIAS EMPRESARIALES Y ECONÓMICAS EN CADA UNO DE SUS PROGRAMAS ACADÉMICOS.PARÁGRAFO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</si>
  <si>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OPSP-VAD-0144</t>
  </si>
  <si>
    <t>BILLY JESUS ZEPHERIN ORTIZ</t>
  </si>
  <si>
    <t>LA PRESENTE ORDEN TIENE POR OBJETO: 1. APOYAR A LA DIRECCION DE COMUNICACIONES EN LA CONDUCCIÓN  DEL MAGAZÍN 'RUTAS PARA AVANZAR' TRANSMITIDO POR UNIMAGDALENA RADIO. 2. APOYAR A LA DIRECCION DE COMUNICACIONES EN HACER REPORTERÍA CON LAS DEPENDENCIAS QUE GENEREN INFORMACIÓN ÚTIL PARA EL PROGRAMA. 3. APOYAR A LA DIRECCION DE COMUNICACIONES EN LAS TRANSMISIONES EN VIVO Y EN DIRECTO DE LOS EVENTOS Y FRANJAS DE LA EMISORA CULTURAL. 4. APOYAR A LA DIRECCION DE COMUNICACIONES EN LA ELABORACIÓN DE LAS BASES DE DATOS DE FUNCIONARIOS ESTATALES Y PRIVADOS QUE PUEDAN SER CONSULTADOS EN EL ESPACIO DE LA EMISORA. 5. APOYAR A LA DIRECCION DE COMUNICACIONES EN LA REALIZACIÓN DE UN PROGRAMA NOCTURNO EN LA EMISORA CULTURAL 6. APOYAR A LA DIRECCION DE COMUNICACIONES EN LA REDACCIÓN DE DOCUMENTOS INSTITUCIONALES. 7. APOYAR TÉCNICAMENTE A LA DIRECCION DE COMUNICACIONES EN LA PRODUCCIÓN Y EDICIÓN LOS MATERIALES SONOROS INSTITUCIONALES, (CAMPUS AL AIRE FINES DE SEMANA). 8. APOYAR TÉCNICAMENTE A LA DIRECCION DE COMUNICACIONES EN LA VERIFICACIÓN DE LA PRODUCCIÓN TÉCNICA Y PROGRAMACIÓN DE LA EMISORA CULTURAL UNIMAGDALENA RADIO LOS FINES DE SEMANA. 9. APOYAR A LA DIRECCION DE COMUNICACIONES EN EL FORTALECIMIENTO DEL SISTEMA DE GESTIÓN INTEGRAL DE LA UNIVERSIDAD DEL MAGDALENA "SISTEMA COGUI". 10. APOYAR A LA DIRECCION DE COMUNICACIONES EN LA REALIZACIÓN Y CONDUCCIÓN DEL PROGRAMA “MELOMANOS” Y ESPECIALES PARA DÍAS FESTIVOS. 11. APOYAR A LA DIRECCION DE COMUNICACIONES EN LA REDACCIÓN DE BOLETINES INSTITUCIONALES. 12. APOYAR AL DIRECTOR DE COMUNICACIONES EN LA VERIFICACIÓN DEL CUMPLIMIENTO Y DESARROLLO DE LA PROGRAMACIÓN DE LA EMISORA CULTURAL UNIMAGDALENA RADIO LOS FINES DE SEMANA.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</si>
  <si>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OPSP-VAD-0145</t>
  </si>
  <si>
    <t>IMERA BEATRIZ VIVES CAMARGO</t>
  </si>
  <si>
    <t>LA PRESENTE ORDEN TIENE POR OBJETO: 1. APOYAR LA COORDINACIÓN DE LAS ACTIVIDADES DEL CICLO DE FORMACIÓN PARA EL ENTORNO LABORAL (PRE-PRÁCTICAS), 2. APOYAR LA DIRECCIÓN DE PRÁCTICAS EN LA ASESORÍA A LOS ESTUDIANTES EN PRE-PRÁCTICAS. 3. APOYAR LA DIRECCIÓN DE PRÁCTICAS EN LA ASESORÍA A LOS ESTUDIANTES EN PRÁCTICAS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</si>
  <si>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BETSY LAUDIT MANJARRES FERNANDEZ</t>
  </si>
  <si>
    <t>OAG-VAD-0146</t>
  </si>
  <si>
    <t>BERTHA NAYIBE MURCIA MEDINA</t>
  </si>
  <si>
    <t xml:space="preserve">LA PRESENTE ORDEN TIENE POR OBJETO: 1. APOYAR LAS ACTIVIDADES EN EL PROCESO DE CONVOCATORIA, BECAS INSTITUCIONALES Y BECAS ENTIDADES PÚBLICAS Y PREPRÁCTICAS DE PRÁCTICA PROFESIONAL. 2. APOYAR LA ATENCIÓN A LOS USUARIOS POR LOS DIFERENTES MEDIOS ESTABLECIDOS. 3. APOYAR LA REVISIÓN DE LOS PQR´S Y ELABORAR RESPUESTAS A LAS DIFERENTES SOLICITUDES. 4. APOYAR EN LOS PROCESOS DEL MANEJO DE ARCHIVO Y CORRESPONDENCIA. </t>
  </si>
  <si>
    <t>OPSP-VAD-0147</t>
  </si>
  <si>
    <t>NORAIMA TORRES CANTILLO</t>
  </si>
  <si>
    <t>  LA PRESENTE ORDEN TIENE POR OBJETO: 1. APOYAR A LA DIRECCIÓN DE TALENTO HUMANO EN LAS ACTIVIDADES DEL SISTEMA DE ESTÍMULOS, DESARROLLADO PARA LOS FUNCIONARIOS DE LA UNIVERSIDAD. 2. APOYAR EN EL DESARROLLO DEL PLAN DE CAPACITACIÓN INSTITUCIONAL PARA EL PERSONAL ADMINISTRATIVO. 3. ENTREGAR LOS INFORMES QUE LE SEAN SOLICITADOS POR LA DIRECCIÓN DE TALENTO HUMANO. 4. BRINDAR APOYO EN LOS PROGRAMAS DE PROMOCIÓN DE HÁBITOS Y ESTILOS DE VIDA SALUDABLES Y RIESGO PSICOSOCIAL. 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</si>
  <si>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CINDY PATRICIA ROJAS MENDOZA</t>
  </si>
  <si>
    <t>OPSP-VAD-0148</t>
  </si>
  <si>
    <t>LA PRESENTE ORDEN TIENE POR OBJETO: 1.  APOYAR LA FACULTAD DE CIENCIAS EMPRESARIALES Y ECONÓMICAS EN EL PROCESO DE ADMISIÓN AL PROGRAMA DE ESPECIALIZACIÓN EN FORMULACIÓN Y GESTIÓN INTEGRAL DE PROYECTOS, CON LA COLABORACIÓN DEL GRUPO DE ADMISIONES, REGISTROS Y CONTROL ACADÉMICO. 2. PRESENTAR DENTRO DE LAS FECHAS ESTABLECIDAS LA PROGRAMACIÓN DE ACTIVIDADES ACADÉMICAS, JUNTO CON EL RESPECTIVO PRESUPUESTO DE INGRESOS Y GASTOS, CON EL VISTO BUENO DEL DECANO/A DE LA FACULTAD DE CIENCIAS EMPRESARIALES Y ECONÓMICAS 3. APOYAR A LA FACULTAD DE CIENCIAS EMPRESARIALES Y ECONÓMICAS EN EL MONITOREO DE LA ORGANIZACIÓN Y MARCHA DEL PROGRAMA DE ESPECIALIZACIÓN EN FORMULACIÓN Y GESTIÓN INTEGRAL DE PROYECTOS, EN CONSONANCIA CON LAS DETERMINACIONES DEL CONSEJO DE PROGRAMA Y EL CONSEJO DE FACULTAD. 4. PRESENTAR INFORMES REQUERIDOS EN LOS QUE SE PLANTEEN LOS BALANCES SOBRE LA SITUACIÓN ACADÉMICA Y FINANCIERA DE LOS ESTUDIANTES DEL PROGRAMA DE ESPECIALIZACIÓN EN FORMULACIÓN Y GESTIÓN INTEGRAL DE PROYECTOS. 5. APOYAR EN LA PRESENTACIÓN DEL PRESUPUESTO SEMESTRAL DE EJECUCIÓN DEL PROGRAMA, AL DECANO(A) DE LA FACULTAD. 6. ASESORAR A LA FACULTAD DE CIENCIAS EMPRESARIALES Y ECONÓMICAS EN LOS PROCESOS DE AUTOEVALUACIÓN, DE EVALUACIÓN DE PARES Y DE ACREDITACIÓN DEL RESPECTIVO PROGRAMA. 7. APOYAR A LA FACULTAD DE CIENCIAS EMPRESARIALES Y ECONÓMICAS EN EL DISEÑO DE ESTRATEGIAS, DIVULGACIÓN Y PUBLICIDAD DE LOS PROGRAMAS OFERTADOS DE POSTGRADOS Y FORMACIÓN CONTINUA. 8. APOYAR LA RESPUESTA A LAS SOLICITUDES QUE PUEDAN SURGIR ENTRE ESTUDIANTES, PROFESORES Y JURADOS, EN PARTICULAR CON LOS DIRECTORES DE MONOGRAFÍA, TRABAJO DE INVESTIGACIÓN Y TESIS. 9. APOYAR A LA FACULTAD DE CIENCIAS EMPRESARIALES Y ECONÓMICAS EN EL SEGUIMIENTO A LAS PETICIONES, QUEJAS, RECLAMOS Y TRÁMITES JUDICIALES PRESENTADOS DURANTE EL DESARROLLO DEL PROGRAMA. 10. APOYAR EL A LA FACULTAD DE CIENCIAS EMPRESARIALES Y ECONÓMICAS EN EL SEGUIMIENTO, ANTE LAS INSTANCIAS COMPETENTES (INTERNAS DE LA UNIVERSIDAD O EXTERNAS A ELLA) A LAS SOLICITUDES DE APROBACIÓN, REGISTRO CALIFICADO, ACTUALIZACIÓN Y APERTURA DE NUEVAS COHORTES DE LOS PROGRAMAS DE POSGRADO A SU CARGO. 11. APOYAR EN LA PLANEACIÓN Y ORGANIZACIÓN DE ACTIVIDADES DE DOCENCIA E INVESTIGACIÓN DEL PROGRAMA. 12. APOYAR EN  LA PRESENTACIÓN  AL DECANO (A) Y/O CONSEJO DE PROGRAMA, LA PLANTA DEL PERSONAL DOCENTE A VINCULAR EN EL POSGRADO A CARGO.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</si>
  <si>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RAFAEL ROIMAN GARCIA LUNA</t>
  </si>
  <si>
    <t>OPSP-VAD-0149</t>
  </si>
  <si>
    <t>ANDY  GUERRA CORREDOR</t>
  </si>
  <si>
    <t>LA PRESENTE ORDEN TIENE POR OBJETO: 1.-BRINDAR ASISTENCIA A LA COORDINACIÓN ACADÉMICA DEL PROGRAMA EN LA ELABORACIÓN Y PRESENTACIÓN DE INFORMES SOLICITADOS POR LAS DIFERENTES DEPENDENCIAS 2.-APOYAR EN LA ORGANIZACIÓN Y CONSTRUCCIÓN DE DOCUMENTOS DE LOS PROCESOS DE REFORMA INTEGRAL AL PLAN DE ESTUDIOS Y ACREDITACIÓN EN ALTA CALIDAD. 3.-ASISTIR A LA COORDINACIÓN ACADÉMICA EN LOS PROCESOS DE ASIGNACIÓN ACADÉMICA, HORARIOS Y CONTRATACIÓN DE DOCENTES CATEDRÁTICOS 4.-APOYO EN LA ATENCIÓN DE REQUERIMIENTOS DE ESTUDIANTES, DOCENTES, GRADUADOS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</si>
  <si>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OAG-VAD-0150</t>
  </si>
  <si>
    <t>MEINER DE JESUS NORIEGA SAUMETH</t>
  </si>
  <si>
    <t>LA PRESENTE ORDEN TIENE POR OBJETO: 1. APOYAR EN LA ROTULACIÓN, ASÍ COMO SELLAR Y PREPARAR EL MATERIAL FÍSICAMENTE PARA PRESTAR EL SERVICIO. 2. APOYAR Y CATALOGAR, ASÍ COMO CLASIFICAR EL MATERIAL BIBLIOGRÁFICO QUE LLEGA NUEVO A LA BIBLIOTECA. 3. APOYAR EN EL INGRESO DE LOS DATOS A LOS SISTEMAS DE INFORMACIÓN ALMA, PRIMO VE Y LEGANTO. 4. APOYAR EN LA PREPARACIÓN Y ENTREGA DE LOS INFORMES NECESARIOS PARA LOS DIFERENTES PROGRAMAS ACADÉMICOS CUANDO HAYA VISITA DE PARES ACADÉMICOS. 5. APOYAR LOS PROCESOS DE DESARROLLO DE COLECCIONES BIBLIOGRÁFICAS. 6. APOYAR CON LA UBICACIÓN DE MATERIAL BIBLIOGRÁFICO EN ESTANTERÍAS E INVENTARIO DE COLECCIONES. 7. APOYAR EN LA REVISIÓN DE LOS AJUSTES NECESARIOS DE METADATOS EN ALMA Y PRIMO, CUANDO SE ENCUENTREN INCONSISTENCIAS EN LA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</si>
  <si>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OPSP-VAD-0151</t>
  </si>
  <si>
    <t>ESTEFANIA SARAI OROZCO SEQUEA</t>
  </si>
  <si>
    <t>LA PRESENTE ORDEN TIENE POR OBJETO: 1. APOYAR AL GRUPO DE ESTAMPILLA EN LA ELABORACIÓN DE SOLICITUD DE INFORMACIÓN, REQUERIMIENTOS ESPECIALES, PROYECTOS DE DERECHOS DE PETICIONES, Y DEMÁS DOCUMENTOS DE ORDEN JURÍDICO QUE SE REQUIERAN REMITIR DENTRO DE LOS PROCESOS DE LAS AUDITORÍAS SEGUIDOS A CADA UNA DE LAS ENTIDADES CONTRIBUYENTES, Y LOS AGENTES OBLIGADOS A RETENER O EXIGIR EL PAGO DEL TRIBUTO. 2. APOYAR AL GRUPO DE ESTAMPILLA EN LA PROYECCIÓN DE RESPUESTAS A COMUNICACIONES ENVIADAS POR LAS DIFERENTES ENTIDADES. 3. APOYAR AL GRUPO DE ESTAMPILLA EN LA REALIZACIÓN DE LA EVALUACIÓN DE LA PRIMERA ETAPA DE LA AUDITORIA A LOS CONTRATOS QUE LAS ENTIDADES ENVÍAN COMO EXENTOS DEL PAGO DE LA ESTAMPILLA. 4. CLASIFICAR LOS HALLAZGOS RESULTANTES DE LA PRIMERA ETAPA Y APOYAR AL GRUPO DE ESTAMPILLA EN LA ELABORACIÓN DE LAS COMUNICACIONES PERTINENTES. 5. ANALIZAR Y VERIFICAR LOS ACUERDOS MUNICIPALES POR MEDIO DEL CUAL LOS MUNICIPIOS ADOPTARON LA ESTAMPILLA. 6. ANALIZAR LOS HALLAZGOS ENCONTRADOS CON LA COORDINACIÓN DE LA OFICINA Y EL ASESOR JURÍDICO. 7. APOYAR AL GRUPO DE ESTAMPILLA EN LA ASESORÍA Y PROYECCIÓN DE SOLICITUDES DE INFORMACIÓN ADICIONAL QUE SE REQUIERA DE LOS CONTRATOS OBJETO DE ESTUDIO DE AUDITORÍA. 8. ANALIZAR LAS ACTIVIDADES QUE SE DETERMINEN EN LAS DIFERENTES MESAS DE TRABAJOS. 9. DESPLAZARSE A LOS MUNICIPIOS EN LA JURISDICCIÓN DEL MAGDALENA PARA EL DESARROLLO DE ACTIVIDADES DE CAMPO EN EL PROCESO AUDITOR. 10. APOYAR AL GRUPO DE ESTAMPILLA EN LA REALIZACIÓN DEL SEGUIMIENTO AL CUMPLIMIENTO DE LOS COMPROMISOS ADQUIRIDOS EN LA MESA DE TRABAJO. 11. APOYAR AL GRUPO DE ESTAMPILLA EN LA REALIZACIÓN DEL ESTUDIO DE LAS PROPUESTAS DE PAGO QUE PRESENTEN LAS ENTIDADES OBLIGADAS A EXIGIR O RETENER LA ESTAMPILLA. 12. APOYAR AL GRUPO DE ESTAMPILLA EN LA REALIZACIÓN DEL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</si>
  <si>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OPSP-VAD-0152</t>
  </si>
  <si>
    <t>JENNIFER BALLESTAS MOLINA</t>
  </si>
  <si>
    <t>LA PRESENTE ORDEN TIENE POR OBJETO: 1. APOYAR AL GRUPO DE ESTAMPILLA EN LA IDENTIFICACIÓN DE CONTRIBUYENTES, Y LOS AGENTES OBLIGADOS A RETENER O EXIGIR EL PAGO DEL TRIBUTO. 2. APOYAR AL GRUPO DE ESTAMPILLA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APOYAR AL GRUPO DE ESTAMPILLA EN LA ACTUALIZACIÓN DE LA MATRIZ DE INFORMACIÓN A FIN DE DEPURAR LOS RESULTADOS FINANCIEROS DE LA INVESTIGACIÓN. 7. APOYAR AL GRUPO DE ESTAMPILLA EN LA EVALUACIÓN DE LA PRIMERA ETAPA DE LA AUDITORÍA EN CONJUNTO CON LA COORDINADORA Y EL ASESOR JURÍDICO, CON EL FIN DE DETERMINAR EL PLAN DE ACCIÓN EN CADA CASO EN PARTICULAR A SEGUIR, DE LO CUAL SE LEVANTARÁ ACTA DE SEGUIMIENTO. 8. CLASIFICAR LOS HALLAZGOS RESULTANTES DE LA PRIMERA ETAPA. 9. APOYAR AL GRUPO DE ESTAMPILLA EN LA CLASIFICACIÓN DE LA INFORMACIÓN FINANCIERA Y DOCUMENTAL A FIN DE REMITIRLA AL ABOGADO, QUIEN JUNTO EL ASESOR SEÑALARÁ LAS ACCIONES A SEGUIR. 10. ADELANTAR LAS GESTIONES INSTRUIDAS POR LA DIRECCIÓN FINANCIERA UNA VEZ SE HUBIERE RECIBIDO RESPUESTA DE LA AMPLIACIÓN DE LA INFORMACIÓN SOLICITADA A LAS ENTIDADES. 11. CONFRONTAR LA INFORMACIÓN PROVISTA POR LA ENTIDAD VS LA INFORMACIÓN RECIBIDA A FIN DE ESTABLECER EL HALLAZGO. 12. APOYAR AL GRUPO DE ESTAMPILLA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ACOMPAÑAMIENTO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AL GRUPO DE ESTAMPILLA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</si>
  <si>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OPSP-VAD-0153</t>
  </si>
  <si>
    <t>LA PRESENTE ORDEN TIENE POR OBJETO: 1. APOYAR EN LA PRESTACIÓN DE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</si>
  <si>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OPSP-VAD-0154</t>
  </si>
  <si>
    <t>JAIME ALFONSO CASTRO ANGARITA</t>
  </si>
  <si>
    <t>LA PRESENTE ORDEN TIENE POR OBJETO: 1. APOYAR EN LOS MANTENIMIENTOS PREVENTIVOS Y CORRECTIVOS A LOS EQUIPOS DE CÓMPUTO DE LA INSTITUCIÓN, INCLUYENDO SEDES ALTERNAS (SEDE-CENTRO, PLANTA PILOTO, CONSULTORIO JURÍDICO, SAN JUAN NEPOMUCENO). 2. APOYAR EN LA PRESTACIÓN DE SOPORTE TECNOLÓGICO A USUARIOS, INSTALAR SOFTWARE LICENCIADO QUE SOLICITEN LOS USUARIOS DESPUÉS DE SU CONFIGURACIÓN INICIAL. 3. CONFIGURAR LAS IMPRESORAS CON LOS EQUIPOS DE CÓMPUTO EN LAS DIFERENTES DEPENDENCIAS DE LA UNIVERSIDAD DEL MAGDALENA. 4. APOYAR LA CONFIGURACIÓN DE LOS EQUIPOS NUEVOS DE CÓMPUTO (INSTALAR DE SOFTWARE, SISTEMA OPERATIVO). 5. BRINDAR APOYO EN LOS SERVICIOS DE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</si>
  <si>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OAG-VAD-0155</t>
  </si>
  <si>
    <t>JEFERSON DE JESUS GAMARRA MOLINA</t>
  </si>
  <si>
    <t>LA PRESENTE ORDEN TIENE POR OBJETO: 1.APOYAR EN EL PROCESO DE  MANTENIMIENTO PREVENTIVO Y CORRECTIVO A LOS EQUIPOS DE CÓMPUTO DE LA INSTITUCIÓN, INCLUYENDO SEDES ALTERNAS (SEDE-CENTRO, PLANTA PILOTO, CONSULTORIO JURÍDICO, SAN JUAN NEPOMUCENO). 2. APOYAR EN EL PROCESO DE SOPORTE  TÉCNICO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</si>
  <si>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OAG-VAD-0156</t>
  </si>
  <si>
    <t>BETSY ZULEY PEREZ LIZCANO</t>
  </si>
  <si>
    <t>LA PRESENTE ORDEN TIENE POR OBJETO: 1. APOYAR LA REVISIÓN DE LOS CRÉDITOS REGISTRADOS EN LAS DIFERENTES CUENTAS BANCARIAS DE LA UNIVERSIDAD, QUE ESTOS SE ENCUENTREN DEBIDAMENTE IDENTIFICADOS Y REGISTRADOS EN EL SISTEMA DE INFORMACIÓN FINANCIERO (SINAP).2. INFORMAR AL TESORERO EN LA IDENTIFICACIÓN Y REGISTRO DE AJUSTES DE TESORERÍA. 3. APOYAR EN EL PROCESO DE LAS  CONCILIACIONES BANCARIAS, A PARTIR DE LOS EXTRACTOS BANCARIOS Y LIBROS DE BANCOS DE LA UNIVERSIDAD.4. APOYAR EN EL DESARROLLO DEL INFORME PERIÓDICO DE RENDIMIENTOS Y GASTOS FINANCIEROS POR CADA UNA DE LAS CUENTAS BANCARIAS DE LA UNIVERSIDAD. 5. APOYAR EN LA REVISIÓN MENSUAL LAS RETENCIONES Y DEDUCCIONES POR CONCEPTO DE RETENCIÓN EN LA FUENTE Y ESTAMPILLAS DEPARTAMENTALES. 6. APOYAR LA RECEPCIÓN DE SOLICITUDES DE EMBARGOS ENVIADAS POR LOS JUZGADOS PARA DIRECCIONAMIENTO DE LAS MISMAS. 7.APOYAR LA REVISIÓN Y LA APLICACIÓN DE LOS EMBARGOS DECRETADOS POR LOS JUZGADOS CONTRA FUNCIONARIOS Y CONTRATISTAS. 8.APOYAR PROYECTANDO PARA LA FIRMA DEL TESORERO, COMUNICACIONES EXTERNAS POR SOLICITUDES DE INFORMACIÓN DE LOS JUZGADOS EN RELACIÓN CON LOS EMBARGOS DECRETADOS. 9. REALIZAR LOS INFORMES DERIVADOS DE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</si>
  <si>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OAG-VAD-0157</t>
  </si>
  <si>
    <t>YARAIMA LIBETH GUERRERO FAJARDO</t>
  </si>
  <si>
    <t>LA PRESENTE ORDEN TIENE POR OBJETO: 1. APOYAR AL GRUPO INTERNO DE ADMISIONES, REGISTRO Y CONTROL ACADÉMICO EN LA ATENCIÓN A LOS DISTINTOS USUARIOS QUE SE PRESENTAN EN LOS DIFERENTES MEDIOS DE ATENCIÓN DISPUESTOSS PARA TAL FIN. 2. APOYAR AL GRUPO INTERNO DE ADMISIONES, REGISTRO Y CONTROL ACADÉMICO EN LA RECEPCIÓN DE LA DOCUMENTACIÓN REQUERIDA A LOS NUEVOS ESTUDIANTES DE LAS DIFERENTES MODALIDADES DE LA UNIVERSIDAD DEL MAGDALENA. 3. APOYAR AL GRUPO INTERNO DE ADMISIONES, REGISTRO Y CONTROL ACADÉMICO EN EL PROCESO DE ARCHIVO DE LA DOCUMENTACIÓN DE LOS HISTORIALES ACADÉMICOS, DISCIPLINARIOS Y FINANCIEROS EN LA MEDIDA EN QUE SEAN GENERADOS O REMITIDOS EN O HACIA EL GRUPO DE ADMISIONES, REGISTRO Y CONTROL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</si>
  <si>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OPSP-VAD-0158</t>
  </si>
  <si>
    <t>PAULA MARCELA PINEDO CARRASCAL</t>
  </si>
  <si>
    <t>LA PRESENTE ORDEN TIENE POR OBJETO: 1. PRESTAR ASESORÍA, EMITIR LOS CONCEPTOS Y RESOLVER LAS CONSULTAS DE TIPO JURÍDICO EN LAS DIFERENTES ÁREAS DEL DERECHO QUE LE SEAN SOLICITADOS. EN EL CASO QUE LAS CONSULTAS Y/O CONCEPTOS SE DEBAN ENTREGAR POR ESCRITO ÉSTOS DEBERÁN SER RUBRICADOS POR EL CONTRATISTA. 2. APOYAR EL CARGUE DE INFORMACIÓN A LA PLATAFORMA DEL SECOP DE TODOS LOS PROCESOS DE CONTRATACIÓN QUE ADELANTE LA UNIVERSIDAD A TRAVÉS DE LA VICERRECTORÍA ADMINISTRATIVA. 3. APOYAR CON EL CARGUE Y ACTUALIZACIÓN DE LA INFORMACIÓN DE LAS ÓRDENES DE SERVICIOS PROFESIONALES Y DE APOYO A LA GESTIÓN QUE SUSCRIBA LA VICERRECTORÍA ADMINISTRATIVA EN LA PLATAFORMA SIA OBSERVA DE LA AUDITORÍA GENERAL DE LA REPÚBLICA. 3. APOYAR EN LA GESTIÓN Y PROYECCIÓN DE ÓRDENES Y/O CONTRATOS DE BIENES Y SERVICIOS. 4. ASESORAR Y APOYAR EN LA RESPUESTA A LAS PETICIONES QUE SE LE HAGAN A UNIVERSIDAD DEL MAGDALENA DENTRO DE LOS PLAZOS Y/O TÉRMINOS ESTABLECIDOS EN LA LEY. 6. APOYAR LA REVISIÓN EN LA PLATAFORMA DEL GEDOCO DE LOS DOCUMENTOS PRECONTRACTUALES NECESARIOS PARA LA ELABORACIÓN DE ÓRDENES DE SERVICIOS PROFESIONALES Y DE APOYO A LA GESTIÓN QUE REQUIERA LA VICERRECTORÍA ADMINISTRATIVA Y DIRECCIÓN ADMINISTRATIVA.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</si>
  <si>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OPSP-VAD-0160</t>
  </si>
  <si>
    <t>ALISON DANIELA FONTALVO NAVARRO</t>
  </si>
  <si>
    <t>LA PRESENTE ORDEN TIENE POR OBJETO: 1. APOYAR AL DIRECTOR DEL PROGRAMA DE HISTORIA Y PATRIMONIO EN LA COORDINACIÓN  DEL PROCESO DE CONTRATACIÓN DE CATEDRÁTICOS DEL PROGRAMA. 2. APOYAR A LA DIRECCIÓN DEL PROGRAMA DE HISTORIA Y PATRIMONIO EN EL MANEJO DE LOS SISTEMAS DE INFORMACIÓN: ADMISIONES Y REGISTRO, SIARE, GEDOCO. 3. ASESORAR Y APOYAR LA PLANEACIÓN, EJECUCIÓN Y SEGUIMIENTO DE LAS ACTIVIDADES ACADÉMICO-ADMINISTRATIVAS DEL PROGRAMA. 4. APOYAR AL DIRECTOR DEL PROGRAMA DE HISTORIA Y PATRIMONIO EN LA ELABORACIÓN DE PROYECTOS DE COMUNICACIONES, ACTOS ADMINISTRATIVOS, DOCUMENTOS E INFORMES DE GESTIÓN. 5. APOYAR AL DIRECTOR DEL PROGRAMA DE HISTORIA Y PATRIMONIO EN LA PROYECCIÓN, DESARROLLO, RECOMENDACIÓN Y EJECUCIÓN DE ACCIONES QUE PERMITAN MEJORAR LA GESTIÓN DE LOS SERVICIOS A CARGO DEL PROGRAMA. 6. APOYAR A LA DIRECCIÓN DEL PROGRAMA DE HISTORIA Y PATRIMONIO EN LA ADMINISTRACIÓN Y OPORTUNO CUMPLIMIENTO DE LOS PROCEDIMIENTOS, PROTOCOLOS, GUÍAS Y AGENDAS DISEÑADOS PARA EL ÓPTIMO FUNCIONAMIENTO DEL PROGRAMA. 7. APOYAR A LA DIRECCIÓN DEL PROGRAMA DE HISTORIA Y PATRIMONIO PROYECTAR EN LA RADICACIÓN Y GESTIÓN DE LAS COMUNICACIONES INTERNAS Y EXTERNAS DEL PROGRAMA. 8. APOYAR AL DIRECTOR DEL PROGRAMA DE HISTORIA Y PATRIMONIO EN LA ELABORACIÓN Y PRESENTACIÓN DE RESULTADOS DE LA GESTIÓN DEL PROGRAMA. 9. APOYAR A LA DIRECCCIÓN DEL PROGRAMA DE HISTORIA Y PATRIMONIO EN LA ATENCIÓN A LOS USUARIOS. 10. APOYAR A LA DIRECCCIÓN DEL PROGRAMA DE HISTORIA Y PATRIMONIO EN LA ATENCIÓN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</si>
  <si>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ADRIANO ISRAEL GUERRA</t>
  </si>
  <si>
    <t>OPSP-VAD-0161</t>
  </si>
  <si>
    <t>MARIA DE LOS ANGELES ACOSTA MORA</t>
  </si>
  <si>
    <t>LA PRESENTE ORDEN TIENE POR OBJETO: 1. ASESORAR Y RESOLVER CONSULTAS JURÍDICAS QUE SE PRESENTEN EN EL DESPACHO DE RECTORÍA 2. ASESORAR JURÍDICAMENTE EN EL CUMPLIMIENTO DE LAS POLÍTICAS DE PROTECCIÓN DE DATOS QUE HAN SIDO IMPLEMENTADAS EN LA INSTITUCIÓN A TRAVÉS DEL ACUERDOS SUPERIOR N° 017 DE 2018. 3. PRESTAR ASISTENCIA Y ASESORÍA JURÍDICA CON RELACIÓN A LOS CONVENIOS, ALIANZAS Y/O TRÁMITES JURÍDICOS ASIGNADOS, QUE SE TRAMITEN EN LA UNIVERSIDAD 4. REVISAR SOPORTES DOCUMENTALES Y REDACTAR DOCUMENTOS JURÍDICOS PARA EL DESARROLLO DE CONVENIOS INTERINSTITUCIONALES O CUALQUIER REQUERIMIENTO JURÍDICO. 5.  ASESORAR JURÍDICAMENTE Y ELABORAR MINUTAS PARA CONTRATOS, CONVENIOS, PROCESOS DE CONVOCATORIAS Y DEMÁS QUE REQUIERA LA UNIVERSIDAD DEL MAGDALENA Y QUE SEAN SOLICITADOS POR PARTE DEL DESPACHO DE RECTORÍA Y DEMÁS AUTORIDADES DE DIRECCIÓN DE LA UNIVERSIDAD. 6. APOYAR CON LOS PROCESOS DE REGLAMENTACIÓN Y NUEVAS POLÍTICAS GESTIONADAS POR LA UNIVERSIDAD. 7. ELABORAR CONCEPTOS JURÍDICOS QUE SEAN SOLICITADOS POR EL DESPACHO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RENDIR INFORMES MENSUALES O EN EL PLAZO O MOMENTO QUE EL SUPERVISOR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</si>
  <si>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YANNIS MOSCOTE CASTILLO</t>
  </si>
  <si>
    <t>OPSP-VAD-0162</t>
  </si>
  <si>
    <t>RAISSA CARIME MURILLO DEMETRIO</t>
  </si>
  <si>
    <t>LA PRESENTE ORDEN TIENE POR OBJETO: 1. PRESTAR SERVICIOS PROFESIONALES COMO ASESOR JURÍDICO EXTERNO DEL DESPACHO DE LA RECTORÍA DE LA UNIVERSIDAD.  2. ASESORAR JURÍDICAMENTE EN LA RESOLUCIÓN DE PETICIONES Y SOLICITUDES QUE ESTÉN A NOMBRE DE LA UNIVERSIDAD DEL MAGDALENA DENTRO DE LOS PLAZOS Y/O TÉRMINOS ESTABLECIDOS EN LA LEY, QUE LE SEAN ASIGNADAS POR PARTE DEL DESPACHO DEL RECTOR Y DEMÁS AUTORIDADES QUE DESIGNEN LA ALTA DIRECCIÓN. 3. ASESORAR JURÍDICAMENTE, EMITIR CONCEPTOS Y RESOLVER CONSULTAS DE ACUERDO CON LA NORMATIVIDAD INTERNA Y EXTERNA DE LA UNIVERSIDAD, Y A LAS POLÍTICAS INSTITUCIONALES. 4. ELABORAR MINUTAS, CONVENIOS, PROCESOS DE CONVOCATORIAS QUE REQUIERA LA UNIVERSIDAD DEL MAGDALENA Y QUE SEAN SOLICITADOS POR PARTE DEL DESPACHO DE RECTORÍA. 5. PROYECTAR Y ASESORAR JURÍDICAMENTE EN LA ELABORACIÓN DE LOS ACTOS ADMINISTRATIVOS EMITIDOS POR LOS ÓRGANOS DE GOBIERNO Y DIRECCIÓN ACADÉMICA DE LA INSTITUCIÓN, EL DESPACHO DEL RECTOR Y DEMÁS AUTORIDADES QUE DESIGNEN LA ALTA DIRECCIÓN. 6. APOYAR EN LA COMPILACIÓN Y ACTUALIZACIÓN DE LAS NORMAS LEGALES, DE JURISPRUDENCIA, DOCTRINA Y DE LOS CONCEPTOS QUE TENGAN RELACIÓN CON EL ÁMBITO DE COMPETENCIA DE LA UNIVERSIDAD. 7. RENDIR INFORMES MENSUALES O EN EL PLAZO O MOMENTO QUE EL SUPERVISOR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</si>
  <si>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OPSP-VAD-0163</t>
  </si>
  <si>
    <t>ROBERT FRANKLIN BECERRA ORTEGA</t>
  </si>
  <si>
    <t>LA PRESENTE ORDEN TIENE POR OBJETO: 1. PRESTAR ASESORÍA, EMITIR LOS CONCEPTOS Y RESOLVER LAS CONSULTAS DE TIPO JURÍDICO EN LAS DIFERENTES ÁREAS DEL DERECHO QUE LE SEAN SOLICITADOS. EN EL CASO QUE LAS CONSULTAS Y/O CONCEPTOS SE DEBAN ENTREGAR POR ESCRITO, ÉSTOS DEBERÁN SER RUBRICADOS POR EL CONTRATISTA.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EN RELACIÓN CON EL CUMPLIMIENTO DE LAS NORMAS QUE REGULAN EL RECAUDO DE LA ESTAMPILLA. 4. ASESORAR Y APOYAR EN LA FORMULACIÓN DE LOS PROCESOS Y PROCEDIMIENTOS DE TIPO JURÍDICO QUE SEAN REQUERIDOS, RELACIONADOS CON APLICACIÓN DE LA LEY 654 DE 2001 Y LA ORDENANZA 019 DE 2001. 5.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</si>
  <si>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OPSP-VAD-0164</t>
  </si>
  <si>
    <t>LA PRESENTE ORDEN TIENE POR OBJETO: 1. APOYAR AL VICERRECTOR DE EXTENSIÓN EN LAS TAREAS ENCAMINADAS A GARANTIZAR EL CUMPLIMIENTO DE LAS ACTIVIDADES ADMINISTRATIVAS Y FINANCIERAS DE CADA UNO DE LOS PROYECTOS SUSCRITOS POR ESTA VICERRECTORÍA. DEL PRESUPUESTO DE LOS PROYECTOS DE LA VICERRECTORÍA DE EXTENSIÓN Y PROYECCIÓN SOCIAL. 2. APOYAR EN EL SEGUIMIENTO A LOS PROYECTOS QUE SE ENCUENTRAN EN EJECUCIÓN EN LA VICERRECTORÍA DE EXTENSIÓN Y PROYECCIÓN SOCIAL. 3. APOYAR EN EL SEGUIMIENTO A LOS DIFERENTES ACTOS ADMINISTRATIVOS QUE SE EMITAN DE LOS PROYECTOS DE LA VICERRECTORÍA DE EXTENSIÓN Y PROYECCIÓN SOCIAL. 4. ASESORAR EN LA ELABORACIÓN DE INFORMES A LOS PROYECTOS EN EJECUCIÓN EN LA VICERRECTORIA DE EXTENSIÓN Y PROYECCIÓN SOCIAL. 5. APOYAR EN EL SEGUIMIENTO A LOS PROCEDIMIENTOS FINANCIEROS QUE SE EJECUTAN EN LA VICERRECTORÍA DE EXTENSIÓN Y PROYECCIÓN SOCIAL. 6. ASESORAR EN LA FINALIZACIÓN Y LIQUIDACIÓN DE LOS CONTRATOS Y CONVENIOS QUE SE EJECUTEN EN LA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</si>
  <si>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OPSP-VAD-0165</t>
  </si>
  <si>
    <t>NATALY JINETH MALDONADO COHEN</t>
  </si>
  <si>
    <t>LA PRESENTE ORDEN TIENE POR OBJETO: 1. ASESORAR Y APOYAR A LA COORDINACIÓN DE CADA UNO DE LOS CURSOS Y DIPLOMADOS QUE CONTEMPLA 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EL CUAL SE EJECUTA EN EL MARCO DEL CONVENIO NO. 7000000013, CELEBRADO CON CENIT LOGÍSTICA Y TRANSPORTE DE HIDROCARBUROS S.A.S. 2. APOYAR LA FORMULACIÓN, DISEÑO Y PLANEACIÓN DE NUEVOS PROYECTOS DEL GRUPO DE ANÁLISIS EN CIENCIAS ECONÓMICAS (GACE). 3. APOYAR EL SEGUIMIENTO PRESUPUESTAL A CADA UNO DE LOS CERTIFICADOS DE DISPONIBILIDAD PRESUPUESTAL (CDP) EXPEDIDOS PARA PROYECTOS DIRECCIONADOS POR EL GRUPO DE ANÁLISIS EN CIENCIAS ECONÓMICAS (GACE). 4. APOYAR LA REVISIÓN DE LOS MOVIMIENTOS FINANCIEROS DE LOS PROYECTOS, PARA ASEGURAR SU CUMPLIMIENTO DE ACUERDO CON LO ESTABLECIDO EN LOS PLANES ANUALES MENSUALIZADOS DE CAJA – PAC. 5. APOYAR EN LA ELABORACIÓN DE SOLICITUDES DE CUENTAS DE COBRO DE LOS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</si>
  <si>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 xml:space="preserve"> JAIME ALBERTO MORON CARDENAS</t>
  </si>
  <si>
    <t>OPSP-VAD-0166</t>
  </si>
  <si>
    <t>LUIS FELIPE FUENTES MONTES</t>
  </si>
  <si>
    <t>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CON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</si>
  <si>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OPSP-VAD-0167</t>
  </si>
  <si>
    <t>MILAGROS KAROLINA ALVARADO AVENDAÑO</t>
  </si>
  <si>
    <t>LA PRESENTE ORDEN TIENE POR OBJETO: 1. APOYAR A LA DIRECCION DE DESARROLLO ESTUDIANTIL EN LA REALIZACIÓN DE LA CARACTERIZACIÓN PSICOSOCIAL DE LOS ESTUDIANTES NUEVOS QUE INGRESAN AL PROGRAMA “TALENTO MAGDALENA”. 2. APOYAR A LA DIRECCION DE DESARROLLO ESTUDIANTIL EN EL ACOMPAÑAMIENTO PSICOPEDAGÓGICO CON LOS ESTUDIANTES PERTENECIENTES AL PROGRAMA “TALENTO MAGDALENA”. 3. ASESORAR Y APOYAR A LA DIRECCION DE DESARROLLO ESTUDIANTIL EN LA IMPLEMENTACIÓN DE TALLERES PSICOSOCIALES Y ATENCIONES INDIVIDUALES BUSCANDO GENERAR EN POBLACIÓN DE TALENTO MAGDALENA LA ADQUISICIÓN DE COMPETENCIAS QUE LE PERMITAN ADAPTARSE AL AMBIENTE UNIVERSITARIO. 4. APOYAR A LA DIRECCION DE DESARROLLO ESTUDIANTIL EN LA ELABORACIÓN DE RUTA DE ATENCIÓN PSICOSOCIAL PARA LOS ESTUDIANTES DEL PROGRAMA “TALENTO MAGDALENA”. 5. PRESTAR LOS SERVICIOS PROFESIONALES PARA DESARROLLAR LAS ESTRATEGIAS DE ATENCIÓN Y ASESORÍA INDIVIDUAL A ESTUDIANTES DEL PROGRAMA “TALENTO MAGDALENA”. 6. APOYAR A LA DIRECCION DE DESARROLLO ESTUDIANTIL EN LA ACTUALIZACIÓN DE LOS DOCUMENTOS, PROCESOS Y FORMATOS EN LA PLATAFORMA DEL PROGRAMA “TALENTO MAGDALENA”. 7. APOYAR A LA DIRECCION DE DESARROLLO ESTUDIANTIL EN EL SEGUIMIENTO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DIRECCION DE DESARROLLO ESTUDIANTIL EN EL DISEÑO DE MATERIALES DE ACOMPAÑAMIENTO VIRTUAL PARA LOS ESTUDIANTES DEL TALENTO MAGDALENA. 10. APOYAR A LA DIRECCION DE DESARROLLO ESTUDIANTIL EN EL PROCESO DE ADMISIÓN DEL PROGRAMA “TALENTO MAGDALENA”. 11. APOYAR A LA DIRECCION DE DESARROLLO ESTUDIANTIL EN LA REALIZACIÓN DE ENTREVISTAS DE ORIENTACIÓN VOCACIONAL DEL PROCESO DE ADMISIÓN DEL PROGRAMA “TALENTO MAGDALENA”. 12. APOYAR A LA DIRECCION DE DESARROLLO ESTUDIANTIL EN EL PROCESO DE APLICACIÓN DE PRUEBAS PSICOTÉCNICAS QUE HACEN PARTE DEL SISTEMA DE ANÁLISIS, SEGUIMIENTO Y EVALUACIÓN A LA DESERCIÓN ESTUDIANTIL -SASED. 13. APOYAR A LA DIRECCION DE DESARROLLO ESTUDIANTIL EN EL PROCESO DE ADMISIÓN DE LOS ESTUDIANTES REGULARES QUE INGRESAN A LA UNIVERSIDAD DEL MAGDALENA. 14. PRESENTAR EL PLAN DE TRABAJO DE ACTIVIDADES A DESARROLLAR, DETALLANDO OBJETIVOS, FECHAS, METODOLOGÍA, METAS, INDICADORES ACORDES CON LAS DIRECTRICES IMPARTIDAS POR EL DIRECTOR DE DESARROLLO ESTUDIANTIL QUE DÉ RESPUESTA A LAS ACTIVIDADES PARA LAS CUALES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</si>
  <si>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OPSP-VAD-0168</t>
  </si>
  <si>
    <t>JOSE LUIS PACHECO PEREZ</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</si>
  <si>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PARA LA SUPERVISIÓN DE LAS OBRAS ASIGNADAS POR PARTE DEL ORDENADOR DEL GASTO. 4. REALIZAR LA RENDERIZACIÓN, DIGITALIZACIÓN DE PLANOS EN 2D Y 3D Y REVISIÓN TÉCNICA DE LOS PROYECTOS COORDINADOS DESDE EL GRUPO DE INFRAESTRUCTURA Y PLANTA FÍSICA.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</si>
  <si>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OPSP-VAD-0169</t>
  </si>
  <si>
    <t>ROBERTO CARLOS MAL VILLALOBO</t>
  </si>
  <si>
    <t>LA PRESENTE ORDEN TIENE POR OBJETO: 1. APOYAR EN EL LEVANTAMIENTO DE INFORMACIÓN Y ELABORACIÓN DE REQUERIMIENTOS Y TÉRMINOS DE REFERENCIA PARA EL DESARROLLO DE NUEVAS FUNCIONALIDADES DE SISTEMA DE INFORMACIÓN DE RECURSOS EDUCATIVOS SIARE (SISTEMA DE INFORMACIÓN PARA LA ADMINISTRACIÓN DE RECURSOS EDUCATIVOS). 2. APOYAR EN EL DISEÑO, DESARROLLO E IMPLEMENTACIÓN DE LOS CAMBIOS REQUERIDOS DEL SISTEMA DE INFORMACIÓN SIARE. 3. APOYAR EN EL MANTENIMIENTO Y ACTUALIZACIÓN DEL SISTEMA DE INFORMACIÓN DE RECURSOS EDUCATIVOS. 4. APOYAR EN LA CONSTRUCCIÓN DE ESTADÍSTICAS DE LOS PROCESOS Y/O SERVICIOS DEL GRUPO DE RECURSOS EDUCATIVOS Y ADMINISTRACIÓN DE LABORATORIOS. 5. APOYAR EN LA CAPACITACIÓN A USUARIOS FINALES DEL SIARE. 6. APOYAR AL DIRECTOR EN LA PREPARACIÓN Y PRESENTACIÓN DE INFORMES DE LOS PROCESOS DE ASIGNACIÓN ACADÉMICA. 7.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</si>
  <si>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OPSP-VAD-0170</t>
  </si>
  <si>
    <t>LA PRESENTE ORDEN TIENE POR OBJETO: 1. APOYAR EN EL LEVANTAMIENTO DE LA INFORMACIÓN Y ELABORACIÓN DE REQUERIMIENTOS Y TÉRMINOS DE REFERENCIA PARA EL DESARROLLO DE NUEVAS FUNCIONALIDADES DE SISTEMA DE INFORMACIÓN DE RECURSOS EDUCATIVOS SIARE (SISTEMA DE INFORMACIÓN PARA LA ADMINISTRACIÓN DE RECURSOS EDUCATIVOS). 2. APOYAR EN EL DISEÑO, DESARROLLO, IMPLEMENTAR LOS CAMBIOS REQUERIDOS DEL SISTEMA DE INFORMACIÓN SIARE. 3. REALIZAR MANTENIMIENTO Y ACTUALIZACIÓN DEL SISTEMA DE INFORMACIÓN DE RECURSOS EDUCATIVOS. 4. APOYAR EN LA CONSTRUCCIÓN DE ESTADÍSTICAS DE LOS PROCESOS Y/O SERVICIOS DEL GRUPO DE RECURSOS EDUCATIVOS Y ADMINISTRACIÓN DE LABORATORIOS. 5. APOYAR EN LAS CAPACITACIONES A USUARIOS FINALES DEL SIARE. 6. APOYAR EN LA PREPARACIÓN Y PRESENTACIÓN DE INFORMES DE LOS PROCESOS DE ASIGNACIÓN ACADÉMICA. 7.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</si>
  <si>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OPSP-VAD-0171</t>
  </si>
  <si>
    <t>EDGARDO RAFAEL QUINTERO GUERRA</t>
  </si>
  <si>
    <t>LA PRESENTE ORDEN TIENE POR OBJETO: 1. APOYAR A LA DIRECCION DE TALENTO HUMANO EN LAS ACTIVIDADES DE PROMOCIÓN Y PREVENCIÓN QUE CONCIENTICEN A LOS EMPLEADOS DE LA INSTITUCIÓN A INCORPORAR ESTILOS DE VIDA SALUDABLES. 2. APOYAR A LA DIRECCION DE TALENTO HUMANO EN LA ATENCIÓN BÁSICA EN CONSULTA COMO PSICÓLOGO EN EL SISTEMA DE GESTIÓN DE SEGURIDAD Y SALUD EN EL TRABAJO Y EN EL DESARROLLO DE LOS PROGRAMAS DE PREVENCIÓN Y PROMOCIÓN QUE LA UNIVERSIDAD LLEVE A CABO. 3. PRESTAR ASESORIA Y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5. ENTREGAR DE MANERA OPORTUNA LOS INFORMES QUE LE SEAN SOLICITADOS POR LA DIRECCIÓN DE TALENTO HUMANO Y EL GRUPO INTERNO DE SEGURIDAD Y SALUD EN EL TRABAJO EN RELACIÓN CON LA EJECUCIÓN DEL OBJETO DE LA PRESENTE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</si>
  <si>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OAG-VAD-0172</t>
  </si>
  <si>
    <t>ANA KARINA DEL MAR OBREDOR GARCIA</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</si>
  <si>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</si>
  <si>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OAG-VAD-0173</t>
  </si>
  <si>
    <t>LIZARDO JOSE BALLESTEROS MEJIA</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</si>
  <si>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</si>
  <si>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OPSP-VAD-0174</t>
  </si>
  <si>
    <t>ANDRES FELIPE LIZCANO GONZALEZ</t>
  </si>
  <si>
    <t>LA PRESENTE ORDEN TIENE POR OBJETO: 1. APOYAR EL CARGUE DE INFORMACIÓN A LA PLATAFORMA DEL SECOP DE TODOS LOS PROCESOS DE CONTRATACIÓN QUE ADELANTE LA UNIVERSIDAD A TRAVÉS DE LA VICERRECTORÍA ADMINISTRATIVA. 2. APOYAR EN EL CARGUE, Y ACTUALIZACIÓN DE LA INFORMACIÓN DE LAS ORDENES DE SERVICIOS PROFESIONALES, Y DE APOYO A LA GESTIÓN QUE SUSCRIBA LA VICERRECTORÍA ADMINISTRATIVA Y/O DIRECCIÓN ADMINISTRATIVA EN LA PLATAFORMA SIA OBSERVA DE LA AUDITORA GENERAL DE LA REPÚBLICA. 3. PRESTAR ASESORÍA, EMITIR LOS CONCEPTOS, Y RESOLVER LAS CONSULTAS DE TIPO JURÍDICO EN TODAS LAS ÁREAS DEL DERECHO QUE LE SEAN SOLICITADOS, EN EL CASO QUE LAS CONSULTAS Y/O CONCEPTOS SE DEBAN ENTREGAR POR ESCRITO ÉSTOS DEBERÁN SER RUBRICADOS POR EL CONTRATISTA. 4. APOYAR EN LA RESPUESTA A LAS PETICIONES QUE SE LE HAGAN A LA UNIVERSIDAD DEL MAGDALENA DENTRO DE LOS PLAZOS Y/O TÉRMINOS ESTABLECIDOS EN LA LEY. 5. APOYAR LA VALIDACIÓN, Y APROBACIÓN DE LA INFORMACIÓN PRECONTRACTUAL DE LAS HOJAS DE VIDA DEL PERSONAL EN LA PLATAFORMA SIGEP (SISTEMA DE INFORMACIÓN, Y GESTIÓN DEL EMPLEO PÚBLICO). 6. APOYAR AL GRUPO INTERNO DE CONTRATACIÓN EN LA REVISIÓN Y VERIFICACIÓN EN LA PLATAFORMA DEL GEDOCO DE LOS DOCUMENTOS PRECONTRACTUALES NECESARIOS PARA LA ELABORACIÓN DE ORDENES DE SERVICIOS PROFESIONALES Y DE APOYO A LA GESTIÓN. 7. APOYAR AL GRUPO INTERNO DE CONTRATACIÓN EN EL CARGUE DE LOS CONTRATOS, MODIFICACIONES, Y LIQUIDACIONES DE LAS ORDENES DE PRESTACIÓN DE SERVICIOS PROFESIONALES Y DE APOYO EN LA GESTIÓN EN LA PLATA FORMA SIGEP.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</si>
  <si>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OPSP-VAD-0175</t>
  </si>
  <si>
    <t>WILMER MANUEL GUERRERO MULETH</t>
  </si>
  <si>
    <t>LA PRESENTE ORDEN TIENE POR OBJETO: 1. ASESORAR Y APOYAR AL GRUPO DE ASEGURAMIENTO DE LA CALIDAD EN LOS PROCESOS DEL SISTEMA COGUI+ PARA LA ARTICULACIÓN DE LOS PROCESOS DEL SISTEMA DE GESTIÓN INSTITUCIONAL INTEGRAL COGUI+ AL NUEVO PLAN DE GOBIERNO 2020- 2024 Y PLAN DE DESARROLLO 2020-2030. 2. ASESORAR AL GRUPO DE ASEGURAMIENTO DE LA CALIDAD EN LA REVISIÓN, EL SEGUIMIENTO, MEDICIÓN, ANÁLISIS Y EVALUACIÓN DEL SISTEMA DE GESTIÓN DEL CONSULTORIO JURÍDICO Y CENTRO DE CONCILIACIÓN. 3. ASESORAR Y APOYAR AL GRUPO DE ASEGURAMIENTO DE LA CALIDAD EN LOS PROCESOS DEL SISTEMA INTEGRADO DE GESTIÓN EN LA FORMULACIÓN DE ACCIONES A PARTIR DEL PLAN DE MEJORAMIENTO DE AUTOEVALUACIÓN INSTITUCIONAL ARTICULADO AL PLAN DE DESARROLLO 2020-2030. 4. APOYAR LA COORDINACIÓN DEL SISTEMA DE GESTIÓN DE CALIDAD DEL CENTRO PARA LA REGIONALIZACIÓN DE LA EDUCACIÓN Y LAS OPORTUNIDADES (CREO) BAJO LA NORMA NTC 5555:2011 5. ASESORAR Y APOYAR LA COORDINACIÓN DEL DISEÑO DOCUMENTAL ATENDIENDO LOS REQUISITOS DE LAS NORMAS DE CALIDAD PARA LOS 4 PROGRAMAS TÉCNICOS LABORALES POR COMPETENCIA DE CREO, BAJO LAS NORMAS NTC 5581: 2011, 5663:2011.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</si>
  <si>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EIRA ROSARIO MADERA REYES</t>
  </si>
  <si>
    <t>OPSP-VAD-0176</t>
  </si>
  <si>
    <t>JOHN JAIRO DIAZ RINCON</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</si>
  <si>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CETEP.6. APOYAR EN LA REALIZACIÓN DE INFOGRAFIAS EN BLOQUE 10.7. APOYAR EN LA ELABORACIÓN DE CORTINILLAS Y ANIMACIONES PARA LOS MATERIALES AUDIOVISUALES DEL CETEP.  8.APOYAR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</si>
  <si>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XIMENA PORTILLO PUENTES</t>
  </si>
  <si>
    <t>LA PRESENTE ORDEN TIENE POR OBJETO: 1. APOYAR AL GRUPO DE GESTIÓN DE LA CALIDAD EN LA TENCIÓN DE LAS SOLICITUDES DE ASESORÍA Y CONSULTA DE LOS 21 PROCESOS DEL SISTEMA DE GESTIÓN INTEGRAL INSTITUCIONAL PARA LA ELABORACIÓN O MEJORAMIENTO DE LA DOCUMENTACIÓN (CARACTERIZACIÓN, PROCEDIMIENTOS, FORMATOS, ENTRE OTROS). 2. APOYAR AL GRUPO DE GESTIÓN DE LA CALIDAD EN LA TENCIÓN DE LAS SOLICITUDES QUE INCIDAN EN EL MEJORAMIENTO DE LOS PROCEDIMIENTOS PARA LA ELABORACIÓN Y CONTROL DE DOCUMENTOS Y REGISTROS. 3. APOYAR AL GRUPO DE GESTIÓN DE LA CALIDAD EN LA VERIFICACIÓN QUE LOS DOCUMENTOS DEL SISTEMA DE GESTIÓN “COGUI+” CUMPLAN CON LAS DISPOSICIONES DE FORMA DADAS EN LA GUÍA PARA LA ELABORACIÓN DE DOCUMENTOS, ANTES DE SU PUBLICACIÓN. 4. APOYAR AL GRUPO DE GESTIÓN DE LA CALIDAD EN LA COORDINACIÓN Y ASEGURAMIENTO DE LA PUBLICACIÓN DE LOS DOCUMENTOS APROBADOS DEL SISTEMA “COGUI+”, CON EL FIN DE GARANTIZAR LA DISPONIBILIDAD DE LOS MISMOS PARA TODA LA COMUNIDAD UNIVERSITARIA. 5. APOYAR AL GRUPO DE GESTIÓN DE LA CALIDAD EN LA ADMINISTRACIÓN DE LOS LISTADOS MAESTROS DEL SISTEMA DE GESTIÓN “COGUI+”. 6. APOYAR AL GRUPO DE GESTIÓN DE LA CALIDAD EN LA ADMINISTRACIÓN, CUIDADO Y PROTECCIÓN DE LA DOCUMENTACIÓN DEL SISTEMA DE GESTIÓN. 7. APOYAR AL GRUPO DE GESTIÓN DE LA CALIDAD EN LA ORGANIZACIÓN, COORDINACIÓN Y ASESORARÍA DE LA FORMULACIÓN Y EJECUCIÓN DE ACCIONES CORRECTIVAS, PREVENTIVAS Y DE MEJORAMIENTO PARA GARANTIZAR LA EFICACIA DE LOS 21 PROCESOS DEL SISTEMA DE GESTIÓN. 8. APOYAR AL GRUPO DE GESTIÓN DE LA CALIDAD EN LA ORGANIZACIÓN Y EJECUCIÓN DEL PROCESO DE AUDITORÍA INTERNA. 9. ASESORAR AL GRUPO DE GESTIÓN DE LA CALIDAD RESPECTO DE LOS 21 PROCESOS DEL SISTEMA DE GESTIÓN INTEGRAL INSTITUCIONAL EN EL MANEJO Y USO DE LAS PLATAFORMAS QUE SE DISPONGAN PARA LA GESTIÓN DE LAS ACTIVIDADES DEL SISTEMA DE GESTIÓN. 10. APOYAR AL GRUPO DE GESTIÓN DE LA CALIDAD EN LA RECEPCIÓN DE LAS SOLICITUDES DE INFORMACIÓN QUE SE RECIBEN A TRAVÉS DEL CORREO “ATENCIÓN AL CIUDADANO”.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</si>
  <si>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OPSP-VAD-0177</t>
  </si>
  <si>
    <t>CAMILA BARRIOS LEON</t>
  </si>
  <si>
    <t>LA PRESENTE ORDEN TIENE POR OBJETO: 1. APOYAR EN LOS PROCESOS ADMINISTRATIVOS PRECONTRACTUALES DE LA DIRECCIÓN ADMINISTRATIVA: COMPILACIÓN DE LAS NECESIDADES DE CONTRATACIÓN POR PARTE DE LAS UNIDADES GESTORAS ADSCRITAS A LA DIRECCIÓN ADMINISTRATIVA, REVISIÓN Y SEGUIMIENTO DE LAS SOLICITUDES DE CDP ALLEGADAS A LA DIRECCIÓN ADMINISTRTAIVA, REVISIÓN DE LOS SALDOS DIPONIBLES SEGÚN CATALOGO PRESUPUESTAL, COMPARACÓN DE PRECIOS (SONDEO COMERCIAL), ETC  2. APOYAR AL DIRECTOR ADMINISTRATIVO EN LA REALIZACIÓN DE INFORMES SOBRE EL MANEJO DE LOS RUBROS DE FUNCIONAMIENTO QUE SOPORTEN LOS PROCESOS ADMINISTRATIVOS A CARGO DE LA DIRECCIÓN ADMINISTRATIVA. 3. APOYAR AL DIRECTOR ADMINISTRATIVO EN EL SEGUIMIENTO A LOS PLANES, PROYECTOS Y ACTIVIDADES PROPIAS DE LA DEPENDENCIA Y, PROYECTAR PARA SU APROBACIÓN PROCEDIMIENTOS PARA MEJORAR LA PRESTACIÓN DE SERVICIOS. 4. APOYAR AL DIRECTOR ADMININSTRATIVO EN LA ELABORACIÓN DE INFORMES SOBRE LA GESTIÓN Y ADMINISTRACIÓN DE LA DEPENDENCIA. 5. ASESORAR AL DIRECTOR ADMINISTRATIVO EN LA IMPLEMENTACIÓN DE ESTRATEGIAS QUE CONTRIBUYAN AL MEJORAMIENTO DEL DESEMPEÑO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</si>
  <si>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OPSP-VAD-0178</t>
  </si>
  <si>
    <t>RAMIRO DAVID PALMERA DE LA ROSA</t>
  </si>
  <si>
    <t>LA PRESENTE ORDEN TIENE POR OBJETO: 1.ASESORAR Y APOYAR EN LA REVISIÓN  DEL  PROTOCOLO DEL PROCESO DE ORIENTACIÓN VOCACIONAL Y PROFESIONAL A ASPIRANTES AL PROGRAMA TALENTO MAGDALENA. 2. APOYAR EN LA REALIZACIÓN DE INTERVENCIONES PSICOEDUCATIVAS GRUPALES  A LOS ASPIRANTES Y ACUDIENTES DENTRO DE LAS FECHAS PACTADAS. 3.ASESORAR Y APOYAR EN LA REALIZACIÓN DE  ANOTACIONES, EN LA PLATAFORMA VIRTUAL DE TALENTO MAGDALENA, SOBRE EL DESARROLLO DE LAS INTERVENCIONES PSICOEDUCATIVAS GRUPALES REALIZADAS A LO LARGO DEL PROCESO DE ORIENTACIÓN A ASPIRANTES. 4.APOYAR EN EL PROCESO DE LECTURA DE LOS RESULTADOS DE LAS PRUEBAS DE ORIENTACIÓN VOCACIONAL U OTRAS, REALIZADAS A LOS ASPIRANTES QUE LE SEAN ASIGNADOS PARA ENTREVISTA. 5.ASESORAR Y APOYAR EN LA ENTREVISTA DE ORIENTACIÓN VOCACIONAL A LOS ASPIRANTES DEL PROGRAMA TALENTO MAGDALENA. 6. INFORMAR DEBIDAMENTE LA ELECCIÓN FINAL DE LA PROFESIÓN POR PARTE DEL ASPIRANTE, SEGÚN LA DISPONIBILIDAD DE CUPOS. 7. DILIGENCIAR UN INFORME INDIVIDUAL DE LA ENTREVISTA APLICADA, ATENDIENDO LOS ASPECTOS RELACIONADOS EN LA MISMA. 8. APOYAR EN LA RESPUESTA A LOS REQUERIMIENTOS QUE SE DERIVEN DE LOS INFORMES DE ENTREVISTAS REALIZADAS A LOS ASPIRANTES A INGRESAR AL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</si>
  <si>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OPSP-VAD-0179</t>
  </si>
  <si>
    <t>ANDRES FELIPE PEREZ CAMPO</t>
  </si>
  <si>
    <t>LA PRESENTE ORDEN TIENE POR OBJETO: 1. APOYAR LA COORDINACIÓN DE LOS DIFERENTES PROCESOS TECNOLÓGICOS DEL BLOQUE 10.2. APOYAR EN EL DESARROLLO DE SISTEMAS DE INFORMACIÓN HACIENDO USO DE TECNOLOGÍAS BACKEND COMO LARAVEL. 3. APOYAR EN EL DISEÑO, ELABORACIÓN E IMPLEMENTACIÓN DE MICROSITIOS, LANDING PAGES EN EL ECOSISTEMA DIGITAL DE APRENDIZAJE BLOQUE 10. 4. APOYAR EN LA ELABORACIÓN DE CURSOS VIRTUALES EN LA PLATAFORMA BLOQUE 10. 5. APOYAR EN LA IMPLEMENTACIÓN DE SISTEMAS GESTORES DE CONTENIDOS CON WORDPRESS. 6. BRINDAR ASESORÍA A LOS DOCENTES Y ESTUDIANTES EN EL USO DE LAS HERRAMIENTAS TECNOLÓGICAS PARA EL DESARROLLO DE SUS ACTIVIDADES DE APRENDIZAJE. 7. APOYAR EN LA ACTUALIZACIÓN DE LAS FUNCIONALIDADES, CONTENIDOS Y COMPLEMENTOS DEL ECOSISTEMA DIGITAL DE APRENDIZAJE BLOQUE 10. 8. APOYAR EN LA ACTUALIZACIONES DE DISEÑO DE PÁGINAS WEB EN BLOQUE 10, HACIENDO USO DE TECNOLOGÍAS WEB COMO HTML, CSS Y JAVASCRIPT 9. ELABORAR REPORTES CON MICROSOFT POWER BI.10. APOYAR EN LA MODERACIÓN DE USUARIOS Y DE CONTENIDOS EN LA PLATAFORMA BLOQUE 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</si>
  <si>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OPSP-VAD-0180</t>
  </si>
  <si>
    <t>LA PRESENTE ORDEN TIENE POR OBJETO: 1. APOYAR EN EL DISEÑO Y EN LA EJECUCIÓN DE PRODUCCIÓN AUDIOVISUAL, Y DESARROLLO DE LOS CONTENIDOS MULTIMEDIA PARA EL CETEP.  2. APOYAR EN LA ESCRITURA Y REVISIÓN DE LOS GUIONES RELACIONADOS CON LAS PRODUCCIONES AUDIOVISUALES. 3. APOYAR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</si>
  <si>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OPSP-VAD-0181</t>
  </si>
  <si>
    <t>MATIAS CANTILLO VASQUEZ</t>
  </si>
  <si>
    <t>LA PRESENTE ORDEN TIENE POR OBJETO: 1. APOYAR EN EL MANTENIMIENTO Y ACTUALIZACIÓN DE LOS SERVICIOS DE LA PLATAFORMA DE AMBIENTES VIRTUALES DE APRENDIZAJE. 2. APOYAR AL DIRECTOR DEL CENTRO DE TECNOLOGÍA EDUCATIVA Y PEDAGÓGICA (CETEP) EN LA INTERACCIÓN CON EL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PROYECTAR LAS RESPUESTAS RELACIONADAS CON LAS INQUIETUDES, SOLICITUDES Y REQUERIMIENTOS TÉCNICOS DE LOS USUARIOS, QUE EL DIRECTOR DEL CETEP LE TRASLADE. 5. APOYAR LAS ACTIVIDADES DE FORMACIÓN DE LOS USUARIOS EN SUS DIFERENTES ROLES, SOBRE EL USO DE LA PLATAFORMA. 6. APOYAR AL DIRECTOR DEL CETEP PARA LA ACTIVACIÓN DE USUARIOS Y CURSOS EN LA PLATAFORMA. 7. ASESORAR Y APOYAR AL AL DIRECTOR DEL CETEP EN LA ESTRUCTURACIÓN DE LAS POLÍTICAS DE SEGURIDAD DE LAS TIC Y/O PROPIEDAD INTELECTUAL CONFORME A LAS NECESIDADES, PROCEDIMIENTOS Y ESTÁNDARES EXISTENTES E INFORMAR LA EXISTENCIA DE ANOMALÍAS EN LAS ACTIVIDADES DE LA PLATAFORMA. 8. ASESORAR AL DIRECTOR DEL CETEP PARA EL ESTABLECIMINETO DEL DISEÑO E IMPLEMENTACIÓN DE MECANISMOS DE INTEROPERABILIDAD ENTRE LA PLATAFORMA DE AMBIENTES VIRTUALES Y OTROS SISTEMAS DE INFORMACIÓN Y/O TECNOLOGÍAS QUE PERMITAN MEJORAR LOS PROCESOS DE ENSEÑANZA, APRENDIZAJE Y GESTIÓN CURRICULAR.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</si>
  <si>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OAG-VAD-0182</t>
  </si>
  <si>
    <t>LUIS ANGEL ACOSTA MARTINEZ</t>
  </si>
  <si>
    <t>LA PRESENTE ORDEN TIENE POR OBJETO: 1. APOYAR EN EL MANTENIMIENTO DEL ESTADO DE LOS EQUIPOS, Y MOBILIARIOS QUE HACEN PARTE DE LA DOTACIÓN DE LA CLÍNICA ODONTOLÓGICA. 2. APOYAR EL SEGUIMIENTO DEL ESTADO Y BUEN USO DE LOS EQUIPOS RADIOLÓGICOS. 3. ELABORAR, ACTUALIZAR Y REALIZAR SEGUIMIENTO DE LAS HOJAS DE VIDA DE LOS EQUIPOS 4. APOYAR EN LA ATENCIÓN Y BUEN FUNCIONAMIENTO DE LA PRECLÍNICA. 5. APOYAR EL SEGUIMIENTO DEL ESTADO DE LOS EQUIPOS Y LA OPERACIÓN NORMAL DE LOS ESPACIOS ACADÉMICOS DE APOYO AL PROGRAMA DE ODONTOLOGÍA.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</si>
  <si>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OAG-VAD-0187</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</si>
  <si>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VIDEOS.4. APOYAR EN LA GRABACIÓN, LA EDICIÓN Y POSTPRODUCCIÓN DE MATERIALES AUDIOVISUALES REQUERIDOS.5. APOYAR EN EL ACOMPANAMIENTO A DOCENTE EN LA REALIZACIÓN DE OBJETOS VIRTUAL DE APRENDIZAJE (OVA).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</si>
  <si>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OAG-VAD-0188</t>
  </si>
  <si>
    <t>JOSE GREGORIO COTES CEBALLOS</t>
  </si>
  <si>
    <t>LA PRESENTE ORDEN TIENE POR OBJETO: 1. APOYAR EN EL DISEÑO DE PIEZAS GRÁFICAS 2. APOYAR EN LA PRODUCCIÓN AUDIOVISUAL MULTIMEDIA 3. APOYAR EN LA PARTE LOGISTICA DE GRABACIONES 4. APOYAR EN LAS ACTIVIDADES DE STREAMING.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</si>
  <si>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OAG-VAD-0189</t>
  </si>
  <si>
    <t>ARMANDO YUNIOR POLO PAZ</t>
  </si>
  <si>
    <t>LA PRESENTE ORDEN TIENE POR OBJETO: 1. 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CETEP. 5. APOYAR EN LA IMPLEMENTACIÓN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</si>
  <si>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OAG-VAD-0190</t>
  </si>
  <si>
    <t>MARLON PAVA NIEBLES</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</si>
  <si>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VIDEOS EN LOS PROCESOS DE ACREDITACIÓN. 5. APOYAR EN LA ELABORACIÓN DE PIEZAS PUBLICITARIAS DEL CETEP. 6. APOYAR EN LA ELABORACIÓN DE CORTINILLAS Y ANIMACIONES PARA LOS MATERIALES AUDIOVISUALES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</si>
  <si>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OAG-VAD-0191</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</si>
  <si>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VIDEOS.4. APOYAR EN LA GRABACIÓN, LA EDICIÓN Y POSTPRODUCCIÓN DE MATERIALES AUDIOVISUALES REQUERIDOS.5. APOYAR EN EL ACOMPAÑAMIENTO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</si>
  <si>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OPSP-VAD-0192</t>
  </si>
  <si>
    <t>WILFREN PACHECO BOBADILLA</t>
  </si>
  <si>
    <t>LA PRESENTE ORDEN TIENE POR OBJETO: 1. APOYAR EN EL DISEÑO Y EN LA EJECUCIÓN DE PRODUCCIÓN AUDIOVISUAL, Y DESARROLLO DE LOS CONTENIDOS MULTIMEDIA PARA EL CETEP. 2. APOYAR EN LA ESCRITURA Y REVISIÓN DE LOS GUIONES RELACIONADOS CON LAS PRODUCCIONES AUDIOVISUALES. 3. APOYAR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</si>
  <si>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OPSP-VAD-0193</t>
  </si>
  <si>
    <t>HERNAN ALBERTO ROJAS CEBALLOS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</si>
  <si>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ASESORAR EL PROCESO DE PLANIFICACIÓN, DESARROLLO Y EJECUCIÓN DE CONCURSOS, FESTIVALES Y/O EVENTOS INTERNOS DONDE PARTICIPEN TODOS LOS MIEMBROS DE LA COMUNIDAD UNIVERSITARIA.5. ASESORAR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CORRESPONDA. 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</si>
  <si>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OPSP-VAD-0194</t>
  </si>
  <si>
    <t>MONICA CANDELARIO MOROS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</si>
  <si>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DIRECCION DE BIENESTAR EN LA ATENCIÓN BÁSICA, OPORTUNA Y ADECUADA EN CONSULTA COMO ENFERMERA A TODOS LOS MIEMBROS DE COMUNIDAD UNIVERSITARIA QUE LO SOLICITEN. 3. APOYAR A LA DIRECCION DE BIENESTAR EN LA VALORACIÓN DE LA INFORMACIÓN RECOGIDA DE LOS PACIENTES PARA REALIZAR ACCIONES DE ENFERMERÍA, REGISTRÁNDOLAS EN LA HISTORIA CLÍNICA. 4. APOYAR A LA DIRECCION DE BIENESTAR EN LA EJECUCIÓN DE ACTIVIDADES DE PROMOCIÓN Y FOMENTO DE LA SALUD A LOS MIEMBROS DE LA COMUNIDAD UNIVERSITARIA. 5. APOYAR A LA DIRECCION DE BIENESTAR EN LA ORIENTACIÓN EN CONSULTA A LOS MIEMBROS DE LA COMUNIDAD UNIVERSITARIA PARA QUE ASUMA CONDUCTAS RESPONSABLES EN EL CUIDADO DE SU SALUD. 6. APOYAR A LA DIRECCION DE BIENESTAR EN LA EJECUCIÓN DE TÉCNICAS Y PROCEDIMIENTOS DE ENFERMERÍA EN EL ÁMBITO DE SU COMPETENCIA. 7. APOYAR A LOS MÉDICOS EN LOS PROCEDIMIENTOS DE ATENCIÓN QUE SE REQUIERA. 8. APOYAR AL COORDINADOR DEL ÁREA EN LA ACTUALIZACIÓN DEL INVENTARIO DE LOS EQUIPOS DE OFICINA Y DE INSUMOS MÉDICOS Y GARANTIZAR EL BUEN USO DE LOS MISMOS. 9. ENTREGAR AL TERMINAR LA ORDEN DE PRESTACIÓN DE SERVICIOS, EL INVENTARIO DE LOS EQUIPOS DE OFICINA QUE LE FUERON FACILITADOS PARA LA EJECUCIÓN DEL OBJETO CONTRACTUAL. 10. APOYAR A LA DIRECCION DE BIENESTAR EN EL FOMENTO AL INTERIOR DE LA COMUNIDAD UNIVERSITARIA DE ACTIVIDADES DE PROMOCIÓN Y PREVENCIÓN PARA LA ADOPCIÓN DE ESTILOS DE VIDA SALUDABLE. 11. DILIGENCIAR LOS FORMATOS DEL PROCESO "BIENESTAR UNIVERSITARIO" DEL SISTEMA DE GESTIÓN DE CALIDAD, Y ASÍ MISMO GENERAR INFORMES DE ACUERDO CON LAS INDICACIONES DADAS POR LA DIRECCIÓN DE BIENESTAR UNIVERSITARIO O EL COORDINADOR DEL ÁREA. 12.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13. ENTREGAR DE MANERA OPORTUNA Y BAJO SU RESPONSABILIDAD LOS INFORMES QUE SE LE SOLICITEN QUE SEAN DE SU COMPETENCIA PARA SER PRESENTADOS EN OTRAS DEPENDENCIAS. 14. APOYAR A LA DIRECCION DE BIENESTAR EN LA COORDINACIÓN CON EL PROGRAMA DE ENFERMERÍA DE LA FACULTAD DE CIENCIAS DE LA SALUD ACTIVIDADES DE PROMOCIÓN Y PREVENCIÓN PARA TODOS LOS MIEMBROS DE LA COMUNIDAD UNIVERSITARIA. 15. APOYAR A LA DIRECCION DE BIENESTAR EN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16. APOYAR EN  LA ATENCIÓN TELEFÓNICA Y PRESENCIAL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</si>
  <si>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LUZ VIVES LACOUTURE</t>
  </si>
  <si>
    <t>OPSP-VAD-0195</t>
  </si>
  <si>
    <t>MIGUEL MARIANO TORRALVO PUERTA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</si>
  <si>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DIRECCIÓN DE BIENESTAR EN LA ATENCIÓN BÁSICA, OPORTUNA Y ADECUADA EN CONSULTA COMO MEDICO GENERAL A TODOS LOS MIEMBROS DE COMUNIDAD UNIVERSITARIA QUE LO SOLICITEN. 3. APOYAR A LA DIRECCIÓN DE BIENESTAR EN EL FOMENTO AL INTERIOR DE LA COMUNIDAD UNIVERSITARIA DE ACTIVIDADES DE PROMOCIÓN Y PREVENCIÓN, EVITANDO DE ESTA MANERA LA APARICIÓN DE ENFERMEDADES Y CONCIENTIZAR A LA COMUNIDAD UNIVERSITARIA A INCORPORAR ESTILOS DE VIDA SALUDABLE. 4. APOYAR A LA DIRECCIÓN DE BIENESTAR EN LA VALIDACIÓN Y VERIFICACIÓN DE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APOYAR A LA DIRECCIÓN DE BIENESTAR EN LA PARTICIPACIÓN EN EVENTOS ACADÉMICOS, CIENTÍFICOS, ARTÍSTICOS, CULTURALES Y DEPORTIVOS 9. APOYAR AL DIRECTOR DE BIENESTAR EN LA REALIZACIÓN DE ACTIVIDADES DOCENTE ASISTENCIALES BAJO LA MODALIDAD DE SUPERVISIÓN DE PRÁCTICAS FORMATIVAS A LOS ESTUDIANTES DE LA FACULTAD DE CIENCIAS DE LA SALUD DE LA UNIVERSIDAD DEL MAGDALENA. 10. APOYAR A LA DIRECCIÓN DE BIENESTAR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</si>
  <si>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OAG-VAD-0196</t>
  </si>
  <si>
    <t>HEYNER ALONSO CARROL PINEDA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</si>
  <si>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DIRECCION DE BIENESTAR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CORRESPONDIENTE.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FÍSIC0O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</si>
  <si>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OAG-VAD-0197</t>
  </si>
  <si>
    <t>HUGO ELIECER ACOSTA MOLINA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</si>
  <si>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LA ORGANIZACIÓN Y DIVULGACIÓN  DE ACTIVIDADES DE CARÁCTER RECREATIVO, FORMATIVO Y REPRESENTATIVO PARA EL FORTALECIMIENTO DE LOS PROCESOS ARTÍSTICOS Y CULTURALES, ESPECÍFICAMENTE LAS DEL GRUPO O TALLER QUE DIRIGE A TRAVÉS DE ENSAYOS REGULARES Y/O TALLERES PERMANENTES. 3. ASESORAR EL DISEÑO DE ESTRATEGIAS DE PROMOCIÓN, DIFUSIÓN Y DIVULGACIÓN DEL TALLER QUE DIRIGE, ASÍ COMO AJUSTAR EL DESARROLLO DE SUS ACTIVIDADES A LAS NUEVAS MEDIDAS ACADÉMICAS (VIRTUALIDAD Y/O ALTERNANCIA). 4. APOYAR EN LA PLANIFICACIÓN Y DESARROLLO DE LOS CONCURSOS, FESTIVALES Y/O EVENTOS INTERNOS DONDE PARTICIPEN TODOS LOS MIEMBROS DE LA COMUNIDAD UNIVERSITARIA.5. APOYAR EN LA PLANIFICACIÓN Y PARTICIPACIÓN DE LA INSTITUCIÓN EN ACTIVIDADES, CONCURSOS, FESTIVALES Y/O EVENTOS EXTERNOS DEL ORDEN LOCAL, DEPARTAMENTAL, REGIONAL, NACIONAL E INTERNACIONAL, RESPETANDO LOS PRINCIPIOS Y VALORES INSTITUCIONALES. 6. DILIGENCIAR OPORTUNAMENTE DE TODOS LOS FORMATOS ESTABLECIDOS POR BIENESTAR UNIVERSITARIO EN EL SISTEMA DE GESTIÓN DE LA CALIDAD Y OTROS PROCESOS, PARA EL REGISTRO DE TODAS LAS ACTIVIDADES QUE SE REALICEN DESDE EL GRUPO O TALLER QUE USTED DIRIGE. 07.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LAS ACTIVIDADES LIDERADAS POR EL DIRECTOR DE BIENESTAR Y EL COORDINADOR DE ÁREA, EN EL CUMPLIMIENTO DE METAS DEFINIDAS EN EL PLAN DE ACCIÓN Y PLAN DE DESARROLLO INSTITUCIONAL. 10.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</si>
  <si>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OPSP-VAD-0198</t>
  </si>
  <si>
    <t>LORENA ISABEL GONZALEZ ARIAS</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</si>
  <si>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DIRECCION DE BIENESTAR EN LA ATENCIÓN BÁSICA, OPORTUNA Y ADECUADA EN CONSULTA COMO NUTRICIONISTA A TODOS LOS MIEMBROS DE COMUNIDAD UNIVERSITARIA QUE LO SOLICITEN. 3. APOYAR A LA DIRECCION DE BIENESTAR EN EL FOMENTO AL INTERIOR DE LA COMUNIDAD UNIVERSITARIA, ACTIVIDADES DE PROMOCIÓN Y PREVENCIÓN, EVITANDO DE ESTA MANERA LA APARICIÓN DE ENFERMEDADES Y CONCIENTIZAR A LA COMUNIDAD UNIVERSITARIA A INCORPORAR ESTILOS DE VIDA SALUDABLE. 4. APOYAR A LA DIRECCION DE BIENESTAR EN LA VALIDACIÓN Y VERIFICACIÓN DE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PARA SER PRESENTADOS EN OTRAS DEPENDENCIAS. 8. APOYAR AL DIRECTOR DE BIENESTAR EN LAS ACTIVIDADES DOCENTE ASISTENCIALES BAJO LA MODALIDAD DE SUPERVISIÓN DE PRÁCTICAS FORMATIVAS A LOS ESTUDIANTES DE LA FACULTAD DE CIENCIAS DE LA SALUD DE LA UNIVERSIDAD DEL MAGDALENA. 9. APOYAR A LA DIRECCION DE BIENESTAR EN LA PARTICIPACIÓN EN EVENTOS ACADÉMICOS, CIENTÍFICOS, ARTÍSTICOS, CULTURALES Y DEPORTIVOS QUE PROGRAME LA UNIVERSIDAD DEL MAGDALENA. 10. APOYAR A LA DIRECCION DE BIENESTAR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</si>
  <si>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OAG-VAD-0199</t>
  </si>
  <si>
    <t>LUIS MIGUEL MADERO OLIVARES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</si>
  <si>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TODOS LOS FORMATOS ESTABLECIDOS POR BIENESTAR UNIVERSITARIO EN EL SISTEMA DE GESTIÓN DE LA CALIDAD Y OTROS PROCESOS, PARA EL REGISTRO DE TODAS LAS ACTIVIDADES QUE SE REALICEN DESDE EL GRUPO O TALLER QUE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</si>
  <si>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OPSP-VAD-0200</t>
  </si>
  <si>
    <t>MARTHA PATRICIA PALACIO LIZCANO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</si>
  <si>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DIRECCION DE BIENESTAR EN LA ATENCIÓN BÁSICA, OPORTUNA Y ADECUADA EN CONSULTA COMO ODONTÓLOGO A TODOS LOS MIEMBROS DE COMUNIDAD UNIVERSITARIA QUE LO SOLICITEN. 3. APOYAR A LA DIRECCION DE BIENESTAR EN EL FOMENTO AL INTERIOR DE LA COMUNIDAD UNIVERSITARIA, ACTIVIDADES DE PROMOCIÓN Y PREVENCIÓN, EVITANDO DE ESTA MANERA LA APARICIÓN DE ENFERMEDADES Y CONCIENTIZAR A LA COMUNIDAD UNIVERSITARIA A INCORPORAR ESTILOS DE VIDA SALUDABLE. 4. APOYAR A LA DIRECCION DE BIENESTAR EN LA VALIDACIÓN Y VERIFICACIÓN DE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APOYAR AL DIRECTOR DE BIENESTAR EN ACTIVIDADES DOCENTE ASISTENCIALES BAJO LA MODALIDAD DE SUPERVISIÓN DE PRÁCTICAS FORMATIVAS A LOS ESTUDIANTES DE LA FACULTAD DE CIENCIAS DE LA SALUD DE LA UNIVERSIDAD DEL MAGDALENA. 9. APOYAR A LA DIRECCION DE BIENESTAR EN LA PARTICIPACIÓN EN EVENTOS ACADÉMICOS, CIENTÍFICOS, ARTÍSTICOS, CULTURALES Y DEPORTIVOS QUE PROGRAME LA UNIVERSIDAD DEL MAGDALENA. 10. APOYAR A LA DIRECCION DE BIENESTAR EN LA IMPLEMENTACIÓN DE LAS NUEVAS MEDIDAS ACADÉMICAS EN LA FACULTADES, ASÍ COMO EN EL SEGUIMIENTO Y ACOMPAÑAMIENTO A DOCENTES Y ESTUDIANTES EN EL DESARROLLO DE SUS PROCESOS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</si>
  <si>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OAG-VAD-0201</t>
  </si>
  <si>
    <t>MARVI LAIDYS CAICEDO OSPINA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</si>
  <si>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DIRECCIÓN DE BIENESTAR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CORRESPONDIENTE.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</si>
  <si>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OAG-VAD-0202</t>
  </si>
  <si>
    <t>MAURICIO DE JESUS TORRES IZAQUITA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</si>
  <si>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DIRECCION DE BIENESTAR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CORRESPONDIENTE.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</si>
  <si>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OPSP-VAD-0203</t>
  </si>
  <si>
    <t>CARLOS JOSE MATTOS PERILLA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</si>
  <si>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2. APOYAR A LA DIRECCIÓN DE BIENESTAR EN EL PROCESO DE PROMOCIÓN Y  PREVENCIÓN EN SALUD MENTAL A NIVEL INDIVIDUAL, GRUPAL Y/O COLECTIVO. 3. A LA DIRECCIÓN DE BIENESTAR EN LA ATENCIÓN BÁSICA, OPORTUNA Y ADECUADA A LOS ESTUDIANTES QUE REQUIERAN EL SERVICIO DE ATENCIÓN EN PSICOLOGÍA. 4. REALIZAR EL DILIGENCIAMIENTO OPORTUNO DE TODOS LOS FORMATOS ESTABLECIDOS POR BIENESTAR UNIVERSITARIO EN EL SISTEMA DE GESTIÓN DE LA CALIDAD Y OTROS PROCESOS, PARA EL REGISTRO DE TODAS LAS ACTIVIDADES QUE SE REALICEN DESDE EL SERVICIO QUE PRESTA. 5. PRESENTAR INFORMES MENSUALES AL COORDINADOR DEL ÁREA SOBRE LAS ACTIVIDADES DESARROLLADAS Y PLANTEADAS EN EL PLAN DE TRABAJO, PARA LA VERIFICACIÓN Y EL CUMPLIMIENTO DE LAS METAS PROPUESTAS. EL INFORME DEBE TENER ANEXOS. 6. ENTREGAR DE MANERA OPORTUNA Y BAJO SU RESPONSABILIDAD LOS INFORMES QUE SE LE SOLICITEN QUE SEAN DE SU COMPETENCIA PARA SER PRESENTADOS EN OTRAS DEPENDENCIAS. 7. APOYAR A LA DIRECCIÓN DE BIENESTAR EN LA ATENCIÓN A LOS MIEMBROS DE LA COMUNIDAD UNIVERSITARIA QUE REQUIERAN INFORMACIÓN SOBRE LAS DISTINTAS ÁREAS DE BIENESTAR. 8. APOYAR A LA DIRECCIÓN DE BIENESTAR EN EL PROCESO DE CARACTERIZACIÓN PSICOSOCIAL DE LOS MIEMBROS DE LA COMUNIDAD UNIVERSITARIA EN RIESGO DE CONSUMO DE SUSTANCIAS PSICOACTIVAS. 9. APOYAR A LA DIRECCION DE BIENESTAR EN LA ELABORACIÓN DE INFORMES, BOLETINES, Y AYUDAS VISUALES, PARA ABORDAR EL CONSUMO DE SUSTANCIAS PSICOACTIVAS, TABAQUISMO, Y FOMENTAR ESTILOS DE VIDA, POLÍTICAS Y AMBIENTES SALUDABLES. 10. APOYAR A LA DIRECCION DE BIENESTAR EN LA REALIZACIÓN DE LAS VISITAS DOMICILIARIAS QUE SE REQUIERAN EN EL MARCO DEL PROCESO DE ADMISIÓN INSTITUCIONAL. 11. APOYAR A LA DIRECCION DE BIENESTAR EN LA ELABORACIÓN DE DIAGNÓSTICOS SOCIOECONÓMICOS A LOS ESTUDIANTES CON VULNERABILIDAD DE LA UNIVERSIDAD DEL MAGDALENA, CON EL PROPÓSITO DE POTENCIAR SU PARTICIPACIÓN EN PROGRAMAS DE APOYO PARA LA PERMANENCIA Y EL SISTEMA DE BECAS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</si>
  <si>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OAG-VAD-0204</t>
  </si>
  <si>
    <t>DENNIS JOSE PERNIA LAREZ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</si>
  <si>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DIRECCION DE BIENESTAR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CORRESPONDIENTE.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</si>
  <si>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OAG-VAD-0205</t>
  </si>
  <si>
    <t>JAIME RAFAEL VILLA VALENCIA</t>
  </si>
  <si>
    <t>OAG-VAD-0206</t>
  </si>
  <si>
    <t>FRANCKY NORBERTO CORREDOR SANTAMARIA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</si>
  <si>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LA ARTICULACIÓN ENTRE BIENESTAR UNIVERSITARIO Y TODOS LOS PROGRAMAS ACADÉMICOS DE LAS DISTINTAS FACULTADES DE LA UNIVERSIDAD. 3. ASESORAR A LA DIRECCIÓN DE BIENESTAR UNIVERSITARIO EN LA GESTIÓN DE ACCIONES DESDE LAS DISTINTAS ÁREAS DE BIENESTAR PARA FACILITAR Y APOYAR EL SEGUIMIENTO DE LOS CASOS DE ESTUDIANTES Y DOCENTES CON DIFICULTADES REPORTADOS POR LAS FACULTADES. 4. APOYAR A LA DIRECCIÓN DE BIENESTAR UNIVERSITARIO EN LA IMPLEMENTACIÓN DE ESTRATEGIAS DE PROMOCIÓN DE LOS SERVICIOS Y ACTIVIDADES DE BIENESTAR UNIVERSITARIO EN LAS FACULTADES DE LA INSTITUCIÓN. 5.  ENTREGAR DE MANERA OPORTUNA Y BAJO SU RESPONSABILIDAD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ENTREGAR SEMANALMENTE O EN LOS TIEMPOS Y SEGÚN LAS DIRECTRICES QUE EL DIRECTOR DE BIENESTAR UNIVERSITARIO O EL COORDINADOR DEL ÁREA ESTABLEZCAN, INFORMES ESTADÍSTICOS DE LAS ACTIVIDADES REALIZADAS. 8. APOYAR A LA DIRECCIÓN DE BIENESTAR UNIVERSITARIO EN LA PARTICIPACIÓN DE LOS ESTUDIANTES DE LAS DISTINTAS FACULTADES Y PROGRAMAS EN EVENTOS ACADÉMICOS, CIENTÍFICOS, ARTÍSTICOS, CULTURALES Y DEPORTIVOS QUE PROGRAME LA INSTITUCIÓN. 9. APOYAR A LA DIRECCIÓN DE BIENESTAR UNIVERSITARIO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</si>
  <si>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OAG-VAD-0207</t>
  </si>
  <si>
    <t>RAFAEL DE JESUS CABRERA BRICEÑO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</si>
  <si>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</si>
  <si>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OAG-VAD-0208</t>
  </si>
  <si>
    <t>SIGIFREDO GARCIA FUENTES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</si>
  <si>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</si>
  <si>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OPSP-VAD-0209</t>
  </si>
  <si>
    <t>JHAN CARLOS STAND FLOREZ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</si>
  <si>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EN LA CONVOCATORIA, MOTIVACIÓN Y AFIANZAMIENTO DE LA ARTICULACIÓN ENTRE BIENESTAR UNIVERSITARIO Y TODOS LOS PROGRAMAS ACADÉMICOS DE LAS DISTINTAS FACULTADES DE LA UNIVERSIDAD. 3. APOYAR A LA DIRECCIÓN DE BIENESTAR EN LA GESTIÓN DE ACCIONES DESDE LAS DISTINTAS ÁREAS DE BIENESTAR PARA FACILITAR Y APOYAR EL SEGUIMIENTO DE LOS CASOS DE ESTUDIANTES Y DOCENTES CON DIFICULTADES REPORTADOS POR LAS FACULTADES. 4. APOYAR AL DIRECTOR DE BIENESTAR EN LA COORDINACIÓN DE LA IMPLEMENTACIÓN DE ESTRATEGIAS DE PROMOCIÓN DE LOS SERVICIOS Y ACTIVIDADES DE BIENESTAR UNIVERSITARIO EN LAS FACULTADES DE LA INSTITUCIÓN. 5. APOYAR A LA DIRECCIÓN DE BIENESTAR EN LAS ACTIVIDADES LIDERADAS POR EL DIRECTOR DE BIENESTAR Y EL COORDINADOR DE ÁREA, EN EL CUMPLIMIENTO DE METAS DEFINIDAS EN EL PLAN DE ACCIÓN Y PLAN DE DESARROLLO INSTITUCIONAL.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SEMANALMENTE O EN LOS TIEMPOS Y SEGÚN LAS DIRECTRICES QUE EL DIRECTOR DE BIENESTAR UNIVERSITARIO O EL COORDINADOR DEL ÁREA ESTABLEZCAN, INFORMES ESTADÍSTICOS DE LAS ACTIVIDADES REALIZADAS. 9. APOYAR A LA DIRECCIÓN DE BIENESTAR EN LA PARTICIPACIÓN DE LOS ESTUDIANTES DE LAS DISTINTAS FACULTADES Y PROGRAMAS EN EVENTOS ACADÉMICOS, CIENTÍFICOS, ARTÍSTICOS, CULTURALES Y DEPORTIVOS QUE PROGRAME LA INSTITUCIÓN. 10. ENTREGAR DE MANERA OPORTUNA Y BAJO SU RESPONSABILIDAD LOS INFORMES PARA SER PRESENTADOS EN OTRAS DEPENDENCIAS. 11. APOYAR A LA DIRECCIÓN DE BIENESTAR EN LA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</si>
  <si>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OAG-VAD-0210</t>
  </si>
  <si>
    <t>CESAR DAVID NAVARRO ALTAMAR</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</si>
  <si>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EN EL FOMENTO, ORIENTACIÓN, ORGANIZACIÓN Y DIVULGACIÓN DE ACTIVIDADES DEPORTIVAS DE CARÁCTER RECREATIVO CON ENFOQUE DIFERENCIAL E INCLUSIVO PARA LOS DOCENTES, FUNCIONARIOS Y ESTUDIANTES DEL ALMA MATER; 3. APOYAR AL DIRECTOR DE BIENESTAR EN EL DISEÑO, IMPLEMENTACIÓN  Y EJECUCIÓN DE ESTRATEGIAS DE PROMOCIÓN, DIFUSIÓN Y DIVULGACIÓN DE DEPORTE INCLUSIVO, ASÍ COMO AJUSTAR EL DESARROLLO DE SUS ACTIVIDADES A LAS NUEVAS MEDIDAS ACADÉMICAS (VIRTUALIDAD Y/O ALTERNANCIA); 4. APOYAR AL DIRECTOR DE BIENESTAR EN EL DISEÑO, IMPLEMENTACIÓN Y EJECUCIÓN DE ESTRATEGIAS QUE PROMUEVAN E INCENTIVEN LA PARTICIPACIÓN DE TODOS LOS ESTUDIANTES CON DISCAPACIDAD EN LAS ACTIVIDADES DEPORTIVAS ORGANIZADAS DESDE BIENESTAR UNIVERSITARIO; 5. APOYAR AL DIRECTOR DE BIENESTAR EN LA PLANIFICACIÓN DE LA PARTICIPACIÓN DE LA INSTITUCIÓN EN INTERCAMBIOS, TORNEOS, CAMPEONATOS, OLIMPIADAS Y/O EVENTOS EXTERNOS DEL ORDEN LOCAL, DEPARTAMENTAL, REGIONAL, NACIONAL E INTERNACIONAL CON ENFOQUE INCLUSIVO; 6. DEVOLVER AL FINALIZAR EL SEMESTRE, EL INVENTARIO DE IMPLEMENTOS, UNIFORMES, HERRAMIENTAS Y EQUIPOS QUE SE LE FACILITARON PARA LA EJECUCIÓN DEL OBJETO;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APOYAR LAS ACTIVIDADES LIDERADAS POR EL DIRECTOR DE BIENESTAR Y EL COORDINADOR DE ÁREA, EN EL CUMPLIMIENTO DE METAS DEFINIDAS EN EL PLAN DE ACCIÓN Y PLAN DE DESARROLLO INSTITUCIONAL; 10. ENTREGAR DE MANERA OPORTUNA Y BAJO SU RESPONSABILIDAD LOS INFORMES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</si>
  <si>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OPSP-VAD-0211</t>
  </si>
  <si>
    <t>TULIA ROSA VALVERDE NUÑEZ</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</si>
  <si>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A LA DIRECCIÓN DE BIENESTAR EN LA ATENCIÓN BÁSICA, OPORTUNA Y ADECUADA A LOS ESTUDIANTES QUE REQUIERAN EL SERVICIO DE ATENCIÓN EN TRABAJO SOCIAL. 3. APOYAR A LA DIRECCIÓN DE BIENESTAR EN LA VERIFICACIÓN DEL DILIGENCIAMIENTO OPORTUNO DE TODOS LOS FORMATOS ESTABLECIDOS POR BIENESTAR UNIVERSITARIO EN EL SISTEMA DE GESTIÓN DE LA CALIDAD Y OTROS PROCESOS, PARA EL REGISTRO DE TODAS LAS ACTIVIDADES QUE SE REALICEN DESDE EL SERVICIO TRABAJO SOCIAL. 4. PRESENTAR INFORMES MENSUALES AL COORDINADOR DEL ÁREA SOBRE LAS ACTIVIDADES DESARROLLADAS Y PLANTEADAS EN EL PLAN DE TRABAJO, PARA LA VERIFICACIÓN Y EL CUMPLIMIENTO DE LAS METAS PROPUESTAS; EL INFORME DEBE TENER ANEXOS. 5. ENTREGAR DE MANERA OPORTUNA Y BAJO SU RESPONSABILIDAD LOS INFORMES QUE SE LE SOLICITEN QUE SEAN DE SU COMPETENCIA PARA SER PRESENTADOS EN OTRAS DEPENDENCIAS. 6. APOYAR AL  DIRECTOR DE BIENESTAR EN LA PLANEACIÓN, ORGANIZACIÓN Y EJECUCIÓN DE LOS PROGRAMAS DE ESTÍMULOS Y BECAS ESTUDIANTILES. 7. APOYAR A LA DIRECCIÓN DE BIENESTAR EN EL PROCESO DE CONSTRUCCIÓN DEL PERFIL EPIDEMIOLÓGICO DE LA COMUNIDAD UNIVERSITARIA. 8. APOYAR APOYAR A LA DIRECCIÓN DE BIENESTAR EN EL PROCESO DE CARACTERIZACIÓN DE LOS ESTUDIANTES QUE REALICEN READMISIÓN A LOS DISTINTOS PROGRAMAS ACADÉMICOS. 9. APOYAR APOYAR A LA DIRECCIÓN DE BIENESTAR EN LA REALIZACIÓN DE LAS VISITAS DOMICILIARIAS QUE SE REQUIERAN EN EL MARCO DEL PROCESO DE ADMISIÓN PARA ASPIRANTES EN LA INSTITUCIÓN Y DURANTE EL PROCESO DE CAMBIO DE ESTRATO SOCIOECONÓMICO. 10. APOYAR APOYAR A LA DIRECCIÓN DE BIENESTAR EN  LA ATENCIÓN TELEFÓNICA Y PRESENCIAL A LOS MIEMBROS DE LA COMUNIDAD UNIVERSITARIA QUE REQUIERAN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</si>
  <si>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OPSP-VAD-0212</t>
  </si>
  <si>
    <t>ELIANA MARGARITA GARCIA LOPEZ</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</si>
  <si>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2. APOYAR A LA DIRECCIÓN DE BIENESTAR EN EL PROCESO DE PROMOCIÓN Y  PREVENCIÓN EN SALUD MENTAL A NIVEL INDIVIDUAL, GRUPAL Y/O COLECTIVO, QUE POSIBILITE UN MAYOR BIENESTAR EMOCIONAL, LA ADOPCIÓN DE ESTILOS DE VIDA SALUDABLES Y EVITAR LA APARICIÓN DE TRASTORNOS EMOCIONALES EN LA COMUNIDAD UNIVERSITARIA. 3. APOYAR A LA DIRECCIÓN DE BIENESTAR EN LA ATENCIÓN BÁSICA, OPORTUNA Y ADECUADA A LOS ESTUDIANTES QUE REQUIERAN EL SERVICIO DE ATENCIÓN EN PSICOLOGÍA. 4. REALIZAR EL DILIGENCIAMIENTO OPORTUNO DE TODOS LOS FORMATOS ESTABLECIDOS POR BIENESTAR UNIVERSITARIO EN EL SISTEMA DE GESTIÓN DE LA CALIDAD Y OTROS PROCESOS, PARA EL REGISTRO DE TODAS LAS ACTIVIDADES QUE SE REALICEN DESDE EL SERVICIO QUE PRESTA. 5. PRESENTAR INFORMES MENSUALES AL COORDINADOR DEL ÁREA SOBRE LAS ACTIVIDADES DESARROLLADAS Y PLANTEADAS EN EL PLAN DE TRABAJO, PARA LA VERIFICACIÓN Y EL CUMPLIMIENTO DE LAS METAS PROPUESTAS. EL INFORME DEBE TENER ANEXOS. 6. ENTREGAR DE MANERA OPORTUNA Y BAJO SU RESPONSABILIDAD LOS INFORMES QUE SE LE SOLICITEN QUE SEAN DE SU COMPETENCIA PARA SER PRESENTADOS EN OTRAS DEPENDENCIAS. 7. APOYAR A LA DIRECCIÓN DE BIENESTAR EN LA ATENCIÓN A LOS MIEMBROS DE LA COMUNIDAD UNIVERSITARIA QUE REQUIERAN INFORMACIÓN SOBRE LAS DISTINTAS ÁREAS DE BIENESTAR. 8. APOYAR EN EL PROCESO DE CARACTERIZACIÓN PSICOSOCIAL DE LOS MIEMBROS DE LA COMUNIDAD UNIVERSITARIA. 9. APOYAR A LA DIRECCIÓN DE BIENESTAR EN EL PROCESO DE CARACTERIZACIÓN DE LOS ESTUDIANTES QUE REALICEN READMISIÓN A LOS DISTINTOS PROGRAMAS ACADÉMICOS. 10. APOYAR A LA DIRECCIÓN DE BIENESTAR EN LA REALIZACIÓN DE LAS VISITAS DOMICILIARIAS QUE SE REQUIERAN EN EL MARCO DEL PROCESO DE ADMISIÓN Y DURANTE EL PROCESO DE CAMBIO DE ESTRATO SOCIOECONÓMICO. 11. APOYAR A LA DIRECCIÓN DE BIENESTAR EN LA ELABORACIÓN DE DIAGNÓSTICOS SOCIOECONÓMICOS A LOS ESTUDIANTES CON VULNERABILIDAD DE LA UNIVERSIDAD DEL MAGDALENA, CON EL PROPÓSITO DE POTENCIAR SU PARTICIPACIÓN EN PROGRAMAS DE APOYO PARA LA PERMANENCIA Y EL SISTEMA DE BECAS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</si>
  <si>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OAG-VAD-0213</t>
  </si>
  <si>
    <t>KELLY DAYANA ROMANO MOLINA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</si>
  <si>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EN LA CONVOCATORIA, CARACTERIZACIÓN Y AFIANZAMIENTO DE LA ARTICULACIÓN ENTRE BIENESTAR UNIVERSITARIO Y LOS ESTUDIANTES PADRES Y MADRES CABEZA DE HOGAR.  3. APOYAR AL DIRECTOR DE BIENESTAR EN LA COORDINACIÓN DE LA IMPLEMENTACIÓN DE ESTRATEGIAS DE PROMOCIÓN DE LOS SERVICIOS Y ACTIVIDADES DE BIENESTAR UNIVERSITARIO CON LOS ESTUDIANTES PADRES Y MADRES CABEZA DE HOGAR  DE LA UNIVERSIDAD DEL MAGDALENA. 4. APOYAR A LA DIRECCIÓN DE BIENESTAR EN EL DESARROLLAO DE LAS RUTAS DE ATENCIÓN, ACOMPAÑAMIENTO Y SENSIBILIZACIÓN HACIA LA COMUNIDAD UNIVERSITARIA QUE PERMITA MEJORAR LA INCLUSIÓN, PERMANENCIA DE LOS ESTUDIANTES PADRES Y MADRES CABEZA DE HOGAR. 5. APOYAR LAS ACTIVIDADES LIDERADAS POR EL DIRECTOR DE BIENESTAR Y EL COORDINADOR DE ÁREA, EN EL CUMPLIMIENTO DE METAS DEFINIDAS EN EL PLAN DE ACCIÓN Y PLAN DE DESARROLLO INSTITUCIONAL EN RELACIÓN A LA ATENCIÓN A LOS ESTUDIANTES PADRES Y MADRES.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EN LOS TIEMPOS Y SEGÚN LAS DIRECTRICES QUE EL DIRECTOR DE BIENESTAR UNIVERSITARIO O EL COORDINADOR DEL ÁREA ESTABLEZCAN, INFORMES ESTADÍSTICOS DE LAS ACTIVIDADES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</si>
  <si>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OAG-VAD-0214</t>
  </si>
  <si>
    <t>MARENA SOFIA SABALLET RADA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</si>
  <si>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</si>
  <si>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OPSP-VAD-0215</t>
  </si>
  <si>
    <t>MARIA ISABEL PORTO INFANTE</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</si>
  <si>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2. APOYAR A LA DIRECCIÓN DE BIENESTAR EN EL FOMENTO AL INTERIOR DE LA COMUNIDAD UNIVERSITARIA DE ACTIVIDADES DE PROMOCIÓN Y PREVENCIÓN QUE CONCIENTICEN A LA COMUNIDAD UNIVERSITARIA A INCORPORAR ESTILOS DE VIDA SALUDABLE, 3. APOYAR A LA DIRECCIÓN DE BIENESTAR EN LA ATENCIÓN BÁSICA, OPORTUNA Y ADECUADA A LOS ESTUDIANTES QUE REQUIERAN EL SERVICIO DE ATENCIÓN EN TRABAJO SOCIAL, 4. REALIZAR EL DILIGENCIAMIENTO OPORTUNO DE TODOS LOS FORMATOS ESTABLECIDOS POR BIENESTAR UNIVERSITARIO EN EL SISTEMA DE GESTIÓN DE LA CALIDAD Y OTROS PROCESOS, PARA EL REGISTRO DE TODAS LAS ACTIVIDADES QUE SE REALICEN DESDE EL SERVICIO QUE PRESTA. 5. PRESENTAR INFORMES SEMANALES Y MENSUALES AL COORDINADOR DEL ÁREA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ENTREGAR DE MANERA OPORTUNA Y BAJO SU RESPONSABILIDAD LOS INFORMES QUE SE LE SOLICITEN QUE SEAN DE SU COMPETENCIA PARA SER PRESENTADOS EN OTRAS DEPENDENCIAS. 7. APOYAR A LA DIRECCIÓN DE BIENESTAR EN LA PARTICIPACIÓN EN EVENTOS ACADÉMICOS, CIENTÍFICOS, ARTÍSTICOS, CULTURALES Y DEPORTIVOS QUE PROGRAME LA UNIVERSIDAD DEL MAGDALENA. 8. APOYAR APOYAR A LA DIRECCIÓN DE BIENESTAR EN  LA ATENCIÓN A LOS MIEMBROS DE LA COMUNIDAD UNIVERSITARIA QUE REQUIERAN INFORMACIÓN SOBRE LAS DISTINTAS ÁREAS DE BIENESTAR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</si>
  <si>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OAG-VAD-0216</t>
  </si>
  <si>
    <t>JOSE LUIS RODRIGUEZ GARCIA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</si>
  <si>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</si>
  <si>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OAG-VAD-0217</t>
  </si>
  <si>
    <t>EFRAIN ALFONSO RADA VARGAS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</si>
  <si>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LA DIRECCIÓN DE BIENESTAR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ASESORAR EL PROCESO DE PLANIFICACIÓN, DESARROLLO Y EJECUCIÓN DE CONCURSOS, FESTIVALES Y/O EVENTOS INTERNOS DONDE PARTICIPEN TODOS LOS MIEMBROS DE LA COMUNIDAD UNIVERSITARIA.5. ASESORAR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CORRESPONDIENTE. 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</si>
  <si>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OAG-VAD-0218</t>
  </si>
  <si>
    <t>ALFREDO SHARYNE VALDELAMAR SALJA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</si>
  <si>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EL DISEÑO DE ESTRATEGIAS DE PROMOCIÓN, DIFUSIÓN Y DIVULGACIÓN DE LA DISCIPLINA DEPORTIVA QUE DIRIGE, ASÍ COMO AJUSTAR EL DESARROLLO DE SUS ACTIVIDADES A LAS NUEVAS MEDIDAS ACADÉMICAS (VIRTUALIDAD Y/O ALTERNANCIA). 4. APOYAR LA EJECUCIÓN DE ESTRATEGIAS QUE PROMUEVAN E INCENTIVEN LA PARTICIPACIÓN DE TODOS LOS ESTAMENTOS UNIVERSITARIOS EN EL DEPORTE O DISCIPLINA QUE DIRIGE, ASÍ COMO AJUSTAR EL DESARROLLO DE SUS ACTIVIDADES A LAS NUEVAS MEDIDAS ACADÉMICAS (VIRTUALIDAD Y/O ALTERNANCIA). 5. APOYAR LA CONSTRUCCIÓN DE ESTRATEGIAS PARA AUMENTAR LA COBERTURA PARA TODOS LOS MIEMBROS DE LA COMUNIDAD UNIVERSITARIA EN TODOS LOS DEPORTES O DISCIPLINA DEPORTIVA Y VELAR POR EL FORTALECIMIENTO DE LOS MISMOS, ASÍ COMO AJUSTAR EL DESARROLLO DE SUS ACTIVIDADES A LAS NUEVAS MEDIDAS ACADÉMICAS (VIRTUALIDAD Y/O ALTERNANCIA). 6. APOYAR LA PLANIFICACIÓN, DESARROLLO Y EJECUCIÓN DE INTERCAMBIOS, TORNEOS, CAMPEONATOS, OLIMPIADAS Y/O EVENTOS INTERNOS. 7. ASESORAR A LA INSTITUCIÓN EN LA PLANIFICACIÓN DE INTERCAMBIOS, TORNEOS, CAMPEONATOS, OLIMPIADAS Y/O EVENTOS EXTERNOS DEL ORDEN LOCAL, DEPARTAMENTAL, REGIONAL, NACIONAL E INTERNACIONAL. 8. DILIGENCIAR OPORTUNAMENTE TODOS LOS FORMATOS ESTABLECIDOS POR BIENESTAR UNIVERSITARIO EN EL SISTEMA DE GESTIÓN DE LA CALIDAD Y OTROS PROCESOS, PARA EL REGISTRO DE TODAS LAS ACTIVIDADES QUE SE REALICEN DESDE EL DEPORTE O DISCIPLINA CORRESPONDIENTE. 9. ENTREGAR SEMANALMENTE O EN LOS TIEMPOS Y SEGÚN LAS DIRECTRICES QUE EL DIRECTOR DE BIENESTAR UNIVERSITARIO O EL COORDINADOR DEL ÁREA ESTABLEZCAN, INFORMES ESTADÍSTICOS DE LAS ACTIVIDADES REALIZADAS. 10.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11. APOYAR LAS ACTIVIDADES LIDERADAS POR EL DIRECTOR DE BIENESTAR Y EL COORDINADOR DE ÁREA, EN EL CUMPLIMIENTO DE METAS DEFINIDAS EN EL PLAN DE ACCIÓN Y PLAN DE DESARROLLO INSTITUCIONAL. 12. ENTREGAR DE MANERA OPORTUNA Y BAJO SU RESPONSABILIDAD LOS INFORMES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</si>
  <si>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OAG-VAD-0219</t>
  </si>
  <si>
    <t>YOLANDA AGUILAR GARCIA</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</si>
  <si>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DIRECCIÓN DE BIENESTAR EN LA ATENCIÓN BÁSICA, OPORTUNA Y ADECUADA EN CONSULTA COMO AUXILIAR DE ENFERMERÍA A TODOS LOS MIEMBROS DE COMUNIDAD UNIVERSITARIA QUE LO SOLICITEN. 3. APOYAR A LA DIRECCIÓN DE BIENESTAR EN EL CUIDADO DE LA SALUD DE LOS MIEMBROS DE LA COMUNIDAD UNIVERSITARIA, ATENDIÉNDOLOS EN FORMA PERSONALIZADA, INTEGRAL Y CONTINUA, RESPETANDO SUS VALORES, COSTUMBRE Y CREENCIAS. 4. APOYAR AL DIRECTOR DE BIENESTAR EN LA EJECUCIÓN DE ACCIONES COMPRENDIDAS EN LOS PROGRAMAS DE SALUD QUE DEN SOLUCIÓN A LOS PROBLEMAS DE LA COMUNIDAD UNIVERSITARIA. 5. APOYAR A LA DIRECCIÓN DE BIENESTAR EN LA VALORACIÓN DE LA INFORMACIÓN RECOGIDA DE LOS PACIENTES PARA REALIZAR REGISTROS DE LA HISTORIA CLÍNICA. 6. APOYAR A LA DIRECCIÓN DE BIENESTAR EN LA EJECUCIÓN DE ACTIVIDADES DE PROMOCIÓN Y FOMENTO DE LA SALUD A LOS MIEMBROS DE LA COMUNIDAD UNIVERSITARIA. 7. APOYAR A LA DIRECCIÓN DE BIENESTAR EN LA ORIENTACIÓN EN CONSULTA A LOS MIEMBROS DE LA COMUNIDAD UNIVERSITARIA PARA QUE ASUMA CONDUCTAS RESPONSABLES EN EL CUIDADO DE SU SALUD. 8. APOYAR A LA DIRECCIÓN DE BIENESTAR EN LA EJECUCIÓN DE TÉCNICAS Y PROCEDIMIENTOS COMO AUXILIAR DE ENFERMERÍA EN EL ÁMBITO DE SU COMPETENCIA. 9. APOYAR AL COORDINADOR DEL ÁREA EN LA ACTUALIZACIÓN DEL INVENTARIO DE LOS EQUIPOS DE OFICINA Y DE INSUMOS MÉDICOS Y GARANTIZAR EL BUEN USO DE LOS MISMOS. 10. ENTREGAR AL COORDINADOR DEL ÁREA AL MOMENTO DE TERMINAR LA ORDEN DE PRESTACIÓN DE SERVICIOS, EL INVENTARIO DE LOS EQUIPOS DE OFICINA QUE LE FUERON FACILITADOS PARA LA EJECUCIÓN DEL OBJETO CONTRACTUAL. 11. APOYAR A LA DIRECCIÓN DE BIENESTAR EN EL FOMENTO AL INTERIOR DE LA COMUNIDAD UNIVERSITARIA DE ACTIVIDADES DE PROMOCIÓN Y PREVENCIÓN, EVITANDO DE ESTA MANERA LA APARICIÓN DE ENFERMEDADES Y CONCIENTIZAR A LA COMUNIDAD UNIVERSITARIA A INCORPORAR ESTILOS DE VIDA SALUDABLE. 12.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13.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14. ENTREGAR DE MANERA OPORTUNA Y BAJO SU RESPONSABILIDAD LOS INFORMES QUE SE LE SOLICITEN QUE SEAN DE SU COMPETENCIA PARA SER PRESENTADOS EN OTRAS DEPENDENCIAS. 15. APOYAR A LA DIRECCIÓN DE BIENESTAR EN LA EN LA PARTICIPACIÓN DE EVENTOS ACADÉMICOS, CIENTÍFICOS, ARTÍSTICOS, CULTURALES Y DEPORTIVOS 16. APOYAR AL DIRECTOR DE BIENESTAR EN LA SUPERVISIÓN DE PRÁCTICAS FORMATIVAS A LOS ESTUDIANTES DE LA FACULTAD DE CIENCIAS DE LA SALUD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</si>
  <si>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OPSP-VAD-0220</t>
  </si>
  <si>
    <t>WUENDY JOHANA SILVA RODRIGUEZ</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</si>
  <si>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CONTRATADO. 2. APOYAR A LA DIRECCIÓN DE BIENESTAR EN EL PROCESO DE PROMOCIÓN Y  PREVENCIÓN EN SALUD MENTAL A NIVEL INDIVIDUAL, GRUPAL Y/O COLECTIVO, QUE POSIBILITE UN MAYOR BIENESTAR EMOCIONAL, LA ADOPCIÓN DE ESTILOS DE VIDA SALUDABLES Y EVITAR LA APARICIÓN DE TRASTORNOS EMOCIONALES EN LA COMUNIDAD UNIVERSITARIA. 3. APOYAR A LA DIRECCIÓN DE BIENESTAR EN LA ATENCIÓN BÁSICA, OPORTUNA Y ADECUADA A LOS ESTUDIANTES QUE REQUIERAN EL SERVICIO DE ATENCIÓN EN PSICOLOGÍA. 4. REALIZAR EL DILIGENCIAMIENTO OPORTUNO DE TODOS LOS FORMATOS ESTABLECIDOS POR BIENESTAR UNIVERSITARIO EN EL SISTEMA DE GESTIÓN DE LA CALIDAD Y OTROS PROCESOS, PARA EL REGISTRO DE TODAS LAS ACTIVIDADES QUE SE REALICEN DESDE EL SERVICIO QUE PRESTA. 5. PRESENTAR INFORMES MENSUALES AL COORDINADOR DEL ÁREA SOBRE LAS ACTIVIDADES DESARROLLADAS Y PLANTEADAS EN EL PLAN DE TRABAJO, PARA LA VERIFICACIÓN Y EL CUMPLIMIENTO DE LAS METAS PROPUESTAS. EL INFORME DEBE TENER ANEXOS. 6. ENTREGAR DE MANERA OPORTUNA Y BAJO SU RESPONSABILIDAD LOS INFORMES QUE SE LE SOLICITEN QUE SEAN DE SU COMPETENCIA PARA SER PRESENTADOS EN OTRAS DEPENDENCIAS. 7. APOYAR A LA DIRECCIÓN DE BIENESTAR EN  LA ATENCIÓN A LOS MIEMBROS DE LA COMUNIDAD UNIVERSITARIA QUE REQUIERAN INFORMACIÓN SOBRE LAS DISTINTAS ÁREAS DE BIENESTAR. 8. APOYAR EN EL PROCESO DE CARACTERIZACIÓN PSICOSOCIAL DE LOS MIEMBROS DE LA COMUNIDAD UNIVERSITARIA. 9. APOYAR AL DIRECTOR DE BIENESTAR EN EL PROCESO DE PLANEACIÓN Y EJECUCIÓN DE LAS ACTIVIDADES PROPIAS DEL PROTOCOLO INSTITUCIONAL PARA LA PREVENCIÓN Y ATENCIÓN DE LA VIOLENCIA BASADA EN GÉNERO Y VIOLENCIA SEXUAL. 10. APOYAR A LA DIRECCIÓN DE BIENESTAR EN LA REALIZACIÓN DE LAS VISITAS DOMICILIARIAS QUE SE REQUIERAN EN EL MARCO DEL PROCESO DE ADMISIÓN PARA ASPIRANTES. 11. APOYAR A LA DIRECCIÓN DE BIENESTAR EN LA ELABORACIÓN DE DIAGNÓSTICOS SOCIOECONÓMICOS A LOS ESTUDIANTES CON VULNERABILIDAD DE LA UNIVERSIDAD DEL MAGDALENA, CON EL PROPÓSITO DE POTENCIAR SU PARTICIPACIÓN EN PROGRAMAS DE APOYO PARA LA PERMANENCIA Y EL SISTEMA DE BECAS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</si>
  <si>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OAG-VAD-0221</t>
  </si>
  <si>
    <t>IVONE PAOLA ARIAS ALCOCER</t>
  </si>
  <si>
    <t>LA PRESENTE ORDEN TIENE POR OBJETO: 1. APOYAR LAS ACTIVIDADES QUE SE REALICEN DESDE LA DIRECCIÓN DE BIENESTAR UNIVERSITARIO Y QUE VAYAN ENCAMINADAS A PROMOVER EL MEJORAMIENTO DE LA CALIDAD DE VIDA EN LA COMUNIDAD UNIVERSITARIA. 2. PRESENTAR PLAN DE TRABAJO DE ACTIVIDADES A DESARROLLAR, DETALLANDO OBJETIVOS, FECHAS, METODOLOGÍA, METAS, INDICADORES ACORDES CON LAS DIRECTRICES IMPARTIDAS POR EL DIRECTOR DE BIENESTAR Y EL COORDINADOR (A) DEL ÁREA QUE DÉ RESPUESTA A LAS ACTIVIDADES POR LA CUAL FUE CONTRATADO. 3. APOYAR EN LA CONSOLIDACIÓN DE LA INFORMACIÓN RELACIONADA CON LOS ESTUDIANTES BENEFICIADOS DE LAS DISTINTAS BECAS OFRECIDAS POR LA UNIVERSIDAD PARA POBLACIÓN CON VULNERABILIDAD SOCIOECONÓMICA. 4. APOYAR EN LA PLANEACIÓN Y EJECUCIÓN DE LOS PROGRAMAS DE ESTÍMULOS Y BECAS ESTUDIANTILES OFRECIDOS POR LA INSTITUCIÓN. 5. APOYAR EN LA PLANEACIÓN Y EJECUCIÓN DEL PROGRAMA DE ALMUERZO Y REFRIGERIOS GRATUITOS OFRECIDOS POR LA UNIVERSIDAD. 6. APOYAR EN LA ORGANIZACIÓN Y TRASFERENCIA DEL ARCHIVO DE LA DIRECCIÓN DE BIENESTAR UNIVERSITARIO. 7. PRESENTAR INFORMES MENSUALES AL DIRECTOR DE BIENESTAR UNIVERSITARIO SOBRE LAS ACTIVIDADES DESARROLLADAS Y PLANTEADAS EN EL PLAN DE TRABAJO. 8. APOYAR LA IMPLEMENTACIÓN DE LAS ESTRATEGIAS DISEÑADAS PARA ACOMPAÑAR DE MANERA INTEGRAL A LOS ESTUDIANTES QUE HAGAN PARTE DEL PROGRAMA DE BECAS DE LA INSTITUCIÓN. 9.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</si>
  <si>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OPSP-VAD-0222</t>
  </si>
  <si>
    <t>ORLANDO DAVID IGUARAN MANJARRES</t>
  </si>
  <si>
    <t>LA PRESENTE ORDEN TIENE POR OBJETO: 1. APOYAR AL DIRECTOR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POR SEMESTRE. 4. APOYAR A LA DIRECCIÓN DE COMUNICACIONES EN LA PRESENTACIÓN DE EVENTOS. 5. REDACTAR CERDA DE 15 A 20 BOLETINES MENSUALES. 6. APOYAR AL DIRECTOR DE COMUNICACIONES EN LA COORDINACIÓN DEL MONITOREO DE 8 NOTICIEROS RADIALES 120 DÍAS POR SEMESTRE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</si>
  <si>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OAG-VAD-0223</t>
  </si>
  <si>
    <t>OLVIS MARIA LOPEZ CALDERA</t>
  </si>
  <si>
    <t>LA PRESENTE ORDEN TIENE POR OBJETO: 1. APOYAR A LA DIRECCIÓN DE TALENTO HUMANO EN LOS PROGRAMAS DE PROMOCIÓN DE HÁBITOS Y ESTILO DE VIDA SALUDABLE. 2. APOYAR A LA DIRECCIÓN DE TALENTO HUMANO CON LA ATENCIÓN DE ENFERMERÍA A LOS EMPLEADOS AFECTADOS POR UNA ENFERMEDAD RELACIONADA CON EL TRABAJO O ENFERMEDAD COMÚN, QUE ESTÉ DENTRO DE LOS SISTEMAS DE VIGILANCIA EPIDEMIOLÓGICA DESARROLLADOS POR LA UNIVERSIDAD. 3. APOYAR A LA DIRECCIÓN DE TALENTO HUMANO EN LAS ACTIVIDADES DE PREVENCIÓN DE ENFERMEDADES LABORALES, ACCIDENTES DE TRABAJO Y EDUCACIÓN EN SALUD A LOS EMPLEADOS DE LA UNIVERSIDAD Y PARTES INTERESADAS DEL SISTEMA DE GESTIÓN DE SEGURIDAD Y SALUD EN EL TRABAJO. 4. APOYAR A LA DIRECCIÓN DE TALENTO HUMANO EN LA SENSIBILIZACIÓN Y SOCIALIZACIÓN DE LOS PROGRAMAS, PLANES Y PROYECTOS ESTABLECIDOS EN LA UNIVERSIDAD EN MATERIA DE SEGURIDAD Y SALUD EN EL TRABAJO. 5. APOYAR A LA DIRECCIÓN DE TALENTO HUMANO EN LA ELABORACIÓN Y ACTUALIZACIÓN DE LAS DIFERENTES MATRICES DE PELIGROS DE LA UNIVERSIDAD DEL MAGDALENA. 6. APOYAR A LA DIRECCIÓN DE TALENTO HUMANO EN LA REALIZACIÓN DE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</si>
  <si>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OAG-VAD-0224</t>
  </si>
  <si>
    <t>MARIA DE JESUS GALINDO VILLALOBOS</t>
  </si>
  <si>
    <t>LA PRESENTE ORDEN TIENE POR OBJETO: 1. APOYAR EN LA REVISIÓN DE LOS CONTRATOS DE CÁTEDRA DEL CENTRO DE POSGRADOS Y FACULTADES, NECESARIAS PARA EL PERFECTO FUNCIONAMIENTO DEL CENTRO Y APOYO EN LA REVISIÓN DE LAS RESOLUCIONES DE VINCULACIÓN Y ACTAS DE VINCULACIÓN.  2. APOYAR EN LA RECEPCIÓN Y VERIFICACIÓN DE LOS DOCUMENTOS PRECONTRACTUALES DE LOS DOCENTES CENTRO DE POSGRADOS Y FACULTADES.  3. APOYAR EN LA ELABORACIÓN DE LAS LIQUIDACIONES DE CENTRO DE POSGRADOS Y FACULTADES. 4. APOYAR EN LA ELABORACIÓN Y ACTUALIZACIÓN DE LA BASE DE DATOS DE DOCENTES CATEDRÁTICOS DEL CENTRO DE POSGRADOS Y FACULTADES. 5. APOYAR A  LA DIRECIÓN DE TALENTO HUMANO  EN EL CONTROL DE LAS BONIFICACIONES NO CONSTITUTIVAS DE DOCENTES DE PLANTA, OCASIONALES Y EMPLEADOS. 6.  APOYAR A LA DIRECIÓN DE TALENTO HUMANO  EN LA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UNIMAGDALENA.13. APOYAR A LA DIRECIÓN DE TALENTO HUMANO  EN LA ORGANIZACIÓN Y CLASIFICACIÓN DEL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</si>
  <si>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OAG-VAD-0225</t>
  </si>
  <si>
    <t>MAXIMILIANO GARCIA TEJEDA</t>
  </si>
  <si>
    <t>LA PRESENTE ORDEN TIENE POR OBJETO: 1. APOYAR EN LA TOMA FÍSICA DE LOS INVENTARIOS POR DEPENDENCIA. 2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LOS PROCESOS DE DESCARGAS DE BIENES.7 APOYAR EN LOS ACTIVIDADES RELACIONADAS CON LA BAJAS DE LOS BIENES DEVOLUTIVOS.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</si>
  <si>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OPSP-VAD-0226</t>
  </si>
  <si>
    <t>JHON JAIRO PEREZ DE LOS REYES</t>
  </si>
  <si>
    <t>LA PRESENTE ORDEN TIENE POR OBJETO: 1. ASESORAR Y APOYAR LA FORMULACIÓN, DISEÑO, ORGANIZACIÓN, EJECUCIÓN Y CONTROL DE PROYECTOS DEL GRUPO DE INFRAESTRUCTURA Y PLANTA FÍSICA. 2. REALIZAR ACTIVIDADES DE INTERVENTORÍA DE LAS OBRAS DETERMINADAS POR UNIMAGDALENA. 3. APOYAR AL GRUPO DE INFRAESTRUCTURA Y PLANTA FÍSICA EN LA ELABORACIÓN, ANALISIS Y REVISIÓN DE PRECIOS UNITARIOS. 4. APOYAR AL GRUPO DE INFRAESTRUCTURA Y PLANTA FÍSICA EN LA ELABORACIÓN, ANALISIS Y REVISIÓN DE PRESUPUESTOS. 5. ELABORAR INFORMES DE DIAGNÓSTICO. 6. APOYAR AL GRUPO DE INFRAESTRUCTURA EN LA PROYECCIÓN DE DIFERENTES ACTAS (INICIO, SUSPENSIÓN, TERMINACIÓN, LIQUIDACIÓN, PAGO). 7. APOYAR AL GRUPO DE INFRAESTRUCTURA Y PLANTA FÍSICA EN LA REVISIÓN INFORMES DE INTERVENTORÍA. 8. APOYAR AL GRUPO DE INFRAESTRUCTURA Y PLANTA FÍSICA EN LA ELABORACIÓN Y REVISIÓN DE INFORMES DE SUPERVISIÓN. 9. ASESORAR Y APOYAR COMITÉS EVALUADORES DE PROCESOS DE CONTRATACIÓN. 10. .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</si>
  <si>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OAG-VAD-0227</t>
  </si>
  <si>
    <t>YELENA DEL ROSARIO VEGA VEGA</t>
  </si>
  <si>
    <t>LA PRESENTE ORDEN TIENE POR OBJETO: 1 APOYAR EL SOPORTE TÉCNICO MÓVIL A LOS USUARIOS A TRAVÉS DEL CHAT-ACTIVO+CODIGOQR, DONDE SE REQUIERA. 2 DAR RESPUESTA OPORTUNA A LAS INQUIETUDES O SOLICITUDES DE LOS USUARIOS A TRAVÉS DEL CHAT-ACTIVO U OTRO MEDIO.  3.  APOYAR EN LA CAPACITACIÓN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10. APOYAR EN LAS ACTIVIDADES QUE SE PROGRAMEN PARA GARANTIZAR LA EFICIENCIA EN LA PRESTACIÓN DE LOS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</si>
  <si>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OAG-VAD-0228</t>
  </si>
  <si>
    <t>JOSE IGNACIO STROBEL PAREJO</t>
  </si>
  <si>
    <t>LA PRESENTE ORDEN TIENE POR OBJETO: 1. APOYAR LA APERTURA Y CIERRE DEL AUDITORIO MAR CARIBE. 2. APOYAR LA ATENCIÓN AL PÚBLICO PARA LA RESERVA Y PRÉSTAMO DE EQUIPOS, SEGUIMIENTO Y CONTROL DE RECURSOS 3. APOYAR EN LA ATENCIÓN DE LAS INQUIETUDES O SOLICITUDES DE LOS USUARIOS MIENTRAS SE PRESTAN LOS SERVICIOS.  4. APOYAR EN LA OPORTUNA RESPUESTA A LAS PETICIONES DE LOS USUARIOS. 5. APOYAR EN LA VERIFICACIÓN DEL ESTADO DE LOS RECURSOS EN LOS MOMENTOS DE PRÉSTAMO Y RETORNO. 6. CUMPLIR A CABALIDAD CON LOS PROCEDIMIENTOS ESTABLECIDOS PARA LA PRESTACIÓN DE LOS SERVICIOS. 7. APOYAR CON LA INFORMACIÓN  AL SUPERVISOR DE CUALQUIER NOVEDAD QUE SE PRESENTE CUANDO SE PRESTEN LOS SERVICIOS. 8. APOYAR EN EL REPORTE DE CUALQUIER ANOMALÍA IDENTIFICADA CON EL FIN DE MANTENER ACTUALIZADO EL INVENTARIO DE LOS EQUIPOS. 9. HACER RECOMENDACIONES A LOS USUARIOS SOBRE EL USO ESPECIAL QUE DEBE DARSE A LOS RECURSOS, YA SEA A TRAVÉS DE INSTRUCTIVOS, CAPACITACIONES O DIRECTAMENTE EN EL MOMENTO DEL PRÉSTAMO. 10. APOYAR EN LA REALIZACIÓN DE SOPORTE TÉCNICO Y CAPACITACIÓN PARA EL BUEN USO DE LOS EQUIPOS- AUDIOVISUALES Y DESARROLLO DEL PLAN DE MANTENIMIENTO DE LOS RECURSOS EDUCATIVOS. 11. APOYAR EN LAS ACTIVIDADES QUE SE PROGRAMEN PARA GARANTIZAR LA EFICIENCIA EN LA PRESTACIÓN DE LOS SERVICIOS. 12. APOYAR LA CAPACITACIÓN A USUARIOS EN EL MANEJO DE LAS AYUDAS MULTIMEDIALES DEL AUDITORIO. 13. APOYAR EL SEGUIMIENTO AL MANEJO Y FUNCIONAMIENTO DE LOS EQUIPOS Y DEMÁS DOTACIONES PERTENECIENTES A LOS AUDITORIOS Y APOYAR POR LA CORRECTA Y OPORTUNA GESTIÓN DEL MANTENIMIENTO A TRAVÉS DE LA PLATAFORMA AMSI. 14. RESPETAR Y SOCIALIZAR LA PROGRAMACIÓN QUE DESDE LA PLATAFORMA SIARE SE ESTABLEZCA PARA EL USO DE LOS ESPACIOS. 15. HACER EVALUACIÓN A LOS USUARIOS FRENTE AL PRÉSTAMO DEL RECURSO AUDITORIO SU DOTACIÓN Y ESPACIO.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</si>
  <si>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OAG-VAD-0229</t>
  </si>
  <si>
    <t>LAINA VANESSA CERVANTES AREVALO</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</si>
  <si>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LA CONTRALORÍA GENERAL DEL MAGDALENA CON RESPECTO A LAS ORDENES Y/O CONTRATOS QUE SUSCRIBA LA VICERRECTORÍA ADMINISTRATIVA Y LA DIRECCIÓN ADMINISTRATIVA. 2. APOYAR AL GRUPO INTERNO DE CONTRATACIÓN EN EL CARGUE DE INFORMACIÓN A LA PLATAFORMA DEL SECOP DE TODOS LOS PROCESOS DE CONTRATACIÓN QUE ADELANTE LA UNIVERSIDAD A TRAVÉS DE LA VICERRECTORÍA ADMINISTRATIVA Y/O DIRECCIÓN ADMINISTRATIVA. 3. APOYAR AL GRUPO INTERNO DE CONTRATACIÓN EN LA ACTUALIZACIÓN, AJUSTE Y MODIFICACIÓN DE LOS PROCEDIMIENTOS, GUÍAS, INSTRUCTIVOS Y FORMATOS DE LA GESTIÓN CONTRACTUAL EN LA PLATAFORMA ISOLUTION (COGUI +). 4.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5. APOYAR AL GRUPO INTERNO DE CONTRATACIÓN EN EL CARGUE Y ACTUALIZACIÓN DE LA INFORMACIÓN DE LAS ÓRDENES DE SERVICIOS PROFESIONALES Y DE APOYO A LA GESTIÓN QUE SUSCRIBA LA VICERRECTORÍA ADMINISTRATIVA Y/O DIRECCIÓN ADMINISTRATIVA EN LA PLATAFORMA SIA OBSERVA DE LA AUDITORÍA GENERAL DE LA REPÚBLICA.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</si>
  <si>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OPSP-VAD-0230</t>
  </si>
  <si>
    <t>JENNY FERNANDA TORRES BRAVO</t>
  </si>
  <si>
    <t>LA PRESENTE ORDEN TIENE POR OBJETO: 1. REVISAR LA ARTICULACIÓN DEL SISTEMA DE ASEGURAMIENTO DE LA CALIDAD DE LAS FACULTADES CON EL PLAN DE DESARROLLO 2020-2030. 2. APOYAR EN LA ESTANDARIZACIÓN DE LOS PROCESOS DE ASEGURAMIENTO DE LA CALIDAD DE LAS FACULTADES Y PROGRAMAS ACADÉMICOS 3. APOYAR EN EL ANÁLISIS Y SEGUIMIENTO DE LOS INDICADORES DEL PLAN DE ACCIÓN DEL PROYECTO FORTALECIMIENTO DE LOS PROCESOS DE AUTOEVALUACIÓN, ACREDITACIÓN Y MEJORAMIENTO CONTINUO. 4. ASESORAR Y APOYAR LA FORMULACIÓN Y EJECUCIÓN DE ACCIONES DE MEJORAMIENTO PARA GARANTIZAR LA EFICACIA DE LA ARTICULACIÓN DEL SISTEMA DE GESTIÓN INTEGRAL DE LA INSTITUCIÓN. 5. APOYAR EN LOS PROCESOS DE AUTOEVALUACIÓN CON FINES DE RENOVACIÓN DE REGISTROS CALIFICADOS Y ACREDITACIÓN.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</si>
  <si>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JULIETH ALEXANDRA LIZCANO PRADA</t>
  </si>
  <si>
    <t>OPSP-VAD-0231</t>
  </si>
  <si>
    <t>ANDREA CAROLINA MARTINEZ GUERRERO</t>
  </si>
  <si>
    <t>LA PRESENTE ORDEN TIENE POR OBJETO: 1. APOYAR EN LA  REVISIÓN DE LA PLATAFORMA DEL GEDOCO DE LOS DOCUMENTOS PRECONTRACTUALES NECESARIOS PARA LA ELABORACIÓN DE ÓRDENES DE SERVICIOS PROFESIONALES Y DE APOYO A LA GESTIÓN. 2. APOYAR LA VALIDACIÓN Y APROBACIÓN DE LA INFORMACIÓN PRECONTRACTUAL DE LAS HOJAS DE VIDA DEL PERSONAL EN LA PLATAFORMA SIGEP (SISTEMA DE INFORMACIÓN Y GESTIÓN DEL EMPLEO PÚBLICO). 3. APOYAR EN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CERTIFICACIONES DE LAS ÓRDENES Y/O CONTRATOS, SOLICITADAS POR LOS CONTRATISTAS ADSCRITOS A LAS DEPENDENCIAS DE LA UNIVERSIDAD DEL MAGDALENA. ASÍ COMO EN EL PROCESO DE IMPLEMENTACIÓN DEL MÓDULO DE TRÁMITE DE CERTIFICACIONES DE VINCULACIONES CONTRACTUALES EN LÍNEA, DE MANERA VIRTUAL. 7. APOYAR EN LA ELABORACIÓN DE MINUTAS DE CONTRATOS Y/O ÓRDENES DE PRESTACIÓN DE SERVICIOS PROFESIONALES Y DE APOYO A LA GESTIÓN. 8. APOYAR EN EL CUMPLIMIENTO DE LOS PLANES DE MEJORAMIENTO DE LOS PROCESOS Y PROCEDIMIENTOS DEL GRUPO INTERNO DE CONTRATACIÓN. 9. APOYAR EN LA VERIFICACIÓN DE LA APLICACIÓN DE LOS PROCEDIMIENTOS PARA LA TOMA DE ACCIONES CORRECTIVAS, PREVENTIVAS Y DE MEJORA; Y DE AUDITORÍAS INTERNAS DE CALIDAD Y EL CORRECTO DILIGENCIAMIENTO DE LOS FORMATOS ALLÍ DESCRITOS. 10. APOYAR EN LA RECOLECCIÓN DE LA INFORMACIÓN PARA LA PRESENTACIÓN DE INFORMES DE LOS INDICADORES DE GESTIÓN, PLAN ANTICORRUPCIÓN, EVALUACIÓN A PROVEEDORES. 11. APOYAR EN LA ACTUALIZACIÓN DE LOS PROCEDIMIENTOS, GUÍAS, INSTRUCTIVOS Y FORMATOS EN LA PLATAFORMA 'SOLUCIÓN (COGUI). 12. DESARROLLAR LAS ACTIVIDADES CONTRATADAS, CUMPLIENDO CON EL PROCESO GESTIÓN DE CONTRATACIÓN DEL SISTEMA DE GESTIÓN INTEGRAL DE LA CALIDAD "COGUI”. 13.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</si>
  <si>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OPSP-VAD-0232</t>
  </si>
  <si>
    <t>INDIRA ALEJANDRA OLIVEROS OROZCO</t>
  </si>
  <si>
    <t>LA PRESENTE ORDEN TIENE POR OBJETO: 1. APOYAR A LA OFICINA DE RELACIONES INTERNACIONALES EN LAS INICIATIVAS DE INTERNACIONALIZACIÓN DE LOS POSGRADOS. 2. APOYAR A LA OFICINA DE RELACIONES INTERNACIONALES EN LA GESTIÓN DE DOBLES TITULACIONES INTERNACIONALES 3. APOYAR A LA OFICINA DE RELACIONES INTERNACIONALES EN EL ANÁLISIS DE IMPACTO DE LOS PROGRAMAS DE INTERNACIONALIZACIÓN. 4. APOYAR AL JEFE DE LA OFICINA DE RELACIONES INTERNACIONALES EN LA FORMULACIÓN DE PROYECTOS INTERNACIONALES. 5. APOYAR A LA OFICINA DE RELACIONES INTERNACIONALES EN LA EJECUCIÓN DE PROYECTOS INTERNACIONALES.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</si>
  <si>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OPSP-VAD-0233</t>
  </si>
  <si>
    <t>NATALIA MARLEN LAFAURIE PALACIO</t>
  </si>
  <si>
    <t>LA PRESENTE ORDEN TIENE POR OBJETO: 1. APOYAR  A LA OFICINA DE RELACIONES INTERNACIONALES EN LAS  ASESORÍAS  A  ESTUDIANTES  PARA  MOVILIDAD INTERNACIONAL. 2. APOYAR LA GESTIÓN DE LAS COMUNICACIONES DE LA ORI. 3.APOYAR A LA OFICINA DE RELACIONES INTERNACIONALES EN LA GESTIÓN DE CONVENIOS NACIONALES E  INTERNACIONALES.  4.  APOYAR  A LA OFICINA DE RELACIONES INTERNACIONALES EN LAS  INICIATIVAS  DE  INTERNACIONALIZACIÓN  EN  CASA  E  INTERNACIONALIZACIÓN  DEL  CURRÍCULO.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</si>
  <si>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OPSP-VAD-0234</t>
  </si>
  <si>
    <t>SMITH ADRIANA YANCY CABALLERO</t>
  </si>
  <si>
    <t>LA PRESENTE ORDEN TIENE POR OBJETO: 1. APOYAR AL JEFE DE LA OFICINA DE RELACIONES INTERNACIONALES EN LA COORDINACIÓN Y SUPERVISIÓN DE LOS PROGRAMAS DE INTERCAMBIOS: “CONEXIÓN GLOBAL” "DOBLE TITULACIÓN" "PROGRAMA SEMESTRE EN EL EXTERIOR". 2. APOYAR A LA OFICINA DE RELACIONES INTERNACIONALES EN LA REALIZACIÓN, SEGUIMIENTO Y PROMOCIÓN DE LAS CONVOCATORIAS. 3. APOYAR A LA OFICINA DE RELACIONES INTERNACIONALES EN LAS ASESORÍAS A ESTUDIANTES. 4. APOYAR A LA OFICINA DE RELACIONES INTERNACIONALES EN EL PROCESO DE SELECCIÓN Y POSTULACIÓN DE ESTUDIANTES. 5. APOYAR A LA OFICINA DE RELACIONES INTERNACIONALES EN EL SEGUIMIENTO A LOS ESTUDIANTES SELECCIONADOS DURANTE Y DESPUÉS DEL INTERCAMBIO (HOMOLOGACIÓN DE ASIGNATURAS) 6. APOYAR AL JEFE DE LA OFICINA DE RELACIONES INTERNACIONALES EN LA COORDINACIÓN DE LAS INICIATIVAS DE INTERNACIONALIZACIÓN DEL CURRÍCULO  E INTERNACIONALIZACIÓN EN CASA. 7. APOYAR A LA OFICINA DE RELACIONES INTERNACIONALES EN LA COORDINACIÓN EN EL ANÁLISIS DE DATOS E INFORMACIÓN DE MOVILIDAD Y CONVOCATORIAS.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</si>
  <si>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OPSP-VAD-0235</t>
  </si>
  <si>
    <t>LA PRESENTE ORDEN TIENE POR OBJETO: 1. APOYAR A LA OFICINA DE RELACIONES INTERNACIONALES EN LA ELABORACIÓN DE PROYECTOS DE COOPERACIÓN INTERNACIONAL EN EDUCACIÓN SUPERIOR. 2.  APOYAR AL JEFE DE LA OFICINA DE RELACIONES INTERNACIONALES EN LA COORDINACIÓN DE PROYECTOS DE COOPERACIÓN INTERNACIONAL EN EDUCACIÓN SUPERIOR  3. APOYAR AL JEFE DE LA OFICINA DE RELACIONES INTERNACIONALES EN EL SEGUIMIENTO DE INDICADORES Y GESTIÓN DE LA CALIDAD, COGUI+. 4. APOYAR A LA OFICINA DE RELACIONES INTERNACIONALES EN EL DESARROLLO DE AGENDAS DE COLABORACIÓN CON INSTITUCIONES INTERNACIONALES. 5. APOYAR A LA OFICINA DE RELACIONES INTERNACIONALES EN LA ESTRATEGIA DE MOVILIZACIÓN DE RECURSOS INTERNACIONALES. 6. AL JEFE DE LA OFICINA DE RELACIONES INTERNACIONALES EN EL MANEJO DE LAS REDES SOCIALES Y ESTRATEGIA TRANSMEDIA DE LA OFICINA. 7. APOYAR A LA OFICINA DE RELACIONES INTERNACIONALES EN EL DESARROLLO DE PROCESOS DE MEJORA CONTINUA Y ADOPCIÓN DE TECNOLOGÍAS.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</si>
  <si>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OPSP-VAD-0236</t>
  </si>
  <si>
    <t>MARIANA STAND AYALA</t>
  </si>
  <si>
    <t>LA PRESENTE ORDEN TIENE POR OBJETO: 1. ASESORAR COMUNICACIONES PARA LA PLATAFORMA VIDEOSFERAS 2. APOYAR A LA DIRECCIÓN TÉCNICA DEL PROGRAMA DE CINE Y AUDIOVISUALES EN LA REALIZACIÓN DEL WEB MASTER DE LA PLATAFORMA VOD 3. APOYAR A LA DIRECCIÓN TÉCNICA DEL PROGRAMA DE CINE Y AUDIOVISUALES EN LA REVISIÓN DE CARTAS DE AUTORIZACIÓN Y SESIÓN DE DERECHOS PARA LAS OBRAS QUE HARÁN PARTE DE LA PLATAFORMA VOD 4. APOYAR A LA DIRECCIÓN TÉCNICA DEL PROGRAMA DE CINE Y AUDIOVISUALES EN LA FORMALIZACIÓN DE LAS PELÍCULAS QUE HARÁN PARTE DE LA PLATAFORMA 5. APOYAR A LA DIRECCIÓN TÉCNICA DEL PROGRAMA DE CINE Y AUDIOVISUALES EN LA FORMULACIÓN DE CONVOCATORIAS DE FINANCIACIÓN PARA PROYECTOS INTERNOS DEL PROGRAMA 6. APOYAR A LA DIRECCIÓN TÉCNICA DEL PROGRAMA DE CINE Y AUDIOVISUALES EN LA GESTIÓN DE CONVENIOS CON OTRAS INSTITUCIONES AFINES AL ÁREA AUDIOVISUAL 7. APOYAR A LA DIRECCIÓN TÉCNICA DEL PROGRAMA DE CINE Y AUDIOVISUALES EN LAS ACTIVIDADES DE EXTENSIÓN Y FORMACIÓN DE PÚBLICO COMO CINE FOROS, PARTICIPACIÓN EN FESTIVALES.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</si>
  <si>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LAURA MARCELA MORALES GUERRERO</t>
  </si>
  <si>
    <t>OAG-VAD-0237</t>
  </si>
  <si>
    <t>KELLYS MARIA MANCERA LOPEZ</t>
  </si>
  <si>
    <t>LA PRESENTE ORDEN TIENE POR OBJETO: 1. APOYAR EN LA ENTREGA DE INSUMOS ODONTOLÓGICOS EN ÁREA DE RECEPCIÓN A ESTUDIANTES DE PRÁCTICAS Y DOCENTES SEGÚN EL PROCEDIMIENTO A REALIZAR. 2.APOYAR EN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</si>
  <si>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OAG-VAD-0238</t>
  </si>
  <si>
    <t>ESTEFANY RAMOS PEREZ</t>
  </si>
  <si>
    <t>LA PRESENTE ORDEN TIENE POR OBJETO: 1. APOYAR EN LA RECEPCIÓN E INGRESO DE PERSONAL A CLÍNICA, ESTO INCLUYE A PACIENTES, DOCENTES, ESTUDIANTES Y PERSONAL DE APOYO. 2. APOYAR EN LA TOMA DE LOS SIGNOS Y SÍNTOMAS, MEDIANTE LA ENCUESTA DE VERIFICACIÓN A PACIENTES, DOCENTES, ESTUDIANTES, PERSONAL AUXILIAR, Y ADMINISTRATIVO DE LA CLÍNICA. 3. REALIZAR VERIFICACIÓN QUE EL PACIENTE ACUDA A LA CONSULTA ODONTOLÓGICA SIN ACOMPAÑANTE Y EVITAR LLEVAR ELEMENTOS INNECESARIOS. (EXCEPCIONES EN CASO DE MENORES DE EDAD, Y PERSONAS CON CONDICIONES ESPECIALES) 4. REALIZAR TOMA DE TEMPERATURA Y REGISTRO EN FORMATO ESTABLECIDO A PACIENTES, DOCENTES, ESTUDIANTES, PERSONAL AUXILIAR Y ADMINISTRATIVO DE LA CLÍNICA. 5. REALIZAR INDICACIÓN AL PERSONAL QUE INGRESE A LA CLÍNICA SOBRE EL PROTOCOLO DE LAVADO DE MANOS. 6. REALIZAR SEGUIMIENTO A QUE TODO EL PERSONAL ANTES DE INGRESAR A LA CLÍNICA REALICE EL PROCESO DE DESINFECCIÓN DE ZAPATOS (TAPETE). 7. APOYAR EN LA VERIFICACIÓN DEL USO OBLIGATORIO DE TAPABOCA AL INGRESO DE LA CLÍNICA. 8. RECIBIR INSTRUMENTAL CONTAMINADO, LAVADO Y EMPAQUE DEL INSTRUMENTAL EN LA CENTRAL DE ESTERILIZACIÓN, DESPUÉS DEL TURNO CLÍNICO.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</si>
  <si>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OAG-VAD-0239</t>
  </si>
  <si>
    <t>DIANA PAOLA OROZCO TETE</t>
  </si>
  <si>
    <t>LA PRESENTE ORDEN TIENE POR OBJETO: 1. APOYAR EN LA BÚSQUEDA DE PARE PARA EVALUACIÓN DE ARTÍCULOS, CAPÍTULOS DE LIBRO, LIBROS, SOFTWARE, OBRAS ARTÍSTICAS, VIDEOS. 2. APOYAR EN LA ELABORACIÓN DE LAS COMUNICACIONES PARA LOS DOCENTES. 3. APOYAR EN LA REVISIÓN DE HOJAS DE VIDA PARA REALIZA CATEGORIZACIONES DE NUEVOS DOCENTES CATEDRÁTICOS. 4. APOYAR EN LA REVISIÓN DE HOJAS DE VIDA PARA REALIZA RECATEGORIZACIONES DE DOCENTES CATEDRÁTICOS ANTIGUOS. 5. APOYAR EN LA ELABORACIÓN DE RESOLUCIONES DE RECONOCIMIENTO D PUNTAJE SALARIAL Y DE BONIFICACIÓN.  6. APOYAR EN LA ELABORACIÓN DE INFORMES DE CATEGORÍAS DE DOCENTE CATEDRÁTICOS. 7. APOYAR EN LA CONSOLIDACIÓN DE INFORMACIÓN HISTÓRICA DE L PRODUCTIVIDAD DE DOCENTES DE OCASIONALES. 8. APOYAR EN LA RECEPCIÓN Y REVISIÓN DE SOLICITUDES REALIZADAS POR LO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9. ATENCIÓN A DOCENTES CATEDRÁTICOS PARA BRINDAR APOYO E INFORMACIÓN DE LAS SOLICITUDES EN TRÁMITE.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</si>
  <si>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 xml:space="preserve">ALICIA ESTHER CASTRO VILLEGAS </t>
  </si>
  <si>
    <t>OAG-VAD-0240</t>
  </si>
  <si>
    <t>LA PRESENTE ORDEN TIENE POR OBJETO: 1.APOYAR EN LA PROYECCIÓN DE  ÓRDENES, CONTRATOS, RESOLUCIONES Y FORMATOS AUTORIZADOS POR LA VICERRECTORÍA ACADÉMICA. 2. APOYAR EN LA PROYECCIÓN DE    MODIFICACIONES Y/O ADICIONES, ACTAS DE INICIO, SUSPENSIÓN REINICIO Y FINALIZACIÓN O TERMINACIÓN DE LAS ÓRDENES AUTORIZADAS POR LA VICERRECTORÍA ACADÉMICA. 3. APOYAR EN EL CARGUE DE INFORMACIÓN DE MODIFICACIONES, ADICIONE TERMINACIONES Y LIQUIDACIONES DE LAS ÓRDENES Y CONTRATOS EXPEDIDOS POR LA VICERRECTORÍA ACADÉMICA EN LAS PLATAFORMAS SIA OBSERVA Y SECOP L, EN LOS PLAZOS ESTABLECIDOS.  4.APOYAR EN LA CONSOLIDACIÓN DE INFORMACIÓN PARA EL TRÁMITE DE RESERVAS DEL SERVICIO DE HOSPEDAJE PARA DOCENTES VISITANTES SOLICITADOS POR LAS DIRECCIONES DE PROGRAMAS. 5. APOYAR A LA DIRECTORA CURRICULAR EN LA ORGANIZACIÓN DE REUNIONES SEGUIMIENTO AL PROCESO DEL  PROGRAMA DE MONITORIAS ACADÉMICAS.  6. APOYAR CON EL SEGUIMIENTO Y TRÁMITE DE SOLICITUDES DE ESTUDIANTE MONITORES RECIBIDAS EN LA VICERRECTORÍA ACADÉMICA.  7.APOYAR EN EL PROCESO DE ATENCIÓN A ESTUDIANTES BENEFICIARIOS DEL PROGRAMA DE MONITORIA ACADÉMICAS, COORDINACIONES ACADÉMICAS Y DIRECCIONES DE PROGRAMA CON EL FIN DE BRINDAR APOYO CON LOS TRÁMITES RELACIONADOS CON 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</si>
  <si>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LEYNIN ESTHER CAAMAÑO ROCHA</t>
  </si>
  <si>
    <t>OPSP-VAD-0241</t>
  </si>
  <si>
    <t>MARTA CRISTINA MEJIA SANCHEZ</t>
  </si>
  <si>
    <t>LA PRESENTE ORDEN TIENE POR OBJETO: 1. APOYAR EN LA CONSOLIDACIÓN DE LA INFORMACIÓN RELACIONADA CON LA ASIGNACIÓN ACADÉMICA.  2. APOYAR EN LA CONSOLIDACIÓN INFORMACIÓN PARA LA ELABORACIÓN DE RESOLUCIONES DE PAGO POR CONCEPTO DE BONIFICACIONES NO CONSTITUTIVAS DE SALARIO DEL PREGRADO PRESENCIAL DE DOCENTES DE PLANTA Y FUNCIONARIOS ADMINISTRATIVOS. 3. APOYAR EN LA ELABORAR DE ACTAS DE VINCULACIÓN, DISMINUCIÓN Y/O MODIFICATORIOS DE CÁTEDRA.  4. APOYAR EN EL DILIGENCIAMIENTO DE INFORMES REQUERIDOS POR ENTES EXTERNOS (DANE, SNIES) 5. APOYAR EN LA ELABORACIÓN DE RESOLUCIONES DE TRÁMITES DE PAGO DE ASUNTOS Y ACTIVIDADES ACADÉMICAS.  6. APOYAR EN LA ELABORACIÓN DE INFORMES RELACIONADOS CON TEMAS DE CÁTEDRAS QUE LA DIRECCIÓN CURRICULAR O EL VICERRECTOR ACADÉMICO. 7. ASESORAR A DOCENTES CATEDRÁTICOS, COORDINACIONES ACADÉMICAS O DIRECCIONES DE PROGRAMA QUE REQUIEREN INFORMACIÓN O APOYO EN TEMAS DE CÁTEDRAS, ADICIONES, DISMINUCIONES Y/O MODIFICATORIOS.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</si>
  <si>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OPSP-VAD-0242</t>
  </si>
  <si>
    <t>GISELL GRAVINI PORRAS</t>
  </si>
  <si>
    <t>LA PRESENTE ORDEN TIENE POR OBJETO:  1) ASESORAR Y APOYAR LAS ESTRATEGIAS DE ATENCIÓN Y ACOMPAÑAMIENTO DE LA COMUNIDAD ESTUDIANTIL EN RIESGO DE DISCRIMINACIÓN, SEGREGACIÓN Y DESERCIÓN DE LA UNIVERSIDAD DEL MAGDALENA. 2) ASESORAR Y APOYAR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3) ASESORAR Y APOYAR EL PROCESO DE ADQUISICIÓN DE BIENES, SERVICIOS, EQUIPOS E INSTALACIONES DE DISEÑO UNIVERSAL, QUE REQUIERAN LA MENOR ADAPTACIÓN POSIBLE Y EL MENOR COSTO PARA SATISFACER LAS NECESIDADES ESPECÍFICAS DE LOS ESTUDIANTES CON DISCAPACIDAD DE LA UNIVERSIDAD DEL MAGDALENA. 4) ASESORAR Y APOYAR LA PROTECCIÓN Y PROMOCIÓN DE LOS DERECHOS HUMANOS DE LAS POBLACIONES ESTUDIANTILES DE COMUNIDADES INDÍGENAS, AFROCOLOMBIANOS, POBLACIÓN “LGTBIQ+”, ESTUDIANTES CON DISCAPACIDAD Y POBLACIÓN EN RIESGO DE VULNERABILIDAD. 5) ASESORAR Y APOYAR LOS PROCESOS LA INCLUSIÓN REAL Y EFECTIVA DE TODOS LOS ESTUDIANTES EN LA UNIVERSIDAD DEL MAGDALENA. 6)ASESORAR Y APOYAR LA PLANIFICACIÓN, DESARROLLO, CONSOLIDACIÓN Y ACTUALIZACIÓN PERMANENTE DE MEJORAS EN LOS PROCESOS DE INCLUSIÓN ACORDES A LA NORMATIVIDAD NACIONAL E INTERNACIONAL REFERENTES AL TEMA DE INCLUSIÓN Y DE ATENCIÓN A GRUPOS INTERCULTURALES VULNERABLES. 7) ASESORAR Y APOYAR LA EJECUCIÓN DE LAS POLÍTICAS DE INCLUSIÓN ESTABLECIDAS POR LA UNIVERSIDAD EN LOS DIFERENTES PROGRAMAS ACADÉMICOS QUE CUENTEN CON POBLACIÓN CON DISCAPACIDAD Y/O HAGAN PARTE DE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9)ASESORAR Y APOYAR EN LA FORMULACIÓN Y EJECUCIÓN DEL PLAN Y CAPACITACIÓN DE LOS DOCENTES CON RESPECTO A LA FUNCIÓN ESPECÍFICA DE EDUCAR A ESTUDIANTES CON DISCAPACIDAD.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</si>
  <si>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OAG-VAD-0250</t>
  </si>
  <si>
    <t>JONATAN VARGAS RAMOS</t>
  </si>
  <si>
    <t>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CETEP.4. APOYAR EN LA ELABORACIÓN DE GUION TÉCNICO Y PLAN DE RODAJE PARA LOS MATERIALES AUDIOVISUALES DEL CETEP.  5. APOYAR EN LA SELECCIÓN DE LOCACIONES PARA GRABACIONES DE CONTENIDOS AUDIOVISUALES PARA LOS MATERIALES AUDIOVISUALES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</si>
  <si>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OPSP-VAD-0251</t>
  </si>
  <si>
    <t>JESUS DAVID MIRANDA CORRALES</t>
  </si>
  <si>
    <t>LA PRESENTE ORDEN TIENE POR OBJETO: 1. ASESORAR Y APOYAR LA PLANEACIÓN DE LOS PROCESOS ADMINISTRATIVOS. 2. REALIZAR INFORMES TÉCNICOS SOBRE EL FUNCIONAMIENTO DE LOS DISTINTOS PROCESOS ADMINISTRATIVOS (GESTIÓN DE INFRAESTRUCTURA, GESTIÓN TIC, GESTIÓN DE RECURSOS EDUCATIVOS, GESTIÓN DE BIBLIOTECA, GESTIÓN DE SERVICIOS GENERALES Y GESTIÓN DE ALMACÉN E INVENTARIOS). 3. ASESORAR Y APOYAR EN LA REALIZACIÓN DE ESTUDIOS DE PROYECTOS INSTITUCIONALES DESDE LA GESTIÓN ADMINISTRATIVA. 4. ASESORAR Y APOYAR EN LA ELABORACIÓN Y PRESENTACIÓN DE INFORMES RELACIONADOS CON LA GESTIÓN ADMINISTRATIVA INSTITUCIONAL. 5.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</si>
  <si>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OAG-VAD-0252</t>
  </si>
  <si>
    <t>MARIO ALBERTO MENDEZ VAZQUEZ</t>
  </si>
  <si>
    <t>LA PRESENTE ORDEN TIENE POR OBJETO: 1. APOYAR EN LA ACTUALIZACIÓN DE LA INFORMACIÓN Y PARAMETRIZACIÓN DEL SISTEMA DE INFORMACIÓN DE MANTENIMIENTO. 2. APOYAR EN LA VERIFICACIÓN DEL INVENTARIO Y LOS ELEMENTOS NECESARIOS PARA LA EJECUCIÓN DEL MANTENIMIENTO. 3. APOYAR EN LA ELABORACIÓN DE INFORMES DE LOS ESTADOS DE LOS BIENES DE LA INSTITUCIÓN. 4. APOYAR EN EL SEGUIMIENTO Y CONTROL DE LOS SERVICIOS DE APOYO A CARGO DE LOS GRUPOS DE TRABAJO ADSCRITOS A LA DIRECCIÓN ADMINISTRATIVA. 5. APOYAR EN LA ELABORACIÓN Y PREPARACIÓN DE INFORMES SOBRE LAS ACTIVIDADES Y GESTIÓN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</si>
  <si>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OAG-VAD-0253</t>
  </si>
  <si>
    <t>MARTIN ALONSO SUAREZ MAZENETT</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</si>
  <si>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DESARROLLO Y FOMENTO DE ACTIVIDADES DEPORTIVAS DE CARÁCTER RECREATIVO, FORMATIVO Y REPRESENTATIVO DESDE LA DISCIPLINA QUE DIRIGE A TRAVÉS DE ENTRENAMIENTOS O PRÁCTICAS DEPORTIVAS (VIRTUALES, PRESENCIALES Y/O EN ALTERNANCIA). 3. ASESORAR EN EL DISEÑO, IMPLEMENTACIÓN Y EJECUCIÓN DE ESTRATEGIAS DE PROMOCIÓN, DIFUSIÓN Y DIVULGACIÓN DEL DEPORTE O DISCIPLINA QUE DIRIGE, ASÍ COMO AJUSTAR EL DESARROLLO DE SUS ACTIVIDADES A LAS NUEVAS MEDIDAS ACADÉMICAS (VIRTUALIDAD Y/O ALTERNANCIA). 4. APOYAR EL DISEÑO, IMPLEMENTACIÓN Y EJECUCIÓN ESTRATEGIAS QUE PROMUEVAN E INCENTIVEN LA PARTICIPACIÓN DE TODOS LOS ESTAMENTOS UNIVERSITARIOS EN EL DEPORTE O DISCIPLINA QUE DIRIGE, ASÍ COMO AJUSTAR EL DESARROLLO DE SUS ACTIVIDADES A LAS NUEVAS MEDIDAS ACADÉMICAS (VIRTUALIDAD Y/O ALTERNANCIA). 5. APOYAR EN LA PLANIFICACIÓN, DESARROLLO Y EJECUCIÓN DE INTERCAMBIOS, TORNEOS, CAMPEONATOS, OLIMPIADAS Y/O EVENTOS INTERNOS. 6. ASESORAR EN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CORRESPONDA. 8. ENTREGAR SEMANALMENTE O EN LOS TIEMPOS Y SEGÚN LAS DIRECTRICES QUE EL DIRECTOR DE BIENESTAR UNIVERSITARIO O EL COORDINADOR DEL ÁREA ESTABLEZCAN, INFORMES ESTADÍSTICOS DE LAS ACTIVIDADES REALIZADAS. 9.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</si>
  <si>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OPSP-VAD-0254</t>
  </si>
  <si>
    <t>NATALIA RUIZ CAPATAZ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</si>
  <si>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A LA DIRECCIÓN DE BIENESTAR EN LA CONVOCATORIA, MOTIVACIÓN Y AFIANZAMIENTO DE LA ARTICULACIÓN ENTRE BIENESTAR UNIVERSITARIO Y TODOS LOS PROGRAMAS ACADÉMICOS DE LAS DISTINTAS FACULTADES DE LA UNIVERSIDAD. 3. APOYAR A LA DIRECCIÓN DE BIENESTAR EN LA GESTIÓN DE LAS ACCIONES DESDE LAS DISTINTAS ÁREAS DE BIENESTAR PARA FACILITAR Y APOYAR EL SEGUIMIENTO DE LOS CASOS DE ESTUDIANTES Y DOCENTES CON DIFICULTADES REPORTADOS POR LAS FACULTADES. 4. APOYAR AL DIRECTOR DE BIENESTAR EN LA COORDINACIÓN DE LA IMPLEMENTACIÓN DE ESTRATEGIAS DE PROMOCIÓN DE LOS SERVICIOS Y ACTIVIDADES DE BIENESTAR UNIVERSITARIO EN LAS FACULTADES DE LA INSTITUCIÓN. 5. APOYAR A LA DIRECCIÓN DE BIENESTAR EN LAS ACTIVIDADES LIDERADAS POR EL DIRECTOR DE BIENESTAR Y EL COORDINADOR DE ÁREA, EN EL CUMPLIMIENTO DE METAS DEFINIDAS EN EL PLAN DE ACCIÓN Y PLAN DE DESARROLLO INSTITUCIONAL.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ENTREGAR SEMANALMENTE O EN LOS TIEMPOS Y SEGÚN LAS DIRECTRICES QUE EL DIRECTOR DE BIENESTAR UNIVERSITARIO O EL COORDINADOR DEL ÁREA ESTABLEZCAN, INFORMES ESTADÍSTICOS DE LAS ACTIVIDADES REALIZADAS. 9. APOYAR A LA DIRECCIÓN DE BIENESTAR EN LA PARTICIPACIÓN DE LOS ESTUDIANTES DE LAS DISTINTAS FACULTADES Y PROGRAMAS EN EVENTOS ACADÉMICOS, CIENTÍFICOS, ARTÍSTICOS, CULTURALES Y DEPORTIVOS QUE PROGRAME LA INSTITUCIÓN. 10. APOYAR A LA DIRECCIÓN DE BIENESTAR EN  LA ATENCIÓN TELEFÓNICA Y PRESENCIAL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</si>
  <si>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OPSP-VAD-0255</t>
  </si>
  <si>
    <t>ORLANDO SANTIAGO MORENO BARRIGA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</si>
  <si>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DIRECCIÓN DE BIENESTAR EN LA ATENCIÓN BÁSICA, OPORTUNA Y ADECUADA EN CONSULTA COMO MEDICO DEPORTÓLOGO A TODOS LOS MIEMBROS DE COMUNIDAD UNIVERSITARIA. 3. APOYAR A LA DIRECCIÓN DE BIENESTAR EN EL FOMENTO AL INTERIOR DE LA COMUNIDAD UNIVERSITARIA DE ACTIVIDADES DE PROMOCIÓN Y PREVENCIÓN, PARA CONCIENTIZAR A LA COMUNIDAD UNIVERSITARIA SOBRE ESTILOS DE VIDA SALUDABLE. 4. DILIGENCIAR LOS FORMATOS DE ATENCIÓN REGISTRADOS EN EL PROCESO "BIENESTAR UNIVERSITARIO" DEL SISTEMA DE GESTIÓN DE CALIDAD. 5. PRESENTAR INFORMES MENSUALES AL COORDINADOR DEL ÁREA SOBRE LAS ACTIVIDADES DESARROLLADAS Y PLANTEADAS EN EL PLAN DE TRABAJO, PARA LA VERIFICACIÓN Y EVALUACIÓN DEL CUMPLIMIENTO DE LAS METAS PROPUESTAS. EL INFORME DEBE TENER ANEXOS. 6. ENTREGAR DE MANERA OPORTUNA Y BAJO SU RESPONSABILIDAD LOS INFORMES QUE SE LE SOLICITEN PARA SER PRESENTADOS EN OTRAS DEPENDENCIAS. 7. APOYAR A LA DIRECCIÓN DE BIENESTAR EN EL FOMENTO EN LA PARTICIPACIÓN EN EVENTOS QUE PROGRAME LA UNIVERSIDAD DEL MAGDALENA 8. APOYAR APOYAR A LA DIRECCIÓN DE BIENESTAR EN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</si>
  <si>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OAG-VAD-0256</t>
  </si>
  <si>
    <t>WILLIAM EDUARDO VELEZ GONZALEZ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</si>
  <si>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ASESORAR Y APOYAR EN LA PROMOCIÓN DEL DEPORTE O DISCIPLINA QUE DIRIGE TENIENDO PRESENTE LAS MEDIDAS ACADÉMICAS DISPUESTAS POR LA INSTITUCIÓN. 4. APOYAR A LA DIRECCIÓN DE BIENESTAR UNIVERSITARIO EN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Y ASESORAR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</si>
  <si>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OAG-VAD-0257</t>
  </si>
  <si>
    <t>YANETH DEL SOCORRO DIAZ CHARRIS</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</si>
  <si>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FOMENTO DE ACTIVIDADES DE CARÁCTER RECREATIVO, FORMATIVO Y REPRESENTATIVO PARA EL FORTALECIMIENTO DE LOS PROCESOS ARTÍSTICOS Y CULTURALES, ESPECÍFICAMENTE LAS DEL GRUPO O TALLER QUE DIRIGE A TRAVÉS DE ENSAYOS REGULARES Y/O TALLERES PERMANENTES. 3. APOYAR  EL DISEÑO Y EJECUCIÓN DE ESTRATEGIAS DE PROMOCIÓN, DIFUSIÓN Y DIVULGACIÓN DEL TALLER ARTÍSTICO QUE APOYA, ASÍ COMO AJUSTAR EL DESARROLLO DE SUS ACTIVIDADES A LAS NUEVAS MEDIDAS ACADÉMICAS (VIRTUALIDAD Y/O ALTERNANCIA). 4. APOYAR A PLANIFICACIÓN, DESARROLLO Y EJECUCIÓN CONCURSOS, FESTIVALES Y/O EVENTOS INTERNOS DONDE PARTICIPEN TODOS LOS MIEMBROS DE LA COMUNIDAD UNIVERSITARIA. 5APOYAR  LA PLANIFICACIÓN DE ACTIVIDADES, CONCURSOS, FESTIVALES Y/O EVENTOS EXTERNOS DEL ORDEN LOCAL, DEPARTAMENTAL, REGIONAL, NACIONAL E INTERNACIONAL, RESPETANDO LOS PRINCIPIOS Y VALORES INSTITUCIONALES. 6. APOYAR EL PROCESO DE SELECCIÓN DE LOS ARTISTAS EN CADA ESTAMENTO (DOCENTE, FUNCIONARIO, EGRESADO Y ESTUDIANTES) QUE CONFORMAN LAS DELEGACIONES QUE REPRESENTARÁN A LA UNIVERSIDAD EN ACTIVIDADES, CONCURSOS, FESTIVALES Y/O EVENTOS EXTERNOS DEL ORDEN LOCAL, DEPARTAMENTAL, REGIONAL, NACIONAL E INTERNACIONAL.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MANTENER ACTUALIZADA LA BASE DE DATOS DE LOS ESTUDIANTES QUE GOCEN DE BECA O DESCUENTO EL VALOR DE LA MATRÍCULA, YA SEA POR CUPO ESPECIAL O POR HABER OCUPADO PRIMERO, SEGUNDO O TERCER LUGAR EN EVENTOS INTERNOS Y/O EXTERNOS. 10.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11. APOYAR LAS ACTIVIDADES LIDERADAS POR EL DIRECTOR DE BIENESTAR Y EL COORDINADOR DE ÁREA, EN EL CUMPLIMIENTO DE METAS DEFINIDAS EN EL PLAN DE ACCIÓN Y PLAN DE DESARROLLO INSTITUCIONAL. 12.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</si>
  <si>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OAG-VAD-0258</t>
  </si>
  <si>
    <t>LILIBETH ESTHER FLOREZ DIAZ</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</si>
  <si>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4APOYAR  EL PROCESO DE PLANIFICACIÓN, DESARROLLO Y EJECUCIÓN DE CONCURSOS, FESTIVALES Y/O EVENTOS INTERNOS DONDE PARTICIPEN TODOS LOS MIEMBROS DE LA COMUNIDAD UNIVERSITARIA.5. APOYAR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11.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</si>
  <si>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OAG-VAD-0259</t>
  </si>
  <si>
    <t>WALDIR MANGA BARROS</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</si>
  <si>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A LA DIRECCIÓN DE BIENESTAR EN LA ORGANIZACIÓN DE PLANES DE ACONDICIONAMIENTO FÍSICO PARA LOS MIEMBROS DE LA COMUNIDAD UNIVERSITARIA QUE PRACTIQUEN DISCIPLINAS DEPORTIVAS EN LOS NIVELES FORMATIVO Y REPRESENTATIVO. 3. APOYAR A LA DIRECCIÓN DE BIENESTAR EN EL DISEÑO, IMPLEMENTACIÓN Y EJECUCIÓN DE UN PLAN DE ENTRENAMIENTO PARA EL ACONDICIONAMIENTO FÍSICO DE LOS DEPORTISTAS OBEDECIENDO A LAS PARTICULARIDADES DE CADA DISCIPLINA DEPORTIVA OFRECIDA EN LA INSTITUCIÓN. 4. APOYAR Y ASESORAR EN LA PLANIFICACIÓN DE LA PARTICIPACIÓN DE LA INSTITUCIÓN EN INTERCAMBIOS, TORNEOS, CAMPEONATOS, OLIMPIADAS Y/O EVENTOS EXTERNOS DEL ORDEN LOCAL, DEPARTAMENTAL, REGIONAL, NACIONAL E INTERNACIONAL. 5. APOYAR EN LA PLANIFICACIÓN Y DESARROLLO DE LOS INTERCAMBIOS, TORNEOS, CAMPEONATOS, OLIMPIADAS Y/O EVENTOS INTERNOS Y EXTERNOS DONDE SE PARTICIPE, RESPETANDO LOS PRINCIPIOS Y VALORES INSTITUCIONALES. 6. DEVOLVER AL FINALIZAR EL SEMESTRE, EL INVENTARIO DE IMPLEMENTOS, UNIFORMES, HERRAMIENTAS Y EQUIPOS QUE LE FUERON FACILITADOS PARA LA EJECUCIÓN DEL OBJETO CONTRACTUAL.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APOYAR LAS ACTIVIDADES LIDERADAS POR EL DIRECTOR DE BIENESTAR Y EL COORDINADOR DE ÁREA, EN EL CUMPLIMIENTO DE METAS DEFINIDAS EN EL PLAN DE ACCIÓN Y PLAN DE DESARROLLO INSTITUCIONAL. 10. ENTREGAR DE MANERA OPORTUNA Y BAJO SU RESPONSABILIDAD LOS INFORMES PARA SER PRESENTADOS EN OTRAS DEPENDENCIAS. 11. APOYAR A LA DIRECCIÓN DE BIENESTAR EN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</si>
  <si>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OAG-VAD-0260</t>
  </si>
  <si>
    <t>CRISTIAN ALEXIS ORTIZ BERMUDEZ</t>
  </si>
  <si>
    <t>LA PRESENTE ORDEN TIENE POR OBJETO: 1.APOYAR A LA COORDINACIÓN DEL ÁREA DE FORMACIÓN INTEGRAL EN LA ATENCIÓN AL PÚBLICO EN GENERAL. 2. APOYAR LA REALIZACIÓN DE PROMOCIÓN Y DIVULGACIÓN DE INSCRIPCIONES Y MATRICULAS DE CURSOS DE FORMACIÓN INTEGRAL 3. ORGANIZAR INFORMACIÓN PARA INFORMES. 4. ORGANIZAR LA DOCUMENTACIÓN Y GENERAR LISTADOS DE ESTUDIANTES MATRICULADOS. 5. APOYAR LA GENERACIÓN Y PROYECCIÓN DE INFORME SOBRE EL ÁREA. 6. PRESENTAR INFORMES REQUERIDOS. 7. APOYAR EL CARGUE DE ESPACIOS EN EL SIARE. 8. APOYAR EL CARGUE DE ASIGNACIÓN Y APOYO A DOCENTE. 9. APOYAR EN LA CREACIÓN Y TABULACIÓN DE ENCUESTAS. 10. APOYAR GENERACIÓN DE INFORME DEL SNIES. 11 APOYAR LA GENERACIÓN DEL INFORME DE PRESUPUESTO PROYECCIÓN DE INGRESOS Y GASTOS.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</si>
  <si>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OPSP-VAD-0261</t>
  </si>
  <si>
    <t>GUSTAVO ANTONIO MUÑOZ CONTRERAS</t>
  </si>
  <si>
    <t>LA PRESENTE ORDEN TIENE POR OBJETO: 1. PRESENTAR PLAN DE TRABAJO DE ACTIVIDADES A DESARROLLAR, DETALLANDO OBJETIVOS, FECHAS, METODOLOGÍA, METAS, INDICADORES ACORDES CON LAS DIRECTRICES IMPARTIDAS POR EL DIRECTOR DE BIENESTAR. 2. APOYAR LA FOMENTACIÓN, ORIENTACIÓN Y ORGANIZACIÓN DE ACTIVIDADES DE CARÁCTER RECREATIVO, FORMATIVO Y REPRESENTATIVO PARA EL FORTALECIMIENTO DE LOS PROCESOS DEPORTIVOS DE LA INSTITUCIÓN. 3. APOYAR EL DISEÑO, IMPLEMENTACIÓN Y EJECUCIÓN DE ESTRATEGIAS DE PROMOCIÓN, DIFUSIÓN Y DIVULGACIÓN DE LAS DISCIPLINAS DEPORTIVAS DE LA INSTITUCIÓN. 4. APOYAR EL DISEÑO, IMPLEMENTACIÓN Y EJECUCIÓN DE ESTRATEGIAS QUE PROMUEVAN E INCENTIVEN LA PARTICIPACIÓN DE TODOS LOS ESTAMENTOS UNIVERSITARIOS, ESTUDIANTES, DOCENTES Y FUNCIONARIOS, EN LAS DISCIPLINAS DEPORTIVAS DE LA INSTITUCIÓN. 5. APOYAR LA PLANIFICACIÓN, DESARROLLO Y EJECUCIÓN DE INTERCAMBIOS, TORNEOS, CAMPEONATOS, OLIMPIADAS Y/O EVENTOS INTERNOS. 6. APOYAR LA PARTICIPACIÓN DE LA INSTITUCIÓN EN INTERCAMBIOS, TORNEOS, CAMPEONATOS, OLIMPIADAS Y/O EVENTOS EXTERNOS DEL ORDEN LOCAL, DEPARTAMENTAL, REGIONAL, NACIONAL E INTERNACIONAL. 7. APOYAR Y ASESORAR EL PROCESO DE SELECCIÓN DE LOS DEPORTISTAS EN CADA ESTAMENTO (DOCENTE, FUNCIONARIO, EGRESADO Y ESTUDIANTES) QUE CONFORMAN LAS DELEGACIONES QUE REPRESENTARÁN A LA UNIVERSIDAD EN INTERCAMBIOS, TORNEOS, CAMPEONATOS, OLIMPIADAS Y/O EVENTOS EXTERNOS DEL ORDEN LOCAL, DEPARTAMENTAL, REGIONAL, NACIONAL E INTERNACIONAL. 8. APOYAR AL JEFE DE LA OFICINA EN RECIBIR, MANTENER ACTUALIZADO Y DEVOLVER AL FINALIZAR EL SEMESTRE, EL INVENTARIO DE IMPLEMENTOS, UNIFORMES, HERRAMIENTAS Y EQUIPOS QUE LE SEAN ASIGNADOS, GARANTIZANDO EL BUEN USO DE LOS MISMOS. 9. DILIGENCIAR OPORTUNAMENTE TODOS LOS FORMATOS ESTABLECIDOS POR BIENESTAR UNIVERSITARIO EN EL SISTEMA DE GESTIÓN DE LA CALIDAD Y OTROS PROCESOS, PARA EL REGISTRO DE TODAS LAS ACTIVIDADES QUE SE REALICEN DESDE EL DEPORTE O DISICIPLINA PARA LA CUAL FUE CONTRATADO 10. ENTREGAR SEMANALMENTE O EN LOS TIEMPOS SEGÚN LAS DIRECTRICES QUE EL DIRECTOR DE BIENESTAR UNIVERSITARIO INFORMES ESTADÍSTICOS DE LAS ACTIVIDADES REALIZADAS, ASÍ COMO LAS PARTICIPACIONES DE LOS ESTAMENTOS UNIVERSITARIOS EN LAS MISMAS. 11. APOYAR EN LA ACTUALIZACIÓN DE LA BASE DE DATOS DE LOS ESTUDIANTES QUE GOCEN DE BECA O DESCUENTO EL VALOR DE LA MATRÍCULA, YA SEA POR CUPO ESPECIAL O POR HABER OCUPADO PRIMERO, SEGUNDO O TERCER LUGAR EN EVENTOS EN REPRESENTACIÓN DE LA INSTITUCIÓN. 12.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13. APOYAR EN CORRDINACIÓN DE LOS INSTRUCTORES DE LAS DISTINTAS DISCIPLINAS Y LAS ÁREAS DE BIENESTAR UNIVERSITARIO, EL PROCESO DE ACOMPAÑAMIENTO INTEGRAL, MÉDICO Y PSICOLÓGICO, A LOS ESTUDIANTES, DOCENTES Y FUNCIONARIOS QUE ESTÉN DESARROLLANDO ACTIVIDADES DEPORTIVAS. 14. APOYAR LAS ACTIVIDADES LIDERADAS POR EL DIRECTOR DE BIENESTAR EN EL CUMPLIMIENTO DE METAS DEFINIDAS EN EL PLAN DE ACCIÓN Y PLAN DE DESARROLLO INSTITUCIONAL. 15. ENTREGAR DE MANERA OPORTUNA Y BAJO SU RESPONSABILIDAD LOS INFORMES PARA SER PRESENTADOS EN OTRAS DEPENDENCIAS. 16. APOYAR EN LAS ACTIVIDADES TENDIENTES A COORDINAR EL MANTENIMIENTO DE LOS ESCENARIOS DEPORTIVOS Y ESPACIOS DE ACTIVIDAD FÍSICA. 17. APOYAR Y ASESORAR LAS ACTIVIDADES REALIZADAS POR LOS INSTRUCTORES DE MANERA VIRTUAL Y PRESENCIAL EN CADA UNA DE LAS DISCIPLINAS DEPORTIVAS OFRECIDAS POR LA INSTITUCIÓN. 18. APOYAR Y ASESORAR 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</si>
  <si>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OAG-VAD-0262</t>
  </si>
  <si>
    <t>LA PRESENTE ORDEN TIENE POR OBJETO: 1. PRESENTAR EL MAGAZÍN “RUTAS PARA AVANZAR “ TRANSMITIDO POR UNIMAGDALENA RADIO. 2. HACER REPORTERÍA CON LAS DEPENDENCIAS QUE GENEREN INFORMACIÓN ÚTIL PARA EL PROGRAMA. 3. APOYAR EN LAS TRANSMISIONES EN VIVO Y EN DIRECTO DE LOS EVENTOS DE LA EMISORA CULTURAL. 4. APOYAR EN LA DIVULGACIÓN DE INFORMACIÓN EN LAS REDES SOCIALES DE UNIMAGDALENA RADIO. 5. REDACTAR DOCUMENTOS INSTITUCIONALES QUE SE REQUIERAN. 6. PRODUCIR Y EDITAR LOS MATERIALES SONOROS INSTITUCIONALES QUE SE REQUIERAN, (CAMPUS AL AIRE FINES DE SEMANA) 7. APOYAR EN LA VERIFICACIÓN DE LA PRODUCCIÓN TÉCNICA Y PROGRAMACIÓN DE LA EMISORA CULTURAL UNIMAGDALENA RADIO LOS FINES DE SEMANA.  8. APOYAR CON EL FORTALECIMIENTO DEL SISTEMA DE GESTIÓN INTEGRAL DE LA UNIVERSIDAD DEL MAGDALENA ""SISTEMA COGUI"".  9.  PRESENTAR ESPECIALES PARA DÍAS FESTIVOS. 10. REDACTAR BOLETÍNES INSTITUCIONALES. 11. APOYAR EN LA VERIFICACIÓN DEL CUMPLIMIENTO Y DESARROLLO DE LA PROGRAMACIÓN DE LA EMISORA CULTURAL UNIMAGDALENA RADIO.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</si>
  <si>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HAMLET HASSER LOMBARDI VANEGAS</t>
  </si>
  <si>
    <t>OPSP-VAD-0263</t>
  </si>
  <si>
    <t>BRAYAN ALEXANDER ROMERO OROZCO</t>
  </si>
  <si>
    <t>LA PRESENTE ORDEN TIENE POR OBJETO: 1. PRESTAR ASESORÍA EN LA RESOLUCIÓN DE PETICIONES QUE SE LE HAGA A LA UNIVERSIDAD DEL MAGDALENA DENTRO DE LOS PLAZOS Y/O TÉRMINOS ESTABLECIDOS EN LA LEY. 2. APOYAR EN EL SEGUIMIENTO A LOS PROCEDIMIENTOS ADMINISTRATIVOS QUE LE SEAN SOLICITADOS 3. PROYECTAR LOS ACTOS ADMINISTRATIVOS REQUERIDOS PARA FINES MISIONALES Y DE ORDEN LABORAL. 4. EMITIR CONCEPTOS JURÍDICOS A SOLICITUD DE LA DIRECTORA DE TALENTO HUMANO, RELATIVOS CON LAS FUNCIONES DE LA DEPENDENCIA. EN EL CASO QUE LAS CONSULTAS Y/O CONCEPTOS SE DEBAN ENTREGAR POR ESCRITO, ÉSTOS DEBERÁN SER RUBRICADOS POR EL CONTRATISTA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</si>
  <si>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OPSP-VAD-0264</t>
  </si>
  <si>
    <t>ROSA PAULINA CEBALLOS RIASCOS</t>
  </si>
  <si>
    <t>LA PRESENTE ORDEN TIENE POR OBJETO: 1. APOYAR A LA DIRECCIÓN DE TALENTO HUMANO EN EL DESARROLLO DE LA AGENDA Y EJECUCIÓN DEL PROGRAMA DE INDUCCIÓN Y REINDUCCIÓN. 2.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 LOS GRUPOS INTERNOS DE LA DIRECCIÓN DE TALENTO HUMANO. 5. APOYAR Y ASESORAR EN LA ELABORACIÓN E IMPLEMENTACIÓN DE PROPUESTAS MOTIVADORAS, PARA INCENTIVAR LA PARTICIPACIÓN EN LAS CAPACITACIONES. 6. MANTENER ORGANIZADO LOS DOCUMENTOS REQUERIDOS, DE ACUERDO A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</si>
  <si>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OAG-VAD-0265</t>
  </si>
  <si>
    <t>JEEZETH MILENA PERTUZ TAIBEL</t>
  </si>
  <si>
    <t>LA PRESENTE ORDEN TIENE POR OBJETO: 1. APOYAR EN LA ORGANIZACIÓN DE LOS EXPEDIENTES QUE LE SEAN ASIGNADOS, DE ACUERDO CON LOS PROCEDIMIENTOS Y DIRECTRICES INSTITUCIONALES. 2. APOYAR LA ELABORACIÓN DE INVENTARIOS DOCUMENTALES DE LOS ARCHIVOS QUE LES SEAN ASIGNADOS. 3. APOYAR LAS LABORES DE REPROGRAFÍA QUE SEAN ESTABLECIDAS.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</si>
  <si>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OPSP-VAD-0266</t>
  </si>
  <si>
    <t>ISABEL ROSARIO CASTAÑEDA DE CHARRIS</t>
  </si>
  <si>
    <t>LA PRESENTE ORDEN TIENE POR OBJETO: 1. PRESTAR ASESORÍA, EMITIR CONCEPTOS Y RESOLVER CONSULTAS EN LAS MATERIAS RELACIONADAS CON EL DERECHO LABORAL Y/O ADMINISTRATIVO. EN EL CASO DE QUE LOS CONCEPTOS SE DEBAN ENTREGAR POR ESCRITO, ÉSTOS DEBERÁN SER RUBRICADOS POR EL CONTRATISTA. 2. ASESORAR Y APOYAR EN LA RESPUESTA A LAS PETICIONES QUE SE LE HAGAN A LA UNIVERSIDAD DEL MAGDALENA DENTRO DE LOS PLAZOS Y/O TÉRMINOS ESTABLECIDOS EN LA LEY. 3. REPRESENTAR A LA UNIVERSIDAD DEL MAGDALENA EN LOS PROCEDIMIENTOS Y ACTUACIONES ADMINISTRATIVAS, PROCESOS JUDICIALES Y ACCIONES PÚBLICAS QUE ASÍ LO REQUIERAN Y HACER SOBRE ÉSTAS LOS SEGUIMIENTOS REQUERIDOS. 4. ASESORA Y APOYAR A LA DIRECCION DE TALENTO HUMANO EN LA ELABORACIÓN DE  ACTOS ADMINISTRATIVOS Y MINUTAS. 5. ASESORAR Y APOYAR EN LA FORMULACIÓN DE LOS PROCESOS Y PROCEDIMIENTOS DE TIPO JURÍDICO QUE LE SEAN REQUERIDOS.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</si>
  <si>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OAG-VAD-0267</t>
  </si>
  <si>
    <t>CARLOS ANDRES ACOSTA MAIGUEL</t>
  </si>
  <si>
    <t>LA PRESENTE ORDEN TIENE POR OBJETO: 1. APOYAR LA GESTIÓN ACADÉMICO-ADMINISTRATIVA QUE PERMITAN CONTRIBUIR AL CUMPLIMIENTO DE LOS OBJETIVOS DE LOS PLANES Y PROYECTOS INSTITUCIONALES Y LAS RESPONSABILIDADES DEL PROGRAMA DE CONTADURÍA PÚBLICA. 2. APOYAR EN LA ELABORACIÓN Y PRESENTACIÓN DE INFORMES SOLICITADOS POR LAS DIFERENTES DEPENDENCIAS DE LA UNIVERSIDAD. 3. APOYAR EN EL PROCESO DE REFORMA INTEGRAL AL PLAN DE ESTUDIOS Y ACREDITACIÓN EN ALTA CALIDAD DEL PROGRAMA DE CONTADURÍA PÚBLICA. 4. APOYAR EN LA ATENCIÓN A LOS REQUERIMIENTOS DE ESTUDIANTES, DOCENTES, GRADUADOS DEL PROGRAMA DE CONTADURÍA PÚBLICA.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</si>
  <si>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OAG-VAD-0268</t>
  </si>
  <si>
    <t>CARMEN VANESSA MENDEZ POLO</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</si>
  <si>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5.APOYAR EN EL PROCESSO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</si>
  <si>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OAG-VAD-0269</t>
  </si>
  <si>
    <t>CLARIBEL VARGAS GUETTE</t>
  </si>
  <si>
    <t>LA PRESENTE ORDEN TIENE POR OBJETO: 1. APOYAR EN EL PROCESO DE IMPLEMENTACIÓN DE LEGANTO. 2.APOYAR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5.APOYAR EN EL PROCESO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</si>
  <si>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OAG-VAD-0270</t>
  </si>
  <si>
    <t>FABIOLA DEL CARMEN ROSADO PERALTA</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</si>
  <si>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.APOYAR EN EL PROCESO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</si>
  <si>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OAG-VAD-0271</t>
  </si>
  <si>
    <t>TATIANA MARGARITA TERNERA OROZCO</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</si>
  <si>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APOYAR EN EL PROCESO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</si>
  <si>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OAG-VAD-0272</t>
  </si>
  <si>
    <t>ALFREDO JOSE DAZA VELEZ</t>
  </si>
  <si>
    <t>OAG-VAD-0273</t>
  </si>
  <si>
    <t>YEINNER DE JESUS MEZA RIVAS</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</si>
  <si>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 APOYAR EN EL PROCESO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</si>
  <si>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OAG-VAD-0274</t>
  </si>
  <si>
    <t>RODOLFO DE JESUS MONTERO VILLA</t>
  </si>
  <si>
    <t>OAG-VAD-0275</t>
  </si>
  <si>
    <t>JAIDER MAURICIO GUARDIOLA NUÑEZ</t>
  </si>
  <si>
    <t>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ENTEGA DE BIENES DE CONSUMO. 5 APOYAR EN LOS PROCESOS DE ENTEGA DE BIENES DE DEVOLUTIVOS. 6 APOYAR EN LOS PROCESOS DE DESCARGAS DE BIENES. 7 APOYAR EN LOS ACTIVIDADES RELACIONADAS CON LA BAJAS DE LOS BIENES DEVOLUTIVOS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</si>
  <si>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OAG-VAD-0276</t>
  </si>
  <si>
    <t>ALEJANDRO DAVID MARTINEZ JIMENEZ</t>
  </si>
  <si>
    <t xml:space="preserve">LA PRESENTE ORDEN TIENE POR OBJETO: 1. APOYAR EN LA ORGANIZACIÓN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 </t>
  </si>
  <si>
    <t>OAG-VAD-0277</t>
  </si>
  <si>
    <t>JESUS OSNAIDER URIBE SOLANO</t>
  </si>
  <si>
    <t>LA PRESENTE ORDEN TIENE POR OBJETO: 1. APOYAR EN LA ORGANIZACIÓN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</si>
  <si>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OAG-VAD-0278</t>
  </si>
  <si>
    <t>LAURA CAROLINA PEREZ MARTINEZ</t>
  </si>
  <si>
    <t>LA PRESENTE ORDEN TIENE POR OBJETO: 1.APOYAR EN LA ORGANIZACIÓN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</si>
  <si>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OAG-VAD-0279</t>
  </si>
  <si>
    <t>PAOLA PATRICIA GARCIA CERVANTES</t>
  </si>
  <si>
    <t>LA PRESENTE ORDEN TIENE POR OBJETO: 1. APOYAR EL REGISTRO DE LAS COMUNICACIONES OFICIALES INTERNAS Y EXTERNAS RECIBIDAS EN LA BASE DE DATOS CONSECUTIVO INSTITUCIONAL DE COMUNICACIONES OFICIALES 2. APOYAR EN LA ATENCIÓN DE CONSULTAS RELACIONADAS CON LAS COMUNICACIONES OFICIALES INTERNAS Y EXTERNAS RECIBIDAS 3. APOYAR LA CONSOLIDACIÓN DEL INFORME DE SOLICITUDES DE ACCESO A LA INFORMACIÓN PÚBLICA, EN EL MARCO DE LA LEY DE TRANSPARENCIA Y ACCESO A LA INFORMACIÓN. 4. APOYAR LABORES DE CONSOLIDACIÓN DE INFORMACIÓN INSTITUCIONAL RELACIONADAS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</si>
  <si>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OAG-VAD-0280</t>
  </si>
  <si>
    <t>ALBERTO JOSE MARTINEZ COAS</t>
  </si>
  <si>
    <t>LA PRESENTE ORDEN TIENE POR OBJETO: 1.APOYAR EN LA ORGANIZACIÓN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</si>
  <si>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OPSP-VAD-0281</t>
  </si>
  <si>
    <t>LA PRESENTE ORDEN TIENE POR OBJETO: 1. ASESORAR Y APOYAR AL GRUPO INTERNO DE INFRAESTRUCTURA Y PLANTA FÍSICA EN LA FORMULACIÓN, DISEÑO, ORGANIZACIÓN, EJECUCIÓN Y CONTROL DE PROYECTOS DEL GRUPO DE INFRAESTRUCTURA Y PLANTA FÍSICA. 2. REALIZAR ACTIVIDADES DE INTERVENTORÍA DE LAS OBRAS DETERMINADAS POR UNIMAGDALENA. 3. APOYAR AL GRUPO INTERNO DE INFRAESTRUCTURA Y PLANTA FÍSICA EN LA ELABORACIÓN, ANÁLISIS Y REVISIÓN DE PRECIOS UNITARIOS. 4. APOYAR AL GRUPO INTERNO DE INFRAESTRUCTURA Y PLANTA FÍSICA EN LA ELABORACIÓN, ANÁLISIS Y REVISIÓN DE PRESUPUESTOS. 5. APOYAR AL GRUPO INTERNO DE INFRAESTRUCTURA Y PLANTA FÍSICA EN LA ELABORACIÓN DE INFORMES DE DIAGNÓSTICO. 6. APOYAR AL GRUPO INTERNO DE INFRAESTRUCTURA Y PLANTA FÍSICA EN LA ELABORACIÓN DE LAS DIFERENTES ACTAS (INICIO, SUSPENSIÓN, TERMINACIÓN, LIQUIDACIÓN, PAGO). 7. APOYAR AL GRUPO INTERNO DE INFRAESTRUCTURA Y PLANTA FÍSICA EN LA REVISIÓN DE INFORMES DE INTERVENTORÍA. 8. APOYAR AL GRUPO INTERNO DE INFRAESTRUCTURA Y PLANTA FÍSICA EN LA EN LA ELABORACIÓN Y REVISIÓN DE INFORMES DE SUPERVISIÓN. 9. PARTICIPAR EN COMITÉS EVALUADORES DE PROCESOS DE CONTRATACIÓN. 10. APOYAR EN LA ASESORÍA A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</si>
  <si>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OAG-VAD-0282</t>
  </si>
  <si>
    <t>ADALBERTO MIRANDA DIAZ</t>
  </si>
  <si>
    <t>LA PRESENTE ORDEN TIENE POR OBJETO: 1. APOYAR AL GRUPO INTERNO DE SERVICIOS GENERALES EN LA INSPECCIÓN DE ESPACIOS FÍSICOS. 2. APOYAR LA VERIFICACIÓN DE ESPACIOS ACADÉMICOS Y ADMINISTRATIVOS. 3. APOYAR EN EL REPORTE DE CUALQUIER ANOMALÍA QUE SE PRESENTE EN ESPACIOS FÍSICOS, Y APOYAR EN ORIENTACIONES LOCATIVAS. 4. APOYAR EN LA REALIZACIÓN DE INPECCIONES  DE ESPACIOS FÍSICOS  5. APOYAR EN LA REALIZACIÓN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</si>
  <si>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OAG-VAD-0283</t>
  </si>
  <si>
    <t>ANA ISABEL VALERA GUERRERO</t>
  </si>
  <si>
    <t>LA PRESENTE ORDEN TIENE POR OBJETO: 1. APOYAR LA ATENCIÓN AL PÚBLICO EN GENERAL. 2. APOYAR LA EXPEDICIÓN DE PAZ Y SALVOS. 3.APOYAR EN EL PROCESO DE INGRESO DE LOS PAGOS DE CUOTAS, A LA BASE DE DATOS CORRESPONDIENTES A LOS CRÉDITOS CORTO PLAZO (BASE DE DATOS ANTIGUA). 4. ELABORACIÓN DE VOLANTES DE CONSIGNACIÓN PARA EL PAGO DE LAS CUOTAS MENSUALES (RECAUDO VIGENCIA ANTERIOR). 5. APOYAR EN LA EXPEDICIÓN DE  CONSTANCIAS REQUERIDAS POR LOS ESTUDIANTES. 6. APOYAR LOS TRÁMITES DE REEMBOLSO, CRUCES DE CUENTAS Y RELIQUIDACIONES DE DEUDAS ESTUDIANTES DE DIPLOMADOS. 7.APOYAR EN LA ORGANIZACIÓN DE DOCUMENTACIÓN PARA EL ARCHIVO DE GESTIÓN. 8.APOYAR EN EL TRÁMITE Y RESPUESTA A LAS SOLICITUDES PRESENTADAS POR ESCRITO DE LOS ESTUDIANTES. 9. APLICAR DE ENCUESTAS DE SATISFACCIÓN. 10. APOYAR Y TRAMITAR LAS SOLICITUDES ESCRITAS (COMUNICACIÓN INTERNA Y CORREO ELECTRÓNICOS) DE ESTUDIANTES.12. APOYAR EL TRÁMITE DE SOLICITUDES DE DESCUENTO DE NÓMINA DE LAS DISTINTAS MODALIDADES. 13. APOYAR EN EL ENVÍO DE DEUDA A LOS CORREOS ELECTRÓNICOS DE LOS DEUDORES Y CODEUDORES 14. APOYAR EN LA REALIZACIÓN DE LLAMADAS TELEFÓNICAS GESTIONANDO EL COBRO DE LAS DEUDAS DE CRÉDITOS CORTO PLAZO QUE TIENEN LOS ESTUDIANTES DE LAS DIFERENTES MODALIDADES (PRESENCIAL, IDEA, POSGRADOS Y DIPLOMADOS) 15.APOYAR EN EL REPORTE ESTADÍSTICO UN CONTROL DE LAS LLAMADAS DE GESTIÓN DE COBRO REALIZADAS 16. REALIZAR MENSUALMENTE INFORME DE EFECTIVIDAD DEL PROCESO DE GESTIÓN DE COBRO POR MEDIO DE LLAMADAS TELEFÓNICAS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</si>
  <si>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OAG-VAD-0284</t>
  </si>
  <si>
    <t>GLORIA INES FLOREZ FONTALVO</t>
  </si>
  <si>
    <t>LA PRESENTE ORDEN TIENE POR OBJETO: 1. APOYAR EN LA ATENCIÓN AL PÚBLICO  2. APOYAR EN LA EXPEDICIÓN DE PAZ Y SALVOS 3. APOYAR EN EL PROCESO DE INGRESO DE LOS PAGOS DE CUOTAS, A LA BASE DE DATOS CORRESPONDIENTES A LOS CRÉDITOS CORTO PLAZO (BASE DE DATOS ANTIGUA) 4. APOYAR EN LA ELABORACIÓN DE VOLANTES DE CONSIGNACIÓN PARA EL PAGO DE LAS CUOTAS MENSUALES (RECAUDO VIGENCIA ANTERIOR) 5. .APOYAR EN LA ORGANIZACIÓN DE DOCUMENTACIÓN PARA EL ARCHIVO DE GESTIÓN. 6. APOYAR EN LA APLICACIÓN  ENCUESTAS DE SATISFACCIÓN. 7.APOYAR EN EL PROCESO DE ENVÍO DE DEUDA A LOS CORREOS ELECTRÓNICOS DE LOS DEUDORES Y CODEUDORES. 8. APOYAR EN LA REALIZACIÓN LLAMADAS TELEFÓNICAS GESTIONANDO EL COBRO DE LAS DEUDAS DE CRÉDITOS CORTO PLAZO QUE TIENE LOS ESTUDIANTES DE LAS DIFERENTES, MODALIDADES (PRESENCIAL, IDEA, POSGRADOS Y DIPLOMADOS). 9. APOYAR EN EL REPORTE ESTADÍSTICO DE GESTIÓN DE COBRO REALIZADAS. 10. REALIZAR EL ENVÍO DE NOTIFICACIONES DE DEUDA A LOS CORREOS ELECTRÓNICOS DE LOS DEUDORES Y CODEUDORES.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</si>
  <si>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OPSP-VAD-0285</t>
  </si>
  <si>
    <t>FELIX ARTURO LOBO CASTRO</t>
  </si>
  <si>
    <t>LA PRESENTE ORDEN TIENE POR OBJETO: 1. APOYAR AL PROFESIONAL ESPECIALIZADO RESPONSABLE DEL GRUPO DE FACTURACIÓN Y CARTERA EN LA ACTUALIZACIÓN DEL SITIO WEB DE CARTERA. 2. APOYAR EN LA ACTUALIZACIÓN DEL SISTEMA DE INFORMACIÓN DE CRÉDITOS ANTERIORES AL 2015- II. 3. REALIZAR DE FORMA PERIÓDICA LOS BACKUPS DE LA BASE DE DATOS DE CRÉDITOS. 4. GENERAR REPORTES MENSUALES PARA LOS DIFERENTES INFORMES CUANDO ASÍ LO REQUIERA LA PROFESIONAL ESPECIALIZADO RESPONSABLE DEL GRUPO DE FACTURACIÓN Y CARTERA. 5. DEPURAR DE LA BASE DE DATOS DE CRÉDITOS. 6. ASESORAR A LA PROFESIONAL ESPECIALIZADO RESPONSABLE DEL GRUPO DE FACTURACIÓN Y CARTERA EN LA IMPLEMENTACIÓN DE ACCIONES PARA GARANTIZAR LA RECUPERACIÓN DE CARTERA. 7. VERIFICAR A TRAVÉS DE LA PLATAFORMA LAS ENCUESTAS DE SATISFACCIÓN DEL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</si>
  <si>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OPSP-VAD-0286</t>
  </si>
  <si>
    <t>LUIS ALBERTO AARON VILORIA</t>
  </si>
  <si>
    <t>LA PRESENTE ORDEN TIENE POR OBJETO: 1. APOYAR CUANDO SEA NECESARIO LA ATENCIÓN AL PÚBLICO CON CARTERA EN COBRO PRE JURÍDICO Y JURÍDICO. 2. APOYAR EN LA ELABORACIÓN DE VOLANTES DE CONSIGNACIÓN PARA EL PAGO DE LAS CUOTAS MENSUALES (RECAUDO VIGENCIA ANTERIOR). 3. APOYAR EN LA EXPEDICIÓN DE CONSTANCIA REQUERIDAS POR LOS ESTUDIANTES. 4. ORGANIZAR, RELACIONAR Y ENTREGAR DOCUMENTACIÓN PARA EL ARCHIVO DE GESTIÓN. 5. APOYAR ÉL ENVIÓ DE NOTIFICACIÓN DE DEUDA A LOS CORREOS ELECTRÓNICOS DE LOS DEUDORES Y CODEUDORES. 6. APOYAR CUANDO SEA NECESARIO EN LAS LLAMADAS TELEFÓNICAS GESTIONANDO EL COBRO DE LAS DEUDAS DE CRÉDITOS CORTO PLAZO QUE TIENEN LOS ESTUDIANTES DE LAS DIFERENTES MODALIDADES (PRESENCIAL, CREO, POSGRADOS Y DIPLOMADOS). 7. REALIZAR LOS ACUERDOS DE PAGO SOLICITADOS POR LOS ESTUDIANTES DE LAS DISTINTAS MODALIDADES.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</si>
  <si>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OAG-VAD-0287</t>
  </si>
  <si>
    <t>HECTOR MARIO MOLINA RODRIGUEZ</t>
  </si>
  <si>
    <t>LA PRESENTE ORDEN TIENE POR OBJETO: 1. APOYAR LA ATENCIÓN AL PÚBLICO . 2. APOYAR EN LA ELABORACIÓN DE PAZ Y SALVOS. 3. APOYAR EN EL PROCESO DE INGRESO DE LOS PAGOS, A LA BASE DE DATOS CORRESPONDIENTES A LOS CRÉDITOS CORTO PLAZO (BASE DE DATOS ANTIGUA). 4. APOYAR EN LA ELABORACIÓN DE VOLANTES DE CONSIGNACIÓN PARA EL PAGO DE LAS CUOTAS MENSUALES (RECAUDO VIGENCIA ANTERIOR). 5. APOYAR EN LA ELABORACIÓN DE CONSTANCIAS REQUERIDAS POR LOS ESTUDIANTES. 6.APOYAR EN EL TRÁMITE DE REEMBOLSO, CRUCES DE CUENTAS Y RELIQUIDACIONES DE DEUDAS ESTUDIANTES DE ICETEX. 7. APOYAR EN LA ORGANIZACIÓN DE DOCUMENTACIÓN PARA EL ARCHIVO DE GESTIÓN. 8.APOYAR Y TRAMITAR  RESPUESTA A LAS SOLICITUDES PRESENTADAS POR LOS ESTUDIANTES (COMUNICACIÓN INTERNA Y CORREO ELECTRÓNICOS) DE LA POBLACIÓN DE ESTUDIANTES DE ICETEX.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</si>
  <si>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OPSP-VAD-0288</t>
  </si>
  <si>
    <t>GISELA MATILDE LOZANO DE LA OSSA</t>
  </si>
  <si>
    <t>LA PRESENTE ORDEN TIENE POR OBJETO: 1. PRESTAR ASESORÍA Y APOYAR EN LA REVISIÓN DE LOS DOCUMENTOS PRECONTRACTUALES Y CONTRACTUALES QUE LE SEAN TRASLADADOS DE LOS PROCESOS DE CONTRATACIÓN ADELANTADOS POR UNIMAGDALENA. 2. ASESORA Y APOYAR EN LA RESPUESTA A LAS PETICIONES QUE SE LE HAGAN A LA UNIMAGDALENA DENTRO DE LOS PLAZOS Y/O TÉRMINOS ESTABLECIDOS EN LA LEY. 3. ASESORAR Y APOYAR EN LA ELABORACIÓN DE MINUTAS PARA CONTRATOS, CONVENIOS, PROCESOS DE CONVOCATORIAS. 4. APOYAR AL GRUPO INTERNO DE CONTRATACIÓN EN LA REVISIÓN EN LA PLATAFORMA DEL GEDOCO DE LOS DOCUMENTOS PRECONTRACTUALES NECESARIOS PARA LA ELABORACIÓN DE ÓRDENES DE SERVICIOS PROFESIONALES Y DE APOYO A LA GESTIÓN. 5. ASESORAR Y APOYAR EN EL DESARROLLO DE ACCIONES ENCAMINADAS AL PLAN DE MEJORAMIENTO DEL RECAUDO DE LOS RECURSOS Y LOS REGISTROS DE INFORMACIÓN DE LA ESTAMPILLA EN BENEFICIO DE LA UNIVERSIDAD.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</si>
  <si>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OPSP-VAD-0289</t>
  </si>
  <si>
    <t>IRIS MARIA FONSECA LIDUEÑA</t>
  </si>
  <si>
    <t>LA PRESENTE ORDEN TIENE POR OBJETO: 1. PRESTAR SERVICIOS PROFESIONALES COMO ASESOR DE LA OFICINA DE CONTROL INTERNO DISCIPLINARIO 2.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 LUGAR EN EL TRÁMITE DE LOS PROCESOS DISCIPLINARIOS ADELANTADOS POR LA OFICINA DE CONTROL INTERNO DISCIPLINARIO. 4. AASESORAR Y APOYAR LOS PROYECTOS DE DECISIONES DE FONDO SOMETIDAS A LA FIRMA DEL JEFE DE LA OFICINA DE CONTROL INTERNO DISCIPLINARIO, LAS CUALES DEBERÁN CONTENER RÚBRICA DEL CONTRATISTA. 5. ELABORAR DOCUMENTOS RELACIONADOS CON LAS CAPACITACIONES EMPRENDIDAS POR LA DE LA OFICINA DE CONTROL INTERNO DISCIPLINARIO.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</si>
  <si>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CARMEN SILENA LABARCES MANJARRES</t>
  </si>
  <si>
    <t>OPSP-VAD-0290</t>
  </si>
  <si>
    <t>BRIAN JOSE HERNANDEZ OBREGON</t>
  </si>
  <si>
    <t>LA PRESENTE ORDEN TIENE POR OBJETO: 1. ASESORAR EN LA ELABORACIÓN DE PROYECTOS DE COOPERACIÓN INTERNACIONAL. 2. APOYAR EN LA COORDINACIÓN DE PROYECTOS DE COOPERACIÓN INTERNACIONAL. 3. ASESORAR EN LA GESTIÓN Y SUSCRIPCIÓN DE CONVENIOS NACIONALES. 4. ASESORAR EN LA GESTIÓN Y SUSCRIPCIÓN DE CONVENIOS INTERNACIONALES 5. APOYAR EN EL DESARROLLO Y SEGUIMIENTO DE AGENDAS DE COLABORACIÓN PARA DINAMIZAR CONVENIOS CLAVE CON INSTITUCIONES Y ALIADOS ESTRATÉGICOS.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</si>
  <si>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OPSP-VAD-0291</t>
  </si>
  <si>
    <t>LA PRESENTE ORDEN TIENE POR OBJETO: 1. APOYAR LOS REQUERIMIENTOS DEL LIIC. 2. APOYAR EL DESARROLLO DE PRÁCTICAS ACADÉMICAS DE PAVIMENTOS Y MATERIALES DE CONSTRUCCIÓN. 3. APOYAR EN LA PREPARACIÓN DE MUESTRAS E INSUMOS PARA EL DESARROLLO DE LAS PRÁCTICAS. 4. APOYAR EN LA ORGANIZACIÓN DEL LABORATORIO. 5. APOYAR EN LA REVISIÓN, ACTUALIZACIÓN Y MEJORAMIENTO DE HOJAS DE CÁLCULO DE ENSAYOS DEL LIIC. 6. APOYAR EN LA ATENCIÓN DE LAS NECESIDADES DE LOS ESTUDIANTES DE LA MAESTRÍA EN INGENIERÍA.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</si>
  <si>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ANDRES HATUM</t>
  </si>
  <si>
    <t>OAG-VAD-0292</t>
  </si>
  <si>
    <t>FARID FABIAN BENITEZ RODRIGUEZ</t>
  </si>
  <si>
    <t>LA PRESENTE ORDEN TIENE POR OBJETO: 1. APOYAR MEDIANTE LA ATENCIÓN DE SOLICITUDES DE ESTUDIANTES Y DOCENTES QUE HAGAN USO DEL LIIC. 2. APOYAR CON LA OPERACIÓN DE EQUIPOS ESPECIALIZADOS DURANTE LAS PRÁCTICAS ACADÉMICAS. 3. APOYAR EN LA ORGANIZACIÓN DEL LABORATORIO. 4. APOYAR EN LA ATENCIÓN DE LAS NECESIDADES DE LOS ESTUDIANTES DE LA MAESTRÍA EN INGENIERÍA. 5. APOYAR EN LA EJECUCIÓN DE LOS ENSAYOS QUE SE REALIZAN EN EL LIIC PARA PRÁCTICAS ACADÉMICAS PRRESENCIALES. 6. REALIZAR LIMPIEZA Y MANTENIMIENTO A LOS EQUIPOS DEL LABORATORIO.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</si>
  <si>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OPSP-VAD-0293</t>
  </si>
  <si>
    <t>MARIA ISABEL FERNANDEZ PINTO</t>
  </si>
  <si>
    <t>LA PRESENTE ORDEN TIENE POR OBJETO: 1. APOYAR LA RECOLECCIÓN, ORGANIZACIÓN, PROCESAMIENTO DE LA INFORMACIÓN DOCUMENTAL, CONSTRUCCIÓN Y ANÁLISIS DE ESTADÍSTICAS NECESARIAS PARA EVIDENCIAR EL AVANCE DE CADA UNO DE LOS FACTORES, CARACTERÍSTICAS Y ASPECTOS POR EVALUAR EN LOS ÚLTIMOS CINCO (5) AÑOS DE CONFORMIDAD CON LOS LINEAMIENTOS DEL CONSEJO NACIONAL DE ACREDITACIÓN – CNA 2021, ABET Y ANECA. 2. APOYAR EN LA APLICACIÓN DE INSTRUMENTOS PARA RECOLECCIÓN DE INFORMACIÓN DE PERCEPCIÓN DE LA COMUNIDAD ACADÉMICA DEL PROGRAMA, PROCESAMIENTO Y SU ANÁLISIS PARA LA CONSTRUCCIÓN DE LOS DOCUMENTOS DE AUTOEVALUACIÓN CON FINES DE ACREDITACIÓN POR ALTA CALIDAD E INTERNACIONAL DE INGENIERÍA INDUSTRIAL. 3. APOYAR EN LAS ACTIVIDADES DE COMUNICACIÓN Y SENSIBILIZACIÓN DEL PROCESO DE AUTOEVALUACIÓN DIRIGIDAS A LA COMUNIDAD ACADÉMICA DEL PROGRAMA DE INGENIERÍA INDUSTRIAL. 4. APOYAR EN LA REDACCIÓN DE LOS INFORMES POR FACTOR, CONSTRUCCIÓN DE PLAN DE MEJORAMIENTO, ORGANIZACIÓN DE ANEXOS Y REVISIÓN DE ESTILO DE LOS DOCUMENTOS DE AUTOEVALUACIÓN CON FINES DE ACREDITACIÓN POR ALTA CALIDAD NACIONAL E INTERNACIONAL DEL PROGRAMA DE INGENIERÍA INDUSTRIAL.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</si>
  <si>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OAG-VAD-0294</t>
  </si>
  <si>
    <t>ANA JOSEFA ANAYA HERNANDEZ</t>
  </si>
  <si>
    <t>LA PRESENTE ORDEN TIENE POR OBJETO: 1. APOYAR EN LA TOMA DE RADIOGRAFÍAS PERIAPICALES A LOS PACIENTES DE LA CLÍNICA ODONTOLÓGICA. 2. REALIZAR PROCESO DE REVELADO DE LAS RADIOGRAFÍAS PERIAPICALES. 3. APOYAR CON EL PROCESO DE LIMPIEZA Y DESINFECCIÓN DEL ÁREA DE RAYOS X. 4.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</si>
  <si>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OAG-VAD-0295</t>
  </si>
  <si>
    <t>BLEIDIS SULAYS ACOSTA PALACIO</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</si>
  <si>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ODONTOLÓGICO.8. APOYAR EL CUMPLIMIENTO, Y HACER CUMPLIR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</si>
  <si>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OAG-VAD-0296</t>
  </si>
  <si>
    <t>MARTHA BEATRIZ HUMANES MENDOZA</t>
  </si>
  <si>
    <t>LA PRESENTE ORDEN TIENE POR OBJETO: 1.APOYAR EN LA ENTREGA DE INSUMOS ODONTOLÓGICOS EN ÁREA DE RECEPCIÓN A ESTUDIANTES DE PRÁCTICAS Y DOCENTES SEGÚN EL PROCEDIMIENTO A REALIZAR. 2.APOYAR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</si>
  <si>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OAG-VAD-0297</t>
  </si>
  <si>
    <t>ROSALBA ESTHER JIMENEZ MOSS</t>
  </si>
  <si>
    <t>OAG-VAD-0298</t>
  </si>
  <si>
    <t>TEODOSIA VERGARA VENERA</t>
  </si>
  <si>
    <t>OPSP-VAD-0299</t>
  </si>
  <si>
    <t>KATTY JOHANA ORTIZ GRISOLLE</t>
  </si>
  <si>
    <t>LA PRESENTE ORDEN TIENE POR OBJETO: 1. APOYAR EN EL SEGUIMIENTO A LOS PACIENTES DE LA CLÍNICA ODONTOLÓGICA.  2. APOYAR EN EL ÁREA DE AUDITORIA DE LA CLÍNICA ODONTOLÓGICA. 3. APOYAR EN EL PROCESO DE EGRESO DEL PACIENTE DE LA CLÍNICA ODONTOLÓGICA. 4. REALIZAR LA AUDITORIA DE HISTORIAS CLÍNICAS QUE CONLLEVE AL MEJORAMIENTO DE LOS PROCESOS DE ATENCIÓN EN SALUD BUCAL QUE GARANTICEN LOS RESULTADOS ESPERADOS DE NIVELES DE SATISFACCIÓN DE USUARIO Y PARTES INTERESADA. 5. APOYAR EN EL SEGUIMIENTO AL PROCESO DE HUMANIZACIÓN DEL SERVICIO Y DE SATISFACCIÓN DEL USUARIO DE LA CLÍNICA ODONTOLÓGICA.  6. RENDIR INFORMES MENSUALES O CUANDO EL SUPERVISOR ASÍ LO REQUIERA, SOBRE LAS ACTIVIDADES DESARROLLADAS EN CUMPLIMIENTO DE LA ORDEN DE PRESTACIÓN DE SERVICIOS. LAS DEMÁS ACTIVIDADES QUE SE DERIVEN DE LA EJECUCIÓN DE LA ORDEN Y QUE TENGAN RELACIÓN DIRECTA CON EL OBJETO CONTRACTUAL. 7. APOYAR EN EL ANÁLISIS Y REPORTE MENSUAL DE LOS RIPS GENERADOS DURANTE LA ATENCIÓN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</si>
  <si>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OAG-VAD-0300</t>
  </si>
  <si>
    <t>YELITZA PAOLA  GRANADOS CUAO</t>
  </si>
  <si>
    <t>LA PRESENTE ORDEN TIENE POR OBJETO: 1. APOYAR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ODONTOLÓGICO.8. APOYAR EL CUMPLIMIENTO, Y HACER CUMPLIR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</si>
  <si>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OAG-VAD-0301</t>
  </si>
  <si>
    <t>ROCIO DEL CARMEN MOLINA GUTIERREZ</t>
  </si>
  <si>
    <t>LA PRESENTE ORDEN TIENE POR OBJETO: 1.APOYAR EN LA ENTREGA DE INSUMOS ODONTOLÓGICOS  A ESTUDIANTES DE PRÁCTICAS Y DOCENTES SEGÚN EL PROCEDIMIENTO A REALIZAR. 2.APOYAR EN LA ENTREGA DE INSUMOS ODONTOLÓGICOS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</si>
  <si>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OAG-VAD-0302</t>
  </si>
  <si>
    <t>KARELYS BRUGES CHARRIS</t>
  </si>
  <si>
    <t>LA PRESENTE ORDEN TIENE POR OBJETO: 1.APOYAR EN LA ENTREGA DE INSUMOS ODONTOLÓGICOS A ESTUDIANTES DE PRÁCTICAS Y DOCENTES SEGÚN EL PROCEDIMIENTO A REALIZAR. 2.APOYAR EN LA ENTREGA INSUMOS ODONTOLÓGICOS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</si>
  <si>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OPSP-VAD-0303</t>
  </si>
  <si>
    <t>OSIRIS CRISTINA RUSSO CANO</t>
  </si>
  <si>
    <t>LA PRESENTE ORDEN TIENE POR OBJETO: 1. ASESORAR Y APOYAR EN LA ELABORACIÓN DE FORMATOS RELACIONADOS CON LA ACTUALIZACIÓN DE PROCEDIMIENTOS DE LA DEPENDENCIA. 2. APOYAR CON LA ELABORACIÓN DE INFORMES REQUERIDOS POR LAS DIRECCIONES DE PROGRAMAS EN RELACIÓN CON LOS DATOS DE MOVILIDAD DOCENTE Y ESTUDIANTIL. 3. APOYAR CON LA ELABORACIÓN DE INDICADORES DE GESTIÓN DE LA VICERRECTORÍA ACADÉMICA. 4. APOYAR EN LA ELABORACIÓN DE PIEZAS PUBLICITARIAS E INFORMATIVAS PARA LA PÁGINA WEB DE LA VICERRECTORÍA ACADÉMICA. 5. APOYAR CON EL DILIGENCIAMIENTO Y CARGUE DE INFORMACIÓN DE LA PLATAFORMA RENATA.  6. APOYAR CON EL DILIGENCIAMIENTO Y CARGUE DE LOS INDICADORES E INFORMACIÓN DEL MAPA DE RIESGOS DEL PROCESO DE GESTIÓN ACADÉMICA, EN LA PLATAFORMA ISOLUCION 7. APOYAR EN LA ACTUALIZACIÓN DE LA INFORMACIÓN EN LA PÁGINA WEB Y REDES SOCIALES DE LA VICERRECTORÍA ACADÉMICA. 8. APOYAR EN LA ORGANIZACIÓN Y LOGÍSTICA DE ACTIVIDADES Y EVENTOS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</si>
  <si>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OPSP-VAD-0304</t>
  </si>
  <si>
    <t>MARCO RAFAEL LOPEZ SIERRA</t>
  </si>
  <si>
    <t>LA PRESENTE ORDEN TIENE POR OBJETO: 1) APOYAR Y ASESORAR EN LA REALIZACIÓN DE DIAGNÓSTICO SOBRE LAS ACTIVIDADES, CUMPLIMIENTO DE LOS REQUISITOS LEGALES, NECESIDADES Y ANÁLISIS DE LA SITUACIÓN ACTUAL. 2) ASESORAR Y APOYAR EN LA ELABORACIÓN DE UN PLAN DE TRABAJO PARA LA IMPLEMENTACIÓN DE LAS ACTIVIDADES DE MEJORA, EL CUAL PUEDA DIRIMIR A CABALIDAD LAS FALENCIAS, DEBILIDADES E INCUMPLIMIENTOS QUE SE HAYAN DETECTADO. 3) ASESORAR Y APOYAR EN EL DISEÑOR DE INSTRUMENTOS NECESARIOS PARA LA MEJORA DEL PROCEDIMIENTO DE ADMINISTRACIÓN Y BAJA DE BIENES (DOCUMENTOS TALES COMO FICHAS TÉCNICAS, POLÍTICAS, PROCEDIMIENTOS, INSTRUCTIVOS, GUÍAS, PROTOCOLOS, MANUALES) CON FUNDAMENTO EN LA NORMATIVIDAD LEGAL APLICABLE Y LA DEBIDA ARTICULACIÓN CON LAS DEPENDENCIAS Y RESPONSABLES INVOLUCRADOS. 4) APOYAR Y ASESORAR EN LA REALIZACIÓN DE AUDITORÍAS PARA LA VERIFICACIÓN DE LA EFICIENCIA Y EFICACIA DEL CUMPLIMIENTO DE LA IMPLEMENTACIÓN DE LOS INSTRUMENTOS DISEÑADOS Y DE LOS RESULTADOS OBTENIDOS. EN CASO DE TENER ALGUNA OBSERVACIÓN, APOYAR EN LA PROYECCIÓN DE RECOMENDACIONES CON LA FINALIDAD DE MEJORAR LO ESTABLECIDO DENTRO DE UN PLAN DE MEJORAMIENTO. 5) ACOMPAÑAR Y APOYAR LA PLANIFICACIÓN E IMPLEMENTACIÓN DE LAS ACCIONES DE MEJORAMIENTO TOMADAS COMO RESULTADO DE LA VERIFICACIÓN. 6) CONSOLIDAR Y PRESENTAR INFORMES DE AVANCE Y SEGUIMIENTO.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</si>
  <si>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OPSP-VAD-0305</t>
  </si>
  <si>
    <t>RAUL CAYETANO OLIVEROS CANO</t>
  </si>
  <si>
    <t>LA PRESENTE ORDEN TIENE POR OBJETO: 1. APOYAR EN EL DESARROLLO DE CONTENIDOS Y EN LA BUSQUEDA DE INFORMACIÓN PARA EL VOLUMEN 4 DE LA REVISTA ALIMNI. 2. APOYAR EN LA EDICIÓN DE LA REVISTA ALUMNI. 3. APOYAR EN EL DESARROLLO DE CONTENIDOS PARA LAS REDES SOCIALES DEL CENTRO DE EGRESADOS. 4. APOYAR EN EL DESARROLLO DE ACTIVIDADES DE EDUCACIÓN CONTINUADA. 5. APOYAR EN LA ELABORACIÓN DE INFORMES ESTADÍSTICOS DE SEGUIMIENTO A GRADUADOS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</si>
  <si>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OPSP-VAD-0311</t>
  </si>
  <si>
    <t>LORENNI JOHANA AMAYA ZUÑIGA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</si>
  <si>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ASESORAR Y APOYAR EN LA ATENCIÓN BÁSICA, OPORTUNA Y ADECUADA EN CONSULTA COMO ODONTÓLOGO A TODOS LOS MIEMBROS DE COMUNIDAD UNIVERSITARIA QUE LO SOLICITEN. 3. APOYAR Y ASEORAR EN LAS ACTIVIDADES AL INTERIOR DE LA COMUNIDAD UNIVERSITARIA, ACTIVIDADES DE PROMOCIÓN Y PREVENCIÓN, EVITANDO DE ESTA MANERA LA APARICIÓN DE ENFERMEDADES Y CONCIENTIZAR A LA COMUNIDAD UNIVERSITARIA A INCORPORAR ESTILOS DE VIDA SALUDABLE. 4. APOYAR EN LA VALIDACIÓN Y VERIFICACIÓN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EL INFORME DEBE TENER COMO ANEXO LAS ESTADÍSTICAS SOBRE LOS SERVICIOS PRESTADOS, DEBIDAMENTE SOPORTADOS Y LOS FORMATOS DE REGISTROS RESPECTIVOS. 7. ENTREGAR DE MANERA OPORTUNA Y BAJO SU RESPONSABILIDAD LOS INFORMES QUE SE LE SOLICITEN QUE SEAN DE SU COMPETENCIA. 8. APOYAR EN LA PARTICIPACIÓN DE EVENTOS ACADÉMICOS, CIENTÍFICOS, ARTÍSTICOS, CULTURALES Y DEPORTIVOS. 9. ASESORAR Y APOYAR ACTIVIDADES DOCENTE ASISTENCIALES BAJO LA MODALIDAD DE SUPERVISIÓN DE PRÁCTICAS FORMATIVAS A LOS ESTUDIANTES DE LA FACULTAD DE CIENCIAS DE LA SALUD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</si>
  <si>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OAG-VAD-0312</t>
  </si>
  <si>
    <t>JOSE AMABLE ARAUJO BLANCO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</si>
  <si>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FOMENTO DE ACTIVIDADES DE CARÁCTER RECREATIVO, FORMATIVO Y REPRESENTATIVO PARA EL FORTALECIMIENTO DE LOS PROCESOS ARTÍSTICOS Y CULTURALES, ESPECÍFICAMENTE LAS DEL GRUPO O TALLER QUE DIRIGE A TRAVÉS DE ENSAYOS REGULARES Y/O TALLERES PERMANENTES. 3. APOYAR  EL DISEÑO Y EJECUCIÓN DE ESTRATEGIAS DE PROMOCIÓN, DIFUSIÓN Y DIVULGACIÓN DEL TALLER ARTÍSTICO QUE APOYA, ASÍ COMO AJUSTAR EL DESARROLLO DE SUS ACTIVIDADES A LAS NUEVAS MEDIDAS ACADÉMICAS (VIRTUALIDAD Y/O ALTERNANCIA). 4. APOYAR  LA PLANIFICACIÓN, DESARROLLO Y EJECUCIÓN CONCURSOS, FESTIVALES Y/O EVENTOS INTERNOS DONDE PARTICIPEN TODOS LOS MIEMBROS DE LA COMUNIDAD UNIVERSITARIA. 5. APOYAR  LA PLANIFICACIÓN DE ACTIVIDADES, CONCURSOS, FESTIVALES Y/O EVENTOS EXTERNOS DEL ORDEN LOCAL, DEPARTAMENTAL, REGIONAL, NACIONAL E INTERNACIONAL, RESPETANDO LOS PRINCIPIOS Y VALORES INSTITUCIONALES. 6. APOYAR EL PROCESO DE SELECCIÓN DE LOS ARTISTAS EN CADA ESTAMENTO (DOCENTE, FUNCIONARIO, EGRESADO Y ESTUDIANTES) QUE CONFORMAN LAS DELEGACIONES QUE REPRESENTARÁN A LA UNIVERSIDAD EN ACTIVIDADES, CONCURSOS, FESTIVALES Y/O EVENTOS EXTERNOS DEL ORDEN LOCAL, DEPARTAMENTAL, REGIONAL, NACIONAL E INTERNACIONAL.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MANTENER ACTUALIZADA LA BASE DE DATOS DE LOS ESTUDIANTES QUE GOCEN DE BECA O DESCUENTO EL VALOR DE LA MATRÍCULA, YA SEA POR CUPO ESPECIAL O POR HABER OCUPADO PRIMERO, SEGUNDO O TERCER LUGAR EN EVENTOS INTERNOS Y/O EXTERNOS. 10.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11. APOYAR LAS ACTIVIDADES LIDERADAS POR EL DIRECTOR DE BIENESTAR Y EL COORDINADOR DE ÁREA, EN EL CUMPLIMIENTO DE METAS DEFINIDAS EN EL PLAN DE ACCIÓN Y PLAN DE DESARROLLO INSTITUCIONAL. 12.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</si>
  <si>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OPSP-VAD-0313</t>
  </si>
  <si>
    <t>NADIA JUDITH SOLANO MARCHENA</t>
  </si>
  <si>
    <t>LA PRESENTE ORDEN TIENE POR OBJETO: 1.PRESENTAR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MEDICO GENERAL A TODOS LOS MIEMBROS DE COMUNIDAD UNIVERSITARIA QUE LO SOLICITEN. 3. APOYAR EN LA FOMENTACIÓN DE LA COMUNIDAD UNIVERSITARIA, DE ACTIVIDADES DE PROMOCIÓN Y PREVENCIÓN DE ENFERMEDADES, ASESORAR A LA COMUNIDAD UNIVERSITARIA A INCORPORAR ESTILOS DE VIDA SALUDABLE. 4. APOYAR Y ASESORAR EN LA VALIDADICÓN Y VERIFICACIÓN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PARTICIPAR EN EVENTOS ACADÉMICOS, CIENTÍFICOS, ARTÍSTICOS, CULTURALES Y DEPORTIVOS..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</si>
  <si>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OAG-VAD-0314</t>
  </si>
  <si>
    <t>ALCIDES ALFONSO MONERY BARROS</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</si>
  <si>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APOYAR EN LA INFORMACIÓN DE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</si>
  <si>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OAG-VAD-0315</t>
  </si>
  <si>
    <t>ANA KARINA CAMPO VERGARA</t>
  </si>
  <si>
    <t>LA PRESENTE ORDEN TIENE POR OBJETO: 1. APOYAR A LA DIRECCIÓN DE BIENESTAR UNIVERSITARIO CON EL DISEÑO GRÁFICO DE LOS DISTINTOS PROCESOS INSTITUCIONALES. 2. APOYAR EN LA CONSTRUCCIÓN DE PIEZAS GRÁFICAS SOLICITADAS PARA EL DESARROLLO DE EVENTOS INTERNOS O EXTERNOS DE LA UNIVERSIDAD DE MAGDALENA. 3. APOYAR EN EL DISEÑO DE LA IMAGEN CORPORATIVA DE LA UNIVERSIDAD. 4. APOYAR EN LA ELABORACIÓN DE PIEZAS PARA LO OFERTA ACADÉMICA Y ELEMENTOS DE MERCHANDISING PARA DIFERENTES ÁREAS Y/O EVENTOS INSTITUCIONALES. 5.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</si>
  <si>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OAG-VAD-0316</t>
  </si>
  <si>
    <t>CARLOS LUIS FONSECA MENDOZA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</si>
  <si>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</si>
  <si>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OAG-VAD-0317</t>
  </si>
  <si>
    <t>EDILBERTO GOMEZ ANAYA</t>
  </si>
  <si>
    <t>OAG-VAD-0318</t>
  </si>
  <si>
    <t>JOSE MANUEL BETANCOURT AVILA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</si>
  <si>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LA IMPLEMENTACIÓN DE LAS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</si>
  <si>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OAG-VAD-0319</t>
  </si>
  <si>
    <t>LUIS CARLOS OLIVEROS MANJARRES</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</si>
  <si>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ORGANIZANIZACIÓN Y DIVULGACIÓN  DE LAS ACTIVIDADES DEPORTIVAS DE CARÁCTER RECREATIVO CON ENFOQUE DIFERENCIAL E INCLUSIVO PARA LOS DOCENTES, FUNCIONARIOS Y ESTUDIANTES DEL ALMA MATER; 3. APOYAR EN EL DISEÑO E IMPLEMENTACIÓN DE ESTRATEGIAS DE PROMOCIÓN, DIFUSIÓN Y DIVULGACIÓN DE ESTRATEGIAS DE DEPORTE INCLUSIVO, ASÍ COMO AJUSTAR EL DESARROLLO DE SUS ACTIVIDADES A LAS NUEVAS MEDIDAS ACADÉMICAS (VIRTUALIDAD Y/O ALTERNANCIA); 4. APOYAR EN EL DISEÑO, E IMPLEMENTACIÓN DE ESTRATEGIAS QUE PROMUEVAN E INCENTIVEN LA PARTICIPACIÓN DE TODOS LOS ESTUDIANTES CON DISCAPACIDAD EN LAS ACTIVIDADES DEPORTIVAS ORGANIZADAS DESDE BIENESTAR UNIVERSITARIO; 5.APOYAR EN LA PLANIFICACIÓN EN ATENCIÓN A LA PARTICIPACIÓN DE LA INSTITUCIÓN EN INTERCAMBIOS, TORNEOS, CAMPEONATOS, OLIMPIADAS Y/O EVENTOS EXTERNOS DEL ORDEN LOCAL, DEPARTAMENTAL, REGIONAL, NACIONAL E INTERNACIONAL CON ENFOQUE INCLUSIVO; 6. RECIBIR, MANTENER ACTUALIZADO Y DEVOLVER AL FINALIZAR EL SEMESTRE, EL INVENTARIO DE IMPLEMENTOS, UNIFORMES, HERRAMIENTAS Y EQUIPOS QUE LE SEAN ASIGNADOS, GARANTIZANDO EL BUEN USO DE LOS MISMOS;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APOYAR LAS ACTIVIDADES LIDERADAS POR EL DIRECTOR DE BIENESTAR Y EL COORDINADOR DE ÁREA, EN EL CUMPLIMIENTO DE METAS DEFINIDAS EN EL PLAN DE ACCIÓN Y PLAN DE DESARROLLO INSTITUCIONAL; 10. ENTREGAR DE MANERA OPORTUNA Y BAJO SU RESPONSABILIDAD LOS INFORMES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</si>
  <si>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OAG-VAD-0320</t>
  </si>
  <si>
    <t>MARVIN ALEXI GARCIA RODRIGUEZ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</si>
  <si>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EN  LA IMPLEMENTACIÓN DE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</si>
  <si>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OAG-VAD-0321</t>
  </si>
  <si>
    <t>ANDRES FELIPE ROJAS DODINO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</si>
  <si>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2.APOYAR EN LA ELABORACIÓN DEL  PECI (PLAN ESTRATÉGICO DE COMUNICACIÓN INTEGRAL DE BIENESTAR) QUE MOTIVE Y AFIANCE LA ARTICULACIÓN ENTRE BIENESTAR UNIVERSITARIO Y TODAS LAS DEPENDENCIAS. 3. APOYAR EN LA REALIZACIÓN DE LA PRODUCCIÓN GENERAL DE CONTENIDOS PARA LAS REDES SOCIALES Y MEDIOS DIGITALES DE LA DIRECCIÓN DE BIENESTAR UNIVERSITARIO. 4. APOYAR EN LA ORGANIZACIÓN LOGÍSTICA Y PROTOCOLARIA DE LAS ACTIVIDADES Y EVENTOS ACADÉMICOS, SOCIALES, DEPORTIVOS Y CULTURALES DE LA DIRECCIÓN DE BIENESTAR UNIVERSITARIO. 5. ENTREGAR DE MANERA OPORTUNA Y BAJO SU RESPONSABILIDAD LOS INFORMES PARA SER PRESENTADOS EN OTRAS DEPENDENCIAS. 6 GRABAR Y EDITAR MENSAJES INSTITUCIONALES. 7.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</si>
  <si>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OAG-VAD-0322</t>
  </si>
  <si>
    <t>VILMA MARGARITA CARRILLO GARCIA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</si>
  <si>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DESARROLLO Y FOMENTO DE ACTIVIDADES DEPORTIVAS DE CARÁCTER RECREATIVO, FORMATIVO Y REPRESENTATIVO DESDE LA DISCIPLINA QUE DIRIGE A TRAVÉS DE ENTRENAMIENTOS O PRÁCTICAS DEPORTIVAS . 3. APOYAR EN EL DISEÑO, IMPLEMENTACIÓN Y EJECUCIÓN DE ESTRATEGIAS DE PROMOCIÓN, DIFUSIÓN Y DIVULGACIÓN DEL DEPORTE O DISCIPLINA QUE DIRIGE, ASÍ COMO AJUSTAR EL DESARROLLO DE SUS ACTIVIDADES A LAS NUEVAS MEDIDAS ACADÉMICAS (VIRTUALIDAD Y/O ALTERNANCIA). 4. APOYAR EL DISEÑO, IMPLEMENTACIÓN Y EJECUCIÓN ESTRATEGIAS QUE PROMUEVAN E INCENTIVEN LA PARTICIPACIÓN DE TODOS LOS ESTAMENTOS UNIVERSITARIOS EN EL DEPORTE O DISCIPLINA QUE DIRIGE, ASÍ COMO AJUSTAR EL DESARROLLO DE SUS ACTIVIDADES A LAS NUEVAS MEDIDAS ACADÉMICAS (VIRTUALIDAD Y/O ALTERNANCIA). 5. APOYAR EN LA PLANIFICACIÓN, DESARROLLO Y EJECUCIÓN DE INTERCAMBIOS, TORNEOS, CAMPEONATOS, OLIMPIADAS Y/O EVENTOS INTERNOS. 6. APOYAR EN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SEMANALMENTE O EN LOS TIEMPOS Y SEGÚN LAS DIRECTRICES QUE EL DIRECTOR DE BIENESTAR UNIVERSITARIO O EL COORDINADOR DEL ÁREA ESTABLEZCAN, INFORMES ESTADÍSTICOS DE LAS ACTIVIDADES REALIZADAS. 9.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APOYAR LAS ACTIVIDADES LIDERADAS POR EL DIRECTOR DE BIENESTAR Y EL COORDINADOR DE ÁREA, EN EL CUMPLIMIENTO DE METAS DEFINIDAS EN EL PLAN DE ACCIÓN Y PLAN DE DESARROLLO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</si>
  <si>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OAG-VAD-0323</t>
  </si>
  <si>
    <t>GUSTAVO ENRIQUE CUAO CAMPO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</si>
  <si>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LA ORGANIZACIÓN Y DIVULGACIÓN  DE ACTIVIDADES DE CARÁCTER RECREATIVO, FORMATIVO Y REPRESENTATIVO PARA EL FORTALECIMIENTO DE LOS PROCESOS ARTÍSTICOS Y CULTURALES, ESPECÍFICAMENTE LAS DEL GRUPO O TALLER QUE DIRIGE A TRAVÉS DE ENSAYOS REGULARES Y/O TALLERES PERMANENTES. 3. APOYAR  EL DISEÑO DE ESTRATEGIAS DE PROMOCIÓN, DIFUSIÓN Y DIVULGACIÓN DEL TALLER QUE DIRIGE, ASÍ COMO AJUSTAR EL DESARROLLO DE SUS ACTIVIDADES A LAS NUEVAS MEDIDAS ACADÉMICAS (VIRTUALIDAD Y/O ALTERNANCIA). 4. APOYAR EN LA PLANIFICACIÓN Y DESARROLLO DE LOS CONCURSOS, FESTIVALES Y/O EVENTOS INTERNOS DONDE PARTICIPEN TODOS LOS MIEMBROS DE LA COMUNIDAD UNIVERSITARIA.5. APOYAR EN LA PLANIFICACIÓN Y PARTICIPACIÓN DE LA INSTITUCIÓN EN ACTIVIDADES, CONCURSOS, FESTIVALES Y/O EVENTOS EXTERNOS DEL ORDEN LOCAL, DEPARTAMENTAL, REGIONAL, NACIONAL E INTERNACIONAL, RESPETANDO LOS PRINCIPIOS Y VALORES INSTITUCIONALES. 6. DILIGENCIAR OPORTUNAMENTE DE TODOS LOS FORMATOS ESTABLECIDOS POR BIENESTAR UNIVERSITARIO EN EL SISTEMA DE GESTIÓN DE LA CALIDAD Y OTROS PROCESOS, PARA EL REGISTRO DE TODAS LAS ACTIVIDADES QUE SE REALICEN DESDE EL GRUPO O TALLER QUE USTED DIRIGE. 07.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LAS ACTIVIDADES LIDERADAS POR EL DIRECTOR DE BIENESTAR Y EL COORDINADOR DE ÁREA, EN EL CUMPLIMIENTO DE METAS DEFINIDAS EN EL PLAN DE ACCIÓN Y PLAN DE DESARROLLO INSTITUCIONAL. 10.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</si>
  <si>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OPSP-VAD-0324</t>
  </si>
  <si>
    <t>JENNIFFER IVONNE GUZMAN CAMACHO</t>
  </si>
  <si>
    <t>LA PRESENTE ORDEN TIENE POR OBJETO: 1. APOYAR EN LA CARACTERIZACIÓN PSICOSOCIAL DE LOS ESTUDIANTES NUEVOS QUE INGRESAN AL PROGRAMA TALENTO MAGDALENA. 2. APOYAR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LA ELABORACIÓN DE UNA RUTA DE ATENCIÓN PSICOSOCIAL PARA LOS ESTUDIANTES DEL PROGRAMA TALENTO MAGDALENA. 5. APOYAR Y ASESORAR EL DESARROLLO DE LAS ESTRATEGIAS DE ATENCIÓN Y ASESORÍA INDIVIDUAL A ESTUDIANTES DEL PROGRAMA TALENTO MAGDALENA. 6. APOYAR Y ASESORAR LA ACTUALIZACIÓN DE LOS DOCUMENTOS, PROCESOS Y FORMATOS EN LA PLATAFORMA DEL PROGRAMA TALENTO MAGDALENA. 7. ASESORAR Y APOYAR EL SEGUIMIENTO A LAS ACTIVIDADES QUE SE DESARROLLEN CON LOS ESTUDIANTES DEL PROGRAMA TALENTO MAGDALENA. 8. ELABORAR INFORMES DONDE SE RELACIONEN LAS ACTIVIDADES, PROCEDIMIENTOS REALIZADOS EN EL APOYO PSICOPEDAGÓGICO QUE SE REALIZA A LOS ESTUDIANTES DEL PROGRAMA TALENTO MAGDALENA. 9. ASESORAR Y APOYAR EL DISEÑO DE HERRAMIENTAS VIRTUALES PARA EL ACOMPAÑAMIENTO 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EN LAS ACTIVIDADES DEL PROCESO DE ADMISIÓN DE LOS ESTUDIANTES REGULARES QUE INGRESAN A LA UNIVERSIDAD DEL MAGDALENA. 14. APOYAR Y ASESORAR EL DESARROLLO DE ESTRATEGIAS DE ATENCIÓN Y ASESORÍA INDIVIDUAL A ESTUDIANTES DE LA UNIVERSIDAD DEL MAGDALENA. 15. PRESENTAR EL PLAN DE TRABAJO DE ACTIVIDADES A DESARROLLAR, DETALLANDO OBJETIVOS, FECHAS, METODOLOGÍA, METAS, INDICADORES ACORDES CON LAS DIRECTRICES IMPARTIDAS POR EL DIRECTOR DE DESARROLLO ESTUDIANTIL QUE DÉ RESPUESTA A LAS ACTIVIDADES POR LA CUAL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</si>
  <si>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OAG-VAD-0325</t>
  </si>
  <si>
    <t>DANIEL ESTEBAN QUIÑONEZ MUÑOZ</t>
  </si>
  <si>
    <t>LA PRESENTE ORDEN TIENE POR OBJETO: 1.APOYAR EN EL DESARROLLO  DE DISEÑO GRÁFICO PARA LOS DISTINTOS PROCESOS INSTITUCIONALES. 2. APOYAR EN LA CONSTRUCCIÓN DE PIEZAS GRÁFICAS SOLICITADAS PARA EL DESARROLLO DE EVENTOS INTERNOS O EXTERNOS DE LA UNIVERSIDAD DE MAGDALENA. 3. APOYAR EN EL DISEÑO DE LA IMAGEN CORPORATIVA DE LA UNIVERSIDAD. 4.APOYAR EN EL TRABAJO DE PIEZAS  PARA LA OFERTA ACADÉMICA Y ELEMENTOS DE MARKETING PARA DIFERENTES ÁREAS Y/O EVENTOS INSTITUCIONALES. 5.APOYAR EN LA CREACIÓN DE CONTENIDO AUDIOVISUAL PARA LA PROMOCIÓN DE EVENTOS REALIZADOS ADSCRITOS A LA UNIVERSIDAD DEL MAGDALENA. 6. CONTRIBUIR CON EL FORTALECIMIENTO DE GESTIÓN DE LA CALIDAD ""SISTEMA COGUI"". 7. APOYAR EN EL PROCESO DE GESTIÓN DOCUMENTAL. 8. APOYAR EN LOS PROCEDIMIENTOS Y PROCESOS DEL SISTEMA DE GESTIÓN DE LA CALIDAD. 9.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</si>
  <si>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OAG-VAD-0326</t>
  </si>
  <si>
    <t>FEDERICO ALONSO DIAZ</t>
  </si>
  <si>
    <t>LA PRESENTE ORDEN TIENE POR OBJETO: 1. APOYAR LAS ACTIVIDADES SOLICITADAS A LA DIRECCIÓN DE COMUNICACIONES POR LAS FACULTADES DE LA ALMA MATER Y LA RECTORÍA EN EVENTOS NACIONALES E INTERNACIONALES COMO REPORTERO GRÁFICO Y FOTÓGRAFO, ENMARCADO DENTRO DEL PLAN DE GOBIERNO “DE UNA UNIVERSIDAD AUN MAS INCLUYENTE E IMNOVADORA"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</si>
  <si>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OPSP-VAD-0327</t>
  </si>
  <si>
    <t>RUTH ELENA NIETO BENJUMEA</t>
  </si>
  <si>
    <t xml:space="preserve"> 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2022-1.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</si>
  <si>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OPSP-VAD-0328</t>
  </si>
  <si>
    <t>MARIA CRISTINA LOPEZ HOYOS</t>
  </si>
  <si>
    <t>LA PRESENTE ORDEN TIENE POR OBJETO: 1. APOYAR Y ASESORAR EN EL DISEÑO GRÁFICO PARA LOS DISTINTOS PROCESOS INSTITUCIONALES (FECHAS ESPECIALES, ANUNCIOS INSTITUCIONALES, ETC.); 2. APOYAR Y ASESORAR EN EL DISEÑO Y DESARROLLO DE LAS ANIMACIONES SOLICITADAS EN LAS DIFERENTES ACTIVIDADES, TALLERES, INFORMES Y MATERIAL MULTIMEDIA. 3. APOYAR Y ASEORAR EN EL DISEÑO DE LA IMAGEN CORPORATIVA PARA LA UNIVERSIDAD DEL MAGDALENA Y SU DIVULGACIÓN COMO ELEMENTOS DE MARKETING PARA LAS DIFERENTES ÁREAS Y/O EVENTOS INSTITUCIONALES. 4. APOYAR Y ASESORAR EN LOS PROCESOS DE GESTIÓN DE LA CALIDAD. 5. APOYAR Y ASESORAR EN EL DISEÑO Y DOCUMENTOS REQUERIDOS PARA EL FORTALECIMIENTO DE GESTIÓN DE LA CALIDAD “SISTEMA COGUI”. 6.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</si>
  <si>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OPSP-VAD-0329</t>
  </si>
  <si>
    <t>VANESSA MIER GARCIA</t>
  </si>
  <si>
    <t>LA PRESENTE ORDEN TIENE POR OBJETO: 1. ELABORAR Y PRESENTAR PLAN DE TRABAJO DE LAS ACTIVIDADES A DESARROLLAR, DETALLANDO OBJETIVOS, FECHAS, METODOLOGÍA, METAS E INDICADORES DE ACUERDO CON LAS DIRECTRICES DE RECTORÍA, PARA LAS ASOCIACIONES Y/O COLECTIVOS ESTUDIANTILES, AJUSTANDO EL DESARROLLO DE ÉSTAS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3.APOYAR EN EL ACOMPAÑAMIENTO A LOS PROCESOS DE LEGALIZACIÓN Y DESARROLLO DE LAS ACTIVIDADES DE LAS ASOCIACIONES Y/O COLECTIVOS ESTUDIANTILES. 4. ASESORAR A LOS INTEGRANTES DE LAS ASOCIACIONES Y/O COLECTIVOS ESTUDIANTILES A TENER UN LIDERAZGO PARTICIPATIVO AL INTERIOR DE LA UNIVERSIDAD. 5. APOYAR Y ASESORAR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</si>
  <si>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OAG-VAD-0330</t>
  </si>
  <si>
    <t>LORENA PIRAGUA CASTRO</t>
  </si>
  <si>
    <t>LA PRESENTE ORDEN TIENE POR OBJETO: 1. APOYAR LA CONSOLIDACIÓN DE LAS POLÍTICAS DE INCLUSIÓN EDUCATIVA PARA LOS ESTUDIANTES CON DISCAPACIDAD AUDITIVA, A TRAVÉS DE LA FORMACIÓN BÁSICA EN LENGUA DE SEÑAS COLOMBIANA PARA LOS FUNCIONARIOS, CONTRATISTAS Y DOCENTES DE LA UNIVERSIDAD DEL MAGDALENA. 2.APOYAR EL DESARROLLO DE  ACTIVIDADES QUE PROMUEVAN EL RESPETO POR LA DIFERENCIA Y LA ACEPTACIÓN DE LAS PERSONAS CON DISCAPACIDAD COMO PARTE DE LA DIVERSIDAD Y LA CONDICIÓN HUMANA 3. APOYAR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EN LA CREACIÓN DE CARTILLAS DE VOCABULARIO EN LENGUA DE SEÑAS COLOMBIANA. 7. APOYAR EN LA CREACIÓN DE  NEOLOGISMOS EN LENGUA DE SEÑAS COLOMBIANA. 8. APOYAR  EL CURSO DE LENGUA CASTELLANA PARA PERSONAS SORDAS. 9. . APOYAR EN LA CREACIÓN DE VIDEOS INFORMATIVOS PARA LA COMUNIDAD SORDA. 10. APOYAR EN LA INDUCCIÓN A LOS ESTUDIANTES DE PRIMER SEMESTRE CON DISCAPACIDAD AUDITIVA. 11. APOYAR EN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</si>
  <si>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OAG-VAD-0331</t>
  </si>
  <si>
    <t>LINDA STEFHANY HURTADO</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</si>
  <si>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 OYENTES). 3. REALIZAR ACOMPAÑAMIENTO A ESTUDIANTES CON DISCAPACIDAD AUDITIVA EN SUS ACTIVIDADES ACADÉMICAS DURANTE EL SEMESTRE DE 2022-I.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9. REALIZAR ACOMPAÑAMIENTO EN EVENTOS INSTITUCIONALES. 10. APOYAR COMO INTÉRPRETE EN LAS GRABACIONES DEL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</si>
  <si>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OPSP-VAD-0332</t>
  </si>
  <si>
    <t>KELHY ALEXANDRA SIERRA NAVARRO</t>
  </si>
  <si>
    <t>LA PRESENTE ORDEN TIENE POR OBJETO: 1.APOYAR EN LAS ACTIVIDADES DE LOS LABORATORIOS DE LA FACULTAD DE CIENCIAS DE LA SALUD: ANFITEATRO ORGÁNICO Y CLÍNICA DE SIMULACIÓN. 2. APOYAR Y ASESORAR EN LA ORGANIZACIÓN Y PREPARACIÓN DE LOS LABORATORIOS PARA LAS PRÁCTICAS Y SERVICIOS REQUERIDOS EN EL MISMO, DE CONFORMIDAD CON LA PROGRAMACIÓN ESTABLECIDA. 3. APOYAR Y ASESORAR LAS ACTIVIDADES ADMINISTRATIVAS Y DE GESTIÓN PARA ASEGURAR LA EFICIENCIA Y CALIDAD DEL SERVICIO: IDENTIFICACIÓN DE NECESIDADES Y MEJORAS EN LA PRESTACIÓN DEL SERVICIO; PLANEACIÓN DEL SERVICIO; GESTIÓN DE RECURSOS PARA CUBRIR LAS NECESIDADES DE LOS LABORATORIOS. 4. APOYAR Y ASESORAR LA DISPOSICIÓN OPORTUNA DE LOS EQUIPOS, MATERIALES E INSUMOS REQUERIDOS EN EL MONTAJE DE PRÁCTICAS Y SERVICIOS DE LABORATORIO. 5. APOYAR Y ASESORAR EN LA APLICACIÓN DE LOS PROCEDIMIENTOS Y PROTOCOLOS ESTABLECIDOS PARA EL FUNCIONAMIENTO, CUIDADO, PRESERVACIÓN Y MANTENIMIENTO DE EQUIPOS, MATERIALES E INSTALACIONES DE LABORATORIO. 6. APOYAR Y ASESORAR LA ADMINISTRACIÓN Y ACTUALIZACIÓN DEL INVENTARIO DE BIENES, MATERIALES E INSUMOS DE LABORATORIO, VERIFICANDO SU EFICIENTE Y ADECUADO USO, ASÍ COMO ELABORAR Y PRESENTAR LOS INFORMES RESPECTIVOS. 7. APOYAR Y ASESORAR EL CONTROL DE INGRESO, PERMANENCIA Y EGRESO DE DOCENTES, ESTUDIANTES Y FUNCIONARIOS A LOS LABORATORIOS, ASÍ MISMO, BRINDAR INFORMACIÓN Y VERIFICAR LA APLICACIÓN ADECUADA DE NORMAS Y PROTOCOLOS DE BIOSEGURIDAD, BUENAS PRÁCTICAS DE MANUFACTURA Y SEGURIDAD INDUSTRIAL. 8. APOYAR Y ASESORAR LA COORDINACIÓN CON EL ÁREA CORRESPONDIENTE EL MANTENIMIENTO PREVENTIVO Y CORRECTIVO DE EQUIPOS E INSTALACIONES DEL LABORATORIO. 9. APOYAR EN LA VALIDACIÓN DE CARGUE Y VISTO BUENO DE LA DIRECCIÓN DE PROGRAMA CORRESPONDIENTE DE LAS PRACTICAS A DESARROLLAR EN LA PLATAFORMA SIARE. 10. APOYAR EN LA ATENCIÓN A LOS REQUERIMIENTOS Y EL CONTROL DE LAS HORAS DE USO DE LOS EQUIPOS EN CADA PRÁCTICA. 11. APOYAR CON LOS DIFERENTES REGISTROS DE ACTIVIDADES QUE SE REALIZAN EN LAS CLASES.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</si>
  <si>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OPSP-VAD-0333</t>
  </si>
  <si>
    <t>LA PRESENTE ORDEN TIENE POR OBJETO: 1. PROYECTAR ÓRDENES DE SERVICIO, COMPRA Y SUMINISTRO, ASÍ COMO LAS NOTIFICACIONES AL SUPERVISOR Y CONTRATISTA. 2. VERIFICAR LOS DOCUMENTOS PRECONTRACTUALES REQUERIDOS POR EL SISTEMA DE CALIDAD PARA LA GESTIÓN UNIVERSITARIA – COGUI. 3. APOYAR EN LA PROYECCIÓN DE LOS RECIBIDOS A SATISFACCIÓN DE CONTRATISTAS A CARGO DE LA FACULTAD DE INGENIERÍA Y LOS PROGRAMAS. 4. APOYAR EN EL PROCESO DE SOLICITUD DE AYUDANTÍAS ACADÉMICAS Y ADMINISTRATIVAS. 5. APOYAR EN LA REVISIÓN DE ACTIVIDADES DE LOS AYUDANTES ADMINISTRATIVOS. 6. REALIZAR EL SEGUIMIENTO Y ACTUALIZACIÓN DE EVALUACIÓN A PROVEEDORES. 7. APOYAR LA PROYECCIÓN DE PAGOS DE ÓRDENES DE SERVICIO, COMPRA Y SUMINISTRO. 8. REALIZAR SEGUIMIENTOS FINANCIEROS DE LA FACULTAD ESPECÍFICAMENTE EN LO REFERENTE A LA SOLICITUD DE CDP REQUERIDOS PARA CONTRATACIÓN, APOYOS ECONÓMICOS, VIÁTICOS Y DESPLAZAMIENTOS, ASÍ COMO EL SEGUIMIENTO A CONSECUTIVOS DE PAGO A CONTRATISTAS. 9. REALIZAR SEGUIMIENTO CONTABLE Y PRESUPUESTAL DE LOS POSTGRADOS ADSCRITOS A LA FACULTAD DE INGENIERÍA.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</si>
  <si>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 xml:space="preserve">Yiniva Camargo </t>
  </si>
  <si>
    <t>OPSP-VAD-0334</t>
  </si>
  <si>
    <t>CRISTHIAN CAMILO SUAREZ IBAÑEZ</t>
  </si>
  <si>
    <t>LA PRESENTE ORDEN TIENE POR OBJETO: 1. APOYAR LA REALIZACIÓN DE UN DIAGNÓSTICO DE TODOS LOS METADATOS DEL SISTEMA ALMA Y DEL REPOSITORIO DIGITAL INSTITUCIONAL 2. APOYAR Y ASESORAR EN QUE TODOS LOS METADATOS DEL REPOSITORIO DIGITAL INSTITUCIONAL, ESTÉ ENMARCADO EN LAS DIRECTRICES PARA REPOSITORIOS INSTITUCIONALES DE INVESTIGACIÓN DE LA RED COLOMBIANA DE INFORMACIÓN CIENTÍFICA (REDCOL), LAS DIRECTRICES DE LA REFERENCIA, LAS DIRECTRICES OPENAIRE V3/V4, ENTRE OTRAS. 3. APOYAR EN LA CONFIGURACIÓN Y GENERACIÓN DE INFORMES EN EL MÓDULO ANALYTICS DEL SISTEMA ALMA. 4. APOYAR EN LAS CAPACITACIONES SOBRE EL USO DE ESTA HERRAMIENTA LEGANTO AL PERSONAL DE BIBLIOTECA, ESTUDIANTES Y DOCENTES. 5. APOYAR EN LA REVISIÓN DE LOS RECURSOS ELECTRÓNICOS OBSERVANDO QUE ESTOS FUNCIONEN DE MANERA CORRECTA, ESTÉN ACTIVOS EN ALMA Y SEAN RECUPERABLES DESDE EL SISTEMA DE DESCUBRIMIENTO PRIMO VE. 6. APOYAR EN LA RECUPERACIÓN DE MATERIAL BIBLIOGRÁFICO EN BASES DE DATOS Y REPOSITORIO DIGITAL INSTITUCIONAL. 7. APOYAR, ASESORAR Y PARTICIPAR EN TODO EL PROCESO DE INTEGRACIÓN E IMPLEMENTACIÓN DE LEGANTO. 8. APOYAR EN LA ACTUALIZACIÓN DEL SISTEMA DE GESTIÓN DE LA CALIDAD EN LO RELACIONADO CON EL DESARROLLO DE COLECCIONES, ADQUISICIÓN DE MATERIAL BIBLIOGRÁFICO Y BASES DE DATOS. 9. APOYAR Y ASESOSAR EN LA RECOPILACIÓN Y EVALUACIÓN DE LAS PROPUESTAS ACADÉMICAS Y RECIBIR LAS SOLICITUDES DE LOS PROGRAMAS PARA ADQUISICIÓN DE LIBROS, REVISTAS, BASES DE DATOS. 10. APOYAR EL PROCESO DE CAPACITACIONES A ESTUDIANTES Y DOCENTES EN EL USO DE BASES DE DATOS ELECTRÓNICAS, REPOSITORIO DIGITAL INSTITUCIONAL Y GESTORES BIBLIOGRÁFICOS.11. ASESORAR Y APOYAR LOS GRUPOS DE INVESTIGACIÓN DE LA UNIVERSIDAD EN CUANTO A VIGILANCIA TECNOLÓGICA. 12. APOYAR Y ASESORAR LA ELABORACIÓN DEL PROCEDIMIENTO TÉCNICO PARA EL DESCARTE DE LOS MATERIALES QUE NO CUMPLAN CON LAS CONDICIONES FÍSICAS Y/O TÉCNICAS PARA SU INCLUSIÓN EN LA COLECCIÓN. 13. APOYAR LA PROGRAMACIÓN DEL INVENTARIO ANUAL DE COLECCIONES.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</si>
  <si>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OAG-VAD-0335</t>
  </si>
  <si>
    <t>AMANDA ESTER MOJICA CUETO</t>
  </si>
  <si>
    <t>OAG-VAD-0336</t>
  </si>
  <si>
    <t>MARIA ALEXANDRA MANJARRES MEZA</t>
  </si>
  <si>
    <t>LA PRESENTE ORDEN TIENE POR OBJETO: 1.APOYAR EN LA ORGANIZACION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</si>
  <si>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OAG-VAD-0337</t>
  </si>
  <si>
    <t>YURANIS PATRICIA BOTTO JIMENEZ</t>
  </si>
  <si>
    <t>LA PRESENTE ORDEN TIENE POR OBJETO: 1.APOYAR EN LA ORGANIZACION DE EXPEDIENTES, DE ACUERDO CON LOS PROCEDIMIENTOS Y DIRECTRICES INSTITUCIONALES. 2. APOYAR EN LA ELABORACIÓN DE INVENTARIOS DOCUMENTALES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</si>
  <si>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OPSP-VAD-0338</t>
  </si>
  <si>
    <t>MAYRA CRISTINA ZABALETA RAMOS</t>
  </si>
  <si>
    <t>LA PRESENTE ORDEN TIENE POR OBJETO: 1. APOYAR EN EN LA FORMULACIÓN, DISEÑO, ORGANIZACIÓN, EJECUCIÓN Y CONTROL DE PROYECTOS DEL GRUPO DE INFRAESTRUCTURA Y PLANTA FÍSICA. 2. APOYAR EN LAS ACTIVIDADES DE INTERVENTORÍA DE LAS OBRAS DETERMINADAS POR UNIMAGDALENA. 3. APOYAR EN LA ELABORACIÓN, ANALISIS Y REVISIÓN DE PRECIOS UNITARIOS. 4. APOYAR EN LA ELABORACIÓN, ANALISIS Y REVISIÓN DE PRESUPUESTOS. 5. APOYAR EN LA ELABORACIÓN DE INFORMES DE DIAGNÓSTICO. 6. APOYAR EN LA ELABORACIÓN DE LAS DIFERENTES ACTAS (INICIO, SUSPENSIÓN, TERMINACIÓN, LIQUIDACIÓN, PAGO). 7. APOYAR Y ASESORAR EN LA REVISIÓN DE INFORMES DE INTERVENTORÍA. 8. APOYAR EN LA ELABORACIÓN Y REVISIÓN DE INFORMES DE SUPERVISIÓN. 9. APOYAR Y ASESORAREN COMITÉS EVALUADORES DE PROCESOS DE CONTRATACIÓN. 10. APOYAR Y ASESORAR A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</si>
  <si>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OAG-VAD-0339</t>
  </si>
  <si>
    <t>CARLOS SAMUEL ESPAÑA RANGEL</t>
  </si>
  <si>
    <t>OAG-VAD-0340</t>
  </si>
  <si>
    <t>GEIDIS MARCELA ARRAZOLA MURILLO</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</si>
  <si>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</si>
  <si>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OAG-VAD-0341</t>
  </si>
  <si>
    <t>JOSE MARIA GARCIA DIAZ</t>
  </si>
  <si>
    <t>OAG-VAD-0342</t>
  </si>
  <si>
    <t>LUIS ALEXANDER HERRERA PEREZ</t>
  </si>
  <si>
    <t>OAG-VAD-0343</t>
  </si>
  <si>
    <t>ZENITH ELENA DE LA HOZ MONSALVO</t>
  </si>
  <si>
    <t>OAG-VAD-0344</t>
  </si>
  <si>
    <t>HERNANDO JUNIOR BRAVO LLANOS</t>
  </si>
  <si>
    <t xml:space="preserve"> LA PRESENTE ORDEN TIENE POR OBJETO: 1. APOYAR AL GRUPO INTERNO DE SERVICIOS GENERALES EN LA INSPECCIÓN DE ESPACIOS FÍSICOS. 2. APOYAR LA APERTURA DE SALONES Y ESPACIOS ACADÉMICOS Y ADMINISTRATIVOS. 3. APOYAR EN EL REPORTE DE CUALQUIER ANOMALÍA QUE SE PRESENTE EN ESPACIOS FÍSICOS, Y APOYAR EN ORIENTACIONES LOCATIVAS. 4. APOYAR EN LA REALIZACIÓN DE RONDA A PARQUEADEROS (CARROS Y MOTOS). 5. APOYAR EN LA REALIZACIÓN DEL PROCESO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</si>
  <si>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OAG-VAD-0345</t>
  </si>
  <si>
    <t>JERONIMO RAFAEL MONTERO OCHOA</t>
  </si>
  <si>
    <t>LA PRESENTE ORDEN TIENE POR OBJETO: 1. APOYAR AL GRUPO INTERNO DE SERVICIOS GENERALES EN LA INSPECCIÓN DE ESPACIOS FÍSICOS. 2. APOYAR LA APERTURA DE SALONES Y ESPACIOS ACADÉMICOS Y ADMINISTRATIVOS. 3. APOYAR EN EL REPORTE DE CUALQUIER ANOMALÍA QUE SE PRESENTE EN ESPACIOS FÍSICOS, Y APOYAR EN ORIENTACIONES LOCATIVAS. 4. APOYAR EN LA REALIZACIÓN DE RONDA A PARQUEADEROS (CARROS Y MOTOS). 5. APOYAR EN LA REALIZACIÓN DEL PROCESO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</si>
  <si>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OAG-VAD-0346</t>
  </si>
  <si>
    <t>LUIS JOSE AYALA CORREDOR</t>
  </si>
  <si>
    <t>LA PRESENTE ORDEN TIENE POR OBJETO: 1. APOYAR AL GRUPO INTERNO DE SERVICIOS GENERALES EN LA INSPECCIÓN  DE ESPACIOS FÍSICOS. 2. APOYAR LA APERTURA DE SALONES Y ESPACIOS ACADÉMICOS Y ADMINISTRATIVOS. 3. APOYAR EN EL REPORTE DE CUALQUIER ANOMALÍA QUE SE PRESENTE EN ESPACIOS FÍSICOS, Y APOYAR EN ORIENTACIONES LOCATIVAS. 4. APOYAR EN LA REALIZACIÓN DE RONDA A PARQUEADEROS (CARROS Y MOTOS). 5. APOYAR EN LA REALIZACIÓN DEL PROCESO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</si>
  <si>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OAG-VAD-0347</t>
  </si>
  <si>
    <t>HEIMAR SONELL HINCAPIE PISCIOTTI</t>
  </si>
  <si>
    <t>OAG-VAD-0348</t>
  </si>
  <si>
    <t>MANUEL ALEJANDRO RAMIREZ VELASQUEZ</t>
  </si>
  <si>
    <t>OAG-VAD-0349</t>
  </si>
  <si>
    <t>GUSTAVO MANUEL LOPEZ GOMEZ</t>
  </si>
  <si>
    <t>OAG-VAD-0350</t>
  </si>
  <si>
    <t>ADOLFO JOSE DE LEON DURAN</t>
  </si>
  <si>
    <t>LA PRESENTE ORDEN TIENE POR OBJETO: 1. APOYAR AL GRUPO INTERNO DE SERVICIOS GENERALES EN LAS ACTIVIDADES DE MANTENIMIENTO ELÉCTRICO, PINTURAS EN PAREDES, RESANES Y ACABADOS, FONTANERÍA, TRASLADOS DE MATERIALES DE APOYO EN MANTENIMIENTO Y AFINES. 2. APOYAR EN EL REPORTE DE CUALQUIER ANOMALÍA EN ESPACIOS FÍSICOS Y APOYAR EN ORIENTACIONES LOCATIVAS. 3. APOYAR EN LA ATENCIÓN DE LOS REQUERIMIENTOS DE LOS FUNCIONARIOS DE LA UNIVERSIDAD PARA FACILITAR EL CABAL DESARROLLO DE LAS ACTIVIDADES ACADÉMICAS Y ADMINISTRATIVAS, 4. APOYAR EN EL CONTROL DE TRÁNSITO INTERNO DE ELEMENTOS Y EQUIPOS DENTRO DE LAS INSTALACIONES, 5.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</si>
  <si>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OAG-VAD-0351</t>
  </si>
  <si>
    <t>EDGARDO ANDRES OROZCO MOLINA</t>
  </si>
  <si>
    <t>LA PRESENTE ORDEN TIENE POR OBJETO: 1. APOYAR AL GRUPO INTERNO DE SERVICIOS GENERALES EN LA INSPECCIÓN  DE ESPACIOS FÍSICOS. 2. APOYAR LA VERIFICACION DE  ESPACIOS ACADÉMICOS Y ADMINISTRATIVOS. 3. APOYAR EN EL REPORTE DE CUALQUIER ANOMALÍA QUE SE PRESENTE EN ESPACIOS FÍSICOS, Y APOYAR EN ORIENTACIONES LOCATIVAS. 4. APOYAR EN LA REALIZACIÓN DE INSPECCIONES DE ESPACIOS FÍSICOS. 5. APOYAR EN LA REALIZACIÓN DE REPORTE DE ALERTA SOBRE PERSONAS EXTRAÑAS QUE SE ENCUENTREN EN LOS ALREDEDORES DEL CAMPUS UNIVERSITARIO. 6. APOYAR EN LA ATENCIÓN DE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</si>
  <si>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OAG-VAD-0352</t>
  </si>
  <si>
    <t>JULIO JOSE ALVAREZ NUÑEZ</t>
  </si>
  <si>
    <t>LA PRESENTE ORDEN TIENE POR OBJETO: 1. APOYAR AL PROCESO APOYO TECNOLÓGICO TIC, PARA LA TOMA DE ACCIONES PREVENTIVAS, CORRECTIVAS Y MEJORAS. 2.APOYAR EN LA ELABORACIÓN FORMATOS, PROCEDIMIENTO, GUÍAS, INSTRUCTIVOS, MANUALES E INDICADORES AL PROCESO DE APOYO TECNOLÓGICO TIC. 3.  APOYAR LOS TRÁMITES ADMINISTRATIVOS DEL GRUPO DE SERVICIOS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</si>
  <si>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OAG-VAD-0353</t>
  </si>
  <si>
    <t>ISAAC MATEO CANTILLO GAMARRA</t>
  </si>
  <si>
    <t>LA PRESENTE ORDEN TIENE POR OBJETO: 1. APOYAR EN EL MANTENIMIENTO PREVENTIVO Y CORRECTIVO A LOS EQUIPOS DE CÓMPUTO DE LA INSTITUCIÓN, INCLUYENDO SEDES ALTERNAS (SEDE-CENTRO, PLANTA PILOTO, CONSULTORIO JURÍDICO, SAN JUAN NEPOMUCENO). 2. APOYAR EN EL PROCESO DE BRINDAR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</si>
  <si>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OAG-VAD-0354</t>
  </si>
  <si>
    <t>MIGUEL ANGEL LOPEZ TERNERA</t>
  </si>
  <si>
    <t>LA PRESENTE ORDEN TIENE POR OBJETO: 1. APOYAR  AL PROCESO APOYO TECNOLÓGICO TIC, PARA LA TOMA DE ACCIONES PREVENTIVAS, CORRECTIVAS Y MEJORAS. 2. APOYAR EN LA ELABORACIÓN DE MANUALES, FORMATOS DE PROCEDIMIENTO, GUÍAS, INSTRUCTIVOS E INDICADORES AL PROCESO DE APOYO TECNOLÓGICO. 3. APOYAR LOS SEGUIMIENTOS AL PDU Y PDA. 4. APOYAR LOS TRÁMITES ADMINISTRATIVOS DEL GRUPO DE SERVICIOS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</si>
  <si>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OAG-VAD-0355</t>
  </si>
  <si>
    <t>JAMES GARCIA FUENTES</t>
  </si>
  <si>
    <t>LA PRESENTE ORDEN TIENE POR OBJETO: 1. APOYAR LA APERTURA, ENTREGA Y CIERRE DEL LABORATORIO DE EDICIÓN, SALA DE REALIZACIÓN, LANGOSTA AZUL, AUDIENCIAS, ANIMACIÓN O LA DE SU CORRESPONDENCIA EN LA ROTACIÓN DE RESPONSABILIDADES. 2. APOYAR LA ATENCIÓN OPORTUNA DE LAS INQUIETUDES O SOLICITUDES DE LOS DOCENTES TANTO PERMANENTES COMO VISITANTES 3.APOYAR EL CONTROL DEL INVENTARIO Y ESTADO DE LOS RECURSOS. 4. APOYAR LA REVISIÓN BÁSICA Y REPORTE DE ANOMALÍAS EN LOS COMPUTADORES Y DEMÁS EQUIPAMIENTO TECNOLÓGICO. 5. APOYAR EN LA INSTALACIÓN DE SOFTWARE REQUERIDO POR LOS DOCENTES, PREVIA AUTORIZACIÓN DEL PROCESO DE GESTIÓN DE TICS E INSTALAR AYUDAS AUDIOVISUALES PARA LAS CLASES QUE LO REQUIERAN. 6.APOYAR EN LAS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8.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</si>
  <si>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OAG-VAD-0356</t>
  </si>
  <si>
    <t>ERLIDES MARIA ALFARO VEGA</t>
  </si>
  <si>
    <t>LA PRESENTE ORDEN TIENE POR OBJETO: 1. APOYAR EN LA TOMA DE RADIOGRAFÍAS PERIAPICALES A LOS PACIENTES DE LA CLÍNICA ODONTOLÓGICA. 2.APOYAR EL PROCESO DE REVELADO DE LAS RADIOGRAFÍAS PERIAPICALES. 3. APOYAR CON EL PROCESO DE LIMPIEZA Y DESINFECCIÓN DEL ÁREA DE RAYOS X. 4.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</si>
  <si>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OAG-VAD-0357</t>
  </si>
  <si>
    <t>ADRIANA PAOLA NAVARRO BECERRA</t>
  </si>
  <si>
    <t>LA PRESENTE ORDEN TIENE POR OBJETO: 1.APOYAR EN LA ENTREGA DE  INSUMOS ODONTOLÓGICOS EN ÁREA DE RECEPCIÓN A ESTUDIANTES DE PRÁCTICAS Y DOCENTES SEGÚN EL PROCEDIMIENTO A REALIZAR. 2.APOYAR EN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</si>
  <si>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OAG-VAD-0358</t>
  </si>
  <si>
    <t>ROSA GUILLERMINA SUAREZ ARRIETA</t>
  </si>
  <si>
    <t>LA PRESENTE ORDEN TIENE POR OBJETO: 1. APOYAR EN LA ENTREGA DE INSUMOS ODONTOLÓGICOS EN ÁREA DE RECEPCIÓN A ESTUDIANTES DE PRÁCTICAS Y DOCENTES SEGÚN EL PROCEDIMIENTO A REALIZAR. 2.APOYAR EN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</si>
  <si>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OAG-VAD-0359</t>
  </si>
  <si>
    <t>YUBIRIS ZAMBRANO GUERRERO</t>
  </si>
  <si>
    <t>LA PRESENTE ORDEN TIENE POR OBJETO: 1. APOYAR EN LA ENTREGA DE LAS HISTORIAS CLÍNICAS Y REGISTROS.2. MANTENER ORGANIZADO, ACTUALIZADO Y SEGURO EL ARCHIVO DE HISTORIA CLÍNICA. 3.APOYAR EL REGISTRO  DE CONSULTAS DE LA CLÍNICA ODONTOLÓGICA. 4. APOYAR EN LA ATENCIÓN DE ESTUDIANTES, DOCENTES Y PÚBLICO EN GENERAL. 5. APOYAR EN LA VERIFICACIÓN DEL BUEN MANEJO DE LOS RECURSOS MATERIALES DE LA CLÍNICA. 6.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</si>
  <si>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OAG-VAD-0360</t>
  </si>
  <si>
    <t>MARIELA VARON RODRIGUEZ</t>
  </si>
  <si>
    <t>LA PRESENTE ORDEN TIENE POR OBJETO: 1.APOYAR EN LA ENTREGA DE INSUMOS ODONTOLÓGICOS EN ÁREA DE RECEPCIÓN A ESTUDIANTES DE PRÁCTICAS Y DOCENTES SEGÚN EL PROCEDIMIENTO A REALIZAR. 2.APOYAR EN LA ENTREGA DE INSUMOS ODONTOLÓGICOS POR PUESTO DE TRABAJO A ESTUDIANTES DE PRÁCTICAS Y DOCENTES SEGÚN EL PROCEDIMIENTO A REALIZAR. 3. APOYAR EN EL BUEN MANEJO DE LOS RECURSOS MATERIALES DE LA CLÍNICA. 4. APOYAR EN LA SEGURIDAD, ORDEN Y LIMPIEZA DE LA CLÍNICA5. APOYAR EN EL PROCESO DE LIMPIEZA Y DESINFECCIÓN DE LA UNIDAD ODONTOLÓGICA, PIEZAS DE MANO, JERINGA TRIPLE, SUPERFICIES Y ESPACIOS DE LA CLÍNICA ODONTOLÓGICA. 6.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</si>
  <si>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OAG-VAD-0361</t>
  </si>
  <si>
    <t>PATRICIA MILENA RICO CASTRO</t>
  </si>
  <si>
    <t>OPSP-VAD-0362</t>
  </si>
  <si>
    <t>RICHAR STEVEN RAMOS DURAN</t>
  </si>
  <si>
    <t>LA PRESENTE ORDEN TIENE POR OBJETO: 1. POYAR Y ASESORAR EL DISEÑOR E IMPLEMENTACIÓN DEL SISTEMA DE INFORMACIÓN DE LA VICERRECTORÍA ACADÉMICA, REVISIÓN Y AJUSTE DEL SISTEMA CIARP, BDC, PTD DE LA VICERRECTORÍA ACADÉMICA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</si>
  <si>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OAG-VAD-0363</t>
  </si>
  <si>
    <t>ELVIRA OLGA TORREGROZA CABARCAS</t>
  </si>
  <si>
    <t>LA PRESENTE ORDEN TIENE POR OBJETO: 1. ORGANIZAR LOS EXPEDIENTES DOCUMENTALES DE LA VICERRECTORÍA DE EXTENSIÓN Y PROYECCIÓN SOCIAL DE ACUERDO CON LOS PROCEDIMIENTOS Y DIRECTRICES INSTITUCIONALES. 2. APOYAR CON EL CARGUE DE LA INFORMACIÓN EN SIA OBSERVA. 3. APOYAR CON EL CARGUE DE LA INFORMACIÓN EN EL SECOP 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</si>
  <si>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OPSP-VAD-0364</t>
  </si>
  <si>
    <t>CESAR ANDRES SCOTT PARDO</t>
  </si>
  <si>
    <t>LA PRESENTE ORDEN TIENE POR OBJETO: 1. APOYAR EN LA ORGANIZACIÓN DE ACTIVIDADES DE PREPRÁCTICAS. 2. ASESORAR Y APOYAR EN LA ORIENTACIÓN A LOS ESTUDIANTES QUE REALIZAN PREPRÁCTICAS. 3. REALIZAR ENCUESTA DE SATISFACCIÓN DE LAS ACTIVIDADES DE PREPRÁCTICAS. 4. ELABORAR REPORTES DE EVALUACIONES DE RESULTADOS DE LAS PRÁCTICAS PROFESIONALES. 5. APOYAR EL EL ACOMPAÑAMIENTO A LOS ESTUDIANTES EN PRÁCTICAS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</si>
  <si>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OAG-VAD-0371</t>
  </si>
  <si>
    <t>ESTEFANIA BAQUERO LOZANO</t>
  </si>
  <si>
    <t>LA PRESENTE ORDEN TIENE POR OBJETO: 1. APOYAR EN EL MONTAJE DE IMÁGENES PARA VIDEO. 2. APOYAR EN LA EDICIÓN Y POSTPRODUCIÓN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</si>
  <si>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OPSP-VAD-0372</t>
  </si>
  <si>
    <t>ROSA VIRGINA SIRTORI TARAZONA</t>
  </si>
  <si>
    <t>LA PRESENTE ORDEN TIENE POR OBJETO: 1) PRESTAR ASESORÍA JURÍDICA AL CENTRO PARA LA REGIONALIZACIÓN DE LA EDUCACIÓN Y LAS OPORTUNIDADES - CREO 2) APOYAR Y ASESORAR EN LA REVISIÓN Y COREECCIÓN DE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APOYAR EN LA REVISIÓN DE LAS HOJAS DE VIDA DE LA FUNCIÓN PÚBLICA Y DOCUMENTO SOPORTES, ASÍ MISMO DEL CUMPLIMIENTO DE LA ENTREGA DE INFORME MENSUAL, SEGÚN LO ESTABLECIDO, TENIENDO EN CUENTA LAS DIRECTRICES DADAS POR EL GRUPO DE CONTRATACIÓN DE LA UNIVERSIDAD. 8) ASESORAR Y APOYAR LA REVISIÓN DE LOS CONVENIOS SUSCRITO POR EL DIRECTOR DEL CENTRO PARA LA REGIONALIZACIÓN DE LA EDUCACIÓN Y LAS OPORTUNIDADES - CREO, ASÍ COMO LA VIGENCIA Y PRÓRROGA DE LOS MISMOS. 9) APOYAR EN LAS RESPUESTAS A LAS CONSULTAS DE TIPO JURÍDICO QUE SEAN LE SEAN ASIGNADAS. 10) REPRESENTAR JURÍDICAMENTE A LA INSTITUCIÓN EN LOS PROCESOS JUDICIALES Y/O ADMINISTRATIVOS QUE SE REQUIERAN. 11.)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</si>
  <si>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WILSON VELASQUEZ BASTIDAS</t>
  </si>
  <si>
    <t>OAG-VAD-0373</t>
  </si>
  <si>
    <t>LUIS ALFREDO BARROS RODRIGUEZ</t>
  </si>
  <si>
    <t>LA PRESENTE ORDEN TIENE POR OBJETO: 1. APOYAR AL PROGRAMA TECNOLOGÍA EN EDUCACIÓN FÍSICA, RECREACIÓN Y DEPORTES EN EL REGISTRO DE REGISTRO DE ESTUDIANTES EN EL SISTEMA AYRE 2. APOYAR EN LA VERIFICACIÓN DE LOS SOPORTES PRESENTADOS POR LOS DOCENTES PARA LA EXPEDICIÓN DE PAZ Y SALVOS DE LOS CURSOS DESARROLLADOS 3. APOYAR EN LOS TRÁMITES OPERATIVOS DE REPORTE DE NOTAS 4. APOYAR EN LA ORGANIZAR DE LOS DOCUMENTOS REQUERIDOS PARA GRADO 5. APOYAR EN LA VIGILANCIA DEL CUMPLIMIENTO DE LAS ACTIVIDADES ACADÉMICAS EN LAS DISTINTAS PLATAFORMAS VIRTUALES CON EL FIRME PROPÓSITO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</si>
  <si>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NELSON NOEL DAZA GOENAGA</t>
  </si>
  <si>
    <t>OAG-VAD-0374</t>
  </si>
  <si>
    <t>CLAUDIA MARIA OSPINO MONTAÑO</t>
  </si>
  <si>
    <t>LA PRESENTE ORDEN TIENE POR OBJETO: 1. APOYAR A LA DIRECCIÓN DEL DEPARTAMENTO DE ESTUDIOS GENERALES E IDIOMAS EN EL DESARROLLO DE ACTIVIDADES ADMINISTRATIVAS. 2. APOYAR EN LA ASIGNACIÓN DOCENTE. 3. APOYAR EN EL DESARROLLO DE ESTRUCTURACIÓN Y GENERACIÓN DE INFORMES SOLICITADOS A LA DEPENDENCIA. 4. APOYAR EN LA ATENCIÓN AL PÚBLICOL; A TRAVÉS DE LOS DIFERENTES CANALES DE COMUNICACIÓN YA SEA DE MANERA PRESENCIAL, TELEFÓNICA O VIRTUAL. 5. APOYAR EL RECIBO Y SEGUIMIENTO A LA CORRESPONDENCIA INTERNA Y EXTERNA RECIBIDA Y ENVIADA FÍSICA Y DIGITALMENTE. 6. APOYAR EN LAS RESPUESTAS OPORTUNAS A SOLICITUDES PRESENTADAS A LA DEPENDENCIA. 7. MANTENER ACTUALIZADA LA BASE DE DATOS DE CORRESPONDENCIA TRAMITADA. 8. APOYAR EN LA ADMINISTRACIÓN DE LA CUENTA INSTITUCIONAL DE LA DEPENDENCIA Y MANEJAR LA TRAZABILIDAD DE LAS SOLICITUDES RECIBIDAS Y ENVIADAS POR ESTE MEDIO. 9. APOYAR EN LA SOCIALIZACIÓN DE VENTAS DE SERVICIO Y/O CURSOS OFERTADOS. 10. ORGANIZAR ARCHIVOS PARA TRANSFERENCIA DOCUMENTAL DE LA VIGENCIA ESPECIFICADA. 11. APOYAR LOGÍSTICAMENTE EN LOS EVENTOS ORGANIZADOS POR LA DEPENDENCIA. 12. APOYAR EN LA ADMINISTRACIÓN DE LAS REDES SOCIALES DEL DEPARTAMENTO DE ESTUDIOS GENERALES E IDIOMAS. 13.APOYAR  Y REMITIR INFORMES DE EVALUACIÓN Y SEGUIMIENTO DE AYUDANTES ACADÉMICOS Y ADMINISTRATIVOS. 14. APOYAR EL CONTROLAR Y SEGUIMIENTO DE LA ENTREGA DE REPORTES DE ASISTENCIAS A LOS DOCENTES DE FORMACIÓN GENERAL E INTEGRAL. 15.APOYAR EN LA CREACIÓN DE PROCEDIMIENTOS PARA TRÁMITES ADMINISTRATIVOS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</si>
  <si>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JUAN CARLOS DE LA ROSA SERRANO</t>
  </si>
  <si>
    <t>OPSP-VAD-0375</t>
  </si>
  <si>
    <t>IBIS LENIS RODRIGUEZ CRUZ</t>
  </si>
  <si>
    <t>LA PRESENTE ORDEN TIENE POR OBJETO: 1. APOYAR LA GENERACIÓN Y PROYECCIÓN DE INFORME SOBRE EL ÁREA. 2. PRESENTAR INFORMES REQUERIDOS. 3. APOYAR EL CARGUE DE ESPACIOS EN EL SIARE. 4. APOYAR EL CARGUE DE ASIGNACIÓN Y APOYO A DOCENTE. 5. APOYAR EN LA CREACIÓN Y TABULACIÓN DE ENCUESTAS. 6. APOYAR EN LA GENERACIÓN DE RESOLUCIÓN Y TRÁMITE PARA PAGO DE LIBROS. 7. TABULACIÓN DE RESULTADOS DE EXAMEN DE SUFICIENCIA. 8. APOYAR GENERACIÓN DE INFORME DEL SNIES. 15. APOYAR LA REVISIÓN DE SOLICITUDES DE HOMOLOGACIÓN Y DE MATRÍCULAS EN MÓDULO ACADÉMICO, 9. APOYAR LA GENERACIÓN DEL INFORME DE PRESUPUESTO PROYECCIÓN DE INGRESOS Y GASTOS. 10. APOYAR EN EL DESARROLLO DE ESTRUCTURACIÓN Y GENERACIÓN DE INFORMES SOLICITADOS A LA DEPENDENCIA. 11, APOYAR EN LA ATENCIÓN AL PÚBLICO EN GENERAL; A TRAVÉS DE LOS DIFERENTES CANALES DE COMUNICACIÓN YA SEA DE MANERA PRESENCIAL, TELEFÓNICA O VIRTUAL.12. APOYO EN LA CREACIÓN Y DISEÑO DE INFORMES DE LAS COORDINACIONES ACADÉMICAS Y PROYECTOS ESPECIALES COMO SABER PRO, REVISTA HETEROTOPÍAS, PROGRAMA RADIAL EXPRESARTE Y CLUB DE LECTURA.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</si>
  <si>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OAG-VAD-0376</t>
  </si>
  <si>
    <t>JORGE RAFAEL AREVALO ORTIZ</t>
  </si>
  <si>
    <t>LA PRESENTE ORDEN TIENE POR OBJETO: 1.APOYAR EN LA ATENCIÓN AL PÚBLICO . 2. APOYAR LA REALIZACIÓN DE PROMOCIÓN Y DIVULGACIÓN DE INSCRIPCIONES Y MATRICULAS DE CURSOS DEL DEGI. 3. APOYAR  Y ORGANIZAR INFORMACIÓN PARA LA ELABORACIÓN DE INFORMES. 4. ORGANIZAR LA DOCUMENTACIÓN Y GENERAR LISTADOS DE ESTUDIANTES MATRICULADOS. 5. APOYAR LA GENERACIÓN Y PROYECCIÓN DE INFORME SOBRE EL ÁREA. 6. PRESENTAR INFORMES REQUERIDOS. 8. APOYAR EL CARGUE DE ESPACIOS EN EL SIARE. 7. APOYAR EL CARGUE DE ASIGNACIÓN Y APOYO A DOCENTE. 8. APOYAR EN LA CREACIÓN Y TABULACIÓN DE ENCUESTAS. 9. APOYAR GENERACIÓN DE INFORME DEL SNIES. 10 APOYAR EN LA ATENCIÓN AL PÚBLICO; A TRAVÉS DE LOS DIFERENTES CANALES DE COMUNICACIÓN YA SEA DE MANERA, TELEFÓNICA O VIRTUAL.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</si>
  <si>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OPSP-VAD-0377</t>
  </si>
  <si>
    <t>SAYMA RUTH TAPIA VERGARA</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</si>
  <si>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LEGAL.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</si>
  <si>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OAG-VAD-0378</t>
  </si>
  <si>
    <t>MONICA MARINA POSADA GUTIERREZ</t>
  </si>
  <si>
    <t>LA PRESENTE ORDEN TIENE POR OBJETO: 1. APOYAR AL PERSONAL ESTUDIANTIL, DOCENTE, ADMINISTRATIVO Y VISITANTE DEL EDIFICIO DOCENTE. 2. ARCHIVAR, ORGANIZAR Y MANTENER ACTUALIZADO EL ARCHIVO BAJO SU RESPONSABILIDAD DE ACUERDO CON LOS PROCEDIMIENTOS Y NORMAS ESTABLECIDOS EN GESTIÓN DOCUMENTAL. 3. APOYAR LA ASIGNACIÓN DE SALAS DE CONSULTAS E INGRESO A CUBÍCULOS DOCENTES DEL EDIFICIO DOCENTE.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</si>
  <si>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OAG-VAD-0379</t>
  </si>
  <si>
    <t>BELKYS PATRICIA MANGA BLANCO</t>
  </si>
  <si>
    <t>LA PRESENTE ORDEN TIENE POR OBJETO: 1. APOYAR AL PERSONAL ESTUDIANTIL, DOCENTE, ADMINISTRATIVO Y VISITANTE DEL EDIFICIO DOCENTE. 2. ARCHIVAR, ORGANIZAR Y MANTENER ACTUALIZADO EL ARCHIVO BAJO SU RESPONSABILIDAD DE ACUERDO CON LOS PROCEDIMIENTOS Y NORMAS ESTABLECIDOS EN GESTIÓN DOCUMENTAL. 3. APOYAR LA ASIGNACIÓN DE SALAS DE CONSULTAS E INGRESO A CUBÍCULOS DOCENTES DEL EDIFICIO DOCENTE.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</si>
  <si>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OAG-VAD-0380</t>
  </si>
  <si>
    <t>RODNEY DAVID GARCIA OSPINO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</si>
  <si>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EL FOMENTO DE ACTIVIDADES DE CARÁCTER RECREATIVO, FORMATIVO Y REPRESENTATIVO PARA EL FORTALECIMIENTO DE LOS PROCESOS ARTÍSTICOS Y CULTURALES, ESPECÍFICAMENTE LAS DEL GRUPO O TALLER QUE DIRIGE A TRAVÉS DE ENSAYOS REGULARES Y/O TALLERES PERMANENTES. 3. APOYAR  EL DISEÑO Y EJECUCIÓN DE ESTRATEGIAS DE PROMOCIÓN, DIFUSIÓN Y DIVULGACIÓN DEL TALLER ARTÍSTICO QUE APOYA, ASÍ COMO AJUSTAR EL DESARROLLO DE SUS ACTIVIDADES A LAS NUEVAS MEDIDAS ACADÉMICAS (VIRTUALIDAD Y/O ALTERNANCIA). 4. . APOYAR  A PLANIFICACIÓN, DESARROLLO Y EJECUCIÓN CONCURSOS, FESTIVALES Y/O EVENTOS INTERNOS DONDE PARTICIPEN TODOS LOS MIEMBROS DE LA COMUNIDAD UNIVERSITARIA. 5. . APOYAR   LA PLANIFICACIÓN DE ACTIVIDADES, CONCURSOS, FESTIVALES Y/O EVENTOS EXTERNOS DEL ORDEN LOCAL, DEPARTAMENTAL, REGIONAL, NACIONAL E INTERNACIONAL, RESPETANDO LOS PRINCIPIOS Y VALORES INSTITUCIONALES. 6. APOYAR EL PROCESO DE SELECCIÓN DE LOS ARTISTAS EN CADA ESTAMENTO (DOCENTE, FUNCIONARIO, EGRESADO Y ESTUDIANTES) QUE CONFORMAN LAS DELEGACIONES QUE REPRESENTARÁN A LA UNIVERSIDAD EN ACTIVIDADES, CONCURSOS, FESTIVALES Y/O EVENTOS EXTERNOS DEL ORDEN LOCAL, DEPARTAMENTAL, REGIONAL, NACIONAL E INTERNACIONAL. 7. DILIGENCIAR OPORTUNAMENTE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MANTENER ACTUALIZADA LA BASE DE DATOS DE LOS ESTUDIANTES QUE GOCEN DE BECA O DESCUENTO EL VALOR DE LA MATRÍCULA, YA SEA POR CUPO ESPECIAL O POR HABER OCUPADO PRIMERO, SEGUNDO O TERCER LUGAR EN EVENTOS INTERNOS Y/O EXTERNOS. 10.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11. APOYAR LAS ACTIVIDADES LIDERADAS POR EL DIRECTOR DE BIENESTAR Y EL COORDINADOR DE ÁREA, EN EL CUMPLIMIENTO DE METAS DEFINIDAS EN EL PLAN DE ACCIÓN Y PLAN DE DESARROLLO INSTITUCIONAL. 12.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</si>
  <si>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OPSP-VAD-0381</t>
  </si>
  <si>
    <t>XAVIER ALEXANDER MEJIA ZAGARRA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</si>
  <si>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Y ASESORAR LA ARTICULACIÓN ENTRE BIENESTAR UNIVERSITARIO Y LA POBLACIÓN DIVERSA. 3. APOYAR Y ASESORAR LA IMPLEMENTACIÓN DE ESTRATEGIAS DE PROMOCIÓN DE LOS SERVICIOS Y ACTIVIDADES DE BIENESTAR UNIVERSITARIO CON LA POBLACIÓN DIVERSA DE LA UNIVERSIDAD DEL MAGDALENA. 4.APOYAR Y ASESORAR LA PROMOCIÓN DE PROGRAMAS DE CAPACITACIÓN QUE CONSISTE EN VISIBILIZAR TEMÁTICAS DE IDENTIDAD DE GÉNERO, Y LA REPRESENTACIÓN DE LA COMUNIDAD DIVERSA 5. APOYAR Y ASESORAR LAS RUTAS DE ATENCIÓN, ACOMPAÑAMIENTO Y SENSIBILIZACIÓN HACIA LA COMUNIDAD UNIVERSITARIA QUE PERMITA MEJORAR LA INCLUSIÓN, PERMANENCIA Y CONVIVENCIA DE LAS PERSONAS QUE SE RECONOCEN E IDENTIFICAN DIVERSA. 6. APOYAR LAS ACTIVIDADES LIDERADAS POR EL DIRECTOR DE BIENESTAR Y EL COORDINADOR DE ÁREA, EN EL CUMPLIMIENTO DE METAS DEFINIDAS EN EL PLAN DE ACCIÓN Y PLAN DE DESARROLLO INSTITUCIONAL EN RELACIÓN A LA ATENCIÓN DE LA POBLACIÓN DIVERSA. 7. ENTREGAR DE MANERA OPORTUNA Y BAJO SU RESPONSABILIDAD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ENTREGAR EN LOS TIEMPOS Y SEGÚN LAS DIRECTRICES QUE EL DIRECTOR DE BIENESTAR UNIVERSITARIO O EL COORDINADOR DEL ÁREA ESTABLEZCAN, INFORMES ESTADÍSTICOS DE LAS ACTIVIDADES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</si>
  <si>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OAG-VAD-0382</t>
  </si>
  <si>
    <t>CARLOS ALFONSO RIVAS CABALLERO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</si>
  <si>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APOYAR EN LA ENTREGA DE MANERA OPORTUNA  BAJO SU RESPONSABILIDAD LOS INFORMES QUE SE LE SOLICITEN QUE SEAN DE SUCOMPETENCIA PARA SER PRESENTADOS ENOTRAS DEPENDENCIAS. 3. APOYAR EL PROCESO OPERATIVO DEL PROGRAMA DEJÓVENES EN ACCIÓN (JEA), DESDE LAFASE DE INSCRIPCIÓN DE ESTUDIANTES,SEGUIMIENTO, CAPACITACIONES,ATENCIÓN, ACTUALIZACIÓN DEINFORMACIÓN. 4. APOYAR EN EL DILIGENCIAMIENTO DE TODOS LOS FORMATOS ESTABLECIDOS POR BIENESTAR UNIVERSITARIO EN EL SISTEMA DE GESTIÓN DE LA CALIDAD Y OTROSPROCESOS, PARA EL REGISTRO DE TODAS LAS ACTIVIDADES QUE SE REALICEN. 5.APOYAR EN EL PROCESO DE PRE-INSCRIPCIÓN DE ESTUDIANTES ALPROGRAMA JOVENES EN ACCIÓN. 6.APOYAR SOBRE EL PROGRAMA JÓVENES EN ACCIÓN A LOS ESTUDIANTESDE LA UNIVERSIDAD DEL MAGDALENA. 7.APOYAR EL PROCESO DE REVISIÓN DE LOS ESTUDIANTES DE LA UNIVERSIDAD QUE PERTENECEN AL PROGRAMA JÓVENES EN ACCIÓN EL SISTEMA SIJA. 8. APOYAR LAS ESTRATEGIAS DE PROMOCIÓN, DIFUSIÓN YIVULGACIÓN DE LOS SERVICIOS Y ACTIVIDADES DE BIENESTAR. 9.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</si>
  <si>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OAG-VAD-0383</t>
  </si>
  <si>
    <t>OMAR DAVID DEAVILA MEJIA</t>
  </si>
  <si>
    <t>LA PRESENTE ORDEN TIENE POR OBJETO: 1. APOYAR A LA DIRECCIÓN DE BIENESTAR UNIVERSITARIO, EN EL SEGUIMIENTO Y EVALUACIÓN DE LOS PROGRAMAS Y ESTRATEGIAS IMPLEMENTADAS. 2. APOYAR A LOS COORDINADORES DE LAS ÁREAS DE BIENESTAR EN EL REGISTRO, ACTUALIZACIÓN Y ALMACENAMIENTO DE INFORMACIÓN. 3. ARCHIVAR LOS DOCUMENTOS PROPIOS DE CADA UNA DE LAS ÁREAS Y GENERAR REPORTES QUE PERMITAN IDENTIFICAR LA TRAZABILIDAD DE LOS PROCEDIMIENTOS EJECUTADOS. 4. APOYAR EN LA ATENCIÓN A LOS MIEMBROS DE LA COMUNIDAD UNIVERSITARIA QUE REQUIERAN INFORMACIÓN SOBRE LAS DISTINTAS ÁREAS DE BIENESTAR. 5. APOYAR EN LAS ACTIVIDADES QUE PERMITAN EL SEGUIMIENTO AL MANTENIMIENTO DE LOS ESCENARIOS DEPORTIVOS Y ESPACIOS DE ACTIVIDAD FÍSICA. 6. APOYAR EL PROCESO DE REALIZACIÓN DE LOS INVENTARIOS QUE SE REALICEN EN BIENESTAR.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7.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</si>
  <si>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OPSP-VAD-0384</t>
  </si>
  <si>
    <t>NERLYS VANESSA SOBRINO ERAZO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</si>
  <si>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ASESORAR LAS ACTIVIDADES DE MEDICINA DEL DEPORTE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DEL DEPORTE. 4. APOYAR EL FOMENTO AL INTERIOR DE LA COMUNIDAD UNIVERSITARIA, ACTIVIDADES DE PROMOCIÓN Y PREVENCIÓN QUE PERMITAN EVITAR ENFERMEDADES RELACIONADAS CON DIFICULTADES DE MOVILIZACIONES Y POSTURAS CORPORALES EN LOS AMBIENTES LABORALES.5. DILIGENCIAR DIARIAMENTE O SEGÚN LOS HORARIOS DE ATENCIÓN, LOS FORMATOS DEL PROCESO "BIENESTAR UNIVERSITARIO" DEL SISTEMA DE GESTIÓN DE CALIDAD. 6. PRESENTAR INFORMES MENSUALES AL COORDINADOR DEL ÁREA SOBRE LAS ACTIVIDADES DESARROLLADAS Y PLANTEADAS EN EL PLAN DE TRABAJO. EL INFORME DEBE TENER COMO ANEXOS. 7. ENTREGAR DE MANERA OPORTUNA Y BAJO SU RESPONSABILIDAD LOS INFORMES QUE SE LE SOLICITEN QUE SEAN DE SU COMPETENCIA PARA SER PRESENTADOS EN OTRAS DEPENDENCIAS. 8. APOYAR EN LA PARTICIPACIÓN EN EVENTOS DEPORTIVOS QUE PROGRAME LA UNIVERSIDAD DEL MAGDALENA POR FUERA DE LOS LUGARES HABITUALES DE REALIZACIÓN DE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</si>
  <si>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OAG-VAD-0385</t>
  </si>
  <si>
    <t>ELVIRA MARIA ATIA BELLO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</si>
  <si>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ENTREGAR DE MANERA OPORTUNA Y BAJO SU RESPONSABILIDAD LOS INFORMES QUE SE LE SOLICITEN QUE SEAN DE SU COMPETENCIA PARA SER PRESENTADOS EN OTRAS DEPENDENCIAS. 3. APOYAR EL PROCESO OPERATIVO DEL PROGRAMA DE JÓVENES EN ACCIÓN (JEA), DESDE LA FASE DE INSCRIPCIÓN DE ESTUDIANTES, SEGUIMIENTO, CAPACITACIONES, ATENCIÓN, ACTUALIZACIÓN DE INFORMACIÓN. 4. DILIGENCIAR OPORTUNAMENTE TODOS LOS FORMATOS ESTABLECIDOS POR BIENESTAR UNIVERSITARIO EN EL SISTEMA DE GESTIÓN DE LA CALIDAD Y OTROS PROCESOS, PARA EL REGISTRO DE TODAS LAS ACTIVIDADES QUE SE REALICEN. 5.APOYAR EN EL PROCESO DE PRE-INSCRIPCIÓN DE ESTUDIANTES AL PROGRAMA JOVENES EN ACCIÓN. 6. REALIZAR ASESORÍA SOBRE EL PROGRAMA JÓVENES EN ACCIÓN A LOS ESTUDIANTES DE LA UNIVERSIDAD DEL MAGDALENA. 7.APOYAR PROCESO DE REVISIÓN DE LOS ESTUDIANTES DE LA UNIVERSIDAD QUE PERTENECEN AL PROGRAMA JÓVENES EN ACCIÓN EL SISTEMA SIJA. 8. APOYAR LAS ESTRATEGIAS DE PROMOCIÓN, DIFUSIÓN Y DIVULGACIÓN DE LOS SERVICIOS Y ACTIVIDADES DE BIENESTAR. 9. APOYAR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</si>
  <si>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OAG-VAD-0386</t>
  </si>
  <si>
    <t>CARLOS EDUARDO CONTRERAS ABELLO</t>
  </si>
  <si>
    <t>LA PRESENTE ORDEN TIENE POR OBJETO: 1. APOYAR EN LA ATENCIÓN DE REQUERIMIENTOS DE EVENTOS EN STREAMING DE LAS DIFERENTES DEPENDENCIAS Y DOCENTES QUE LA SOLICITAN. 2. APOYAR EN LA ARTICULACIÓN DE PROCESOS DE EVENTOS EN STREAMING ENTRE CETEP Y COMUNICACIONES. 3. APOYAR  EN LOS DIFERENTES EVENTOS DE STREAMING QUE SE REQUIERAN. 4. APOYAR EN LA LOGÍSTICA DE EVENTOS TRANSMITIDOS DESDE EL CAMPUS DE LA UNIVERSIDAD DEL MAGDALENA.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POSTPRODUCCIÓN DE LOS MATERIALES AUDIOVISUALES EN EL MARCO DEL PROCESO DE ACREDITACIÓN INSTITUCIONAL. 9. APOYAR AL EQUIPO DE TRANSMISIONES, EN LAS REUNIONES PRIVADAS Y/O PROCESOS DE ACREDITACIÓN POR MEDIO DE LOS CANALES INTERNOS Y EXTERNOS EN LAS PLATAFORMAS DE YOUTUBE, FACEBOOK, ZOOM Y TEAMS INSTITUCIONALES. 10. APOYAR EN LA REALIZACIÓN DE LAS TRANSMISIONES EN VIVO, LOS ENLACES Y PREGRABADOS QUE SE TRANSMITEN POR LOS CANALES FACEBOOK Y YOUTUBE DE LA INSTITUCIÓN. 11. REALIZAR LOS REPOSITORIOS EN LA PÁGINA EN VIMEO DE LAS TRANSMISIONES REALIZADAS DE LA UNIVERSIDAD DEL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</si>
  <si>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OPSP-VAD-0387</t>
  </si>
  <si>
    <t>JOSE BELTRAN MAESTRE NAVARRO</t>
  </si>
  <si>
    <t>LA PRESENTE ORDEN TIENE POR OBJETO: 1. APOYAR EN LA PRESENTACIÓN DEL MAGAZÍN 'RUTAS PARA AVANZAR ' TRANSMITIDO POR UNIMAGDALENA RADIO. 2. ASESORAR Y APOYAR LA REPORTERÍA CON LAS DEPENDENCIAS QUE GENEREN INFORMACIÓN ÚTIL PARA EL PROGRAMA. 3. PARTICIPAR EN LAS TRANSMISIONES EN VIVO Y EN DIRECTO DE LOS EVENTOS DE LA EMISORA CULTURAL. 4. ELABORAR LAS BASES DE DATOS DE FUNCIONARIOS ESTATALES Y PRIVADOS QUE PUEDAN SER CONSULTADOS EN EL ESPACIO DE LA EMISORA.5. REDACTAR DOCUMENTOS INSTITUCIONALES QUE SE REQUIERAN. 6. APOYAR CON LA PRODUCCIÓN Y EDICIÓN DE LOS MATERIALES SONOROS INSTITUCIONALES QUE SE REQUIERAN, (CAMPUS AL AIRE FINES DE SEMANA) 7. APOYAR EN LA PRODUCCIÓN TÉCNICA Y PROGRAMACIÓN DE LA EMISORA CULTURAL UNIMAGDALENA RADIO LOS FINES DE SEMANA. 8. APOYAR Y ASESORAR LA PRODUCCIÓN Y REALIZACIÓN DEL PROGRAMA RADIAL QUE TALENTO, EMITIDO EN REDES SOCIALES Y EMISORA CULTURAL 9. PRODUCIR Y REALIZAR EL CLICK RADIAL LA HORA 10. PRODUCIR ESPECIALES PARA DÍAS FESTIVOS. 11. REDACTAR BOLETINES INSTITUCIONALES. 12. APOYAR EN LA VERIFICACIÓN DEL CUMPLIMIENTO Y DESARROLLO DE LA PROGRAMACIÓN DE LA EMISORA CULTURAL UNIMAGDALENA RADIO.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</si>
  <si>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OPSP-VAD-0388</t>
  </si>
  <si>
    <t>ORLANDO JOSE ARBELAEZ BATEMAN</t>
  </si>
  <si>
    <t>LA PRESENTE ORDEN TIENE POR OBJETO: 1. PRESENTAR Y PRODUCIR EL MAGAZÍN CULTURAL 'ENCUENTROS CULTURALES' TRANSMITIDO POR UNIMAGDALENA RADIO. 2. HACER REPORTERÍA CON LAS DEPENDENCIAS QUE GENEREN INFORMACIÓN ÚTIL PARA LA PROGRAMACIÓN DE LA EMISORA. 3. APOYAR Y PARTICIPAR EN LAS TRANSMISIONES EN VIVO Y EN DIRECTO DE LOS EVENTOS DE LA EMISORA CULTURAL. 4.APOYAR EN LA ELABORACIÓN DE LAS BASES DE DATOS DE FUNCIONARIOS ESTATALES Y PRIVADOS QUE PUEDAN SER CONSULTADOS EN EL ESPACIO DE LA EMISORA. 5. REDACTAR DOCUMENTOS INSTITUCIONALES QUE SE REQUIERAN. 6.APOYAR EN LA PRODUCIÓN Y EDICIÓN DE LOS MATERIALES SONOROS INSTITUCIONALES QUE SE REQUIERAN, (CAMPUS AL AIRE FINES DE SEMANA) 7. APOYAR EN LA VERIFICACIÓN DE LA PRODUCCIÓN TÉCNICA Y PROGRAMACIÓN DE LA EMISORA CULTURAL UNIMAGDALENA RADIO LOS FINES DE SEMANA. 8. CONTRIBUIR CON EL FORTALECIMIENTO DEL SISTEMA DE GESTIÓN INTEGRAL DE LA UNIVERSIDAD DEL MAGDALENA "SISTEMACOGUI". 9.APOYAR EN LA PRODUCIÓN DE ESPECIALES PARA DÍAS FESTIVOS PARA SER EMITIDOS EN LA PROGRAMACIÓN DE LA EMISORA. 10.ASESORAR EN LA REDACCIÓN DE BOLETINES INSTITUCIONALES. 11. APOYAR EN LA VERIFICACIÓN DEL CUMPLIMIENTO Y DESARROLLO DE LA PROGRAMACIÓN DE LA EMISORA CULTURAL UNIMAGDALENA RADIO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</si>
  <si>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OAG-VAD-0389</t>
  </si>
  <si>
    <t>JOEL ALFREDO MARTELO MARTINEZ</t>
  </si>
  <si>
    <t xml:space="preserve"> 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 OYENTES). 3. REALIZAR ACOMPAÑAMIENTO A ESTUDIANTES CON DISCAPACIDAD AUDITIVA EN SUS ACTIVIDADES ACADÉMICAS DURANTE EL SEMESTRE DE 2022-I.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9. REALIZAR ACOMPAÑAMIENTO EN EVENTOS INSTITUCIONALES. 10. APOYAR COMO INTÉRPRETE EN LAS GRABACIONES DEL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</si>
  <si>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OAG-VAD-0390</t>
  </si>
  <si>
    <t>PAOLA INES RAMIREZ ROSADO</t>
  </si>
  <si>
    <t>OPSP-VAD-0391</t>
  </si>
  <si>
    <t>MANIRA ISABEL DIAZ GRANADOS GUERRA</t>
  </si>
  <si>
    <t>LA PRESENTE ORDEN TIENE POR OBJETO: 1. APOYAR A LA DIRECCIÓN DE DESARROLLO ESTUDIANTIL EN LA REALIZACIÓN DE LA CARACTERIZACIÓN PSICOSOCIAL DE LOS ESTUDIANTES NUEVOS QUE INGRESAN AL PROGRAMA TALENTO MAGDALENA. 2.  APOYAR A LA DIRECCIÓN DE DESARROLLO ESTUDIANTIL EN EL DESARROLLO DE LAS ACTIVIDADES DEL PROCESO DE ADMISIÓN DEL PROGRAMA TALENTO MAGDALENA. 3. APOYAR A LA DIRECCIÓN DE DESARROLLO ESTUDIANTIL EN LA REALIZACIÓN DE ACOMPAÑAMIENTO PSICOPEDAGÓGICO CON LOS ESTUDIANTES PERTENECIENTES AL PROGRAMA TALENTO MAGDALENA. 4.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 10. APOYAR AL DIRECCTOR (A)  DE DESARROLLO ESTUDIANTIL EN LA PLANEACIÓN Y EJECUCIÓN DE ESTRATEGIAS DE PROMOCIÓN Y PREVENCIÓN DE CONDUCTAS DE RIESGO PARA EL CONSUMO DE SUSTANCIAS PSICOACTIVAS EN LOS ESTUDIANTES DE LA UNIVERSIDAD DEL MAGDALENA 11. APOYAR APOYAR A LA DIRECCIÓN DE DESARROLLO ESTUDIANTIL EN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DÉ RESPUESTA A LAS ACTIVIDADES POR LA CUAL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</si>
  <si>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OAG-VAD-0392</t>
  </si>
  <si>
    <t>LUIS FERNANDO ESCOBAR RESTREPO</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</si>
  <si>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APOYAR  A LA DIRECCIÓN DE DESARROLLO ESTUDIANTIL EN EL DISEÑO DE CAMPAÑAS PUBLICITARIAS DE INDUCCIÓN DE LOS ESTUDIANTES QUE INGRESAN EN EL PRIMER SEMESTRE 2022-1. 9.  APOYAR   A LA DIRECCIÓN DE DESARROLLO ESTUDIANTIL EN LA CREACIÓN DE CAMPAÑAS PUBLICITARIAS DE DIVULGACIÓN MASIVA PARA LA PREVENCIÓN Y PROMOCIÓN DE LA SALUD METAL DE LOS ESTUDIANTES QUE INGRESAN AL PRIMER SEMESTRE 2022-1. 10. ASISTIR A LAS REUNIONES DE PLANEACIÓN, SEGUIMIENTO Y EVALUACIÓN CONVOCADAS POR EL DIRECTOR(A) DE DESARROLLO ESTUDIANTIL.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</si>
  <si>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OAG-VAD-0393</t>
  </si>
  <si>
    <t>LUIS FERNANDO GARCIA CASTRO</t>
  </si>
  <si>
    <t>OAG-VAD-0394</t>
  </si>
  <si>
    <t>YURANI DANIELA PANADERO RAMOS</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</si>
  <si>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 OYENTES). 3. REALIZAR ACOMPAÑAMIENTO A ESTUDIANTES CON DISCAPACIDAD AUDITIVA EN SUS ACTIVIDADES ACADÉMICAS DURANTE EL SEMESTRE DE 2022-I.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9. REALIZAR ACOMPAÑAMIENTO EN EVENTOS INSTITUCIONALES. LAS DEMÁS ACTIVIDADES QUE SE DERIVEN DE LA EJECUCIÓN DE LA ORDEN Y QUE TENGAN RELACIÓN DIRECTA CON EL OBJETO CONTRACTUAL. 10. SERVIR COMO INTÉRPRETE EN LAS GRABACIONES DEL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</si>
  <si>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OPSP-VAD-0395</t>
  </si>
  <si>
    <t>DANIEL MAURICIO HERNANDEZ MENESES</t>
  </si>
  <si>
    <t xml:space="preserve"> LA PRESENTE ORDEN TIENE POR OBJETO: 1. ASESORAR EN LA FORMULACIÓN DE POLÍTICAS, PLANES Y PROYECTOS TENDIENTES A LA PROMOCIÓN, COORDINACIÓN Y DESARROLLO DEL PROGRAMA DE DERECHO. 2. APOYAR EN LA REVISIÓN Y CUMPLIMIENTO DE LOS OBJETIVOS Y NORMAS DE LA UNIVERSIDAD EN EL EN EL PROGRAMA DE DERECHO, DE CONFORMIDAD CON EL PROYECTO EDUCATIVO INSTITUCIONAL Y EL PLAN DE DESARROLLO. 3. ASESORAR EN LAS ACTIVIDADES Y FUNCIONAMIENTO DEL PROGRAMA DE DERECHO, TENIENDO EN CUENTA EL DESARROLLO ACADÉMICO, CIENTÍFICO, HUMANÍSTICO Y CULTURAL. 4. ASESORAR EN EL ANÁLISIS, LA DISCUSIÓN Y LA FORMULACIÓN DE PROPUESTAS ENTRE LOS DOCENTES PARA EL MEJORAMIENTO DEL CURRÍCULO, LAS METODOLOGÍAS, LAS TÉCNICAS Y LOS INSTRUMENTOS DE TRASMISIÓN DEL CONOCIMIENTO. 5. INTERACTUAR Y APOYAR  EN EL  CUMPLIMIENTO DE LAS RESPONSABILIDADES DE LOS DOCENTES DEL PROGRAMA DE DERECHO. 6. ASESORAR Y APOYAR EN LA PARTICIPACIÓN DE ESTUDIANTES EN LAS EVALUACIONES DE CALIDAD DE LOS DOCENTES Y RECIBIR LAS RECOMENDACIONES PARA EL MEJORAMIENTO DEL PROCESO ACADÉMICO Y DE INVESTIGACIÓN DEL PROGRAMA DE DERECHO. 7. ASESORAR AL PROGRAMA DE DERECHO EN EL PROCESO DE AUTOEVALUACIÓN Y ACREDITACIÓN. 8. APOYAR AL PROGRAMA DE DERECHO EN EL SEGUIMIENTO LABORAL Y OCUPACIONAL DE SUS GRADUADOS.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</si>
  <si>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OAG-VAD-0396</t>
  </si>
  <si>
    <t>YINA ALEJANDRA TELLEZ FUENTES</t>
  </si>
  <si>
    <t>LA PRESENTE ORDEN TIENE POR OBJETO: 1.  APOYAR EN EL PROCESO DE ATENCIÓN DE SOLICITUDES ESTUDIANTES, DOCENTES Y EGRESADOS. 2. APOYAR EN EL MANEJO DEL ARCHIVO DIGITAL Y DOCUMENTAL DEL PROGRAMA. 3. APOYAR EN LA PROYECCIÓN DE DOCUMENTOS O INFORMES QUE SEAN SOLICITADOS POR OTRAS DEPENDENCIAS DE LA UNIVERSIDAD Ó POR INSTITUCIONES EXTERNAS. 4.APOYAR EN LA PROYECCIÓN DE LAS RESPUESTAS DENTRO DE LOS TÉRMINOS LEGALES PREVISTOS  A LOS DERECHOS DE PETICIÓN PRESENTADOS AL PROGRAMA DE DERECHO. 5. APOYAR EN LA CONVOCATORIA DE REALIZACIÓN DEL CONSEJO DE PROGRAMA DE DERECHO Y LA ELABORACIÓN DE LAS ACTAS RESPECTIVAS. 6.APOYAR LOS TRÁMITES CORRESPONDIENTES A LAS INTERVENTORÍAS DE LOS CONTRATOS EN BENEFICIO DEL PROGRAMA DE DERECHO. 7. APOYAR EN EL SEGUIMIENTO A LOS CONTRATOS DE DOCENTES CATEDRÁTICOS E INTENSIVOS DEL PROGRAMA DE DERECHO.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</si>
  <si>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OAG-VAD-0397</t>
  </si>
  <si>
    <t>ANDREA LIZETH CASTRO VELEZ</t>
  </si>
  <si>
    <t>LA PRESENTE ORDEN TIENE POR OBJETO: 1. APOYAR A LA COORDINACIÓN ACADÉMICA EN LA DESIGNACIÓN DE LOS TURNOS Y CASOS A LOS ESTUDIANTES DEL CONSULTORIO JURÍDICO I, II, III Y IV. 2. APOYAR LA LABOR DEL CONSULTORIO JURÍDICO EN EL ESPACIO DESIGNADO AL CONSULTORIO JURÍDICO EN LA CASA DE JUSTICIA DEL  DE SANTA MARTA. 3. APOYAR A LOS DOCENTES ASESORES EN LAS ÁREAS DE DERECHO PÚBLICO, DERECHOS HUMANOS, CIVIL Y COMERCIAL, PENAL, LABORAL Y SEGURIDAD SOCIAL Y FAMILIA EN LO QUE RESPECTA AL DESARROLLO DE ESTAS Y SUS RESPECTIVAS COMPETENCIAS.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</si>
  <si>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OPSP-VAD-0398</t>
  </si>
  <si>
    <t>GUSTAVO ADOLFO AMAYA CANDIA</t>
  </si>
  <si>
    <t>LA PRESENTE ORDEN TIENE POR OBJETO: 1. ASESORAR Y APOYAR EN LA COORDINACIÓN DE LAS RELACIONES INTERNAS Y EXTERNAS DEL CONSULTORIO JURÍDICO Y CENTRO DE CONCILIACIÓN. 2. APOYAR CON EL COORDINADOR Y LOS DOCENTES ASESORES DE ÁREA, MONITORES Y ESTUDIANTES, LAS ACTIVIDADES ACADÉMICAS, DE INVESTIGACIÓN Y DE EXTENSIÓN DEL CONSULTORIO JURÍDICO Y CENTRO DE CONCILIACIÓN. 3. APOYAR Y ASESORAR EN LA DETERMINACIÓN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APOYAR Y ASESORAR LAS INICIATIVAS DE CELEBRACIÓN DE CONVENIOS DE COOPERACIÓN CON ENTIDADES DE ORDEN PÚBLICO Y ADELANTAR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Y CENTRO DE CONCILIACIÓN.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</si>
  <si>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OPSP-VAD-0399</t>
  </si>
  <si>
    <t>YASMERY CRUZ RODRIGUEZ NOGUERA</t>
  </si>
  <si>
    <t>LA PRESENTE ORDEN TIENE POR OBJETO: 1.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FAMILIA Y DERECHOS HUMANOS.2. APOYAR EN EL CONTROL FRENTE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APOYAR EN LA REALIZACIÓN DE CAPACITACIONES A LOS ESTUDIANTES Y A LA COMUNIDAD EN GENERAL EN TEMAS QUE SE RELACIONEN CON LAS COMPETENCIAS LEGALES DEL CONSULTORIO JURÍDICO. 5. REALIZAR SEGUIMIENTO A LOS CASOS ATENDIDOS EN LA CASA DE JUSTICIA DEL DISTRITO DE SANTA MARTA POR PARTE DE LOS ESTUDIANTES DEL CONSULTORIO JURÍDICO. 6. CANALIZAR SOLICITUDES DE CONCILIACIÓN QUE SE GENEREN EN LA CASA DE JUSTICIA DEL DISTRITO DE SANTA MARTA Y QUE PUEDAN SER TRAMITADAS POR EL CENTRO DE CONCILIACIÓN EN EL MARCO DE SUS COMPETENCIAS CONFORME AL ORDENAMIENTO JURÍDICO COLOMBIANO.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</si>
  <si>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OPSP-VAD-0400</t>
  </si>
  <si>
    <t>GIOVANNA MARIA SIMANCAS TINOCO</t>
  </si>
  <si>
    <t>LA PRESENTE ORDEN TIENE POR OBJETO: 1. ASESORAR Y ORIENTAR JURÍDICA, ÉTICA Y ACADÉMICAMENTE A LOS ESTUDIANTES DEL CONSULTORIO JURÍDICO Y CENTRO DE CONCILIACIÓN. 2. ASESORAR A LOS ESTUDIANTES ANTES DE LA REALIZACIÓN DE LOS CONCEPTOS JURÍDICOS, POR SOLICITUD DE LOS MISMOS. 3. APOYAR CON LA REVISIÓN DE CONCEPTOS PRESENTADOS POR LOS ESTUDIANTES Y ORIENTAR SOBRE EL PROCEDIMIENTO A SEGUIR EN RELACIÓN CON LA CONSULTA. 4. APOYAR Y ASESORAR LA INTERVENCIONES QUE LOS ESTUDIANTES DEL CONSULTORIO JURÍDICO Y DEBAN REALIZAR EN AUDIENCIAS O DILIGENCIAS JUDICIALES. 5. INTERACTUAR Y APOYAR EN EL CUMPLIMIENTO DE LAS RESPONSABILIDADES DE LA DIRECCIÓN DEL CONSULTORIO JURÍDICO Y CENTRO DE CONCILIACIÓN POR EL NORMAL Y CORRECTO DESEMPEÑO DE LAS ACTIVIDADES QUE REALICE, DE LOS ELEMENTOS Y MATERIALES DIDÁCTICOS A SU CARGO. 6. APOYAR CON LA VIGILANCIA Y CONTROL DE LAS ACTUACIONES DESPLEGADAS POR ESTUDIANTES EN LAS CONSULTAS Y PROCESOS QUE CORRESPONDEN A SU ESPECIALIDAD Y QUE EL CONSULTORIO JURÍDICO ASUMA POR COMPETENCIA. 7. APOYAR CON LA COORDINACIÓN DE LOS HORARIOS DE ATENCIÓN PRESENCIAL DE LOS ESTUDIANTES EN EL CONSULTORIO JURÍDICO Y CENTRO DE CONCILIACIÓN, DEL CUAL DEBERÁ EXISTIR COPIA EN LA COORDINACIÓN ACADÉMICA Y EN LUGAR VISIBLE DE ESA DEPENDENCIA. 8. PARTICIPAR EN EL DISEÑO Y EJECUCIÓN DE UN CRONOGRAMA DE CAPACITACIONES QUE ESTABLEZCA LA DIRECCIÓN Y LA COORDINACIÓN ACADÉMICA DEL CONSULTORIO JURÍDICO Y CENTRO DE CONCILIACIÓN, DIRIGIDA A LOS ESTUDIANTES DEL CONSULTORIO JURÍDICO. 9. PRESTAR ACOMPAÑAMIENTO A LAS JORNADAS DE ATENCIÓN JURÍDICA O BRIGADAS QUE SE PROGRAMEN EN EL CONSULTORIO JURÍDICO Y CENTRO DE CONCILIACIÓN. 10. APOYAR EN LA ATENCIÓN DIRECTA A LOS USUARIOS DE SERVICIO, CUANDO LAS CIRCUNSTANCIAS LO AMERITEN. 11. APOYAR Y ASESORAR EN LA PLANEACIÓN Y EJECUCIÓN DEL CALENDARIO DE ACTIVIDADES ACADÉMICAS, DE INVESTIGACIÓN Y DE EXTENSIÓN DEL CONSULTORIO JURÍDICO Y CENTRO DE CONCILIACIÓN, EN LO QUE CORRESPONDA A SU ÁREA. 12. ASISTIR A LAS REUNIONES QUE SE PROGRAMEN POR LA FACULTAD DE HUMANIDADES, DIRECCIÓN DE PROGRAMA Y DIRECCIÓN DE CONSULTORIO JURÍDICO Y CENTRO DE CONCILIACIÓN, SIEMPRE QUE SE RECIBA CITACIÓN PREVIA PARA LAS MISMAS.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</si>
  <si>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OPSP-VAD-0401</t>
  </si>
  <si>
    <t>DIEGO TORRES SOTO</t>
  </si>
  <si>
    <t>LA PRESENTE ORDEN TIENE POR OBJETO: 1.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LABORAL, FAMILIA Y DERECHOS HUMANOS. 2. APOYAR EL CONTROL AL CUMPLIMIENTO DE LOS TURNOS ASIGNADOS EN CASA DE JUSTICIA DEL DISTRITO DE SANTA MARTA A LOS ESTUDIANTES DEL CONSULTORIO JURÍDICO Y CENTRO DE CONCILIACIÓN.  3. APOYAR Y ASESORAR A LAS PERSONAS QUE REQUIERAN LOS SERVICIOS DEL CONSULTORIO JURÍDICO Y CENTRO DE CONCILIACIÓN EN LAS DISTINTAS BRIGADAS JURÍDICAS QUE ORGANICE LA DIRECCIÓN. 4. DICTAR CAPACITACIONES A LOS ESTUDIANTES Y A LA COMUNIDAD EN GENERAL EN TEMAS QUE SE RELACIONEN CON LAS COMPETENCIAS LEGALES DEL CONSULTORIO JURÍDICO. 5. REALIZAR SEGUIMIENTO A LOS CASOS ATENDIDOS EN LA CASA DE JUSTICIA DEL DISTRITO DE SANTA MARTA POR PARTE DE LOS ESTUDIANTES DEL CONSULTORIO JURÍDICO. 6. APOYAR CON EL TRAMITE DE SOLICITUDES DE CONCILIACIÓN QUE SE GENEREN EN LA CASA DE JUSTICIA DEL DISTRITO DE SANTA MARTA Y QUE PUEDAN SER TRAMITADAS POR EL CENTRO DE CONCILIACIÓN EN EL MARCO DE SUS COMPETENCIAS, CONFORME AL ORDENAMIENTO JURÍDICO COLOMBIANO.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</si>
  <si>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OPSP-VAD-0402</t>
  </si>
  <si>
    <t>KATHERINE PATRICIA BALLESTAS MESTRE</t>
  </si>
  <si>
    <t>LA PRESENTE ORDEN TIENE POR OBJETO: 1. APOYAR A LA DIRECCIÓN DE TALENTO HUMANO EN LAS ACTIVIDADES DEL SISTEMA DE ESTÍMULOS DESARROLLADAS PARA LOS FUNCIONARIOS, A TRAVÉS DE LOS GRUPOS INTERNOS DE DESARROLLO ORGANIZACIONAL Y SEGURIDAD Y SALUD EN EL TRABAJO. 2. APOYAR EN LAS ACTIVIDADES NECESARIAS PARA LA CONSOLIDACIÓN DE LA BASE DE DATOS DE LA INFORMACIÓN RELACIONADA CON LAS NECESIDADES DE TALENTO HUMANO, TALES COMO: RECOLECCIÓN, MONITOREO, TABULACIÓN, ACTUALIZACIÓN Y LA CONSERVACIÓN DE LA MISMA. 3. APOYAR EN LA ELABORACIÓN, SEGUIMIENTO Y CONSOLIDACIÓN DE LAS ENCUESTAS APLICADAS A TRAVÉS DE LOS GRUPOS INTERNOS DE LA DIRECCIÓN DE TALENTO HUMANO. 4. APOYAR EN LA LOGÍSTICA, COORDINACIÓN Y DESARROLLO DE LAS CAPACITACIONES Y EVENTOS ORGANIZADOS POR LA DIRECCIÓN DE TALENTO HUMANO. 5. MANTENER ORGANIZADO LOS DOCUMENTOS REQUERIDOS, DE ACUERDO CON LOS LINEAMIENTOS DEL GRUPO DE GESTIÓN DOCUMENTAL.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</si>
  <si>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OPSP-VAD-0403</t>
  </si>
  <si>
    <t>JUAN FEDERICO BATEMAN ZUÑIGA</t>
  </si>
  <si>
    <t>LA PRESENTE ORDEN TIENE POR OBJETO: 1. ASESORAR EN EL PROCESO DE DEPURACIÓN CONTABLE, ADMINISTRATIVA Y FINANCIERA DE LOS RECURSOS ADMINISTRADOS (CONVENIOS) A CARGO DE LA UNIVERSIDAD DEL MAGDALENA, 2. ASESORAR EN LA ELABORACIÓN DE NUEVOS PROCEDIMIENTOS DE LA GESTIÓN FINANCIERA, DE ACUERDO CON LAS DIRECTRICES TRAZADAS POR EL DIRECTOR FINANCIERO. 3. ASESORAR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6. ASESORAR AL DIRECTOR FINANCIERO EN LA RESPUESTA DE LOS PQR CON RESPECTO A SOLICITUDES DE INFORMACIÓN FINANCIERA POR ENTES EXTERNOS, 7. APOYAR AL DIRECTOR FINANCIERO EN LOS SEGUIMIENTOS Y CUMPLIMIENTOS DE LOS PLANES DE MEJORAMIENTO DE LAS CONTRALORÍAS. 8. ASESORAR AL DIRECTOR FINANCIERO EN EL REPORTE DE INFORMES FINANCIEROS A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</si>
  <si>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OPSP-VAD-0404</t>
  </si>
  <si>
    <t>MARIA DEL CARMEN PINZON MAHECHA</t>
  </si>
  <si>
    <t>LA PRESENTE ORDEN TIENE POR OBJETO: 1. APOYAR AL DIRECTOR FINANCIERO EN EL SEGUIMIENTO Y ANÁLISIS DE INDICADORES DE GESTIÓN FINANCIERO. 2. APOYAR AL DIRECTOR FINANCIERO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</si>
  <si>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OPSP-VAD-0405</t>
  </si>
  <si>
    <t>LILIAN ZARATE MONROY</t>
  </si>
  <si>
    <t>LA PRESENTE ORDEN TIENE POR OBJETO: 1. ASESORAR EN EL PROCESO DE DEPURACIÓN CONTABLE, ADMINISTRATIVA Y FINANCIERA DE LOS RECURSOS ADMINISTRADOS (CONVENIOS) A CARGO DE LA UNIVERSIDAD DEL MAGDALENA. 2. ASESORAR EN LA ELABORACIÓN DE NUEVOS PROCEDIMIENTOS DE LA GESTIÓN FINANCIERA, DE ACUERDO CON LAS DIRECTRICES TRAZADAS POR EL DIRECTOR FINANCIERO. 3. ASESORAR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6. ASESORAR AL DIRECTOR FINANCIERO EN LA RESPUESTA DE LOS PQR CON RESPECTO A SOLICITUDES DE INFORMACIÓN FINANCIERA POR ENTES EXTERNOS, 7. APOYAR AL DIRECTOR FINANCIERO EN LOS SEGUIMIENTOS Y CUMPLIMIENTOS DE LOS PLANES DE MEJORAMIENTO DE LAS CONTRALORÍAS. 8. ASESORAR AL DIRECTOR FINANCIERO EN EL REPORTE DE INFORMES FINANCIEROS A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</si>
  <si>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OPSP-VAD-0406</t>
  </si>
  <si>
    <t>JAIME FRANCISCO LLANOS ESCOBAR</t>
  </si>
  <si>
    <t>LA PRESENTE ORDEN TIENE POR OBJETO: 1. APOYAR EN EL PROCESO DE CONCILIACIÓN DE OPERACIONES RECÍPROCAS.2 APOYAR EN LA CONSOLIDACIÓN DE INFORMES PARA ENTES DE CONTROL. 3 APOYAR EN EL MEJORAMIENTO Y DISEÑO DE INSTRUCTIVOS Y FORMATOS PARA EL PROCESO DE CALIDAD DEL GRUPO DE CONTABILIDAD 4. APOYAR EN LA ACTUALIZACIÓN DEL INVENTARIO DE BIENES MUEBLES.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</si>
  <si>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OPSP-VAD-0407</t>
  </si>
  <si>
    <t>CLARA INES LACOUTURE BAYENA</t>
  </si>
  <si>
    <t>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DIARIA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</si>
  <si>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ALBERTO RUIZ MIER</t>
  </si>
  <si>
    <t>OPSP-VAD-0408</t>
  </si>
  <si>
    <t>LA PRESENTE ORDEN TIENE POR OBJETO: 1). APOYAR EN LA FACULTAD DE CIENCIAS BÁSICAS AL DIRECTOR DE INVESTIGACIÓN Y EXTENSIÓN EN LOS PROCESOS DE PROGRAMACIÓN, RELATORÍAS Y PROCESAMIENTO DE INFORMACIÓN. 2). APOYAR EL ANÁLISIS FINANCIERO, MERCADEO, PLANEACIÓN ACADÉMICA, ADMINISTRATIVA Y LOGÍSTICA DE LOS PROYECTOS DE EDUCACIÓN CONTINUADA. 3). REALIZAR ACOMPAÑAMIENTO EN LOS PROYECTOS ESTRATÉGICOS DEL CENTRO DE COLECCIONES BIOLÓGICAS. 4). APOYAR LA ACTUALIZACIÓN DEL ARCHIVO DE INFORMES SEMESTRALES DE PROYECTOS ESTRATÉGICOS: CENTRO DE COLECCIONES BIOLÓGICA Y PARCELA DE BOSQUE SECO. 5). APOYAR LAS ACCIONES PARA ALIMENTAR LA BASE DE DATOS DEL SISTEMA DE INFORMACIÓN DOCENTE. 6). ASESORAR Y APOYAR EL  ANÁLISIS CURRICULAR DE LOS PRODUCTOS DE INVESTIGACIÓN Y EXTENSIÓN OBTENIDOS DE LA BASE DE DATOS DEL SISTEMA DE INFORMACIÓN DOCENTE. 7). APOYAR EL PROCESO DE ELABORACIÓN DE INFORMES, RELATORÍAS DE LAS REUNIONES ASOCIADAS CON LA EXTENSIÓN DE LA FACULTAD Y PROCESAMIENTO DE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</si>
  <si>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OAG-VAD-0409</t>
  </si>
  <si>
    <t>JUAN CARLOS FRANCO RESTREPO</t>
  </si>
  <si>
    <t>LA PRESENTE ORDEN TIENE POR OBJETO: 1. APOYAR EN EL DESARROLLO DE LAS SESIONES TEÓRICAS Y PRÁCTICAS, SINCRÓNICAS Y ASINCRÓNICAS PARA LA ASIGNATURA DE ALIMENTOS Y BEBIDAS III: COCINA Y SERVICIO DE COMEDOR Y BAR PARA LOS DOS (3) GRUPOS DE CLASE. 2. APOYAR EN EL DESARROLLO DE LOS EVENTOS INSTITUCIONALES, MEDIANTE EL MONTAJE Y DESMONTAJE Y LA PRODUCCIÓN DE ALIMENTOS, CUANDO SE REQUIRIERAN. 3. APOYAR EN LA CONSTRUCCIÓN DEL DOCUMENTO DE SOLICITUD DE REGISTRO CALIFICADO PARA EL PROGRAMA PROFESIONAL DE GASTRONOMÍA. 4. APOYAR EN LA GENERACIÓN DE PRODUCTOS DERIVADOS DE LA INVESTIGACIÓN EN GASTRONOMÍA (RECETARIOS, LIBROS, ARTÍCULOS, BANCO DE FOTOGRAFÍAS, ENTRE OTROS) QUE FORTALEZCAN LOS PROCESOS DE ENSEÑANZA - APRENDIZAJE EN GASTRONOMÍA.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</si>
  <si>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OAG-VAD-0410</t>
  </si>
  <si>
    <t>JUAN CARLOS MIRANDA VASQUEZ</t>
  </si>
  <si>
    <t>OAG-VAD-0411</t>
  </si>
  <si>
    <t>BELQUIS LILIANA PEREZ ROJAS</t>
  </si>
  <si>
    <t>OAG-VAD-0412</t>
  </si>
  <si>
    <t>ANDRES FELIPE VALLE GONZALEZ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</si>
  <si>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APOYAR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</si>
  <si>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OAG-VAD-0413</t>
  </si>
  <si>
    <t>URILIS PAOLA FONTALVO ARIZA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</si>
  <si>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3.APOYAR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</si>
  <si>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OAG-VAD-0414</t>
  </si>
  <si>
    <t>YAHAINIS LISSETH CABRERA DURAN</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</si>
  <si>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</si>
  <si>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OAG-VAD-0415</t>
  </si>
  <si>
    <t>YUSLAY MISEL VALLE TETTE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</si>
  <si>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</si>
  <si>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OAG-VAD-0416</t>
  </si>
  <si>
    <t>JEISSON DE JESUS MOLANO PATIÑO</t>
  </si>
  <si>
    <t>LA PRESENTE ORDEN TIENE POR OBJETO: 1 APOYAR EL SOPORTE TÉCNICO MÓVIL A LOS USUARIOS A TRAVÉS DEL CHAT-ACTIVO+CODIGOQR, DONDE SE REQUIERA. 2 DAR RESPUESTA OPORTUNA A LAS INQUIETUDES O SOLICITUDES A TRAVÉS DEL CHAT-ACTIVO U OTRO MEDIO.  3.APOYAR EL PROCESO DE CAPACITACIÓN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8. APOYAR EN LAS ACTIVIDADES QUE SE PROGRAMEN PARA GARANTIZAR LA EFICIENCIA EN LA PRESTACIÓN DE LOS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</si>
  <si>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OAG-VAD-0417</t>
  </si>
  <si>
    <t>LILIANA PAOLA RIOS PERDOMO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</si>
  <si>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APOYAR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</si>
  <si>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OPSP-VAD-0418</t>
  </si>
  <si>
    <t>YIBETH MARCELA HERRERA HERNANDEZ</t>
  </si>
  <si>
    <t>LA PRESENTE ORDEN TIENE POR OBJETO: 1. APOYAR EN LA PRESTACIÓN DE SOPORTE A USUARIOS QUE LO REQUIERAN. 2. APOYAR EN LA ACTUALIZACIÓN DE LA INFRAESTRUCTURA TECNOLÓGICA. 3. APOYAR EN LOS TRÁMITES ADMINISTRATIVOS DEL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</si>
  <si>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OAG-VAD-0419</t>
  </si>
  <si>
    <t>JUAN CARLOS MAESTRE DOMINGUEZ</t>
  </si>
  <si>
    <t>LA PRESENTE ORDEN TIENE POR OBJETO: 1. APOYAR EN LA SUPERVISIÓN ESPACIOS FÍSICOS. 2. APOYAR LA VERIFICACIÓN DE ESPACIOS ACADÉMICOS Y ADMINISTRATIVOS. 3. APOYAR EN EL REPORTE DE ANOMALÍAS EN ESPACIOS FÍSICOS4. APOYAR EN EL REPORTE DE CUALQUIER ANOMALÍA QUE SE PRESENTE EN ESPACIOS FÍSICOS, Y APOYAR EN ORIENTACIONES LOCATIVAS 5. APOYAR EN LA ALERTA SOBRE PERSONAS EXTRAÑAS QUE SE ENCUENTREN EN LOS ALREDEDORES DEL CAMPUS UNIVERSITARIO. 6. APOYAR EN LA ATENCIÓN LOS REQUERIMIENTOS DE LOS FUNCIONARIOS DE LA UNIVERSIDAD PARA FACILITAR EL CABAL DESARROLLO DE LAS ACTIVIDADES ACADÉMICAS Y ADMINISTRATIVAS. 7. APOYAR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</si>
  <si>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OAG-VAD-0420</t>
  </si>
  <si>
    <t>PEDRO NEL ESMERAL MUÑOZ</t>
  </si>
  <si>
    <t>LA PRESENTE ORDEN TIENE POR OBJETO: 1.APOYAR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</si>
  <si>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OAG-VAD-0421</t>
  </si>
  <si>
    <t>AMALIA PATRICIA HERNANDEZ PATERNINA</t>
  </si>
  <si>
    <t>LA PRESENTE ORDEN TIENE POR OBJETO: 1APOYAR AL PROCESO TECNOLÓGICO TIC, PARA LA TOMA DE ACCIONES PREVENTIVAS, CORRECTIVAS Y MEJORAS. 2.APOYAR EN EL LEVANTAMINETO DE FORMATOS, PROCEDIMIENTO, GUÍAS, INSTRUCTIVOS, MANUALES E INDICADORES AL PROCESO DE APOYO TECNOLÓGICO. 3.APOYAR EN EL SOPORTE DE   TRÁMITES ADMINISTRATIVOS.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</si>
  <si>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OPSP-VAD-0422</t>
  </si>
  <si>
    <t>ISAAC DE JESUS PALACIO FRIAS</t>
  </si>
  <si>
    <t>LA PRESENTE ORDEN TIENE POR OBJETO: 1. APOYAR EN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6.APOYAR EN EL TRÁMITE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</si>
  <si>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OPSP-VAD-0423</t>
  </si>
  <si>
    <t>ANA MARIA DEL CARMEN GONZALEZ ROJAS</t>
  </si>
  <si>
    <t>LA PRESENTE ORDEN TIENE POR OBJETO: 1. RESOLVER LAS CONSULTAS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</si>
  <si>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OPSP-VAD-0424</t>
  </si>
  <si>
    <t>ADAN ALFONSO GUERRERO RODRIGUEZ</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</si>
  <si>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 LA ADMINISTRACIÓN DEL RIESGO DE GESTIÓN Y CORRUPCIÓN INSTITUCIONAL Y POR PROCESO.  4. ASESORAR A LA OFICINA DE CONTROL INTERNO EN EL SEGUIMIENTO Y ESTABLECIMIENTO DE COMPROMISOS AL FALTANTE, DAÑO Y/O DETERIORO DE BIENES EN EL MARCO DEL CAP. III RESREC 624 DE 2018, Y EN LA ELABORACIÓN DE INFORMES TRIMESTRALES QUE DEN CUENTA DEL ESTADO DE LOS BIENES. 5. APOYAR A LA OFICINA DE CONTROL INTERNO EN LA CONSTRUCCIÓN Y ACTUALIZACIÓN DE SU NORMOGRAMA. 6. APOYAR A LA OFICINA DE CONTROL INTERNO EN LA ACTUALIZACIÓN, MANTENIMIENTO Y SEGUIMIENTO DE CRONOGRAMA DE PRESENTACIÓN DE INFORMES A ÓRGANOS DE CONTROL EXTERNO POR PARTE DE TODAS LAS DEPENDENCIAS Y ÁREAS DE LA UNIVERSIDAD. 7. ASESORAR A LA OFICINA DE CONTROL INTERNO EN LA EMISIÓN DE CONCEPTOS JURÍDICOS QUE LE SEAN REQUERIDOS Y EN EL SEGUIMIENTO AL CUMPLIMIENTO DE LOS REQUERIMIENTOS. 8. APOYAR A LA OFICINA DE CONTROL INTERNO EN EL SEGUIMIENTO AL ESTADO DE LAS PQRS RECIBIDAS POR LA UNIVERSIDAD Y ELABORACIÓN DE INFORME DE RESULTADOS CON PERIODICIDAD SEMESTRAL Y ANUAL. 9. ASESORAR A LA OFICINA DE CONTROL INTERNO EN LA PLANIFICACIÓN DEL CONTROL INTERNO Y EN EL SEGUIMIENTO Y VERIFICACIÓN DEL SISTEMA DE CONTROL INTERNO. 10. ASESORAR A LA OFICINA DE CONTROL INTERNO EN LA IDENTIFICACIÓN DE RIESGOS Y DE ACCIONES DE MEJORA A LOS DIFERENTES RESPONSABLES DE PROCESOS EN EL MARCO DE AUDITORÍAS Y SEGUIMIENTOS. 11. APOYAR A LA OFICINA DE CONTROL INTERNO EN LA ELABORACIÓN Y DOCUMENTACIÓN DE INFORMES INTERNOS Y PARA LOS ÓRGANOS DE CONTROL.  12. APOYAR A LA OFICINA DE CONTROL INTERNO EN LA CUSTODIA Y ACTUALIZACIÓN DE LOS PRODUCTOS QUE SE DERIVEN DE LAS ACTIVIDADES INTEGRALES DEL PROCESO DE EVALUACIÓN INDEPENDIENTE Y DE LA OFICINA CONTEMPLADOS EN EL PAI 2022.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</si>
  <si>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OPSP-VAD-0425</t>
  </si>
  <si>
    <t>DIEGO ARMANDO SILVA OLAYA</t>
  </si>
  <si>
    <t>LA PRESENTE ORDEN TIENE POR OBJETO: 1. ASESORAR Y APOYAR EL DISEÑO DE GRÁFICO DE PLATAFORMA VOD Y APOYO A COMUNICACIONES. 2. ASESORAR Y APOYAR LA REALIZACIÓN DE WEB MASTER DE LA PLATAFORMA VOD. 3. APOYAR DE EDICIÓN DE TRÁILER Y AFICHES DE LA PLATAFORMA VOD. 4. ASESORAR Y APOYAR LA GESTIÓN DE LAS PELÍCULAS QUE DARÁN PARTE DE LA PLATAFORMA. 5. APOYAR AL PROGRAMA DE CINE EN ACTIVIDADES COMO PROTECCIONES, PRESENTACIONES, TRANSMISIONES.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</si>
  <si>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OAG-VAD-0426</t>
  </si>
  <si>
    <t>CHRISTIAN JAVIER MOZO CABAS</t>
  </si>
  <si>
    <t>LA PRESENTE ORDEN TIENE POR OBJETO: 1. APOYAR EL PROCESO DE FUNCIONAMIENTO Y ATENCIÓN DEL LABORATORIO DE EDICIÓN, SALA DE REALIZACIÓN, ANIMACIÓN O LA DE SU CORRESPONDENCIA EN LA ROTACIÓN DE RESPONSABILIDADES, EN LOS HORARIOS ESTABLECIDOS PARA LA PRESTACIÓN DE LOS SERVICIOS. 2. APOYAR LA ATENCIÓN OPORTUNA DE LAS INQUIETUDES O SOLICITUDES DE LOS DOCENTES TANTO PERMANENTES COMO VISITANTES Y APOYAR EN LAS LABORES  DE LOS ALUMNOS DE LA CÁTEDRA. 3.  APOYAR LA REVISIÓN BÁSICA Y REPORTE DE ANOMALÍAS EN LOS COMPUTADORES Y DEMÁS EQUIPAMIENTO TECNOLÓGICO. 4. CUMPLIR A CABALIDAD CON LOS PROCEDIMIENTOS ESTABLECIDOS PARA LA PRESTACIÓN DE LOS SERVICIOS. 5. APOYAR CON LA INFORMACIÓN OPORTUNA AL SUPERVISOR MEDIANTE LOS CANALES DE COMUNICACIÓN ESTABLECIDOS, CUALQUIER NOVEDAD QUE SE PRESENTE CUANDO SE PRESTEN LOS SERVICIOS.  6. APOYAR EN LA INSTALACIÓN DE SOFTWARE REQUERIDO POR LOS DOCENTES, PREVIA AUTORIZACIÓN DEL PROCESO DE GESTIÓN DE TICS E INSTALAR AYUDAS AUDIOVISUALES PARA LAS CLASES QUE LO REQUIERAN. 7. APOYAR YHACER RECOMENDACIONES A LOS USUARIOS SOBRE EL USO ESPECIAL QUE DEBE DARSE A LOS RECURSOS, YA SEA A TRAVÉS DE INSTRUCTIVOS, CAPACITACIONES O DIRECTAMENTE EN EL MOMENTO DEL PRÉSTAMO. 8.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</si>
  <si>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OAG-VAD-0427</t>
  </si>
  <si>
    <t>MILENA PATRICIA TOVAR LUNA</t>
  </si>
  <si>
    <t>LA PRESENTE ORDEN TIENE POR OBJETO: 1. APOYAR EN LA ENTREGA DE INSUMOS ODONTOLÓGICOS A ESTUDIANTES DE PRÁCTICAS Y DOCENTES SEGÚN EL PROCEDIMIENTO A REALIZAR. 2. APOYAR EN EL BUEN MANEJO DE LOS RECURSOS MATERIALES DE LA CLÍNICA. 3. APOYAR EN LA SEGURIDAD, ORDEN Y LIMPIEZA DE LA CLÍNICA. 4. APOYAR EN EL PROCESO DE LIMPIEZA Y DESINFECCIÓN DE LA UNIDAD ODONTOLÓGICA, PIEZAS DE MANO, JERINGA TRIPLE, SUPERFICIES Y ESPACIOS DE LA CLÍNICA ODONTOLÓGICA. 5. APOYAR EN LA INTEGRIDAD DE LAS IPAD Y EL BUEN MANEJO. REALIZAR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</si>
  <si>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OPSP-VAD-0428</t>
  </si>
  <si>
    <t>MARIA ANGELICA MOJICA LOPEZ</t>
  </si>
  <si>
    <t>LA PRESENTE ORDEN TIENE POR OBJETO: 1. ASESORAR Y APOYAR LA ESTRUCTURACIÓN DE PROYECTOS INTEGRADORES. 2. ASESORAR, APOYAR Y ORGANIZAR ACTIVIDADES PARA DAR CUMPLIMIENTO AL PLAN DE ACCIÓN DE LOS PROYECTOS INTEGRADORES ESTRUCTURADOS. 3. APOYAR EL SEGUIMIENTO A LAS ACTIVIDADES QUE SE DESARROLLEN EN EL MARCO DE LOS PROYECTOS INTEGRADORES ESTRUCTURADOS.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</si>
  <si>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OPSP-VAD-0435</t>
  </si>
  <si>
    <t>HUGO CESAR VEGA ALVAREZ</t>
  </si>
  <si>
    <t>LA PRESENTE ORDEN TIENE POR OBJETO: 1. APOYAR EN LA COORDINACIÓN DE ESCRITURA Y REVISIÓN DE GUIONES.  2. APOYAR EN LA COORDINACIÓN Y EJECUCIÓN DE GRABACIÓN DE IMÁGENES Y SONIDO PARA PIEZAS AUDIOVISUALES DEL PROYECTO. 3. APOYAR EN LA COORDINACIÓN EN EL MONTAJE DE IMÁGENES PAR PARA PIEZAS AUDIOVISUALES DEL PROYECTO. 4. APOYAR EN LA COORDINACIÓN EN LA EDICIÓN Y POSTPRODUCCIÓN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</si>
  <si>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OAG-VAD-0436</t>
  </si>
  <si>
    <t>KEISY ANDREA FLOREZ BERTEL</t>
  </si>
  <si>
    <t>LA PRESENTE ORDEN TIENE POR OBJETO: 1. APOYAR EN LA ESCRITURA DE GUIONES PARA LOS PRODUCTOS AUDIOVISUALES DE CETEP Y BLOQUE 10. 2. APOYAR EN LA ESCRITURA DE NARRATIVAS DE LAS EXPERIENCIAS DE APRENDIZAJE DE BLOQUE 10. 3. APOYAR EN LA PRODUCCIÓN DE VIDEOS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</si>
  <si>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OAG-VAD-0437</t>
  </si>
  <si>
    <t>JOSELIN STEEL PEREZ FLOREZ</t>
  </si>
  <si>
    <t>LA PRESENTE ORDEN TIENE POR OBJETO: 1. APOYAR EN LA COMUNICACIÓN PERMANENTE CON LAS FACULTADES Y DEPENDENCIAS DE LA UNIVERSIDAD. 2. APOYAR LAS REDES SOCIALES DE CETEP. 3. APOYAR EN LA ELABORACIÓN DEL COPY DE CONTENIDOS 4. APOYAR EN LA CREACIÓN DE DINÁMICAS PARA ESTUDIANTES EN BLOQUE 10 5. APOYAR EN LAS  RECOMENDACIONES DE USUARIOS B10 EN LA CREACIÓN Y ADMINISTRACIÓN DE GRUPOS.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</si>
  <si>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OAG-VAD-0438</t>
  </si>
  <si>
    <t>CARLOS JOSE ECHEVERRIA CUADRADO</t>
  </si>
  <si>
    <t>LA PRESENTE ORDEN TIENE POR OBJETO: 1. APOYAR EN EL MONTAJE DE IMÁGENES PARA VIDEO.   2. APOYAR EN LA EDICIÓN Y POSTPRODUCCIÓN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</si>
  <si>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OAG-VAD-0439</t>
  </si>
  <si>
    <t>HENDERSON ADOLFO VERGARA AHUMADA</t>
  </si>
  <si>
    <t>LA PRESENTE ORDEN TIENE POR OBJETO: 1. APOYAR EN LA GRABACIÓN DE IMÁGENES Y SONIDO PARA VIDEOS.  2. APOYAR EN LA REALIZACIÓN DE MOTION GRAPHICS. 3. APOYAR EN EL DISEÑO DE PIEZAS GRÁFICAS PARA 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</si>
  <si>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OAG-VAD-0440</t>
  </si>
  <si>
    <t>MARIA JOSE FUENTES ALVAREZ</t>
  </si>
  <si>
    <t>LA PRESENTE ORDEN TIENE POR OBJETO: 1. APOYAR EN EL MONTAJE DE IMÁGENES PARA VIDEO. 2. APOYAR EN LA EDICIÓN Y POSTPRODUCCIÓN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</si>
  <si>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OAG-VAD-0441</t>
  </si>
  <si>
    <t>CARLOS MARIO PALACIO SALAZAR</t>
  </si>
  <si>
    <t>LA PRESENTE ORDEN TIENE POR OBJETO: 1. APOYAR EN EL MONTAJE DE IMÁGENES PARA VIDEO.  2. APOYAR EN LA EDICIÓN Y POSTPRODUCCIÓN DE LOS MATERIALES AUDIOVISUALES.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</si>
  <si>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OAG-VAD-0442</t>
  </si>
  <si>
    <t>STEVEN DANIEL CODINA CANTILLO</t>
  </si>
  <si>
    <t>LA PRESENTE ORDEN TIENE POR OBJETO: 1. APOYAR EN LA ELABORACIÓN DE UN PLAN DE TRABAJO, PROPONIENDO METAS ENCAMINADAS AL DESARROLLO DE LAS ACTIVIDADES ASIGNADAS.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ORGANIZACIÓN DE LAS PRUEBAS DE TALENTO CULTURAL PARA LOS ASPIRANTES A LA UNIVERSIDAD. 5. APOYAR EN LA CONSOLIDACIÓN Y REVISIÓN DE LOS INFORMES DE LOS DIFERENTES GRUPOS CULTURALES Y DEPORTIVOS DE LA UNIVERSIDAD. 6.REALIZAR INFORMES MENSUALES AL DIRECTOR DE BIENESTAR UNIVERSITARIO SOBRE LAS ACTIVIDADES DESARROLLADAS Y PLANEADAS EN EL PLAN DE TRABAJO, PARA VERIFICACIÓN Y EVALUACIÓN DEL CUMPLIMIENTO DE LAS METAS PROPUESTAS. 7. APOYAR EN LA PARTICIPACIÓN DE EVENTOS ACADÉMICOS, CIENTÍFICOS, ARTÍSTICOS, CULTURALES Y DEPORTIVOS DENTRO Y FUERA DEL LUGAR HABITUAL DE LA EJECUCIÓN DE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</si>
  <si>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OAG-VAD-0443</t>
  </si>
  <si>
    <t>VIVIANA ANDREA CARDENAS ARIAS</t>
  </si>
  <si>
    <t>LA PRESENTE ORDEN TIENE POR OBJETO: 1. APOYAR EN EL SEGUIMIENTO DE LAS EJECUCIONES PRESUPUESTALES DE INGRESOS Y GASTOS 2. APOYAR AL GRUPO DE CONTABILIDAD EN LA REVISIÓN DE LAS CUENTAS POR PAGAR 3.  APOYAR AL GRUPO DE CONTABILIDAD EN LA REVISIÓN DE LOS ANEXOS PARA SOLICITAR A LA DIAN LA DEVOLUCIÓN DE IVA, 4. 5. APOYAR AL DIRECTOR FINANCIERO EN LA REVISIÓN DE LOS SOPORTES PARA LA ELABORACIÓN DE LA RESOLUCIÓN DE PAGO DE LEGALIZACIÓN DE CAJA MENOR. 6. APOYAR AL GRUPO DE TESORERÍA EN LAS CONCILIACIONES BANCARIAS. 7. APOYAR AL GRUPO DE CONTABILIDAD EN LA PRESENTACIÓN DE LAS DECLARACIONES DE LAS ESTAMPILLAS DEPARTAMENTALES.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</si>
  <si>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OAG-VAD-0444</t>
  </si>
  <si>
    <t>WILSON TOMAS GARCIA MARTINEZ</t>
  </si>
  <si>
    <t>LA PRESENTE ORDEN TIENE POR OBJETO: 1). ELABORAR CRONOGRAMA DE TRABAJO Y CUMPLIR LAS ACTIVIDADES ACORDADAS CON LA FACULTAD Y LAS DOCENTES ASIGNADAS A LAS FUNCIONES DE BOSQUE SECO, DENTRO DE LOS TIEMPOS ESTABLECIDOS. 2). APOYAR EN LA REALIZACIÓN DE UN MONITOREO ORNITOLÓGICO DESPUÉS DE LA EMERGENCIA SANITARIA CAUSADA POR EL COVID-19 PARA EVALUAR LOS EFECTOS EN LAS COMUNIDADES DE AVES ASOCIADAS AL CAMPUS Y EL BOSQUE SECO. 3). APOYAR TAREAS DE CARÁCTER ADMINISTRATIVO, HACER SEGUIMIENTO A SOLICITUDES Y PROCESOS PARA EL PLAN RETORNO AL CAMPUS DE LOS ESTUDIANTES Y DOCENTES QUE TENDRÁN ACCESO AL BOSQUE SECO DESPUÉS DE LA EMERGENCIA SANITARIA. 4). APOYAR PROCESOS ADMINISTRATIVOS RELACIONADOS CON LA CREACIÓN DE NUEVOS ESPACIOS (OBSERVATORIO EXPERIMENTAL ORNITOLÓGICO Y VIVERO QUE DONARÁ LA FUNDACIÓN BACHAQUEROS). 5)APOYAR EN LA ELABORACIÓN DE UNA BASE DE DATOS DE LOS PRODUCTOS HISTÓRICOS Y ACTUALES DEL BOSQUE SECO (TESIS, PRÁCTICAS, ARTÍCULOS CIENTÍFICOS, ENTRE OTROS). 6).APOYAR EN LA ORGANIZACIÓN DE INFORMACIÓN DEL BOSQUE SECO CON FINES DE PUBLICACIÓN EN LAS REDES SOCIALES DE LA UNIVERSIDAD Y DE LA FACULTAD DE CIENCIAS BÁSICAS. 7). APOYAR EL CUMPLIMIENTO DE LAS NORMAS DE INGRESO DURANTE LAS VISITAS AL BOSQUE.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</si>
  <si>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OPSP-VAD-0445</t>
  </si>
  <si>
    <t>SEBASTIAN EDUARDO ARRIETA TORRES</t>
  </si>
  <si>
    <t>LA PRESENTE ORDEN TIENE POR OBJETO: 1. APOYAR Y ASESORAR LA SUPERVISIÓN DE LAS LABORES CULTURALES EFECTUADAS EN LAS ESPECIES FRUTALES Y TRANSITORIAS ESTABLECIDAS EN LA GRANJA EXPERIMENTAL. 2. APOYAR Y ASESORAR LA TOMA DE MUESTRAS Y REGISTRO PRODUCTIVO DE LOS RENDIMIENTOS EN LOS LOTES EXPERIMENTALES. 3. ELABORAR PLANES DE MANEJO AMBIENTALES. 4. ASESORAR LA CONSTRUCCIÓN DE CARTILLA DE SALUD OCUPACIONAL. 5. APOYAR LA SUPERVISIÓN DEL CONSUMO DE AGUA. 6. APOYAR LA COORDINACIÓN DE INSTALACIONES DE TUBERÍAS.”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</si>
  <si>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PEDRO MERCADO GONZALEZ</t>
  </si>
  <si>
    <t>OAG-VAD-0446</t>
  </si>
  <si>
    <t>GERARDO ALFREDO CODINA CANTILLO</t>
  </si>
  <si>
    <t>LA PRESENTE ORDEN TIENE POR OBJETO: 1. APOYAR EN EL PROCESO DE IMPLEMENTACIÓN DE LEGANTO. 2. APOYAR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APOYAR  A LOS USUARIOS ACERCA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EN EL SERVICIO DE SALAS VIRTUALES. 11. APOYAR CON LA UBICACIÓN DE MATERIAL BIBLIOGRÁFICO EN ESTANTERÍAS E INVENTARIO DE COLECCIONES. 12. APOYAR LOS PROCESOS DE PREPARACIÓN DE MATERIAL BIBLIOGRÁFICO PARA QUE ESTÉN EN OPTIMAS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</si>
  <si>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OPSP-VAD-0447</t>
  </si>
  <si>
    <t>MARIA CAMILA SANCHEZ ZAMBRANO</t>
  </si>
  <si>
    <t>LA PRESENTE ORDEN TIENE POR OBJETO: 1. APOYAR Y ASESORAR EN LA IDENTICACIÓN DE LOS CONTRIBUYENTES, Y LOS AGENTES OBLIGADOS A RETENER O EXIGIR EL PAGO DE UN TRIBUTO. 2.ASESORAR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JEFE DE LA OFICINA EN LA CONFRONTACIÓN DE LA INFORMACIÓN PROVISTA POR LA ENTIDAD VS LA INFORMACIÓN REMITIDA POR LA CONTRALORÍA DEPARTAMENTAL, DISTRITAL Y NACIONAL. 5. APOYAR AL JEFE DE LA OFICINA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CLADIFICACIÓN DE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APOYAR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</si>
  <si>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OPSP-VAD-0448</t>
  </si>
  <si>
    <t>GREISI MARIA BARRANCO MANOTAS</t>
  </si>
  <si>
    <t>LA PRESENTE ORDEN TIENE POR OBJETO: 1. APOYAR Y ASESORAR EN LA IDENTICACIÓN DE LOS CONTRIBUYENTES, Y LOS AGENTES OBLIGADOS A RETENER O EXIGIR EL PAGO DE UN TRIBUTO. 2.ASESORAR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JEFE DE LA OFICINA EN LA CONFRONTACIÓN DE LA INFORMACIÓN PROVISTA POR LA ENTIDAD VS LA INFORMACIÓN REMITIDA POR LA CONTRALORÍA DEPARTAMENTAL, DISTRITAL Y NACIONAL. 5. APOYAR AL JEFE DE LA OFICINA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CLADIFICACIÓN DE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APOYAR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</si>
  <si>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OPSP-VAD-0449</t>
  </si>
  <si>
    <t>CAMILO DAVID PINEDO DIAZGRANADOS</t>
  </si>
  <si>
    <t>OAG-VAD-0450</t>
  </si>
  <si>
    <t>MISLEE MAIRETH MEZA MASSON</t>
  </si>
  <si>
    <t>LA PRESENTE ORDEN TIENE POR OBJETO: 1. APOYAR EL PROCESO DE IDENTIFICACIÓN DE CONTRIBUYENTES, Y LOS AGENTES OBLIGADOS A RETENER O EXIGIR EL PAGO DEL TRIBUTO. 2. APOYAR LA RECOPILACIÓN, CONSOLIDACIÓN Y CONFRONTACIÓN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4. APOYAR EL PROCESO DE VERIFICACIÓN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HALLAZGOS RESULTANTES DE LA PRIMERA ETAPA DE AUDITORIA. 7. APOYAR LOS PROCESOS PARA DESARROLLAR ACCIONES ENCAMINADAS AL PLAN DE MEJORAMIENTO DEL RECAUDO DE LOS RECURSOS Y LOS REGISTROS DE INFORMACIÓN DE LA ESTAMPILLA EN BENEFICIO DE LA UNIVERSIDAD. 8. APOYAR EN LA ELABORACIÓN Y EMISIÓN DEL INFORME FINAL DE LAS ENTIDADES AUDITADAS A LA COORDINACIÓN DE LA OFICINA. 9. APOYO PARA LLEVAR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</si>
  <si>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OPSP-VAD-0451</t>
  </si>
  <si>
    <t>JAVIER ENRIQUE GOMEZ TORRES</t>
  </si>
  <si>
    <t>OPSP-VAD-0452</t>
  </si>
  <si>
    <t>HERNANDO JOSE SAUCEDO HERNANDEZ</t>
  </si>
  <si>
    <t>OPSP-VAD-0453</t>
  </si>
  <si>
    <t>GISELLE ANDREA VITOLA GRANADOS</t>
  </si>
  <si>
    <t>LA PRESENTE ORDEN TIENE POR OBJETO: 1. APOYAR Y ASESORAR LA ELABORACIÓN DE SOLICITUDES DE INFORMACIÓN, REQUERIMIENTOS ESPECIALES, PROYECTOS DE DERECHOS DE PETICIONES, Y DEMÁS DOCUMENTOS DE ORDEN JURÍDICO QUE SE REQUIERAN REMITIR DENTRO DE LOS PROCESOS DE LA AUDITORÍA SEGUIDOS A CADA UNA DE LAS ENTIDADES CONTRIBUYENTES, Y LOS AGENTES OBLIGADOS A RETENER O EXIGIR EL PAGO DEL TRIBUTO. 2.PROYECTAR RESPUESTA A COMUNICACIONES ENVIADAS POR LAS DIFERENTES ENTIDADES. 3. APOYAR Y ASESORAR LA EVALUACIÓN DE LA PRIMERA ETAPA DE LA AUDITORIA A LOS CONTRATOS QUE LAS ENTIDADES ENVÍAN COMO EXENTOS DEL PAGO DE LA ESTAMPILLA. 4. CLASIFICAR LOS HALLAZGOS RESULTANTES DE LA PRIMERA ETAPA Y ELABORACIÓN DE LAS COMUNICACIONES PERTINENTES. 5. ASESORAR Y APOYAR EL ANALISIS Y VERIFICACIÓN DE LOS ACUERDOS MUNICIPALES POR MEDIO DEL CUAL LOS MUNICIPIOS ADOPTARON LA ESTAMPILLA. 6. ANALIZAR LOS HALLAZGOS ENCONTRADOS CON LA COORDINACIÓN DE LA OFICINA Y EL ASESOR JURÍDICO. 7. SUGERIR Y PROYECTAR LA SOLICITUD DE INFORMACIÓN ADICIONAL QUE SE REQUIERA DE LOS CONTRATOS OBJETOS DE ESTUDIO DE AUDITORIA. 8. ASESORAR LAS ACTIVIDADES QUE SE DETERMINEN EN LAS DIFERENTES MESAS DE TRABAJOS. 9. DESPLAZARSE A LOS MUNICIPIOS EN LA JURISDICCIÓN DEL MAGDALENA PARA EL DESARROLLO DE ACTIVIDADES DE CAMPO EN EL PROCESO AUDITOR PARA CASOS ESPECÍFICOS EN LA QUE SE REQUIERA. 10. APOYAR EL SEGUIMIENTO AL CUMPLIMIENTO DE LOS COMPROMISOS ADQUIRIDOS EN LA MESA DE TRABAJO. 11. REALIZAR EL ESTUDIO DE LAS PROPUESTAS DE PAGO QUE PRESENTEN LAS ENTIDADES OBLIGADAS A EXIGIR O RETENER LA ESTAMPILLA. 12. REALIZAR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</si>
  <si>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OPSP-VAD-0454</t>
  </si>
  <si>
    <t>ANTONIO DE JESUS FORERO GRANADOS</t>
  </si>
  <si>
    <t>LA PRESENTE ORDEN TIENE POR OBJETO: 1. APOYAR Y ASESORAR EN LA IDENTICACIÓN DE LOS CONTRIBUYENTES, Y LOS AGENTES OBLIGADOS A RETENER O EXIGIR EL PAGO DE UN TRIBUTO. 2.ASESORAR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JEFE DE LA OFICINA EN LA CONFRONTACIÓN DE LA INFORMACIÓN PROVISTA POR LA ENTIDAD VS LA INFORMACIÓN REMITIDA POR LA CONTRALORÍA DEPARTAMENTAL, DISTRITAL Y NACIONAL. 5. APOYAR AL JEFE DE LA OFICINA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CLADIFICACIÓN DE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APOYAR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</si>
  <si>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OPSP-VAD-0455</t>
  </si>
  <si>
    <t>JORGE LUIS REY ESCOBAR</t>
  </si>
  <si>
    <t>OPSP-VAD-0456</t>
  </si>
  <si>
    <t>DANIEL JOSE TAMAYO ELJURE</t>
  </si>
  <si>
    <t>OAG-VAD-0457</t>
  </si>
  <si>
    <t>DANIEL EDUARDO DIAZ DIAZ</t>
  </si>
  <si>
    <t>LA PRESENTE ORDEN TIENE POR OBJETO: 1. APOYAR EN  LOS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APOYAR EN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</si>
  <si>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OAG-VAD-0458</t>
  </si>
  <si>
    <t>GREGORIA INES ESCORCIA BUSTAMANTE</t>
  </si>
  <si>
    <t>LA PRESENTE ORDEN TIENE POR OBJETO: 1 APOYAR EL SOPORTE TÉCNICO MÓVIL A LOS USUARIOS A TRAVÉS DEL CHAT-ACTIVO+CODIGOQR, DONDE SE REQUIERA. 2 APOYAR EN EL PROCESO DE RESPUESTA  A LAS INQUIETUDES O SOLICITUDES DE LOS USUARIOS A TRAVÉS DEL CHAT-ACTIVO U OTRO MEDIO.  3.APOYAR EN EL PROCESO DE CAPACITACIÓN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10. APOYAR EN LAS ACTIVIDADES QUE SE PROGRAMEN PARA GARANTIZAR LA EFICIENCIA EN LA PRESTACIÓN DE LOS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</si>
  <si>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OAG-VAD-0459</t>
  </si>
  <si>
    <t>ORLANDO JOSE GOMEZ CAMARGO</t>
  </si>
  <si>
    <t>LA PRESENTE ORDEN TIENE POR OBJETO: 1. APOYAR EN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3.APOYAR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</si>
  <si>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OAG-VAD-0460</t>
  </si>
  <si>
    <t>DENIS MARGARITA MOLINA CERVANTES</t>
  </si>
  <si>
    <t>LA PRESENTE ORDEN TIENE POR OBJETO: 1. APOYAR EN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3.APOYAR EN EL PROCESO DE  CAPACITACIÓN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APOYAR Y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</si>
  <si>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OAG-VAD-0461</t>
  </si>
  <si>
    <t>SAIDI MARIA  RODRIGUEZ RATIVA</t>
  </si>
  <si>
    <t>LA PRESENTE ORDEN TIENE POR OBJETO: 1. APOYAR EN LA VERIFICACIÓN DE PRÁCTICAS ACADÉMICAS EN EL LABORATORIO INTEGRADO DE PSICOLOGIA (LIP). 2. APOYAR EN EL CUIDADO DE LOS MATERIALES Y ELEMENTOS DEL LIP. 3. APOYAR EN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</si>
  <si>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OPSP-VAD-0462</t>
  </si>
  <si>
    <t>KATHLEEN JOHANA BOLAÑO PEREZ</t>
  </si>
  <si>
    <t>LA PRESENTE ORDEN TIENE POR OBJETO: 1. APOYAR Y ASESORAR LA DEFINICIÓN, ELABORACIÓN Y REVISIÓN DE LA ARQUITECTURA DE DESARROLLO DE LOS PROYECTOS (CASOS DE USO, BASES DE DATOS, CLASES, INTERFAZ DE USUARIO, MIGRACIÓN DE DATOS. 2. ASESORAR Y APOYAR LA CONSTRUCCIÓN DE LOS PROTOTIPOS PARA LA EJECUCIÓN DE PRUEBAS A LOS PRODUCTOS SOFTWARE. 3. ASESORAR Y APOYAR LA IMPLEMENTACIÓN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ASISTIR A LAS REUNIONES PERIÓDICAS CON LOS EQUIPOS DE TRABAJO DE LOS PROYECTOS. 7. ASESORAR LA ESPECIFICACIÓN DE LOS REQUISITOS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</si>
  <si>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OAG-VAD-0463</t>
  </si>
  <si>
    <t>EDIER LUIS SALAZAR SERPA</t>
  </si>
  <si>
    <t>LA PRESENTE ORDEN TIENE POR OBJETO: 1. APOYAR LA REALIZACIÓN DE LABORES DE DEPURACIÓN Y CONCILIACIÓN DE FINANCIAMIENTO DE MATRÍCULA DE LAS DISTINTAS MODALIDADES DE ESTUDIO. 2. APOYAR EN LA ELABORACIÓN DE INFORMES DE CARTERA POR FINANCIAMIENTO DE MATRÍCULA DE LOS DISTINTOS PROGRAMAS DE LAS FACULTADES 3. APOYAR EN EL ESTUDIO DE LAS SOLICITUDES DE FINANCIAMIENTO DE MATRÍCULA DE LAS MODALIDADES DE PRESENCIAL, DISTANCIA Y POSGRADO. 4. APOYAR EN LA ELABORACIÓN DE INFORMES FINANCIEROS DEL GRUPO DE FACTURACIÓN, CRÉDITO Y CARTERA SOLICITADAS POR EL PROFESIONAL ESPECIALIZADO CON EL ROL DE COORDINADOR DEL GRUPO.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</si>
  <si>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OAG-VAD-0464</t>
  </si>
  <si>
    <t>ROSANA PIÑERES SOTO</t>
  </si>
  <si>
    <t>LA PRESENTE ORDEN TIENE POR OBJETO: 1. APOYAR EN EL PROCESO  EXPEDICIÓN DE PAZ Y SALVOS 2. APOYAR EL INGRESO DE LOS PAGOS DE CUOTAS, A LA BASE DE DATOS CORRESPONDIENTES A LOS CRÉDITOS CORTO PLAZO (BASE DE DATOS ANTIGUA) 3. APOYAR EN LA ELABORACIÓN DE VOLANTES DE CONSIGNACIÓN PARA EL PAGO DE LAS CUOTAS MENSUALES (RECAUDO VIGENCIA ANTERIOR) 4. APOYAR LA EXPEDICIÓN DE CONSTANCIAS REQUERIDAS POR LOS ESTUDIANTES 5. APOYAR EL TRÁMITE REEMBOLSO, CRUCES DE CUENTAS Y RELIQUIDACIONES DE DEUDAS (SEGÚN EL SEGMENTO DE POBLACIÓN ASIGNADO) 6. APOYAR LA ORGANIZACIÓN, RELACIÓN Y ENTREGA DE DOCUMENTACIÓN PARA EL ARCHIVO DE GESTIÓN 7. APOYAR EN EL TRÁMITE Y RESPUESTA A LAS SOLICITUDES PRESENTADAS POR ESCRITO DE LOS ESTUDIANTES (SEGÚN EL SEGMENTO DE POBLACIÓN ASIGNADO) 8.APOYAR EN LA APLICACIÓN DE ENCUESTAS DE SATISFACCIÓN 10.APOYAR  LA VERIFICACIÓN DE DATOS Y ESTUDIO DE CRÉDITOS EDUCATIVOS OTORGADOS POR LA UNIVERSIDAD DURANTE EL PROCESO DE MATRÍCULA 13. APOYO EN EL PROCESO DE APROBACIÓN DE CRÉDITOS.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</si>
  <si>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OAG-VAD-0465</t>
  </si>
  <si>
    <t>BERLIS JOHANA ROBLES PADILLA</t>
  </si>
  <si>
    <t>LA PRESENTE ORDEN TIENE POR OBJETO: 1. APOYAR EN EL PROCESO DE  EXPEDICIÓN DE PAZ Y SALVOS 2. APOYAR CON EL REGISTRO DE LOS PAGOS DE CUOTAS, A LA BASE DE DATOS CORRESPONDIENTES A LOS CRÉDITOS A CORTO PLAZO (BASE DE DATOS ANTIGUA) 3.APOYAR EN LA ELABORACIÓN DE VOLANTES DE CONSIGNACIÓN PARA EL PAGO DE LAS CUOTAS MENSUALES (RECAUDO VIGENCIA ANTERIOR) 4. APOYAR EN LA ELABORACIÓN DE CONSTANCIAS REQUERIDAS POR LOS ESTUDIANTES 5. APOYAR EN EL TRÁMITE DE REEMBOLSO, CRUCES DE CUENTAS Y RE LIQUIDACIONES DE DEUDAS DE LOS ESTUDIANTES. 6. APOYAR A ORGANIZAR, RELACIONAR Y EN LA ENTREGAR DE DOCUMENTACIÓN PARA EL ARCHIVO DE GESTIÓN. 7.APOYAR Y TRAMITAR   LAS SOLICITUDES PRESENTADAS POR ESCRITO DE LOS ESTUDIANTES 9. APOYAR EN LA APLICACIÓN DE ENCUESTAS DE SATISFACCIÓN 10.  APOYAR EN EL ENVÍO DE DEUDA A LOS CORREOS ELECTRÓNICOS DE LOS DEUDORES Y CODEUDORES 11. APOYAR EN LA REALIZACIÓN DE LLAMADAS TELEFÓNICAS GESTIONANDO EL COBRO DE LAS DEUDAS DE CRÉDITOS CORTO PLAZO QUE TIENEN LOS ESTUDIANTES DE LAS DIFERENTES MODALIDADES (PRESENCIAL, IDEA, POSGRADOS Y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</si>
  <si>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OPSP-VAD-0466</t>
  </si>
  <si>
    <t>MARTHA LUZ GRANADOS VANEGAS</t>
  </si>
  <si>
    <t>LA PRESENTE ORDEN TIENE POR OBJETO: 1. APOYAR LA ATENCIÓN DE LA COMUNIDAD UNIVERSITARIA. 2. APOYAR EL PROCESO DE EXPEDICIÓN DE PAZ Y SALVOS Y/O CONSTANCIA DE DEUDAS. 3. INGRESAR DE LOS PAGOS DE CUOTAS, A LA BASE DE DATOS CORRESPONDIENTES A LOS CRÉDITOS CORTO PLAZO (BASE DE DATOS ANTIGUA) 4.APOYAR EN LA ELABORACIÓN DE VOLANTES DE CONSIGNACIÓN PARA EL PAGO DE LAS CUOTAS MENSUALES (RECAUDO VIGENCIA ANTERIOR). 5. APOYAR EN LA ORGANIZACIÓN, RELACIÓN Y ENTREGA DE DOCUMENTACIÓN PARA EL ARCHIVO DE GESTIÓN. 6. COADYUVAR EN LA ACTUALIZACIÓN DE LOS PROCEDIMIENTOS DE SISTEMA DE CALIDAD DEL GRUPO DE FACTURACIÓN, CRÉDITO Y CARTERA. 7. PREPARAR INFORMES DE AUDITORÍAS INTERNAS Y EXTERNAS DE LOS PROCEDIMIENTOS DE CALIDAD DEL GRUPO DE FACTURACIÓN, CRÉDITO Y CARTERA. 8. SEGUIR LAS ACTAS DE LIQUIDACIÓN DEL 7 DE FEBRERO DE 2006 DEL CONVENIO 12-0307 SUSCRITO ENTRE LA UNIVERSIDAD DEL MAGDALENA Y EL INSTITUTO COLOMBIANO DE CRÉDITO EDUCATIVO Y ESTUDIOS TÉCNICOS EN EL EXTERIOR, MARIANO OSPINA PÉREZ – ICETEX CÓDIGO 12-0213. 9. APOYAR GESTIONANDO EL COBRO DE LAS DEUDAS DE CRÉDITOS CORTO PLAZO QUE TIENEN LOS ESTUDIANTES DE LAS DIFERENTES MODALIDADES (PRESENCIAL, CREO, POSGRADOS Y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</si>
  <si>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OPSP-VAD-0467</t>
  </si>
  <si>
    <t>DANIEL CAMILO AARON LINERO</t>
  </si>
  <si>
    <t>LA PRESENTE ORDEN TIENE POR OBJETO: 1. APOYAR EN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6.APOYAR EN EL TRÁMITE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</si>
  <si>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OPSP-VAD-0468</t>
  </si>
  <si>
    <t>LA PRESENTE ORDEN TIENE POR OBJETO: REALIZAR LAS SIGUIENTES ACTIVIDADES ENMARCADAS EN EL DESARROLLO DEL PROYECTO BPIN2019000100064 “FORTALECIMIENTO DE HABILIDADES Y COMPETENCIAS COMUNICATIVAS, INVESTIGATIVAS Y TECNOLÓGICAS ALREDEDOR DE LA MEMORIA HISTÓRICA Y CULTURAL EN NIÑOS, ADOLESCENTES Y JÓVENES DEL DEPARTAMENTO DEL CESAR”: 1. APOYAR Y ASESORAR EL PROCESO DE DOCUMENTACIÓN DE EXPERIENCIAS. 2. ELABORAR Y ENTREGAR OPORTUNAMENTE LOS INFORMES DE AVANCES CIENTÍFICOS DEL PROYECTO. 3. ASESORAR Y APOYAR EL DISEÑO METODOLÓGICO Y SU IMPLEMENTACIÓN CORRESPONDIENTE. 4. ASISTIR A REUNIONES ORIENTATIVAS Y DESEGUIMIENTO A LAS ACTIVIDADES. 5. ASESORAR Y APOYAR EN LA IMPLEMENTACIÓN DE DIRECTRICES QUE SE CONSIDEREN NECESARIAS PARA MEJORAR LOS PROCESOS. 6. APOYAR EL ACOMPAÑAMIENTO CON LOS LÍDERES DE LOS DIFERENTES COMPONENTES QUE CONFORMAN EL PROYECTO. 7. ACOMPAÑAR LA ARTICULACIÓN CON LAS INSTITUCIONES EDUCATIVAS SELECCIONADAS EN EL MARCO DE LA REALIZACIÓN DE LOS OBJETIVOS DEL PROYECTO. 8. APOYAR Y ASESORAR LA INVESTIGACIÓN EN LOS CODOS Y MUNICIPIOS PARA LA APLICACIÓN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</si>
  <si>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OPSP-VAD-0469</t>
  </si>
  <si>
    <t>AYMER ALBERTO LOPESIERRA PALACIO</t>
  </si>
  <si>
    <t>LA PRESENTE ORDEN TIENE POR OBJETO: 1. APOYAR LOS REQUERIMIENTOS DEL LIIC. 2. APOYO EN LA COORDINACIÓN DE ACTIVIDADES ACADÉMICAS REFERENTE AL LABORATORIO DE MECÁNICA DE FLUIDOS E HIDRÁULICA. 3. APOYAR EN LA PREPARACIÓN DE MUESTRAS E INSUMOS PARA EL DESARROLLO DE LAS PRÁCTICAS. 4. APOYAR EN LA ORGANIZACIÓN DEL LABORATORIO. 5. APOYAR EN LA REVISIÓN, ACTUALIZACIÓN Y MEJORAMIENTO DE HOJAS DE CÁLCULO DE ENSAYOS DEL LIIC.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</si>
  <si>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OPSP-VAD-0470</t>
  </si>
  <si>
    <t>LA PRESENTE ORDEN TIENE POR OBJETO: 1. APOYAR Y CONTROLAR LA MATERIA PRIMA PARA CADA CLASE. APOYAR LLEVANDO EL INVENTARIO DE MATERIA PRIMA. 2. REPORTAR LOS INCIDENTES QUE PUEDAN SURGIR CON LOS PROVEEDORES DE LA MATERIA PRIMA. 3. APOYAR EN LA VERIFICACIÓN DEL ASEO PERIÓDICO DE NEVERAS Y ALMACENES. 4. APOYAR EN EL CONTROL DE TEMPERATURAS DE REFRIGERADORES, ALMACENES Y CONGELADORES. 5. APOYAR LOS PROCESOS, PLANES Y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</si>
  <si>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HUMBERTO NICOLAS CALABRIA ARRIETA</t>
  </si>
  <si>
    <t>OAG-VAD-0471</t>
  </si>
  <si>
    <t>TATIANA ESTHER ROJAS RODRIGUEZ</t>
  </si>
  <si>
    <t>LA PRESENTE ORDEN TIENE POR OBJETO: 1. APOYAR EN EL PROCESO DE  EXPEDICIÓN DE PAZ Y SALVOS 2.APOYAR INGRESANDO LOS PAGOS DE CUOTAS, A LA BASE DE DATOS CORRESPONDIENTES A LOS CRÉDITOS A CORTO PLAZO (BASE DE DATOS ANTIGUA) 3. APOYAR EN LA ELABORACIÓN DE VOLANTES DE CONSIGNACIÓN PARA EL PAGO DE LAS CUOTAS MENSUALES (RECAUDO VIGENCIA ANTERIOR) 4. APOYAR EN LA ELABORACIÓN DE DIVERSAS CERTIFICACIONES REQUERIDAS POR LOS ESTUDIANTES 5 APOYAR EN EL TRÁMITE DE REEMBOLSO, CRUCES DE CUENTAS Y RE LIQUIDACIONES DE DEUDAS DE LOS ESTUDIANTES DE LAS DISTINTAS MODALIDADES Y ESPECIALMENTE LOS ESTUDIANTES DE LOS DIFERENTES FONDOS DEL ICETEX. 6. APOYAR A ORGANIZAR, RELACIONAR Y EN LA ENTREGAR DE DOCUMENTACIÓN PARA EL ARCHIVO DE GESTIÓN. 7.APOYAR EN EL TRÁMITE Y DAR RESPUESTA A LAS SOLICITUDES PRESENTADAS POR ESCRITO DE LOS ESTUDIANTES DEL CREO 9. APOYAR EN LA APLICACIÓN DE ENCUESTAS DE SATISFACCIÓN 10. APOYAR EN EL ENVÍO DE DEUDA A LOS CORREOS ELECTRÓNICOS DE LOS DEUDORES Y CODEUDORES 11. APOYAR EN LA GESTIÓN DE  COBRO DE LAS DEUDAS DE CRÉDITOS CORTO PLAZO QUE TIENEN LOS ESTUDIANTES DE LAS DIFERENTES MODALIDADES (PRESENCIAL, CREO, POSGRADOS Y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</si>
  <si>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OPSP-VAD-0475</t>
  </si>
  <si>
    <t>RICARDO ALFREDO POSADA ARIZA</t>
  </si>
  <si>
    <t>LA PRESENTE ORDEN TIENE POR OBJETO: 1. APOYAR EN EL DESARROLLO DE COMPONENTES SOFTWARE EN TECNOLOGÍAS .NET MVC, NETCORE Y ANGULAR EN EL PROYECTO DE SEGUIMIENTO Y CONTROL DEL PLAN DE DESARROLLO Y PLAN DE ACCIÓN HACIENDO USO DE PATRONES DE DISEÑO. 2. APOYAR EN LA IMPLEMENTACIÓN DE PRINCIPIOS SOLID EN LOS COMPONENTES DE SOFTWARE 3. ASESORAR AL DIRECTOR DEL CENTRO EN EL DISEÑO DE ESTRUCTURAS DE COMUNICACIÓN ENTRE SISTEMAS DE INFORMACIÓN 4. APOYAR EN LA CONSTRUCCIÓN DE ENDPOINT DE COMUNICACIÓN ENTRE CAPA CLIENTE Y BACKEND 5. APOYAR EN EL PROCESO DE OPTIMIZACIÓN DE SENTENCIAS SQL EN SQL SERVER 6. IMPLEMENTAR GRÁFICAS QUE PERMITAN GENERAR INDICADORES DE SEGUIMIENTO A PARTIR DE LOS PROYECTOS IMPLEMENTADOS. 7. INCORPORAR ELEMENTOS DE DISEÑOS EXISTENTES EN LOS PRODUCTOS TECNÓLOGOS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</si>
  <si>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OAG-VAD-0476</t>
  </si>
  <si>
    <t>JUAN CAMILO CAMPO VIVES</t>
  </si>
  <si>
    <t>LA PRESENTE ORDEN TIENE POR OBJETO: 1. APOYAR EN LA ELABORACIÓN Y PRESENTACIÓN OPORTUNA DE INFORMES Y EL ENVÍO DE LA INFORMACIÓN REQUERIDA POR LAS DIFERENTES UNIDADES DE LA UNIVERSIDAD DEL MAGDALENA Y DEMÁS ENTIDADES CUANDO SEA NECESARIO. 2. APOYAR EL PROCESO DE REGISTRO Y ENVÍO DE LA DOCUMENTACIÓN INTERNA Y EXTERNA QUE SE REQUIERA PARA EL NORMAL DESARROLLO DE LAS ACTIVIDADES DEL CENTRO DE INNOVACIÓN Y EMPRENDIMIENTO DE LA UNIVERSIDAD DEL MAGDALENA. 3.  APOYAR EN LA PUBLICACIÓN EN LA PÁGINA WEB Y CUENTAS DE REDES SOCIALES DEL CENTRO DE INNOVACIÓN Y EMPRENDIMIENTO PARA LA DIVULGACIÓN DE LAS DIFERENTES ACTIVIDADES REALIZADAS POR EL CENTRO DE INNOVACIÓN Y EMPRENDIMIENTO. 4. ACOMPAÑAR LA RECOPILACIÓN DE LOS DOCUMENTOS SOPORTE PARA ATENDER LOS INFORMES QUE DEBA RENDIR EL CENTRO DE INNOVACIÓN Y EMPRENDIMIENTO DE LA UNIVERSIDAD DEL MAGDALENA. 5. APOYAR EN LA ATENCIÓN DE REQUERIMIENTOS QUE REALICEN ESTUDIANTES, PROFESORES, GRADUADOS DE UNIMAGDALENA Y DEMÁS USUARIOS DEL CENTRO DE INNOVACIÓN Y EMPRENDIMIENTO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</si>
  <si>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OAG-VAD-0477</t>
  </si>
  <si>
    <t>LILIBETH MENDOZA BERDUGO</t>
  </si>
  <si>
    <t>LA PRESENTE ORDEN TIENE POR OBJETO: 1. APOYAR EN EL MONTAJE Y LA EDICIÓN DE CONTENIDOS AUDIOVISUALES PARA BLOQUE 10. 2. CREAR INFOGRAFÍAS PARA EL BLOQUE 10. 3. REALIZAR GRÁFICOS ANIMADOS PARA VIDEOS DE BLOQUE 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</si>
  <si>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OAG-VAD-0478</t>
  </si>
  <si>
    <t>MARIA JOSE ALVAREZ CORREA</t>
  </si>
  <si>
    <t>LA PRESENTE ORDEN TIENE POR OBJETO: 1. APOYAR EN LA CREACIÓN DE CURSOS PARA EL BLOQUE 10. 2. APOYAR EN LA ESCRITURA, REVISIÓN DE REDACCIÓN Y ESTILO DE LOS CURSOS B10, DOCUMENTOS Y PROYECTOS B10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</si>
  <si>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OPSP-VAD-0479</t>
  </si>
  <si>
    <t>ASDRUBAL SENEN OROZCO SANJUANELO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</si>
  <si>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ODONTÓLOGO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REALIZAR ACTIVIDADES DOCENTE ASISTENCIALES BAJO LA MODALIDAD DE SUPERVISIÓN DE PRÁCTICAS FORMATIVAS A LOS ESTUDIANTES DE LA FACULTAD DE CIENCIAS DE LA SALUD DE LA UNIVERSIDAD DEL MAGDALENA. 9. APOYAR EN LA PARTICIPACIÓN EN EVENTOS ACADÉMICOS, CIENTÍFICOS, ARTÍSTICOS, CULTURALES Y DEPORTIVOS QUE PROGRAME LA UNIVERSIDAD DEL MAGDALENA. 10. APOYAR LA IMPLEMENTACIÓN DE LAS NUEVAS MEDIDAS ACADÉMICAS EN LA FACULTADES, ASÍ COMO, REALIZAR SEGUIMIENTO Y ACOMPAÑAMIENTO A DOCENTES Y ESTUDIANTES EN EL DESARROLLO DE SUS PROCESOS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</si>
  <si>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OAG-VAD-0480</t>
  </si>
  <si>
    <t>ORLANDO LABORDE MONTES</t>
  </si>
  <si>
    <t>LA PRESENTE ORDEN TIENE POR OBJETO: 1. APOYAR EN LA ELABORACIÓN DE UNPLAN DE TRABAJO, PROPONIENDO METAS</t>
  </si>
  <si>
    <t>OAG-VAD-0481</t>
  </si>
  <si>
    <t>MARIO ALBERTO LOPEZ HERRERA</t>
  </si>
  <si>
    <t>ENCAMINADAS AL DESARROLLO DE LAS ACTIVIDADES ASIGNADAS.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ORGANIZACIÓN DE LAS PRUEBAS DE TALENTO CULTURAL PARA LOS ASPIRANTES A LA UNIVERSIDAD. 5. APOYAR EN LA CONSOLIDACIÓN Y REVISIÓN DE LOS INFORMES DE LOS DIFERENTES GRUPOS CULTURALES Y DEPORTIVOS DE LA UNIVERSIDAD. 6. REALIZAR INFORMES MENSUALES AL DIRECTOR DE BIENESTAR UNIVERSITARIO SOBRE LAS ACTIVIDADES DESARROLLADAS Y PLANEADAS EN EL PLAN DE TRABAJO, PARA VERIFICACIÓN Y EVALUACIÓN DEL CUMPLIMIENTO DE LAS METAS PROPUESTAS. 7. APOYAR EN LA PARTICIPACIÓN DE EVENTOS ACADÉMICOS, CIENTÍFICOS, ARTÍSTICOS, CULTURALES Y DEPORTIVOS DENTRO Y FUERA DEL LUGAR HABITUAL DE LA EJECUCIÓN DE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</si>
  <si>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OPSP-VAD-0482</t>
  </si>
  <si>
    <t>ROSSANA DIAZ ORTIZ</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</si>
  <si>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2. BRINDAR ATENCIÓN BÁSICA, OPORTUNA Y ADECUADA EN CONSULTA COMO MEDICO GENERAL A TODOS LOS MIEMBROS DE COMUNIDAD UNIVERSITARIA QUE LO SOLICITEN. 3. FOMENTAR AL INTERIOR DE LA COMUNIDAD UNIVERSITARIA, ACTIVIDADES DE PROMOCIÓN Y PREVENCIÓN, EVITANDO DE ESTA MANERA LA APARICIÓN DE ENFERMEDADES Y CONCIENTIZAR A LA COMUNIDAD UNIVERSITARIA A INCORPORAR ESTILOS DE VIDA SALUDABLE. 4. VALIDAR Y VERIFICAR LA VERACIDAD DE LAS INCAPACIDADES DE LOS ESTUDIANTES, TENIENDO EN CUENTA LA REGLAMENTACIÓN EXISTENTE PARA TAL EFECTO. 5. DILIGENCIAR DIARIAMENTE O SEGÚN LOS HORARIOS DE ATENCIÓN, LOS FORMATOS DEL PROCESO "BIENESTAR UNIVERSITARIO" DEL SISTEMA DE GESTIÓN DE CALIDAD, Y ASÍ MISMO GENERAR EN MICROSOFT EXCEL UN INFORME ESTADÍSTICO DE ACUERDO CON LAS INDICACIONES DADAS POR LA DIRECCIÓN DE BIENESTAR UNIVERSITARIO O EL COORDINADOR DEL ÁREA. 6. PRESENTAR INFORMES SEMANALES Y MENSUALES AL COORDINADOR DEL ÁREA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7. ENTREGAR DE MANERA OPORTUNA Y BAJO SU RESPONSABILIDAD LOS INFORMES QUE SE LE SOLICITEN QUE SEAN DE SU COMPETENCIA PARA SER PRESENTADOS EN OTRAS DEPENDENCIAS. 8. PARTICIPAR EN EVENTOS ACADÉMICOS, CIENTÍFICOS, ARTÍSTICOS, CULTURALES Y DEPORTIVOS DENTRO Y FUERA DEL LUGAR HABITUAL DE LA EJECUCIÓN DE SUS ACTIVIDADES. 9. REALIZAR ACTIVIDADES DOCENTE ASISTENCIALES BAJO LA MODALIDAD DE SUPERVISIÓN DE PRÁCTICAS FORMATIVAS A LOS ESTUDIANTES DE LA FACULTAD DE CIENCIAS DE LA SALUD DE LA UNIVERSIDAD DEL MAGDALENA. 10. APOYAR EN  LA ATENCIÓN TELEFÓNICA Y PRESENCIAL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</si>
  <si>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OAG-VAD-0483</t>
  </si>
  <si>
    <t>EMILY VANESSA CANTILLO VENERA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</si>
  <si>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LA ARTICULACIÓN ENTRE BIENESTAR UNIVERSITARIO Y TODOS LOS PROGRAMAS ACADÉMICOS DE LAS DISTINTAS FACULTADES DE LA UNIVERSIDAD. 3. ASESORAR A LA DIRECCIÓN DE BIENESTAR UNIVERSITARIO EN LA GESTIÓN DE ACCIONES DESDE LAS DISTINTAS ÁREAS DE BIENESTAR PARA FACILITAR Y APOYAR EL SEGUIMIENTO DE LOS CASOS DE ESTUDIANTES Y DOCENTES CON DIFICULTADES REPORTADOS POR LAS FACULTADES. 4. APOYAR A LA DIRECCIÓN DE BIENESTAR UNIVERSITARIO EN LA IMPLEMENTACIÓN DE ESTRATEGIAS DE PROMOCIÓN DE LOS SERVICIOS Y ACTIVIDADES DE BIENESTAR UNIVERSITARIO EN LAS FACULTADES DE LA INSTITUCIÓN. 5.  ENTREGAR DE MANERA OPORTUNA Y BAJO SU RESPONSABILIDAD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ENTREGAR SEMANALMENTE O EN LOS TIEMPOS Y SEGÚN LAS DIRECTRICES QUE EL DIRECTOR DE BIENESTAR UNIVERSITARIO O EL COORDINADOR DEL ÁREA ESTABLEZCAN, INFORMES ESTADÍSTICOS DE LAS ACTIVIDADES REALIZADAS. 8. APOYAR A LA DIRECCION DE BIENESTAR UNIVERSITARIO EN LA PARTICIPACIÓN DE LOS ESTUDIANTES DE LAS DISTINTAS FACULTADES Y PROGRAMAS EN EVENTOS ACADÉMICOS, CIENTÍFICOS, ARTÍSTICOS, CULTURALES Y DEPORTIVOS QUE PROGRAME LA INSTITUCIÓN. 9. APOYAR A  LA DIRECCION DE BIENESTAR UNIVERSITARIO EN LA ATENCIÓN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</si>
  <si>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OAG-VAD-0484</t>
  </si>
  <si>
    <t>ENRIQUE ALFONSO NAVARRO URBINA</t>
  </si>
  <si>
    <t>LA PRESENTE ORDEN TIENE POR OBJETO: 1. CONSOLIDAR LAS POLÍTICAS DE INCLUSIÓN EDUCATIVA PARA LOS ESTUDIANTES CON DISCAPACIDAD AUDITIVA, A TRAVÉS DE LA FORMACIÓN BÁSICA EN LENGUA DE SEÑAS COLOMBIANA PARA LOS FUNCIONARIOS, CONTRATISTAS Y DOCENTES DE LA UNIVERSIDAD DEL MAGDALENA. 2. DESARROLLAR ACTIVIDADES QUE PROMUEVAN EL RESPETO POR LA DIFERENCIA Y LA ACEPTACIÓN DE LAS PERSONAS CON DISCAPACIDAD COMO PARTE DE LA DIVERSIDAD Y LA CONDICIÓN HUMANA 3. ORGANIZAR LAS ACTIVIDADES DE APOYO EXTRA-CLASE CON LOS ESTUDIANTES CON DISCAPACIDAD AUDITIVA DE LA UNIVERSIDAD DEL MAGDALENA. 4. REALIZAR INFORMES MENSUALES DE LOS APOYOS EXTRA-CLASE BRINDADOS A LOS ESTUDIANTES CON DISCAPACIDAD AUDITIVA. 5. CREAR UN REPOSITORIO DE LAS LECTURAS BÁSICAS DE CADA UNO DE LOS PROGRAMAS ACADÉMICOS DE LA INSTITUCIÓN EN LENGUA DE SEÑAS COLOMBIANA PARA LOS ESTUDIANTES CON DISCAPACIDAD AUDITIVA. 6. CREAR CARTILLAS DE VOCABULARIO EN LENGUA DE SEÑAS COLOMBIANA. 7. CREAR NEOLOGISMOS EN LENGUA DE SEÑAS COLOMBIANA. 8. REALIZAR ACOMPAÑAMIENTO EN CURSO DE LENGUA CASTELLANA PARA PERSONAS SORDAS. 9. CREAR VIDEOS INFORMATIVOS PARA LA COMUNIDAD SORDA. 10. INDUCIR A ESTUDIANTES DE PRIMER SEMESTRE CON DISCAPACIDAD AUDITIVA. 11. APOYAR EN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</si>
  <si>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OPSP-VAD-0485</t>
  </si>
  <si>
    <t>MARIA INES MOSCARELLA VALLE</t>
  </si>
  <si>
    <t>LA PRESENTE ORDEN TIENE POR OBJETO: 1. APOYAR A LA DIRECCIÓN DE TALENTO HUMANO, EN LAS ACTIVIDADES DE EJECUCIÓN DEL PLAN INSTITUCIONAL DE CAPACITACIÓN Y EL PLAN ESTRATÉGICO DE TALENTO HUMANO. 2. APOYAR EN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BIENESTAR LABORAL Y DE CAPACITACIÓN. 5. APOYAR EN EL MANEJO DE LAS HERRAMIENTAS VIRTUALES DISPONIBLES EN LA PLATAFORMA DE LA UNIVERSIDAD, PARA EL DESARROLLO DE LAS CAPACITACIONES. 6. MANTENER ORGANIZADO, CLASIFICADO Y ESCANEADO LOS DOCUMENTOS DE ARCHIVO DEL GRUPO DE DESARROLLO HUMANO Y LOS DEMÁS DOCUMENTOS REQUERIDOS, DE ACUERDO CON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</si>
  <si>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OPSP-VAD-0486</t>
  </si>
  <si>
    <t>MALORY PAOLA SAAVEDRA PIMIENTA</t>
  </si>
  <si>
    <t>LA PRESENTE ORDEN TIENE POR OBJETO: 1. APOYAR EN EL DESARROLLO DE ACTIVIDADES DEL SISTEMA DE SEGURIDAD Y SALUD EN EL TRABAJO EN MATERIA DE MEDICINA LABORAL. 2. APOYAR EN LA ELABORACIÓN DEL DIAGNÓSTICO DE LAS CONDICIONES DE SALUD DE LOS EMPLEADOS DE LA UNIVERSIDAD. 3. COADYUVAR EN LA ELABORACIÓN DEL PROFESIOGRAMA Y RECOMENDACIÓN DE LOS EXÁMENES MÉDICOS LABORALES A REALIZAR Y PRUEBAS COMPLEMENTARIAS. 4. REALIZAR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PARTICIPAR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</si>
  <si>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OAG-VAD-0487</t>
  </si>
  <si>
    <t>GUSTAVO ADOLFO TERAN COTES</t>
  </si>
  <si>
    <t>LA PRESENTE ORDEN TIENE POR OBJETO: 1. APOYAR EN EL SEGUIMIENTO DE LOS RECAUDOS DE LAS PRINCIPALES FUENTES DE FINANCIACIÓN DEL PRESUPUESTO DE LA INSTITUCIÓN. 2. APOYAR EN EL DILIGENCIAMIENTO LOS FORMATOS DE ACTUALIZACIÓN FINANCIERA ENVIADAS POR LOS BANCOS.3. APOYAR EN EL CONTROL Y SEGUIMIENTO DE LOS PROCEDIMIENTOS INTERNOS, RELACIONADOS CON LA GESTIÓN FINANCIERA. 4 APOYAR AL DIRECTOR FINANCIERO EN LA ELABORACIÓN DE NUEVOS PROCEDIMIENTOS DE LA DIRECCIÓN FINANCIERA RELACIONADOS CON LAS PROYECCIONES DE LOS COSTOS DE LOS PROGRAMAS DE FORMACIÓN AVANZADA Y FORMACIÓN CIENTÍFICA DIRIGIDA A LOS DOCENTES DE LA UNIVERSIDAD DEL MAGDALENA, APOYAR A LA DIRECCIÓN FINANCIERA EN LAS LIQUIDACIONES DE VIÁTICOS SOLICITADAS POR LOS ORDENADORES DEL GASTO.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</si>
  <si>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OPSP-VAD-0488</t>
  </si>
  <si>
    <t>MARGARITA ROSA ROMERO OROZCO</t>
  </si>
  <si>
    <t>LA PRESENTE ORDEN TIENE POR OBJETO: 1. APOYAR EN LA DE DEPURACIÓN CONTABLE, ADMINISTRATIVA Y FINANCIERA DE LOS RECURSOS ADMINISTRADOS (CONVENIOS) A CARGO DE LA UNIVERSIDAD DEL MAGDALENA. 2. APOYAR EN LA ELABORACIÓN DE NUEVOS PROCEDIMIENTOS DE LA GESTIÓN FINANCIERA, DE ACUERDO CON LAS DIRECTRICES TRAZADAS POR EL DIRECTOR FINANCIERO. 3. APOYAR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5. APOYAR AL DIRECTOR FINANCIERO EN LA RESPUESTA DE LOS PQR CON RESPECTO A SOLICITUDES DE INFORMACIÓN FINANCIERA POR ENTES EXTERNOS.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</si>
  <si>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OPSP-VAD-0489</t>
  </si>
  <si>
    <t>JOHAN DAVID OLAYA MERCADO</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</si>
  <si>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</si>
  <si>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OPSP-VAD-0490</t>
  </si>
  <si>
    <t>ANDREINA FIDELINA VILLA AREVALO</t>
  </si>
  <si>
    <t>LA PRESENTE ORDEN TIENE POR OBJETO: 1. APOYAR  EN LA PLANEACIÓN, EJECUCIÓN Y SEGUIMIENTO DE LAS ACTIVIDADES ACADÉMICO- ADMINISTRATIVAS Y PROYECTOS DE LA FACULTAD.    2. PROYECTAR  COMUNICACIONES, ACTOS ADMINISTRATIVOS, DOCUMENTOS E INFORMES DE GESTIÓN. 3. PROYECTAR, DESARROLLAR, RECOMENDAR Y EJECUTAR ACCIONES QUE PERMITAN MEJORAR LA GESTIÓN DE LOS SERVICIOS A CARGO DE LA FACULTAD. 4. PARTICIPAR EN LOS PROCESOS DE REGISTRO, ANÁLISIS Y PROCESAMIENTO DE BASES DE DATOS Y ESTADÍSTICAS DE LA FACULTAD. 5. APOYAR EN LOS PROCESOS CONTRACTUALES A CARGO DE LA DEPENDENCIA Y LOS INSTITUCIONALES QUE REQUIERAN SU APOYO. 6. UTILIZAR Y MANTENER ACTUALIZADOS Y PROTEGIDOS LOS REGISTROS EN LOS SISTEMAS DE INFORMACIÓN ASOCIADOS A SUS ACTIVIDADES. 7. APOYAR EN LA ADMINISTRACIÓN Y VERIFICACIÓN DEL CUMPLIMIENTO DE LOS PROCEDIMIENTOS, PROTOCOLOS, GUÍAS Y AGENDAS DISEÑADOS PARA EL ÓPTIMO FUNCIONAMIENTO DE LA FACULTAD. 8. PROYECTAR, RADICAR Y GESTIONAR LAS COMUNICACIONES INTERNAS Y EXTERNAS DE LA FACULTAD. 9. MANTENER ACTUALIZADO EL ARCHIVO DE GESTIÓN DE LA FACULTAD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PARTICIPAR EN EL DISEÑO Y MEDICIÓN DE INDICADORES DE GESTIÓN DEL ÁREA DE SU COMPETENCIA. 12. APOYAR LA ELABORACIÓN Y PRESENTACIÓN DE RESULTADOS DE LA GESTIÓN DE LA FACULTAD. 13. APOYAR EN LA ADECUADA, OPORTUNA, EFICIENTE, EFICAZ Y AMABLE ATENCIÓN AL USUARIO, EN LA PRESTACIÓN DE SERVICIOS. 14. INFORMAR OPORTUNAMENTE SOBRE SITUACIONES QUE AFECTEN EL DESARROLLO DE LAS ACTIVIDADES DE LA FACULTAD. 15. APOYAR EN LA ATENCIÓN OPORTUNA Y ADECUADA DE LAS PETICIONES, QUEJAS, RECLAMOS Y SUGERENCIAS, RELACIONADAS CON LOS SERVICIOS DE LA FACULTAD. 16. CUMPLIR LAS NORMAS Y PROTOCOLOS DEL PLAN INSTITUCIONAL DE GESTIÓN AMBIENTAL – PIGA. 17. APOYAR EN EL CUMPLIMIENTO DE LAS RESPONSABILIDADES Y COMPETENCIAS ESTABLECIDAS EN LOS SISTEMAS DE GESTIÓN INTEGRAL Y EL MODELO ESTÁNDAR DE CONTROL INTERNO, ASÍ COMO FACILITAR LOS DOCUMENTOS Y SOPORTES QUE LE SEAN SOLICITADOS POR LAS INSTANCIAS COMPETENTES. 18. CUMPLIR CON LAS ACTIVIDADES Y RESPONSABILIDADES ESTABLECIDAS EN LAS LEYES QUE ENMARCAN EL SISTEMA DE GESTIÓN DE SEGURIDAD Y SALUD EN EL TRABAJO.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</si>
  <si>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JOSE MANUEL PACHECO RICAUTE</t>
  </si>
  <si>
    <t>OPSP-VAD-0491</t>
  </si>
  <si>
    <t>DANIELA MARIA FERNANDEZ NORIEGA</t>
  </si>
  <si>
    <t>LA PRESENTE ORDEN TIENE POR OBJETO: 1. APOYAR EN EL CUMPLIMIENTO DE LOS PROCEDIMIENTOS, PROTOCOLOS, GUÍAS Y AGENDAS DISEÑADOS PARA EL ÓPTIMO FUNCIONAMIENTO DEL PROGRAMA. 2. PROYECTAR, RADICAR Y GESTIONAR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PARTICIPAR EN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CUMPLIR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PARTICIPAR EN LA PLANEACIÓN, EJECUCIÓN Y SEGUIMIENTO DE LAS ACTIVIDADES ACADÉMICO- ADMINISTRATIVAS Y PROYECTOS DEL PROGRAMA. 14. ELABORAR COMUNICACIONES, ACTOS ADMINISTRATIVOS, DOCUMENTOS E INFORMES DE GESTIÓN DEL PROGRAMA. 15. PROYECTAR, DESARROLLAR, RECOMENDAR Y EJECUTAR ACCIONES QUE PERMITAN MEJORAR LA GESTIÓN DE LOS SERVICIOS A CARGO DEL PROGRAMA. 16. PARTICIPAR EN LOS PROCESOS DE REGISTRO, ANÁLISIS Y PROCESAMIENTO DE BASES DE DATOS Y ESTADÍSTICAS DEL PROGRAMA. 17. APOYAR EN LA ACTUALIZACIÓN Y PROTECCIÓN DE LOS REGISTROS EN LOS SISTEMAS DE INFORMACIÓN ASOCIADOS A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</si>
  <si>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OAG-VAD-0492</t>
  </si>
  <si>
    <t>NIYIRETH PINZON JARAMILLO</t>
  </si>
  <si>
    <t>LA PRESENTE ORDEN TIENE POR OBJETO: 1. APOYO EN LA PLANIFICACIÓN DEL MANEJO ADMINISTRATIVO DEL CENTRO DE TRANSFERENCIA EN SALUD (SEXTO PISO DEL HOSPITAL). 2. DESARROLLAR, IMPLEMENTAR Y REALIZAR SEGUIMIENTO A LOS PROCESOS Y ACTIVIDADES RELACIONADAS CON LA SEGURIDAD Y SALUD EN EL TRABAJO E HIGIENE Y SEGURIDAD INDUSTRIAL EN EL CENTRO DE TRANSFERENCIA EN SALUD (SEXTO PISO DEL HOSPITAL). 3. APOYO EN LA ELABORACIÓN DEL PRESUPUESTO ANUAL DE FUNCIONAMIENTO DEL CENTRO, PLANEACIÓN DE GASTOS Y OTRAS PROYECCIONES FINANCIERAS. 4. MANTENER Y GESTIONAR LA DOCUMENTACIÓN Y/O REGISTROS DEL SG-SST. 5. APOYO EN LA PLANIFICACIÓN Y DESARROLLO EL PLAN DE PREVENCIÓN, PREPARACIÓN ANTE EMERGENCIAS Y ANÁLISIS DE VULNERABILIDAD DEL CENTRO DE TRANSFERENCIA EN SALUD (SEXTO PISO DEL HOSPITAL). 6. REALIZAR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</si>
  <si>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OAG-VAD-0493</t>
  </si>
  <si>
    <t>LUIS ALEJANDRO DAVILA CHAVEZ</t>
  </si>
  <si>
    <t>LA PRESENTE ORDEN TIENE POR OBJETO: 1. APOYAR EN LA COORDINACIÓN DEL PROGRAMA POSGRADUAL “MAESTRÍA EN GESTIÓN DEL TURISMO SOSTENIBLE STOREM”. 2. APOYAR EN EL DESARROLLO DE LAS SESIONES TEÓRICAS Y PRÁCTICAS, SINCRÓNICAS Y ASINCRÓNICAS PARA LAS ASIGNATURAS DE FRANCES I Y ECONOMÍA DEL TURISMO (2 GRUPOS). 3. APOYAR EN LA CONSTRUCCIÓN DEL DOCUMENTO DE SOLICITUD DE RENOVACIÓN DE REGISTRO CALIFICADO PARA LOS PROGRAMAS DE TECNOLOGÍA EN GESTIÓN HOTELERA Y TURÍSTICA Y ADMINISTRACIÓN DE EMPRESAS TURÍSTICAS Y HOTELERAS - POR CICLOS PROPEDÉUTICOS. 4. APOYAR EN EL PROCESO DE VIRTUALIZACIÓN DE CONTENIDOS (PLAN DE ESTUDIOS) DEL PROGRAMA DE TECNOLOGÍA EN GESTIÓN HOTELERA Y TURÍSTICA - POR CICLOS PROPEDÉUTICOS.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</si>
  <si>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OPSP-VAD-0494</t>
  </si>
  <si>
    <t>LINA MARIA ANDRADE GUTIERREZ</t>
  </si>
  <si>
    <t>LA PRESENTE ORDEN TIENE POR OBJETO: 1- APOYAR EN LA REALIZACION DEL ANÁLISIS ESTADÍSTICOS DE ENSAYOS DE PARCELAS EXPERIMENTALES EN PROYECTOS AGRÍCOLAS Y PRODUCTIVOS Y PRÁCTICAS ACADÉMICAS. 2- REALIZAR RELACIÓN DE INFORMACIÓN DE CAMPO EN PROYECTOS AGRÍCOLAS Y PRODUCTIVOS Y PRACTICAS ACADÉMICAS EN LA GRANJA EXPERIMENTAL. 3-PROCESAR MUESTRAS EN LOS ENSAYOS DE LAS PARCELAS EXPERIMENTALES. 4- APOYAR Y SUPERVISAR DEL MANUAL DE PROCEDIMIENTO DE LAS UNIDADES EXPERIMENTALES.  5- ELABORAR Y DILIGENCIAR EL FORMATO DE HERRAMIENTAS E INSUMOS. 6- APOYAR EN LA ELABORACIÓN DE GUÍAS DE CAMPO Y BOLETÍN 7- APOYAR EN LA ATENCIÓN DE PÚBLICO. 8- APOYAR EN LOS PROCESOS DE LOGÍSTICA DE LA DEPENDENCIA Y DE LOS DIPLOMADOS. 9- FACILITAR EL ACCESO A LAS INSTALACIONES DE LA GRANJA A LOS DOCENTES, ESTUDIANTES Y DEMÁS PERSONAL QUE NECESITE HACER USO DE ELLA. 10- ELABORAR INFORMES PERIÓDICOS SOBRE LOS AVANCES EN LA TOMA DE INFORMACIÓN DE CAMPO EN PROYECTOS AGRÍCOLAS PRODUCTIVOS Y PRÁCTICAS ACADÉMICAS EN LA GRANJA EXPERIMENTAL. 11- COLABORAR EN LA REALIZACIÓN DE ENCUESTAS Y ENTREVISTAS EN LA GRANJA EXPERIMENTAL Y SU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</si>
  <si>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OAG-VAD-0495</t>
  </si>
  <si>
    <t>EDWIN DAVID ROSADO FLOREZ</t>
  </si>
  <si>
    <t>LA PRESENTE ORDEN TIENE POR OBJETO: 1. APOYAR EN EL PROCESO DE IMPLEMENTACIÓN DE LEGANTO. 2. PARTICIPAR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BRINDAR ORIENTACIÓN A LOS USUARIOS ACERCA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OPTIMAS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</si>
  <si>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OAG-VAD-0496</t>
  </si>
  <si>
    <t>CHRISTHIAN CAMILO NUÑEZ GARCIA</t>
  </si>
  <si>
    <t>LA PRESENTE ORDEN TIENE POR OBJETO: 1. APOYAR EN EL PROCESO DE IMPLEMENTACIÓN DE LEGANTO. 2. PARTICIPAR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BRINDAR ORIENTACIÓN A LOS USUARIOS ACERCA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COLECCIONES.12. APOYAR LOS PROCESOS DE PREPARACIÓN DE MATERIAL BIBLIOGRÁFICO PARA QUE ESTÉN EN OPTIMAS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</si>
  <si>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OAG-VAD-0497</t>
  </si>
  <si>
    <t>GINA MARTHA ADARRAGA GOMEZ</t>
  </si>
  <si>
    <t>LA PRESENTE ORDEN TIENE POR OBJETO: 1. APOYAR EN EL PROCESO DE IMPLEMENTACIÓN DE LEGANTO.2. PARTICIPAR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BIBLIOGRÁFICOS.5. BRINDAR ORIENTACIÓN A LOS USUARIOS ACERCA DE CÓMO ACCEDER A LOS SERVICIOS DE LA BIBLIOTECA.6. APOYAR EN EL PROCESO DE ALIMENTACIÓN Y FLUJO DE TRABAJO DEL REPOSITORIO DIGITAL INSTITUCIONAL.7.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BIBLIOGRÁFICAS.9. APOYAR LOS PROCESOS DE DIGITALIZACIÓN DE TRABAJOS DE GRADO.10. APOYAR CON LA ATENCIÓN DE USUARIOS EN EL SERVICIO DE SALAS VIRTUALES.11. APOYAR CON LA UBICACIÓN DE MATERIAL BIBLIOGRÁFICO EN ESTANTERÍAS E INVENTARIO DE COLECCIONES.12. APOYAR LOS PROCESOS DE PREPARACIÓN DE MATERIAL BIBLIOGRÁFICO PARA QUE ESTÉN EN OPTIMAS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</si>
  <si>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OPSP-VAD-0498</t>
  </si>
  <si>
    <t>LUIS CARLOS LOPEZ OLIVERO</t>
  </si>
  <si>
    <t>LA PRESENTE ORDEN TIENE POR OBJETO: 1. IDENTIFICAR CONTRIBUYENTES, Y LOS AGENTES OBLIGADOS A RETENER O EXIGIR EL PAGO DEL TRIBUTO. 2.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LLEVAR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</si>
  <si>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OPSP-VAD-0499</t>
  </si>
  <si>
    <t>NIDIA PETRONA VEGA VELAIDES</t>
  </si>
  <si>
    <t>LA PRESENTE ORDEN TIENE POR OBJETO: 1.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2.PROYECTAR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SUGERIR Y PROYECTAR LA SOLICITUD DE INFORMACIÓN ADICIONAL QUE SE REQUIERA DE LOS CONTRATOS OBJETOS DE ESTUDIO DE AUDITORIA. 8. ANALIZAR LAS ACTIVIDADES QUE SE DETERMINEN EN LAS DIFERENTES MESAS DE TRABAJOS. 9. DESPLAZARSE A LOS MUNICIPIOS EN LA JURISDICCIÓN DEL MAGDALENA PARA EL DESARROLLO DE ACTIVIDADES DE CAMPO EN EL PROCESO AUDITOR PARA CASOS ESPECÍFICOS EN LA QUE SE REQUIERA. 10. REALIZAR SEGUIMIENTO AL CUMPLIMIENTO DE LOS COMPROMISOS ADQUIRIDOS EN LA MESA DE TRABAJO. 11. REALIZAR EL ESTUDIO DE LAS PROPUESTAS DE PAGO QUE PRESENTEN LAS ENTIDADES OBLIGADAS A EXIGIR O RETENER LA ESTAMPILLA. 12. REALIZAR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</si>
  <si>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OAG-VAD-0500</t>
  </si>
  <si>
    <t>FRANKLIN ENRIQUE SIERRA DE AGUA</t>
  </si>
  <si>
    <t>LA PRESENTE ORDEN TIENE POR OBJETO: 1. APOYAR EN LA RECOLECCIÓN Y DISTRIBUCIÓN DE COMUNICACIONES OFICIALES AL INTERIOR DE LA INSTITUCIÓN.  2. APOYAR ARCHIVANDO LOS REGISTROS DE CONTROL DE ENTREGA DE LAS COMUNICACIONES OFICIALES Y DEMÁS FORMATOS PRODUCIDOS POR LA DEPENDENCIA. 3.  APOYAR EN EL ARCHIVO CENTRAL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</si>
  <si>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OAG-VAD-0501</t>
  </si>
  <si>
    <t>MARTIN JOSE LLANOS PERTUZ</t>
  </si>
  <si>
    <t>LA PRESENTE ORDEN TIENE POR OBJETO: 1. APOYAR EL SOPORTE TÉCNICO MÓVIL A LOS USUARIOS A TRAVÉS DEL CHAT-ACTIVO+CODIGOQR, DONDE SE REQUIERA. 2 DAR RESPUESTA OPORTUNA A LAS INQUIETUDES O SOLICITUDES DE LOS USUARIOS A TRAVÉS DEL CHAT-ACTIVO U OTRO MEDIO.  3. CAPACITAR A LOS USUARIOS DE SALAS, EN LA UTILIZACIÓN DE LA PLATAFORMA DE SOPORTE CHAT-ACTIVO+CODIGOQR, Y EN EL BUEN USO DE LOS EQUIPOS DE CÓMPUTO.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DAR INFORMACIÓN AL SUPERVISOR DE CUALQUIER NOVEDAD QUE SE PRESENTE CUANDO SE PRESTEN LOS SERVICIOS. 7. APOYAR EN EL REPORTAR DE CUALQUIER ANOMALÍA IDENTIFICADA CON EL FIN DE MANTENER ACTUALIZADO EL INVENTARIO DE LOS EQUIPOS. 10. APOYAR EN LAS ACTIVIDADES QUE SE PROGRAMEN PARA GARANTIZAR LA EFICIENCIA EN LA PRESTACIÓN DE LOS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</si>
  <si>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OAG-VAD-0502</t>
  </si>
  <si>
    <t>ANYELI TATIANA VILALOBOS GUERRERO</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</si>
  <si>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EL CUMPLIMIENTO DE LAS ACTIVIDADES Y RESPONSABILIDADES ESTABLECIDAS EN EL SISTEMA DE GESTIÓN INTEGRAL Y EL MODELO ESTÁNDAR DE CONTROL INTERNO. 12. APOYAR LA VERIFICACIÓN DE LAS PRÁCTICAS A DESARROLLAR CARGADAS A LA PLATAFORMA SIARE Y QUE LAS MISMAS CUENTEN CON EL VISTO BUENO DEL DIRECTOR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</si>
  <si>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OAG-VAD-0503</t>
  </si>
  <si>
    <t>RAFAEL JOSE CAMPO CAMPO</t>
  </si>
  <si>
    <t>OAG-VAD-0504</t>
  </si>
  <si>
    <t>RAFAEL DAVID VALENCIA PALACIO</t>
  </si>
  <si>
    <t>LA PRESENTE ORDEN TIENE POR OBJETO: 1. APOYAR EN EL PROCESO DE IMPLEMENTACIÓN DE LEGANTO. 2. PARTICIPAR EN EL PROCESO DE VALIDACIÓN DE RECUPERACIÓN DE INFORMACIÓN EN LOS SISTEMAS DE INFORMACIÓN ALMA, PRIMO VE Y LEGANTO. 3. APOYAR EN LA RECUPERACIÓN DE MATERIAL BIBLIOGRÁFICO EN BASES DE DATOS Y REPOSITORIO DIGITAL INSTITUCIONAL. 4. APOYAR EL PROCESO DE CAPACITACIONES A ESTUDIANTES Y DOCENTES EN EL USO DE BASES DE DATOS ELECTRÓNICAS, REPOSITORIO DIGITAL INSTITUCIONAL Y GESTORES BIBLIOGRÁFICOS. 5. BRINDAR ORIENTACIÓN A LOS USUARIOS ACERCA DE CÓMO ACCEDER A LOS SERVICIOS DE LA BIBLIOTECA. 6. APOYAR EN EL PROCESO DE ALIMENTACIÓN Y FLUJO DE TRABAJO DEL REPOSITORIO DIGITAL INSTITUCIONAL. 7. APOYAR EN LAS BÚSQUEDAS DE INFORMACIÓN EN LAS BASES DE DATOS PARA LOS INFORMES A LOS PROGRAMAS ACADÉMICOS, PARA VISITA DE PARES CUANDO HAYA RENOVACIÓN DE REGISTROS CALIFICADOS Y/O ACREDITACIÓN POR ALTA CALIDAD. 8. APOYAR LOS PROCESOS DE DESARROLLO DE COLECCIONES BIBLIOGRÁFICAS. 9. APOYAR LOS PROCESOS DE DIGITALIZACIÓN DE TRABAJOS DE GRADO. 10. APOYAR CON LA ATENCIÓN DE USUARIOS EN EL SERVICIO DE SALAS VIRTUALES. 11. APOYAR CON LA UBICACIÓN DE MATERIAL BIBLIOGRÁFICO EN ESTANTERÍAS E INVENTARIO DE COLECCIONES. 12. APOYAR LOS PROCESOS DE PREPARACIÓN DE MATERIAL BIBLIOGRÁFICO PARA QUE ESTÉN EN ÓPTIMAS CONDICIONES PARA EL PRÉSTAMO A LOS USUARIOS.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</si>
  <si>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OAG-VAD-0505</t>
  </si>
  <si>
    <t>NEVIN ANDRES ROSADO VILLEGAS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</si>
  <si>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CAPACITAR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</si>
  <si>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OAG-VAD-0506</t>
  </si>
  <si>
    <t>ANDREA PAOLA JARUFFE PINILLA</t>
  </si>
  <si>
    <t>OAG-VAD-0507</t>
  </si>
  <si>
    <t>JORGE LUIS NARVAEZ RUDAS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</si>
  <si>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CAPACITAR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</si>
  <si>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OAG-VAD-0508</t>
  </si>
  <si>
    <t>OSCAR IVAN ORDOÑEZ VALERA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</si>
  <si>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CAPACITAR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</si>
  <si>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OAG-VAD-0509</t>
  </si>
  <si>
    <t>ANDERSON DARIO PALACIO VILARO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</si>
  <si>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TANTO PERMANENTES COMO VISITANTES, DE MANERA DIRECTA O A TRAVÉS DEL CHAT-ACTIVO+CODIGOQR, DONDE SE REQUIERA. 3. CAPACITAR A LOS USUARIOS DE SALAS, EN LA UTILIZACIÓN DE LA PLATAFORMA DE SOPORTE CHAT-ACTIVO+CODIGOQR, Y EN EL BUEN USO DE LOS EQUIPOS DE CÓMPUTO. 4. APOYAR EN EL SEGUIMIENTO Y CONTROL DEL INVENTARIO Y ESTADO DE LOS RECURSOS. 5. APOYAR EN LA REVISIÓN BÁSICA Y REPORTE DE ANOMALÍAS EN LOS COMPUTADORES DE LAS SALAS Y LABORATORIOS INFORMÁTICOS ASIGNADOS. 6. APOYAR EL CUMPLIMIENTO A CABALIDAD DE LOS PROCEDIMIENTOS ESTABLECIDOS PARA LA PRESTACIÓN DE LOS SERVICIOS. 7. APOYAR CON LA INFORMACIÓN OPORTUNA SOBRE SITUACIONES QUE AFECTEN EL DESARROLLO DE LAS ACTIVIDADES EN EL LABORATORIO. 8. APOYAR EN LA INSTALACIÓN DE SOFTWARE REQUERIDO POR LOS DOCENTES, PREVIA AUTORIZACIÓN DEL PROCESO DE GESTIÓN DE TICS E INSTALAR AYUDAS AUDIOVISUALES PARA LAS CLASES QUE LO REQUIERAN. 9. HACER RECOMENDACIONES A LOS USUARIOS SOBRE EL USO ESPECIAL QUE DEBE DARSE A LOS RECURSOS, YA SEA A TRAVÉS DE INSTRUCTIVOS, CAPACITACIONES O DIRECTAMENTE EN EL MOMENTO DEL PRÉSTAMO. 10. APOYAR EN EL CONTROL Y REPORTE EN EL SISTEMA SIARE DEL INGRESO DE ESTUDIANTES Y DOCENTES A LAS SALAS Y LABORATORIOS INFORMÁTICOS EN LAS HORAS AUTÓNOMAS. 11. APOYAR EN LAS ACTIVIDADES QUE SE PROGRAMEN PARA GARANTIZAR LA EFICIENCIA EN LA PRESTACIÓN DE LOS SERVICIOS DEL GRUPO DE RECURSOS EDUCATIVOS Y ADMINISTRACIÓN DE LABORATORI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</si>
  <si>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OAG-VAD-0510</t>
  </si>
  <si>
    <t>JULIANA DE LA MILAGROSA VIVES NORIEGA</t>
  </si>
  <si>
    <t>LA PRESENTE ORDEN TIENE POR OBJETO: 1. APOYAR AL GRUPO INTERNO DE SERVICIOS GENERALES EN LA ATENCIÓN AL PÚBLICO, TANTO EN VENTANILLA COMO POR VÍA TELEFÓNICA, 2. APOYAR EN LOS REGISTROS DE LOS MANTENIMIENTOS, CONSUMO DE COMBUSTIBLES, VEHÍCULOS SOLICITADOS Y SALIDAS DE PRÁCTICAS ACADÉMICAS, 3. REGISTRAR LOS GASTOS DE CAJA MENOR, GASTOS EN MANTENIMIENTOS REALIZADOS POR FERRETERÍA, CONSUMOS DE AGUA DE TODAS LAS SEDES Y GASTOS POR SERVICIOS PÚBLICOS, 4. APOYAR EN LA REALIZACIÓN DE INFORMES PARA GASTOS DE AUSTERIDAD, GREENMETRIC Y AUDITORÍAS TANTO INTERNAS COMO EXTERNAS, 5. REALIZAR INFORMES SOBRE LOS DIFERENTES GASTOS QUE SE GENERAN Y CONTROLAN DESDE GSG, 6. DEJAR REGISTROS DIARIOS DE LAS SOLICITUDES QUE NO SE PUDIERON ATENDER PARA HACERLE SEGUIMIENTO, 7. APOYAR EN EL CONTROL DE LOS REGISTROS QUE GENERA AMSI (AM) PARA FUTUROS INFORMES, 8. APOYAR EN LOS CONTROLES QUE SE DEBEN REALIZAR PARA TODO LO QUE CORRESPONDE A MANTENIMIENTOS.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</si>
  <si>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OAG-VAD-0511</t>
  </si>
  <si>
    <t>YASNIRIS JULIO MUÑOZ</t>
  </si>
  <si>
    <t xml:space="preserve"> LA PRESENTE ORDEN TIENE POR OBJETO: 1. APOYAR AL GRUPO INTERNO DE SERVICIOS GENERALES EN LA SUPERVISIÓN DE ESPACIOS FÍSICOS QUE COMPRENDEN LA BIBLIOTECA GERMAN BULA MEYER. 2. APOYAR EN APERTURAS DE SALONES, ESPACIOS ACADÉMICOS Y ADMINISTRATIVOS CUANDO SE NECESITE CUBRIR A OTRO COMPAÑERO. 3. EFECTUAR A SU SUPERVISOR INMEDIATO, CUALQUIER ANOMALÍA QUE OBSERVE Y AFECTE NEGATIVAMENTE A LA INSTITUCIÓN. 4. COLABORARLE A CUALQUIER MIEMBRO DE LA UNIVERSIDAD O VISITANTE, EN TEMAS DE ORIENTACIÓN LOCATIVA. 5. APOYAR EN LA ATENCIÓN DE LOS REQUERIMIENTOS DE LOS FUNCIONARIOS DE LA UNIVERSIDAD PARA FACILITAR EL CABAL DESARROLLO DE LAS ACTIVIDADES ACADÉMICAS Y ADMINISTRATIVAS. 6. APOYAR EN EL CONTROL DE TRÁNSITO INTERNO DE ELEMENTOS Y EQUIPOS PRINCIPALMENTE DENTRO DE LA BIBLIOTECA Y DENTRO DE LAS INSTALACIONES DE LA UNIVERSIDAD, CUANDO ASÍ SE REQUIERA,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</si>
  <si>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OAG-VAD-0512</t>
  </si>
  <si>
    <t>RICHAR MONTERO OJEDA</t>
  </si>
  <si>
    <t>LA PRESENTE ORDEN TIENE POR OBJETO: 1. APOYAR EN LA SUPERVISIÓN ESPACIOS FÍSICOS, 2. APOYAR EN APERTURAS DE SALONES Y ESPACIOS ACADÉMICOS Y ADMINISTRATIVOS. 3. EFECTUAR REPORTE DE ANOMALÍAS EN ESPACIOS FÍSICOS, COADYUVAR EN ORIENTACIONES LOCATIVAS. 4. APOYAR EN LA REALIZACIÓN DE RONDAS A PARQUEADEROS (CARROS Y MOTOS). 5. APOYAR EN LA ALERTA SOBRE PERSONAS EXTRAÑAS QUE SE ENCUENTREN EN LOS ALREDEDORES DEL CAMPUS UNIVERSITARIO. 6. APOYAR EN LA ATENCIÓN LOS REQUERIMIENTOS DE LOS FUNCIONARIOS DE LA UNIVERSIDAD PARA FACILITAR EL CABAL DESARROLLO DE LAS ACTIVIDADES ACADÉMICAS Y ADMINISTRATIVAS, 7. APOYAR EN EL CONTROL DEL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</si>
  <si>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OPSP-VAD-0513</t>
  </si>
  <si>
    <t>LIANA PATRICIA MACHADO SANABRIA</t>
  </si>
  <si>
    <t>LA PRESENTE ORDEN TIENE POR OBJETO: 1. ASESORAR EN EL MANTENIMIENTO Y MEJORA DE LOS PROCEDIMIENTOS, GUÍAS Y DOCUMENTACIÓN DEL PROCESO DE ACREDITACIÓN DENTRO DEL SISTEMA DE GESTIÓN INSTITUCIONAL INTEGRAL. 2. REALIZAR ACOMPAÑAMIENTO EN LOS PROCESOS DE AUDITORÍA INTERNA Y AUDITORÍA EXTERNA. 3. FACILITAR LA MEDICIÓN Y SATISFACCIÓN DEL USUARIO A TRAVÉS DE ENCUESTAS, INDICADORES Y OTRAS HERRAMIENTAS DE SEGUIMIENTO AL PROCESO DE ACREDITACIÓN. 4. APOYAR EN EL SEGUIMIENTO DE LOS INDICADORES DE LOS PROYECTOS DEL PLAN DE ACCIÓN. 5. REALIZAR ACOMPAÑAMIENTO A LOS PROCESOS DE FOCALIZACIÓN DE PROGRAMAS ACADÉMICOS PARA ACREDITACIÓN DE ALTA CALIDAD. 6. APOYAR EN LA CUALIFICACIÓN, CAPACITACIÓN Y ACTUALIZACIÓN DE LOS MIEMBROS DE LA COMUNIDAD ACADÉMICA EN PROCESOS DE AUTOEVALUACIÓN Y MEJORAMIENTO CONTINUO QUE ESTÉN LIGADAS AL CUMPLIMIENTO DEL PLAN DE ACCIÓN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</si>
  <si>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OPSP-VAD-0514</t>
  </si>
  <si>
    <t>CLAUDIA PATRICIA VINUEZA RIVEROS</t>
  </si>
  <si>
    <t>LA PRESENTE ORDEN TIENE POR OBJETO: 1. APOYAR EN LA ELABORACIÓN DE  MATERIALES PEDAGÓGICOS DIGITALES E IMPRESOS PARA LOS CURSOS PROPIOS DE INGLÉS QUE SE REQUIERAN EN EL CENTRO DE PLURILINGÜISMO. 2. APOAYAR Y COORDINAR CON EL CETEP, LA CREACIÓN DE MATERIALES DIDÁCTICOS DIGITALES. 3. ARTICULAR LA CREACIÓN DE MATERIALES PEDAGÓGICOS CON TODOS LOS DOCENTES DE IDIOMAS DE LA UNIVERSIDAD. 4. ASESORAR EN  LA PUBLICACIÓN DE MATERIALES PEDAGÓGICOS EN COLABORACIÓN CON LA EDITORIAL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</si>
  <si>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OAG-VAD-0515</t>
  </si>
  <si>
    <t>CAROLY MILDRED CORONADO ALCALA</t>
  </si>
  <si>
    <t>LA PRESENTE ORDEN TIENE POR OBJETO: 1. APOYAR EN EL SEGUIMIENTO Y CONTROL DEL INVENTARIO Y ESTADO DE LOS RECURSOS. 2. ENTREGA Y RECEPCIÓN DE EQUIPOS DE PRODUCCIÓN A ESTUDIANTES Y DOCENTES 3. APERTURA Y CIERRE DE SALA DE REALIZACIÓN 4. MANTENIMIENTO DE EQUIPOS DE PRODUCCIÓN DE LA BODEGA 5. ATENCIÓN A ESTUDIANTES 6. ATENCIONES DOCENTES INTENSIVOS 7. APOYAR EN LA INDUCCIÓN DE MANEJO DE EQUIPOS SI SE REQUIERE.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</si>
  <si>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OAG-VAD-0516</t>
  </si>
  <si>
    <t>ENEL JESUS NIETO ROPAIN</t>
  </si>
  <si>
    <t>LA PRESENTE ORDEN TIENE POR OBJETO: 1. APOYAR MEDIANTE LA ATENCIÓN DE SOLICITUDES DE ESTUDIANTES Y DOCENTES QUE HAGAN USO DEL LIIC. 2. APOYAR CON LA OPERACIÓN DE EQUIPOS ESPECIALIZADOS DURANTE LAS PRÁCTICAS ACADÉMICAS. 3. APOYAR EN LA ORGANIZACIÓN DEL LABORATORIO. 4. APOYAR EN LA ATENCIÓN DE LAS NECESIDADES DE LOS ESTUDIANTES DE LA MAESTRÍA EN INGENIERÍA. 5. APOYAR EN LA EJECUCIÓN DE LOS ENSAYOS QUE SE REALIZAN EN EL LIIC PARA PRÁCTICAS ACADÉMICAS PRESENCIALES. 6. REALIZAR LIMPIEZA Y MANTENIMIENTO A LOS EQUIPOS DEL LABORATORIO.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</si>
  <si>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OPSP-VAD-0517</t>
  </si>
  <si>
    <t>DANIEL DE JESUS CASTILLO SANCHEZ</t>
  </si>
  <si>
    <t>LA PRESENTE ORDEN TIENE POR OBJETO: 1.APOYAR MEDIANTE LA ATENCIÓN PERMANENTE A LOS REQUERIMIENTOS DEL LIIC. 2. APOYO EN EL DESARROLLO DE PRÁCTICAS ACADÉMICAS DE GEOTECNIA Y RESISTENCIA DE MATERIALES. 3. APOYAR EN LA PREPARACIÓN DE MUESTRAS E INSUMOS PARA EL DESARROLLO DE LAS PRÁCTICAS. 4. APOYAR EN LA ORGANIZACIÓN DEL LABORATORIO. 5. APOYAR EN LA REVISIÓN, ACTUALIZACIÓN Y MEJORAMIENTO DE HOJAS DE CÁLCULO DE ENSAYOS DEL LIIC. 6. APOYAR EN LA ATENCIÓN DE LAS NECESIDADES DE LOS ESTUDIANTES DE LA MAESTRÍA EN INGENIERÍA.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</si>
  <si>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OPSP-VAD-0518</t>
  </si>
  <si>
    <t>ANA ISABEL TETTE MARQUEZ</t>
  </si>
  <si>
    <t>LA PRESENTE ORDEN TIENE POR OBJETO: 1. APOYAR EN EL FORTALECIMIENTO DEL PROGRAMA DE SEGURIDAD DEL PACIENTE DE LA CLÍNICA ODONTOLÓGICA. 2. REALIZAR SEGUIMIENTO Y ANÁLISIS AL REPORTE DE LOS EVENTOS ADVERSOS PRESENTADOS EN LA CLÍNICA ODONTOLÓGICA. 3. REALIZAR SEGUIMIENTO A LOS INDICADORES DE GESTIÓN, VERIFICACIÓN Y ANÁLISIS DE DATOS DE LOS PROCESOS A CARGO. 4. APOYAR EN EL PROCESO DEL PROGRAMA DE CAPACITACIÓN Y EVALUACIÓN DEL PERSONAL AUXILIAR, DOCENTES Y ESTUDIANTES DE LA CLÍNICA ODONTOLÓGICA. 5. APOYAR LA REVISIÓN Y ACTUALIZACIÓN DE LA DOCUMENTACIÓN EXISTENTES."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</si>
  <si>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OAG-VAD-0519</t>
  </si>
  <si>
    <t>MILEIBYS CAROLINA ROJANO DEL TORO</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</si>
  <si>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</si>
  <si>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OPSP-VAD-0520</t>
  </si>
  <si>
    <t>DANIELA ALEJANDRA MARTINEZ RODRIGUEZ</t>
  </si>
  <si>
    <t>: LA PRESENTE ORDEN TIENE POR OBJETO: 1.DESARROLLAR LAS ACTIVIDADES DE DIAGNÓSTICO, EVALUACIÓN, INTERVENCIÓN CLÍNICA PARA NIÑOS, ADOLESCENTES Y ADULTOS O LOS SERVICIOS QUE DESDE SU ÁREA REQUIERA EL PROGRAMA, 2. PARTICIPAR DE LAS JORNADAS DE SALUD Y LOS PROYECTOS DE INVESTIGACIÓN DESARROLLADOS DESDE EL PAP. 3.DESARROLLAR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5.SEGUIR LAS ORIENTACIONES DE LA UNIVERSIDAD EN ASPECTOS RELACIONADOS CON PLANES CURRICULARES, ESTRATEGIAS PEDAGÓGICAS Y DE EVALUACIÓN FORMATIVA (DECRETO 780 DE 2016, PARTE 7, CAPÍTULO 1, ARTÍCULO 2.7.1.1.17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</si>
  <si>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KAREN AVILA LABASTIDAS</t>
  </si>
  <si>
    <t>OPSP-VAD-0521</t>
  </si>
  <si>
    <t>LA PRESENTE ORDEN TIENE POR OBJETO: 1.DESARROLLAR LAS ACTIVIDADES DE DIAGNÓSTICO, EVALUACIÓN, INTERVENCIÓN, REHABILITACIÓN NEUROCOGNITIVA. 2.PARTICIPAR DE LAS JORNADAS DE SALUD Y LOS PROYECTOS DE INVESTIGACIÓN DESARROLLADOS DESDE EL PAP. 3.DESARROLLAR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SEGUIR LAS ORIENTACIONES DE LA UNIVERSIDAD EN ASPECTOS RELACIONADOS CON PLANES CURRICULARES, ESTRATEGIAS PEDAGÓGICAS Y DE EVALUACIÓN FORMATIVA (DECRETO 780 DE 2016, PARTE 7, CAPÍTULO 1, ARTÍCULO 2.7.1.1.17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</si>
  <si>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OPSP-VAD-0522</t>
  </si>
  <si>
    <t>MAYRA ALEJANDRA MENDOZA HERNANDEZ</t>
  </si>
  <si>
    <t>LA PRESENTE ORDEN TIENE POR OBJETO: 1.DESARROLLAR LAS ACTIVIDADES DE DIAGNÓSTICO, EVALUACIÓN, INTERVENCIÓN CLÍNICA PARA NIÑOS, ADOLESCENTES Y ADULTOS O LOS SERVICIOS QUE DESDE SU ÁREA REQUIERA EL PROGRAMA, 2. PARTICIPAR DE LAS JORNADAS DE SALUD Y LOS PROYECTOS DE INVESTIGACIÓN DESARROLLADOS DESDE EL PAP. 3.DESARROLLAR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5.SEGUIR LAS ORIENTACIONES DE LA UNIVERSIDAD EN ASPECTOS RELACIONADOS CON PLANES CURRICULARES, ESTRATEGIAS PEDAGÓGICAS Y DE EVALUACIÓN FORMATIVA (DECRETO 780 DE 2016, PARTE 7, CAPÍTULO 1, ARTÍCULO 2.7.1.1.17 PARRÁGRAFO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</si>
  <si>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OPSP-VAD-0523</t>
  </si>
  <si>
    <t>VIVIAN CAROLINA BAUTE ZULUAGA</t>
  </si>
  <si>
    <t>LA PRESENTE ORDEN TIENE POR OBJETO: 1. APOYAR EN LA EVALUACIÓN DEL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</si>
  <si>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OPSP-VAD-0524</t>
  </si>
  <si>
    <t>SHAROL MERCEDES CORTES MIRANDA</t>
  </si>
  <si>
    <t>LA PRESENTE ORDEN TIENE POR OBJETO: 1. APOYAR EN LA EVALUACIÓN DEL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</si>
  <si>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OAG-VAD-0525</t>
  </si>
  <si>
    <t>TISSIANA JULIETH RODRIGUEZ ORTIZ</t>
  </si>
  <si>
    <t>LA PRESENTE ORDEN TIENE POR OBJETO: 1. APOYAR EN LA ATENCIÓN A USUARIOS Y LLAMADAS TELEFÓNICA DE LA SECRETARÍA GENERAL. 2. APOYAR EN LA VERIFICACIÓN DE LA DOCUMENTACIÓN DEL PROCESO DE GRADOS (CEREMONIA COLECTIVA Y ESPECIAL). 3. APOYAR EN LA ELABORACIÓN DE OFICIOS SEGÚN INSTRUCCIONES DE LA SECRETARIA GENERAL. 4. APOYAR EN LA ELABORACIÓN DE CERTIFICACIONES QUE EXPIDA LA SECRETARIA GENERAL. 5. APOYAR EN LA ELABORACIÓN DE COPIAS DE ACTAS DE GRADO Y DUPLICADO DE DIPLOMAS 6. APOYAR EN EL SEGUIMIENTO Y CONTROL DE SOLICITUDES DE LA SECRETARÍA GENERAL. 7. APOYAR EN LA REALIZACIÓN DE INFORMES ESTADÍSTICOS DE LA SECRETARÍA GENERAL. 8. APOYAR EN LA ACTUALIZACIÓN Y GESTIÓN DEL SISTEMA DE GESTIÓN DE CALIDAD DEL PROCESO DE GESTIÓN DOCUMENTAL. 9. APOYAR EN EL PROCESO DE AUTENTICACIÓN DE DOCUMENTOS. 10. APOYAR EN LA REALIZACIÓN DE CERTIFICADOS DE DIPLOMADOS DIGITALES.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</si>
  <si>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OAG-VAD-0526</t>
  </si>
  <si>
    <t>RAFAEL ALBERTO SANCHEZ OVIEDO</t>
  </si>
  <si>
    <t>LA PRESENTE ORDEN TIENE POR OBJETO: 1. APOYAR EN LA ELABORACIÓN DE MATERIAL PEDAGÓGICO Y PIEZAS INFORMATIVAS QUE SE REQUIERAN PARA ACTIVIDADES RELACIONADAS CON LOS PROCESOS DE GESTIÓN ACADÉMICA DE LA DIRECCIÓN CURRICULAR Y DE DOCENCIA: PLAN DE ACCIÓN CAPACITACIÓN Y CUALIFICACIÓN DOCENTE; PROCESO DE MONITORIAS ACADÉMICAS Y PROCESO DE INDUCCIÓN DOCENTE 2. APOYAR EN LA REVISIÓN Y VALIDACIÓN HOJAS DE VIDA Y DOCUMENTO PRECONTRACTUALES DE DOCENTES DE CATEDRA EN EL SISTEMA SIGEP. 3. REVISAR LA DOCUMENTACIÓN PRECONTRACTUAL, REVISAR DOCUMENTACIÓN DE TITULACIÓN, REVISAR DOCUMENTACIÓN DE EXPERIENCIA LABORAL, VALIDAR LA HOJA DE VIDA DEL DOCENTE A VINCULAR 4. APOYAR EN LA ELABORACIÓN DE REPORTE DE INFORMACIÓN RELACIONADA CON LA TITULACIÓN DOCENTE EXTRAÍDA DEL SIGEP.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</si>
  <si>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OAG-VAD-0527</t>
  </si>
  <si>
    <t>DAVID ANDRES RODRIGUEZ RICO</t>
  </si>
  <si>
    <t>LA PRESENTE ORDEN TIENE POR OBJETO: 1. BRINDAR ASESORÍA Y ORIENTACIÓN EN MATERIA JURÍDICA AL VICERRECTOR ADMINISTRATIVO. 2) FUNDAMENTAR JURÍDICAMENTE LA ELABORACIÓN Y REVISIÓN DE LOS ACTOS ADMINISTRATIVOS QUE SE REQUIERA EXPEDIR POR EL DESPACHO DEL VICERRECTOR EN VIRTUD DE DELEGACIONES ADMINISTRATIVAS. 3) ASESORAR, ASISTIR, APOYAR JURÍDICAMENTE Y RESOLVER CONSULTAS DE TIPO JURÍDICO QUE LE SEAN SOLICITADAS POR PARTE DEL VICERRECTOR ADMINISTRATIVO Y DEMÁS AUTORIDADES DEL ÁREA ADMINISTRATIVA Y DE DIRECCIÓN DE UNIMAGDALENA. 4) APOYAR EN LA PROYECCIÓN DE MINUTAS PARA ORDENES, CONTRATOS, CONVENIOS Y DEMÁS PROCESOS QUE REQUIERA UNIMAGDALENA Y QUE SEAN SOLICITADOS POR EL VICERRECTOR ADMINISTRATIVO. 5) APOYAR EN LA REVISIÓN EN LA PLATAFORMA DEL GEDOCO DE LOS DOCUMENTOS PRECONTRACTUALES, NECESARIOS PARA LA ELABORACIÓN DE ÓRDENES DE SERVICIOS PROFESIONALES Y DE APOYO A LA GESTIÓN. 6) PROYECTAR LOS CONCEPTOS JURÍDICOS QUE TENGAN RELACIÓN CON EL ÁMBITO DE COMPETENCIA DE LA VICERRECTORÍA ADMINISTRATIVA. 7) ASISTIR A LAS REUNIONES A LAS QUE SEA CONVOCADO POR EL DESPACHO DEL VICERRECTOR. 8) CUMPLIR CON LOS PROCEDIMIENTOS DEL PROCESO GESTIÓN JURÍDICA DEL SISTEMA DE GESTIÓN INTEGRAL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</si>
  <si>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OPSP-VAD-0528</t>
  </si>
  <si>
    <t>ANDERSON IGNACIO MARIN VIDAL</t>
  </si>
  <si>
    <t>LA PRESENTE ORDEN TIENE POR OBJETO: 1. REVISAR SOPORTES DOCUMENTALES Y REDACTAR DOCUMENTOS JURÍDICOS PARA EL DESARROLLO DE CONVENIOS INTERINSTITUCIONALES. 2. COADYUVAR CON LOS PROCESOS DE REGLAMENTACIÓN Y NUEVAS POLÍTICAS GESTIONADAS POR LA UNIVERSIDAD .3 PROYECTAR MINUTAS PARA LA SUSCRIPCIÓN DE NUEVOS CONVENIOS Y ACTAS PARA LA VICERRECTORIA ADMINISTRATIVA 4. REDACTAR, REVISAR Y HACER SEGUIMIENTO A LAS ACTAS DE CONVENIOS. 5. APOYAR EN LOS ESTUDIOS PARA LA ACTUALIZACION DEL PREDIAL DE LA UNIVERSIDAD 6. APOYAR EN LOS ESTUDIOS PARA LA ACTUALIZACION DE LAS ESCRITURAS  DE LA UNIVERSIDAD DEL MAGDALENA, 7. ELABORAR CONVENIOS ADMINISTRATIVOS Y REVISAR DOCUMENTOS JURIDICOS  PARA LA VICERRECTORIA Y EL AREA DE ESTAMPILLSA E IMPUESTOS DE LA UNIVERSIDAD DEL MAGDALENA 8. TRAMITA Y VERIFICAR LAS LIQUIDACIONES Y PAGOS DE LOS  IMPUESTO PREDIAL, IMPUESTO AL VALOR AGREGADO, RETENCION DE INDUSTRIA Y COMERCIO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</si>
  <si>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OPSP-VAD-0529</t>
  </si>
  <si>
    <t>JAVIER DONALDO HERRERA SANTIAGO</t>
  </si>
  <si>
    <t>LA PRESENTE ORDEN TIENE POR OBJETO: 1. APOYAR EN LA ESTRUCTURACIÓN DE PROYECTOS INTEGRADORES. 2. ORGANIZAR ACTIVIDADES PARA DAR CUMPLIMIENTO AL PLAN DE ACCIÓN DE LOS PROYECTOS INTEGRADORES ESTRUCTURADOS. 3. REALIZAR SEGUIMIENTO A LAS ACTIVIDADES QUE SE DESARROLLEN EN EL MARCO DE LOS PROYECTOS INTEGRADORES ESTRUCTURADOS.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</si>
  <si>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OPSP-VAD-0530</t>
  </si>
  <si>
    <t>RAUL JOSE SARABIA GOMEZ</t>
  </si>
  <si>
    <t>LA PRESENTE ORDEN TIENE POR OBJETO: 1. ASESORAR EN LA ELABOARACIÓN DE PROPUESTAS DE INVESTIGACIÓN. 2. ASESORAR EN LA PRESENTACIÓN  DE PROPUESTAS DE INVESTIGACIÓN A ENTIDADES EXTERNAS 3. ASESORAR EN LA BÚSQUEDA DE  FINANCIACIÓN DE ENTIDADES NACIONALES E INTERNACIONALES PARA PROYECTOS DE I+D.  4. ADMINISTRACIÒN Y CARGUE DE CONVOCATORIAS NACIONALES E INTRNACIONALES  EN LA PLATAFORMA CO-LAB DE LA VICERRECTORÌA DE INVESTIGACIÒN 5. ASISTIR A LAS REUNIONES QUE SEAN REQUERIDAS POR EL SUPERVISOR PARA EL CUMPLIMIENTO DEL OBJETO DEL CONTRATO 6. APOYAR LA  ELABORACIÓN Y EL REGISTRO BASE DE PROYECTOS EN LA HERRAMIENTA MGA WEB Y EN EL CARGUE DE TODOS LOS DATOS Y DOCUMENTOS SOPORTE EN EL SISTEMA, COMO INSUMO PARA LA PRESENTACIÓN DEL PROYECTO 7. ASESORAR Y ACOMPAÑAR A LOS DIRECTORES DE GRUPO DE INVESTIGACIÓN PARA LA  PRESENTACIÓN DE PROPUESTAS I+D.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</si>
  <si>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OPSP-VAD-0531</t>
  </si>
  <si>
    <t>LA PRESENTE ORDEN TIENE POR OBJETO: 1. EVALUAR EL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COORDINAR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ATENDER LAS ORIENTACIONES DE LA UNIVERSIDAD EN ASPECTOS RELACIONADOS CON PLANES CURRICULARES, ESTRATEGIAS PEDAGÓGICAS Y DE EVALUACIÓN FORMATIVA (DECRETO 780 DE 2016, PARTE 7, CAPÍTULO 1, ARTÍCULO 2.7.1.1.17 PARRÁGRAFO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</si>
  <si>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OPSP-VAD-0532</t>
  </si>
  <si>
    <t>OPS-VAC-0001-2022</t>
  </si>
  <si>
    <t>ADMINISTRADORA DE HOTELES GMH SA</t>
  </si>
  <si>
    <t>SERVICIO DE HOSPEDAJE Y ALIMENTACIÓN EN LA CIUDAD DE SANTA MARTA PARA CONFERENCISTAS VISITANTES E INVITADOS ESPECIALES EN EL MARCO DE LAS ACTIVIDADES ACADÉMICAS Y DE EXTENSIÓN QUE SE DESARROLLAN EN LA UNIVERSIDAD DEL MAGDALENA DURANTE LA VIGENCIA 2022 EL SERVICIO DE HOSPEDAJE DEBE INCLUIR HABITACIÓN CON AIRE ACONDICIONADO DUCHA CON AGUA CALIENTE CONEXIÓN A RED IFI Y LA ALIMENTACIÓN DEBE INCLUIR DESAYUNO ALMUERZO Y CENA EN PORCIONES PARA ADULTOS</t>
  </si>
  <si>
    <t>ALICIA ESTHER CASTRO VILLEGAS</t>
  </si>
  <si>
    <t>OPS-VAC-0002-2022</t>
  </si>
  <si>
    <t>LA PREVISORA SA COMPAÑÍA DE SEGUROS</t>
  </si>
  <si>
    <t>COMPRA DE UNA 1 PÓLIZA DE RESPONSABILIDAD CIVIL PROFESIONAL MÉDICA PARA LOS ESTUDIANTES DE LOS PROGRAMAS ACADÉMICOS DE LA FACULTAD DE CIENCIAS DE LA SALUD MEDICINA PSICOLOGÍA ODONTOLOGÍA Y ENFERMERÍA Y LOS ESTUDIANTES DEL CENTRO PARA LA REGIONALIZACIÓN DE LA EDUCACIÓN Y LAS OPORTUNIDADES CREO AUXILIAR EN SALUD ORAL QUE REALIZARAN PRÁCTICAS EN DIFERENTES INSTITUCIONES PRESTADORAS DEL SERVICIO DE SALUD EN CONVENIO CON LA UNIVERSIDAD</t>
  </si>
  <si>
    <t>OPS-VAC-0003-2022</t>
  </si>
  <si>
    <t>STANZIA SANTA MARTA SAS</t>
  </si>
  <si>
    <t>OSM-VAC-0001-2022</t>
  </si>
  <si>
    <t>HOTEL GRAN MARINA SAS</t>
  </si>
  <si>
    <t>ODC-VAC-0001-2022</t>
  </si>
  <si>
    <t>OTRO TIPO DE CONTRATO</t>
  </si>
  <si>
    <t>CRISTIAM DE JESUS FERNANDEZ GUZMAN</t>
  </si>
  <si>
    <t>SUMINISTRO DE ALMUERZOS Y REFRIGERIOS EN EL MARCO DE LAS ACTIVIDADES DE TIPO ACADÉMICO TALES COMO EVENTOS REUNIONES TALLERES SEMINARIOS CAPACITACIONES ENTRE OTRAS QUE SE REALIZAN DESDE LA DIRECCIÓN CURRICULAR Y DE DOCENCIA DE LA VICERRECTORÍA ACADÉMICA</t>
  </si>
  <si>
    <t xml:space="preserve">FUNCIONAMIENTO </t>
  </si>
  <si>
    <t>2022/07/31</t>
  </si>
  <si>
    <t>TECNODEM LTDA</t>
  </si>
  <si>
    <t>OPS-DAD-0009</t>
  </si>
  <si>
    <t xml:space="preserve"> FVO SAS.</t>
  </si>
  <si>
    <t xml:space="preserve">SERVICIO DE DIVULGACIÓN DE LA OFERTA ACADÉMICA DE POSTGRADOS EN PUBLICIDAD ESTÁTICA A TRAVÉS DE VALLAS PUBLICITARIAS, UBICADAS EN LA AVENIDA DEL LIBERTADOR, SITIO ESTRATÉGICOS DE LA CIUDAD DE SANTA MARTA. </t>
  </si>
  <si>
    <t>OPS-DAD-0010</t>
  </si>
  <si>
    <t>FUMIABA</t>
  </si>
  <si>
    <t>SERVICIO DE FUMIGACIÓN Y CONTROL DE PLAGAS PARA LA UNIVERSIDAD DEL MAGDALENA, CAMPUS PRINCIPAL Y SUS SEDES ALTERNAS.</t>
  </si>
  <si>
    <t>OPS-DAD-0011</t>
  </si>
  <si>
    <t>HIGH QUALITY TECHNOLOGY S.A.S</t>
  </si>
  <si>
    <t>MANTENIMIENTO PREVENTIVO Y CORRECTIVO DEL SISTEMA DE INFORMACIÓN SERIES, CORRESPONDIENTE A LA PLATAFORMA DE COMUNICACIONES OFICIALES DE LA UNIVERSIDAD DEL MAGDALENA.</t>
  </si>
  <si>
    <t>2022/07/26</t>
  </si>
  <si>
    <t>OPS-DAD-0012</t>
  </si>
  <si>
    <t>METALMECANICA ELECTRICOS Y CIVILES S.A.</t>
  </si>
  <si>
    <t>SERVICIO PREVENTIVO Y CORRECTIVO EN CARPINTERÍA METÁLICA, VIDRIERÍA Y SOLDADURA PARA EL BUEN FUNCIONAMIENTO DE LOS MUEBLES Y ESTRUCTURAS EN METÁLICA Y VIDRIERÍA DE LAS DIFERENTES LOCACIONES DE LA UNIVERSIDAD DEL MAGDALENA Y SUS SEDES ALTERNAS</t>
  </si>
  <si>
    <t>OPS-DAD-0013</t>
  </si>
  <si>
    <t>MARTHA ROCIO CABALLERO ZAMBRANO MUDIAUTOS</t>
  </si>
  <si>
    <t xml:space="preserve">SERVICIO DE MANTENIMIENTO PREVENTIVO Y CORRECTIVO DE LOS VEHÍCULOS PERTENECIENTES AL PARQUE AUTOMOTOR DE LA UNIVERSIDAD DEL MAGDALENA </t>
  </si>
  <si>
    <t>OPS-DAD-0014</t>
  </si>
  <si>
    <t>OBJETO EL SERVICIO DE ALQUILER DE MODULOS METALICOS (CONTENEDORES) DE 6 MTS, CON EL FIN DE CUBRIR REQUERIMIENTOS DE ESPACIOS PARA OFICINAS ALTERNAS Y BODEGAS NECESARIAS PARA EL BUEN FUNCIONAMIENTO DE LAS UNIDADES ADMINISTRATIVAS</t>
  </si>
  <si>
    <t>BETTY PATIÑO URIELES</t>
  </si>
  <si>
    <t>OPS-DAD-0015</t>
  </si>
  <si>
    <t>ALBERTO DE JESUS MENDEZ LINERO</t>
  </si>
  <si>
    <t>SERVICIO DE LAVADO Y PLANCHADO DE LOS MANTELES Y BANDERAS DE LA UNIVERSIDAD QUE SE UTILIZAN EN EVENTOS INSTITUCIONALES</t>
  </si>
  <si>
    <t>OPSP-DAD-0016</t>
  </si>
  <si>
    <t>PRODUCCIONES TERRITORIO SAMARIO S.A.S.</t>
  </si>
  <si>
    <t>OBJETO HONORARIOS PROFESIONALES PARA PREPRODUCCIÓN, PRODUCCIÓN Y POST PRODUCCIÓN DEL PROGRAMA INSTITUCIONAL DE LA UNIVERSIDAD DEL MAGDALENA EL CAMPUS TV, PROGRAMA SEMANAL PARA TRANSMITIR CINCO (05) MESES DE 2021, POR EL CANAL REGIONAL TELECARIBE, EL CANAL UNIVERSITARIO ZOOM Y EL CANAL TERRITORIO DE TELEVISIÓN LOCAL- CANAL 78 POR TV NORTE TELEVISIÓN POR CABLE</t>
  </si>
  <si>
    <t>OPS-DAD-0017</t>
  </si>
  <si>
    <t>ALBERTO ELIAS GONZALEZ IGUARAN</t>
  </si>
  <si>
    <t>SERVICIO DE CERRAJERÍA PARA LA UNIVERSIDAD DEL MAGDALENA Y SUS SEDES ALTERNAS</t>
  </si>
  <si>
    <t>OPS-DAD-0018</t>
  </si>
  <si>
    <t>SERVICIOS POSTALES NACIONALES S.A.</t>
  </si>
  <si>
    <t>SERVICIO DE CORREO CERTIFICADO Y CORREO ELECTRÓNICO CERTIFICADO PARA EL ENVÍO DE DOCUMENTOS Y DEMÁS ELEMENTOS REQUERIDOS EN LA GESTIÓN ACADÉMICO - ADMINISTRATIVA DE LA UNIVERSIDAD</t>
  </si>
  <si>
    <t>OPS-DAD-0019</t>
  </si>
  <si>
    <t>JULIO ALBERTO CAMARGO PULIDO</t>
  </si>
  <si>
    <t xml:space="preserve">SERVICIO DE POLARIZADO PARA VENTANAS DE SALONES, OFICINAS, LABORATORIOS Y VEHÍCULOS INSTITUCIONALES PERTENECIENTES A LA UNIVERSIDAD DEL MAGDALENA. </t>
  </si>
  <si>
    <t>OPS-DAD-0020</t>
  </si>
  <si>
    <t>COLVANES S.A.S.</t>
  </si>
  <si>
    <t>SERVICIO DE MENSAJERÍA EXPRESA NACIONAL PARA EL ENVÍO DE DOCUMENTOS Y DEMÁS ELEMENTOS REQUERIDOS EN LA GESTIÓN ACADÉMICO - ADMINISTRATIVA DE LA UNIVERSIDAD</t>
  </si>
  <si>
    <t>OPS-DAD-0021</t>
  </si>
  <si>
    <t>DIANA LUZ ROMERO GARCIA</t>
  </si>
  <si>
    <t>SERVICIO DE DESINFECCIÓN PARA EL LABORATORIO DE BIOLOGÍA MOLECULAR, OFICINAS DEL LABORATORIO DE BIOLOGÍA MOLECULAR</t>
  </si>
  <si>
    <t>OPS-DAD-0022</t>
  </si>
  <si>
    <t>JAVIER DAVID PINTO DELGHANS</t>
  </si>
  <si>
    <t>SERVICIO DE LIMPIEZA Y DESINFECCIÓN DE LOS ESTANQUES DE ALMACENAMIENTO DE AGUA PERTENECIENTES A LA UNIVERSIDAD DEL MAGDALENA Y SUS SEDES ALTERNAS</t>
  </si>
  <si>
    <t>OPS-DAD-0023</t>
  </si>
  <si>
    <t>SERVICIO DE IMPRESIÓN LITOGRÁFICA Y ELABORACIÓN DE PUBLICACIONES OFICIALES Y DE INFORMACIÓN EN GENERAL PARA LA DIFUSIÓN DE LOS PROGRAMAS, ACTIVIDADES Y NUEVOS PROYECTOS INSTITUCIONALES QUE A PARTIR DEL NUEVO PERIODO ADMINISTRATIVO INICIARON EN LA UNIVERSIDAD DEL MAGDALENA</t>
  </si>
  <si>
    <t>OPS-DAD-0024</t>
  </si>
  <si>
    <t>SERVIENTREGA INTERNACIONAL S.A.</t>
  </si>
  <si>
    <t>SERVICIO DE MENSAJERÍA EXPRESA INTERNACIONAL PARA EL ENVÍO DE DOCUMENTOS, EMPAQUE, EMBALAJE Y DEMÁS ELEMENTOS REQUERIDOS EN LA GESTIÓN ACADÉMICO ADMINISTRATIVA DE LA UNIVERSIADAD</t>
  </si>
  <si>
    <t>OPS-DAD-0025</t>
  </si>
  <si>
    <t>AUTOCLAVES DEL CARIBE S.A.S.</t>
  </si>
  <si>
    <t>SERVICIO DE MANTENIMIENTO PREVENTIVO Y/O CORRECTIVO DE LOS AUTOCLAVES DE LAS CLÍNICAS ODONTOLÓGICAS UBICADAS EN BLOQUE V, PRIMER Y SEGUNDO PISO DE LA UNIVERSIDAD DEL MAGDALENA.</t>
  </si>
  <si>
    <t>OPS-DAD-0026</t>
  </si>
  <si>
    <t>EL HERALDO S.A.</t>
  </si>
  <si>
    <t>SERVICIO DE DIVULGACIÓN EN PRENSA DE LA OFERTA ACADÉMICA CORRESPONDIENTE AL PERIODO 2022-II, CAMPAÑAS DE PROMOCIÓN INSTITUCIONAL DE UNIMAGDALENA, EN LOS PERIÓDICOS "EL HERALDO" Y “AL DÍA”, MEDIANTE LA PUBLICACIÓN DE CINCO (05) AVISOS, CON LAS SIGUIENTES ESPECIFICACIONES: DOS (2) AVISOS DE MEDIA PÁGINA EN AL DÍA SANTA MARTA Y TRES (3) AVISOS DE 3 COL X 20 CMS EN EL HERALDO</t>
  </si>
  <si>
    <t>OPS-DAD-0027</t>
  </si>
  <si>
    <t>PRODUCCIONES JOV S.A.S.</t>
  </si>
  <si>
    <t>SERVICIO DE DIVULGACIÓN EN PRENSA DE LA OFERTA ACADÉMICA CORRESPONDIENTE AL PERIODO 2022 -II, CAMPAÑAS DE PROMOCIÓN INSTITUCIONAL DE UNIMAGDALENA, EN EL PERIÓDICO "EL VOCERO DE LA PROVINCIA”, MEDIANTE LA PUBLICACIÓN DE DOS (02) AVISOS Y EN SU PÁGINA WEB WWW.ELVOCERODELAPROVINCIA.COM.  CON LAS SIGUIENTES ESPECIFICACIONES: LAS MEDIDAS PARA EL BANNER SON 1.000 PX DE ANCHO POR 293 Y DE 13 X 13 CMS PARA EL AVISO DEL PERIÓDICO IMPRESO</t>
  </si>
  <si>
    <t>OPS-DAD-0028</t>
  </si>
  <si>
    <t xml:space="preserve"> INGRID APARICIO</t>
  </si>
  <si>
    <t xml:space="preserve">SERVICIO DE MANTENIMIENTO PREVENTIVO Y CORRECTIVO DE LOS CARGADORES ELÉCTRICOS INSTITUCIONALES DE BLOQUE 4 Y 5 DE LA UNIVERSIDAD DEL MAGDALENA. </t>
  </si>
  <si>
    <t>2022/02/01</t>
  </si>
  <si>
    <t>OPS-DAD-0029</t>
  </si>
  <si>
    <t>ASISTENCIA MEDICA S.A.S</t>
  </si>
  <si>
    <t>SERVICIO DE ÁREA PROTEGIDA A LOS MIEMBROS DE LA COMUNIDAD UNIVERSITARIA Y VISITANTES. EL CUAL COMPRENDE LA ATENCIÓN MÉDICA PRE HOSPITALARIA Y EL TRASLADO DE PACIENTES QUE PRESENTEN EMERGENCIAS Y URGENCIAS DENTRO DE LAS INSTALACIONES DEL CAMPUS PRINCIPAL DE LA UNIVERSIDAD DEL MAGDALENA Y DE LAS SEDES MUSEO ETNOGRÁFICO CLAUSTRO SAN JUAN NEPOMUCENO, CENTRO DE DESARROLLO PESQUERO Y ACUÍCOLA, VILLA COUNTRY Y CREO.</t>
  </si>
  <si>
    <t>OPS-DAD-0030</t>
  </si>
  <si>
    <t>EMSEALTEC S.A.S.</t>
  </si>
  <si>
    <t>SERVICIO DE MANTENIMIENTO PREVENTIVO Y CORRECTIVO DE LAS PUERTAS AUTOMATIZADAS DE LA UNIVERSIDAD DEL MAGDALENA Y SUS SEDES ALTERNAS</t>
  </si>
  <si>
    <t>OPS-DAD-0031</t>
  </si>
  <si>
    <t xml:space="preserve"> LIGTHBOX S.A.S</t>
  </si>
  <si>
    <t xml:space="preserve">SERVICIO DE MANTENIMIENTO PREVENTIVO Y/O CORRECTIVOS PARA LOS EQUIPOS DE FOTOGRAFÍA, SONIDO Y PROYECCIÓN DEL PROGRAMA DE CINE Y AUDIOVISUALES DE LA UNIVERSIDAD DEL MAGDALENA. </t>
  </si>
  <si>
    <t>OPS-DAD-0032</t>
  </si>
  <si>
    <t>OSCAR PALACIO PEÑA</t>
  </si>
  <si>
    <t>SERVICIO DE DIVULGACIÓN EN PRENSA DE LA OFERTA ACADÉMICA CORRESPONDIENTE AL PERIODO 2022-II, CAMPAÑAS DE PROMOCIÓN INSTITUCIONAL EN MEDIOS IMPRESOS EN DIARIO LA PRENSA, MEDIO DE COMUNICACIÓN IMPRESO PERIODICIDAD SEMANAL Y CIRCULACIÓN REGIONAL, EN LOS DEPARTAMENTOS DE LA GUAJIRA, CESAR Y MAGDALENA</t>
  </si>
  <si>
    <t>OPS-DAD-0033</t>
  </si>
  <si>
    <t>CASA EDITORIAL EL TIEMPO S.A.</t>
  </si>
  <si>
    <t>SERVICIO DE DIVULGACIÓN EN PRENSA DE LA OFERTA ACADÉMICA CORRESPONDIENTE AL PERIODO 2022-II, CAMPAÑAS DE PROMOCIÓN INSTITUCIONAL EN  EL PERIÓDICO "EL TIEMPO", MEDIANTE LA PUBLICACIÓN DE TRES (03) AVISOS.  CON LAS SIGUIENTES ESPECIFICACIONES: UBICACIÓN: CORRIENTE CUERPO 2 – NACIONAL, TAMAÑO: 3 COL X 20 CMS POLICROMÍA</t>
  </si>
  <si>
    <t>OPS-DAD-0034</t>
  </si>
  <si>
    <t xml:space="preserve"> SISTEMAS INTEGRADOS WORLD WIDE SAS</t>
  </si>
  <si>
    <t>SERVICIO DE MANTENIMIENTO PREVENTIVO Y CORRECTIVO DEL SISTEMA DE INFORMACIÓN DE DNS PÚBLICOS INSTITUCIONALES, INCLUYE RENOVACIÓN DE LICENCIA DE ORACLE LINUX PREMIER NECESARIAS PARA EL MANTENIMIENTO DEL SISTEMA</t>
  </si>
  <si>
    <t>OPS-DAD-0035</t>
  </si>
  <si>
    <t>EDITORA DE MEDIOS S.A.S.</t>
  </si>
  <si>
    <t>SERVICIO DE DIVULGACIÓN EN PRENSA DE LA OFERTA ACADÉMICA CORRESPONDIENTE AL PERIODO 2022-II, CAMPAÑAS DE PROMOCIÓN INSTITUCIONAL EN EL PERIÓDICO "HOY DIARIO DEL MAGDALENA", MEDIANTE LA PUBLICACIÓN DE CINCO (05) AVISOS. CON LAS SIGUIENTES ESPECIFICACIONES: ESPACIO: 3 COLUMNAS X 20 CM, TINTA: POLICROMÍA, UBICACIÓN: PÁGINA IMPAR</t>
  </si>
  <si>
    <t>OPS-DAD-0036</t>
  </si>
  <si>
    <t>ADVANCED TECHNOLOGIES SOLUTION LABORATORIOS</t>
  </si>
  <si>
    <t>SERVICIO DE MANTENIMIENTO PREVENTIVO Y/O CORRECTIVO Y REPUESTOS NECESARIOS PARA LOS EQUIPOS DE LOS LABORATORIOS ELECTRÓNICA, FÍSICA Y MECÁNICA DE LA UNIVERSIDAD PARA EL AÑO 2022</t>
  </si>
  <si>
    <t>OPS-DAD-0037</t>
  </si>
  <si>
    <t>MEZA MOTORES E.U.</t>
  </si>
  <si>
    <t>SERVICIOS TÉCNICOS PARA LA REPARACIÓN DE LOS MOTORES ELÉCTRICOS Y EL  MANTENIMIENTO PREVENTIVO Y CORRECTIVO DE LAS PLANTAS ELÉCTRICAS PERTENECIENTES A LA UNIVERSIDAD DEL MAGDALENA</t>
  </si>
  <si>
    <t>OPS-DAD-0038</t>
  </si>
  <si>
    <t>EDITORIAL MAGDALENA S.A.</t>
  </si>
  <si>
    <t>SERVICIO DE DIVULGACIÓN EN PRENSA DE LA OFERTA ACADÉMICA CORRESPONDIENTE AL PERIODO 2022-II, CAMPAÑAS DE PROMOCIÓN INSTITUCIONAL EN EL PERIÓDICO "EL INFORMADOR", MEDIANTE LA PUBLICACIÓN DE TRES (3) AVISOS. CON LAS SIGUIENTES ESPECIFICACIONES: TAMAÑO   27 CMS X 3 COL (27 CMS ALTO X 13 CMS ANCHO), COLOR POLICROMÍA</t>
  </si>
  <si>
    <t>OPS-DAD-0039</t>
  </si>
  <si>
    <t>EMPRESA PRESTADORA DE SERVICIOS VARIOS S.A.S. SIGLA EMPRESERVA S.A.S.</t>
  </si>
  <si>
    <t>SERVICIO DE IMPRESIÓN EN LAS DIFERENTES UNIDADES ACADÉMICO ADMINISTRATIVAS EL CUAL INCLUYE EL SUMINISTRO DE EQUIPOS DE IMPRESIÓN EN CALIDAD DE RENTA. ADMINISTRACIÓN, MANTENIMIENTO DE EQUIPOS DE IMPRESIÓN Y SUMINISTRO DE TINTAS NECESARIOS PARA LA BUENA PRESTACIÓN DEL SERVICIO</t>
  </si>
  <si>
    <t>OPS-DAD-0040</t>
  </si>
  <si>
    <t>NOVATRONICA S.A.S.</t>
  </si>
  <si>
    <t>SERVICIO TÉCNICO ESPECIALIZADO PARA EL MANTENIMIENTO PREVENTIVO Y CORRECTIVO DE LOS EQUIPOS DE CORTE HUSQVARNA</t>
  </si>
  <si>
    <t>PEDRO MERCADO  GONZALEZ</t>
  </si>
  <si>
    <t>OPS-DAD-0041</t>
  </si>
  <si>
    <t>INGENIERIAS AVANZADAS DE COLOMBIA S.A.S.</t>
  </si>
  <si>
    <t xml:space="preserve">MANTENIMIENTO PREVENTIVO Y CORRECTIVO DE LOS EQUIPOS ÓPTICOS DE LOS LABORATORIOS DE LA UNIMAGDALENA. </t>
  </si>
  <si>
    <t>OPS-DAD-0042</t>
  </si>
  <si>
    <t>CARACOL PRIMERA CADENA RADIAL COLOMBIANA S.A.</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</si>
  <si>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CÓMO EN LA EMISORA RADIO GALEÓN DE CARACOL 890 AM.CO, DE CONFORMIDAD CON LAS ESPECIFICACIONES ESTABLECIDAS EN LA PROPUESTA PRESENTADA POR EL CONTRATISTA</t>
  </si>
  <si>
    <t>OPS-DAD-0043</t>
  </si>
  <si>
    <t xml:space="preserve"> MELBA HERNANDEZ</t>
  </si>
  <si>
    <t>SERVICIO DE  ALQUILER DE 2.500 TOGAS Y DISEÑO, CONFECCIÓN DE ESTOLAS PARA LAS CEREMONIAS DE GRADOS DE LA UNIVERSIDAD DEL MAGDALENA A DESARROLLARSE SEGÚN EL CALENDARIO ACADÉMICO DEL 2022.</t>
  </si>
  <si>
    <t>OPS-DAD-0044</t>
  </si>
  <si>
    <t>KAREN LORENA ZULUAGA PEREZ</t>
  </si>
  <si>
    <t>SERVICIO DE MANTENIEMIENTO Y REPARACIÓN DE INSTRUMENTOS MUSICALES Y ALQUILER DE VESTUARIOS PARA EL DESARROLLO DE LAS ACITVIDADES REALIZADAS POR LAS ÁREAS DE CULTURA, DEPORTE, SALUD Y DESARROLLO HUMANO ADSCRITAS A LA DIRECCIÓN DE BIENESTAR UNIVERSITARIO</t>
  </si>
  <si>
    <t>OPS-DAD-0045</t>
  </si>
  <si>
    <t xml:space="preserve">VICTOR JOSE OLIVERO ORTIZ  </t>
  </si>
  <si>
    <t>SERVICIO DE DISEÑO FOTOVOLTAICO PARA AULA ABIERTA DE FISIOLOGÍA DEL EJERCICIO, ACONDICIONAMIENTO FÍSICO EN EL DEPORTE, GIMNASIA Y CALISTENIA, UBICADO EN LA ZONA ALEDAÑA DEL PARQUEADERO DEL HEMICICLO,</t>
  </si>
  <si>
    <t>2022/02/02</t>
  </si>
  <si>
    <t>LEONARDO RUIZ JIMENEZ</t>
  </si>
  <si>
    <t>OPS-DAD-0046</t>
  </si>
  <si>
    <t>INFORMESE SAS</t>
  </si>
  <si>
    <t xml:space="preserve">SERVICIO DE RENOVACIÓN DE LA LICENCIA PALA IBM SPSS STATITICS STANDARD PARA 100 USUARIOS POR UN AÑO. </t>
  </si>
  <si>
    <t>OPS-DAD-0047</t>
  </si>
  <si>
    <t>MEDIGRAFICOS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</si>
  <si>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EL PORTAL WEB WWW.REVISTA7SM.COM., DE CONFORMIDAD CON LAS ESPECIFICACIONES ESTABLECIDAS EN LA PROPUESTA PRESENTADA POR EL CONTRATISTA,</t>
  </si>
  <si>
    <t>OPS-DAD-0048</t>
  </si>
  <si>
    <t>RICARDO ALONSO</t>
  </si>
  <si>
    <t>SERVICIO DE PUESTA EN SERVICIO DE DRONE, CÁMARA DE FOTOGRAFÍA Y VIDEO, OPERACIÓN DEL MISMO, PARA HACER ACOMPAÑAMIENTO DE LAS DIFERENTES ACTIVIDADES QUE SE DESARROLLARÁN EN LA UNIVERSIDAD DEL MAGDALENA QUE SERÁN TRANSMITIDAS EN LAS REDES SOCIALES, PÁGINA WEB Y TODOS LOS ESPACIOS OFICIALES</t>
  </si>
  <si>
    <t>OPS-DAD-0049</t>
  </si>
  <si>
    <t>PUBLICACIONES SEGUIMIENTOS S.A.S</t>
  </si>
  <si>
    <t xml:space="preserve">LA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LA PÁGINA WEB WWW.SEGUIMIENTO.CO, DE CONFORMIDAD CON LAS ESPECIFICACIONES ESTABLECIDAS EN LA PROPUESTA PRESENTADA POR EL CONTRATISTA, LA PROPUESTA HACE PARTE INTEGRAL DE LA PRESENTE ORDEN.
</t>
  </si>
  <si>
    <t>OPS-DAD-0050</t>
  </si>
  <si>
    <t>COPYS STUENT SAS</t>
  </si>
  <si>
    <t>SERVICIO DE FOTOCOPIAS, EMPASTES Y ARGOLLADO QUE SE REQUIERAN PARA LAS OFICINAS ACADÉMICAS Y ADMINISTRATIVAS DE LA UNIVERSIDAD.</t>
  </si>
  <si>
    <t>OPS-DAD-0051</t>
  </si>
  <si>
    <t xml:space="preserve"> AGENCIA Y PRODUCTORA DE  MEDIOS</t>
  </si>
  <si>
    <t>SERVICIO DE DIVULGACIÓN Y PROMOCIÓN DE LOS DISTINTOS PROCESOS ACADÉMICOS DE INVESTIGACIÓN Y EXTENSIÓN INSTITUCIONAL DE LA UNIVERSIDAD DEL MAGDALENA  UTILIZANDO LAS PLATAFORMAS PERIODÍSTICAS DIGITALES DE CARÁCTER REGIONAL, COMO EL PORTAL WEB CANALTVCOSTA.CO, DE CONFORMIDAD CON LAS ESPECIFICACIONES ESTABLECIDAS EN LA PROPUESTA PRESENTADA POR EL CONTRATISTA</t>
  </si>
  <si>
    <t>OPS-DAD-0052</t>
  </si>
  <si>
    <t>ESPUMAS Y  COLOR</t>
  </si>
  <si>
    <t>SERVICIO DE LAVADO, LIMPIEZA Y TEÑIDO DE PRENDAS DE VESTIR USADAS EN LAS ACTIVIDADES QUE DESARROLLAN LAS ÁREAS DE CULTURA, DEPORTE, SALUD Y DESARROLLO HUMANO ADSCRITAS A LA DIRECCIÓN DE BIENESTAR UNIVERSITARIO</t>
  </si>
  <si>
    <t>OPS-DAD-0053</t>
  </si>
  <si>
    <t>SAKAL &amp; YARA S.A.S</t>
  </si>
  <si>
    <t>SERVICIO DE LICÉNCIAMIENTO DE LAS BASES DE DATOS
HOSPITALITY &amp; TOURISM Y DENTISTRY &amp; ORAL SCIENCES SOURCE, DE LA EDITORIAL EBSCO, PARA LOS PROGRAMAS DE
LAS FACULTADES DE CIENCIAS DE LA SALUD Y CIENCIAS ECONÓMICAS Y EMPRESARIALES. LA PROPUESTA HACE PARTE
INTEGRAL DE LA PRESENTE ORDEN</t>
  </si>
  <si>
    <t>OPS-DAD-0054</t>
  </si>
  <si>
    <t>DIRIMPEX S.A.S</t>
  </si>
  <si>
    <t>SERVICIO DE MANTENIMIENTO PREVENTIVO, CORRECTIVO Y/O
CALIBRACIÓN PARA LOS EQUIPOS NECESARIOS PARA EL DESARROLLO DE PRÁCTICAS ACADÉMICAS DE LAS ASIGNATURAS DE
PAVIMENTOS, MATERIALES DE CONSTRUCCIÓN Y GEOTECNIA UBICADOS EN EL LABORATORIO INTEGRADO DE INGENIERÍA
CIVIL QUE SON UTILIZADOS POR LOS ESTUDIANTES DE LOS PROGRAMAS DE INGENIERÍA CIVIL, LOS CUALES SON
SUSCEPTIBLES AL DETERIORO Y DES CALIBRACIÓN POR EL USO CONSTANTE EN LAS PRACTICAS ACADÉMICAS</t>
  </si>
  <si>
    <t>OPS-DAD-0055</t>
  </si>
  <si>
    <t>FORO LECCIONES APRENDIDAS EN LA EDUCACIÓN, DEPUÉS DE 19 MESES, DE CARACOL RADIO EL PAÍS, A TRAVÉS DE EXPERIENCIAS VIVIDAS EN UNIMAGDALENA DONDE SE DESTACA LA IMPLEMENTACIÓN DE LA VIRTUALIDAD COMO EJE ESENCIAL PARA UNA EDUCACIÓN SIN LÍMITES.</t>
  </si>
  <si>
    <t>OPS-DAD-0056</t>
  </si>
  <si>
    <t>AVANTIKA COLOMBIA S.A.S</t>
  </si>
  <si>
    <t xml:space="preserve">SERVICIO DE MANTENIMIENTO PREVENTIVO Y/O CORRECTIVO DEL ESPECTOFOTOMETRO MARCA THERMO ELECTRON MODELO SOLAR S-4, QUE ES UTILIZADO POR DOCENTE Y ESTUDIANTES DE LOS DISTINTOS PROGRAMAS DE LA UNIVERSIDAD DEL MAGDALENA. NECESARIO PARA EL BUEN DESARROLLO DE LAS PRÁCTICAS ACADÉMICAS. </t>
  </si>
  <si>
    <t>OPS-DAD-0057</t>
  </si>
  <si>
    <t>SERVICIO DE DIVULGACIÓN DE LA OFERTA ACADÉMICA
CORRESPONDIENTE AL PERIODO 2022-II, COMO TAMBIÉN REALIZAR CAMPAÑAS DE PROMOCIÓN INSTITUCIONAL DE LA
UNIVERSIDAD SOBRE DISTINTOS PROCESOS EN LA RADIO LOCAL Y REGIONAL</t>
  </si>
  <si>
    <t>OPS-DAD-0058</t>
  </si>
  <si>
    <t>SANDRA MILENA MENDIETA PUGLIESE</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</si>
  <si>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WWW.SANTAMARTAALDIA.COM.</t>
  </si>
  <si>
    <t>OPS-DAD-0059</t>
  </si>
  <si>
    <t>ROSENDO DIAZ GARCIA</t>
  </si>
  <si>
    <t>SERVICIO DE MANTENIMIENTO PREVENTIVO Y CORRECTIVO DE LOS
TRACTORES NEW HOLLAD TM 135, FORD 5000 Y ELEMENTOS DE MAQUINARÍA AGRÍCOLA. EL CUAL INCLUYE SUMINISTRO
DE REPUESTOS.</t>
  </si>
  <si>
    <t>OPS-DAD-0060</t>
  </si>
  <si>
    <t xml:space="preserve">SISTEMAS  INTEGRADOS WORLD WIDE  S AS </t>
  </si>
  <si>
    <t>SERVICIO DE SOPORTE PARA EL MANTENIMIENTO DE LOS
SISTEMAS DE INFORMACIÓN CON BASES DE DATOS INSTITUCIONALES EN ORACLE E IMPLEMENTACIÓN DE SOFTWARE DE
MONITOREO PARA EL SISTEMA DE INFORMACIÓN AYRE EN EL MARCO DEL PLAN DE MEJORAMIENTO DEL SISTEMA
ACADÉMICO DE LA UNIVERSIDAD DEL MAGDALENA - ETAPA 1</t>
  </si>
  <si>
    <t>2023/01/28</t>
  </si>
  <si>
    <t>OPS-DAD-0061</t>
  </si>
  <si>
    <t>CONSORTIA S.A.S</t>
  </si>
  <si>
    <t>SERVICIO DE RENOVACIÓN DE LA SUSCRIPCIÓN DE LA BASE DE
DATOS UPTODATE PARA APOYAR A LA DOCENCIA Y A LA INVESTIGACIÓN DE LOS PROGRAMAS ADSCRITOS A LA FACULTAD
DE CIENCIAS DE LA SALUD.</t>
  </si>
  <si>
    <t>OPS-DAD-0062</t>
  </si>
  <si>
    <t>EDDIE ENRIQUE MOLINA PABON</t>
  </si>
  <si>
    <t>SERVICIO DE RECOPILACIÓN , REMISIÓN O ENTREGA DE LOS
LISTADOS DE LOS ESTADOS JUDICIALES QUE PUBLICAN LOS JUZGADOS Y TRIBUNALES DE LA CIUDAD DE SANTA MARTA
DURANTE EL AÑO 2022.</t>
  </si>
  <si>
    <t>OSCAR CASTILLO MOSCARELLA</t>
  </si>
  <si>
    <t>OPS-DAD-0063</t>
  </si>
  <si>
    <t>SERVICIO DE ARREGLOS FLORALES, ELEMENTOS DECORATIVOS,
ORGANIZACIÓN Y AMBIENTACIÓN DE ESPACIOS REQUERIDOS PARA EL DESARROLLO DE LAS ACTIVIDADES INSTITUCIONALES
PROGRAMADAS POR LA DIRECCIÓN DE BIENESTAR</t>
  </si>
  <si>
    <t>OPS-DAD-0064</t>
  </si>
  <si>
    <t>INDEXA SYSTEMS S.A.S.</t>
  </si>
  <si>
    <t>SERVICIO DE RENOVACIÓN POR DOCE (12) MESES DE LA SUITE
ADOBE CREATIVE CLOUD FOR TEAMS Y SUITE ADOBE EDUCATIVO CREATIVE CLOUD FOR ENTERPRISE</t>
  </si>
  <si>
    <t>OPS-DAD-0065</t>
  </si>
  <si>
    <t xml:space="preserve">INSTITUTO COLOMBIANO DE NORMAS TÉCNICAS Y CERTIFICACIÓN - ICONTEC </t>
  </si>
  <si>
    <t>SERVICIO DE AUDITORÍA DE RENOVACIÓN BAJO LA NORMA
NTC ISO 9001:2015. PARA LA MEJORA CONTINUA DEL SISTEMA DE GESTIÓN DE CALIDAD COGUI+.</t>
  </si>
  <si>
    <t xml:space="preserve"> LUCAS ERNESTO GUTIERREZ MARTINEZ </t>
  </si>
  <si>
    <t>OPS-DAD-0066</t>
  </si>
  <si>
    <t>INTEGRAL V6 SAS</t>
  </si>
  <si>
    <t>EL SERVICIO DE ASESORÍA, MANTENIMIENTO Y SOPORTE DEL SISTEMA DE INFORMACIÓN FINANCIERO Y ADMINISTRATIVO SINAP V6 DE LA UNIVERSIDAD DEL MAGDALENA.</t>
  </si>
  <si>
    <t>OPS-DAD-0067</t>
  </si>
  <si>
    <t>SFM COMPRESORES SAS.</t>
  </si>
  <si>
    <t xml:space="preserve">MTO DE  COMPRENSORES </t>
  </si>
  <si>
    <t>OPS-DAD-0068</t>
  </si>
  <si>
    <t>INNOVACION &amp; DISEÑOS S.A.S.</t>
  </si>
  <si>
    <t>SERVICIO DE DIVULGACIÓN Y PROMOCIÓN DE LOS DISTINTOS PROCESOS ACADÉMICOS DE INVESTIGACIÓN Y EXTENSIÓN INSTITUCIONAL DE LA UNIVERSIDAD DEL MAGDALENA EN LA RADIO, EN LAS EMISORA  RADIO MAGDALENA 1420 AM Y RADIO RODADERO 1480</t>
  </si>
  <si>
    <t>OPS-DAD-0069</t>
  </si>
  <si>
    <t xml:space="preserve">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A TRAVÉS DE SU PÁGINA WEB WWW.HOYDIARIODELMAGDALENA.COM.CO. </t>
  </si>
  <si>
    <t>OPS-DAD-0070</t>
  </si>
  <si>
    <t xml:space="preserve"> ELFRED DE JESUS RODRIGUEZ DIAZ</t>
  </si>
  <si>
    <t>SERVICIO DE MANTENIMIENTO PREVENTIVO Y CORRECTIVO DE LOS EQUIPOS DE SONIDO PERTENECIENTES A LA UNIVERSIDAD DEL MAGDALENA</t>
  </si>
  <si>
    <t>OPS-DAD-0071</t>
  </si>
  <si>
    <t>BOMBAS Y REPUESTOS S.A.S.</t>
  </si>
  <si>
    <t>SERVICIO TÉCNICO ESPECIALIZADO PARA EL MANTENIMIENTO PREVENTIVO Y/O CORRECTIVO DE LOS EQUIPOS DE CORTE Y FUMIGACIÓN MARCA STIH</t>
  </si>
  <si>
    <t>OPS-DAD-0072</t>
  </si>
  <si>
    <t>LEGIS EDITORES S.A</t>
  </si>
  <si>
    <t xml:space="preserve">SERVICIO DE SUSCRIPCIÓN PARA LICENCIAMIENTO DE LEGISOFFICE PARA EL CONSULTORIO JURÍDICO Y CENTRO DE CONCILIACIÓN POR DOCE (12) MESES Y CIENTO CUARENTA Y DOS (142) DÍAS. </t>
  </si>
  <si>
    <t>2022/02/09</t>
  </si>
  <si>
    <t>OPS-DAD-0073</t>
  </si>
  <si>
    <t>JARINOX S.A.S</t>
  </si>
  <si>
    <t>SERVICIO DE MANTENIMIENTO PREVENTIVO Y/O CORRECTIVO PARA LOS IMPLEMENTOS Y MAQUINARIA PARA LA INDUSTRIA DE ALIMENTOS UTLIZADAS POR LOS ESTUDIANTES EN LAS DIFERENTES PRÁCTICAS ACADÉMICAS DE LOS DINTINTOS PROGRAMAS DE LA UNIVERSIDDA DEL MAGDALENA. INCLUYE REPUESTOS</t>
  </si>
  <si>
    <t>OPS-DAD-0074</t>
  </si>
  <si>
    <t>SEGURIDAD Y SOLUCIONES INFORMATICAS SOLUSISTEM SAS</t>
  </si>
  <si>
    <t>OBJETO MANTENIMIENTO PREVENTIVO PARA LA INFRAESTRUCTURA DE LA TORRE AUTOSOPORTADA DE 42M DE ALTURA, QUE TRANSMITE LA SEÑAL DE LA EMISORA UNIMAGDALENA RADIO, DE LA UNIVERSIDAD DEL MAGDALENA</t>
  </si>
  <si>
    <t>OPS-DAD-0075</t>
  </si>
  <si>
    <t>SOCIEDAD  DE MEDIO  EL ARTICULO</t>
  </si>
  <si>
    <t>SERVICIO DE DIVULGACIÓN Y PROMOCIÓN DE LOS DISTINTOS PROCESOS ACADÉMICOS DE INVESTIGACIÓN Y EXTENSIÓN INSTITUCIONAL DE LA UNIVERSIDAD DEL MAGDALENA BUSCANDO GENERAR IMPACTO POSITIVO NO SOLO EN LA COMUNIDAD UNIVERSITARIA, SINO EN LA CIUDADANÍA EN GENERAL, A TRAVÉS DE LA PÁGINA WEB WWW.ELARTICULO.CO.</t>
  </si>
  <si>
    <t>OPS-DAD-0076</t>
  </si>
  <si>
    <t>ESRI COLOMBIA S.A.S.</t>
  </si>
  <si>
    <t>SERVICIO DE LICENCIAMIENTO DEL SOFTWARE: ARCGIS - EDUCATIONAL ACADEMIC DEPARTMENTAL  LARGE SINGLE USE TERM LICENSE (100 USERS).</t>
  </si>
  <si>
    <t>OPS-DAD-0077</t>
  </si>
  <si>
    <t>SIIGO S.A.S</t>
  </si>
  <si>
    <t xml:space="preserve">DE SERVICIO DE RENOVACIÓN DE 999 LICENCIAS DE USO DEL SOFTWARE SIIGO POR 12 MESES. LA PROPUESTA HACE PARTE INTEGRAL DE LA PRESENTE ORDEN. </t>
  </si>
  <si>
    <t>OPS-DAD-0078</t>
  </si>
  <si>
    <t>PROGRAMACIONES CAMPO TELEVISION S.A.S</t>
  </si>
  <si>
    <t>OPS-DAD-0079</t>
  </si>
  <si>
    <t>AUDITBRAIN</t>
  </si>
  <si>
    <t xml:space="preserve">SERVICIO DE RENOVACIÓN DE LA LICENCIA AUDITBRAIN POR UN AÑO. LA PROPUESTA HACE PARTE INTEGRAL DE LA PRESENTE ORDEN. 
</t>
  </si>
  <si>
    <t>OPS-DAD-0080</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</si>
  <si>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WWW.ELINFORMADOR.COM.CO</t>
  </si>
  <si>
    <t>OPS-DAD-0081</t>
  </si>
  <si>
    <t xml:space="preserve">SERVICIO DE PUBLICACIÓN EN PRENSA ESCRITA A TRAVÉS DE PROCESOS ESPECIALES DE INFORMACIÓN GENERADO POR EL HOY DIARIO DEL MAGDALENA DE FORMA MENSUAL DOS PÁGINAS A TODO COLOR Y EN EL PORTAL DIGITAL DEL MISMO MEDIO DURANTE UN PERIODO DE CUATRO MES ALUSIVOS A LA HISTORIA DE LA UNIVERSIDAD DEL MAGDALENA. </t>
  </si>
  <si>
    <t>OPS-DAD-0082</t>
  </si>
  <si>
    <t>SISTEMAS DE INFORMACION EMPRESARIAL S.A</t>
  </si>
  <si>
    <t>SERVICIO DE LICENCIAMIENTO DE 41 USUARIOS DEL SOFTWARE ZEUS POR 11 MESES, PARA LOS ESTUDIANTES DEL PROGRAMA DE HOTELERÍA Y TURISMO DE LA FACULTAD DE CIENCIAS EMPRESARIALES Y ECONÓMICAS.</t>
  </si>
  <si>
    <t>OPS-DAD-0083</t>
  </si>
  <si>
    <t>TWO-WAY FOUNDATION</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</si>
  <si>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t>
  </si>
  <si>
    <t>OPS-DAD-0084</t>
  </si>
  <si>
    <t>PLUSS DENT LTDA</t>
  </si>
  <si>
    <t>SERVICIO DE MANTENIMIENTO PREVENTIVE Y/O CORRECTIVO,
PARA LAS UNIDADES ODONTOLOGICAS (27UNIDADES) MARCA KAVO, QUE SON UTILIZADA POR LOS ESTUDIANTES DURANTE
EL SEMESTRE, NECESARIAS PARA EL DESARROLLO DE LAS PRACTICAS ACADEMICAS. LA</t>
  </si>
  <si>
    <t>OPS-DAD-0085</t>
  </si>
  <si>
    <t>PUBLICIENCIA S.A.S</t>
  </si>
  <si>
    <t>SERVICIO DE RENOVACIÓN DE LA LICENCIA PARA LA SUSCRIPCIÓN DE LA BASE DE DATOS ACM DIGITAL LIBRARY CON LICENCIA DE ACCESO A USUARIOS CONCURRENTES ILIMITADOS VALIDADOS POR IP EN LA BIBLIOTECA CENTRAL GERMAN BULA MEYER</t>
  </si>
  <si>
    <t>OPS-DAD-0086</t>
  </si>
  <si>
    <t>ISOLUCION SISTEMAS INTEGRADOS DE GESTION S.A.</t>
  </si>
  <si>
    <t xml:space="preserve">LA RENOVACIÓN DE LA LICENCIA DE SOPORTE Y MANTENIMIENTO POR 12 MESES DEL SOFTWARE ISOLUTION VERSION 4. </t>
  </si>
  <si>
    <t>OPS-DAD-0087</t>
  </si>
  <si>
    <t>LIA SOLUTION S.A.S</t>
  </si>
  <si>
    <t>SERVICIO DE RENOVACIÓN DEL LICENCIAMIENTO DE 1.800 PERMISOS DE USO DEL ANTIVIRUS SOPHOS Y 20 LICENCIAS PARA SERVIDOR, PARA PROTEGER DE AMENAZAS INFORMÁTICAS LA INFRAESTRUCTURA TECNOLÓGICA INSTITUCIONAL</t>
  </si>
  <si>
    <t>OPS-DAD-0088</t>
  </si>
  <si>
    <t>MC GRAW HILL INTERAMERICANA S.A.</t>
  </si>
  <si>
    <t>SERVICIO DE RENOVACIÓN DE SUSCRIPCIÓN DE LAS BASES DE DATOS ACCESS MEDICINE Y ACCESS MEDICINA  PARA APOYAR A LA DOCENCIA Y A LA INVESTIGACIÓN DE LOS PROGRAMAS ADSCRITOS A LA FACULTAD DE CIENCIAS DE LA SALUD EN LA BIBLIOTECA CENTRAL GERMAN BULA MEYER</t>
  </si>
  <si>
    <t>OPS-DAD-0089</t>
  </si>
  <si>
    <t xml:space="preserve">AMADEUS </t>
  </si>
  <si>
    <t>EL SERVICIO DE RENOVACIÓN PARA EL USO DE LA PLATAFORMA DE ENTRENAMIENTO AMADEUS PARA 100 USUARIOS Y SOPORTE TÉCNICO POR UN AÑO DEL SOFTWARE AMADEUS REQUERIDOS PARA EL PROGRAMA ACADEMICO DE ADMINISTRACIÓN DE EMPRESAS TURISTICAS Y HOTELERAS</t>
  </si>
  <si>
    <t>OPS-DAD-0090</t>
  </si>
  <si>
    <t xml:space="preserve">YOMIS  PERDOMO </t>
  </si>
  <si>
    <t>SERVICIO DE PREPRODUCCIÓN, PRODUCCIÓN Y POST PRODUCCIÓN
DE PIEZAS AUDIOVISUALES DE CARÁCTER INSTITUCIONAL PARA TRANSMITIR CADA SEMANA DURANTE CINCO (05) MESES,
POR LAS REDES SOCIALES, PÁGINA WEB Y TODOS LOS ESPACIOS OFICIALES DE COMUNICACIÓN AUDIOVISUAL E
INTERACTIVA DE LA UNIMAGDALENA,</t>
  </si>
  <si>
    <t>OPS-DAD-0091</t>
  </si>
  <si>
    <t>BUSINESS LIFE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</si>
  <si>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LA PÁGINA WEB WWW.UNIVERSIDAD.EDU.CO</t>
  </si>
  <si>
    <t>OPS-DAD-0092</t>
  </si>
  <si>
    <t>SERVICIO DE DIVULGACIÓN DE LA OFERTA ACADÉMICA DE
POSTGRADOS EN PUBLICIDAD ESTÁTICA A TRAVÉS DE VALLAS PUBLICITARIAS AGUA BENDITA UBICADAS SOBRE LA
AVENIDA BAVARIA Y AVENIDA DE LOS ESTUDIANTES EN LA CRA 12 # 26B -155, SITIO ESTRATÉGICO DE LA CIUDAD DE
SANTA MARTA.</t>
  </si>
  <si>
    <t>OPS-DAD-0093</t>
  </si>
  <si>
    <t>SERVICIO PUBLICACIÓN DE DOS (02) AVISOS A TRAVÉS DE UNA
SEPARATA ESPECIAL DEDICADA A PROCESOS UNIVERSITARIOS DE UNO DE LOS PRINCIPALES PERIÓDICOS A NIVEL REGIONAL,
CON REPLICA EN SUS PLATAFORMAS DIGITALES CÓMO WWW.ELINFORMADOR.COM.CO</t>
  </si>
  <si>
    <t>OPS-DAD-0094</t>
  </si>
  <si>
    <t>RADIO HOY S.A.S.</t>
  </si>
  <si>
    <t>SERVICIO DE PUBLICACIÓN DE PAUTAS RADIALES, EN LA
PLATAFORMA DIGITAL RADIOHOY.COM CON EL FIN DE DAR A CONOCER EL DESARROLLO DE LA ALMA MATER EN LAS
CONDICIONES ESPECIALES DE LA ACTUALIDAD MUNDIAL A TRAVÉS DE LOS PROCESOS ACADÉMICOS E INSTITUCIONALES Y
EL IMPACTO EN SU ENTORNO INMEDIATO Y LEJANO.</t>
  </si>
  <si>
    <t>OPS-DAD-0095</t>
  </si>
  <si>
    <t>HUGO OMAR HERNANDEZ GRANADOS</t>
  </si>
  <si>
    <t>SERVICIO DE SERVICIO DE MANTENIMIENTO PREVENTIVO Y
CORRECTIVO EN CARPINTERÍA DE MADERA PARA EL NORMAL FUNCIONAMIENTO DE LOS MUEBLES Y ESTRUCTURAS EN
MADERA DE LAS DIFERENTES LOCACIONES DE LA UNIVERSIDAD DEL MAGDALENA Y SUS SEDES ALTERNAS.</t>
  </si>
  <si>
    <t>OPS-DAD-0096</t>
  </si>
  <si>
    <t>SERVICIO DE LICENCIAMIENTO PARA LA RENOVACIÓN DE SPROUT SOCIAL UPGRADE P-AVANZADO Y CERTIFICADO WILD CARD KOMODO PARA EL DOMINIO DE BIBLIOTECA.UNIMAGDALENA.EDU.CO, POR DOCE (12) MESES.</t>
  </si>
  <si>
    <t>OPS-DAD-0097</t>
  </si>
  <si>
    <t xml:space="preserve"> INVERSIONES VAOS</t>
  </si>
  <si>
    <t>SERVICIO DE DIVULGACIÓN DE LA OFERTA ACADÉMICA DE
POSTGRADOS EN PUBLICIDAD ESTÁTICA A TRAVÉS DE VALLAS PUBLICITARIAS INVERSIONES VAOS S.A.S., UBICADAS
EN SITIO ESTRATÉGICOS DE LA CIUDAD DE SANTA MARTA (CALLE 22 ENTRE AVENIDA DEL FERROACRRIL Y CARRERA 12).</t>
  </si>
  <si>
    <t>OPS-DAD-0098</t>
  </si>
  <si>
    <t>SERVICIO DE MANTENIMIENTO PREVENTIVO Y/O CORRECTIVO DE
LOS EQUIPOS ESPECTRÓMETRO INFRARROJO, DESTILADOR DE NITRÓGENO, MICROCENTRIFUGA CL, ESPECTRÓMETRO 10UV Y
EL MICRÓTOMO CUT 4060, EQUIPOS UTILIZADOS POR DOCENTES Y ESTUDIANTES DE LOS DISTINTOS PROGRAMAS.</t>
  </si>
  <si>
    <t>OPS-DAD-0099</t>
  </si>
  <si>
    <t>SOLUCIONES CORPORATIVAS DE LA COSTA S.A.S.</t>
  </si>
  <si>
    <t>SERVICIO DE MANTENIMIENTO PREVENTIVO Y CORRECTIVO DE 7 SERVIDORES, 17 SWITCH DE TELECOMUNICACIONES Y DE 18 IDF: CENTRO DE CABLEADO, IDF'S DE BLOQUE 1,2, 3, 4,5,6,7, 8, SN, CG, MAR CARIBE, HANGARES, VILLA COUNTRY,  TAGANGA</t>
  </si>
  <si>
    <t>OPS-DAD-0100</t>
  </si>
  <si>
    <t xml:space="preserve">SOCIEDAD CARIBE TELECOMUNICA-CIONES CATEL S.A.S. pte soportes </t>
  </si>
  <si>
    <t>SERVICIO DE CANAL DEDICADO DE BANDA ANCHA DE 40MG
EN CADA UNO DE LOS CENTROS ZONALES DE AGUACHICA Y PELAYA - CESAR.</t>
  </si>
  <si>
    <t>OPS-DAD-0101</t>
  </si>
  <si>
    <t xml:space="preserve">UNIDAD  DE  MEDIOS </t>
  </si>
  <si>
    <t xml:space="preserve">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WWW.OPINIONCARIBE.COM. </t>
  </si>
  <si>
    <t>OPS-DAD-0102</t>
  </si>
  <si>
    <t>DOT LIB SUCURSAL COLOMBIA</t>
  </si>
  <si>
    <t>SERVICIO DE RENOVACIÓN DEL LICENCIAMIENTO DE LAS BASES DE DATOS JSTOR, PARA LA BIBLIOTECA CENTRAL GERMAN BULA MEYER. DURANTE 12 MESES.</t>
  </si>
  <si>
    <t>OPS-DAD-0103</t>
  </si>
  <si>
    <t>SERVICIO DE MANTENIMIENTO PREVENTIVO Y/O CORRECTIVO, INCLUYENDO LOS REPUESTOS NECESARIOS PARA LAS UNIDADES ODONTOLÓGICAS DE LA CLÍNICA DE LA UNIVERSIDAD DEL MAGDALENA, PARA EL BUEN FUNCIONAMIENTO DE LAS PRÁCTICAS ACADÉMICAS</t>
  </si>
  <si>
    <t>OPS-DAD-0104</t>
  </si>
  <si>
    <t>CALIBRAR S.A.S.</t>
  </si>
  <si>
    <t xml:space="preserve">EL SERVICIO DE MANTENIMIENTO PREVENTIVO Y/O CORRECTIVO Y CALIBRACION PARA LOS EQUIPOS BIOMEDICOS UBICADOS EN LA CLÍNICA ODONTOLÓGICA Y DE BIENESTAR UNIVERSITARIO  QUE SON UTILIZADOS POR LOS ESTUDIANTES, INCLUYE REPUESTOS. </t>
  </si>
  <si>
    <t>OPS-DAD-0105</t>
  </si>
  <si>
    <t>JM INGENIERIA AVANZADA S.A.S.</t>
  </si>
  <si>
    <t>SERVICIO DE MANTENIMIENTO PREVENTIVO DE UPS DE CENTRO DE CABLEADO, ACCESO PEATONAL Y EDIFICIO MAR CARIBE DE LA UNIVERSIDAD DEL MAGDALENA Y EL MANTENIMIENTO CORRECTIVO DEL SISTEMA SOLAR HIBRIDO COMPUESTO POR DOS (2) INVERSORES MODELO INFINISOLAR V 4KW CONSISTENTE EN LA SINCRONIZACIÓN DE LOS INVERSORES Y REEMPLAZO DEL BANCO DE BATERÍAS QUE LO ALIMENTAN</t>
  </si>
  <si>
    <t>OPS-DAD-0106</t>
  </si>
  <si>
    <t>ADVANCED TECHNOLOGIES SOLUTIONS S.A.S.</t>
  </si>
  <si>
    <t xml:space="preserve">SERVICIO DE MANTENIMIENTO PREVENTIVO Y/O CORRECTIVO DE EQUIPOS DE LABORATORIOS DE ACUICULTURA, BIOLOGIA Y FISIOLOGÍA ANIMAL, CALIDAD DE AGUA Y AIRE, CLÍNICA DE SIMULACIÓN, LAB DE FÍSICA DE SUELO, LABORATORIO DE FITOPATOLOGÍA, LAB. DE BIOTECNOLOGÍA, LAB. DE ENTOMOLOGÍA, LABORATORIO DE MOLUSCOS Y MICROALGAS, MICROBIOLOGÍA, BIOLOGIA QUE SON UTILIZADOS POR LOS ESTUDIANTES DE LOS DISTINTOS PROGRAMAS, LOS CUALES SON SUSCEPTIBLES AL DETERIORO. LA PROPUESTA HACE PARTE INTEGRAL DE LA PRESENTE ORDEN. 
</t>
  </si>
  <si>
    <t>OPS-DAD-0107</t>
  </si>
  <si>
    <t>DIDACTICOS Y LIBROS DIDACLIBROS LTDA.</t>
  </si>
  <si>
    <t>SERVICIO DE RENOVACIÓN DEL LICENCIAMIENTO DE LA PLATAFORMA LT PARA LOS CONTENIDOS DIGITALES DE ASIGNATURAS DE LA FACULTAD DE SALUD</t>
  </si>
  <si>
    <t>OPS-DAD-0108</t>
  </si>
  <si>
    <t>INGENIERIA DE BIOSERVICIOS S.A.S.</t>
  </si>
  <si>
    <t>SERVICIO DE MANTENIMIENTO PREVENTIVO Y/O
CORRECTIVO (REPUESTOS INCLUIDOS) PARA LOS EQUIPOS BIOMÉDICOS UBICADOS EN LA CLÍNICA ODONTOLÓGICA Y
DE BIENESTAR UNIVERSITARIO DE LA UNIVERSIDAD DEL MAGDALENA</t>
  </si>
  <si>
    <t>ODC-DAD-0001</t>
  </si>
  <si>
    <t>OTROS</t>
  </si>
  <si>
    <t>FRANCISCO ALEJANDRO GAVIRIA QUINTERO</t>
  </si>
  <si>
    <t xml:space="preserve">COMPRA E INSTALACIÓN DE DOSCIENTAS (200) SILLAS TIPO PUPITRE Y SEIS (06) JUEGOS DE ESCRITORIOS (TIPO TANDEM DE 5 PUESTOS INCLUIDO SILLA Y ESCRITORIO), PARA LOS DIFERENTES SALONES DE CLASE DE LA UNIVERSIDAD DEL MAGDALENA. </t>
  </si>
  <si>
    <t>ODC-DAD-0002</t>
  </si>
  <si>
    <t>SOLUCIONES CORPORATIVAS DE LA COSTA S.A.S</t>
  </si>
  <si>
    <t>COMPRA DE ELEMENTOS Y MATERIALES REQUERIDOS PARA EL FUNCIONAMIENTO DE LOS EQUIPOS DE AUDIOVISUALES DE LOS LABORATORIOS DEL PROGRAMA DE CINE Y AUDIOVISUALES</t>
  </si>
  <si>
    <t>ODC-DAD-0003</t>
  </si>
  <si>
    <t>LEGARCHIVO SAS</t>
  </si>
  <si>
    <t>COMPRA DE MIL (1000) CAJAS DE REFERENCIA X-300 Y DOSCIENTAS (200) CAJAS DE REFERENCIA X-200 CALIBRES 790 K, LAS CUALES SERÁN UTILIZADAS PARA LA ORGANIZACIÓN Y PROTECCIÓN DE LA DOCUMENTACIÓN DE LA UNIVERSIDAD</t>
  </si>
  <si>
    <t>2022/03/29</t>
  </si>
  <si>
    <t>ODC-DAD-0004</t>
  </si>
  <si>
    <t xml:space="preserve">LAHERAL SAS BIC </t>
  </si>
  <si>
    <t>COMPRA DE TREINTA Y UN (31) TABLET MARCA HUAWEI MATEPAD T8 2GB, PARA ENTREGAR COMO RECONOCIMIENTO A ESTUDIANTES ADMITIDOS CON MEJOR ICFES, CUPO ESPECIAL DE ESTUDIANTES Y MEJOR SABER PRO DEL PERIDOOD 2022-I</t>
  </si>
  <si>
    <t>2022/02/04</t>
  </si>
  <si>
    <t>ODC-DAD-0005</t>
  </si>
  <si>
    <t>LA COMPRA DE (20) KIT DE DISECCIÓN DE 13 PIEZAS, (20) CALIBRADORES DIGITAL, (30) BANDEJAS PLANAS, (30) BANDEJAS HONDAS Y (20) DINAMÓMETROS PARA DOTAR LABORATORIO DEL PROGRAMA DE INGENIERÍA PESQUERA EN LA SEDE DE TAGANGA</t>
  </si>
  <si>
    <t>ODC-DAD-0006</t>
  </si>
  <si>
    <t xml:space="preserve">COPY STUDENT </t>
  </si>
  <si>
    <t xml:space="preserve">COMPRA DE CANECAS PARA  BASURA </t>
  </si>
  <si>
    <t>ODC-DAD-0007</t>
  </si>
  <si>
    <t>CRISTOBAL QUINTERO BUENO</t>
  </si>
  <si>
    <t>COMPRA DE IMPLEMENTOS Y HERRAMIENTAS AGRICOLAS PARA EL DESARROLLO EN ÓPTIMAS CONDICIONES DE LAS DIFERENTES ACTIVIDADES ACADÉMICAS VIRTUALES Y PRESENCIALES EN LA GRANJA EXPERIMENTAL</t>
  </si>
  <si>
    <t>ODC-DAD-0008</t>
  </si>
  <si>
    <t>TATIANA CAROLINA ARDILA CAVARIQUE</t>
  </si>
  <si>
    <t>COMPRA DE CIENTO CINCUENTA (150) BATAS TIPO TELA GABARDINA BLANCA CON PUÑOS DE RESORTE,  CUATRO (04) BATAS TELA GABARDINA AZUL TURQUI, DOCE (12) BATAS TIPO TELA GABARDINA CAQUI, CIENTO SESENTA (160) BATAS ANTIFUIDO EN TELA LAFAYETTE PUÑOS DE RESORTE, OCHO (08) OVEROL CAQUI CON CINTA REFLECTIVA VERDE FLUORESCENTE, VEINTICUATRO (24) UNIFORMES ANTIFLUIDOS, TREINTA (30) UNIFORMES BRIGRADA DE EMERGENCIA (SUETER, CHALECO CON LOGOS INSTITUCIONALES Y CINTA REFLECTIVA, PANTALON EN OVEROL CON CINTA REFLECTIVA) EN TELA LAFAYETTE.</t>
  </si>
  <si>
    <t>2022/02/27</t>
  </si>
  <si>
    <t>HAROLD ROMERO CAHUANA</t>
  </si>
  <si>
    <t>ODC-DAD-0009</t>
  </si>
  <si>
    <t xml:space="preserve">COVALTEC  SAS </t>
  </si>
  <si>
    <t>COMPRA DE UN (1) AVISO INSTITUCIONAL PARA EL EDIFICIO DE
BIENESTAR UNIVERSITARIO DE LA UNIVERSIDAD DEL MAGDALENA CON LAS SIGUIENTES ESPECIFICACIONES: AVISO EN
ACERO INOXIDABLE REF. 304, CON LONGITUD DE 8 MTS, CON VOLUMEN DE 6 CMS, ACABADO SATINADO, INCLUYE
NOMBRE DEL EDIFICIO Y ESCUDO DE LA UNIVERSIDAD, CON BASE EN ACERO REF. 304, CON VOLUMEN DE 3-4 CMS Y
VINILO PLASTIFICADO PARA ALTURA 1,2 MTS. TODAS LAS LETRAS VAN CON TORNILLO DE ANCLAJE 3" LIBRES</t>
  </si>
  <si>
    <t>FORERO GÓMEZ OSCAR ELIECER</t>
  </si>
  <si>
    <t>ODC-DAD-0010</t>
  </si>
  <si>
    <t>DUCON</t>
  </si>
  <si>
    <t>COMPRA DE MOBILIARIO PARA DOTAR LAS
VICERRECTORÍAS ACADÉMICA, INVESTIGACIÓN, SECRETARIA GENERAL Y PARA LAS AREAS ADMINISTRATIVAS DE LA UNIVERSIDAD DEL MAGDALENA.</t>
  </si>
  <si>
    <t>JORGE ROOS ALFARO</t>
  </si>
  <si>
    <t xml:space="preserve">COMPRA DE VEINTE (20) MOCHILAS ARHUACAS GRANDES, TEJIDAS A MANO, PARA LA ENTREGA DE SOUVENIRS EN LA REALIZACIÓN DE REUNIONES, EVENTOS Y DEMÁS ASISTENCIAS EN LO QUE LA INSTITUCIÓN PARTICIPE COMO ORGANIZADORA </t>
  </si>
  <si>
    <t xml:space="preserve">GLENDA  ACOSTA </t>
  </si>
  <si>
    <t>ODC-DAD-0012</t>
  </si>
  <si>
    <t xml:space="preserve">INGENIERIA AVANZADA </t>
  </si>
  <si>
    <t>COMPRA DE EQUIPOS Y OTROS ELEMENTOS PARA LA
AMPLIACIÓN Y MEJORAMIENTO DE COBERTURA WIFI EN LAS ÁREAS DE LABORATORIOS, SALONES DE CLASES Y OTROS
ESPACIOS ACADÉMICOS DEL CAMPUS UNIVERSITARIO.</t>
  </si>
  <si>
    <t>ODC-DAD-0013</t>
  </si>
  <si>
    <t>ESTRATEGIAS SAS</t>
  </si>
  <si>
    <t>COMPRA DE ELEMENTOS DE ASEO PARA EL APOYO DE LOS OPERARIOS DE ASEO EN SUS ACTIVIDADES DIARIAS.</t>
  </si>
  <si>
    <t>ODC-DAD-0014</t>
  </si>
  <si>
    <t>COMPRA DE EQUIPOS PARA LOS LABORATORIOS DEL PROGRAMA DE CINE Y AUDIOVISUALES DE LA FACULTAD DE HUMANIDADES</t>
  </si>
  <si>
    <t>ODC-DAD-0015</t>
  </si>
  <si>
    <t>COMPRA DE ELEMENTOS, EQUIPOS TECNÓLOGICOS Y DE REALIZACIÓN AUDIOVISUAL PARA EL CENTRO DE TECNOLOGÍAS EDUCATIVAS Y PEDAGÓGICAS – CETEP, CON EL FIN DE ATENDER LAS NECESIDADES DE REALIZACIÓN DE CURSOS PRESENCIALES Y  VIRTUALES Y ADMINISTRACIÓN DE CONTENIDOS EN EL BLOQUE 10, EN EL MARCO DEL PROYECTO INNOVACIÓN EDUCATIVA BASADA EN TECNOLOGÍAS</t>
  </si>
  <si>
    <t>ODC-DAD-0016</t>
  </si>
  <si>
    <t>SAG SERVICIOS DE INGENIERIA S.A.S</t>
  </si>
  <si>
    <t>COMPRA DE 20.000 TARJETA DELGADA TAG´S RFID,CON FRECUENCIA DE 13.56 MHZ, DE TAMAÑO 50.0 X 50.0 MM, 1.97 X 1.97 PULGADAS CON MEMORIA ENTRE 0.5K - 2.5K BIT, PARA SER INSTALADAS EN LOS LIBROS FÍSICOS DE LA BIBLIOTECA GERMÁN BULA MEYER</t>
  </si>
  <si>
    <t>2022/03/14</t>
  </si>
  <si>
    <t>JULIO VEGA BAQUERO</t>
  </si>
  <si>
    <t>ODC-DAD-0017</t>
  </si>
  <si>
    <t>TECNOSEMILLA</t>
  </si>
  <si>
    <t>COMPRA DE INSUMOS AGRÍCOLAS PARA EL SOPORTE DE LA REALIZACIÓN DE LAS PRÁCTICAS ACADÉMICAS EN LA GRANJA EXPERIMENTAL DEL CENTRO DE DESARROLLO AGRÍCOLA Y FORESTAL DE LA UNIVERSIDAD DEL MAGDALENA.</t>
  </si>
  <si>
    <t>ODC-DAD-0018</t>
  </si>
  <si>
    <t>COMPRA DE (2.000) CARPETAS IMPRESAS A FULL COLOR EN PAPEL PROPALCOTE CON TAMAÑO (46 X 33 CTM) PARA DOTAR LA CLÍNICA ODONTOLÓGICA DE LA UNIVERSIDAD DEL MAGDALENA.</t>
  </si>
  <si>
    <t>ODC-DAD-0019</t>
  </si>
  <si>
    <t>COMERCIALIZADORA INTERNACIONAL SOLUCIONES Y TECNOLOGIA COLOMBIA LTDA.</t>
  </si>
  <si>
    <t>COMPRA DE CIEN (100) TABLAS EN FORMICA  ABATIBLE, CIEN (100) TABLAS PLÁSTICA ABATIBLE Y DIEZ (10) ESPALDA Y ASIENTO RISMA, PARA LAS SILLAS UNIVERSITARIAS UBICADAS EN LOS DIFERENTES SALONES DE CLASES DE LA UNIVERSIDAD.</t>
  </si>
  <si>
    <t>ODC-DAD-0020</t>
  </si>
  <si>
    <t xml:space="preserve">CORPORACON DE  LA COSTA </t>
  </si>
  <si>
    <t>COMPRA DE LICENCIAS PARA EL MANTENIMIENTO, AUTOMATIZACIONES E INTEGRACIONES EN EL BLOQUE 10 Y PARA EL DISEÑO DE EXPERIENCIAS COLABORATIVAS E INTERACTIVAS EN LA VIRTUALIDAD, DISEÑO DE ACTIVIDADES DE APRENDIZAJE, VOTACIONES, INCRUSTAR VIDEOS, PRESENTACIONES, INDISPENSABLES PARA EL DESARROLLO DE ACTIVIDADES EN EL CETEP Y OTRAS UNIDADES Y PROCESOS INSTITUCIONALES</t>
  </si>
  <si>
    <t>ODC-DAD-0021</t>
  </si>
  <si>
    <t>LADYS CONFECCIONES SAS BIC</t>
  </si>
  <si>
    <t>COMPRA DE 70 CAMISAS MANGAS LARGA Y 35 CAMISETAS TIPO POLO PARA LOS SERVIDORES PÚBLICOS DE LA UNIVERSIDAD DEL MAGDALENA</t>
  </si>
  <si>
    <t>2022/02/24</t>
  </si>
  <si>
    <t>ODC-DAD-0022</t>
  </si>
  <si>
    <t>LUIS DIAZ ACEVEDO</t>
  </si>
  <si>
    <t xml:space="preserve">COMPRA DE (2.500) PINES PARA GRADUADOS, (50) PINES ESCUDO UNIVERSIDAD DEL MAGDALENA, (40) MEDALLAS AL MÉRITO CON PINES Y ESTUCHE, (10) MEDALLAS AL MÉRITO ESTÁNDAR, (20) PINES AL MÉRITO, (5) MEDALLAS SIERRA NEVADA Y (31) MEDALLAS A LA EXCELENCIA ACADÉMICA PARA ENTREGARSE EN EVENTOS INSTITUCIONALES.  </t>
  </si>
  <si>
    <t>ODC-DAD-0023</t>
  </si>
  <si>
    <t>INVERSIONES VAOS S.A.S.</t>
  </si>
  <si>
    <t xml:space="preserve">LA COMPRA E INSTALACIÓN DE RETABLOS EN ACRÍLICO CON IMPRESIONES TRASPARENTES Y VINILO, CON DILATADORES PARA LECTURA BRAILLE, QUE SERÁ UTILIZADO COMO NOMENCLATURAS DE OFICINAS Y ESPACIOS EN EL EDIFICIO DE BIENESTAR UNIVERSITARIO Y EL SEXTO PISO (6) DEL HOSPITAL UNIVERSITARIO JULIO MÉNDEZ BARRENECHE. CON LAS SIGUIENTES ESPECIFICACIONES: CIENTO CINCUENTA Y DOS (152) SEÑALES EN ACRILICO MAS VINILO IMPRESO Y CINCO (05) SEÑALES EN ACRILICO DE 3MM CON IMPRESIÒN TRANSPARENTE, RESPALDO BLANCO CON DILATADORES. </t>
  </si>
  <si>
    <t>OSM-DAD-0001</t>
  </si>
  <si>
    <t xml:space="preserve">SUMINISTRO </t>
  </si>
  <si>
    <t>SUMINISTRO DE COMIDAS Y BEBIDAS PREPARADAS Y SERVICIO DE CATERING PARA EL DESARROLLO DE LAS SESIONES DEL CONSEJO SUPERIOR, CONSEJO ACADÉMICO, CONSEJO DE PLANEACIÓN Y OTRAS REUNIONES DE TRABAJO DEL CUERPO DIRECTIVO DE LA UNIVERSIDAD Y DEMÁS FUNCIONARIOS QUE CONCURRAN A LAS MISMAS. (EL SERVICIO PUEDE INCLUIR SERVICIO DE COMIDAS PREPARADAS, TALES COMO MENÚ ESPECIAL, ALMUERZOS O CENAS TIPO BUFFET, ALMUERZOS EJECUTIVOS, COMIDAS CORRIENTES, PICADAS, BEBIDAS, MANTELERÍA, CUBIERTOS, SERVICIO DE MESEROS Y DEMÁS, NECESARIOS PARA LA PRESTACIÓN DEL SERVICIO</t>
  </si>
  <si>
    <t>OSM-DAD-0002</t>
  </si>
  <si>
    <t>ORGANIZACION TERPEL S.A</t>
  </si>
  <si>
    <t>SUMINISTRO DE COMBUSTIBLES (GASOLINA CORRIENTE, A.C.P.M Y EXTRAS) PARA LOS VEHÍCULOS PERTENECIENTES AL PARQUE AUTOMOTOR, PLANTAS ELÉCTRICAS Y MAQUINARIA
AGRÍCOLA DE LA UNIVERSIDAD DEL MAGDALENA Y SUS SEDES ALTERNAS</t>
  </si>
  <si>
    <t>OSM-DAD-0003</t>
  </si>
  <si>
    <t>ADVANCED TECHNOLOGIES SOLUTIONS S.A.S</t>
  </si>
  <si>
    <t>SUMINISTRO DE PARTES PARA MANTENIMIENTO CORRECTIVO DE COMPUTADORES, DISPOSITIVOS ACTIVOS MENORES DE LA RED DE VOZ Y DATOS.</t>
  </si>
  <si>
    <t>OSM-DAD-0004</t>
  </si>
  <si>
    <t>MAKROFERRETEIRA PAURI S.A.</t>
  </si>
  <si>
    <t>SUMINISTRO DE MATERIAL ELÉCTRICO Y DE FERRETERÍA EN GENERAL, PARA EL MANTENIMIENTO PREVENTIVO Y CORRECTIVO DE LAS DEPENDENCIAS Y ÁREAS COMUNES DE LA
UNIVERSIDAD DEL MAGDALENA Y SUS SEDES ALTERNAS.</t>
  </si>
  <si>
    <t>OSM-DAD-0005</t>
  </si>
  <si>
    <t>HIELO INDUROD S.A.S.</t>
  </si>
  <si>
    <t>SUMINISTRO DE AGUA TRATADA PARA SUPLIR LAS NECESIDADES BÁSICAS DEL PERSONAL ACADÉMICO - ADMINISTRATIVO Y DE EVENTOS QUE SE REALIZAN EN LA INSTITUCIÓN</t>
  </si>
  <si>
    <t>OSM-DAD-0006</t>
  </si>
  <si>
    <t>COPYS STUDENT S.A.S</t>
  </si>
  <si>
    <t xml:space="preserve">SUMINISTRO DE PAPELERÍA Y ÚTILES DE OFICINA PARA LAS DISTINTAS DEPENDENCIAS DE LA UNIVERSIDAD </t>
  </si>
  <si>
    <t>OSM-DAD-0007</t>
  </si>
  <si>
    <t>SERVICIOS DE AMBIENTES LIMPIOS INDUSTRIALES S.A.S.</t>
  </si>
  <si>
    <t>SUMINISTRO DE DESODORIZANTE CONCENTRADO Y AROMATIZANTE DE AMBIENTES PARA LAS UNIDADES SANITARIAS DE LA UNIVERSIDAD DEL MAGDALENA</t>
  </si>
  <si>
    <t>OSM-DAD-0008</t>
  </si>
  <si>
    <t>QUIMIFEX S.A.S</t>
  </si>
  <si>
    <t xml:space="preserve">SUMINISTRO DE SUMINISTRO DE REACTIVOS E INSUMOS QUÍMICOS Y VIDRIERÍA NECESARIOS PARA EL NORMAL DESARROLLO DE LAS ACTIVIDADES ACADÉMICAS QUE SE REALIZAN EN LOS LABORATORIOS DE CALIDAD DE AGUA Y MICROBIOLOGÍA DE LA UNIVERSIDAD PARA EL PRIMER SEMESTRE 2022-I. </t>
  </si>
  <si>
    <t>OSM-DAD-0009</t>
  </si>
  <si>
    <t>DUVIS ALICIA MENDEZ GONZALEZ</t>
  </si>
  <si>
    <t>SUMINISTRO DE ARREGLOS EXÓTICOS EN FLORES NATURALES Y ARREGLOS PARA LAS DIFERENTES CEREMONIAS Y OTRAS ACTIVIDADES INSTITUCIONALES QUE SE DESARROLLEN POR LA DIRECCIÓN DE COMUNICACIONES EN EL AÑO 2022.</t>
  </si>
  <si>
    <t>OSM-DAD-0010</t>
  </si>
  <si>
    <t>SODEXO SERVICIOS DE BENEFICIOS E INCENTIVOS COLOMBIA S. A.</t>
  </si>
  <si>
    <t>SUMINISTRO DE BONOS Y/O TARJETAS RECARGABLES PARA DOTACIÓN (VESTIDO Y CALZADO) DE LOS EMPLEADOS PÚBLICOS ADMINISTRATIVOS, CORRESPONDIENTE AL PRIMER, SEGUNDO Y TERCER CUATRIMESTRE SEGÚN LO ESTABLECIDO EN LA LEY 70/88 Y DECRETO 1878/89 Y DE LOS TRABAJADORES OFICIALES DEL PRIMER Y SEGUNDO SEMESTRE SEGÚN CONVENCIÓN COLECTIVA DE TRABAJO VIGENTE</t>
  </si>
  <si>
    <t>OSM-DAD-0011</t>
  </si>
  <si>
    <t>H&amp;L SUMINISTROS HOSPITALARIOS S.A.S</t>
  </si>
  <si>
    <t>SUMINISTRO DE ELEMENTOS DE ASEO Y CAFETERÍA PARA LA ATENCIÓN AL PERSONAL ACADÉMICO-ADMINISTRATIVO, EVENTOS INSTITUCIONALES Y GARANTIZAR LOS ELEMENTOS DE ASEO MÍNIMOS PARA DOTAR LAS UNIDADES SANITARIAS</t>
  </si>
  <si>
    <t>OSM-DAD-0012</t>
  </si>
  <si>
    <t>LADYS CONFECCIONES S.A.S.</t>
  </si>
  <si>
    <t>SUMINISTRO DE PRENDAS DE VESTIR CON IMÁGENES INSTITUCIONALES PARA PERSONAL QUE PRESTA APOYO
COORDINADO CON LA UNIVERSIDAD EN TEMAS DE ATENCIÓN A LOS DIFERENTES MIEMBROS DE LA COMUNIDAD Y EVENTOS
MÚLTIPLES.</t>
  </si>
  <si>
    <t>OSM-DAD-0013</t>
  </si>
  <si>
    <t>CAMPO CAFÉ S.A.S</t>
  </si>
  <si>
    <t>SUMINISTRO DE CAFÉ ORGÁNICO, PARA LA ATENCIÓN AL
PERSONAL ACADÉMICO-ADMINISTRATIVO Y EVENTOS INSTITUCIONALES.</t>
  </si>
  <si>
    <t>OSM-DAD-0014</t>
  </si>
  <si>
    <t xml:space="preserve">SUMINISTRO DE ELEMENTOS DE PROTECCIÓN PERSONAL PARA LOS FUNCIONARIOS Y DOCENTES QUE TRABAJAN EN LOS LABORATORIOS Y OTRAS DEPENDENCIAS DE LA UNIVERSIDAD DEL MAGDALENA, CON EL FIN DE PROTEGER LA SALUD DE LOS TRABAJADORES Y MINIMIZAR EL RIESGO DE ADQUISICIÓN DE ENFERMEDAD Y ACCIDENTE DE TRABAJO COMO LO ESTABLECE EL PARÁGRAFO 1 DEL ARTÍCULO 2.2.4.6.24 DEL DECRETO 1072 DE 2015. </t>
  </si>
  <si>
    <t>OSM-DAD-0015</t>
  </si>
  <si>
    <t>BOMBAS Y REPUESTOS LTDA</t>
  </si>
  <si>
    <t>SUMINISTRO DE ACCESORIOS PARA EL MANTENIMIENTO
PREVENTIVO Y CORRECTIVO DE LOS SISTEMAS DE RIEGO DE LA UNIVERSIDAD DEL MAGDALENA Y SUS SEDES ALTERNAS.</t>
  </si>
  <si>
    <t>OSM-DAD-0016</t>
  </si>
  <si>
    <t>JORGE ARAGON TINOCO</t>
  </si>
  <si>
    <t>SUMINISTRO DE MATERIALES VEGETALES PARA EL MANTENIMIENTO Y RECUPERACIÓN DE JARDINES, ZONAS VERDES Y ÁREAS DEPORTIVAS DE LA SEDE PRINCIPAL DE LA UNIVERSIDAD DEL MAGDALENA</t>
  </si>
  <si>
    <t>OSM-DAD-0017</t>
  </si>
  <si>
    <t>COSTADENT S.A.S</t>
  </si>
  <si>
    <t xml:space="preserve">SUMINISTRO DE INSUMOS DE PROMOCIÓN Y PREVENCIÓN MÉDICA PARA EL CUIDADO DE LA SALUD, INSUMOS GENERALES, DE BIOSEGURIDAD, ELEMENTOS DE PROTECCIÓN PERSONAL Y BIOSEGURIDAD QUE GARANTICEN LA BUENA Y OPORTUNA PRESTACIÓN DE LOS SERVICIOS DEL ÁREA DE SALUD Y DESARROLLO HUMANO ADSCIRTA A LA DIRECCIÓN DE BIENESTAR UNIVERSITARIO. </t>
  </si>
  <si>
    <t>OSM-DAD-0018</t>
  </si>
  <si>
    <t>DISTRIBUIDORA DISTRIMED LTDA</t>
  </si>
  <si>
    <t xml:space="preserve">SUMINISTRO DE INSUMOS DE LA CLINICA DE SIMULACION  (HANGAR E Y EL 6° PISO HOSPITAL UNIVERSITARIO JULIO MÉNDEZ BARRENECHE) Y PARA CERCA DE 562 ESTUDIANTES DE LOS PROGRAMAS DE ENFERMERÍA, MEDICINA Y ODONTOLOGÍA QUE REALIZARÁN APROXIMADAMENTE 500 REPETICIONES DE GUÍAS (SESIONES DE LABORATORIO). </t>
  </si>
  <si>
    <t>OSM-DAD-0019</t>
  </si>
  <si>
    <t>DEPORTES VERA LIMA &amp; CIA LTDA</t>
  </si>
  <si>
    <t>EL SUMINISTRO DE UNIFORMES DEPORTIVOS DE COMPETENCIA Y PRESENTACIÓN PARA LAS DELEGACIONES QUE REPRESENTARÁN A LA UNIVERSIDAD EN LOS CICLOS DEPORTIVOS REGIONALES Y NACIONALES DE LA RED ASCUN/ DEPORTES, COMPETENCIAS INTERNACIONALES, ADEMÁS DE LAS DELEGACIONES DE SINDICALISTAS QUE PARTICIPARÁN EN LOS JUEGOS NACIONALES DEPORTIVOS DE TRABAJADORES.</t>
  </si>
  <si>
    <t>OSM-DAD-0020</t>
  </si>
  <si>
    <t>INTERLUD S.A.S.</t>
  </si>
  <si>
    <t xml:space="preserve">SUMINISTRO Y ENTREGA DE UN BENEFICIO ALIMENTARIO (REFRIGERIO) DIARIO, PARA LOS EMPLEADOS PÚBLICOS ADMINISTRATIVOS QUE LABORAN EN JORNADA ESPECIAL. </t>
  </si>
  <si>
    <t>OSM-DAD-0021</t>
  </si>
  <si>
    <t>SUMINISTRO DE HIDRATACIÓN Y PRODUCTOS ALIMENTICIOS
PREPARADOS, REQUERIDOS PARA EL NORMAL DESARROLLO DE LAS ACTIVIDADES EN EL MARCO DE LAS POLÍTICAS DE
BIENESTAR INSTITUCIONAL QUE SE REALIZAN BAJO LOS PROYECTOS DEL PLAN DE ACCIÓN EN UNIMAGDALENA</t>
  </si>
  <si>
    <t>OSM-DAD-0022</t>
  </si>
  <si>
    <t>JORGE ELIECER DEWDNEY PRADO</t>
  </si>
  <si>
    <t>SUMINISTRO DE INSUMOS PARA LA REALIZACIÓN DE PRÁCTICAS ACADÉMICAS (LABORATORIO) CORRESPONDIENTE A LAS ASIGNATURAS DEL PROGRAMA DE INGENIERÍA PESQUERA EN EL PERIODO ACADÉMICO 2022-I.</t>
  </si>
  <si>
    <t>JOAQUIN ALBERTO POMARES BLAISE</t>
  </si>
  <si>
    <t>OSM-DAD-0023</t>
  </si>
  <si>
    <t>SALUD DENTAL SU DEPOSITO DE CONFIANZA S.A.S.</t>
  </si>
  <si>
    <t>SUMINISTRO DE INSUMOS ODONTOLOGICOS NECESARIOS PARA LAS ACTIVIDADES ACADEMICAS A DESARROLLAR DENTRO DE LA CLÍNICA ODONTOLÓGICA DE LA UNIVERSIDAD DEL MAGDALENA. LA PROPUESTA HACE PARTE INTEGRAL DE LA PRESENTE ORDEN. PARÁGRAFO: EL CONTRATISTA DEBERÁ ENTREGAR LOS ELEMENTOS CONTRATADOS DE CONFORMIDAD CON LAS ESPECIFICACIONES Y LAS CANTIDADES SOLICITADAS POR UNIMAGDALENA</t>
  </si>
  <si>
    <t>OSM-DAD-0024</t>
  </si>
  <si>
    <t>ENLACES L&amp;J S.A.S</t>
  </si>
  <si>
    <t>SUMINISTRO DE INSUMOS REQUERIDOS PARA LABORATORIO GASTRONÓMICO, PARA EL DESARROLLO DE LAS SESIONES PRÁCTICAS DE LA ASIGNATURA ALIMENTOS Y BEBIDAS III: COCINA Y SERVICIOS DE COMEDOR Y BAR DEL PROGRAMA DE TECNOLOGÍA EN GESTIÓN HOTELERA Y TURÍSTICA – POR CICLOS PROPEDÉUTICOS.</t>
  </si>
  <si>
    <t xml:space="preserve">RAFAEL GARCIA LUNA </t>
  </si>
  <si>
    <t>ODO-DAD-0001</t>
  </si>
  <si>
    <t xml:space="preserve">OBRA </t>
  </si>
  <si>
    <t xml:space="preserve"> KM CONSTRUCCIONES</t>
  </si>
  <si>
    <t>OBRAS CIVILES DE ADECUACIÓN Y MANTENIMIENTOS DE LAS
INSTALACIONES DE LA UNIVERSIDAD DEL MAGDALENA Y SUS SEDES ALTERNAS DE CONFORMIDAD CON LAS
ESPECIFICACIONES TÉCNICAS ESTABLECIDAS POR UNIMAGDALENA PARA CADA UNA DE LAS INSTALACIONES A
INTERVENIR. LA PROPUESTA HACE PARTE INTEGRAL DE LA PRESENTE ORDEN.</t>
  </si>
  <si>
    <t xml:space="preserve">BELARMINA CATAÑO </t>
  </si>
  <si>
    <t>ORDEN DE PRESTACION</t>
  </si>
  <si>
    <t>SERVICIO DE ALOJAMIENTO PARA DOCENTE VISITANTES, CONFERENCISTAS E INVITADOS DE FACULTAD DE CIENCIAS DE LA EDUCACIÓN DURANTE LA VIGENCIA DEL AÑO 2022</t>
  </si>
  <si>
    <t>HENRY SANCHEZ</t>
  </si>
  <si>
    <t>BRINDAR APOYO A LA COORDINACIÓN DE EDUCACIÓN CONTINUA DE LA FACULTAD DE EDUCACIÓN, PARA LO CUAL EL CONTRATISTA DEBERÁ ADELANTAR LAS SIGUIENTES ACTIVIDADES: 1) BRINDAR APOYO SEGUIMIENTO AL PROCESO DE MATRÍCULA DE LOS ESTUDIANTES DE PROGRAMAS EDUCACIÓN CONTINUA DE LA FACULTAD DE CIENCIAS DE LA EDUCACIÓN 2) APOYAR EN LA ELABORACIÓN DE LOS INFORMES REQUERIDOS ACERCA DE LA SITUACIÓN ACADÉMICA Y FINANCIERA DE LOS PROGRAMAS EDUCACIÓN CONTINUA DE LA FACULTAD DE CIENCIAS DE LA EDUCACIÓN 3) APOYAR EN LA CONSOLIDACIÓN Y EN LA ACTUALIZACIÓN DE LA BASE DE DATOS HISTÓRICA Y ARCHIVOS CON INFORMACIÓN ACADÉMICA Y FINANCIERA DE LOS PROGRAMAS. 4) APOYAR EN LA TOMA DE CONTROL DE ASISTENCIA A CLASES MEDIANTE EL FORMATO GENERADO POR AYRE. 5) APOYAR EN LA ORGANIZACIÓN DE LOGÍSTICA EN CUANTO A SALONES, EQUIPOS AUDIOVISUALES PARA QUE LOS DOCENTES PUEDAN CUMPLIR LOS HORARIOS DE CLASES CONTEMPLADOS EN LA PROGRAMACIÓN SEMANAL. 6) RENDIR INFORME A SU RESPECTIVO INTERVENIR DE LAS ACTIVIDADES DESARROLLADAS DURANTE EL MES.</t>
  </si>
  <si>
    <t>ELIZABETH CORDOBA</t>
  </si>
  <si>
    <t>VIRGINIA ISABEL BARRERO TONCEL</t>
  </si>
  <si>
    <t>APOYAR, COORDINAR Y ORGANIZAR LAS ACTIVIDADES RELACIONADAS CON EL FUNCIONAMIENTO DE LA MAESTRÍA EN ENSEÑANZA DEL LENGUAJE Y LA LENGUA CASTELLANA. 2) PRESENTAR DENTRO DE LAS FECHAS ESTABLECIDAS LA PROGRAMACIÓN DE ACTIVIDADES ACADÉMICAS, JUNTO CON EL RESPECTIVO PRESUPUESTO DE INGRESOS Y GASTOS, CON EL VISTO BUENO DEL DIRECTOR DE PROGRAMA Y DECANO DE LA FACULTAD A LA CUAL SE ENCUENTRA (N) ADSCRITO (S) EL (LOS) PROGRAMA (S). 3) REALIZAR EL CONTROL, SEGUIMIENTO Y EVALUACIÓN DE LAS ACTIVIDADES ACADÉMICAS DE PROGRAMA. 4.) APOYAR EN LA REALIZACIÓN DE LA DIVULGACIÓN Y PUBLICIDAD DE LOS PROGRAMAS DE POSTGRADOS Y FORMACIÓN CONTINUA. 5) ASESORAR Y HACER SEGUIMIENTO AL PROCESO DE MATRÍCULA DE LOS ESTUDIANTES DE LOS PROGRAMAS. 6)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7) HACER SEGUIMIENTO Y PRESENTAR LOS INFORMES REQUERIDOS ACERCA DE LA SITUACIÓN ACADÉMICA Y FINANCIERA DE LOS ESTUDIANTES DEL PROGRAMA. 8) MANTENER ACTUALIZADA UNA BASE DE DATOS HISTÓRICA CON INFORMACIÓN ACADÉMICA Y FINANCIERA DE LOS PROGRAMAS. 9) PARTICIPAR, APOYAR, CONTRIBUIR EN LA ELABORACIÓN DEL PROCESO DE AUTOEVALUACIÓN Y REGISTRO CALIFICADO. 10) DAR A CONOCER A LOS ESTUDIANTES MEDIANTE UNA INDUCCIÓN AL PROGRAMA: PROGRAMACIONES, MICRODISEÑO Y MATERIAL PEDAGÓGICO DE LAS ASIGNATURAS QUE VAN A CURSAR. 11)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12) HACER PRESENCIA Y VELAR POR EL CUMPLIMIENTO DE LOS HORARIOS DE CLASES CONTEMPLADOS EN LA PROGRAMACIÓN SEMANAL; Y FORMALMENTE MANIFESTAR CUALQUIER NOVEDAD EN LA PROGRAMACIÓN ACADÉMICA, CON EL VISTO BUENO DEL DIRECTOR DEL PROGRAMA. 13) VELAR Y APOYAR LA GESTIÓN Y EL CUMPLIMIENTO DE LAS DECISIONES RELACIONADAS CON LOS ESTUDIANTES EN LOS RESPECTIVOS CONSEJOS DE LA INSTITUCIÓN Y MANTENER UN ARCHIVO ACTUALIZADO CON LAS ACTAS DE LOS CONSEJOS REALIZADOS. 14) PRESENTAR MENSUALMENTE AL DIRECTOR DEL CENTRO DE POSTGRADOS UN INFORME DETALLADO QUE DÉ CUENTA SOBRE EL CUMPLIMIENTO DE LAS ACTIVIDADES ACADÉMICAS CONTEMPLADAS EN LA PROGRAMACIÓN DE CADA COHORTE Y SOBRE EL SEGUIMIENTO O EVOLUCIÓN DEL RESPECTIVO PRESUPUESTO. 15) VELAR POR EL CUMPLIMIENTO DE LA EVALUACIÓN DOCENTE POR CADA ESTUDIANTE, AL TÉRMINO DE CADA MÓDULO. 16) APOYAR Y HACER SEGUIMIENTO A LAS PETICIONES, QUEJAS, RECLAMOS Y TRÁMITES JUDICIALES PRESENTADOS DURANTE EL DESARROLLO DEL PROGRAMA. 17) VELAR QUE LA ENTREGA DE NOTAS DE LOS DOCENTES DE LOS PROGRAMAS, SE HAGA EN LOS TIEMPOS ESTABLECIDOS POR EL CENTRO DE POSTGRADOS Y FORMACIÓN CONTINUA. 18) RENDIR INFORME DE LAS ACTIVIDADES DESARROLLADAS DURANTE EL MES. 19) REALIZAR ACOMPAÑAMIENTO Y SEGUIMIENTO A LOS PROCESOS ACADÉMICOS DE LOS ESTUDIANTES CON EL OBJETIVO DE PREVENIR LA DESERCIÓN ESTUDIANTIL. 20) REALIZAR ENTREVISTAS Y REVISAR LAS HOJAS DE VIDA DE LOS ASPIRANTES EN LOS PROCESOS DE ADMISIÓN A LA MAESTRÍA. 21) ANALIZAR LAS HOJAS DE VIDA DE DOCENTES PARA LOS PROCESOS DE CONTRATACIÓN. 22) ACOMPAÑAR EN EL PROCESO DE INDUCCIÓN A ESTUDIANTES NUEVOS DE LA MAESTRÍA.</t>
  </si>
  <si>
    <t>SONIA PATRICIA MONTENEGRO VASQUEZ</t>
  </si>
  <si>
    <t>APOYAR EN EL SEGUIMIENTO AL PROCESO DE MATRÍCULA DE LOS ESTUDIANTES DE LA ESPECIALIZACIÓN EN DOCENCIA UNIVERSITARIA. 2) APOYAR LA ELABORACIÓN DE LOS INFORMES REQUERIDOS ACERCA DE LA SITUACIÓN ACADÉMICA Y FINANCIERA DE LOS ESTUDIANTES DE LA ESPECIALIZACIÓN EN DOCENCIA UNIVERSITARIA. 3) APOYAR LA CONSOLIDACIÓN Y EN LA ACTUALIZACIÓN DE LA BASE DE DATOS HISTÓRICA Y ARCHIVOS CON INFORMACIÓN ACADÉMICA Y FINANCIERA DEL PROGRAMA. DE ESPECIALIZACIÓN EN DOCENCIA UNIVERSITARIA 4) APOYAR LA TOMA DE CONTROL DE ASISTENCIA A CLASES MEDIANTE EL FORMATO GENERADO POR AYRE. 5) APOYAR LA ORGANIZACIÓN DE LOGÍSTICA EN CUANTO A SALONES, EQUIPOS AUDIOVISUALES PARA QUE LOS DOCENTES PUEDAN CUMPLIR LOS HORARIOS DE CLASES CONTEMPLADOS EN LA PROGRAMACIÓN SEMANAL. 6) RENDIR INFORME A SU RESPECTIVO INTERVENIR DE LAS ACTIVIDADES DESARROLLADAS DURANTE EL MES.</t>
  </si>
  <si>
    <t>LUISA LAVALLE PERILLA</t>
  </si>
  <si>
    <t>APOYAR, COORDINAR Y ORGANIZAR LAS ACTIVIDADES RELACIONADAS CON EL FUNCIONAMIENTO DE LA MAESTRÍA EN ENSEÑANZA DE LAS MATEMÁTICAS. 2) PRESENTAR DENTRO DE LAS FECHAS ESTABLECIDAS LA PROGRAMACIÓN DE ACTIVIDADES ACADÉMICAS, JUNTO CON EL RESPECTIVO PRESUPUESTO DE INGRESOS Y GASTOS, CON EL VISTO BUENO DEL DIRECTOR DE PROGRAMA Y DECANO DE LA FACULTAD A LA CUAL SE ENCUENTRA (N) ADSCRITO (S) EL (LOS) PROGRAMA (S). 3) REALIZAR EL CONTROL, SEGUIMIENTO Y EVALUACIÓN DE LAS ACTIVIDADES ACADÉMICAS DE PROGRAMA. 4.) APOYAR EN LA REALIZACIÓN DE LA DIVULGACIÓN Y PUBLICIDAD DE LOS PROGRAMAS DE POSTGRADOS Y FORMACIÓN CONTINUA. 5) ASESORAR Y HACER SEGUIMIENTO AL PROCESO DE MATRÍCULA DE LOS ESTUDIANTES DE LOS PROGRAMAS. 6)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7) HACER SEGUIMIENTO Y PRESENTAR LOS INFORMES REQUERIDOS ACERCA DE LA SITUACIÓN ACADÉMICA Y FINANCIERA DE LOS ESTUDIANTES DEL PROGRAMA. 8) MANTENER ACTUALIZADA UNA BASE DE DATOS HISTÓRICA CON INFORMACIÓN ACADÉMICA Y FINANCIERA DE LOS PROGRAMAS. 9) PARTICIPAR, APOYAR, CONTRIBUIR EN LA ELABORACIÓN DEL PROCESO DE AUTOEVALUACIÓN Y REGISTRO CALIFICADO. 10) DAR A CONOCER A LOS ESTUDIANTES MEDIANTE UNA INDUCCIÓN AL PROGRAMA: PROGRAMACIONES, MICRODISEÑO Y MATERIAL PEDAGÓGICO DE LAS ASIGNATURAS QUE VAN A CURSAR. 11)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12) HACER PRESENCIA Y VELAR POR EL CUMPLIMIENTO DE LOS HORARIOS DE CLASES CONTEMPLADOS EN LA PROGRAMACIÓN SEMANAL; Y FORMALMENTE MANIFESTAR CUALQUIER NOVEDAD EN LA PROGRAMACIÓN ACADÉMICA, CON EL VISTO BUENO DEL DIRECTOR DEL PROGRAMA. 13) VELAR Y APOYAR LA GESTIÓN Y EL CUMPLIMIENTO DE LAS DECISIONES RELACIONADAS CON LOS ESTUDIANTES EN LOS RESPECTIVOS CONSEJOS DE LA INSTITUCIÓN Y MANTENER UN ARCHIVO ACTUALIZADO CON LAS ACTAS DE LOS CONSEJOS REALIZADOS. 14) PRESENTAR MENSUALMENTE AL DIRECTOR DEL CENTRO DE POSTGRADOS UN INFORME DETALLADO QUE DÉ CUENTA SOBRE EL CUMPLIMIENTO DE LAS ACTIVIDADES ACADÉMICAS CONTEMPLADAS EN LA PROGRAMACIÓN DE CADA COHORTE Y SOBRE EL SEGUIMIENTO O EVOLUCIÓN DEL RESPECTIVO PRESUPUESTO. 15) VELAR POR EL CUMPLIMIENTO DE LA EVALUACIÓN DOCENTE POR CADA ESTUDIANTE, AL TÉRMINO DE CADA MÓDULO. 16) APOYAR Y HACER SEGUIMIENTO A LAS PETICIONES, QUEJAS, RECLAMOS Y TRÁMITES JUDICIALES PRESENTADOS DURANTE EL DESARROLLO DEL PROGRAMA. 17) VELAR QUE LA ENTREGA DE NOTAS DE LOS DOCENTES DE LOS PROGRAMAS, SE HAGA EN LOS TIEMPOS ESTABLECIDOS POR EL CENTRO DE POSTGRADOS Y FORMACIÓN CONTINUA. 18) RENDIR INFORME DE LAS ACTIVIDADES DESARROLLADAS DURANTE EL MES. 19) REALIZAR ACOMPAÑAMIENTO Y SEGUIMIENTO A LOS PROCESOS ACADÉMICOS DE LOS ESTUDIANTES CON EL OBJETIVO DE PREVENIR LA DESERCIÓN ESTUDIANTIL. 20) REALIZAR ENTREVISTAS Y REVISAR LAS HOJAS DE VIDA DE LOS ASPIRANTES EN LOS PROCESOS DE ADMISIÓN A LA MAESTRÍA. 21) ANALIZAR LAS HOJAS DE VIDA DE DOCENTES PARA LOS PROCESOS DE CONTRATACIÓN. 22) ACOMPAÑAR EN EL PROCESO DE INDUCCIÓN A ESTUDIANTES NUEVOS DE LA MAESTRÍA.</t>
  </si>
  <si>
    <t>YESSICA PATRICIA PALLARE MARTINEZ</t>
  </si>
  <si>
    <t>APOYAR EN EL PROCESO DE CARGUE EN EL SISTEMA O PLATAFORMA SECOP, TODOS LOS INFORMES Y NOVEDADES DE LA CONTRATACIÓN, REALIZADA POR LA FACULTAD DE CIENCIAS DE LA EDUCACIÓN. 2) APOYAR A LA DECANATURA DE LA FACULTAD DE CIENCIAS DE LA EDUCACIÓN EN LA PROYECCIÓN DE RESOLUCIONES, QUE DEMANDA LA ORGANIZACIÓN DE CURSOS, DIPLOMADOS, EVENTOS Y DESPLAZAMIENTO DE DIRECTIVOS Y DOCENTES DE LA FACULTAD, PARA PARTICIPACIÓN EN ACTIVIDADES ACADÉMICAS FUERA DE LA CIUDAD. 3) APOYAR A LA DECANATURA DE LA FACULTAD DE CIENCIAS DE LA EDUCACIÓN EN EL DILIGENCIAMIENTO DE LOS FORMATOS REQUERIDOS PARA EL PROCESO DE CONTRATACIÓN. 4) APOYAR A LA DECANATURA DE LA FACULTAD DE CIENCIAS DE LA EDUCACIÓN EN EL DILIGENCIAMIENTO DE LOS FORMATOS Y ORGANIZACIÓN DE LA DOCUMENTACIÓN REQUERIDA PARA EL TRÁMITE DE PAGOS DE LAS ÓRDENES DE SERVICIO, COMPRA Y SUMINISTRO. 5) APOYAR A LA DECANATURA DE LA FACULTAD DE CIENCIAS DE LA EDUCACIÓN EN DESARROLLO DE LOS SONDEOS COMERCIALES PARA ÓRDENES DE SERVICIOS, ÓRDENES DE COMPRA Y ÓRDENES DE SUMINISTRO 6) VERIFICAR ANTECEDENTES DISCIPLINARIOS, FISCALES Y OTROS PARA ORDENES DE PRESTACIÓN DE SERVICIOS PROFESIONALES Y DE APOYO A LA GESTIÓN. 7) APOYAR EN LA ELABORACIÓN DEL PRESUPUESTO DE LA FACULTAD DE CIENCIAS DE LA EDUCACIÓN 8) PRESENTAR INFORMES DE TODA LA CONTRATACIÓN REALIZADA POR LA FACULTAD DE CIENCIAS DE LA EDUCACIÓN. 9) APOYAR EN LA GESTIÓN DOCUMENTAL DOCUMENTACIÓN GENERADA DURANTE LOS DISTINTOS PROCESOS QUE SE LLEVAN A CABO EN LA FACULTAD. 10) APOYAR EN EL PROCESO DE CARGUE EN EL SISTEMA O PLATAFORMA SIA OBSERVA, TODOS LOS INFORMES Y NOVEDADES DE LA CONTRATACIÓN, REALIZADA POR LA FACULTAD DE CIENCIAS DE LA EDUCACIÓN. 11) APOYAR A LA DECANATURA DE LA FACULTAD DE CIENCIAS DE LA EDUCACIÓN EN PROYECCIÓN DE CONTRATOS DE CÁTEDRAS DE LOS PROGRAMAS DE POSGRADOS DE LA FACULTAD DE CIENCIAS DE LA EDUCACIÓN. 12) APOYAR EN LA PROYECCIÓN DE LAS RESOLUCIONES PARA PAGOS DE BONIFICACIÓN DE LOS PROGRAMAS DE POSGRADOS DE LA FACULTAD DE CIENCIAS DE LA EDUCACIÓN.</t>
  </si>
  <si>
    <t xml:space="preserve">LORENA PATRICIA BERMUDEZ CASTAÑEDA </t>
  </si>
  <si>
    <t>QUE LA CONTRATISTA DESARROLLE LAS SIGUIENTES ACTIVIDADES EN LA COORDINACIÓN DE LA ESPECIALIZACIÓN EN DOCENCIA UNIVERSITARIA Y EN LA COORDINACIÓN DE EDUCACIÓN CONTINUA DE LA FACULTAD DE EDUCACIÓN: 1) ASESORAR, COORDINAR Y LA ORGANIZACIÓN LOGÍSTICA LAS ACTIVIDADES RELACIONADAS CON EL FUNCIONAMIENTO DE LAS COHORTES ACTIVAS DEL PROGRAMA DE ESPECIALIZACIÓN EN DOCENCIA UNIVERSITARIA. 2) PRESENTAR DENTRO DE LAS FECHAS ESTABLECIDAS LA PROGRAMACIÓN DE ACTIVIDADES ACADÉMICAS Y DE REQUERIMIENTOS DE CADA COHORTE, JUNTO CON EL RESPECTIVO PRESUPUESTO DE INGRESOS Y GASTOS, CON EL VISTO BUENO DEL DIRECTOR DE PROGRAMA Y DECANO DE LA FACULTAD A LA CUAL SE ENCUENTRA (N) ADSCRITO (S) EL (LOS) PROGRAMA (S). REALIZAR EL CONTROL, SEGUIMIENTO Y EVALUACIÓN DE LAS ACTIVIDADES ACADÉMICAS DE PROGRAMA. 3.) APOYAR EN LA REALIZACIÓN DE LA DIVULGACIÓN Y PUBLICIDAD DE LOS PROGRAMAS DE POSTGRADOS Y FORMACIÓN CONTINUA 4) ASESORAR Y HACER SEGUIMIENTO AL PROCESO DE MATRÍCULA DE LOS ESTUDIANTES DE LOS PROGRAMAS. 5)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6) HACER SEGUIMIENTO Y PRESENTAR LOS INFORMES REQUERIDOS ACERCA DE LA SITUACIÓN ACADÉMICA Y FINANCIERA DE LOS ESTUDIANTES DEL PROGRAMA. 7) MANTENER ACTUALIZADA UNA BASE DE DATOS HISTÓRICA CON INFORMACIÓN ACADÉMICA Y FINANCIERA DE LOS PROGRAMAS. 8) PARTICIPAR, APOYAR, CONTRIBUIR EN LA ELABORACIÓN DEL PROCESO DE AUTOEVALUACIÓN Y REGISTRO CALIFICADO. 9) DAR A CONOCER A LOS ESTUDIANTES MEDIANTE UNA INDUCCIÓN AL PROGRAMA: PROGRAMACIONES, MICRODISEÑO Y MATERIAL PEDAGÓGICO DE LAS ASIGNATURAS QUE VAN A CURSAR. 10)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11) HACER PRESENCIA Y VELAR POR EL CUMPLIMIENTO DE LOS HORARIOS DE CLASES CONTEMPLADOS EN LA PROGRAMACIÓN SEMANAL; Y FORMALMENTE MANIFESTAR CUALQUIER NOVEDAD EN LA PROGRAMACIÓN ACADÉMICA, CON EL VISTO BUENO DEL DECANO DE LA FACULTAD DE CIENCIAS DE LA EDUCACIÓN. 12) VELAR Y APOYAR LA GESTIÓN Y EL CUMPLIMIENTO DE LAS DECISIONES RELACIONADAS CON LOS ESTUDIANTES EN LOS RESPECTIVOS CONSEJOS DE LA INSTITUCIÓN Y MANTENER UN ARCHIVO ACTUALIZADO CON LAS ACTAS DE LOS CONSEJOS REALIZADOS. 13) PRESENTAR MENSUALMENTE AL DECANO DE LA FACULTAD DE CIENCIAS DE LA EDUCACIÓN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15) APOYAR Y HACER SEGUIMIENTO A LAS PETICIONES, QUEJAS, RECLAMOS Y TRÁMITES JUDICIALES PRESENTADOS DURANTE EL DESARROLLO DEL PROGRAMA. 16) APOYAR EN LA IMPLEMENTACIÓN DEL PLAN DE NORMALIZACIÓN ACADÉMICA DE LOS ESTUDIANTES. 17) VELAR QUE LA ENTREGA DE NOTAS DE LOS DOCENTES DE LOS PROGRAMAS, SE HAGA EN LOS TIEMPOS ESTABLECIDOS POR EL CENTRO DE POSTGRADOS Y FORMACIÓN CONTINUA. 18) RENDIR INFORME DE LAS ACTIVIDADES DESARROLLADAS DURANTE EL MES. 19) PROMOVER Y REALIZAR LA DIVULGACIÓN Y PUBLICIDAD DE LOS DIFERENTES PROGRAMAS O DIPLOMADOS DE FORMACIÓN CONTINUA. 20) ASESORAR Y HACER SEGUIMIENTO DURANTE EL PROCESO DE MATRÍCULA DE LOS ESTUDIANTES DE LOS PROGRAMAS O DIPLOMADOS. 21) HACER MENSUALMENTE SEGUIMIENTO E INFORMES REQUERIDOS ACERCA DE LA SITUACIÓN ACADÉMICA Y FINANCIERA DE LOS ESTUDIANTES DE LOS PROGRAMAS O DIPLOMADOS DE FORMACIÓN CONTINUA. 22) MANTENER ACTUALIZADA UNA BASE DE DATOS HISTÓRICA CON INFORMACIÓN ACADÉMICA Y FINANCIERA DE LOS PROGRAMAS O DIPLOMADOS. 23) DAR A CONOCER A LOS ESTUDIANTES MEDIANTE UNA INDUCCIÓN AL PROGRAMA: PROGRAMACIONES, MICRODISEÑO Y MATERIAL PEDAGÓGICO DE LAS ASIGNATURAS O MÓDULOS QUE VAN A CURSAR Y EL SOBRE EL MANEJO DE LAS PLATAFORMAS VIRTUALES. 24) APOYAR Y HACER SEGUIMIENTO A LAS PETICIONES, QUEJAS, RECLAMOS Y TRÁMITES PRESENTADOS.</t>
  </si>
  <si>
    <t>ANGELICA LARGE ACOSTA</t>
  </si>
  <si>
    <t>SERVICIO DE 2000 PLEGABLES A COLOR TAMAÑO CARTA IMPRESO POR AMBAS CARAS, 90 TULAS EN CUERINA CON LOGO INSTITUCIONAL REPUJADO EN BAJO RELIEVE, 600 MINI BLOCK IMPRESOS CON PORTADA A FULL COLOR, TAMAÑO MEDIA CARTA, 10 BANNER PUBLICITARIOS A TODO COLOR DE 100X70CM Y DISEÑOS GRÁFICO DE BANNER Y DE PIEZAS PUBLICITARIAS PARA EVENTOS DE LA FACULTAD DE CIENCIAS DE LA EDUCACIÓN.</t>
  </si>
  <si>
    <t>TREACY YURAINE BONETH ROBLES</t>
  </si>
  <si>
    <t>QUE LA CONTRATISTA DESARROLLE LAS SIGUIENTES ACTIVIDADES EN LA FACULTAD DE CIENCIAS DE LA EDUCACIÓN: APOYAR AL PROGRAMA DE LICENCIATURA EN QUÍMICA EN LA IMPLEMENTACIÓN DE ESTRATEGIAS DIDÁCTICAS Y EVALUATIVAS.</t>
  </si>
  <si>
    <t>LA PRESENTE ORDEN TIENE POR OBJETO ASEGURAR EL CUMPLIMIENTO DEL REGLAMENTO ACUERDO SUPERIOR 19 Y DEMÁS NORMAS UNIVERSITARIAS EN EL PROGRAMA A SU CARGO 2 COORDINAR EL PROCESO DE ADMISIÓN AL PROGRAMA CON LA COLABORACIÓN DEL GRUPO DE ADMISIONES REGISTROS Y CONTROL ACADÉMICO</t>
  </si>
  <si>
    <t>OPSP-FCS-0004</t>
  </si>
  <si>
    <t>GUILLERMO TROUT GUARDIOLA</t>
  </si>
  <si>
    <t xml:space="preserve">LA PRESENTE ORDEN TIENE POR OBJETO QUE EL CONTRATISTA REALICE LAS SIGUIENTES ACTIVIDADES: 1) COORDINAR LAS ACTIVIDADES ACADÉMICAS, ATENCIÓN A DOCENTES RELACIONADAS CON LA OFERTA, MERCADEO Y FUNCIONAMIENTO DE LA MAESTRÍA EN EPIDEMIOLOGÍA 2) REALIZAR EL CONTROL, SEGUIMIENTO Y EVALUACIÓN DE LAS ACTIVIDADES ACADÉMICAS DE PROGRAMA. 3.) APOYAR EN LA ORGANIZACIÓN, REALIZACIÓN Y SEGUIMIENTO DE LOS ASPECTOS CURRICULARES DE LA MAESTRÍA (PLAN DE ESTUDIO, MICRO DISEÑOS, GULAS Y MENSUALMENTE AL DIRECTOR DEL CENTRO DE POSTGRADOS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Y TOMAR MEDIDAS </t>
  </si>
  <si>
    <t>OPSP-FCS-0005</t>
  </si>
  <si>
    <t>MARY LUZ PEÑARANDA REALES</t>
  </si>
  <si>
    <t>LA PRESENTE ORDEN TIENE POR OBJETO: 1) COORDINAR LAS ACTIVIDADES ACADÉMICAS, ATENCIÓN A DOCENTES RELACIONADAS CON LA OFERTA, MERCADEO Y FUNCIONAMIENTO DE LA ESPECIALIZACIÓN EN SEGURIDAD Y SALUD EN EL TRABAJO. 2) REALIZAR EL CONTROL, SEGUIMIENTO Y EVALUACIÓN DE LAS ACTIVIDADES ACADÉMICAS DE PROGRAMA. 3.) APOYAR EN LA ORGANIZACIÓN, REALIZACIÓN Y SEGUIMIENTO DE LOS ASPECTOS CURRICULARES DE LA ESPECIALIZACIÓN (PLAN DE ESTUDIO, MICRO DISEÑOS, GULAS Y DESARROLLO GENERAL DE LA TEMÁTICA. 4) ORGANIZAR EL PROCESO DE SELECCIÓN Y ADMISIÓN DE LOS ESTUDIANTES AL PROGRAMA. 5) ORGANIZAR EL CUERPO DOCENTE DEL PROGRAMA ACORDE AL PERFIL DE CADA UNO DE LOS MÓDULOS PROPUESTOS. 6) HACER SEGUIMIENTO Y PRESENTAR LOS INFORMES REQUERIDOS.</t>
  </si>
  <si>
    <t>OPSP-FCS-0006</t>
  </si>
  <si>
    <t>MILENA DEL SOCORRO MARTINEZ RUDAS</t>
  </si>
  <si>
    <t>LA PRESENTE ORDEN TIENE POR OBJETO QUE EL CONTRATISTA REALICE LAS SIGUIENTES ACTIVIDADES: 1) COORDINAR LAS ACTIVIDADES ACADÉMICAS, ATENCIÓN A DOCENTES RELACIONADAS CON LA OFERTA, MERCADEO Y FUNCIONAMIENTO DE LA MAESTRÍA EN PSICOLOGÍA JURÍDICA Y FORENSE 2) REALIZAR EL CONTROL, SEGUIMIENTO Y EVALUACIÓN DE LAS ACTIVIDADES ACADÉMICAS DE PROGRAMA. 3.) APOYAR EN LA ORGANIZACIÓN, REALIZACIÓN Y SEGUIMIENTO DE LOS ASPECTOS CURRICULARES DE LA MAESTRÍA (PLAN DE ESTUDIO, MICRO DISEÑOS, GULAS Y MENSUALMENTE AL DIRECTOR DEL CENTRO DE POSTGRADOS UN INFORME DETALLADO QUE DÉ CUENTA SOBRE EL CUMPLIMIENTO DE LAS ACTIVIDADES ACADÉMICAS CONTEMPLADAS EN LA PROGRAMACIÓN DE CADA COHORTE Y SOBRE EL SEGUIMIENTO O EVOLUCIÓN DEL RESPECTIVO PRESUPUESTO</t>
  </si>
  <si>
    <t>OPS-FCE-001-2022</t>
  </si>
  <si>
    <t>OPSP-FCE-002-2022</t>
  </si>
  <si>
    <t>OPSP-FCE-003-2022</t>
  </si>
  <si>
    <t>OPSP-FCE-004-2022</t>
  </si>
  <si>
    <t>OPSP-FCE-005-2022</t>
  </si>
  <si>
    <t>OPSP-FCE-006-2022</t>
  </si>
  <si>
    <t>OPSP-FCE-007-2022</t>
  </si>
  <si>
    <t>OPS-FCE-008-2022</t>
  </si>
  <si>
    <t>OPSP-FCE-009-2022</t>
  </si>
  <si>
    <t>652960000</t>
  </si>
  <si>
    <t>PRESTAR SERVICIOS PROFESIONALES EN EL MARCO DEL CONTRATO N° 724-2021, SUSCRITO ENTRE EL CONSORCIO FONDO COLOMBIA EN PAZ 2019 Y LA UNIVERSIDAD DEL MAGDALENA, PARA EL DESARROLLO DE LAS SIGUIENTES ACTIVIDADES: 1. EJECUTAR LAS GRABACIONES DE CONTENIDOS AUDIOVISUALES. 2. APOYAR EN EL MONTAJE DE LOS CONTENIDOS AUDIOVISUALES. 3. APOYAR EN LA EDICIÓN DE MATERIALES AUDIOVISUALES, REQUERIDOS PARA LA VISUALIZACIÓN DE LA ESTRATEGIA SACÚDETE CESAR.</t>
  </si>
  <si>
    <t>819000635</t>
  </si>
  <si>
    <t>SERVICIO DE TRANSPORTE PARA EL TRASLADO DE ESTUDIANTES, CONTRATISTAS, EMPLEADOS PÚBLICOS Y DEMÁS PERSONAL DE APOYO REQUERIDO PARA LAS ACTIVIDADES DE EXTENSIÓN QUE ORGANIZA LA VICERRECTORA DE EXTENSIÓN Y PROYECCIÓN SOCIAL, EN EL MARCO DEL PLAN DE ACCIÓN DE LA UNIVERSIDAD DEL MAGDALENA, EL TERMINO DE EJECUCIÓN ES CONTADOS A PARTIR DEL CUMPLIMIENTO DE LOS REQUISITOS DE PERFECCIONAMIENTO Y EJECUCIÓN DE LA ORDEN HASTA EL 30 DE NOVIEMBRE DEL 2022, SEGÚN LO ESTABLECIDO EN LA ORDEN DE SERVICIO NO. 626 DE FECHA 28 DE ENERO DEL 2022 DE LA VICERRECTORÍA DE EXTENSIÓN Y PROYECCIÓN SOCIAL</t>
  </si>
  <si>
    <t>SERVICIO DE TRANSPORTE PARA EL TRASLADO DE ESTUDIANTES, CONTRATISTAS, EMPLEADOS PÚBLICOS Y DEMÁS PERSONAL DE APOYO SEGÚN ESPECIFICACIONES DESCRITAS EN LA ORDEN, REQUERIDO PARA LAS ACTIVIDADES QUE SE LLEVARAN A CABO EN EL MARCO DEL CONTRATO DE PRESTACIÓN DE SERVICIOS SUSCRITO ENTRE LA UNIÓN TEMPORAL INNOVANEX Y LA UNIVERSIDAD DEL MAGDALENA DE 23 DE SEPTIEMBRE DE 2021, EL TERMINO DE EJECUCIÓN ES CONTADOS A PARTIR DEL CUMPLIMIENTO DE LOS REQUISITOS DE PERFECCIONAMIENTO Y EJECUCIÓN DE LA ORDEN HASTA EL 30 DE NOVIEMBRE DEL 2022, SEGÚN LO ESTABLECIDO EN LA ORDEN DE SERVICIO NO. 628 DE FECHA 28 DE ENERO DEL 2022 DE LA VICERRECTORÍA DE EXTENSIÓN Y PROYECCIÓN SOCIAL</t>
  </si>
  <si>
    <t>2022/02/10</t>
  </si>
  <si>
    <t>2022/08/31</t>
  </si>
  <si>
    <t>2022/02/17</t>
  </si>
  <si>
    <t>2022/06/29</t>
  </si>
  <si>
    <t>2023/02/01</t>
  </si>
  <si>
    <t>2022/02/28</t>
  </si>
  <si>
    <t>2022/07/28</t>
  </si>
  <si>
    <t>2022/02/15</t>
  </si>
  <si>
    <t>2022/06/15</t>
  </si>
  <si>
    <t>2022/02/11</t>
  </si>
  <si>
    <t>2022/06/01</t>
  </si>
  <si>
    <t>2022/02/14</t>
  </si>
  <si>
    <t>2022/02/23</t>
  </si>
  <si>
    <t>2023/02/22</t>
  </si>
  <si>
    <t>2022/04/02</t>
  </si>
  <si>
    <t>2022/03/03</t>
  </si>
  <si>
    <t>2023/01/04</t>
  </si>
  <si>
    <t>2022/03/15</t>
  </si>
  <si>
    <t>2022/02/21</t>
  </si>
  <si>
    <t>2022/03/18</t>
  </si>
  <si>
    <t>2022/04/18</t>
  </si>
  <si>
    <t>2023/02/24</t>
  </si>
  <si>
    <t>2022/07/01</t>
  </si>
  <si>
    <t>2022/02/06</t>
  </si>
  <si>
    <t>2022/03/08</t>
  </si>
  <si>
    <t>ODC-DAD-0086</t>
  </si>
  <si>
    <t>DUCON S.A.S.</t>
  </si>
  <si>
    <t>COMPRA E INSTALACION DE MOBILIARIO PARA LA FASE I DEL CENTRO DE INNOVACION Y TRANSFERENCIA EN SALUD DE LA UNIVERSIDAD DEL MAGDALENA, UBICADO EN EL PISO SEXTO DEL HOSPITAL UNIVERSITARIO JULIO MENDEZ BARRENECHE</t>
  </si>
  <si>
    <t>2021/12/20</t>
  </si>
  <si>
    <t>2022/03/20</t>
  </si>
  <si>
    <t>ODC-DAD-0087</t>
  </si>
  <si>
    <t>SOLINOFF CORP S.A.</t>
  </si>
  <si>
    <t>COMPRA E INSTALACION DEL MOBILIARIO PARA LA FASE I DEL CENTRO DE INNOVACION Y TRANSFERENCIA EN SALUD DE LA UNIVERSIDAD DEL MAGDALENA, UBICADO EN EL PISO SEXTO DEL HOSPITAL UNIVERSITARIO JULIO MENDEZ BARRENECHE</t>
  </si>
  <si>
    <t>2022/03/05</t>
  </si>
  <si>
    <t>ODC-DAD-0091</t>
  </si>
  <si>
    <t>DARWIN DE JESUS STEBA CASTILLA</t>
  </si>
  <si>
    <t>COMPRA E INSTALACION DE SISTEMA DE OSMOSIS INVERSA PARA LA PLANTA DE PROCESAMIENTOS DE ALIMENTOS PERTENECIENTE A LA FACULTAD DE INGENIERIA</t>
  </si>
  <si>
    <t>2021/12/24</t>
  </si>
  <si>
    <t>ODC-DAD-0095</t>
  </si>
  <si>
    <t>SCHALLER DESIGN  TECHNOLOGY S.A.S.</t>
  </si>
  <si>
    <t>COMPRA E INSTALACION DE EQUIPOS AUDIOVISUALES Y DEMAS ELEMENTOS REQUERIDOS PARA LA ADECUACION DE LOS DESPACHOS DE LAS VICERRECTORIAS ADMINISTRATIVA, ACADEMICA, INVESTIGACION Y SECRETARIA GENERAL, COMO PARTE DEL FORTALECIMIENTO DE LA GESTION ADMINISTRATIVA, SOPORTE TECNOLOGICO Y EL CAMPUS UNIVERSITARIO.</t>
  </si>
  <si>
    <t>2021/12/28</t>
  </si>
  <si>
    <t>ODC-DAD-0096</t>
  </si>
  <si>
    <t>INVERSIONES VILLAZON LTDA</t>
  </si>
  <si>
    <t>COMPRA DE EQUIPOS, IMPLEMENTOS YO ARTICULOS PARA LA DOTACION Y PUESTA EN FUNCIONAMIENTO DEL CENTRO DE BIENESTAR UNIVERSITARIO DE CONFORMIDAD CON LAS ESPECIFICACIONES TECNICAS FIJADAS POR LA UNIVERSIDAD DEL MAGDALENA</t>
  </si>
  <si>
    <t>2022/01/12</t>
  </si>
  <si>
    <t>2022/03/13</t>
  </si>
  <si>
    <t>ODC-DAD-0097</t>
  </si>
  <si>
    <t>2022/03/12</t>
  </si>
  <si>
    <t>ODC-DAD-0101</t>
  </si>
  <si>
    <t>JM INGENIERA AVANZADA</t>
  </si>
  <si>
    <t>COMPRA E INSTALACION DE UPS DE 30 KVA PARA SOPORTE ELECTRICO PARA RESPALDO DE EQUIPOS TECNOLOGICOS DEL CENTRO DE GENETICA Y BIOLOGIA MOLECULAR Y DEMAS AREA DEL EDIFICIO INTROPIC, LA CUAL INCLUYE TRASLADO UPS DE 40 KVA DE BYPASS DESDE INTROPIC AL EDIFICIO DE BIENESTAR, DESINSTALACION, LIMPIEZA</t>
  </si>
  <si>
    <t>2021/12/30</t>
  </si>
  <si>
    <t>2022/03/01</t>
  </si>
  <si>
    <t>2022/02/16</t>
  </si>
  <si>
    <t>2022/04/21</t>
  </si>
  <si>
    <t>2022/02/03</t>
  </si>
  <si>
    <t>2022/02/08</t>
  </si>
  <si>
    <t>2022/03/10</t>
  </si>
  <si>
    <t>2022/02/07</t>
  </si>
  <si>
    <t>2022/06/13</t>
  </si>
  <si>
    <t>2022/04/29</t>
  </si>
  <si>
    <t>2022/07/30</t>
  </si>
  <si>
    <t>2022/04/09</t>
  </si>
  <si>
    <t>WT INGENIERIA S.A.S.</t>
  </si>
  <si>
    <t>OBRAS CIVILES DE CONSTRUCCION Y ADECUACION PARA LOS PROYECTOS DE MARICULTURA Y ACUICULTURA UBICADOS EN LA GRANJA Y SEDE DE TAGANGA, PROYECTO DE SALUD MENTAL UBICADO EN LA CAMARA GESSEL BLOQUE VI Y ESPACIO DEL GRUPO DE INVESTIGACION EN DESARROLLO ELECTRONICO Y APLICACIONES MOVILES GIDEAM BLOQUE 8 DE LA UNIVERSIDAD DEL MAGDALENA DE CONFORMIDAD CON LAS ESPECIFICACIONES TECNICAS ESTABLECIDAS POR UNIMAGDALENA PARA CADA UNA DE LAS INSTALACIONES A INTERVENIR</t>
  </si>
  <si>
    <t>2022/03/06</t>
  </si>
  <si>
    <t xml:space="preserve">TOTAL CONTRTATOS </t>
  </si>
  <si>
    <t>JORGE MARIO ORTEGA 
IGLESIAS</t>
  </si>
  <si>
    <t>CAMARA DE COMERCIO DE SANTA
MARTA PARA EL MAGDALENA</t>
  </si>
  <si>
    <t>819005564</t>
  </si>
  <si>
    <t>79613181</t>
  </si>
  <si>
    <t>174210626</t>
  </si>
  <si>
    <t>4816234</t>
  </si>
  <si>
    <t>5010318</t>
  </si>
  <si>
    <t>5054039</t>
  </si>
  <si>
    <t>5185146</t>
  </si>
  <si>
    <t>5695870</t>
  </si>
  <si>
    <t>6097847</t>
  </si>
  <si>
    <t>7382848</t>
  </si>
  <si>
    <t>8786080</t>
  </si>
  <si>
    <t>8853927</t>
  </si>
  <si>
    <t>9737087</t>
  </si>
  <si>
    <t>10766717</t>
  </si>
  <si>
    <t>10775608</t>
  </si>
  <si>
    <t>6939800</t>
  </si>
  <si>
    <t>10888223</t>
  </si>
  <si>
    <t>5191200</t>
  </si>
  <si>
    <t>11039943</t>
  </si>
  <si>
    <t>11807924</t>
  </si>
  <si>
    <t>14327338</t>
  </si>
  <si>
    <t>15618407</t>
  </si>
  <si>
    <t>15926964</t>
  </si>
  <si>
    <t>16188896</t>
  </si>
  <si>
    <t>16487096</t>
  </si>
  <si>
    <t>16488500</t>
  </si>
  <si>
    <t>16496548</t>
  </si>
  <si>
    <t>17343238</t>
  </si>
  <si>
    <t>17684823</t>
  </si>
  <si>
    <t>17830200</t>
  </si>
  <si>
    <t>19431312</t>
  </si>
  <si>
    <t>19871174</t>
  </si>
  <si>
    <t>22565443</t>
  </si>
  <si>
    <t>22589273</t>
  </si>
  <si>
    <t>23152036</t>
  </si>
  <si>
    <t>26203230</t>
  </si>
  <si>
    <t>26363262</t>
  </si>
  <si>
    <t>26366809</t>
  </si>
  <si>
    <t>26371430</t>
  </si>
  <si>
    <t>26638171</t>
  </si>
  <si>
    <t>27034159</t>
  </si>
  <si>
    <t>28483728</t>
  </si>
  <si>
    <t>30580692</t>
  </si>
  <si>
    <t>30665173</t>
  </si>
  <si>
    <t>30688551</t>
  </si>
  <si>
    <t>32203884</t>
  </si>
  <si>
    <t>33102531</t>
  </si>
  <si>
    <t>33209044</t>
  </si>
  <si>
    <t>33311261</t>
  </si>
  <si>
    <t>34678739</t>
  </si>
  <si>
    <t>35115955</t>
  </si>
  <si>
    <t>35263151</t>
  </si>
  <si>
    <t>35586928</t>
  </si>
  <si>
    <t>35990852</t>
  </si>
  <si>
    <t>36557372</t>
  </si>
  <si>
    <t>26970100</t>
  </si>
  <si>
    <t>7451600</t>
  </si>
  <si>
    <t>36559849</t>
  </si>
  <si>
    <t>36560284</t>
  </si>
  <si>
    <t>36669639</t>
  </si>
  <si>
    <t>36695203</t>
  </si>
  <si>
    <t>36724831</t>
  </si>
  <si>
    <t>36724996</t>
  </si>
  <si>
    <t>36727138</t>
  </si>
  <si>
    <t>37688465</t>
  </si>
  <si>
    <t>38469252</t>
  </si>
  <si>
    <t>38604254</t>
  </si>
  <si>
    <t>38643917</t>
  </si>
  <si>
    <t>39048264</t>
  </si>
  <si>
    <t>39143431</t>
  </si>
  <si>
    <t>39315104</t>
  </si>
  <si>
    <t>39573680</t>
  </si>
  <si>
    <t>40266404</t>
  </si>
  <si>
    <t>40334505</t>
  </si>
  <si>
    <t>40388066</t>
  </si>
  <si>
    <t>40622321</t>
  </si>
  <si>
    <t>40848916</t>
  </si>
  <si>
    <t>40937090</t>
  </si>
  <si>
    <t>40953541</t>
  </si>
  <si>
    <t>41057196</t>
  </si>
  <si>
    <t>41061085</t>
  </si>
  <si>
    <t>41061383</t>
  </si>
  <si>
    <t>41243799</t>
  </si>
  <si>
    <t>41250936</t>
  </si>
  <si>
    <t>42548261</t>
  </si>
  <si>
    <t>50570411</t>
  </si>
  <si>
    <t>50934770</t>
  </si>
  <si>
    <t>50955393</t>
  </si>
  <si>
    <t>50970558</t>
  </si>
  <si>
    <t>50979312</t>
  </si>
  <si>
    <t>50989436</t>
  </si>
  <si>
    <t>52506924</t>
  </si>
  <si>
    <t>52856372</t>
  </si>
  <si>
    <t>52861365</t>
  </si>
  <si>
    <t>52991831</t>
  </si>
  <si>
    <t>57304414</t>
  </si>
  <si>
    <t>57456729</t>
  </si>
  <si>
    <t>59666037</t>
  </si>
  <si>
    <t>59679871</t>
  </si>
  <si>
    <t>59684609</t>
  </si>
  <si>
    <t>59688810</t>
  </si>
  <si>
    <t>66741499</t>
  </si>
  <si>
    <t>68293985</t>
  </si>
  <si>
    <t>68295521</t>
  </si>
  <si>
    <t>70529668</t>
  </si>
  <si>
    <t>71190766</t>
  </si>
  <si>
    <t>71218110</t>
  </si>
  <si>
    <t>71985959</t>
  </si>
  <si>
    <t>72334966</t>
  </si>
  <si>
    <t>73204348</t>
  </si>
  <si>
    <t>73595301</t>
  </si>
  <si>
    <t>76313289</t>
  </si>
  <si>
    <t>77184929</t>
  </si>
  <si>
    <t>78079726</t>
  </si>
  <si>
    <t>78710974</t>
  </si>
  <si>
    <t>78756770</t>
  </si>
  <si>
    <t>78757699</t>
  </si>
  <si>
    <t>79541443</t>
  </si>
  <si>
    <t>82330081</t>
  </si>
  <si>
    <t>82384739</t>
  </si>
  <si>
    <t>83237964</t>
  </si>
  <si>
    <t>84029005</t>
  </si>
  <si>
    <t>84091510</t>
  </si>
  <si>
    <t>84091578</t>
  </si>
  <si>
    <t>84459239</t>
  </si>
  <si>
    <t>84459825</t>
  </si>
  <si>
    <t>85164268</t>
  </si>
  <si>
    <t>85465209</t>
  </si>
  <si>
    <t>85468614</t>
  </si>
  <si>
    <t>85474379</t>
  </si>
  <si>
    <t>85489365</t>
  </si>
  <si>
    <t>87067458</t>
  </si>
  <si>
    <t>87941793</t>
  </si>
  <si>
    <t>87945062</t>
  </si>
  <si>
    <t>88260836</t>
  </si>
  <si>
    <t>91437155</t>
  </si>
  <si>
    <t>92257950</t>
  </si>
  <si>
    <t>92537926</t>
  </si>
  <si>
    <t>94430288</t>
  </si>
  <si>
    <t>94442853</t>
  </si>
  <si>
    <t>96194334</t>
  </si>
  <si>
    <t>98599167</t>
  </si>
  <si>
    <t>98671471</t>
  </si>
  <si>
    <t>1001153892</t>
  </si>
  <si>
    <t>1001800259</t>
  </si>
  <si>
    <t>1001969098</t>
  </si>
  <si>
    <t>1002430621</t>
  </si>
  <si>
    <t>1002997999</t>
  </si>
  <si>
    <t>1003034022</t>
  </si>
  <si>
    <t>1003092031</t>
  </si>
  <si>
    <t>1003457692</t>
  </si>
  <si>
    <t>1003721980</t>
  </si>
  <si>
    <t>1003944745</t>
  </si>
  <si>
    <t>1003944780</t>
  </si>
  <si>
    <t>1004712306</t>
  </si>
  <si>
    <t>1005710276</t>
  </si>
  <si>
    <t>1006186749</t>
  </si>
  <si>
    <t>1006788367</t>
  </si>
  <si>
    <t>1007857355</t>
  </si>
  <si>
    <t>1007871133</t>
  </si>
  <si>
    <t>1010064185</t>
  </si>
  <si>
    <t>1014275873</t>
  </si>
  <si>
    <t>17700000</t>
  </si>
  <si>
    <t>1500000</t>
  </si>
  <si>
    <t>1020809722</t>
  </si>
  <si>
    <t>1024461712</t>
  </si>
  <si>
    <t>1028182964</t>
  </si>
  <si>
    <t>1030460108</t>
  </si>
  <si>
    <t>1038804735</t>
  </si>
  <si>
    <t>1042004348</t>
  </si>
  <si>
    <t>1045508880</t>
  </si>
  <si>
    <t>1045677654</t>
  </si>
  <si>
    <t>1048994605</t>
  </si>
  <si>
    <t>1051739807</t>
  </si>
  <si>
    <t>1051746030</t>
  </si>
  <si>
    <t>1052040936</t>
  </si>
  <si>
    <t>1052948750</t>
  </si>
  <si>
    <t>1052999688</t>
  </si>
  <si>
    <t>1053003173</t>
  </si>
  <si>
    <t>1054553214</t>
  </si>
  <si>
    <t>1054568963</t>
  </si>
  <si>
    <t>1056774767</t>
  </si>
  <si>
    <t>1056778319</t>
  </si>
  <si>
    <t>1059449930</t>
  </si>
  <si>
    <t>1061198346</t>
  </si>
  <si>
    <t>1062680061</t>
  </si>
  <si>
    <t>1062876391</t>
  </si>
  <si>
    <t>1063143177</t>
  </si>
  <si>
    <t>1063147301</t>
  </si>
  <si>
    <t>1063150198</t>
  </si>
  <si>
    <t>1063164409</t>
  </si>
  <si>
    <t>1063481862</t>
  </si>
  <si>
    <t>1063560382</t>
  </si>
  <si>
    <t>1063725189</t>
  </si>
  <si>
    <t>1064312222</t>
  </si>
  <si>
    <t>1064313548</t>
  </si>
  <si>
    <t>1064489627</t>
  </si>
  <si>
    <t>1064982193</t>
  </si>
  <si>
    <t>1064999111</t>
  </si>
  <si>
    <t>1065375537</t>
  </si>
  <si>
    <t>1066726236</t>
  </si>
  <si>
    <t>1066741065</t>
  </si>
  <si>
    <t>1067032134</t>
  </si>
  <si>
    <t>1067860539</t>
  </si>
  <si>
    <t>1067871655</t>
  </si>
  <si>
    <t>1069755338</t>
  </si>
  <si>
    <t>1070810826</t>
  </si>
  <si>
    <t>1075089018</t>
  </si>
  <si>
    <t>1075212826</t>
  </si>
  <si>
    <t>1076876126</t>
  </si>
  <si>
    <t>1077173190</t>
  </si>
  <si>
    <t>1077423088</t>
  </si>
  <si>
    <t>1077446235</t>
  </si>
  <si>
    <t>1077460387</t>
  </si>
  <si>
    <t>1077632445</t>
  </si>
  <si>
    <t>1077649063</t>
  </si>
  <si>
    <t>1078579601</t>
  </si>
  <si>
    <t>1078916789</t>
  </si>
  <si>
    <t>1079358494</t>
  </si>
  <si>
    <t>1079359335</t>
  </si>
  <si>
    <t>1079359625</t>
  </si>
  <si>
    <t>1079911413</t>
  </si>
  <si>
    <t>1081811668</t>
  </si>
  <si>
    <t>1081833102</t>
  </si>
  <si>
    <t>1082410248</t>
  </si>
  <si>
    <t>1082837576</t>
  </si>
  <si>
    <t>1082838731</t>
  </si>
  <si>
    <t>1082843154</t>
  </si>
  <si>
    <t>1082886770</t>
  </si>
  <si>
    <t>1082907260</t>
  </si>
  <si>
    <t>1082914133</t>
  </si>
  <si>
    <t>1082921309</t>
  </si>
  <si>
    <t>1082927274</t>
  </si>
  <si>
    <t>1082961548</t>
  </si>
  <si>
    <t>1082974774</t>
  </si>
  <si>
    <t>30914000</t>
  </si>
  <si>
    <t>1082978022</t>
  </si>
  <si>
    <t>1082986047</t>
  </si>
  <si>
    <t>1082998090</t>
  </si>
  <si>
    <t>1082998091</t>
  </si>
  <si>
    <t>1082998304</t>
  </si>
  <si>
    <t>1083000989</t>
  </si>
  <si>
    <t>1083024560</t>
  </si>
  <si>
    <t>1083035432</t>
  </si>
  <si>
    <t>1084742661</t>
  </si>
  <si>
    <t>1085100449</t>
  </si>
  <si>
    <t>1085170561</t>
  </si>
  <si>
    <t>1085263803</t>
  </si>
  <si>
    <t>1085270248</t>
  </si>
  <si>
    <t>1087047043</t>
  </si>
  <si>
    <t>1087119959</t>
  </si>
  <si>
    <t>1087209321</t>
  </si>
  <si>
    <t>1089003034</t>
  </si>
  <si>
    <t>1089796625</t>
  </si>
  <si>
    <t>1089796649</t>
  </si>
  <si>
    <t>1096189855</t>
  </si>
  <si>
    <t>1096192035</t>
  </si>
  <si>
    <t>1096240107</t>
  </si>
  <si>
    <t>1098700784</t>
  </si>
  <si>
    <t>1101455706</t>
  </si>
  <si>
    <t>1101455713</t>
  </si>
  <si>
    <t>1104871007</t>
  </si>
  <si>
    <t>1104871190</t>
  </si>
  <si>
    <t>1105785568</t>
  </si>
  <si>
    <t>1105786398</t>
  </si>
  <si>
    <t>1105788867</t>
  </si>
  <si>
    <t>1110490275</t>
  </si>
  <si>
    <t>1110575761</t>
  </si>
  <si>
    <t>1111756479</t>
  </si>
  <si>
    <t>1111766301</t>
  </si>
  <si>
    <t>1111767277</t>
  </si>
  <si>
    <t>1111768195</t>
  </si>
  <si>
    <t>1111771690</t>
  </si>
  <si>
    <t>1111779001</t>
  </si>
  <si>
    <t>1111793216</t>
  </si>
  <si>
    <t>1114729292</t>
  </si>
  <si>
    <t>1116802818</t>
  </si>
  <si>
    <t>1117494753</t>
  </si>
  <si>
    <t>1117509030</t>
  </si>
  <si>
    <t>1118806257</t>
  </si>
  <si>
    <t>1118857530</t>
  </si>
  <si>
    <t>1119212838</t>
  </si>
  <si>
    <t>1120577471</t>
  </si>
  <si>
    <t>1121147772</t>
  </si>
  <si>
    <t>1121214476</t>
  </si>
  <si>
    <t>1121707170</t>
  </si>
  <si>
    <t>1121709816</t>
  </si>
  <si>
    <t>1121717689</t>
  </si>
  <si>
    <t>1121816828</t>
  </si>
  <si>
    <t>1121879687</t>
  </si>
  <si>
    <t>1121904908</t>
  </si>
  <si>
    <t>1122725940</t>
  </si>
  <si>
    <t>1122727609</t>
  </si>
  <si>
    <t>1124381940</t>
  </si>
  <si>
    <t>1124829922</t>
  </si>
  <si>
    <t>1125474890</t>
  </si>
  <si>
    <t>1128804166</t>
  </si>
  <si>
    <t>1130670780</t>
  </si>
  <si>
    <t>1133796006</t>
  </si>
  <si>
    <t>1140860943</t>
  </si>
  <si>
    <t>1144037020</t>
  </si>
  <si>
    <t>1151445611</t>
  </si>
  <si>
    <t>1192716638</t>
  </si>
  <si>
    <t>1192750848</t>
  </si>
  <si>
    <t>1193356079</t>
  </si>
  <si>
    <t>1193457834</t>
  </si>
  <si>
    <t>1193529136</t>
  </si>
  <si>
    <t>1193594864</t>
  </si>
  <si>
    <t>1193595679</t>
  </si>
  <si>
    <t>57106225</t>
  </si>
  <si>
    <t>57466572</t>
  </si>
  <si>
    <t>9103222</t>
  </si>
  <si>
    <t>18505463</t>
  </si>
  <si>
    <t>22009602</t>
  </si>
  <si>
    <t>30687111</t>
  </si>
  <si>
    <t>49754969</t>
  </si>
  <si>
    <t>60323839</t>
  </si>
  <si>
    <t>86082122</t>
  </si>
  <si>
    <t>92225865</t>
  </si>
  <si>
    <t>1003914460</t>
  </si>
  <si>
    <t>1003934634</t>
  </si>
  <si>
    <t>1006499323</t>
  </si>
  <si>
    <t>1010065621</t>
  </si>
  <si>
    <t>1026576561</t>
  </si>
  <si>
    <t>1037613672</t>
  </si>
  <si>
    <t>1038435826</t>
  </si>
  <si>
    <t>1066524284</t>
  </si>
  <si>
    <t>1066726401</t>
  </si>
  <si>
    <t>1083002394</t>
  </si>
  <si>
    <t>1096239574</t>
  </si>
  <si>
    <t>1123039549</t>
  </si>
  <si>
    <t>1124832888</t>
  </si>
  <si>
    <t>1193376593</t>
  </si>
  <si>
    <t>1121045219</t>
  </si>
  <si>
    <t>6163951</t>
  </si>
  <si>
    <t>10952798</t>
  </si>
  <si>
    <t>11803799</t>
  </si>
  <si>
    <t>45563939</t>
  </si>
  <si>
    <t>50986069</t>
  </si>
  <si>
    <t>63254783</t>
  </si>
  <si>
    <t>78077574</t>
  </si>
  <si>
    <t>84109948</t>
  </si>
  <si>
    <t>91106415</t>
  </si>
  <si>
    <t>97435659</t>
  </si>
  <si>
    <t>1003045950</t>
  </si>
  <si>
    <t>1003503289</t>
  </si>
  <si>
    <t>1004636964</t>
  </si>
  <si>
    <t>1039652997</t>
  </si>
  <si>
    <t>1047418085</t>
  </si>
  <si>
    <t>1051662444</t>
  </si>
  <si>
    <t>1052995192</t>
  </si>
  <si>
    <t>1052996816</t>
  </si>
  <si>
    <t>1067922795</t>
  </si>
  <si>
    <t>1077647654</t>
  </si>
  <si>
    <t>1083030113</t>
  </si>
  <si>
    <t>1085273275</t>
  </si>
  <si>
    <t>1089802320</t>
  </si>
  <si>
    <t>1104698529</t>
  </si>
  <si>
    <t>1114826773</t>
  </si>
  <si>
    <t>1127945513</t>
  </si>
  <si>
    <t>1128005002</t>
  </si>
  <si>
    <t>1131107518</t>
  </si>
  <si>
    <t>1144126541</t>
  </si>
  <si>
    <t>1193065244</t>
  </si>
  <si>
    <t>1193549595</t>
  </si>
  <si>
    <t>36537204</t>
  </si>
  <si>
    <t>ESMERALDA LUCIA MENESES DURAN</t>
  </si>
  <si>
    <t>1082879484</t>
  </si>
  <si>
    <t>7382064</t>
  </si>
  <si>
    <t>SERVICIOS PROFESIONALES PARA REALIZAR INSPECCIONES PERIÓDICAS A LAS ÁREAS, FRENTES DE TRABAJO Y EQUIPOS EN GENERAL, REALIZAR ENTREGA DE EQUIPO DE PROTECCIÓN A TODO EL PERSONAL QUE LO REQUIERA DE ACUERDO CON LA PERIODICIDAD DESCRITA EN EL PROGRAMA DE SALUD OCUPACIONAL, DILIGENCIAR LAS PLANTILLAS CORRESPONDIENTES Y DEMÁS ACTIVIDADES DESCRITAS EN LA ORDEN, REQUERIDO EN EL MARCO DEL CONTRATO INTERADMINISTRATIVO DE INTERVENTORÍA NRO. 0-235-2021</t>
  </si>
  <si>
    <t>6010490</t>
  </si>
  <si>
    <t>7630724</t>
  </si>
  <si>
    <t>12907705</t>
  </si>
  <si>
    <t>16475907</t>
  </si>
  <si>
    <t>16702067</t>
  </si>
  <si>
    <t>17848250</t>
  </si>
  <si>
    <t>27036418</t>
  </si>
  <si>
    <t>27259484</t>
  </si>
  <si>
    <t>36722139</t>
  </si>
  <si>
    <t>57292715</t>
  </si>
  <si>
    <t>57299411</t>
  </si>
  <si>
    <t>57416391</t>
  </si>
  <si>
    <t>72161821</t>
  </si>
  <si>
    <t>73181142</t>
  </si>
  <si>
    <t>84457828</t>
  </si>
  <si>
    <t>87943518</t>
  </si>
  <si>
    <t>87944754</t>
  </si>
  <si>
    <t>92543672</t>
  </si>
  <si>
    <t>98430277</t>
  </si>
  <si>
    <t>1006387342</t>
  </si>
  <si>
    <t>1007838619</t>
  </si>
  <si>
    <t>1082937729</t>
  </si>
  <si>
    <t>1083039462</t>
  </si>
  <si>
    <t>1087107254</t>
  </si>
  <si>
    <t>1087124597</t>
  </si>
  <si>
    <t>10457370</t>
  </si>
  <si>
    <t>1087802954</t>
  </si>
  <si>
    <t>1111770139</t>
  </si>
  <si>
    <t>1111788515</t>
  </si>
  <si>
    <t>10000000</t>
  </si>
  <si>
    <t>12500000</t>
  </si>
  <si>
    <t>7143554</t>
  </si>
  <si>
    <t>57292703</t>
  </si>
  <si>
    <t>57295704</t>
  </si>
  <si>
    <t>57460690</t>
  </si>
  <si>
    <t>57464026</t>
  </si>
  <si>
    <t>72279757</t>
  </si>
  <si>
    <t>1020757367</t>
  </si>
  <si>
    <t>1052983008</t>
  </si>
  <si>
    <t>1081821957</t>
  </si>
  <si>
    <t>1082872242</t>
  </si>
  <si>
    <t>1082927691</t>
  </si>
  <si>
    <t>1082941708</t>
  </si>
  <si>
    <t>1082946330</t>
  </si>
  <si>
    <t>1082994818</t>
  </si>
  <si>
    <t>1082998041</t>
  </si>
  <si>
    <t>1083014411</t>
  </si>
  <si>
    <t>1083040792</t>
  </si>
  <si>
    <t>7601791</t>
  </si>
  <si>
    <t>CARLOS DE LOS REYES CAMARGO CERVANTES</t>
  </si>
  <si>
    <t>26430338</t>
  </si>
  <si>
    <t>ADRIANA CAROLINA RODRIGUEZ DEL CASTILLO</t>
  </si>
  <si>
    <t xml:space="preserve">SERVICIOS PROFESIONALES PARA COORDINAR PROCESOS DE PREPARACIÓN PARA PRUEBAS SABER 11 A ESTUDIANTES DE LAS INSTITUCIONES EDUCATIVAS DE PUEBLO VIEJO Y DINAMIZACIÓN DE LA SEDE DIGITAL BLOQUE 10 Y DEMÁS ACTIVIDADES DESCRITAS EN LA ORDEN, REQUERIDO EN EL PROYECTO ACUERDO ESPECÍFICO DE COOPERACIÓN CON EL MUNICIPIO DE PUEBLO VIEJO Y LA EMPRESA DE ENERGÍA AIR-E S.A.S, E.S.P.DE 2021, EL TERMINO DE EJECUCIÓN ES CONTADOS A PARTIR DEL 1 DE FEBRERO DEL 2022 AL 31 DE MARZO DEL 2022 PREVIO CUMPLIMIENTO DE LOS REQUISITOS DE PERFECCIONAMIENTO Y EJECUCIÓN DE LA ORDEN, SEGÚN LO ESTABLECIDO EN LA ORDEN DE SERVICIO NO. 565 DE FECHA 28 DE ENERO DEL 2022 DE LA VICERRECTORÍA DE EXTENSIÓN Y PROYECCIÓN SOCIAL.  </t>
  </si>
  <si>
    <t>1082924498</t>
  </si>
  <si>
    <t>1081825579</t>
  </si>
  <si>
    <t>85474926</t>
  </si>
  <si>
    <t>7601537</t>
  </si>
  <si>
    <t>1120749302</t>
  </si>
  <si>
    <t>36557713</t>
  </si>
  <si>
    <t>13200000</t>
  </si>
  <si>
    <t>64697522</t>
  </si>
  <si>
    <t>SERVICIOS DE APOYO A LA GESTIÓN PARA COORDINAR Y ARTICULAR CON LAS DEPENDENCIAS ADMINISTRATIVAS Y FINANCIERAS DE LA UNIVERSIDAD EL PROCESO DE CREACIÓN DE CERTIFICADOS DE DISPONIBILIDAD PRESUPUESTAL, COMPROMISO PRESUPUESTAL, GENERACIÓN DE ÓRDENES DE PAGO, ADICIONES Y DISMINUCIONES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603 DE FECHA 28 DE ENERO DEL 2022 DE LA VICERRECTORÍA DE EXTENSIÓN Y PROYECCIÓN SOCIAL.</t>
  </si>
  <si>
    <t>29700000</t>
  </si>
  <si>
    <t>84451796</t>
  </si>
  <si>
    <t>SERVICIOS PROFESIONALES PARA REALIZAR EL DISEÑO Y CHEQUEO DE ESTRUCTURA PROPUESTAS EN LA MITIGACIÓN DE LOS PROCESOS EROSIVOS EN EL CORREGIMIENTO DE SANTA VERÓNICA, MEMORIA DE DISEÑO ESTRUCTURAL DE LAS OBRAS PROPUESTAS EN EL MARCO DE LA EJECUCIÓN DEL CONTRATO Y DEMÁS ACTIVIDADES DESCRITAS EN LA ORDEN, REQUERIDO EN EL MARCO DEL CONVENIO 202104471 DE 2021 SUSCRITO ENTRE EL DEPARTAMENTO DEL ATLÁNTICO Y LA UNIVERSIDAD DEL MAGDALENA, EL TERMINO DE EJECUCIÓN ES DE 8 DÍAS CALENDARIOS CONTADOS A PARTIR DEL REINICIO DEL CONVENIO, PREVIO CUMPLIMIENTO DE LOS REQUISITOS DE PERFECCIONAMIENTO Y EJECUCIÓN DE LA ORDEN, SEGÚN LO ESTABLECIDO EN LA ORDEN DE SERVICIO NO. 604 DE FECHA 28 DE ENERO DEL 2022 DE LA VICERRECTORÍA DE EXTENSIÓN Y PROYECCIÓN SOCIAL.</t>
  </si>
  <si>
    <t>19800000</t>
  </si>
  <si>
    <t>85459575</t>
  </si>
  <si>
    <t>1082925036</t>
  </si>
  <si>
    <t xml:space="preserve">SERVICIOS DE APOYO A LA GESTIÓN PARA EJECUTAR GRABACIONES DE CONTENIDOS AUDIOVISUALES Y DEMAS ACTIVIDADES DESCRITAS EN LA ORDEN, REQUERIDO EN EL MARCO DEL CONTRATO DE APORTE NO. 2000239-2021, CELEBRADO ENTRE EL INSTITUTO COLOMBIANO DE BIENESTAR FAMILIAR - ICBF REGIONAL CESAR Y LA UNIVERSIDAD DEL MAGDALENA, EL TERMINO DE EJECUCIÓN ES CONTADOS A PARTIR DEL 1 DE FEBRERO DEL 2022 AL 30 DE JULIO DEL 2022 PREVIO CUMPLIMIENTO DE LOS REQUISITOS DE PERFECCIONAMIENTO Y EJECUCIÓN DE LA ORDEN, SEGÚN LO ESTABLECIDO EN LA ORDEN DE SERVICIO NO. 0609 DE FECHA 28 DE ENERO DEL 2022 DE LA VICERRECTORÍA DE EXTENSIÓN Y PROYECCIÓN SOCIAL.  </t>
  </si>
  <si>
    <t>1082993416</t>
  </si>
  <si>
    <t>SERVICIOS PROFESIONALES PARA ASESORAR A PROFESIONALES EN LA CREACIÓN DE DISEÑO INVERSO PARA CURSOS, COORDINACIÓN Y REALIZACIÓN DE ACOMPAÑAMIENTO EN LAS GRABACIONES DE LOS CONTENIDOS MULTIMEDIA Y DEMÁS ACTIVIDADES DESCRITAS EN LA ORDEN, REQUERIDO EN EL MARCO DEL CONTRATO N°900-2021 - PROGRAMA GENERACIONES SACUDETE, CELEBRADO ENTRE LA UNIVERSIDAD DEL MAGDALENA Y EL CONSORCIO FONDO COLOMBIA PARA LA PAZ 2019, EL TERMINO DE EJECUCIÓN ES CONTADOS A PARTIR DEL 1 DE FEBRERO DEL 2022 AL 10 DE MAYO DEL 2022 PREVIO CUMPLIMIENTO DE LOS REQUISITOS DE PERFECCIONAMIENTO Y EJECUCIÓN DE LA ORDEN, SEGÚN LO ESTABLECIDO EN LA ORDEN DE SERVICIO NO. 610 DE FECHA 28 DE ENERO DEL 2022 DE LA VICERRECTORÍA DE EXTENSIÓN Y PROYECCIÓN SOCIAL.</t>
  </si>
  <si>
    <t>1065663657</t>
  </si>
  <si>
    <t>1082941395</t>
  </si>
  <si>
    <t>7634396</t>
  </si>
  <si>
    <t>1083035488</t>
  </si>
  <si>
    <t>1082911727</t>
  </si>
  <si>
    <t>1004461097</t>
  </si>
  <si>
    <t>SERVICIOS DE APOYO A LA GESTIÓN, PARA APOYAR EN EL INGRESO DE INFORMACIÓN A LA PLATAFORMA SIA OBSERVA, APOYAR EN LA REVISIÓN DE DOCUMENTOS PARA TRÁMITES DE PAGOS DE CONTRATISTAS DE LA VICERRECTORÍA DE EXTENSIÓN Y PROYECCIÓN SOCIAL Y DEMAS ACTIVIDADES DESCRITAS EN LA ORDEN, REQUERIDO EN EL MARCO DEL CONTRATO INTERADMINISTRATIVO DE INTERVENTORÍA INTEGRAL N. 0-235-2021 DEL 1 DE JUNIO DE 2021 SUSCRITO ENTRE LA CORPORACIÓN AUTÓNOMA REGIONAL DEL RÍO GRANDE DE LA MAGDALENA - CORMAGDALENA Y LA UNIVERSIDAD DEL MAGDALENA, EL TERMINO DE EJECUCIÓN ES CONTADOS A PARTIR DEL CUMPLIMIENTO DE LOS REQUISITOS DE PERFECCIONAMIENTO Y EJECUCIÓN DE LA ORDEN HASTA EL 30 DE JUNIO DEL 2022, SEGÚN LO ESTABLECIDO EN LA ORDEN DE SERVICIO NO. 619 DE FECHA 28 DE ENERO DEL 2022 DE LA VICERRECTORÍA DE EXTENSIÓN Y PROYECCIÓN SOCIAL</t>
  </si>
  <si>
    <t>901474768</t>
  </si>
  <si>
    <t>SERVICIOS DE CARACTERIZACIÓN GEOTÉCNICA QUE INCLUYE TOMA DE MUESTRAS Y ENSAYOS DE LABORATORIO DE SUELOS, EN LOS CORREGIMIENTOS DE PLAYO DE OROZCO Y CARRETO DEL MUNICIPIO DE PIÑON, DEPARTAMENTO DEL MAGDALENA, EN EL MARCO DEL ACUERDO ESPECÍFICO N° 03 DERIVADO DEL CONVENIO MARCO DE COOPERACIÓN CON EL MUNICIPIO DE EL PIÑON, MAGDALENA, EL TERMINO DE EJECUCIÓN ES CONTADOS A PARTIR DEL CUMPLIMIENTO DE LOS REQUISITOS DE PERFECCIONAMIENTO Y EJECUCIÓN DE LA ORDEN HASTA EL 12 DE FEBRERO DEL 2022, SEGÚN LO ESTABLECIDO EN LA ORDEN DE SERVICIO NO. 620 DE FECHA 28 DE ENERO DEL 2022 DE LA VICERRECTORÍA DE EXTENSIÓN Y PROYECCIÓN SOCIAL</t>
  </si>
  <si>
    <t>1140877757</t>
  </si>
  <si>
    <t>STEPHANIE  CHAVEZ DONADO</t>
  </si>
  <si>
    <t>SERVICIOS PROFESIONALES PARA ACOMPAÑAR Y APOYAR EN EL PROCESO DE CONVOCATORIA PÚBLICA, PARA PROVEER EL CARGO DE SECRETARIO GENERAL DE LA ASAMBLEA DEL MAGDALENA, 2022, ASESORAR Y ACOMPAÑAR A LA ASAMBLEA DEPARTAMENTAL DEL MAGDALENA EN EL PROCESO DE VERIFICACIÓN DE REQUISITOS MÍNIMOS PARA ESTABLECER LA LISTA DE ADMITIDOS Y NO ADMITIDOS SEGÚN LOS REQUISITOS MÍNIMOS PARA INSCRIPCIÓN Y DEMÁS ACTIVIDADES DESCRITAS EN LA ORDEN, REQUERIDO EN EL MARCO DEL PROYECTO INSTITUCIONAL “PROMOCIÓN DE ALIANZAS PÚBLICO Y PRIVADAS, COOPERACIÓN NACIONAL E INTERNACIONAL PARA LA CREACIÓN DE VALOR SOCIAL EN EL TERRITORIO” DEL PLAN DE ACCIÓN DE LA UNIVERSIDAD DEL MAGDALENA, EL TERMINO DE EJECUCIÓN ES CONTADOS A PARTIR DEL CUMPLIMIENTO DE LOS REQUISITOS DE PERFECCIONAMIENTO Y EJECUCIÓN DE LA ORDEN HASTA EL 28 DE FEBRERO DEL 2022, SEGÚN LO ESTABLECIDO EN LA ORDEN DE SERVICIO NO. 621 DE FECHA 28 DE ENERO DEL 2022 DE LA VICERRECTORÍA DE EXTENSIÓN Y PROYECCIÓN SOCIAL</t>
  </si>
  <si>
    <t>27499136</t>
  </si>
  <si>
    <t>CARMEN ROSALBA MOLINEROS ORTIZ</t>
  </si>
  <si>
    <t>84451834</t>
  </si>
  <si>
    <t>SERVICIOS PROFESIONALES PARA COORDINAR, SUPERVISAR Y VERIFICAR LA EJECUCIÓN DE LAS ACCIONES IMPARTIDAS POR LA DIRECCIÓN DE LA INTERVENTORÍA Y ACORDADAS CON LA UNIVERSIDAD, COORDINAR, SUPERVISAR LAS ACTIVIDADES QUE EJECUTARAN CADA UNO DE LOS PROFESIONALES DEL CONTRATISTA, BUSCANDO CUMPLIMIENTO, CELERIDAD Y CALIDAD EN LOS TRABAJOS A EJECUTAR Y DEMÁS ACTIVIDADES DESCRITAS EN LA ORDEN, REQUERIDO EN EL MARCO DEL CONTRATO INTERADMINISTRATIVO DE INTERVENTORÍA NRO. 0-235-2021, DENTRO DEL PROYECTO INTERVENTORÍA A CONSTRUCCIÓN PLANTA DE TRATAMIENTO DE AGUAS RESIDUALES, EN EL CENTRO POBLADO PACARNÍ, MUNICIPIO DE TESALIA, DEPARTAMENTO DEL HUILA, EL TERMINO DE EJECUCIÓN ES DE 6 MESES Y/O HASTA EL 23 DE JULIO DEL 2022 PREVIO CONTADOS A PARTIR DEL CUMPLIMIENTO DE LOS REQUISITOS DE PERFECCIONAMIENTO Y EJECUCIÓN DE LA ORDEN, SEGÚN LO ESTABLECIDO EN LA ORDEN DE SERVICIO NO. 623 DE FECHA 28 DE ENERO DEL 2022 DE LA VICERRECTORÍA DE EXTENSIÓN Y PROYECCIÓN SOCIAL</t>
  </si>
  <si>
    <t>1022404844</t>
  </si>
  <si>
    <t>179189545,5</t>
  </si>
  <si>
    <t>53756863,65</t>
  </si>
  <si>
    <t>890980040</t>
  </si>
  <si>
    <t>1098706190</t>
  </si>
  <si>
    <t>94441853</t>
  </si>
  <si>
    <t>SERVICIO DE APOYO LOGÍSTICO SEGÚN ESPECIFICACIONES DESCRITAS EN LA ORDEN, NECESARIOS PARA EL DESARROLLO DE LOS EVENTOS DE CIERRES DEL PROGRAMA GENERACIONES EXPLORA REGIONAL MAGDALENA, EN EL MARCO DEL CONTRATO DE APORTE NO. 209 DE 2021, SUSCRITO ENTRE EL INSTITUTO COLOMBIANO DEL BIENESTAR FAMILIAR Y LA UNIVERSIDAD DEL MAGDALENA, EL TERMINO DE EJECUCIÓN ES CONTADOS A PARTIR DEL CUMPLIMIENTO DE LOS REQUISITOS DE PERFECCIONAMIENTO Y EJECUCIÓN DE LA ORDEN HASTA EL 30 DE JUNIO DEL 2022 O HASTA AGOTAR EL VALOR CONTRATADO, SEGÚN LO ESTABLECIDO EN LA ORDEN DE SERVICIO NO. 633 DE FECHA 28 DE ENERO DEL 2022 DE LA VICERRECTORÍA DE EXTENSIÓN Y PROYECCIÓN SOCIAL</t>
  </si>
  <si>
    <t>901468650</t>
  </si>
  <si>
    <t>890300625</t>
  </si>
  <si>
    <t>12556872</t>
  </si>
  <si>
    <t>PRESTACIÓN DE SERVICIOS PROFESIONALES EN EL MARCO DEL CONTRATO INTERADMINISTRATIVO NO 452 DE 2021, SUSCRITO ENTRE LA AUNAP Y LA UNIVERSIDAD DEL MAGDALENA, PARA EL DESARROLLO DE LAS SIGUIENTES ACTIVIDADES: 1)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2) REGISTRAR LOS DATOS DE LA ACTIVIDAD DIARIA DEL ESFUERZO Y DE LOS DÍAS EFECTIVOS DE PESCA DE LAS UNIDADES ECONÓMICA DE PESCA POR MES, EN CASO DE QUE SE FACTIBLE REGISTRAR INFORMACIÓN DE CAPTURA Y ESFUERZO EN EL SITIO ASIGNADO POR EL COORDINADOR DEL COMPONENTE DE PESCA DE CONSUMO DEL SEPEC. 3) EN EL PUNTO DE MUESTREO EN QUE SOLO ES FACTIBLE EL MUESTREO DE VOLUMEN, REGISTRAR TAMBIÉN EL VALOR ECONÓMICO DEL DESEMBARCO Y COSTOS DE LA FAENA DE UNIDADES ECONÓMICAS DE PESCA INDIVIDUALES, CON LA PERIODICIDAD Y EL ESFUERZO DE MUESTREO SEÑALADOS POR EL COORDINADOR DEL COMPONENTE DE PESCA DE CONSUMO DEL SEPEC.</t>
  </si>
  <si>
    <t>CLAUDIA PATRICIA RUIZ PINO</t>
  </si>
  <si>
    <t>ODC-VIN-0012</t>
  </si>
  <si>
    <t>EXPERT INGENIERIA &amp; INSTRUMENTO SAS</t>
  </si>
  <si>
    <t>COMPRA DE EQUIPOS NECESARIOS PARA SEGUIR CON LA TOMA Y EL PROCESAMIENTO DE MUESTRAS PARA EL DIAGNÓSTICO DE SARS-COV2 MEDIANTE LA TÉCNICA RT-PCR, ASÍ COMO LA SECUENCIACIÓN Y ANÁLISIS DE GENOMAS DEL VIRUS EN MENCIÓN, QUE SE REALIZA MEDIANTE PROTOCOLO DE
ARTIC NETWORK EN LA PLATAFORMA DE SECUENCIACIÓN DE ÚLTIMA GENERACIÓN DE OXFORD NANOPORE-MINION EN EL CENTRO DE GENÉTICA Y BIOLOGÍA MOLECULAR</t>
  </si>
  <si>
    <t>OPSP-VAD-0101</t>
  </si>
  <si>
    <t>LILIANA DEL CARMEN TRHEEBILCOCK ABELLO</t>
  </si>
  <si>
    <t>LA PRESENTE ORDEN TIENE POR OBJETO: 1. APOYAR A LA DIRECCION DE DESARROLLO ESTUDIANTIL EN LA REALIZACIÓN DE LA CARACTERIZACIÓN PSICOSOCIAL DE LOS ESTUDIANTES NUEVOS QUE INGRESAN AL PROGRAMA “TALENTO MAGDALENA”. 2. APOYAR A LA DIRECCION DE DESARROLLO ESTUDIANTIL EN EL ACOMPAÑAMIENTO PSICOPEDAGÓGICO CON LOS ESTUDIANTES PERTENECIENTES AL PROGRAMA “TALENTO MAGDALENA”. 3. ASESORAR Y APOYAR A LA DIRECCION DE DESARROLLO ESTUDIANTIL EN LA IMPLEMENTACIÓN DE TALLERES PSICOSOCIALES Y ATENCIONES INDIVIDUALES BUSCANDO GENERAR EN POBLACIÓN DE TALENTO MAGDALENA LA ADQUISICIÓN DE COMPETENCIAS QUE LE PERMITAN ADAPTARSE AL AMBIENTE UNIVERSITARIO. 4. APOYAR A LA DIRECCION DE DESARROLLO ESTUDIANTIL EN LA ELABORACIÓN DE RUTA DE ATENCIÓN PSICOSOCIAL PARA LOS ESTUDIANTES DEL PROGRAMA “TALENTO MAGDALENA”. 5. PRESTAR LOS SERVICIOS PROFESIONALES PARA DESARROLLAR LAS ESTRATEGIAS DE ATENCIÓN Y ASESORÍA INDIVIDUAL A ESTUDIANTES DEL PROGRAMA “TALENTO MAGDALENA”. 6. APOYAR A LA DIRECCION DE DESARROLLO ESTUDIANTIL EN LA ACTUALIZACIÓN DE LOS DOCUMENTOS, PROCESOS Y FORMATOS EN LA PLATAFORMA DEL PROGRAMA TALENTO MAGDALENA. 7. APOYAR A LA DIRECCION DE DESARROLLO ESTUDIANTIL EN EL SEGUIMIENTO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DIRECCION DE DESARROLLO ESTUDIANTIL EN EL DISEÑO DE MATERIALES DE ACOMPAÑAMIENTO VIRTUAL PARA LOS ESTUDIANTES DEL “TALENTO MAGDALENA”. 10. APOYAR A LA DIRECCION DE DESARROLLO ESTUDIANTIL EN LAS ACTIVIDADES DEL PROCESO DE ADMISIÓN DEL PROGRAMA “TALENTO MAGDALENA”. 11. APOYAR A LA DIRECCION DE DESARROLLO ESTUDIANTIL EN LA REALIZACIÓN DE ENTREVISTAS DE ORIENTACIÓN VOCACIONAL DEL PROCESO DE ADMISIÓN DEL PROGRAMA “TALENTO MAGDALENA”. 12. APOYAR A LA DIRECCION DE DESARROLLO ESTUDIANTIL EN EL PROCESO DE APLICACIÓN DE PRUEBAS PSICOTÉCNICAS QUE HACEN PARTE DEL SISTEMA DE ANÁLISIS, SEGUIMIENTO Y EVALUACIÓN A LA DESERCIÓN ESTUDIANTIL -SASED. 13. APOYAR A LA DIRECCION DE DESARROLLO ESTUDIANTIL EN LAS ACTIVIDADES DEL PROCESO DE ADMISIÓN DE LOS ESTUDIANTES REGULARES QUE INGRESAN A LA UNIVERSIDAD DEL MAGDALENA. 14. PRESENTAR EL PLAN DE TRABAJO DE ACTIVIDADES A DESARROLLAR, DETALLANDO OBJETIVOS, FECHAS, METODOLOGÍA, METAS, INDICADORES ACORDES CON LAS DIRECTRICES IMPARTIDAS POR EL DIRECTOR (A) DE DESARROLLO ESTUDIANTIL QUE DÉ RESPUESTA A LAS ACTIVIDADES PARA LAS CUALES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MISMA, DE LO CUAL DEBERÁ DEJARSE CONSTANCIA ESCRITA</t>
  </si>
  <si>
    <t>2022/04/27</t>
  </si>
  <si>
    <t>2022/05/15</t>
  </si>
  <si>
    <t>2022/04/25</t>
  </si>
  <si>
    <t>2022/05/13</t>
  </si>
  <si>
    <t>2022/03/07</t>
  </si>
  <si>
    <t>2022/03/24</t>
  </si>
  <si>
    <t>2022/04/01</t>
  </si>
  <si>
    <t>2022/04/15</t>
  </si>
  <si>
    <t>2022/04/22</t>
  </si>
  <si>
    <t>2022/05/04</t>
  </si>
  <si>
    <t>2022/03/19</t>
  </si>
  <si>
    <t>2022/03/25</t>
  </si>
  <si>
    <t>2022/03/21</t>
  </si>
  <si>
    <t xml:space="preserve">ODC-DAD-0011 </t>
  </si>
  <si>
    <t>2022/04/08</t>
  </si>
  <si>
    <t>OPSP</t>
  </si>
  <si>
    <t>TOTAL</t>
  </si>
  <si>
    <t>ODC-VIN-0013</t>
  </si>
  <si>
    <t>CENTRO INTEGRAL DE REHABILITACION COLOMBIA</t>
  </si>
  <si>
    <t>COMPRA DE INSUMOS DE LABORATORIO PARA EL CENTRO DE GENÉTICA Y BIOLOGÍA MOLECULAR DE LA UNIVERSIDAD DEL MAGDALENA NECESARIOS PARA LA TOMA Y PROCESAMIENTO DE MUESTRAS PARA EL DIAGNÓSTICO DE SARS-COV2 MEDIANTE LA TÉCNICA RT-PCR</t>
  </si>
  <si>
    <t>ODC-VIN-0014</t>
  </si>
  <si>
    <t>SURGENOMA SAS</t>
  </si>
  <si>
    <t>COMPRA DE REACTIVOS NECESARIOS PARA SEGUIR CON LA TOMA Y EL PROCESAMIENTO DE MUESTRAS PARA EL DIAGNÓSTICO DE SARS-COV2 MEDIANTE LA TÉCNICA RTPCR</t>
  </si>
  <si>
    <t>Universidad del Magdalena</t>
  </si>
  <si>
    <t>CA-VAD-0001</t>
  </si>
  <si>
    <t>INVERSORA INMOBILIARIA SANTA MARTA SAS</t>
  </si>
  <si>
    <t>ARRENDAMIENTO DE 13 LOCALES COMERCIALES</t>
  </si>
  <si>
    <t>2022/01/11</t>
  </si>
  <si>
    <t>CA-VAD-0002</t>
  </si>
  <si>
    <t>CRISTINA ISABEL AHUMADA MELENDEZ</t>
  </si>
  <si>
    <t>ARRIENDO DE UN LOTE UBICADO EN EL CERRO ZIRUMA</t>
  </si>
  <si>
    <t>CPS-VAD-0003</t>
  </si>
  <si>
    <t>TRANSPORTES SENSACION SAS</t>
  </si>
  <si>
    <t>SERVICIO DE TRANSPORTE TERRESTRE EN VEHICULOS TALES COMO: BUSETAS, VANS, CAMIONETAS NECESARIOS PARA LA REALIZACION DE PRACTICAS ACADEMICAS EN LA UNIVERSIDAD</t>
  </si>
  <si>
    <t>CCO-VAD-0004</t>
  </si>
  <si>
    <t>CAE SOLUCIONES SAS</t>
  </si>
  <si>
    <t>COMPRA DE EQUIPOS DE COMPUTO Y DE OFICINA PARA LA ADECUACION DEL CENRO DE INNOVACION Y TRANSFERENCIA EN SALUD</t>
  </si>
  <si>
    <t>CCO-VAD-0005</t>
  </si>
  <si>
    <t>EDITORA DE MEDIOS SAS</t>
  </si>
  <si>
    <t xml:space="preserve">COMPRA DE 40.000 AGENDAS ACADEMICAS INSTITUCIONALES PARA LA COMUNIDAD UNIVERSITARIA GENERAL </t>
  </si>
  <si>
    <t>CPS-VAD-0006</t>
  </si>
  <si>
    <t>IMPACTA PRODUCCIONES SAS</t>
  </si>
  <si>
    <t>SERVICIO DE APOYO LOGISTICO PARA LA REALIZACION DE EVENTOS INSTITUCIONALES DESTINADOS A LOS ESTUDIANTES DE LA UNIVERSIDAD DEL MAGDALENA</t>
  </si>
  <si>
    <t>CPS-VAD-0007</t>
  </si>
  <si>
    <t>SISTEMAS INTEGRADOS WORLD WIDE SAS</t>
  </si>
  <si>
    <t>PRESTACION DE SERVICIOS PARA EL LICENCIAMIENTO DE LOS PRODUCTOS MICROSOFT PARA EQUIPOS DE COMPUO Y SERVIDORES DE LA UNIVERSIDAD</t>
  </si>
  <si>
    <t>CPS-VAD-0008</t>
  </si>
  <si>
    <t>DIALNET DE COLOMBIA SA ESP</t>
  </si>
  <si>
    <t xml:space="preserve">SERVICIO DE CANAL DEDICADO PRINCIPAL Y SECUNDARIO - ACTIVO DE INTERNET, PARA LA SEDE PRINCIPAL Y LAS SEDES ALTERNATIVAS DE LA UNIVERSIDAD </t>
  </si>
  <si>
    <t>CSM-VAD-0009</t>
  </si>
  <si>
    <t>INTERLUD SAS</t>
  </si>
  <si>
    <t>SUMINISTRO DE ALMUERZOS Y REFRIGERIOS A LOS ESTUDIANTES SELECCIONADOS EN LA CONVOCATORIA OFERTADA POR UNIMAGDALENA DE ESTRATOS 1 AL 3</t>
  </si>
  <si>
    <t>CCO-VAD-0010</t>
  </si>
  <si>
    <t>APROTECH DE COLOMBIA SAS</t>
  </si>
  <si>
    <t>COMPRA DE 37 EQUIPOS DE VIDEO BEAMS ULTRA CORTOS Y ACCESORIOS</t>
  </si>
  <si>
    <t>CPS-VAD-0011</t>
  </si>
  <si>
    <t>JOAQUIN RODRIGUEZ ENTRETENIMIENTO SAS</t>
  </si>
  <si>
    <t>SERVICIO DE GESTIÓN  EN LA CONSECUCIÓN, NEGOCIACIÓN Y CONTRATACIÓN DE LOS ARTISTAS INVITADOS, APOYO Y ASESORÍA EN LA EJECUCIÓN DE LOS EVENTOS INSTITUCIONALES DE CARÁCTER ARTÍSTICO, LÚDICO Y CULTURAL DESTINADOS A LOS ESTUDIANTES Y COMUNIDAD UNIVERSITARIA DE LA UNIVERSIDAD DEL MAGDALENA</t>
  </si>
  <si>
    <t>CPS-VAD-0012</t>
  </si>
  <si>
    <t>COLOMBIA TELECOMUNICACIONES SA ESP BIC</t>
  </si>
  <si>
    <t>SERVICIO DE CANAL DEDICADO PRINCIPAL Y SECUNDARIO ACTIVO DE RESPALDO - ACTIVO DE INTERNET, PARA LA SEDE PRINCIPAL DE LA UNIVERSIDAD DEL MAGDALENA</t>
  </si>
  <si>
    <t>CSM-VAD-0013</t>
  </si>
  <si>
    <t>AGENCIA DE VIAJES Y TURISMOS AVIATUR SAS</t>
  </si>
  <si>
    <t>SUMINISTRO DE TIQUETES AEREOS</t>
  </si>
  <si>
    <t>NANGETH CASTILLO</t>
  </si>
  <si>
    <t>OPSP-VAD-0135</t>
  </si>
  <si>
    <t>OLGA MARIA CAMACHO HADAD</t>
  </si>
  <si>
    <t>SERVICIOS PROFESIONALES INDEPENDIENTES COMO COORDINADOR EN EL PROYECTO IMPLEMENTACIÓN DE SISTEMAS PRODUCTIVOS EN LA PISCICULTURA MARINA DEL RÓBALO PARA EL FOMENTO DE SU PRODUCCIÓN EN EL DEPARTAMENTO DEL MAGDALENA</t>
  </si>
  <si>
    <t>MARIA MERCEDES PACHECO PACHECO</t>
  </si>
  <si>
    <t>OPSP-VAD-0136</t>
  </si>
  <si>
    <t>SARA ELISA CRUZ BOTTO</t>
  </si>
  <si>
    <t>SERVICIOS PROFESIONALES COMO COINVESTIGADOR EN EL PROYECTO IMPLEMENTACIÓN DE SISTEMAS PRODUCTIVOS EN LA PISCICULTURA MARINA DEL RÓBALO PARA EL FOMENTO DE SU PRODUCCIÓN EN EL DEPARTAMENTO DEL MAGDALENA</t>
  </si>
  <si>
    <t>OPSP-VAD-0137</t>
  </si>
  <si>
    <t>GUSTAVO JOSE ROENES GALE</t>
  </si>
  <si>
    <t>SERVICIOS INDEPENDIENTES COMO INVESTIGADOR ASISTENTE EN EL DESARROLLO DE LAS ACTIVIDADES DEL PROYECTO FORTALECIMIENTO DE HABILIDADES Y COMPETENCIAS COMUNICATIVAS, INVESTIGATIVAS, Y TECNOLOGICAS ALREDEDOR DE LA MEMORIA HISTORICA Y CULTURAL EN NIÑOS, ADOLESCENTES Y JOVENES DEL DEPARTAMENTO DEL CESAR</t>
  </si>
  <si>
    <t>OPSP-VAD-0138</t>
  </si>
  <si>
    <t>TANIA KARELYS FRANCO CASTILLA</t>
  </si>
  <si>
    <t xml:space="preserve">SERVICIOS PROFESIONALES INDEPENDIENTES COMO ASISTENTE OPERATIVO EN EL PROYECTO DESARROLLO TRANSFERENCIA DE TECNOLOGIA Y CONOCIMIENTO PARA LA INNOVACION ATENDIENDO LAS PROBLEMATICAS ASOCIADAS CON OFERTA DE PRODUCTOS HORTOFRITICOLAS DERIVADAS DE LA EMERGENCIA ECONOMICA SOCIAL Y ECOLOGICA CAUSADA POR EL COVID-19 EN EL MAGDALENA </t>
  </si>
  <si>
    <t>HUGO JOSE MERCADO CERVERA</t>
  </si>
  <si>
    <t>OPSP-VAD-0139</t>
  </si>
  <si>
    <t>CARLOS ANDRES CAMACHO SERGE</t>
  </si>
  <si>
    <t xml:space="preserve">SERVICIOS PROFESIONALES INDEPENDIENTES COMO INGENIERO INDUSTRIAL PARA DESARROLLAR ACTIVIDADES EN EL PROYECTO DESARROLLO TRANSFERENCIA DE TECNOLOGIA Y CONOCIMIENTO PARA LA INNOVACION ATENDIENDO LAS PROBLEMATICAS ASOCIADAS CON OFERTA DE PRODUCTOS HORTOFRITICOLAS DERIVADAS DE LA EMERGENCIA ECONOMICA SOCIAL Y ECOLOGICA CAUSADA POR EL COVID-19 EN EL MAGDALENA </t>
  </si>
  <si>
    <t>OPSP-VAD-0140</t>
  </si>
  <si>
    <t xml:space="preserve">EVILA ROJAS PARRA </t>
  </si>
  <si>
    <t>SERVICIOS PROFESIONALES INDEPENDIENTES COMO PRODUCTOR DE CAMPO  EN EL PROYECTO BPIN 2019000100064 DENOMINADO FORTALECIMIENTO DE ACTIVIDADES Y COMPETENCIAS COMUNICATIVAS,INVESTIGATIVAS Y TECNOLOGICAS ALREDEDOR DE LA MEMORIA HISTORICA Y CULTURAL EN NIÑOS, ADOLESCENTES Y JOVENES DEL DEPARTAMENTO DEL CESAR</t>
  </si>
  <si>
    <t>OPSP-VAD-0183</t>
  </si>
  <si>
    <t>SILVIA JULIANA DIAZ LOPEZ</t>
  </si>
  <si>
    <t>SERVICIOS PROFESIONALES INDEPENDIENTES COMO PERSONAL DE APOYO EN EL PROYECTO  FORTALECIMIENTO DE HABILIDADES Y COMPETENCIAS COMUNICATIVAS, INVESTIGATIVAS, Y TECNOLOGICAS ALREDEDOR DE LA MEMORIA HISTORICA Y CULTURAL EN NIÑOS, ADOLESCENTES Y JOVENES DEL DEPARTAMENTO DEL CESAR.</t>
  </si>
  <si>
    <t>OAG-VAD-0184</t>
  </si>
  <si>
    <t>AIDE MENDOZA BLANCO</t>
  </si>
  <si>
    <t xml:space="preserve">SERVICIOS DE APOYO DE MANERA INDEPENDIENTE COMO ASISTENTE DE INVESTIGACION DE LS  ACTIVIDADES MGA 1.1.1 Y 2.1.1 EN EL DESARROLLO DE LOS OBJETIVOS DEL PROYECTO BPIN 2019000100064 DENOMINADO: FORTALECIMIENTO DE HABILIDADES Y COMPETENCIAS COMUNICATIVAS, INVESTIGATIVAS Y TECNOLOGICAS AL REDEDOR DE LA MEMORIA HISTORICA Y CULTURAL EN NIÑOS, ADOLESCENTES Y JOVENES </t>
  </si>
  <si>
    <t>OPSP-VAD-0185</t>
  </si>
  <si>
    <t>KATHERINE JUDITH GRANADOS JUBINAO</t>
  </si>
  <si>
    <t>SERVICIOS PROFESIONALES INDEPENDIENTES COMO INVESTIGADOR ASISTENTE - PARA EL CUMPLIMIENTO DE LAS  ACTIVIDADES MGA 1.1.1 Y 2.1.1. DEL OBJETIVO  1 Y 2  DEL PROYECTO BPIN  2019000100064, DENOMINADO " FORTALECIMIENTO DE HABILIDADES Y COMPETENCIAS COMUNICATIVAS, INVESTIGATIVAS Y TECNOLOGICAS ALREDEDOR DE LA MEMORIA HISTORICA Y CULTURAL EN NIÑOS, ADOLESCENTES Y JOVENES DEL DEPARTAMENTO DEL CESAR."</t>
  </si>
  <si>
    <t>OPSP-VAD-0243</t>
  </si>
  <si>
    <t>CARLOS DE JESUS TORRES GOMEZ</t>
  </si>
  <si>
    <t>SERVICIOS PROFESIONALES COMO APOYO A LA SUPERVISION EN EL MANEJO DEL APLICATIVO GESPROY Y TODO AQUEL QUE SE REQUIERA PARA ADELANTAR LA SUPERVISION TECNICA, ADMINISTRATIVA Y FINANCIERA EN EJECUCION DEL PROYECTO BPIN 2020000100768, DENOMINADO: "DESARROLLO, TRANSFERENCIA DE TECNOLOGIA Y CONOCIMIENTO PARA LA INNOVACION, ATENDIENDO LAS PROBLEMATICAS ASOCIADAS CON OFERTAS DE PRODUCTOS HORTOFRUTICOLAS DERIVADAS DE LA EMERGENCIA ECONOMICA SOCIAL Y ECOLOGICA CAUSADA POR EL COVID - 19  EN EL MAGDALENA."</t>
  </si>
  <si>
    <t>OPSP-VAD-0244</t>
  </si>
  <si>
    <t>SARA CRISTINA HERNANDEZ HERNANDEZ</t>
  </si>
  <si>
    <t>SERVICIOS INDEPENDIENTES COMO INVESTIGADORA ASISTENTE EN EL DESARROLLO DE LAS ACTIVIDADES PROPIAS DEL PROYECTO BPIN 2019000100064 DENOMINADO: "FORTALECIMIENTO DE HABILIDADES Y COMPETENCIAS COMUNICATIVAS, INVESTIGATIVAS Y TECNOLOGICAS ALREDEDOR DE LA MEMORIA HISTORICA Y CULTURAL EN NIÑOS, ADOLESCENTES Y JOVENES DEL  DEPARTAMENTO DEL CESAR."</t>
  </si>
  <si>
    <t>OPSP-VAD-0245</t>
  </si>
  <si>
    <t xml:space="preserve">MATEO PEREZ RAMOS </t>
  </si>
  <si>
    <t>SERVICIOS PROFESIONALES INDEPENDIENTES COMO PERSONAL DE APOYO  - COMMUNITYMANAGER EN EL DESARROLLO DE LAS ACTIVIDADES PROPIAS DEL PROYECTO BPIN 2019000100064, DENOMINADO " FORTALECIMIENTO DE HABILIDADES Y COMPETENCIAS COMUNICATIVAS, INVESTIGATIVAS Y TECNOLOGICAS ALREDEDOR DE LA MEMORIA HISTORICA Y CULTURAL EN NIÑOS, ADOLESCENTES Y JOVENES DEL DEPARTAMENTO DEL CESAR."</t>
  </si>
  <si>
    <t>OPSP-VAD-0246</t>
  </si>
  <si>
    <t xml:space="preserve">ANDRES FELIPE SOTOMAYOR RAMIREZ </t>
  </si>
  <si>
    <t>SERVICIOS INDEPENDIENTES COMO PERSONAL DE APOYO COMO EVIDENCIADOR EN EL DESARROLLO DE LAS ACTIVIDADES PROPIAS DEL PROYECTO BPIN 2019000100064 DENOMINADO: MEMORIA HISTORICA Y CULTURAL EN NIÑOS, ADOLESCENTES Y JOVENES DEL DEPARTAMENTO DEL CESAR."</t>
  </si>
  <si>
    <t>OPSP-VAD-0247</t>
  </si>
  <si>
    <t xml:space="preserve">CESAR AUGUSTO GOMEZ RIAÑO </t>
  </si>
  <si>
    <t xml:space="preserve">SERVICIOS INDEPENDIENTES COMO PERSONAL DE APOYO - TALLERISTA DE MEDIOS AUDIOVISUALES Y TECNOLOGICOS EN DESARROLLO DE LAS ACTIVIDADES PROPIAS DEL PROYECTO BPIN 2019000100064 DENOMINADO:"FORTALECIMIENTO DE HABILIDADES Y COMPETENCIAS COMUNICATIVAS, INVESTIGATIVAS Y TECNOLOGICAS AL REDEDOR DE LA MEMORIA HISTORICA CULTURAL EN NIÑOS ADOLESCENTES Y JOVENES DEL DEPARTAMENTO DEL CESAR." </t>
  </si>
  <si>
    <t>OPSP-VAD-0248</t>
  </si>
  <si>
    <t xml:space="preserve">RENE MARIO PEÑARANDA PEREZ </t>
  </si>
  <si>
    <t>SERVICIOS PROFESIONALES INDEPENDIENTES COMO PRODUCTOR DE CAMPO DE LA ACTIVIDAD MGA: 2.1.2 , 2.2.2, 2.2.3 DEL OBJETIVO 2, EN EL DESARROLLO DE LAS ACTIVIDADES PROPIAS DEL PROYECTO BPIN 2020000100758, DENOMINADO: "DESARROLLO DE UN SISTEMA TECNOLOGICO INTEGRADO PARA LA PROMOCION DE LA SALUD MENTAL, PROBLEMATICAS ,PSICOSOCIALES, SOCIOEMOCIONALES Y PREVENCION DE LA VIOLENCIA DE GENERO, CAUSADOS POR LA PANDEMIA DEL COVID - 19 EN EL DEPARTAMENTO DEL MAGDALENA."</t>
  </si>
  <si>
    <t>UBALDO ENRRIQUE RODRÍGUEZ DE ÁVILA</t>
  </si>
  <si>
    <t>OPSP-VAD-0249</t>
  </si>
  <si>
    <t xml:space="preserve">NAZLY CAROLINA BARROS GONZALEZ </t>
  </si>
  <si>
    <t>SERVICIOS PROFESIONALES INDEPENDIENTES DE APOYO EN LA INVESTIGACION DE LAS ACTIVIDADES PROPIAS DEL PROYECTO BPIN 2020000100758, DENOMINADO: "DESARROLLO DE UN SISTEMA TECNOLOGICO INTEGRADO PARA LA PROMOCION DE LA SALUD MENTAL,PROBLEMATICAS PSICOSOCIALES, SOCIOECONOMICAS Y PREVENCION DE LA VIOLENCIA DE GENERO, CAUSADOS POR LA PANDEMIA DEL COVID 19 EN EL DEPARTAMENTO DEL MAGDALENA."</t>
  </si>
  <si>
    <t>OPSP-VAD-0306</t>
  </si>
  <si>
    <t xml:space="preserve">IVAN ROMARIO RODRIGUEZ GOMEZ </t>
  </si>
  <si>
    <t xml:space="preserve">SERVICIOS INDEPENDIENTTES COMO ASISTENTE TECNICO EN ELE AREA ADMINISTRATIVA DEL PROYECTO BPIN 2020000100758, "DESARROLLO DE UN SISTEMA TECNOLOGICO INTEGRADO  PARA LA PROMOCION DE LA SALUD MENTAL, PROBLEMATICAS PSICOSOCIALES, SOCIOEMOCIONALES,  Y PREVENCION DE LA VIOLENCIA DE GENERO, CAUSADOS POR LA PANDEMIA DEL COVID- 19 EN EL DEPARTAMENTO DEL MAGDALENA." </t>
  </si>
  <si>
    <t>OPSP-VAD-0307</t>
  </si>
  <si>
    <t xml:space="preserve">ALEJANDRA PAOLA QUINTERO LINERO </t>
  </si>
  <si>
    <t>SERVICIOS PROFESIONALES COMO APOYO A LA SUPERVISION EN EL COMPONENTE EJECUTADO POR LA ENTIDAD ALIADA,UNIVERSIDAD POPULAR DEL CESAR, EN LA EJECUCION DEL PROYECTO BPIN 2019000100064, DENOMINADO: "FORTALECIMIENTO DE HABILIDADES Y COMPETENCIAS COMUNICATIVAS,INVESTIGATIVAS Y TECNOLOGICAS ALREDEDOR DE LA MEMORIA HISTORICA Y CULTURAL EN NIÑOS, ADOLESCENTES Y JOVENES DEL DEPARTAMENTO DEL CESAR"</t>
  </si>
  <si>
    <t>OAG-VAD-0308</t>
  </si>
  <si>
    <t xml:space="preserve">KEVIN DAVID DAZA MONTENEGRO </t>
  </si>
  <si>
    <t>SERVICIOS INDEPENDIENTES DE APOYO A LA GESTION COMO ASISTENTE TECNICO EN EL AREA CONTABLE DEL PROYECTO BPIN 2020000100116, DENOMINADO: "FORTALECIMIENTO DE LA CAPACIDAD PRODUCTIVA Y COMERCIAL  DE LA CADENA DE SUMINISTRO DEL QUESO COSTEÑO EN LAS SUBREGIONES DEL CARIBE COLOMBIANO, DEPARTAMENTO DEL MAGDALENA, CORDOBA,LA GUAJIRA"</t>
  </si>
  <si>
    <t>OPSP-VAD-0309</t>
  </si>
  <si>
    <t xml:space="preserve">ANA MARIA CARDONA HERNANDEZ </t>
  </si>
  <si>
    <t xml:space="preserve">SERVICIOS PROFESIONALES COMO APOYO A LA SUPERVISION </t>
  </si>
  <si>
    <t>OPSP-VAD-0310</t>
  </si>
  <si>
    <t xml:space="preserve">MARIA FERNANDA GOMEZ HENAO </t>
  </si>
  <si>
    <t xml:space="preserve">SERVICIOS PROFESIONALES COMO ASISTENTE DE DIRECCION </t>
  </si>
  <si>
    <t>OPSP-VAD-0365</t>
  </si>
  <si>
    <t xml:space="preserve">ARMANDO MARTINEZ ROSALES </t>
  </si>
  <si>
    <t xml:space="preserve">SERVICIOS PROFESIONALES INDEPENDIENTES COMO INVSTIGADOR ASISTENTE EN DESARROLLO DE LAS ACTIVIDADES PROPIAS DEL PROYECTO BPIN 2019000100064, DENOMINADO: "FORTALECIMIENTO DE HABILIDADES Y COMPETENCIAS COMUNICATIVAS, INVESTIGATIVAS Y TECNOLOGICAS ALREDEDOR DE LA MEMORIA HISTORICA Y CULTURAL EN NIÑOS, ADOLESCENTES Y JOVENES DEL DEPARTAMENTO DEL CESAR."  </t>
  </si>
  <si>
    <t>OPSP-VAD-0367</t>
  </si>
  <si>
    <t xml:space="preserve">MARCELA MARIA MORALES CHAVEZ </t>
  </si>
  <si>
    <t xml:space="preserve">SERVICIOS PROFESIONALES INDEPENDIENTES  DE INGENIERA INDUSTRIAL PARA ACOMPAÑAR EL DESARROLLO Y EL CUMPLIMIENTO PLENO DE LA ACTIVIDAD POA 2.1.2.3 PROGRAMACION LINEAL, LA CUAL HACE PARTE DE LAS ACTIVIDADES CONTEMPLADAS PARA EL LOGRO DEL OBJETIVO 2 DEL PROYECTO BPIN 2020000100768 DENOMINADO:  " DESARROLLO, TRANSFERENCIA DE TECNOLOGIA Y CONOCIMIENTO PARA LA INNOVACION ATENDIENDO LAS PROBLEMATICAS ASOCIADAS CON LA OFERTA DE PRODUCTOS HORTOFRUTICOLAS , DERIVADAS DE LA EMERGENCIA ECONOMICA, SOCIAL , ECOLOGICA, CAUSADA POR EL COVID - 19 EN EL MAGDALENA." </t>
  </si>
  <si>
    <t>OPSP-VAD-0370</t>
  </si>
  <si>
    <t xml:space="preserve">DIANA CAROLINA VELASQUEZ BUSTAMANTE </t>
  </si>
  <si>
    <t xml:space="preserve">SERVICIOS PROFESIONALES INDEPENDIENTES COMO INGENIERA INDUSTRIAL </t>
  </si>
  <si>
    <t>OPSP-VAD-0429</t>
  </si>
  <si>
    <t xml:space="preserve">YOLANDA MILENA RODRIGUEZ DE AVILA </t>
  </si>
  <si>
    <t>SERVICIOS INDEPENDIENTES COMO PROFESIONAL DE APOYO EN LA INVESTIGACION DE LAS ACTIVIDADES PROPIAS DEL PROYECTO BPIN 2020000100758, DENOMINADO: " DESARROLLO DE UN SISTEMA TECNOLOGICO INTEGRADO PARA LA PROMOCION DE LA SALUD MENTAL, PROBLEMATICAS PSICOSOCIALES , SOCIOEMOCIONALES Y PREVENCION DE LA VIOLENCIA DE GENERO, CAUSADOS POR LA PANDEMIA DEL COVID -19 EN EL DEPARTAMENTO DEL MAGDALENA."</t>
  </si>
  <si>
    <t>OPSP-VAD-0430</t>
  </si>
  <si>
    <t xml:space="preserve">MARIA JOSE DE CARO AVILA </t>
  </si>
  <si>
    <t>SERVICIOS PROFESIONALES INDEPENDIENTES COMO PROFESIONAL DE APOYO EN LA INVESTIGACION DE LAS ACTIVIDADES PROPIAS DEL PROYECTO BPIN 2020000100758, DENOMINADO: "DESARROLLO DE UN SISTEMA TECNOLOGICO INTEGRADO PARA LA PROMOCION DE LA SALUD MENTAL, PROBLEMATICAS PSICOSOCIALES, SOCIOEMOCIONALES Y PREVENCION DE LA VIOLENCIA DE GENERO, CAUSADOS POR LA PANDEMIA DEL COVID-19 EN EL DEPARTAMENTO DEL MAGDALENA."</t>
  </si>
  <si>
    <t>OPSP-VAD-0431</t>
  </si>
  <si>
    <t>OSCAR FABIAN ROJAS SAUMET</t>
  </si>
  <si>
    <t>SERVICIOS PROFESIONALES INDEPENDIENTES COMO PERSONAL DE APOYO  - COMMUNITYMANAGER EN EL DESARROLLO DE LAS ACTIVIDADES PROPIAS DEL PROYECTO BPIN 2019000100064, DENOMINADO " FORTALECIMIENTO DE HABILIDADES Y COMPETENCIAS COMUNICATIVAS, INVESTIGATIVAS Y TECNO</t>
  </si>
  <si>
    <t>OPSP-VAD-0432</t>
  </si>
  <si>
    <t xml:space="preserve">MARIA TERESA CEBALLOS RIASCOS </t>
  </si>
  <si>
    <t xml:space="preserve">SERVICIOS PROFESIONALES COMO ASISTENTE TECNICO DEL PROYECTO BPIN 2020000100758  DENOMINADO:  "DESARROLLO DE UN SISTEMA TECNOLOGICO INTEGRADO PARA LA PROMOCION </t>
  </si>
  <si>
    <t>OPSP-VAD-0433</t>
  </si>
  <si>
    <t>VIVIANA ROSA PEREZ  ATEHORTUA</t>
  </si>
  <si>
    <t>SERVICIOS PROFESIONALES INDEPENDIENTES  COMO ASISTENTE TECNICO EN DESARROLLO DE LAS ACTIVIDADES ENMARCADAS EN LOS PROYECTOS BPIN 2020000100116, DENOMINADO : "FORTALECIMIENTO  DE LA CAPACIDAD PRODUCTIVA  Y COMERCIAL DE LA CADENA DE SUMINISTRO DEL QUESO COSTEÑO EN LAS SUBREGIONES  DEL CARIBE COLOMBIANO, DEPARTAMENTO DEL MAGDALENA, CORDOBA,LA GUAJIRA." Y BPIN :2019000100064 DENOMINADO. "FORTALECIMIENTO DE LAS HABILIDADES Y COMPETENCIAS COMUNICATIVAS, INVESTIGATIVAS Y TECNOLOGICAS ALREDEDOR DE LA MEMORIA HISTORICA Y CULTURAL EN NIÑOS, ADOLESCENTES  Y JOVENES  DEL DEPARTAMENTO DEL CESAR."</t>
  </si>
  <si>
    <t>OPS-VAD-0186</t>
  </si>
  <si>
    <t>OPA SOLUCIONES SAS</t>
  </si>
  <si>
    <t xml:space="preserve">SERVICIO DE LOGISTICA PARA LA MOVILIZACION DE INVESTIGADORES EN LOS MUNICIPIOS DE ACCION E INTERVENCION CON EL OBJETO DE REALIZAR EL PRE DIAGNOSTICO DE LA COMPETENCIA COMUNICATIVA INVESTIGATIVA Y CREATIVA DE LOS ESTUDIANTES ENTRE LOS GRADOS 5° Y 9°  DE LAS ONCE (11) INSTITUCIONES EDUCATIVAS DEL DEPARTAMENTO DEL CESAR </t>
  </si>
  <si>
    <t>OPS-VAD-0366</t>
  </si>
  <si>
    <t>SERVICIO DE IMPRESIÓN DE DIPLOMAS</t>
  </si>
  <si>
    <t>MERCEDES DE LA TORRE HASBUM</t>
  </si>
  <si>
    <t>OPS-VAD-0368</t>
  </si>
  <si>
    <t>DEXI DEL CARMEN SANCHEZ HERRERA</t>
  </si>
  <si>
    <t xml:space="preserve"> SERVICIO DE LITOGRAFIA CON EL FIN DE CONTAR CONLAS PRENDAS DE VESTIR DISTINTIVAS DEL PROYECTOEL MATERIAL PUBLICITARIO Y LOS MATERIALES UTILES QUE SE REQUIEREN PARA LA REALIZACION DE LOS TALLERES EN MARCO DE LAS OBLIGACIONES DEL PROYECTO BPIN 2019000100064 DENOMINADO FORTALECIMIENTO DE HABILIDADES YCOMPETENCIAS, COMUNICATIVAS INVESTIGATIVAS Y TECNOLOGICAS ALREDEDOR DE LA MEMORIA HISTORIICA Y CULTURAL EN NIÑOS ADOLESCENTES Y JOVENES DEL DEPARTAMENTO DEL CESAR </t>
  </si>
  <si>
    <t>OPS-VAD-0369</t>
  </si>
  <si>
    <t>GABRIEL EMIRO GOMEZ DE LA OSSA</t>
  </si>
  <si>
    <t>SERVICIOS DE ASESORIA CONTABLE</t>
  </si>
  <si>
    <t>DEWAR ENRIQUE LOPEZ MORGAN</t>
  </si>
  <si>
    <t>OPS-VAD-0434</t>
  </si>
  <si>
    <t>RODRIGUEZ CASTAÑO ABOGADOS SAS</t>
  </si>
  <si>
    <t>SERVICIOS PROFESIONALES DE ASESORIA JURIDICA</t>
  </si>
  <si>
    <t>OPS-VAD-0472</t>
  </si>
  <si>
    <t>MIKEL IÑAKI OBARRA FERNANDEZ</t>
  </si>
  <si>
    <t>SERVICIO DE ACOMPAÑAMIENTO EN EL PLANEAMIENTO Y LA IMPLEMENTACION DEL PLAN DE DESARROLLO UNIVERSITARIO</t>
  </si>
  <si>
    <t>OPS-VAD-0473</t>
  </si>
  <si>
    <t>FITCH RATINGS COLOMBIA SA</t>
  </si>
  <si>
    <t>SERVICIOS PROFESIONALES DE CALIFICACION DE CAPACIDAD DE PAGO A LARGO PLAZO</t>
  </si>
  <si>
    <t>OPS-VAD-0474</t>
  </si>
  <si>
    <t>EMPRESA DE FORMACION Y ENTRENIMIENTO LABORAL SAS</t>
  </si>
  <si>
    <t>SERVICIO DE CAPACITACION EN LA DE TEMATICA DEL FUNCIONAMIENTO DE LABORATORIO DE NEUROCIENCIA COGNITIVA Y PSICOBIOLOGIA Y ACTUALIZACION EN ABORDAJE PSICOTERAPEUTICO Y ATENCIO PSICOSOCIAL FUNDAMENTADO EN TELEMEDICINA  TICS AL PERSONAL CIENTIFICO DEL PROYECTO 2020000100758 DESARROLLO DE UN SISTEMA TECNOLOGICO INTEGRADO PARA LA PROMOCION DE LA SALUD MENTAL PROBLEMATICAS PSICOSOCIALES SOCIOEMOCIONALES Y PREVENCION DE LA VIOLENCIA DE GENERO CAUSADOS POR LA PANDEMIA DEL COVID 19 EN EL DEPARTAMENTO DEL MAGDALENA</t>
  </si>
  <si>
    <t>OSM-VAD-0001</t>
  </si>
  <si>
    <t>SUMINISTRO DE ALMUERZOS Y REFRIGERIOS PARA ESTUDIANTES</t>
  </si>
  <si>
    <t>HERMIDEZ JEREZ</t>
  </si>
  <si>
    <t>OSM-VAD-0002</t>
  </si>
  <si>
    <t>CLAUDIA PATRICIA ABELLO ZORRO</t>
  </si>
  <si>
    <t>SUMINISTRO DE ALMUERZOS Y LOGISTICA PARA EVENTOS INSTITUCIONALES</t>
  </si>
  <si>
    <t>ALFA JAIMES</t>
  </si>
  <si>
    <t>OSM- VAD-0003</t>
  </si>
  <si>
    <t>SUMINISTRO DE ELEMENTOS DE PAPELERIA Y UTILES DE OFICINA PARA SUPLIR LS NECESIDADES DE LOS PROYECTOS DESARROLLO DE UN SISTEMA TECNOLOGICO INTEGRADO PARA LA PROMOCION DE LA SALUD MENTAL PROBLEMATICAS PSICOSOCIALES SOCIOEMOCIONALES Y PREVENCION DE LA VIOLENCIA DE GENEROCAUSADOS POR LA PANDEMIA DEL COVID 19 EN EL DEPARTAMENTO DEL MAGDALENA BPIN 2020000100758 IMPLEMENTACION DE SISTEMAS PRODUCTIVOS EN LA PISCICULTURA MARINA DEL ROBALO PARA EL FOMENTO DE SU PRODUCCION EN EL DEPARTAMENTO DEL MAGDALENA BPIN 2020000100036 Y FORTALECIMIENT DE HABILIDADES Y COMPETENCIAS COMUNICATIVAS INVESTIGATIVAS Y TECNOLOGICAS AL REDEDOR DE LA MEMORIA HISTORICA Y CULTURAL EN NIÑOS ADOLESCENTES Y JOVENES DEL DEPARTAMENTO DEL CESAR BPIN 2019000100064</t>
  </si>
  <si>
    <t xml:space="preserve">OSM-VAD-0004 </t>
  </si>
  <si>
    <t>SUMINISTRO DE CATERING A INVESTIGADORES PARA DAR CUMPLIMIENTO A LAS ACTIVIDADES DEL PROYECTO BPIN 2019000100064 DENOMINADO FORTALECIMIENTO DE HABILIDADES Y COMPETENCIAS COMUNICATIVAS INVESTIGATIVAS Y TECNOLOGICAS ALREDEDOR DE LA MEMORIA HISTORICA Y CULTURAL EN NIÑOS, ADOLESCENTES Y JOVENES DEL DEPARTAMENTO DEL CESAR</t>
  </si>
  <si>
    <t>OSM-VAD-0005</t>
  </si>
  <si>
    <t>QUIMICOS Y REACTIVOS SAS</t>
  </si>
  <si>
    <t xml:space="preserve">SUMINISTRO DE INSUMOS QUIMICOS DE LABORATORIO PARA REALIZAR EL ANALISIS MICROBIOLOGICO DE MUESTRAS DE LECHE </t>
  </si>
  <si>
    <t>EDWIN CAUSADO RODRIGUEZ</t>
  </si>
  <si>
    <t>OSM-VAD-0006</t>
  </si>
  <si>
    <t xml:space="preserve">SERVICIOS SUMINISTROS Y LOGISTICAS SAS </t>
  </si>
  <si>
    <t>SUMINISTRO DE EJEMPLARES VIVOS DE LA ESPECIE ROBALO Y MACHUELO PARA EL PROYECTO IMPLEMENTACIÓN DE SISTEMAS PRODUCTIVOS EN LA PISCICULTURA MARINA DEL RÓBALO PARA EL FOMENTO DE SU PRODUCCIÓN EN EL DEPARTAMENTO DEL MAGDALENA</t>
  </si>
  <si>
    <t>ODC-VAD-0001</t>
  </si>
  <si>
    <t>LAHERAL SAS BIC</t>
  </si>
  <si>
    <t>COMPRA DE EQUIPOS DE VIDEO Y MATERIALES DE PAPELERIA PARA EL PROYECTO BPIN 2020000100417 DENOMINADO DISEÑO E IMPLEMENTACION DE SISTEMAS INTELIGENTES PARA LA GESTION DE RECURSOS Y DETECCION DE ENFERMEDADES EN SISTEMAS DE PRODUCCION EN BANANO EN LOS DEPARTAMENTOS DE LA GUAJIRA Y EL MAGDALENA</t>
  </si>
  <si>
    <t>ODC-VAD-0002</t>
  </si>
  <si>
    <t>CARLOS RODRIGUEZ</t>
  </si>
  <si>
    <t>COMPRA DE PORTADIPLOMAS</t>
  </si>
  <si>
    <t xml:space="preserve">ODC-VAD-0003 </t>
  </si>
  <si>
    <t xml:space="preserve">EXPERT INGENERIA INSTRUMENTOS SAS </t>
  </si>
  <si>
    <t xml:space="preserve">COMPRA DE EQUIPOS DE LABORATORIO PARA RECOLECCION MEDICION Y ANALISIS DE MUESTRAS Y CALCULO DE PARAMETRO DE CALIDAD DE LECHE Y QUESO COSTEÑO EN EL MARCO DEL PROYECTOBPIN 2020000100116 DENOMINADO FORTALECIMIENTO DE LA CAPACIDAD PRODUCTIVA Y COMERCIAL DE LA CADENA DE SUMINISTRO DEL QUESO COSTEÑO EN LAS SUBREGIONES DEL CARIBE COLOMBIANO DEPARTAMENTO DEL MAGDALENA CORDOBA Y GUAJIRA </t>
  </si>
  <si>
    <t>ODC-VAD-0004</t>
  </si>
  <si>
    <t>SERVICIOS DE INGENIERIA GLOBAL SAS</t>
  </si>
  <si>
    <t>COMPRA E INSTALACION DE EQUIPOS DE AIRE ACONDICIONADO</t>
  </si>
  <si>
    <t>ODC-VAD-0005</t>
  </si>
  <si>
    <t>SOFTWARE SHOP DE COLOMBIA SAS</t>
  </si>
  <si>
    <t xml:space="preserve">COMPRA DE SOFT WARE DESCRITOS DE LA SIGUIENTE MANERA 1) UN 1 SOFT WARE DE MODELACION 25 LICENCIAS PERPETUAS PROMODEL VERSION ESTUDIANTES 10 LICENCIAS PROMODEL FULL VALIDAS POR 4 SEMESTRES Y ENTRENAMIENTO PROGRAMADOBELGE PARA DOS 2 PERSONAS PARA EL DESARROLLO DE LS ACTIVIDADES POA 2123 SIMULACION DISCRETA ACTIVIDAD MGA 212 ACTIVIDAD 6 DEL PROYECTO BPIN 2020000100768 Y MGA 217 DEL PROYECTO BPIN 2020000100116   2) GAMS MODULO BASE ,LICENCIA DE USUARIO NOMINAL ACADEMICA PERPETUA PARA UN USUARIO IDIOMA ESPAÑOL ENTREGA ELECTRONICA PLATAFORMA WINDOWS 3) GAMS  CPLEX LICENCIA DE USUARIO NOMINAL ACADEMICA PERPETUA PARA UN USUARIO IDIOMA ESPAÑOL ENTREGA ELECTRONICA PARA LA EJECUCION DE LAS ACTIVIDADES POA 2124 DEL OBJETIVO 2 DESCRITAS EN EL PROYECTO BPIN 20200001000768 DE CONFORMIDAD CON LAS ESPECIFICACIONES TECNICAS FIJADAS POR LLA UNIVERSIDAD DEL MAGDALENA </t>
  </si>
  <si>
    <t>ODC-VAD-0006</t>
  </si>
  <si>
    <t>COMPRA DE MOBILIARIO PARA DOTAR EL DORMITORIO DEL LABORATORIO DE NEUROCIENCIA COGNITIVA Y PSICOBIOLOGIA EN CUMPLIMIENTO DE LAS ACTIVIDADES DEL PROYECTO BPIN 2020000100758 DENOMINADO DESARROLLO DE UN SISTEMA</t>
  </si>
  <si>
    <t>ODC-VAD-0007</t>
  </si>
  <si>
    <t>BLAMIS DOTACIONES LABORATORIOS SAS</t>
  </si>
  <si>
    <t xml:space="preserve">COMPRA DE BOLSAS PARA OPERAR CON EL EQUIPO DE LABORATORIO HOMOGENIZADOR TIPO STOMACHER PARA MEDICION DE PARAMETROS DE MUESTRAS DE LECHE Y QUESO EN EL MARCO DEL PROYECTO FORTALECIMIENTO DE LA CAPACIDAD PRODUCTIVA Y COMERCIAL DE LA CADENA DE SUMINISTRO DE QUESO COSTEÑO EN LAS SUBREGIONES DEL CARIBE COLOMBIANO DEPARTAMENTO DEL MAGDALENA CORDOBA Y LA GUAJIRA </t>
  </si>
  <si>
    <t>ODC-VAD-0008</t>
  </si>
  <si>
    <t xml:space="preserve">COPY´S STUDENT SAS </t>
  </si>
  <si>
    <t xml:space="preserve">COMPRA DE PAPELERIA Y ELEMENTOS DE OFICINA NECESARIOS PARA EL DESARROLLO Y EJECUCION  DE LAS ACTIVIDADES PROGRAMADAS EN EL PROYECTO BPIN 2020000100768 DESARROLLO TRANSFERENCIA DE TECNOLOGIA Y CONOCIMIENTO PARA LA INNOVACION ATENDIENDO LAS PROBLEMATICAS ASOCIADAS CON OFERTA DE PRODUCTOS HORTOFRUTICOLAS DERIVADAS DE LA EMERGENCIA ECONOMICA  SOCIAL Y ECOLOGICA CAUSADA POR EL COVID 19 EN EL MAGDALENA </t>
  </si>
  <si>
    <t>ODC- VAD-0009</t>
  </si>
  <si>
    <t>COMPRA DE EQUIPOS PARA DISEÑAR IMPLEMENTAR Y SISTEMATIZAR EL TALLER PARA REMADORES BAJO EL ENFOQUE EDUCATIVO SISTEMATICO CONTEXTUALIZADOEN ONCE(11) INSTITUCIONES EDUCATIVAS Y PRODUCIR DOS CO-CREACIONES AUDIOVISUALES E INCORPORAR TECNOLOGIA 360 REALIDAD VIRTUAL Y AUMENTADA QUE PERMITA LA PARTICIPACION EN LA RECONSTRUCCION DE MEMORIA Y A LA RECUPERACION DE LOS SABERES LOCALES Y PARA DESARROLLO DE LAS ACTIVIDADES Y TRABAJO DE CAMPO ACERCAMIENTO AUDIOVISUAL A LAS COMUNIDADES Y REGISTRO DE PAISAJES PERSONAJES Y CONTEXTO DELAS POBLACIONES DONDE SE REALIZAN LOS TALLERES EN MARCO DEL DESARROLLO TECNOLOGICO DEL PROYECTO 2019000100064 DENOMINADO FORTALECIMIENTO DE HABILIDADES Y COMPETENCIAS COMUNICATIVAS INVESTIGATIVAS Y TECNOLOGICAS ALREDEDOR DE LA MEMORIA HISTORICA Y CULTURAL EN NIÑOS ADOLESCENTES Y JOVENES DEL DEPARTAMENTO DEL CESAR</t>
  </si>
  <si>
    <t>ODC- VAD-0010</t>
  </si>
  <si>
    <t>LATINJUNGLA COM SAS</t>
  </si>
  <si>
    <t xml:space="preserve">COMPRA DE EQUIPOS PARA DISEÑAR IMPLEMENTAR Y SISTEMATIZAR EL TALLER PARA REMADORES BAJO EL ENFOQUE EDUCATIVO SISTEMATICO CONTEXTUALIZADOEN ONCE(11) INSTITUCIONES EDUCATIVAS Y PRODUCIR DOS CO-CREACIONES AUDIOVISUALES E INCORPORAR TECNOLOGIA 360 REALIDAD VIRTUAL Y AUMENTADA QUE PERMITA LA PARTICIPACION EN LA RECONSTRUCCION DE MEMORIA Y LA RECUPERACION DE LOS SABERES LOCALES EN CUMPLIMIENTO AL DESAROLLO TECNOLOGICO DEL PROYECTO BPIN 2019000100064 DENOMINADO FORTALECIMIENTO DE HABILIDADES Y COMPETENCIAS COMUNICATIVAS INVESTIGATIVAS Y TECNOLOGICAS AL REDEDOR DE LA MEMORIA HISTORICA CULTURAL EN NIÑOS, ADOLESCENTES Y JOVENES DEL DEPARTAMENTO DEL CESAR </t>
  </si>
  <si>
    <t>TOTAL VALOR CONTRATOS</t>
  </si>
  <si>
    <t>88249422</t>
  </si>
  <si>
    <t>2022/05/18</t>
  </si>
  <si>
    <t>2022/08/18</t>
  </si>
  <si>
    <t>2022/05/07</t>
  </si>
  <si>
    <t>2022/05/22</t>
  </si>
  <si>
    <t>2022/05/17</t>
  </si>
  <si>
    <t>2022/05/23</t>
  </si>
  <si>
    <t xml:space="preserve">JUNIO </t>
  </si>
  <si>
    <t>2022/05/11</t>
  </si>
  <si>
    <t>2022/05/28</t>
  </si>
  <si>
    <t xml:space="preserve">FEBRERO </t>
  </si>
  <si>
    <t>2022/05/05</t>
  </si>
  <si>
    <t>2022/05/02</t>
  </si>
  <si>
    <t>2023/04/10</t>
  </si>
  <si>
    <t>2022/08/13</t>
  </si>
  <si>
    <t>2022/05/26</t>
  </si>
  <si>
    <t>2022/10/27</t>
  </si>
  <si>
    <t>2022/08/05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</si>
</sst>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0_);_(&quot;$&quot;* \(#,##0\);_(&quot;$&quot;* &quot;-&quot;_);_(@_)"/>
    <numFmt numFmtId="41" formatCode="_(* #,##0_);_(* \(#,##0\);_(* &quot;-&quot;_);_(@_)"/>
    <numFmt numFmtId="44" formatCode="_(&quot;$&quot;* #,##0.00_);_(&quot;$&quot;* \(#,##0.00\);_(&quot;$&quot;* &quot;-&quot;??_);_(@_)"/>
    <numFmt numFmtId="164" formatCode="&quot;$&quot;\ #,##0.00;[Red]\-&quot;$&quot;\ #,##0.00"/>
    <numFmt numFmtId="165" formatCode="_-* #,##0_-;\-* #,##0_-;_-* &quot;-&quot;_-;_-@_-"/>
    <numFmt numFmtId="166" formatCode="_-&quot;$&quot;\ * #,##0.00_-;\-&quot;$&quot;\ * #,##0.00_-;_-&quot;$&quot;\ * &quot;-&quot;??_-;_-@_-"/>
    <numFmt numFmtId="167" formatCode="yyyy\/mm\/dd"/>
    <numFmt numFmtId="168" formatCode="&quot;$&quot;#,##0"/>
    <numFmt numFmtId="169" formatCode="&quot;$&quot;\ #,##0.00"/>
    <numFmt numFmtId="170" formatCode="yyyy/mm/d"/>
    <numFmt numFmtId="171" formatCode="yyyy/mm/dd;@"/>
    <numFmt numFmtId="172" formatCode="_(&quot;$&quot;* #,##0_);_(&quot;$&quot;* \(#,##0\);_(&quot;$&quot;* &quot;-&quot;??_);_(@_)"/>
    <numFmt numFmtId="173" formatCode="yyyy\-mm\-dd"/>
  </numFmts>
  <fonts count="44">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Calibri"/>
      <family val="2"/>
      <scheme val="minor"/>
    </font>
    <font>
      <sz val="10"/>
      <name val="Arial"/>
      <family val="2"/>
    </font>
    <font>
      <sz val="11"/>
      <name val="Calibri"/>
      <family val="2"/>
    </font>
    <font>
      <sz val="10"/>
      <name val="Segoe UI"/>
      <family val="2"/>
    </font>
    <font>
      <sz val="11"/>
      <color theme="1"/>
      <name val="Calibri"/>
      <family val="2"/>
    </font>
    <font>
      <sz val="10"/>
      <color theme="1"/>
      <name val="Calibri  "/>
    </font>
    <font>
      <sz val="10"/>
      <color rgb="FF000000"/>
      <name val="Calibri  "/>
    </font>
    <font>
      <sz val="11"/>
      <color rgb="FF000000"/>
      <name val="Calibri"/>
      <family val="2"/>
      <scheme val="minor"/>
    </font>
    <font>
      <sz val="10"/>
      <color rgb="FF000000"/>
      <name val="Arial"/>
      <family val="2"/>
    </font>
    <font>
      <sz val="9"/>
      <color theme="1"/>
      <name val="Arial"/>
      <family val="2"/>
    </font>
    <font>
      <sz val="9"/>
      <color rgb="FF000000"/>
      <name val="Arial"/>
      <family val="2"/>
    </font>
    <font>
      <sz val="10"/>
      <color rgb="FFFF0000"/>
      <name val="Arial"/>
      <family val="2"/>
    </font>
    <font>
      <sz val="10"/>
      <color theme="1"/>
      <name val="Arial"/>
      <family val="2"/>
    </font>
    <font>
      <sz val="10"/>
      <color theme="1"/>
      <name val="Segoe UI"/>
      <family val="2"/>
    </font>
    <font>
      <sz val="10"/>
      <color rgb="FFFF0000"/>
      <name val="Segoe UI"/>
      <family val="2"/>
    </font>
    <font>
      <sz val="11"/>
      <color rgb="FFFF0000"/>
      <name val="Calibri"/>
      <family val="2"/>
    </font>
    <font>
      <sz val="12"/>
      <color theme="1"/>
      <name val="Calibri"/>
      <family val="2"/>
      <scheme val="minor"/>
    </font>
    <font>
      <sz val="10"/>
      <color rgb="FFFF0000"/>
      <name val="Calibri  "/>
    </font>
    <font>
      <sz val="11"/>
      <color rgb="FF4D5156"/>
      <name val="Arial"/>
      <family val="2"/>
    </font>
    <font>
      <sz val="11"/>
      <color theme="1"/>
      <name val="Arial"/>
      <family val="2"/>
    </font>
    <font>
      <sz val="10"/>
      <name val="Calibri  "/>
    </font>
    <font>
      <sz val="12"/>
      <name val="Calibri"/>
      <family val="2"/>
      <scheme val="minor"/>
    </font>
    <font>
      <sz val="8"/>
      <name val="Arial"/>
      <family val="2"/>
    </font>
    <font>
      <sz val="11"/>
      <name val="Calibri Light"/>
      <family val="2"/>
      <scheme val="major"/>
    </font>
    <font>
      <sz val="12"/>
      <color rgb="FF000000"/>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FF"/>
        <bgColor rgb="FF000000"/>
      </patternFill>
    </fill>
    <fill>
      <patternFill patternType="solid">
        <fgColor rgb="FFFFFF00"/>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44"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0" fontId="35" fillId="0" borderId="0"/>
  </cellStyleXfs>
  <cellXfs count="275">
    <xf numFmtId="0" fontId="0" fillId="0" borderId="0" xfId="0"/>
    <xf numFmtId="0" fontId="0" fillId="0" borderId="0" xfId="0" applyFill="1"/>
    <xf numFmtId="0" fontId="19" fillId="0" borderId="0" xfId="0" applyFont="1" applyFill="1"/>
    <xf numFmtId="0" fontId="19" fillId="0" borderId="0" xfId="42" applyFont="1" applyFill="1" applyBorder="1" applyAlignment="1">
      <alignment horizontal="left" vertical="center" wrapText="1"/>
    </xf>
    <xf numFmtId="3" fontId="19" fillId="0" borderId="0" xfId="42" applyNumberFormat="1" applyFont="1" applyFill="1" applyBorder="1" applyAlignment="1">
      <alignment horizontal="left" vertical="center" wrapText="1"/>
    </xf>
    <xf numFmtId="0" fontId="19" fillId="0" borderId="0" xfId="0" applyFont="1" applyFill="1" applyBorder="1" applyAlignment="1">
      <alignment horizontal="left" vertical="center" wrapText="1"/>
    </xf>
    <xf numFmtId="168" fontId="0" fillId="0" borderId="0" xfId="0" applyNumberFormat="1" applyFill="1"/>
    <xf numFmtId="168" fontId="19" fillId="0" borderId="0" xfId="0" applyNumberFormat="1" applyFont="1" applyFill="1"/>
    <xf numFmtId="167" fontId="19" fillId="0" borderId="0" xfId="0" applyNumberFormat="1" applyFont="1" applyFill="1"/>
    <xf numFmtId="167" fontId="19" fillId="0" borderId="0" xfId="0" applyNumberFormat="1" applyFont="1" applyFill="1" applyAlignment="1">
      <alignment horizontal="right"/>
    </xf>
    <xf numFmtId="0" fontId="19" fillId="0" borderId="0" xfId="0" applyFont="1" applyFill="1" applyAlignment="1">
      <alignment horizontal="center"/>
    </xf>
    <xf numFmtId="0" fontId="19" fillId="0" borderId="0" xfId="0" applyFont="1" applyFill="1" applyAlignment="1">
      <alignment horizontal="center" vertical="center"/>
    </xf>
    <xf numFmtId="0" fontId="19" fillId="0" borderId="0" xfId="0" applyFont="1" applyFill="1" applyAlignment="1">
      <alignment horizontal="left" vertical="center"/>
    </xf>
    <xf numFmtId="1" fontId="19" fillId="0" borderId="0" xfId="0" applyNumberFormat="1" applyFont="1" applyFill="1" applyAlignment="1">
      <alignment horizontal="center" vertical="center"/>
    </xf>
    <xf numFmtId="1" fontId="19" fillId="0" borderId="0" xfId="0" applyNumberFormat="1" applyFont="1" applyFill="1" applyAlignment="1">
      <alignment horizontal="center"/>
    </xf>
    <xf numFmtId="0" fontId="19" fillId="0" borderId="0" xfId="0" applyFont="1" applyFill="1" applyBorder="1"/>
    <xf numFmtId="167" fontId="0" fillId="0" borderId="0" xfId="0" applyNumberFormat="1" applyFill="1"/>
    <xf numFmtId="0" fontId="0" fillId="0" borderId="0" xfId="0" applyFill="1" applyAlignment="1">
      <alignment horizontal="right"/>
    </xf>
    <xf numFmtId="0" fontId="0" fillId="0" borderId="0" xfId="0" applyFill="1" applyAlignment="1">
      <alignment horizontal="left"/>
    </xf>
    <xf numFmtId="0" fontId="0" fillId="0" borderId="0" xfId="0" applyFill="1" applyAlignment="1"/>
    <xf numFmtId="167" fontId="0" fillId="0" borderId="0" xfId="0" applyNumberFormat="1" applyFill="1" applyAlignment="1">
      <alignment horizontal="right"/>
    </xf>
    <xf numFmtId="0" fontId="0" fillId="0" borderId="0" xfId="0" applyFill="1" applyBorder="1" applyAlignment="1">
      <alignment horizontal="right"/>
    </xf>
    <xf numFmtId="0" fontId="0" fillId="0" borderId="0" xfId="0" applyFill="1" applyBorder="1"/>
    <xf numFmtId="0" fontId="23" fillId="0" borderId="0" xfId="0" applyFont="1" applyFill="1" applyAlignment="1">
      <alignment vertical="center"/>
    </xf>
    <xf numFmtId="0" fontId="0" fillId="0" borderId="0" xfId="0" applyFont="1" applyFill="1"/>
    <xf numFmtId="0" fontId="0" fillId="0" borderId="0" xfId="0" applyFont="1" applyFill="1" applyBorder="1"/>
    <xf numFmtId="1" fontId="0" fillId="0" borderId="0" xfId="0" applyNumberFormat="1" applyFont="1" applyFill="1" applyBorder="1"/>
    <xf numFmtId="0" fontId="24" fillId="0" borderId="0" xfId="0" applyFont="1" applyFill="1" applyBorder="1" applyAlignment="1">
      <alignment horizontal="center" vertical="center"/>
    </xf>
    <xf numFmtId="0" fontId="25" fillId="0" borderId="0" xfId="0" applyFont="1" applyFill="1" applyBorder="1"/>
    <xf numFmtId="0" fontId="24" fillId="0" borderId="0" xfId="0" applyFont="1" applyFill="1" applyBorder="1"/>
    <xf numFmtId="0" fontId="24" fillId="0" borderId="0" xfId="0" applyNumberFormat="1" applyFont="1" applyFill="1" applyBorder="1" applyAlignment="1">
      <alignment horizontal="right"/>
    </xf>
    <xf numFmtId="0" fontId="24" fillId="0" borderId="0" xfId="0" applyFont="1" applyFill="1" applyBorder="1" applyAlignment="1">
      <alignment horizontal="left"/>
    </xf>
    <xf numFmtId="0" fontId="0" fillId="0" borderId="0" xfId="0" applyNumberFormat="1"/>
    <xf numFmtId="168" fontId="0" fillId="0" borderId="0" xfId="0" applyNumberFormat="1"/>
    <xf numFmtId="168" fontId="0" fillId="0" borderId="0" xfId="0" applyNumberFormat="1" applyFont="1" applyFill="1" applyBorder="1" applyAlignment="1">
      <alignment horizontal="right"/>
    </xf>
    <xf numFmtId="168" fontId="24" fillId="0" borderId="0" xfId="0" applyNumberFormat="1" applyFont="1" applyFill="1" applyBorder="1"/>
    <xf numFmtId="168" fontId="0" fillId="0" borderId="0" xfId="0" applyNumberFormat="1" applyFill="1" applyAlignment="1"/>
    <xf numFmtId="168" fontId="0" fillId="0" borderId="0" xfId="0" applyNumberFormat="1" applyFill="1" applyAlignment="1">
      <alignment horizontal="right"/>
    </xf>
    <xf numFmtId="168" fontId="0" fillId="0" borderId="0" xfId="0" applyNumberFormat="1" applyFill="1" applyBorder="1"/>
    <xf numFmtId="168" fontId="0" fillId="0" borderId="0" xfId="0" applyNumberFormat="1" applyFont="1" applyFill="1" applyBorder="1"/>
    <xf numFmtId="168" fontId="19" fillId="0" borderId="0" xfId="0" applyNumberFormat="1" applyFont="1" applyFill="1" applyBorder="1"/>
    <xf numFmtId="0" fontId="26" fillId="0" borderId="0" xfId="0" applyFont="1"/>
    <xf numFmtId="0" fontId="26" fillId="0" borderId="0" xfId="0" applyFont="1" applyAlignment="1">
      <alignment vertical="center"/>
    </xf>
    <xf numFmtId="0" fontId="18" fillId="0" borderId="0" xfId="0" applyFont="1"/>
    <xf numFmtId="0" fontId="18" fillId="33" borderId="0" xfId="0" applyFont="1" applyFill="1"/>
    <xf numFmtId="0" fontId="18" fillId="0" borderId="0" xfId="0" applyFont="1" applyAlignment="1">
      <alignment horizontal="center"/>
    </xf>
    <xf numFmtId="0" fontId="27" fillId="0" borderId="0" xfId="0" applyFont="1"/>
    <xf numFmtId="0" fontId="18" fillId="0" borderId="0" xfId="0" applyFont="1" applyAlignment="1"/>
    <xf numFmtId="3" fontId="18" fillId="0" borderId="0" xfId="0" applyNumberFormat="1" applyFont="1"/>
    <xf numFmtId="0" fontId="0" fillId="0" borderId="0" xfId="0" applyFont="1"/>
    <xf numFmtId="0" fontId="0" fillId="0" borderId="0" xfId="0" applyFont="1" applyFill="1" applyBorder="1" applyAlignment="1">
      <alignment horizontal="right"/>
    </xf>
    <xf numFmtId="0" fontId="0" fillId="0" borderId="0" xfId="0" applyAlignment="1">
      <alignment vertical="center"/>
    </xf>
    <xf numFmtId="167" fontId="0" fillId="0" borderId="0" xfId="0" applyNumberFormat="1"/>
    <xf numFmtId="0" fontId="0" fillId="0" borderId="0" xfId="0" applyAlignment="1">
      <alignment horizontal="right"/>
    </xf>
    <xf numFmtId="0" fontId="0" fillId="0" borderId="0" xfId="0" applyAlignment="1">
      <alignment horizontal="left"/>
    </xf>
    <xf numFmtId="167" fontId="0" fillId="0" borderId="0" xfId="0" applyNumberFormat="1" applyAlignment="1">
      <alignment horizontal="right"/>
    </xf>
    <xf numFmtId="167" fontId="0" fillId="0" borderId="0" xfId="0" applyNumberFormat="1" applyFont="1"/>
    <xf numFmtId="1" fontId="19" fillId="0" borderId="0" xfId="42" applyNumberFormat="1" applyFont="1" applyFill="1" applyBorder="1" applyAlignment="1">
      <alignment horizontal="left" vertical="center"/>
    </xf>
    <xf numFmtId="0" fontId="19" fillId="0" borderId="0" xfId="42" applyFont="1" applyFill="1" applyBorder="1" applyAlignment="1">
      <alignment horizontal="left" vertical="center"/>
    </xf>
    <xf numFmtId="0" fontId="0" fillId="0" borderId="0" xfId="0" applyFont="1" applyFill="1" applyBorder="1" applyAlignment="1">
      <alignment horizontal="left"/>
    </xf>
    <xf numFmtId="0" fontId="19" fillId="0" borderId="0" xfId="0" applyFont="1" applyFill="1" applyBorder="1" applyAlignment="1">
      <alignment horizontal="left" vertical="center"/>
    </xf>
    <xf numFmtId="0" fontId="25" fillId="0" borderId="0" xfId="0" applyFont="1" applyFill="1" applyBorder="1" applyAlignment="1">
      <alignment horizontal="left"/>
    </xf>
    <xf numFmtId="168" fontId="0" fillId="0" borderId="0" xfId="0" applyNumberFormat="1" applyFill="1" applyBorder="1" applyAlignment="1">
      <alignment horizontal="right"/>
    </xf>
    <xf numFmtId="14" fontId="0" fillId="0" borderId="0" xfId="0" applyNumberFormat="1"/>
    <xf numFmtId="0" fontId="18" fillId="0" borderId="0" xfId="0" applyNumberFormat="1" applyFont="1" applyAlignment="1">
      <alignment horizontal="center" wrapText="1"/>
    </xf>
    <xf numFmtId="0" fontId="28" fillId="0" borderId="0" xfId="0" applyFont="1" applyAlignment="1">
      <alignment vertical="center"/>
    </xf>
    <xf numFmtId="0" fontId="0" fillId="0" borderId="0" xfId="0" applyNumberFormat="1" applyAlignment="1">
      <alignment horizontal="right"/>
    </xf>
    <xf numFmtId="49" fontId="19" fillId="0" borderId="0" xfId="0" applyNumberFormat="1" applyFont="1" applyFill="1" applyBorder="1" applyAlignment="1">
      <alignment horizontal="left" vertical="center"/>
    </xf>
    <xf numFmtId="0" fontId="19" fillId="0" borderId="0" xfId="0" applyFont="1" applyFill="1" applyBorder="1" applyAlignment="1">
      <alignment horizontal="left"/>
    </xf>
    <xf numFmtId="1" fontId="19" fillId="0" borderId="0" xfId="0" applyNumberFormat="1" applyFont="1" applyFill="1" applyBorder="1" applyAlignment="1">
      <alignment horizontal="left" vertical="center"/>
    </xf>
    <xf numFmtId="1" fontId="19" fillId="0" borderId="0" xfId="0" applyNumberFormat="1" applyFont="1" applyFill="1" applyBorder="1" applyAlignment="1">
      <alignment horizontal="left"/>
    </xf>
    <xf numFmtId="168" fontId="19" fillId="0" borderId="0" xfId="43" applyNumberFormat="1" applyFont="1" applyFill="1" applyBorder="1" applyAlignment="1">
      <alignment horizontal="left" vertical="center"/>
    </xf>
    <xf numFmtId="168" fontId="19" fillId="0" borderId="0" xfId="0" applyNumberFormat="1" applyFont="1" applyFill="1" applyBorder="1" applyAlignment="1">
      <alignment horizontal="left" vertical="center"/>
    </xf>
    <xf numFmtId="168" fontId="19" fillId="0" borderId="0" xfId="43" applyNumberFormat="1" applyFont="1" applyFill="1" applyBorder="1" applyAlignment="1">
      <alignment horizontal="left"/>
    </xf>
    <xf numFmtId="168" fontId="19" fillId="0" borderId="0" xfId="0" applyNumberFormat="1" applyFont="1" applyFill="1" applyBorder="1" applyAlignment="1">
      <alignment horizontal="left"/>
    </xf>
    <xf numFmtId="168" fontId="0" fillId="0" borderId="0" xfId="0" applyNumberFormat="1" applyAlignment="1">
      <alignment horizontal="right"/>
    </xf>
    <xf numFmtId="0" fontId="21" fillId="0" borderId="0" xfId="42" applyFont="1" applyFill="1" applyBorder="1"/>
    <xf numFmtId="1" fontId="21" fillId="0" borderId="0" xfId="42" applyNumberFormat="1" applyFont="1" applyFill="1" applyBorder="1"/>
    <xf numFmtId="0" fontId="0" fillId="0" borderId="0" xfId="0" applyFill="1" applyBorder="1" applyAlignment="1"/>
    <xf numFmtId="0" fontId="0" fillId="0" borderId="0" xfId="43" applyNumberFormat="1" applyFont="1"/>
    <xf numFmtId="168" fontId="0" fillId="0" borderId="0" xfId="0" applyNumberFormat="1" applyAlignment="1">
      <alignment wrapText="1"/>
    </xf>
    <xf numFmtId="167" fontId="27" fillId="34" borderId="0" xfId="0" applyNumberFormat="1" applyFont="1" applyFill="1" applyBorder="1"/>
    <xf numFmtId="167" fontId="27" fillId="0" borderId="0" xfId="0" applyNumberFormat="1" applyFont="1" applyFill="1" applyBorder="1"/>
    <xf numFmtId="0" fontId="19" fillId="0" borderId="0" xfId="0" applyFont="1" applyFill="1" applyAlignment="1">
      <alignment vertical="center"/>
    </xf>
    <xf numFmtId="0" fontId="19" fillId="0" borderId="0" xfId="0" applyFont="1" applyFill="1" applyAlignment="1">
      <alignment horizontal="right"/>
    </xf>
    <xf numFmtId="0" fontId="19" fillId="0" borderId="0" xfId="0" applyFont="1" applyFill="1" applyBorder="1" applyAlignment="1">
      <alignment vertical="center"/>
    </xf>
    <xf numFmtId="0" fontId="19" fillId="0" borderId="0" xfId="0" applyFont="1" applyFill="1" applyBorder="1" applyAlignment="1">
      <alignment horizontal="right"/>
    </xf>
    <xf numFmtId="0" fontId="19" fillId="0" borderId="0" xfId="0" applyFont="1" applyFill="1" applyAlignment="1">
      <alignment horizontal="left"/>
    </xf>
    <xf numFmtId="167" fontId="19" fillId="0" borderId="0" xfId="0" applyNumberFormat="1" applyFont="1" applyFill="1" applyBorder="1" applyAlignment="1">
      <alignment horizontal="left" vertical="center"/>
    </xf>
    <xf numFmtId="0" fontId="21" fillId="0" borderId="0" xfId="0" applyFont="1" applyFill="1" applyBorder="1"/>
    <xf numFmtId="0" fontId="29" fillId="0" borderId="0" xfId="0" applyFont="1"/>
    <xf numFmtId="0" fontId="18" fillId="0" borderId="0" xfId="0" applyFont="1" applyAlignment="1">
      <alignment horizontal="right"/>
    </xf>
    <xf numFmtId="0" fontId="27" fillId="0" borderId="0" xfId="0" applyFont="1" applyBorder="1" applyAlignment="1">
      <alignment horizontal="right"/>
    </xf>
    <xf numFmtId="0" fontId="0" fillId="0" borderId="0" xfId="0" applyFont="1" applyFill="1" applyAlignment="1">
      <alignment horizontal="left"/>
    </xf>
    <xf numFmtId="0" fontId="0" fillId="33" borderId="0" xfId="0" applyFill="1"/>
    <xf numFmtId="0" fontId="18" fillId="0" borderId="0" xfId="0" applyFont="1" applyBorder="1"/>
    <xf numFmtId="0" fontId="27" fillId="0" borderId="0" xfId="0" applyFont="1" applyBorder="1" applyAlignment="1">
      <alignment horizontal="center"/>
    </xf>
    <xf numFmtId="0" fontId="27" fillId="34" borderId="0" xfId="0" applyFont="1" applyFill="1" applyBorder="1" applyAlignment="1"/>
    <xf numFmtId="168" fontId="18" fillId="0" borderId="0" xfId="0" applyNumberFormat="1" applyFont="1" applyBorder="1"/>
    <xf numFmtId="168" fontId="18" fillId="0" borderId="0" xfId="0" applyNumberFormat="1" applyFont="1"/>
    <xf numFmtId="168" fontId="18" fillId="0" borderId="0" xfId="0" applyNumberFormat="1" applyFont="1" applyFill="1" applyBorder="1"/>
    <xf numFmtId="0" fontId="30" fillId="0" borderId="10" xfId="0" applyFont="1" applyBorder="1"/>
    <xf numFmtId="168" fontId="14" fillId="0" borderId="11" xfId="0" applyNumberFormat="1" applyFont="1" applyBorder="1"/>
    <xf numFmtId="0" fontId="14" fillId="0" borderId="10" xfId="0" applyFont="1" applyFill="1" applyBorder="1"/>
    <xf numFmtId="168" fontId="14" fillId="0" borderId="11" xfId="0" applyNumberFormat="1" applyFont="1" applyFill="1" applyBorder="1"/>
    <xf numFmtId="170" fontId="0" fillId="0" borderId="0" xfId="0" applyNumberFormat="1"/>
    <xf numFmtId="0" fontId="0" fillId="0" borderId="0" xfId="0" applyNumberFormat="1" applyFill="1"/>
    <xf numFmtId="14" fontId="0" fillId="0" borderId="0" xfId="0" applyNumberFormat="1" applyAlignment="1">
      <alignment horizontal="right"/>
    </xf>
    <xf numFmtId="14" fontId="0" fillId="0" borderId="0" xfId="0" applyNumberFormat="1" applyFont="1" applyFill="1" applyBorder="1" applyAlignment="1">
      <alignment horizontal="right"/>
    </xf>
    <xf numFmtId="166" fontId="0" fillId="0" borderId="0" xfId="0" applyNumberFormat="1" applyFill="1" applyAlignment="1">
      <alignment horizontal="left"/>
    </xf>
    <xf numFmtId="169" fontId="0" fillId="0" borderId="0" xfId="0" applyNumberFormat="1" applyFont="1" applyFill="1" applyBorder="1" applyAlignment="1">
      <alignment horizontal="right"/>
    </xf>
    <xf numFmtId="164" fontId="0" fillId="0" borderId="0" xfId="0" applyNumberFormat="1" applyFont="1" applyFill="1" applyBorder="1"/>
    <xf numFmtId="0" fontId="23" fillId="0" borderId="0" xfId="0" applyFont="1"/>
    <xf numFmtId="164" fontId="0" fillId="0" borderId="0" xfId="0" applyNumberFormat="1" applyFont="1" applyFill="1" applyBorder="1" applyAlignment="1"/>
    <xf numFmtId="0" fontId="23" fillId="0" borderId="0" xfId="0" applyFont="1" applyFill="1" applyBorder="1" applyAlignment="1">
      <alignment vertical="center"/>
    </xf>
    <xf numFmtId="0" fontId="0" fillId="0" borderId="0" xfId="0" applyFont="1" applyFill="1" applyBorder="1" applyAlignment="1">
      <alignment horizontal="left" vertical="center"/>
    </xf>
    <xf numFmtId="1" fontId="0" fillId="0" borderId="0" xfId="0" applyNumberFormat="1" applyFont="1" applyFill="1" applyBorder="1" applyAlignment="1">
      <alignment horizontal="left" vertical="center"/>
    </xf>
    <xf numFmtId="1" fontId="0" fillId="0" borderId="0" xfId="0" applyNumberFormat="1" applyFont="1" applyFill="1" applyBorder="1" applyAlignment="1">
      <alignment horizontal="left"/>
    </xf>
    <xf numFmtId="0" fontId="19" fillId="0" borderId="0" xfId="0" applyFont="1" applyAlignment="1">
      <alignment horizontal="left"/>
    </xf>
    <xf numFmtId="0" fontId="19" fillId="0" borderId="0" xfId="0" applyFont="1" applyBorder="1" applyAlignment="1">
      <alignment horizontal="left"/>
    </xf>
    <xf numFmtId="44" fontId="0" fillId="0" borderId="0" xfId="43" applyFont="1" applyFill="1" applyBorder="1" applyAlignment="1">
      <alignment horizontal="left"/>
    </xf>
    <xf numFmtId="0" fontId="24" fillId="0" borderId="0" xfId="0" applyFont="1" applyFill="1" applyAlignment="1">
      <alignment horizontal="left"/>
    </xf>
    <xf numFmtId="0" fontId="24" fillId="0" borderId="0" xfId="0" applyFont="1" applyFill="1"/>
    <xf numFmtId="14" fontId="19" fillId="0" borderId="0" xfId="0" applyNumberFormat="1" applyFont="1" applyFill="1"/>
    <xf numFmtId="14" fontId="19" fillId="0" borderId="0" xfId="0" applyNumberFormat="1" applyFont="1" applyFill="1" applyBorder="1" applyAlignment="1">
      <alignment horizontal="left"/>
    </xf>
    <xf numFmtId="14" fontId="18" fillId="33" borderId="0" xfId="0" applyNumberFormat="1" applyFont="1" applyFill="1" applyBorder="1"/>
    <xf numFmtId="170" fontId="18" fillId="0" borderId="0" xfId="0" applyNumberFormat="1" applyFont="1" applyBorder="1"/>
    <xf numFmtId="3" fontId="31" fillId="0" borderId="0" xfId="0" applyNumberFormat="1" applyFont="1"/>
    <xf numFmtId="0" fontId="14" fillId="0" borderId="11" xfId="0" applyFont="1" applyBorder="1"/>
    <xf numFmtId="1" fontId="0" fillId="0" borderId="0" xfId="0" applyNumberFormat="1"/>
    <xf numFmtId="0" fontId="30" fillId="0" borderId="13" xfId="0" applyFont="1" applyBorder="1"/>
    <xf numFmtId="168" fontId="14" fillId="0" borderId="12" xfId="0" applyNumberFormat="1" applyFont="1" applyFill="1" applyBorder="1"/>
    <xf numFmtId="0" fontId="14" fillId="0" borderId="12" xfId="0" applyFont="1" applyFill="1" applyBorder="1"/>
    <xf numFmtId="168" fontId="19" fillId="0" borderId="0" xfId="0" applyNumberFormat="1" applyFont="1" applyFill="1" applyAlignment="1">
      <alignment horizontal="right"/>
    </xf>
    <xf numFmtId="0" fontId="19" fillId="0" borderId="0" xfId="0" applyFont="1" applyBorder="1" applyAlignment="1">
      <alignment horizontal="left" vertical="center" wrapText="1"/>
    </xf>
    <xf numFmtId="0" fontId="19" fillId="0" borderId="0" xfId="0" applyFont="1" applyFill="1" applyAlignment="1"/>
    <xf numFmtId="168" fontId="19" fillId="0" borderId="0" xfId="0" applyNumberFormat="1" applyFont="1" applyFill="1" applyAlignment="1"/>
    <xf numFmtId="14" fontId="0" fillId="0" borderId="0" xfId="0" applyNumberFormat="1" applyFont="1" applyFill="1" applyBorder="1" applyAlignment="1">
      <alignment horizontal="left" vertical="center"/>
    </xf>
    <xf numFmtId="14" fontId="0" fillId="0" borderId="0" xfId="0" applyNumberFormat="1" applyFont="1" applyFill="1" applyBorder="1" applyAlignment="1">
      <alignment horizontal="left"/>
    </xf>
    <xf numFmtId="1" fontId="19" fillId="0" borderId="0" xfId="0" applyNumberFormat="1" applyFont="1" applyFill="1" applyAlignment="1">
      <alignment horizontal="left"/>
    </xf>
    <xf numFmtId="1" fontId="0" fillId="0" borderId="0" xfId="0" applyNumberFormat="1" applyFont="1" applyBorder="1" applyAlignment="1">
      <alignment horizontal="left"/>
    </xf>
    <xf numFmtId="0" fontId="0" fillId="0" borderId="0" xfId="0" applyFont="1" applyBorder="1" applyAlignment="1">
      <alignment horizontal="left"/>
    </xf>
    <xf numFmtId="14" fontId="0" fillId="0" borderId="0" xfId="0" applyNumberFormat="1" applyFont="1" applyBorder="1" applyAlignment="1">
      <alignment horizontal="left"/>
    </xf>
    <xf numFmtId="1" fontId="19" fillId="0" borderId="0" xfId="0" applyNumberFormat="1" applyFont="1" applyBorder="1" applyAlignment="1">
      <alignment horizontal="left"/>
    </xf>
    <xf numFmtId="14" fontId="19" fillId="0" borderId="0" xfId="0" applyNumberFormat="1" applyFont="1" applyBorder="1" applyAlignment="1">
      <alignment horizontal="left"/>
    </xf>
    <xf numFmtId="14" fontId="19" fillId="0" borderId="0" xfId="0" applyNumberFormat="1" applyFont="1" applyFill="1" applyBorder="1" applyAlignment="1">
      <alignment horizontal="left" vertical="center"/>
    </xf>
    <xf numFmtId="49" fontId="19" fillId="0" borderId="0" xfId="0" applyNumberFormat="1" applyFont="1" applyFill="1" applyBorder="1" applyAlignment="1">
      <alignment horizontal="left" vertical="center" wrapText="1"/>
    </xf>
    <xf numFmtId="44" fontId="19" fillId="0" borderId="0" xfId="43" applyFont="1" applyFill="1" applyBorder="1" applyAlignment="1">
      <alignment horizontal="left"/>
    </xf>
    <xf numFmtId="168" fontId="14" fillId="0" borderId="0" xfId="0" applyNumberFormat="1" applyFont="1" applyFill="1"/>
    <xf numFmtId="168" fontId="0" fillId="0" borderId="0" xfId="43" applyNumberFormat="1" applyFont="1" applyAlignment="1">
      <alignment horizontal="right"/>
    </xf>
    <xf numFmtId="168" fontId="0" fillId="0" borderId="0" xfId="43" applyNumberFormat="1" applyFont="1"/>
    <xf numFmtId="168" fontId="0" fillId="0" borderId="0" xfId="0" applyNumberFormat="1" applyAlignment="1">
      <alignment horizontal="right" vertical="center" wrapText="1"/>
    </xf>
    <xf numFmtId="168" fontId="14" fillId="0" borderId="0" xfId="0" applyNumberFormat="1" applyFont="1" applyFill="1" applyBorder="1"/>
    <xf numFmtId="14" fontId="24" fillId="0" borderId="0" xfId="0" applyNumberFormat="1" applyFont="1" applyFill="1" applyBorder="1" applyAlignment="1">
      <alignment horizontal="center" vertical="center"/>
    </xf>
    <xf numFmtId="0" fontId="24" fillId="0" borderId="0" xfId="0" applyFont="1" applyFill="1" applyAlignment="1">
      <alignment horizontal="right"/>
    </xf>
    <xf numFmtId="14" fontId="24" fillId="0" borderId="0" xfId="0" applyNumberFormat="1" applyFont="1" applyFill="1" applyAlignment="1">
      <alignment horizontal="center" vertical="center"/>
    </xf>
    <xf numFmtId="14" fontId="24" fillId="0" borderId="0" xfId="0" applyNumberFormat="1" applyFont="1" applyFill="1" applyAlignment="1">
      <alignment horizontal="left"/>
    </xf>
    <xf numFmtId="14" fontId="0" fillId="0" borderId="0" xfId="0" applyNumberFormat="1" applyFill="1" applyAlignment="1">
      <alignment horizontal="center" vertical="center"/>
    </xf>
    <xf numFmtId="168" fontId="24" fillId="0" borderId="0" xfId="0" applyNumberFormat="1" applyFont="1" applyFill="1"/>
    <xf numFmtId="1" fontId="0" fillId="0" borderId="0" xfId="0" applyNumberFormat="1" applyFill="1"/>
    <xf numFmtId="14" fontId="19" fillId="0" borderId="0" xfId="0" applyNumberFormat="1" applyFont="1" applyFill="1" applyAlignment="1">
      <alignment horizontal="right"/>
    </xf>
    <xf numFmtId="0" fontId="21" fillId="0" borderId="0" xfId="0" applyFont="1"/>
    <xf numFmtId="0" fontId="19" fillId="0" borderId="0" xfId="0" applyFont="1" applyAlignment="1">
      <alignment vertical="center"/>
    </xf>
    <xf numFmtId="0" fontId="19" fillId="0" borderId="0" xfId="0" applyFont="1" applyAlignment="1">
      <alignment horizontal="left" vertical="center"/>
    </xf>
    <xf numFmtId="1" fontId="19" fillId="0" borderId="0" xfId="0" applyNumberFormat="1" applyFont="1" applyAlignment="1">
      <alignment horizontal="left" vertical="center"/>
    </xf>
    <xf numFmtId="49" fontId="19" fillId="0" borderId="0" xfId="0" applyNumberFormat="1" applyFont="1" applyAlignment="1">
      <alignment horizontal="left" vertical="center"/>
    </xf>
    <xf numFmtId="14" fontId="19" fillId="0" borderId="0" xfId="0" applyNumberFormat="1" applyFont="1" applyAlignment="1">
      <alignment horizontal="left" vertical="center"/>
    </xf>
    <xf numFmtId="14" fontId="19" fillId="0" borderId="0" xfId="45" applyNumberFormat="1" applyFont="1" applyFill="1" applyBorder="1" applyAlignment="1">
      <alignment horizontal="left" vertical="center"/>
    </xf>
    <xf numFmtId="0" fontId="19" fillId="33" borderId="0" xfId="0" applyFont="1" applyFill="1" applyAlignment="1">
      <alignment horizontal="left"/>
    </xf>
    <xf numFmtId="1" fontId="19" fillId="0" borderId="0" xfId="0" applyNumberFormat="1" applyFont="1" applyAlignment="1">
      <alignment horizontal="left"/>
    </xf>
    <xf numFmtId="3" fontId="19" fillId="0" borderId="0" xfId="0" applyNumberFormat="1" applyFont="1" applyAlignment="1">
      <alignment horizontal="left" vertical="center"/>
    </xf>
    <xf numFmtId="14" fontId="19" fillId="0" borderId="0" xfId="0" applyNumberFormat="1" applyFont="1" applyAlignment="1">
      <alignment horizontal="left"/>
    </xf>
    <xf numFmtId="0" fontId="14" fillId="0" borderId="10" xfId="0" applyFont="1" applyBorder="1"/>
    <xf numFmtId="0" fontId="14" fillId="0" borderId="10" xfId="0" applyFont="1" applyFill="1" applyBorder="1" applyAlignment="1">
      <alignment horizontal="left"/>
    </xf>
    <xf numFmtId="170" fontId="0" fillId="0" borderId="0" xfId="0" applyNumberFormat="1" applyAlignment="1">
      <alignment horizontal="left"/>
    </xf>
    <xf numFmtId="14" fontId="0" fillId="0" borderId="0" xfId="0" applyNumberFormat="1" applyAlignment="1">
      <alignment horizontal="left"/>
    </xf>
    <xf numFmtId="0" fontId="34" fillId="0" borderId="11" xfId="42" applyFont="1" applyFill="1" applyBorder="1"/>
    <xf numFmtId="14" fontId="0" fillId="33" borderId="0" xfId="0" applyNumberFormat="1" applyFill="1"/>
    <xf numFmtId="0" fontId="27" fillId="0" borderId="0" xfId="0" applyFont="1" applyAlignment="1">
      <alignment horizontal="right"/>
    </xf>
    <xf numFmtId="0" fontId="30" fillId="0" borderId="14" xfId="0" applyFont="1" applyBorder="1"/>
    <xf numFmtId="0" fontId="30" fillId="0" borderId="11" xfId="0" applyFont="1" applyBorder="1" applyAlignment="1">
      <alignment horizontal="center"/>
    </xf>
    <xf numFmtId="168" fontId="30" fillId="0" borderId="14" xfId="0" applyNumberFormat="1" applyFont="1" applyBorder="1"/>
    <xf numFmtId="0" fontId="25" fillId="0" borderId="0" xfId="0" applyFont="1" applyAlignment="1">
      <alignment horizontal="left"/>
    </xf>
    <xf numFmtId="0" fontId="25" fillId="0" borderId="0" xfId="0" applyFont="1"/>
    <xf numFmtId="0" fontId="24" fillId="0" borderId="0" xfId="0" applyFont="1"/>
    <xf numFmtId="0" fontId="24" fillId="0" borderId="0" xfId="0" applyFont="1" applyAlignment="1">
      <alignment horizontal="center" vertical="center"/>
    </xf>
    <xf numFmtId="49" fontId="0" fillId="0" borderId="0" xfId="0" applyNumberFormat="1" applyAlignment="1">
      <alignment horizontal="right"/>
    </xf>
    <xf numFmtId="0" fontId="24" fillId="0" borderId="0" xfId="0" applyFont="1" applyAlignment="1">
      <alignment horizontal="left"/>
    </xf>
    <xf numFmtId="167" fontId="19" fillId="0" borderId="0" xfId="0" applyNumberFormat="1" applyFont="1"/>
    <xf numFmtId="167" fontId="19" fillId="0" borderId="0" xfId="0" applyNumberFormat="1" applyFont="1" applyAlignment="1">
      <alignment horizontal="center" vertical="center"/>
    </xf>
    <xf numFmtId="0" fontId="24" fillId="0" borderId="0" xfId="0" applyFont="1" applyAlignment="1">
      <alignment horizontal="right"/>
    </xf>
    <xf numFmtId="49" fontId="19" fillId="0" borderId="0" xfId="0" applyNumberFormat="1" applyFont="1" applyAlignment="1">
      <alignment horizontal="right"/>
    </xf>
    <xf numFmtId="0" fontId="19" fillId="0" borderId="0" xfId="0" applyFont="1"/>
    <xf numFmtId="49" fontId="26" fillId="0" borderId="0" xfId="0" applyNumberFormat="1" applyFont="1" applyAlignment="1">
      <alignment horizontal="right"/>
    </xf>
    <xf numFmtId="0" fontId="26" fillId="0" borderId="0" xfId="0" applyFont="1" applyAlignment="1">
      <alignment horizontal="left"/>
    </xf>
    <xf numFmtId="0" fontId="35" fillId="0" borderId="0" xfId="47"/>
    <xf numFmtId="0" fontId="20" fillId="0" borderId="0" xfId="42"/>
    <xf numFmtId="14" fontId="19" fillId="0" borderId="0" xfId="0" applyNumberFormat="1" applyFont="1"/>
    <xf numFmtId="168" fontId="24" fillId="0" borderId="0" xfId="0" applyNumberFormat="1" applyFont="1" applyAlignment="1">
      <alignment horizontal="right"/>
    </xf>
    <xf numFmtId="168" fontId="19" fillId="0" borderId="0" xfId="0" applyNumberFormat="1" applyFont="1" applyAlignment="1">
      <alignment horizontal="right"/>
    </xf>
    <xf numFmtId="0" fontId="36" fillId="0" borderId="14" xfId="0" applyFont="1" applyFill="1" applyBorder="1"/>
    <xf numFmtId="0" fontId="36" fillId="0" borderId="10" xfId="0" applyFont="1" applyFill="1" applyBorder="1"/>
    <xf numFmtId="0" fontId="36" fillId="0" borderId="11" xfId="0" applyFont="1" applyFill="1" applyBorder="1" applyAlignment="1">
      <alignment horizontal="center" vertical="center"/>
    </xf>
    <xf numFmtId="168" fontId="36" fillId="0" borderId="14" xfId="0" applyNumberFormat="1" applyFont="1" applyFill="1" applyBorder="1"/>
    <xf numFmtId="0" fontId="14" fillId="0" borderId="11" xfId="0" applyFont="1" applyFill="1" applyBorder="1"/>
    <xf numFmtId="168" fontId="14" fillId="0" borderId="11" xfId="0" applyNumberFormat="1" applyFont="1" applyFill="1" applyBorder="1" applyAlignment="1"/>
    <xf numFmtId="171" fontId="0" fillId="0" borderId="0" xfId="0" applyNumberFormat="1" applyAlignment="1">
      <alignment horizontal="left"/>
    </xf>
    <xf numFmtId="1" fontId="0" fillId="0" borderId="0" xfId="0" applyNumberFormat="1" applyAlignment="1">
      <alignment horizontal="right"/>
    </xf>
    <xf numFmtId="0" fontId="29" fillId="0" borderId="0" xfId="0" applyFont="1" applyAlignment="1">
      <alignment horizontal="right"/>
    </xf>
    <xf numFmtId="0" fontId="37" fillId="0" borderId="0" xfId="0" applyFont="1" applyAlignment="1">
      <alignment horizontal="right"/>
    </xf>
    <xf numFmtId="0" fontId="22" fillId="0" borderId="0" xfId="0" applyFont="1" applyAlignment="1">
      <alignment horizontal="left"/>
    </xf>
    <xf numFmtId="0" fontId="33" fillId="0" borderId="0" xfId="0" applyFont="1" applyAlignment="1">
      <alignment horizontal="left"/>
    </xf>
    <xf numFmtId="0" fontId="32" fillId="0" borderId="0" xfId="0" applyFont="1" applyAlignment="1">
      <alignment horizontal="left"/>
    </xf>
    <xf numFmtId="0" fontId="18" fillId="0" borderId="0" xfId="0" applyFont="1" applyAlignment="1">
      <alignment horizontal="left" vertical="center"/>
    </xf>
    <xf numFmtId="172" fontId="0" fillId="0" borderId="0" xfId="43" applyNumberFormat="1" applyFont="1"/>
    <xf numFmtId="0" fontId="14" fillId="0" borderId="10" xfId="0" applyFont="1" applyFill="1" applyBorder="1" applyAlignment="1">
      <alignment horizontal="center"/>
    </xf>
    <xf numFmtId="0" fontId="14" fillId="0" borderId="11" xfId="0" applyFont="1" applyFill="1" applyBorder="1" applyAlignment="1">
      <alignment horizontal="center"/>
    </xf>
    <xf numFmtId="14" fontId="19" fillId="0" borderId="0" xfId="0" applyNumberFormat="1" applyFont="1" applyAlignment="1">
      <alignment horizontal="right"/>
    </xf>
    <xf numFmtId="14" fontId="0" fillId="0" borderId="0" xfId="0" applyNumberFormat="1" applyFont="1" applyFill="1" applyBorder="1"/>
    <xf numFmtId="0" fontId="38" fillId="0" borderId="0" xfId="0" applyFont="1"/>
    <xf numFmtId="14" fontId="0" fillId="0" borderId="0" xfId="0" applyNumberFormat="1" applyFill="1"/>
    <xf numFmtId="168" fontId="14" fillId="0" borderId="11" xfId="0" applyNumberFormat="1" applyFont="1" applyFill="1" applyBorder="1" applyAlignment="1">
      <alignment horizontal="right"/>
    </xf>
    <xf numFmtId="168" fontId="14" fillId="0" borderId="11" xfId="0" applyNumberFormat="1" applyFont="1" applyBorder="1" applyAlignment="1">
      <alignment horizontal="right"/>
    </xf>
    <xf numFmtId="168" fontId="26" fillId="0" borderId="0" xfId="0" applyNumberFormat="1" applyFont="1"/>
    <xf numFmtId="168" fontId="19" fillId="0" borderId="0" xfId="45" applyNumberFormat="1" applyFont="1" applyFill="1" applyBorder="1" applyAlignment="1" applyProtection="1">
      <alignment horizontal="left" vertical="center"/>
    </xf>
    <xf numFmtId="168" fontId="0" fillId="0" borderId="0" xfId="43" applyNumberFormat="1" applyFont="1" applyFill="1" applyAlignment="1">
      <alignment horizontal="right"/>
    </xf>
    <xf numFmtId="168" fontId="0" fillId="0" borderId="0" xfId="45" applyNumberFormat="1" applyFont="1"/>
    <xf numFmtId="168" fontId="0" fillId="0" borderId="0" xfId="45" applyNumberFormat="1" applyFont="1" applyFill="1"/>
    <xf numFmtId="0" fontId="26" fillId="0" borderId="0" xfId="0" applyFont="1" applyAlignment="1">
      <alignment vertical="center"/>
    </xf>
    <xf numFmtId="0" fontId="26" fillId="0" borderId="0" xfId="0" applyFont="1" applyAlignment="1">
      <alignment horizontal="center"/>
    </xf>
    <xf numFmtId="14" fontId="26" fillId="0" borderId="0" xfId="0" applyNumberFormat="1" applyFont="1"/>
    <xf numFmtId="168" fontId="19" fillId="0" borderId="11" xfId="0" applyNumberFormat="1" applyFont="1" applyFill="1" applyBorder="1"/>
    <xf numFmtId="173" fontId="0" fillId="0" borderId="0" xfId="0" applyNumberFormat="1"/>
    <xf numFmtId="0" fontId="14" fillId="0" borderId="14" xfId="0" applyFont="1" applyFill="1" applyBorder="1" applyAlignment="1">
      <alignment horizontal="left"/>
    </xf>
    <xf numFmtId="168" fontId="14" fillId="0" borderId="14" xfId="43" applyNumberFormat="1" applyFont="1" applyFill="1" applyBorder="1" applyAlignment="1">
      <alignment horizontal="left"/>
    </xf>
    <xf numFmtId="168" fontId="18" fillId="0" borderId="0" xfId="43" applyNumberFormat="1" applyFont="1"/>
    <xf numFmtId="0" fontId="39" fillId="0" borderId="0" xfId="0" applyFont="1" applyFill="1" applyBorder="1" applyAlignment="1">
      <alignment horizontal="left"/>
    </xf>
    <xf numFmtId="1" fontId="19" fillId="0" borderId="0" xfId="0" applyNumberFormat="1" applyFont="1" applyFill="1"/>
    <xf numFmtId="0" fontId="39" fillId="0" borderId="0" xfId="0" applyFont="1" applyFill="1" applyBorder="1"/>
    <xf numFmtId="14" fontId="19" fillId="0" borderId="0" xfId="0" applyNumberFormat="1" applyFont="1" applyFill="1" applyAlignment="1">
      <alignment horizontal="right" vertical="center"/>
    </xf>
    <xf numFmtId="14" fontId="19" fillId="0" borderId="0" xfId="0" applyNumberFormat="1" applyFont="1" applyFill="1" applyAlignment="1">
      <alignment horizontal="right" vertical="center" wrapText="1"/>
    </xf>
    <xf numFmtId="168" fontId="19" fillId="0" borderId="0" xfId="0" applyNumberFormat="1" applyFont="1" applyFill="1" applyAlignment="1">
      <alignment horizontal="right" vertical="center"/>
    </xf>
    <xf numFmtId="168" fontId="0" fillId="0" borderId="0" xfId="46" applyNumberFormat="1" applyFont="1"/>
    <xf numFmtId="168" fontId="0" fillId="0" borderId="0" xfId="46" applyNumberFormat="1" applyFont="1" applyFill="1" applyBorder="1"/>
    <xf numFmtId="168" fontId="0" fillId="0" borderId="0" xfId="43" applyNumberFormat="1" applyFont="1" applyFill="1"/>
    <xf numFmtId="168" fontId="0" fillId="0" borderId="0" xfId="43" applyNumberFormat="1" applyFont="1" applyFill="1" applyAlignment="1">
      <alignment horizontal="left"/>
    </xf>
    <xf numFmtId="0" fontId="14" fillId="0" borderId="14" xfId="0" applyFont="1" applyFill="1" applyBorder="1"/>
    <xf numFmtId="168" fontId="14" fillId="0" borderId="14" xfId="0" applyNumberFormat="1" applyFont="1" applyFill="1" applyBorder="1"/>
    <xf numFmtId="0" fontId="40" fillId="0" borderId="0" xfId="0" applyFont="1" applyAlignment="1">
      <alignment vertical="center"/>
    </xf>
    <xf numFmtId="168" fontId="0" fillId="0" borderId="0" xfId="0" applyNumberFormat="1" applyAlignment="1">
      <alignment horizontal="right" vertical="center"/>
    </xf>
    <xf numFmtId="0" fontId="21" fillId="0" borderId="0" xfId="0" applyFont="1" applyAlignment="1">
      <alignment vertical="center"/>
    </xf>
    <xf numFmtId="170" fontId="19" fillId="0" borderId="0" xfId="0" applyNumberFormat="1" applyFont="1" applyAlignment="1">
      <alignment horizontal="left" vertical="center"/>
    </xf>
    <xf numFmtId="0" fontId="40" fillId="0" borderId="0" xfId="0" applyFont="1" applyAlignment="1">
      <alignment horizontal="left" vertical="center"/>
    </xf>
    <xf numFmtId="0" fontId="0" fillId="0" borderId="0" xfId="0" applyAlignment="1">
      <alignment horizontal="left" vertical="center"/>
    </xf>
    <xf numFmtId="1" fontId="19" fillId="0" borderId="0" xfId="0" applyNumberFormat="1" applyFont="1"/>
    <xf numFmtId="168" fontId="0" fillId="0" borderId="0" xfId="43" applyNumberFormat="1" applyFont="1" applyFill="1" applyBorder="1" applyAlignment="1">
      <alignment horizontal="right"/>
    </xf>
    <xf numFmtId="168" fontId="19" fillId="0" borderId="0" xfId="43" applyNumberFormat="1" applyFont="1" applyFill="1" applyBorder="1" applyAlignment="1">
      <alignment horizontal="right"/>
    </xf>
    <xf numFmtId="0" fontId="41" fillId="0" borderId="0" xfId="0" applyFont="1"/>
    <xf numFmtId="0" fontId="42" fillId="0" borderId="0" xfId="0" applyFont="1"/>
    <xf numFmtId="1" fontId="21" fillId="0" borderId="0" xfId="42" applyNumberFormat="1" applyFont="1"/>
    <xf numFmtId="0" fontId="41" fillId="0" borderId="0" xfId="0" applyFont="1" applyAlignment="1">
      <alignment horizontal="justify" vertical="center"/>
    </xf>
    <xf numFmtId="168" fontId="1" fillId="0" borderId="0" xfId="43" applyNumberFormat="1" applyFont="1" applyFill="1" applyBorder="1" applyAlignment="1">
      <alignment horizontal="right"/>
    </xf>
    <xf numFmtId="168" fontId="18" fillId="0" borderId="0" xfId="43" applyNumberFormat="1" applyFont="1" applyFill="1" applyBorder="1" applyAlignment="1">
      <alignment horizontal="right"/>
    </xf>
    <xf numFmtId="0" fontId="40" fillId="0" borderId="0" xfId="0" applyFont="1"/>
    <xf numFmtId="0" fontId="21" fillId="0" borderId="0" xfId="0" applyFont="1" applyAlignment="1">
      <alignment wrapText="1"/>
    </xf>
    <xf numFmtId="0" fontId="21" fillId="0" borderId="0" xfId="0" applyFont="1" applyAlignment="1">
      <alignment vertical="center" wrapText="1"/>
    </xf>
    <xf numFmtId="0" fontId="19" fillId="0" borderId="0" xfId="0" applyFont="1" applyAlignment="1">
      <alignment wrapText="1"/>
    </xf>
    <xf numFmtId="0" fontId="29" fillId="0" borderId="0" xfId="0" applyFont="1" applyAlignment="1">
      <alignment horizontal="left" vertical="center"/>
    </xf>
    <xf numFmtId="0" fontId="21" fillId="0" borderId="0" xfId="0" applyFont="1" applyAlignment="1">
      <alignment horizontal="left"/>
    </xf>
    <xf numFmtId="0" fontId="21" fillId="0" borderId="0" xfId="0" applyFont="1" applyAlignment="1">
      <alignment horizontal="left" vertical="center"/>
    </xf>
    <xf numFmtId="0" fontId="21" fillId="0" borderId="0" xfId="42" applyFont="1"/>
    <xf numFmtId="168" fontId="0" fillId="0" borderId="0" xfId="43" applyNumberFormat="1" applyFont="1" applyFill="1" applyBorder="1" applyAlignment="1">
      <alignment horizontal="right" vertical="center"/>
    </xf>
    <xf numFmtId="0" fontId="43" fillId="0" borderId="0" xfId="0" applyFont="1" applyAlignment="1">
      <alignment horizontal="left" vertical="center"/>
    </xf>
    <xf numFmtId="0" fontId="26" fillId="0" borderId="0" xfId="0" applyFont="1" applyAlignment="1">
      <alignment vertical="center"/>
    </xf>
    <xf numFmtId="0" fontId="18" fillId="35" borderId="14" xfId="0" applyFont="1" applyFill="1" applyBorder="1"/>
  </cellXfs>
  <cellStyles count="48">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0]" xfId="46" builtinId="6"/>
    <cellStyle name="Millares [0] 2" xfId="44" xr:uid="{00000000-0005-0000-0000-000022000000}"/>
    <cellStyle name="Moneda" xfId="43" builtinId="4"/>
    <cellStyle name="Moneda [0]" xfId="45" builtinId="7"/>
    <cellStyle name="Neutral" xfId="8" builtinId="28" customBuiltin="1"/>
    <cellStyle name="Normal" xfId="0" builtinId="0"/>
    <cellStyle name="Normal 2" xfId="42" xr:uid="{00000000-0005-0000-0000-000027000000}"/>
    <cellStyle name="Normal 3" xfId="47" xr:uid="{99534CB3-3059-4AA9-8BE3-5FF9051F1AC6}"/>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00"/>
      <color rgb="FFFF66FF"/>
      <color rgb="FF9900FF"/>
      <color rgb="FFFFFF99"/>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Z1048556"/>
  <sheetViews>
    <sheetView tabSelected="1" topLeftCell="A10" workbookViewId="0">
      <selection activeCell="E29" sqref="E29"/>
    </sheetView>
  </sheetViews>
  <sheetFormatPr baseColWidth="10" defaultRowHeight="14.4"/>
  <cols>
    <col min="1" max="1" width="19.88671875" customWidth="1"/>
    <col min="2" max="2" width="25.44140625" customWidth="1"/>
    <col min="3" max="3" width="13.33203125" customWidth="1"/>
    <col min="4" max="4" width="25.5546875" customWidth="1"/>
    <col min="5" max="5" width="28.109375" customWidth="1"/>
    <col min="6" max="6" width="20.109375" customWidth="1"/>
    <col min="7" max="7" width="23.33203125" customWidth="1"/>
    <col min="8" max="8" width="27.44140625" customWidth="1"/>
    <col min="9" max="10" width="16.109375" style="33" customWidth="1"/>
    <col min="11" max="11" width="20.6640625" style="33" customWidth="1"/>
    <col min="12" max="12" width="16.109375" style="33" customWidth="1"/>
    <col min="13" max="13" width="11.44140625" style="53"/>
    <col min="14" max="14" width="41.5546875" customWidth="1"/>
    <col min="15" max="15" width="36.21875" customWidth="1"/>
    <col min="16" max="18" width="11.5546875" style="52"/>
    <col min="19" max="20" width="20.6640625" style="99" customWidth="1"/>
    <col min="21" max="21" width="28.109375" style="53" customWidth="1"/>
    <col min="22" max="22" width="49.77734375" customWidth="1"/>
  </cols>
  <sheetData>
    <row r="1" spans="1:26">
      <c r="A1" t="s">
        <v>0</v>
      </c>
      <c r="B1" t="s">
        <v>1</v>
      </c>
      <c r="C1" t="s">
        <v>2</v>
      </c>
      <c r="D1" t="s">
        <v>3</v>
      </c>
      <c r="E1" t="s">
        <v>4</v>
      </c>
      <c r="F1" t="s">
        <v>5</v>
      </c>
      <c r="G1" t="s">
        <v>6</v>
      </c>
      <c r="H1" t="s">
        <v>7</v>
      </c>
      <c r="I1" s="33" t="s">
        <v>8</v>
      </c>
      <c r="J1" s="33" t="s">
        <v>9</v>
      </c>
      <c r="K1" s="33" t="s">
        <v>19</v>
      </c>
      <c r="L1" s="33" t="s">
        <v>20</v>
      </c>
      <c r="M1" t="s">
        <v>10</v>
      </c>
      <c r="N1" t="s">
        <v>11</v>
      </c>
      <c r="O1" t="s">
        <v>12</v>
      </c>
      <c r="P1" s="52" t="s">
        <v>21</v>
      </c>
      <c r="Q1" s="52" t="s">
        <v>13</v>
      </c>
      <c r="R1" s="52" t="s">
        <v>14</v>
      </c>
      <c r="S1" s="33" t="s">
        <v>15</v>
      </c>
      <c r="T1" s="33" t="s">
        <v>16</v>
      </c>
      <c r="U1" t="s">
        <v>17</v>
      </c>
      <c r="V1" t="s">
        <v>18</v>
      </c>
    </row>
    <row r="2" spans="1:26">
      <c r="A2" s="43">
        <v>891780111</v>
      </c>
      <c r="B2" s="43" t="s">
        <v>25</v>
      </c>
      <c r="C2" s="44" t="s">
        <v>26</v>
      </c>
      <c r="D2" s="43" t="s">
        <v>27</v>
      </c>
      <c r="E2" s="43" t="s">
        <v>738</v>
      </c>
      <c r="F2" s="43" t="s">
        <v>29</v>
      </c>
      <c r="G2" s="43" t="s">
        <v>30</v>
      </c>
      <c r="H2" s="43" t="s">
        <v>31</v>
      </c>
      <c r="I2" s="235">
        <v>9000000</v>
      </c>
      <c r="J2" s="235">
        <v>0</v>
      </c>
      <c r="K2" s="235">
        <v>0</v>
      </c>
      <c r="L2" s="235">
        <v>0</v>
      </c>
      <c r="M2" s="43">
        <v>1221964687</v>
      </c>
      <c r="N2" s="43" t="s">
        <v>739</v>
      </c>
      <c r="O2" s="43" t="s">
        <v>740</v>
      </c>
      <c r="P2" s="177">
        <v>44581</v>
      </c>
      <c r="Q2" s="177">
        <v>44593</v>
      </c>
      <c r="R2" s="105">
        <v>44742</v>
      </c>
      <c r="S2" s="235">
        <v>7200000</v>
      </c>
      <c r="T2" s="235">
        <f>9000000-S2</f>
        <v>1800000</v>
      </c>
      <c r="U2" s="178">
        <v>7144495</v>
      </c>
      <c r="V2" s="273" t="s">
        <v>741</v>
      </c>
      <c r="W2" s="273"/>
      <c r="X2" s="273"/>
      <c r="Y2" s="43"/>
      <c r="Z2" s="43"/>
    </row>
    <row r="3" spans="1:26">
      <c r="A3" s="43">
        <v>891780111</v>
      </c>
      <c r="B3" s="43" t="s">
        <v>25</v>
      </c>
      <c r="C3" s="44" t="s">
        <v>26</v>
      </c>
      <c r="D3" s="43" t="s">
        <v>27</v>
      </c>
      <c r="E3" s="43" t="s">
        <v>742</v>
      </c>
      <c r="F3" s="43" t="s">
        <v>29</v>
      </c>
      <c r="G3" s="43" t="s">
        <v>30</v>
      </c>
      <c r="H3" s="43" t="s">
        <v>31</v>
      </c>
      <c r="I3" s="235">
        <v>10500000</v>
      </c>
      <c r="J3" s="235">
        <v>0</v>
      </c>
      <c r="K3" s="235">
        <v>0</v>
      </c>
      <c r="L3" s="235">
        <v>0</v>
      </c>
      <c r="M3" s="43">
        <v>1020757367</v>
      </c>
      <c r="N3" s="43" t="s">
        <v>743</v>
      </c>
      <c r="O3" s="43" t="s">
        <v>744</v>
      </c>
      <c r="P3" s="177">
        <v>44582</v>
      </c>
      <c r="Q3" s="177">
        <v>44593</v>
      </c>
      <c r="R3" s="105">
        <v>44742</v>
      </c>
      <c r="S3" s="235">
        <v>8400000</v>
      </c>
      <c r="T3" s="235">
        <f>I3-S3</f>
        <v>2100000</v>
      </c>
      <c r="U3" s="178">
        <v>7634027</v>
      </c>
      <c r="V3" s="273" t="s">
        <v>745</v>
      </c>
      <c r="W3" s="273"/>
      <c r="X3" s="273"/>
      <c r="Y3" s="43"/>
      <c r="Z3" s="43"/>
    </row>
    <row r="4" spans="1:26">
      <c r="A4" s="43">
        <v>891780111</v>
      </c>
      <c r="B4" s="43" t="s">
        <v>25</v>
      </c>
      <c r="C4" s="44" t="s">
        <v>26</v>
      </c>
      <c r="D4" s="43" t="s">
        <v>27</v>
      </c>
      <c r="E4" s="43" t="s">
        <v>746</v>
      </c>
      <c r="F4" s="43" t="s">
        <v>29</v>
      </c>
      <c r="G4" s="43" t="s">
        <v>30</v>
      </c>
      <c r="H4" s="43" t="s">
        <v>31</v>
      </c>
      <c r="I4" s="235">
        <v>5500000</v>
      </c>
      <c r="J4" s="235">
        <v>0</v>
      </c>
      <c r="K4" s="235">
        <v>0</v>
      </c>
      <c r="L4" s="235">
        <v>0</v>
      </c>
      <c r="M4" s="43">
        <v>1083023487</v>
      </c>
      <c r="N4" s="43" t="s">
        <v>747</v>
      </c>
      <c r="O4" s="43" t="s">
        <v>748</v>
      </c>
      <c r="P4" s="177">
        <v>44582</v>
      </c>
      <c r="Q4" s="177">
        <v>44593</v>
      </c>
      <c r="R4" s="105">
        <v>44742</v>
      </c>
      <c r="S4" s="235">
        <v>4350000</v>
      </c>
      <c r="T4" s="235">
        <f>I4-S4</f>
        <v>1150000</v>
      </c>
      <c r="U4" s="178">
        <v>1082943047</v>
      </c>
      <c r="V4" s="273" t="s">
        <v>749</v>
      </c>
      <c r="W4" s="273"/>
      <c r="X4" s="273"/>
      <c r="Y4" s="43"/>
      <c r="Z4" s="43"/>
    </row>
    <row r="5" spans="1:26">
      <c r="A5" s="43">
        <v>891780111</v>
      </c>
      <c r="B5" s="43" t="s">
        <v>25</v>
      </c>
      <c r="C5" s="44" t="s">
        <v>26</v>
      </c>
      <c r="D5" s="43" t="s">
        <v>27</v>
      </c>
      <c r="E5" s="43" t="s">
        <v>750</v>
      </c>
      <c r="F5" s="43" t="s">
        <v>29</v>
      </c>
      <c r="G5" s="43" t="s">
        <v>30</v>
      </c>
      <c r="H5" s="43" t="s">
        <v>31</v>
      </c>
      <c r="I5" s="235">
        <v>6000000</v>
      </c>
      <c r="J5" s="235">
        <v>0</v>
      </c>
      <c r="K5" s="235">
        <v>0</v>
      </c>
      <c r="L5" s="235">
        <v>0</v>
      </c>
      <c r="M5" s="43">
        <v>1083005553</v>
      </c>
      <c r="N5" s="43" t="s">
        <v>751</v>
      </c>
      <c r="O5" s="43" t="s">
        <v>752</v>
      </c>
      <c r="P5" s="177">
        <v>44582</v>
      </c>
      <c r="Q5" s="177">
        <v>44593</v>
      </c>
      <c r="R5" s="105">
        <v>44742</v>
      </c>
      <c r="S5" s="235">
        <v>4800000</v>
      </c>
      <c r="T5" s="235">
        <f t="shared" ref="T5:T17" si="0">I5-S5</f>
        <v>1200000</v>
      </c>
      <c r="U5" s="178">
        <v>36718407</v>
      </c>
      <c r="V5" s="273" t="s">
        <v>753</v>
      </c>
      <c r="W5" s="273"/>
      <c r="X5" s="273"/>
      <c r="Y5" s="43"/>
      <c r="Z5" s="43"/>
    </row>
    <row r="6" spans="1:26">
      <c r="A6" s="43">
        <v>891780111</v>
      </c>
      <c r="B6" s="43" t="s">
        <v>25</v>
      </c>
      <c r="C6" s="44" t="s">
        <v>26</v>
      </c>
      <c r="D6" s="43" t="s">
        <v>27</v>
      </c>
      <c r="E6" s="43" t="s">
        <v>754</v>
      </c>
      <c r="F6" s="43" t="s">
        <v>29</v>
      </c>
      <c r="G6" s="43" t="s">
        <v>30</v>
      </c>
      <c r="H6" s="43" t="s">
        <v>31</v>
      </c>
      <c r="I6" s="235">
        <v>12000000</v>
      </c>
      <c r="J6" s="235">
        <v>0</v>
      </c>
      <c r="K6" s="235">
        <v>0</v>
      </c>
      <c r="L6" s="235">
        <v>0</v>
      </c>
      <c r="M6" s="43">
        <v>1083005553</v>
      </c>
      <c r="N6" s="43" t="s">
        <v>751</v>
      </c>
      <c r="O6" s="43" t="s">
        <v>755</v>
      </c>
      <c r="P6" s="177">
        <v>44582</v>
      </c>
      <c r="Q6" s="177">
        <v>44593</v>
      </c>
      <c r="R6" s="177">
        <v>44742</v>
      </c>
      <c r="S6" s="235">
        <v>9600000</v>
      </c>
      <c r="T6" s="235">
        <f t="shared" si="0"/>
        <v>2400000</v>
      </c>
      <c r="U6" s="178">
        <v>57439877</v>
      </c>
      <c r="V6" s="273" t="s">
        <v>756</v>
      </c>
      <c r="W6" s="273"/>
      <c r="X6" s="273"/>
      <c r="Y6" s="43"/>
      <c r="Z6" s="43"/>
    </row>
    <row r="7" spans="1:26">
      <c r="A7" s="43">
        <v>891780111</v>
      </c>
      <c r="B7" s="43" t="s">
        <v>25</v>
      </c>
      <c r="C7" s="44" t="s">
        <v>26</v>
      </c>
      <c r="D7" s="43" t="s">
        <v>27</v>
      </c>
      <c r="E7" s="43" t="s">
        <v>757</v>
      </c>
      <c r="F7" s="43" t="s">
        <v>29</v>
      </c>
      <c r="G7" s="43" t="s">
        <v>30</v>
      </c>
      <c r="H7" s="43" t="s">
        <v>31</v>
      </c>
      <c r="I7" s="235">
        <v>13750000</v>
      </c>
      <c r="J7" s="235">
        <v>0</v>
      </c>
      <c r="K7" s="235">
        <v>0</v>
      </c>
      <c r="L7" s="235">
        <v>0</v>
      </c>
      <c r="M7" s="43">
        <v>1082856526</v>
      </c>
      <c r="N7" s="43" t="s">
        <v>758</v>
      </c>
      <c r="O7" s="43" t="s">
        <v>759</v>
      </c>
      <c r="P7" s="177">
        <v>44582</v>
      </c>
      <c r="Q7" s="177">
        <v>44585</v>
      </c>
      <c r="R7" s="177">
        <v>44742</v>
      </c>
      <c r="S7" s="235">
        <v>10000000</v>
      </c>
      <c r="T7" s="235">
        <f t="shared" si="0"/>
        <v>3750000</v>
      </c>
      <c r="U7" s="178">
        <v>1082943047</v>
      </c>
      <c r="V7" s="273" t="s">
        <v>749</v>
      </c>
      <c r="W7" s="273"/>
      <c r="X7" s="273"/>
      <c r="Y7" s="43"/>
      <c r="Z7" s="43"/>
    </row>
    <row r="8" spans="1:26">
      <c r="A8" s="43">
        <v>891780111</v>
      </c>
      <c r="B8" s="43" t="s">
        <v>25</v>
      </c>
      <c r="C8" s="44" t="s">
        <v>26</v>
      </c>
      <c r="D8" s="43" t="s">
        <v>27</v>
      </c>
      <c r="E8" s="43" t="s">
        <v>760</v>
      </c>
      <c r="F8" s="43" t="s">
        <v>29</v>
      </c>
      <c r="G8" s="43" t="s">
        <v>30</v>
      </c>
      <c r="H8" s="43" t="s">
        <v>31</v>
      </c>
      <c r="I8" s="235">
        <v>12000000</v>
      </c>
      <c r="J8" s="235">
        <v>0</v>
      </c>
      <c r="K8" s="235">
        <v>0</v>
      </c>
      <c r="L8" s="235">
        <v>0</v>
      </c>
      <c r="M8" s="43">
        <v>57460431</v>
      </c>
      <c r="N8" s="43" t="s">
        <v>761</v>
      </c>
      <c r="O8" s="43" t="s">
        <v>762</v>
      </c>
      <c r="P8" s="177">
        <v>44582</v>
      </c>
      <c r="Q8" s="177">
        <v>44593</v>
      </c>
      <c r="R8" s="177">
        <v>44742</v>
      </c>
      <c r="S8" s="235">
        <v>7200000</v>
      </c>
      <c r="T8" s="235">
        <f t="shared" si="0"/>
        <v>4800000</v>
      </c>
      <c r="U8" s="91">
        <v>84457191</v>
      </c>
      <c r="V8" s="273" t="s">
        <v>763</v>
      </c>
      <c r="W8" s="273"/>
      <c r="X8" s="273"/>
      <c r="Y8" s="43"/>
      <c r="Z8" s="43"/>
    </row>
    <row r="9" spans="1:26">
      <c r="A9" s="43">
        <v>891780111</v>
      </c>
      <c r="B9" s="43" t="s">
        <v>25</v>
      </c>
      <c r="C9" s="44" t="s">
        <v>26</v>
      </c>
      <c r="D9" s="43" t="s">
        <v>27</v>
      </c>
      <c r="E9" s="43" t="s">
        <v>764</v>
      </c>
      <c r="F9" s="43" t="s">
        <v>29</v>
      </c>
      <c r="G9" s="43" t="s">
        <v>30</v>
      </c>
      <c r="H9" s="43" t="s">
        <v>31</v>
      </c>
      <c r="I9" s="235">
        <v>12000000</v>
      </c>
      <c r="J9" s="235">
        <v>0</v>
      </c>
      <c r="K9" s="235">
        <v>0</v>
      </c>
      <c r="L9" s="235">
        <v>0</v>
      </c>
      <c r="M9" s="43">
        <v>1083013202</v>
      </c>
      <c r="N9" s="43" t="s">
        <v>765</v>
      </c>
      <c r="O9" s="43" t="s">
        <v>766</v>
      </c>
      <c r="P9" s="177">
        <v>44582</v>
      </c>
      <c r="Q9" s="177">
        <v>44593</v>
      </c>
      <c r="R9" s="177">
        <v>44742</v>
      </c>
      <c r="S9" s="235">
        <v>7200000</v>
      </c>
      <c r="T9" s="235">
        <f t="shared" si="0"/>
        <v>4800000</v>
      </c>
      <c r="U9" s="178">
        <v>7601124</v>
      </c>
      <c r="V9" s="273" t="s">
        <v>767</v>
      </c>
      <c r="W9" s="273"/>
      <c r="X9" s="273"/>
      <c r="Y9" s="43"/>
      <c r="Z9" s="43"/>
    </row>
    <row r="10" spans="1:26">
      <c r="A10" s="43">
        <v>891780111</v>
      </c>
      <c r="B10" s="43" t="s">
        <v>25</v>
      </c>
      <c r="C10" s="44" t="s">
        <v>26</v>
      </c>
      <c r="D10" s="43" t="s">
        <v>27</v>
      </c>
      <c r="E10" s="43" t="s">
        <v>768</v>
      </c>
      <c r="F10" s="43" t="s">
        <v>29</v>
      </c>
      <c r="G10" s="43" t="s">
        <v>30</v>
      </c>
      <c r="H10" s="43" t="s">
        <v>31</v>
      </c>
      <c r="I10" s="235">
        <v>14309970</v>
      </c>
      <c r="J10" s="235">
        <v>0</v>
      </c>
      <c r="K10" s="235">
        <v>0</v>
      </c>
      <c r="L10" s="235">
        <v>0</v>
      </c>
      <c r="M10" s="43">
        <v>1082067708</v>
      </c>
      <c r="N10" s="43" t="s">
        <v>769</v>
      </c>
      <c r="O10" s="43" t="s">
        <v>770</v>
      </c>
      <c r="P10" s="177">
        <v>44582</v>
      </c>
      <c r="Q10" s="177">
        <v>44593</v>
      </c>
      <c r="R10" s="177">
        <v>44742</v>
      </c>
      <c r="S10" s="235">
        <v>11447976</v>
      </c>
      <c r="T10" s="235">
        <f t="shared" si="0"/>
        <v>2861994</v>
      </c>
      <c r="U10" s="178">
        <v>7601124</v>
      </c>
      <c r="V10" s="273" t="s">
        <v>767</v>
      </c>
      <c r="W10" s="273"/>
      <c r="X10" s="273"/>
      <c r="Y10" s="43"/>
      <c r="Z10" s="43"/>
    </row>
    <row r="11" spans="1:26">
      <c r="A11" s="43">
        <v>891780111</v>
      </c>
      <c r="B11" s="43" t="s">
        <v>25</v>
      </c>
      <c r="C11" s="44" t="s">
        <v>26</v>
      </c>
      <c r="D11" s="43" t="s">
        <v>27</v>
      </c>
      <c r="E11" s="43" t="s">
        <v>771</v>
      </c>
      <c r="F11" s="43" t="s">
        <v>29</v>
      </c>
      <c r="G11" s="43" t="s">
        <v>30</v>
      </c>
      <c r="H11" s="43" t="s">
        <v>31</v>
      </c>
      <c r="I11" s="235">
        <v>12000000</v>
      </c>
      <c r="J11" s="235">
        <v>0</v>
      </c>
      <c r="K11" s="235">
        <v>0</v>
      </c>
      <c r="L11" s="235">
        <v>0</v>
      </c>
      <c r="M11" s="43">
        <v>49778889</v>
      </c>
      <c r="N11" s="43" t="s">
        <v>772</v>
      </c>
      <c r="O11" s="43" t="s">
        <v>773</v>
      </c>
      <c r="P11" s="177">
        <v>44582</v>
      </c>
      <c r="Q11" s="177">
        <v>44593</v>
      </c>
      <c r="R11" s="177">
        <v>44742</v>
      </c>
      <c r="S11" s="235">
        <v>7200000</v>
      </c>
      <c r="T11" s="235">
        <f t="shared" si="0"/>
        <v>4800000</v>
      </c>
      <c r="U11" s="178">
        <v>1082943047</v>
      </c>
      <c r="V11" s="273" t="s">
        <v>749</v>
      </c>
      <c r="W11" s="273"/>
      <c r="X11" s="273"/>
      <c r="Y11" s="43"/>
      <c r="Z11" s="43"/>
    </row>
    <row r="12" spans="1:26">
      <c r="A12" s="43">
        <v>891780111</v>
      </c>
      <c r="B12" s="43" t="s">
        <v>25</v>
      </c>
      <c r="C12" s="44" t="s">
        <v>26</v>
      </c>
      <c r="D12" s="43" t="s">
        <v>27</v>
      </c>
      <c r="E12" s="43" t="s">
        <v>774</v>
      </c>
      <c r="F12" s="43" t="s">
        <v>29</v>
      </c>
      <c r="G12" s="43" t="s">
        <v>30</v>
      </c>
      <c r="H12" s="43" t="s">
        <v>31</v>
      </c>
      <c r="I12" s="235">
        <v>7154985</v>
      </c>
      <c r="J12" s="235">
        <v>0</v>
      </c>
      <c r="K12" s="235">
        <v>0</v>
      </c>
      <c r="L12" s="235">
        <v>0</v>
      </c>
      <c r="M12" s="43">
        <v>32790934</v>
      </c>
      <c r="N12" s="43" t="s">
        <v>775</v>
      </c>
      <c r="O12" s="43" t="s">
        <v>776</v>
      </c>
      <c r="P12" s="177">
        <v>44587</v>
      </c>
      <c r="Q12" s="177">
        <v>44593</v>
      </c>
      <c r="R12" s="177">
        <v>44742</v>
      </c>
      <c r="S12" s="235">
        <v>2861994</v>
      </c>
      <c r="T12" s="235">
        <f t="shared" si="0"/>
        <v>4292991</v>
      </c>
      <c r="U12" s="178">
        <v>7601124</v>
      </c>
      <c r="V12" s="273" t="s">
        <v>777</v>
      </c>
      <c r="W12" s="273"/>
      <c r="X12" s="273"/>
      <c r="Y12" s="43"/>
      <c r="Z12" s="43"/>
    </row>
    <row r="13" spans="1:26">
      <c r="A13" s="43">
        <v>891780111</v>
      </c>
      <c r="B13" s="43" t="s">
        <v>25</v>
      </c>
      <c r="C13" s="44" t="s">
        <v>26</v>
      </c>
      <c r="D13" s="43" t="s">
        <v>27</v>
      </c>
      <c r="E13" s="43" t="s">
        <v>778</v>
      </c>
      <c r="F13" s="43" t="s">
        <v>29</v>
      </c>
      <c r="G13" s="43" t="s">
        <v>30</v>
      </c>
      <c r="H13" s="43" t="s">
        <v>31</v>
      </c>
      <c r="I13" s="235">
        <v>13000000</v>
      </c>
      <c r="J13" s="235">
        <v>0</v>
      </c>
      <c r="K13" s="235">
        <v>0</v>
      </c>
      <c r="L13" s="235">
        <v>0</v>
      </c>
      <c r="M13" s="43">
        <v>1140877757</v>
      </c>
      <c r="N13" s="43" t="s">
        <v>779</v>
      </c>
      <c r="O13" s="43" t="s">
        <v>780</v>
      </c>
      <c r="P13" s="177">
        <v>44587</v>
      </c>
      <c r="Q13" s="177">
        <v>44593</v>
      </c>
      <c r="R13" s="177">
        <v>44742</v>
      </c>
      <c r="S13" s="235">
        <v>78000000</v>
      </c>
      <c r="T13" s="235">
        <v>5200000</v>
      </c>
      <c r="U13" s="178">
        <v>7601124</v>
      </c>
      <c r="V13" s="273" t="s">
        <v>777</v>
      </c>
      <c r="W13" s="273"/>
      <c r="X13" s="273"/>
      <c r="Y13" s="43"/>
      <c r="Z13" s="43"/>
    </row>
    <row r="14" spans="1:26">
      <c r="A14" s="43">
        <v>891780111</v>
      </c>
      <c r="B14" s="43" t="s">
        <v>25</v>
      </c>
      <c r="C14" s="44" t="s">
        <v>26</v>
      </c>
      <c r="D14" s="43" t="s">
        <v>27</v>
      </c>
      <c r="E14" s="43" t="s">
        <v>781</v>
      </c>
      <c r="F14" s="43" t="s">
        <v>29</v>
      </c>
      <c r="G14" s="43" t="s">
        <v>30</v>
      </c>
      <c r="H14" s="43" t="s">
        <v>31</v>
      </c>
      <c r="I14" s="235">
        <v>3000000</v>
      </c>
      <c r="J14" s="235">
        <v>0</v>
      </c>
      <c r="K14" s="235">
        <v>0</v>
      </c>
      <c r="L14" s="235">
        <v>0</v>
      </c>
      <c r="M14" s="43">
        <v>1094829364</v>
      </c>
      <c r="N14" s="43" t="s">
        <v>782</v>
      </c>
      <c r="O14" s="43" t="s">
        <v>783</v>
      </c>
      <c r="P14" s="177">
        <v>44588</v>
      </c>
      <c r="Q14" s="177">
        <v>44593</v>
      </c>
      <c r="R14" s="177">
        <v>44621</v>
      </c>
      <c r="S14" s="235">
        <v>0</v>
      </c>
      <c r="T14" s="235">
        <f t="shared" si="0"/>
        <v>3000000</v>
      </c>
      <c r="U14" s="91">
        <v>84457191</v>
      </c>
      <c r="V14" s="273" t="s">
        <v>784</v>
      </c>
      <c r="W14" s="273"/>
      <c r="X14" s="273"/>
      <c r="Y14" s="43"/>
      <c r="Z14" s="43"/>
    </row>
    <row r="15" spans="1:26">
      <c r="A15" s="43">
        <v>891780111</v>
      </c>
      <c r="B15" s="43" t="s">
        <v>25</v>
      </c>
      <c r="C15" s="44" t="s">
        <v>26</v>
      </c>
      <c r="D15" s="43" t="s">
        <v>27</v>
      </c>
      <c r="E15" s="43" t="s">
        <v>785</v>
      </c>
      <c r="F15" s="43" t="s">
        <v>29</v>
      </c>
      <c r="G15" s="43" t="s">
        <v>30</v>
      </c>
      <c r="H15" s="43" t="s">
        <v>31</v>
      </c>
      <c r="I15" s="235">
        <v>12000000</v>
      </c>
      <c r="J15" s="235">
        <v>0</v>
      </c>
      <c r="K15" s="235">
        <v>0</v>
      </c>
      <c r="L15" s="235">
        <v>0</v>
      </c>
      <c r="M15" s="43">
        <v>1082992753</v>
      </c>
      <c r="N15" s="43" t="s">
        <v>786</v>
      </c>
      <c r="O15" s="43" t="s">
        <v>787</v>
      </c>
      <c r="P15" s="177">
        <v>44588</v>
      </c>
      <c r="Q15" s="177">
        <v>44593</v>
      </c>
      <c r="R15" s="177">
        <v>44742</v>
      </c>
      <c r="S15" s="235">
        <v>9600000</v>
      </c>
      <c r="T15" s="235">
        <f t="shared" si="0"/>
        <v>2400000</v>
      </c>
      <c r="U15" s="178">
        <v>7601124</v>
      </c>
      <c r="V15" s="273" t="s">
        <v>777</v>
      </c>
      <c r="W15" s="273"/>
      <c r="X15" s="273"/>
      <c r="Y15" s="43"/>
      <c r="Z15" s="43"/>
    </row>
    <row r="16" spans="1:26">
      <c r="A16" s="43">
        <v>891780111</v>
      </c>
      <c r="B16" s="43" t="s">
        <v>25</v>
      </c>
      <c r="C16" s="44" t="s">
        <v>26</v>
      </c>
      <c r="D16" s="43" t="s">
        <v>27</v>
      </c>
      <c r="E16" s="43" t="s">
        <v>788</v>
      </c>
      <c r="F16" s="43" t="s">
        <v>29</v>
      </c>
      <c r="G16" s="43" t="s">
        <v>30</v>
      </c>
      <c r="H16" s="43" t="s">
        <v>31</v>
      </c>
      <c r="I16" s="235">
        <v>4000000</v>
      </c>
      <c r="J16" s="235">
        <v>0</v>
      </c>
      <c r="K16" s="235">
        <v>0</v>
      </c>
      <c r="L16" s="235">
        <v>0</v>
      </c>
      <c r="M16" s="43">
        <v>72006457</v>
      </c>
      <c r="N16" s="43" t="s">
        <v>789</v>
      </c>
      <c r="O16" s="43" t="s">
        <v>790</v>
      </c>
      <c r="P16" s="177">
        <v>44588</v>
      </c>
      <c r="Q16" s="177">
        <v>44621</v>
      </c>
      <c r="R16" s="177">
        <v>44681</v>
      </c>
      <c r="S16" s="235">
        <v>4000000</v>
      </c>
      <c r="T16" s="235">
        <f t="shared" si="0"/>
        <v>0</v>
      </c>
      <c r="U16" s="178">
        <v>85448788</v>
      </c>
      <c r="V16" s="273" t="s">
        <v>791</v>
      </c>
      <c r="W16" s="273"/>
      <c r="X16" s="273"/>
      <c r="Y16" s="43"/>
      <c r="Z16" s="43"/>
    </row>
    <row r="17" spans="1:26">
      <c r="A17" s="43">
        <v>891780111</v>
      </c>
      <c r="B17" s="43" t="s">
        <v>25</v>
      </c>
      <c r="C17" s="44" t="s">
        <v>26</v>
      </c>
      <c r="D17" s="43" t="s">
        <v>27</v>
      </c>
      <c r="E17" s="43" t="s">
        <v>792</v>
      </c>
      <c r="F17" s="43" t="s">
        <v>29</v>
      </c>
      <c r="G17" s="43" t="s">
        <v>30</v>
      </c>
      <c r="H17" s="43" t="s">
        <v>31</v>
      </c>
      <c r="I17" s="235">
        <v>2800000</v>
      </c>
      <c r="J17" s="235">
        <v>0</v>
      </c>
      <c r="K17" s="235">
        <v>0</v>
      </c>
      <c r="L17" s="235">
        <v>0</v>
      </c>
      <c r="M17" s="43" t="s">
        <v>793</v>
      </c>
      <c r="N17" s="43" t="s">
        <v>794</v>
      </c>
      <c r="O17" s="43" t="s">
        <v>795</v>
      </c>
      <c r="P17" s="177">
        <v>44589</v>
      </c>
      <c r="Q17" s="177">
        <v>44613</v>
      </c>
      <c r="R17" s="177">
        <v>44620</v>
      </c>
      <c r="S17" s="235">
        <v>2800000</v>
      </c>
      <c r="T17" s="235">
        <f t="shared" si="0"/>
        <v>0</v>
      </c>
      <c r="U17" s="178">
        <v>7634027</v>
      </c>
      <c r="V17" s="273" t="s">
        <v>745</v>
      </c>
      <c r="W17" s="273"/>
      <c r="X17" s="273"/>
      <c r="Y17" s="43"/>
      <c r="Z17" s="43"/>
    </row>
    <row r="18" spans="1:26" ht="15" thickBot="1">
      <c r="A18" s="43"/>
      <c r="B18" s="43"/>
      <c r="C18" s="44"/>
      <c r="D18" s="43"/>
      <c r="E18" s="45"/>
      <c r="F18" s="43"/>
      <c r="G18" s="43"/>
      <c r="H18" s="43"/>
      <c r="I18" s="98"/>
      <c r="J18" s="100"/>
      <c r="K18" s="99"/>
      <c r="L18" s="99"/>
      <c r="M18" s="96"/>
      <c r="N18" s="97"/>
      <c r="O18" s="47"/>
      <c r="P18" s="81"/>
      <c r="Q18" s="81"/>
      <c r="R18" s="81"/>
      <c r="S18" s="33"/>
      <c r="T18" s="33"/>
      <c r="U18" s="92"/>
      <c r="V18" s="46"/>
      <c r="W18" s="46"/>
      <c r="X18" s="46"/>
      <c r="Y18" s="43"/>
      <c r="Z18" s="43"/>
    </row>
    <row r="19" spans="1:26" ht="15" thickBot="1">
      <c r="A19" s="43"/>
      <c r="B19" s="43"/>
      <c r="C19" s="44"/>
      <c r="D19" s="101" t="s">
        <v>617</v>
      </c>
      <c r="E19" s="180">
        <v>16</v>
      </c>
      <c r="F19" s="43"/>
      <c r="G19" s="43"/>
      <c r="H19" s="179" t="s">
        <v>618</v>
      </c>
      <c r="I19" s="181">
        <f>SUM(I2:I18)</f>
        <v>149014955</v>
      </c>
      <c r="J19" s="100"/>
      <c r="K19" s="99"/>
      <c r="L19" s="99"/>
      <c r="M19" s="96"/>
      <c r="N19" s="97"/>
      <c r="O19" s="46"/>
      <c r="P19" s="81"/>
      <c r="Q19" s="81"/>
      <c r="R19" s="82"/>
      <c r="U19" s="92"/>
      <c r="V19" s="46"/>
      <c r="W19" s="46"/>
      <c r="X19" s="46"/>
      <c r="Y19" s="43"/>
      <c r="Z19" s="43"/>
    </row>
    <row r="20" spans="1:26">
      <c r="A20" s="43"/>
      <c r="B20" s="43"/>
      <c r="C20" s="44"/>
      <c r="D20" s="43"/>
      <c r="E20" s="45"/>
      <c r="F20" s="43"/>
      <c r="G20" s="43"/>
      <c r="H20" s="43"/>
      <c r="I20" s="98"/>
      <c r="J20" s="100"/>
      <c r="K20" s="99"/>
      <c r="L20" s="99"/>
      <c r="M20" s="96"/>
      <c r="N20" s="97"/>
      <c r="O20" s="46"/>
      <c r="P20" s="81"/>
      <c r="Q20" s="81"/>
      <c r="R20" s="82"/>
      <c r="U20" s="92"/>
      <c r="V20" s="46"/>
      <c r="W20" s="46"/>
      <c r="X20" s="46"/>
      <c r="Y20" s="43"/>
      <c r="Z20" s="43"/>
    </row>
    <row r="21" spans="1:26">
      <c r="A21" s="43"/>
      <c r="B21" s="43"/>
      <c r="C21" s="44"/>
      <c r="D21" s="274">
        <f>E19+FCS!E16+FIN!E17+FCB!E4+FCE!E12+FHU!E21+CPF!E52+CREO!E37+VAC!E8+VIN!E167+VEX!E673+'VAD ADMINIS'!E69+'VAD CONTRATA'!E500+'DAD ADMINIST'!E167</f>
        <v>1720</v>
      </c>
      <c r="E21" s="45"/>
      <c r="F21" s="43"/>
      <c r="G21" s="43"/>
      <c r="H21" s="43"/>
      <c r="I21" s="98"/>
      <c r="J21" s="100"/>
      <c r="K21" s="99"/>
      <c r="L21" s="99"/>
      <c r="M21" s="96"/>
      <c r="N21" s="97"/>
      <c r="O21" s="47"/>
      <c r="P21" s="81"/>
      <c r="Q21" s="81"/>
      <c r="R21" s="81"/>
      <c r="U21" s="92"/>
      <c r="V21" s="46"/>
      <c r="W21" s="46"/>
      <c r="X21" s="46"/>
      <c r="Y21" s="43"/>
      <c r="Z21" s="43"/>
    </row>
    <row r="22" spans="1:26">
      <c r="A22" s="43"/>
      <c r="B22" s="43"/>
      <c r="C22" s="44"/>
      <c r="D22" s="43"/>
      <c r="E22" s="45"/>
      <c r="F22" s="43"/>
      <c r="G22" s="43"/>
      <c r="H22" s="43"/>
      <c r="I22" s="98"/>
      <c r="J22" s="100"/>
      <c r="K22" s="99"/>
      <c r="L22" s="99"/>
      <c r="M22" s="64"/>
      <c r="N22" s="95"/>
      <c r="O22" s="43"/>
      <c r="P22" s="81"/>
      <c r="Q22" s="125"/>
      <c r="R22" s="126"/>
      <c r="U22" s="92"/>
      <c r="V22" s="46"/>
      <c r="W22" s="46"/>
      <c r="X22" s="46"/>
      <c r="Y22" s="43"/>
      <c r="Z22" s="43"/>
    </row>
    <row r="23" spans="1:26">
      <c r="A23" s="43"/>
      <c r="B23" s="43"/>
      <c r="C23" s="44"/>
      <c r="D23" s="43"/>
      <c r="E23" s="45"/>
      <c r="F23" s="43"/>
      <c r="G23" s="43"/>
      <c r="H23" s="43"/>
      <c r="I23" s="98"/>
      <c r="J23" s="100"/>
      <c r="K23" s="99"/>
      <c r="L23" s="99"/>
      <c r="M23" s="96"/>
      <c r="N23" s="48"/>
      <c r="O23" s="43"/>
      <c r="P23" s="125"/>
      <c r="Q23" s="125"/>
      <c r="R23" s="126"/>
      <c r="U23" s="92"/>
      <c r="V23" s="46"/>
      <c r="W23" s="46"/>
      <c r="X23" s="46"/>
      <c r="Y23" s="43"/>
      <c r="Z23" s="43"/>
    </row>
    <row r="24" spans="1:26">
      <c r="A24" s="43"/>
      <c r="B24" s="43"/>
      <c r="C24" s="44"/>
      <c r="D24" s="43"/>
      <c r="E24" s="45"/>
      <c r="F24" s="43"/>
      <c r="G24" s="43"/>
      <c r="H24" s="43"/>
      <c r="I24" s="98"/>
      <c r="J24" s="100"/>
      <c r="K24" s="99"/>
      <c r="L24" s="99"/>
      <c r="M24" s="96"/>
      <c r="N24" s="48"/>
      <c r="O24" s="48"/>
      <c r="P24" s="125"/>
      <c r="Q24" s="125"/>
      <c r="R24" s="126"/>
      <c r="U24" s="92"/>
      <c r="V24" s="46"/>
      <c r="W24" s="46"/>
      <c r="X24" s="46"/>
      <c r="Y24" s="43"/>
      <c r="Z24" s="43"/>
    </row>
    <row r="25" spans="1:26">
      <c r="A25" s="43"/>
      <c r="B25" s="43"/>
      <c r="C25" s="44"/>
      <c r="F25" s="43"/>
      <c r="G25" s="43"/>
      <c r="H25" s="43"/>
      <c r="I25" s="98"/>
      <c r="J25" s="100"/>
      <c r="K25" s="99"/>
      <c r="L25" s="99"/>
      <c r="M25" s="96"/>
      <c r="N25" s="48"/>
      <c r="O25" s="48"/>
      <c r="P25" s="125"/>
      <c r="Q25" s="125"/>
      <c r="R25" s="126"/>
      <c r="U25" s="92"/>
      <c r="V25" s="46"/>
      <c r="W25" s="46"/>
      <c r="X25" s="46"/>
      <c r="Y25" s="43"/>
      <c r="Z25" s="43"/>
    </row>
    <row r="26" spans="1:26">
      <c r="A26" s="43"/>
      <c r="B26" s="43"/>
      <c r="C26" s="44"/>
      <c r="D26" s="43"/>
      <c r="E26" s="91"/>
      <c r="F26" s="43"/>
      <c r="G26" s="43"/>
      <c r="H26" s="43"/>
      <c r="I26" s="98"/>
      <c r="J26" s="100"/>
      <c r="K26" s="99"/>
      <c r="L26" s="99"/>
      <c r="M26" s="96"/>
      <c r="N26" s="48"/>
      <c r="O26" s="48"/>
      <c r="P26" s="125"/>
      <c r="Q26" s="125"/>
      <c r="R26" s="126"/>
      <c r="U26" s="92"/>
      <c r="V26" s="46"/>
      <c r="W26" s="46"/>
      <c r="X26" s="46"/>
      <c r="Y26" s="43"/>
      <c r="Z26" s="43"/>
    </row>
    <row r="27" spans="1:26">
      <c r="A27" s="43"/>
      <c r="B27" s="43"/>
      <c r="C27" s="44"/>
      <c r="D27" s="43"/>
      <c r="E27" s="45"/>
      <c r="F27" s="43"/>
      <c r="G27" s="43"/>
      <c r="H27" s="43"/>
      <c r="I27" s="98"/>
      <c r="J27" s="100"/>
      <c r="K27" s="99"/>
      <c r="L27" s="99"/>
      <c r="M27" s="96"/>
      <c r="N27" s="48"/>
      <c r="O27" s="48"/>
      <c r="P27" s="125"/>
      <c r="Q27" s="125"/>
      <c r="R27" s="126"/>
      <c r="U27" s="92"/>
      <c r="V27" s="46"/>
      <c r="W27" s="46"/>
      <c r="X27" s="46"/>
      <c r="Y27" s="43"/>
      <c r="Z27" s="43"/>
    </row>
    <row r="28" spans="1:26">
      <c r="A28" s="43"/>
      <c r="B28" s="43"/>
      <c r="C28" s="44"/>
      <c r="D28" s="43"/>
      <c r="E28" s="45"/>
      <c r="F28" s="43"/>
      <c r="G28" s="43"/>
      <c r="H28" s="43"/>
      <c r="I28" s="98"/>
      <c r="J28" s="100"/>
      <c r="K28" s="99"/>
      <c r="L28" s="99"/>
      <c r="M28" s="96"/>
      <c r="N28" s="48"/>
      <c r="O28" s="48"/>
      <c r="P28" s="125"/>
      <c r="Q28" s="125"/>
      <c r="R28" s="126"/>
      <c r="U28" s="92"/>
      <c r="V28" s="46"/>
      <c r="W28" s="46"/>
      <c r="X28" s="46"/>
      <c r="Y28" s="43"/>
      <c r="Z28" s="43"/>
    </row>
    <row r="29" spans="1:26">
      <c r="A29" s="43"/>
      <c r="B29" s="43"/>
      <c r="C29" s="44"/>
      <c r="D29" s="43"/>
      <c r="E29" s="45"/>
      <c r="F29" s="43"/>
      <c r="G29" s="43"/>
      <c r="H29" s="43"/>
      <c r="I29" s="98"/>
      <c r="J29" s="100"/>
      <c r="K29" s="99"/>
      <c r="L29" s="99"/>
      <c r="M29" s="96"/>
      <c r="N29" s="48"/>
      <c r="O29" s="48"/>
      <c r="P29" s="125"/>
      <c r="Q29" s="125"/>
      <c r="R29" s="126"/>
      <c r="U29" s="92"/>
      <c r="V29" s="46"/>
      <c r="W29" s="46"/>
      <c r="X29" s="46"/>
      <c r="Y29" s="43"/>
      <c r="Z29" s="43"/>
    </row>
    <row r="30" spans="1:26">
      <c r="A30" s="43"/>
      <c r="B30" s="43"/>
      <c r="C30" s="44"/>
      <c r="D30" s="43"/>
      <c r="E30" s="45"/>
      <c r="F30" s="43"/>
      <c r="G30" s="43"/>
      <c r="H30" s="43"/>
      <c r="I30" s="98"/>
      <c r="J30" s="100"/>
      <c r="K30" s="99"/>
      <c r="L30" s="99"/>
      <c r="M30" s="96"/>
      <c r="N30" s="48"/>
      <c r="O30" s="48"/>
      <c r="P30" s="125"/>
      <c r="Q30" s="125"/>
      <c r="R30" s="126"/>
      <c r="U30" s="92"/>
      <c r="V30" s="46"/>
      <c r="W30" s="46"/>
      <c r="X30" s="46"/>
      <c r="Y30" s="43"/>
      <c r="Z30" s="43"/>
    </row>
    <row r="31" spans="1:26">
      <c r="A31" s="43"/>
      <c r="B31" s="43"/>
      <c r="C31" s="44"/>
      <c r="D31" s="43"/>
      <c r="E31" s="45"/>
      <c r="F31" s="43"/>
      <c r="G31" s="43"/>
      <c r="H31" s="43"/>
      <c r="I31" s="98"/>
      <c r="J31" s="100"/>
      <c r="K31" s="99"/>
      <c r="L31" s="99"/>
      <c r="M31" s="96"/>
      <c r="N31" s="48"/>
      <c r="O31" s="48"/>
      <c r="P31" s="125"/>
      <c r="Q31" s="125"/>
      <c r="R31" s="126"/>
      <c r="U31" s="92"/>
      <c r="V31" s="46"/>
      <c r="W31" s="46"/>
      <c r="X31" s="46"/>
      <c r="Y31" s="43"/>
      <c r="Z31" s="43"/>
    </row>
    <row r="32" spans="1:26">
      <c r="A32" s="43"/>
      <c r="B32" s="43"/>
      <c r="C32" s="44"/>
      <c r="D32" s="43"/>
      <c r="E32" s="45"/>
      <c r="F32" s="43"/>
      <c r="G32" s="43"/>
      <c r="H32" s="43"/>
      <c r="I32" s="100"/>
      <c r="J32" s="100"/>
      <c r="K32" s="99"/>
      <c r="L32" s="99"/>
      <c r="M32" s="96"/>
      <c r="N32" s="48"/>
      <c r="O32" s="48"/>
      <c r="P32" s="125"/>
      <c r="Q32" s="125"/>
      <c r="R32" s="126"/>
      <c r="U32" s="91"/>
      <c r="V32" s="46"/>
      <c r="W32" s="43"/>
      <c r="X32" s="43"/>
      <c r="Y32" s="43"/>
      <c r="Z32" s="43"/>
    </row>
    <row r="33" spans="1:26">
      <c r="A33" s="43"/>
      <c r="B33" s="43"/>
      <c r="C33" s="44"/>
      <c r="D33" s="43"/>
      <c r="E33" s="45"/>
      <c r="F33" s="43"/>
      <c r="G33" s="43"/>
      <c r="H33" s="43"/>
      <c r="I33" s="100"/>
      <c r="J33" s="100"/>
      <c r="K33" s="99"/>
      <c r="L33" s="99"/>
      <c r="M33" s="96"/>
      <c r="N33" s="48"/>
      <c r="O33" s="48"/>
      <c r="P33" s="125"/>
      <c r="Q33" s="125"/>
      <c r="R33" s="126"/>
      <c r="U33" s="92"/>
      <c r="V33" s="46"/>
      <c r="W33" s="43"/>
      <c r="X33" s="43"/>
      <c r="Y33" s="43"/>
      <c r="Z33" s="43"/>
    </row>
    <row r="34" spans="1:26">
      <c r="A34" s="43"/>
      <c r="B34" s="43"/>
      <c r="C34" s="44"/>
      <c r="D34" s="43"/>
      <c r="E34" s="45"/>
      <c r="F34" s="43"/>
      <c r="G34" s="43"/>
      <c r="H34" s="43"/>
      <c r="I34" s="100"/>
      <c r="J34" s="100"/>
      <c r="K34" s="99"/>
      <c r="L34" s="99"/>
      <c r="M34" s="96"/>
      <c r="N34" s="48"/>
      <c r="O34" s="48"/>
      <c r="P34" s="125"/>
      <c r="Q34" s="125"/>
      <c r="R34" s="126"/>
      <c r="U34" s="92"/>
      <c r="V34" s="46"/>
      <c r="W34" s="43"/>
      <c r="X34" s="43"/>
      <c r="Y34" s="43"/>
      <c r="Z34" s="43"/>
    </row>
    <row r="35" spans="1:26">
      <c r="A35" s="43"/>
      <c r="B35" s="43"/>
      <c r="C35" s="44"/>
      <c r="D35" s="43"/>
      <c r="E35" s="45"/>
      <c r="F35" s="43"/>
      <c r="G35" s="43"/>
      <c r="H35" s="43"/>
      <c r="I35" s="100"/>
      <c r="J35" s="100"/>
      <c r="K35" s="99"/>
      <c r="L35" s="99"/>
      <c r="M35" s="96"/>
      <c r="N35" s="48"/>
      <c r="O35" s="48"/>
      <c r="P35" s="125"/>
      <c r="Q35" s="125"/>
      <c r="R35" s="126"/>
      <c r="S35" s="33"/>
      <c r="T35" s="33"/>
      <c r="U35" s="92"/>
      <c r="V35" s="46"/>
      <c r="W35" s="43"/>
      <c r="X35" s="43"/>
      <c r="Y35" s="43"/>
      <c r="Z35" s="43"/>
    </row>
    <row r="36" spans="1:26">
      <c r="A36" s="43"/>
      <c r="B36" s="43"/>
      <c r="C36" s="44"/>
      <c r="D36" s="43"/>
      <c r="E36" s="45"/>
      <c r="F36" s="43"/>
      <c r="G36" s="43"/>
      <c r="H36" s="43"/>
      <c r="I36" s="100"/>
      <c r="J36" s="100"/>
      <c r="K36" s="99"/>
      <c r="L36" s="99"/>
      <c r="M36" s="96"/>
      <c r="N36" s="48"/>
      <c r="O36" s="48"/>
      <c r="P36" s="125"/>
      <c r="Q36" s="125"/>
      <c r="R36" s="126"/>
      <c r="U36" s="92"/>
      <c r="V36" s="46"/>
      <c r="W36" s="43"/>
      <c r="X36" s="43"/>
      <c r="Y36" s="43"/>
      <c r="Z36" s="43"/>
    </row>
    <row r="37" spans="1:26">
      <c r="A37" s="43"/>
      <c r="B37" s="43"/>
      <c r="C37" s="44"/>
      <c r="D37" s="43"/>
      <c r="E37" s="45"/>
      <c r="F37" s="43"/>
      <c r="G37" s="43"/>
      <c r="H37" s="43"/>
      <c r="I37" s="100"/>
      <c r="J37" s="100"/>
      <c r="K37" s="99"/>
      <c r="L37" s="99"/>
      <c r="M37" s="96"/>
      <c r="N37" s="48"/>
      <c r="O37" s="48"/>
      <c r="P37" s="125"/>
      <c r="Q37" s="125"/>
      <c r="R37" s="126"/>
      <c r="U37" s="92"/>
      <c r="V37" s="46"/>
      <c r="W37" s="43"/>
      <c r="X37" s="43"/>
      <c r="Y37" s="43"/>
      <c r="Z37" s="43"/>
    </row>
    <row r="38" spans="1:26">
      <c r="A38" s="43"/>
      <c r="B38" s="43"/>
      <c r="C38" s="44"/>
      <c r="D38" s="43"/>
      <c r="E38" s="45"/>
      <c r="F38" s="43"/>
      <c r="G38" s="43"/>
      <c r="H38" s="43"/>
      <c r="I38" s="100"/>
      <c r="J38" s="100"/>
      <c r="K38" s="99"/>
      <c r="L38" s="99"/>
      <c r="M38" s="96"/>
      <c r="N38" s="48"/>
      <c r="O38" s="48"/>
      <c r="P38" s="125"/>
      <c r="Q38" s="125"/>
      <c r="R38" s="126"/>
      <c r="U38" s="92"/>
      <c r="V38" s="46"/>
      <c r="W38" s="43"/>
      <c r="X38" s="43"/>
      <c r="Y38" s="43"/>
      <c r="Z38" s="43"/>
    </row>
    <row r="39" spans="1:26">
      <c r="A39" s="43"/>
      <c r="B39" s="43"/>
      <c r="C39" s="44"/>
      <c r="D39" s="43"/>
      <c r="E39" s="45"/>
      <c r="F39" s="43"/>
      <c r="G39" s="43"/>
      <c r="H39" s="43"/>
      <c r="I39" s="100"/>
      <c r="J39" s="100"/>
      <c r="K39" s="99"/>
      <c r="L39" s="99"/>
      <c r="M39" s="96"/>
      <c r="N39" s="48"/>
      <c r="O39" s="48"/>
      <c r="P39" s="125"/>
      <c r="Q39" s="125"/>
      <c r="R39" s="126"/>
      <c r="U39" s="92"/>
      <c r="V39" s="46"/>
      <c r="W39" s="43"/>
      <c r="X39" s="43"/>
      <c r="Y39" s="43"/>
      <c r="Z39" s="43"/>
    </row>
    <row r="40" spans="1:26">
      <c r="A40" s="43"/>
      <c r="B40" s="43"/>
      <c r="C40" s="44"/>
      <c r="D40" s="43"/>
      <c r="E40" s="45"/>
      <c r="F40" s="43"/>
      <c r="G40" s="43"/>
      <c r="H40" s="43"/>
      <c r="I40" s="100"/>
      <c r="J40" s="100"/>
      <c r="K40" s="99"/>
      <c r="L40" s="99"/>
      <c r="M40" s="96"/>
      <c r="N40" s="48"/>
      <c r="O40" s="48"/>
      <c r="P40" s="125"/>
      <c r="Q40" s="125"/>
      <c r="R40" s="126"/>
      <c r="U40" s="92"/>
      <c r="V40" s="46"/>
      <c r="W40" s="43"/>
      <c r="X40" s="43"/>
      <c r="Y40" s="43"/>
      <c r="Z40" s="43"/>
    </row>
    <row r="41" spans="1:26">
      <c r="A41" s="43"/>
      <c r="B41" s="43"/>
      <c r="C41" s="44"/>
      <c r="D41" s="43"/>
      <c r="E41" s="45"/>
      <c r="F41" s="43"/>
      <c r="G41" s="43"/>
      <c r="H41" s="43"/>
      <c r="I41" s="100"/>
      <c r="J41" s="100"/>
      <c r="K41" s="99"/>
      <c r="L41" s="99"/>
      <c r="M41" s="96"/>
      <c r="N41" s="48"/>
      <c r="O41" s="48"/>
      <c r="P41" s="125"/>
      <c r="Q41" s="125"/>
      <c r="R41" s="126"/>
      <c r="U41" s="92"/>
      <c r="V41" s="46"/>
      <c r="W41" s="43"/>
      <c r="X41" s="43"/>
      <c r="Y41" s="43"/>
      <c r="Z41" s="43"/>
    </row>
    <row r="42" spans="1:26">
      <c r="A42" s="43"/>
      <c r="B42" s="43"/>
      <c r="C42" s="44"/>
      <c r="D42" s="43"/>
      <c r="E42" s="45"/>
      <c r="F42" s="43"/>
      <c r="G42" s="43"/>
      <c r="H42" s="43"/>
      <c r="I42" s="100"/>
      <c r="J42" s="100"/>
      <c r="K42" s="99"/>
      <c r="L42" s="99"/>
      <c r="M42" s="96"/>
      <c r="N42" s="48"/>
      <c r="O42" s="48"/>
      <c r="P42" s="125"/>
      <c r="Q42" s="125"/>
      <c r="R42" s="126"/>
      <c r="U42" s="91"/>
      <c r="V42" s="46"/>
      <c r="W42" s="43"/>
      <c r="X42" s="43"/>
      <c r="Y42" s="43"/>
      <c r="Z42" s="43"/>
    </row>
    <row r="43" spans="1:26">
      <c r="A43" s="43"/>
      <c r="B43" s="43"/>
      <c r="C43" s="44"/>
      <c r="D43" s="43"/>
      <c r="E43" s="45"/>
      <c r="F43" s="43"/>
      <c r="G43" s="43"/>
      <c r="H43" s="43"/>
      <c r="I43" s="100"/>
      <c r="J43" s="100"/>
      <c r="K43" s="99"/>
      <c r="L43" s="99"/>
      <c r="M43" s="96"/>
      <c r="N43" s="48"/>
      <c r="O43" s="48"/>
      <c r="P43" s="125"/>
      <c r="Q43" s="125"/>
      <c r="R43" s="126"/>
      <c r="U43" s="92"/>
      <c r="V43" s="46"/>
      <c r="W43" s="43"/>
      <c r="X43" s="43"/>
      <c r="Y43" s="43"/>
      <c r="Z43" s="43"/>
    </row>
    <row r="44" spans="1:26">
      <c r="A44" s="43"/>
      <c r="B44" s="43"/>
      <c r="C44" s="44"/>
      <c r="D44" s="43"/>
      <c r="E44" s="45"/>
      <c r="F44" s="43"/>
      <c r="G44" s="43"/>
      <c r="H44" s="43"/>
      <c r="I44" s="100"/>
      <c r="J44" s="100"/>
      <c r="K44" s="99"/>
      <c r="L44" s="99"/>
      <c r="M44" s="96"/>
      <c r="N44" s="48"/>
      <c r="O44" s="48"/>
      <c r="P44" s="125"/>
      <c r="Q44" s="125"/>
      <c r="R44" s="126"/>
      <c r="U44" s="92"/>
      <c r="V44" s="46"/>
      <c r="W44" s="43"/>
      <c r="X44" s="43"/>
      <c r="Y44" s="43"/>
      <c r="Z44" s="43"/>
    </row>
    <row r="45" spans="1:26">
      <c r="A45" s="43"/>
      <c r="B45" s="43"/>
      <c r="C45" s="44"/>
      <c r="D45" s="43"/>
      <c r="E45" s="45"/>
      <c r="F45" s="43"/>
      <c r="G45" s="43"/>
      <c r="H45" s="43"/>
      <c r="I45" s="100"/>
      <c r="J45" s="100"/>
      <c r="K45" s="99"/>
      <c r="L45" s="99"/>
      <c r="M45" s="96"/>
      <c r="N45" s="48"/>
      <c r="O45" s="48"/>
      <c r="P45" s="125"/>
      <c r="Q45" s="125"/>
      <c r="R45" s="126"/>
      <c r="U45" s="92"/>
      <c r="V45" s="46"/>
      <c r="W45" s="43"/>
      <c r="X45" s="43"/>
      <c r="Y45" s="43"/>
      <c r="Z45" s="43"/>
    </row>
    <row r="46" spans="1:26">
      <c r="A46" s="43"/>
      <c r="B46" s="43"/>
      <c r="C46" s="44"/>
      <c r="D46" s="43"/>
      <c r="E46" s="45"/>
      <c r="F46" s="43"/>
      <c r="G46" s="43"/>
      <c r="H46" s="43"/>
      <c r="I46" s="100"/>
      <c r="J46" s="100"/>
      <c r="K46" s="99"/>
      <c r="L46" s="99"/>
      <c r="M46" s="96"/>
      <c r="N46" s="48"/>
      <c r="O46" s="48"/>
      <c r="P46" s="125"/>
      <c r="Q46" s="125"/>
      <c r="R46" s="126"/>
      <c r="U46" s="92"/>
      <c r="V46" s="46"/>
      <c r="W46" s="43"/>
      <c r="X46" s="43"/>
      <c r="Y46" s="43"/>
      <c r="Z46" s="43"/>
    </row>
    <row r="47" spans="1:26">
      <c r="A47" s="43"/>
      <c r="B47" s="43"/>
      <c r="C47" s="44"/>
      <c r="D47" s="43"/>
      <c r="E47" s="45"/>
      <c r="F47" s="43"/>
      <c r="G47" s="43"/>
      <c r="H47" s="43"/>
      <c r="I47" s="100"/>
      <c r="J47" s="100"/>
      <c r="K47" s="99"/>
      <c r="L47" s="99"/>
      <c r="M47" s="96"/>
      <c r="N47" s="48"/>
      <c r="O47" s="48"/>
      <c r="P47" s="125"/>
      <c r="Q47" s="125"/>
      <c r="R47" s="126"/>
      <c r="U47" s="92"/>
      <c r="V47" s="46"/>
      <c r="W47" s="43"/>
      <c r="X47" s="43"/>
      <c r="Y47" s="43"/>
      <c r="Z47" s="43"/>
    </row>
    <row r="48" spans="1:26">
      <c r="A48" s="43"/>
      <c r="B48" s="43"/>
      <c r="C48" s="44"/>
      <c r="D48" s="43"/>
      <c r="E48" s="45"/>
      <c r="F48" s="43"/>
      <c r="G48" s="43"/>
      <c r="H48" s="43"/>
      <c r="I48" s="100"/>
      <c r="J48" s="100"/>
      <c r="K48" s="99"/>
      <c r="L48" s="99"/>
      <c r="M48" s="96"/>
      <c r="N48" s="48"/>
      <c r="O48" s="48"/>
      <c r="P48" s="125"/>
      <c r="Q48" s="125"/>
      <c r="R48" s="126"/>
      <c r="U48" s="92"/>
      <c r="V48" s="46"/>
      <c r="W48" s="43"/>
      <c r="X48" s="43"/>
      <c r="Y48" s="43"/>
      <c r="Z48" s="43"/>
    </row>
    <row r="49" spans="1:26">
      <c r="A49" s="43"/>
      <c r="B49" s="43"/>
      <c r="C49" s="44"/>
      <c r="D49" s="43"/>
      <c r="E49" s="45"/>
      <c r="F49" s="43"/>
      <c r="G49" s="43"/>
      <c r="H49" s="43"/>
      <c r="I49" s="100"/>
      <c r="J49" s="100"/>
      <c r="K49" s="99"/>
      <c r="L49" s="99"/>
      <c r="M49" s="96"/>
      <c r="N49" s="48"/>
      <c r="O49" s="48"/>
      <c r="P49" s="125"/>
      <c r="Q49" s="125"/>
      <c r="R49" s="126"/>
      <c r="U49" s="92"/>
      <c r="V49" s="46"/>
      <c r="W49" s="43"/>
      <c r="X49" s="43"/>
      <c r="Y49" s="43"/>
      <c r="Z49" s="43"/>
    </row>
    <row r="50" spans="1:26">
      <c r="A50" s="43"/>
      <c r="B50" s="43"/>
      <c r="C50" s="44"/>
      <c r="D50" s="43"/>
      <c r="E50" s="45"/>
      <c r="F50" s="43"/>
      <c r="G50" s="43"/>
      <c r="H50" s="43"/>
      <c r="I50" s="100"/>
      <c r="J50" s="100"/>
      <c r="K50" s="99"/>
      <c r="L50" s="99"/>
      <c r="M50" s="96"/>
      <c r="N50" s="48"/>
      <c r="O50" s="48"/>
      <c r="P50" s="125"/>
      <c r="Q50" s="125"/>
      <c r="R50" s="126"/>
      <c r="U50" s="91"/>
      <c r="V50" s="46"/>
      <c r="W50" s="43"/>
      <c r="X50" s="43"/>
      <c r="Y50" s="43"/>
      <c r="Z50" s="43"/>
    </row>
    <row r="51" spans="1:26">
      <c r="A51" s="43"/>
      <c r="B51" s="43"/>
      <c r="C51" s="44"/>
      <c r="D51" s="43"/>
      <c r="E51" s="45"/>
      <c r="F51" s="43"/>
      <c r="G51" s="43"/>
      <c r="H51" s="43"/>
      <c r="I51" s="100"/>
      <c r="J51" s="100"/>
      <c r="K51" s="99"/>
      <c r="L51" s="99"/>
      <c r="M51" s="96"/>
      <c r="N51" s="48"/>
      <c r="O51" s="48"/>
      <c r="P51" s="125"/>
      <c r="Q51" s="125"/>
      <c r="R51" s="126"/>
      <c r="U51" s="92"/>
      <c r="V51" s="46"/>
      <c r="W51" s="43"/>
      <c r="X51" s="43"/>
      <c r="Y51" s="43"/>
      <c r="Z51" s="43"/>
    </row>
    <row r="52" spans="1:26">
      <c r="A52" s="43"/>
      <c r="B52" s="43"/>
      <c r="C52" s="44"/>
      <c r="D52" s="43"/>
      <c r="E52" s="45"/>
      <c r="F52" s="43"/>
      <c r="G52" s="43"/>
      <c r="H52" s="43"/>
      <c r="I52" s="100"/>
      <c r="J52" s="100"/>
      <c r="K52" s="99"/>
      <c r="L52" s="99"/>
      <c r="M52" s="96"/>
      <c r="N52" s="48"/>
      <c r="O52" s="48"/>
      <c r="P52" s="125"/>
      <c r="Q52" s="125"/>
      <c r="R52" s="126"/>
      <c r="S52" s="33"/>
      <c r="T52" s="33"/>
      <c r="U52" s="92"/>
      <c r="V52" s="46"/>
      <c r="W52" s="43"/>
      <c r="X52" s="43"/>
      <c r="Y52" s="43"/>
      <c r="Z52" s="43"/>
    </row>
    <row r="53" spans="1:26">
      <c r="A53" s="43"/>
      <c r="B53" s="43"/>
      <c r="C53" s="44"/>
      <c r="D53" s="43"/>
      <c r="E53" s="45"/>
      <c r="F53" s="43"/>
      <c r="G53" s="43"/>
      <c r="H53" s="43"/>
      <c r="I53" s="100"/>
      <c r="J53" s="100"/>
      <c r="K53" s="99"/>
      <c r="L53" s="99"/>
      <c r="M53" s="96"/>
      <c r="N53" s="48"/>
      <c r="O53" s="48"/>
      <c r="P53" s="125"/>
      <c r="Q53" s="125"/>
      <c r="R53" s="126"/>
      <c r="U53" s="92"/>
      <c r="V53" s="46"/>
      <c r="W53" s="43"/>
      <c r="X53" s="43"/>
      <c r="Y53" s="43"/>
      <c r="Z53" s="43"/>
    </row>
    <row r="54" spans="1:26">
      <c r="A54" s="43"/>
      <c r="B54" s="43"/>
      <c r="C54" s="44"/>
      <c r="D54" s="43"/>
      <c r="E54" s="45"/>
      <c r="F54" s="43"/>
      <c r="G54" s="43"/>
      <c r="H54" s="43"/>
      <c r="I54" s="100"/>
      <c r="J54" s="100"/>
      <c r="K54" s="99"/>
      <c r="L54" s="99"/>
      <c r="M54" s="96"/>
      <c r="N54" s="48"/>
      <c r="O54" s="48"/>
      <c r="P54" s="125"/>
      <c r="Q54" s="125"/>
      <c r="R54" s="126"/>
      <c r="U54" s="92"/>
      <c r="V54" s="46"/>
      <c r="W54" s="43"/>
      <c r="X54" s="43"/>
      <c r="Y54" s="43"/>
      <c r="Z54" s="43"/>
    </row>
    <row r="55" spans="1:26">
      <c r="A55" s="43"/>
      <c r="B55" s="43"/>
      <c r="C55" s="44"/>
      <c r="D55" s="43"/>
      <c r="E55" s="45"/>
      <c r="F55" s="43"/>
      <c r="G55" s="43"/>
      <c r="H55" s="43"/>
      <c r="I55" s="100"/>
      <c r="J55" s="100"/>
      <c r="K55" s="99"/>
      <c r="L55" s="99"/>
      <c r="M55" s="96"/>
      <c r="N55" s="48"/>
      <c r="O55" s="48"/>
      <c r="P55" s="125"/>
      <c r="Q55" s="125"/>
      <c r="R55" s="126"/>
      <c r="U55" s="92"/>
      <c r="V55" s="46"/>
      <c r="W55" s="43"/>
      <c r="X55" s="43"/>
      <c r="Y55" s="43"/>
      <c r="Z55" s="43"/>
    </row>
    <row r="56" spans="1:26">
      <c r="A56" s="43"/>
      <c r="B56" s="43"/>
      <c r="C56" s="44"/>
      <c r="D56" s="43"/>
      <c r="E56" s="45"/>
      <c r="F56" s="43"/>
      <c r="G56" s="43"/>
      <c r="H56" s="43"/>
      <c r="I56" s="100"/>
      <c r="J56" s="100"/>
      <c r="K56" s="99"/>
      <c r="L56" s="99"/>
      <c r="M56" s="96"/>
      <c r="N56" s="48"/>
      <c r="O56" s="48"/>
      <c r="P56" s="125"/>
      <c r="Q56" s="125"/>
      <c r="R56" s="126"/>
      <c r="U56" s="92"/>
      <c r="V56" s="46"/>
      <c r="W56" s="43"/>
      <c r="X56" s="43"/>
      <c r="Y56" s="43"/>
      <c r="Z56" s="43"/>
    </row>
    <row r="57" spans="1:26">
      <c r="A57" s="43"/>
      <c r="B57" s="43"/>
      <c r="C57" s="44"/>
      <c r="D57" s="43"/>
      <c r="E57" s="45"/>
      <c r="F57" s="43"/>
      <c r="G57" s="43"/>
      <c r="H57" s="43"/>
      <c r="I57" s="100"/>
      <c r="J57" s="100"/>
      <c r="K57" s="99"/>
      <c r="L57" s="99"/>
      <c r="M57" s="96"/>
      <c r="N57" s="48"/>
      <c r="O57" s="48"/>
      <c r="P57" s="125"/>
      <c r="Q57" s="125"/>
      <c r="R57" s="126"/>
      <c r="U57" s="92"/>
      <c r="V57" s="46"/>
      <c r="W57" s="43"/>
      <c r="X57" s="43"/>
      <c r="Y57" s="43"/>
      <c r="Z57" s="43"/>
    </row>
    <row r="58" spans="1:26">
      <c r="A58" s="43"/>
      <c r="B58" s="43"/>
      <c r="C58" s="44"/>
      <c r="D58" s="43"/>
      <c r="E58" s="45"/>
      <c r="F58" s="43"/>
      <c r="G58" s="43"/>
      <c r="H58" s="43"/>
      <c r="I58" s="100"/>
      <c r="J58" s="100"/>
      <c r="K58" s="99"/>
      <c r="L58" s="99"/>
      <c r="M58" s="96"/>
      <c r="N58" s="48"/>
      <c r="O58" s="48"/>
      <c r="P58" s="125"/>
      <c r="Q58" s="125"/>
      <c r="R58" s="126"/>
      <c r="U58" s="92"/>
      <c r="V58" s="46"/>
      <c r="W58" s="43"/>
      <c r="X58" s="43"/>
      <c r="Y58" s="43"/>
      <c r="Z58" s="43"/>
    </row>
    <row r="59" spans="1:26">
      <c r="A59" s="43"/>
      <c r="B59" s="43"/>
      <c r="C59" s="44"/>
      <c r="D59" s="43"/>
      <c r="E59" s="45"/>
      <c r="F59" s="43"/>
      <c r="G59" s="43"/>
      <c r="H59" s="43"/>
      <c r="I59" s="100"/>
      <c r="J59" s="100"/>
      <c r="K59" s="99"/>
      <c r="L59" s="99"/>
      <c r="M59" s="96"/>
      <c r="N59" s="48"/>
      <c r="O59" s="48"/>
      <c r="P59" s="125"/>
      <c r="Q59" s="125"/>
      <c r="R59" s="126"/>
      <c r="U59" s="92"/>
      <c r="V59" s="46"/>
      <c r="W59" s="43"/>
      <c r="X59" s="43"/>
      <c r="Y59" s="43"/>
      <c r="Z59" s="43"/>
    </row>
    <row r="60" spans="1:26">
      <c r="A60" s="43"/>
      <c r="B60" s="43"/>
      <c r="C60" s="44"/>
      <c r="D60" s="43"/>
      <c r="E60" s="45"/>
      <c r="F60" s="43"/>
      <c r="G60" s="43"/>
      <c r="H60" s="43"/>
      <c r="I60" s="100"/>
      <c r="J60" s="100"/>
      <c r="K60" s="99"/>
      <c r="L60" s="99"/>
      <c r="M60" s="96"/>
      <c r="N60" s="48"/>
      <c r="O60" s="48"/>
      <c r="P60" s="125"/>
      <c r="Q60" s="125"/>
      <c r="R60" s="126"/>
      <c r="U60" s="92"/>
      <c r="V60" s="46"/>
      <c r="W60" s="43"/>
      <c r="X60" s="43"/>
      <c r="Y60" s="43"/>
      <c r="Z60" s="43"/>
    </row>
    <row r="61" spans="1:26">
      <c r="A61" s="43"/>
      <c r="B61" s="43"/>
      <c r="C61" s="44"/>
      <c r="D61" s="43"/>
      <c r="E61" s="45"/>
      <c r="F61" s="43"/>
      <c r="G61" s="43"/>
      <c r="H61" s="43"/>
      <c r="I61" s="100"/>
      <c r="J61" s="100"/>
      <c r="K61" s="99"/>
      <c r="L61" s="99"/>
      <c r="M61" s="96"/>
      <c r="N61" s="48"/>
      <c r="O61" s="48"/>
      <c r="P61" s="125"/>
      <c r="Q61" s="125"/>
      <c r="R61" s="126"/>
      <c r="U61" s="92"/>
      <c r="V61" s="46"/>
      <c r="W61" s="43"/>
      <c r="X61" s="43"/>
      <c r="Y61" s="43"/>
      <c r="Z61" s="43"/>
    </row>
    <row r="62" spans="1:26">
      <c r="A62" s="43"/>
      <c r="B62" s="43"/>
      <c r="C62" s="44"/>
      <c r="D62" s="43"/>
      <c r="E62" s="45"/>
      <c r="F62" s="43"/>
      <c r="G62" s="43"/>
      <c r="H62" s="43"/>
      <c r="I62" s="100"/>
      <c r="J62" s="100"/>
      <c r="K62" s="99"/>
      <c r="L62" s="99"/>
      <c r="M62" s="96"/>
      <c r="N62" s="48"/>
      <c r="O62" s="48"/>
      <c r="P62" s="125"/>
      <c r="Q62" s="125"/>
      <c r="R62" s="126"/>
      <c r="U62" s="91"/>
      <c r="V62" s="46"/>
      <c r="W62" s="43"/>
      <c r="X62" s="43"/>
      <c r="Y62" s="43"/>
      <c r="Z62" s="43"/>
    </row>
    <row r="63" spans="1:26">
      <c r="A63" s="43"/>
      <c r="B63" s="43"/>
      <c r="C63" s="44"/>
      <c r="D63" s="43"/>
      <c r="E63" s="45"/>
      <c r="F63" s="43"/>
      <c r="G63" s="43"/>
      <c r="H63" s="43"/>
      <c r="I63" s="100"/>
      <c r="J63" s="100"/>
      <c r="K63" s="99"/>
      <c r="L63" s="99"/>
      <c r="M63" s="96"/>
      <c r="N63" s="48"/>
      <c r="O63" s="48"/>
      <c r="P63" s="125"/>
      <c r="Q63" s="125"/>
      <c r="R63" s="126"/>
      <c r="U63" s="92"/>
      <c r="V63" s="46"/>
      <c r="W63" s="43"/>
      <c r="X63" s="43"/>
      <c r="Y63" s="43"/>
      <c r="Z63" s="43"/>
    </row>
    <row r="64" spans="1:26">
      <c r="A64" s="43"/>
      <c r="B64" s="43"/>
      <c r="C64" s="44"/>
      <c r="D64" s="43"/>
      <c r="E64" s="45"/>
      <c r="F64" s="43"/>
      <c r="G64" s="43"/>
      <c r="H64" s="43"/>
      <c r="I64" s="100"/>
      <c r="J64" s="100"/>
      <c r="K64" s="99"/>
      <c r="L64" s="99"/>
      <c r="M64" s="96"/>
      <c r="N64" s="48"/>
      <c r="O64" s="48"/>
      <c r="P64" s="125"/>
      <c r="Q64" s="125"/>
      <c r="R64" s="126"/>
      <c r="U64" s="92"/>
      <c r="V64" s="46"/>
      <c r="W64" s="43"/>
      <c r="X64" s="43"/>
      <c r="Y64" s="43"/>
      <c r="Z64" s="43"/>
    </row>
    <row r="65" spans="1:26">
      <c r="A65" s="43"/>
      <c r="B65" s="43"/>
      <c r="C65" s="44"/>
      <c r="D65" s="43"/>
      <c r="E65" s="45"/>
      <c r="F65" s="43"/>
      <c r="G65" s="43"/>
      <c r="H65" s="43"/>
      <c r="I65" s="100"/>
      <c r="J65" s="100"/>
      <c r="K65" s="99"/>
      <c r="L65" s="99"/>
      <c r="M65" s="96"/>
      <c r="N65" s="48"/>
      <c r="O65" s="48"/>
      <c r="P65" s="125"/>
      <c r="Q65" s="125"/>
      <c r="R65" s="126"/>
      <c r="U65" s="92"/>
      <c r="V65" s="46"/>
      <c r="W65" s="43"/>
      <c r="X65" s="43"/>
      <c r="Y65" s="43"/>
      <c r="Z65" s="43"/>
    </row>
    <row r="66" spans="1:26">
      <c r="A66" s="43"/>
      <c r="B66" s="43"/>
      <c r="C66" s="44"/>
      <c r="D66" s="43"/>
      <c r="E66" s="45"/>
      <c r="F66" s="43"/>
      <c r="G66" s="43"/>
      <c r="H66" s="43"/>
      <c r="I66" s="100"/>
      <c r="J66" s="100"/>
      <c r="K66" s="99"/>
      <c r="L66" s="99"/>
      <c r="M66" s="96"/>
      <c r="N66" s="48"/>
      <c r="O66" s="48"/>
      <c r="P66" s="125"/>
      <c r="Q66" s="125"/>
      <c r="R66" s="126"/>
      <c r="U66" s="92"/>
      <c r="V66" s="46"/>
      <c r="W66" s="43"/>
      <c r="X66" s="43"/>
      <c r="Y66" s="43"/>
      <c r="Z66" s="43"/>
    </row>
    <row r="67" spans="1:26">
      <c r="A67" s="43"/>
      <c r="B67" s="43"/>
      <c r="C67" s="44"/>
      <c r="D67" s="43"/>
      <c r="E67" s="45"/>
      <c r="F67" s="43"/>
      <c r="G67" s="43"/>
      <c r="H67" s="43"/>
      <c r="I67" s="100"/>
      <c r="J67" s="100"/>
      <c r="K67" s="99"/>
      <c r="L67" s="99"/>
      <c r="M67" s="96"/>
      <c r="N67" s="48"/>
      <c r="O67" s="48"/>
      <c r="P67" s="125"/>
      <c r="Q67" s="125"/>
      <c r="R67" s="126"/>
      <c r="U67" s="92"/>
      <c r="V67" s="46"/>
      <c r="W67" s="43"/>
      <c r="X67" s="43"/>
      <c r="Y67" s="43"/>
      <c r="Z67" s="43"/>
    </row>
    <row r="68" spans="1:26">
      <c r="A68" s="43"/>
      <c r="B68" s="43"/>
      <c r="C68" s="44"/>
      <c r="D68" s="43"/>
      <c r="E68" s="45"/>
      <c r="F68" s="43"/>
      <c r="G68" s="43"/>
      <c r="H68" s="43"/>
      <c r="I68" s="100"/>
      <c r="K68" s="99"/>
      <c r="L68" s="99"/>
      <c r="M68" s="96"/>
      <c r="N68" s="48"/>
      <c r="O68" s="48"/>
      <c r="P68" s="125"/>
      <c r="Q68" s="125"/>
      <c r="R68" s="126"/>
      <c r="U68" s="92"/>
      <c r="V68" s="46"/>
      <c r="W68" s="43"/>
      <c r="X68" s="43"/>
      <c r="Y68" s="43"/>
      <c r="Z68" s="43"/>
    </row>
    <row r="69" spans="1:26">
      <c r="A69" s="43"/>
      <c r="B69" s="43"/>
      <c r="C69" s="44"/>
      <c r="D69" s="43"/>
      <c r="E69" s="45"/>
      <c r="F69" s="43"/>
      <c r="G69" s="43"/>
      <c r="H69" s="43"/>
      <c r="I69" s="100"/>
      <c r="K69" s="99"/>
      <c r="L69" s="99"/>
      <c r="M69" s="96"/>
      <c r="N69" s="48"/>
      <c r="O69" s="48"/>
      <c r="P69" s="125"/>
      <c r="Q69" s="125"/>
      <c r="R69" s="126"/>
      <c r="S69" s="33"/>
      <c r="T69" s="33"/>
      <c r="U69" s="91"/>
      <c r="V69" s="46"/>
      <c r="W69" s="43"/>
      <c r="X69" s="43"/>
      <c r="Y69" s="43"/>
      <c r="Z69" s="43"/>
    </row>
    <row r="70" spans="1:26">
      <c r="A70" s="43"/>
      <c r="B70" s="43"/>
      <c r="C70" s="44"/>
      <c r="D70" s="43"/>
      <c r="E70" s="45"/>
      <c r="F70" s="43"/>
      <c r="G70" s="43"/>
      <c r="H70" s="43"/>
      <c r="I70" s="100"/>
      <c r="K70" s="99"/>
      <c r="L70" s="99"/>
      <c r="M70" s="96"/>
      <c r="N70" s="48"/>
      <c r="O70" s="48"/>
      <c r="P70" s="125"/>
      <c r="Q70" s="125"/>
      <c r="R70" s="126"/>
      <c r="U70" s="92"/>
      <c r="V70" s="46"/>
      <c r="W70" s="43"/>
      <c r="X70" s="43"/>
      <c r="Y70" s="43"/>
      <c r="Z70" s="43"/>
    </row>
    <row r="71" spans="1:26">
      <c r="A71" s="43"/>
      <c r="B71" s="43"/>
      <c r="C71" s="44"/>
      <c r="D71" s="43"/>
      <c r="E71" s="45"/>
      <c r="F71" s="43"/>
      <c r="G71" s="43"/>
      <c r="H71" s="43"/>
      <c r="I71" s="100"/>
      <c r="K71" s="99"/>
      <c r="L71" s="99"/>
      <c r="M71" s="96"/>
      <c r="N71" s="48"/>
      <c r="O71" s="48"/>
      <c r="P71" s="125"/>
      <c r="Q71" s="125"/>
      <c r="R71" s="126"/>
      <c r="U71" s="92"/>
      <c r="V71" s="46"/>
      <c r="W71" s="43"/>
      <c r="X71" s="43"/>
      <c r="Y71" s="43"/>
      <c r="Z71" s="43"/>
    </row>
    <row r="72" spans="1:26">
      <c r="A72" s="43"/>
      <c r="B72" s="43"/>
      <c r="C72" s="44"/>
      <c r="D72" s="43"/>
      <c r="E72" s="45"/>
      <c r="F72" s="43"/>
      <c r="G72" s="43"/>
      <c r="H72" s="43"/>
      <c r="I72" s="100"/>
      <c r="K72" s="99"/>
      <c r="L72" s="99"/>
      <c r="M72" s="127"/>
      <c r="N72" s="48"/>
      <c r="O72" s="43"/>
      <c r="P72" s="125"/>
      <c r="Q72" s="125"/>
      <c r="R72" s="126"/>
      <c r="U72" s="92"/>
      <c r="V72" s="46"/>
      <c r="W72" s="43"/>
      <c r="X72" s="43"/>
      <c r="Y72" s="43"/>
      <c r="Z72" s="43"/>
    </row>
    <row r="73" spans="1:26">
      <c r="A73" s="43"/>
      <c r="B73" s="43"/>
      <c r="C73" s="44"/>
      <c r="D73" s="43"/>
      <c r="E73" s="45"/>
      <c r="F73" s="43"/>
      <c r="G73" s="43"/>
      <c r="H73" s="43"/>
      <c r="I73" s="100"/>
      <c r="K73" s="99"/>
      <c r="L73" s="99"/>
      <c r="M73" s="96"/>
      <c r="N73" s="48"/>
      <c r="O73" s="43"/>
      <c r="P73" s="125"/>
      <c r="Q73" s="125"/>
      <c r="R73" s="126"/>
      <c r="U73" s="92"/>
      <c r="V73" s="46"/>
      <c r="W73" s="43"/>
      <c r="X73" s="43"/>
      <c r="Y73" s="43"/>
      <c r="Z73" s="43"/>
    </row>
    <row r="74" spans="1:26">
      <c r="A74" s="43"/>
      <c r="B74" s="43"/>
      <c r="C74" s="44"/>
      <c r="D74" s="43"/>
      <c r="E74" s="45"/>
      <c r="F74" s="43"/>
      <c r="G74" s="43"/>
      <c r="H74" s="43"/>
      <c r="I74" s="100"/>
      <c r="K74" s="99"/>
      <c r="L74" s="99"/>
      <c r="M74" s="96"/>
      <c r="N74" s="48"/>
      <c r="O74" s="43"/>
      <c r="P74" s="125"/>
      <c r="Q74" s="125"/>
      <c r="R74" s="126"/>
      <c r="U74" s="43"/>
      <c r="V74" s="46"/>
      <c r="W74" s="43"/>
      <c r="X74" s="43"/>
      <c r="Y74" s="43"/>
      <c r="Z74" s="43"/>
    </row>
    <row r="75" spans="1:26">
      <c r="A75" s="43"/>
      <c r="B75" s="43"/>
      <c r="C75" s="44"/>
      <c r="D75" s="43"/>
      <c r="E75" s="45"/>
      <c r="F75" s="43"/>
      <c r="G75" s="43"/>
      <c r="H75" s="43"/>
      <c r="I75" s="100"/>
      <c r="K75" s="99"/>
      <c r="L75" s="99"/>
      <c r="M75" s="96"/>
      <c r="N75" s="48"/>
      <c r="O75" s="43"/>
      <c r="P75" s="125"/>
      <c r="Q75" s="125"/>
      <c r="R75" s="126"/>
      <c r="U75" s="92"/>
      <c r="V75" s="46"/>
      <c r="W75" s="43"/>
      <c r="X75" s="43"/>
      <c r="Y75" s="43"/>
      <c r="Z75" s="43"/>
    </row>
    <row r="76" spans="1:26">
      <c r="A76" s="43"/>
      <c r="B76" s="43"/>
      <c r="C76" s="44"/>
      <c r="D76" s="43"/>
      <c r="E76" s="45"/>
      <c r="F76" s="43"/>
      <c r="G76" s="43"/>
      <c r="H76" s="43"/>
      <c r="I76" s="100"/>
      <c r="K76" s="99"/>
      <c r="L76" s="99"/>
      <c r="M76" s="96"/>
      <c r="N76" s="48"/>
      <c r="O76" s="43"/>
      <c r="P76" s="125"/>
      <c r="Q76" s="125"/>
      <c r="R76" s="126"/>
      <c r="U76" s="92"/>
      <c r="V76" s="46"/>
    </row>
    <row r="77" spans="1:26">
      <c r="A77" s="43"/>
      <c r="B77" s="43"/>
      <c r="C77" s="44"/>
      <c r="D77" s="43"/>
      <c r="E77" s="45"/>
      <c r="F77" s="43"/>
      <c r="G77" s="43"/>
      <c r="H77" s="43"/>
      <c r="I77" s="100"/>
      <c r="K77" s="99"/>
      <c r="L77" s="99"/>
      <c r="M77" s="96"/>
      <c r="N77" s="48"/>
      <c r="O77" s="43"/>
      <c r="P77" s="125"/>
      <c r="Q77" s="125"/>
      <c r="R77" s="126"/>
      <c r="U77" s="92"/>
      <c r="V77" s="46"/>
    </row>
    <row r="78" spans="1:26">
      <c r="A78" s="43"/>
      <c r="B78" s="43"/>
      <c r="C78" s="44"/>
      <c r="D78" s="43"/>
      <c r="E78" s="45"/>
      <c r="F78" s="43"/>
      <c r="G78" s="43"/>
      <c r="H78" s="43"/>
      <c r="I78" s="100"/>
      <c r="K78" s="99"/>
      <c r="L78" s="99"/>
      <c r="M78" s="96"/>
      <c r="N78" s="48"/>
      <c r="O78" s="43"/>
      <c r="P78" s="125"/>
      <c r="Q78" s="125"/>
      <c r="R78" s="126"/>
      <c r="U78" s="92"/>
      <c r="V78" s="46"/>
    </row>
    <row r="79" spans="1:26">
      <c r="A79" s="43"/>
      <c r="B79" s="43"/>
      <c r="C79" s="44"/>
      <c r="D79" s="43"/>
      <c r="E79" s="45"/>
      <c r="F79" s="43"/>
      <c r="G79" s="43"/>
      <c r="H79" s="43"/>
      <c r="I79" s="100"/>
      <c r="K79" s="99"/>
      <c r="L79" s="99"/>
      <c r="M79" s="96"/>
      <c r="N79" s="48"/>
      <c r="O79" s="43"/>
      <c r="P79" s="125"/>
      <c r="Q79" s="125"/>
      <c r="R79" s="126"/>
      <c r="U79" s="92"/>
      <c r="V79" s="46"/>
    </row>
    <row r="80" spans="1:26">
      <c r="A80" s="43"/>
      <c r="B80" s="43"/>
      <c r="C80" s="44"/>
      <c r="D80" s="43"/>
      <c r="E80" s="45"/>
      <c r="F80" s="43"/>
      <c r="G80" s="43"/>
      <c r="H80" s="43"/>
      <c r="I80" s="100"/>
      <c r="K80" s="99"/>
      <c r="L80" s="99"/>
      <c r="M80" s="96"/>
      <c r="N80" s="48"/>
      <c r="O80" s="43"/>
      <c r="P80" s="125"/>
      <c r="Q80" s="125"/>
      <c r="R80" s="126"/>
      <c r="U80" s="92"/>
      <c r="V80" s="46"/>
    </row>
    <row r="81" spans="1:22">
      <c r="A81" s="43"/>
      <c r="B81" s="43"/>
      <c r="C81" s="44"/>
      <c r="D81" s="43"/>
      <c r="E81" s="45"/>
      <c r="F81" s="43"/>
      <c r="G81" s="43"/>
      <c r="H81" s="43"/>
      <c r="I81" s="100"/>
      <c r="K81" s="99"/>
      <c r="L81" s="99"/>
      <c r="M81" s="96"/>
      <c r="N81" s="48"/>
      <c r="O81" s="43"/>
      <c r="P81" s="125"/>
      <c r="Q81" s="125"/>
      <c r="R81" s="126"/>
      <c r="U81" s="92"/>
      <c r="V81" s="46"/>
    </row>
    <row r="82" spans="1:22">
      <c r="A82" s="43"/>
      <c r="B82" s="43"/>
      <c r="C82" s="44"/>
      <c r="D82" s="43"/>
      <c r="E82" s="45"/>
      <c r="F82" s="43"/>
      <c r="G82" s="43"/>
      <c r="H82" s="43"/>
      <c r="I82" s="100"/>
      <c r="K82" s="99"/>
      <c r="L82" s="99"/>
      <c r="M82" s="96"/>
      <c r="N82" s="48"/>
      <c r="O82" s="43"/>
      <c r="P82" s="125"/>
      <c r="Q82" s="125"/>
      <c r="R82" s="126"/>
      <c r="U82" s="92"/>
      <c r="V82" s="46"/>
    </row>
    <row r="83" spans="1:22">
      <c r="A83" s="43"/>
      <c r="B83" s="43"/>
      <c r="C83" s="44"/>
      <c r="D83" s="43"/>
      <c r="E83" s="45"/>
      <c r="F83" s="43"/>
      <c r="G83" s="43"/>
      <c r="H83" s="43"/>
      <c r="I83" s="100"/>
      <c r="K83" s="99"/>
      <c r="L83" s="99"/>
      <c r="M83" s="96"/>
      <c r="N83" s="48"/>
      <c r="O83" s="43"/>
      <c r="P83" s="125"/>
      <c r="Q83" s="125"/>
      <c r="R83" s="126"/>
      <c r="U83" s="92"/>
      <c r="V83" s="46"/>
    </row>
    <row r="84" spans="1:22">
      <c r="A84" s="43"/>
      <c r="B84" s="43"/>
      <c r="C84" s="44"/>
      <c r="D84" s="43"/>
      <c r="E84" s="45"/>
      <c r="F84" s="43"/>
      <c r="G84" s="43"/>
      <c r="H84" s="43"/>
      <c r="I84" s="100"/>
      <c r="K84" s="99"/>
      <c r="L84" s="99"/>
      <c r="M84" s="96"/>
      <c r="N84" s="48"/>
      <c r="O84" s="43"/>
      <c r="P84" s="125"/>
      <c r="Q84" s="125"/>
      <c r="R84" s="126"/>
      <c r="U84" s="92"/>
      <c r="V84" s="46"/>
    </row>
    <row r="85" spans="1:22">
      <c r="A85" s="43"/>
      <c r="B85" s="43"/>
      <c r="C85" s="44"/>
      <c r="D85" s="43"/>
      <c r="E85" s="45"/>
      <c r="F85" s="43"/>
      <c r="G85" s="43"/>
      <c r="H85" s="43"/>
      <c r="I85" s="100"/>
      <c r="K85" s="99"/>
      <c r="L85" s="99"/>
      <c r="M85" s="96"/>
      <c r="N85" s="48"/>
      <c r="O85" s="43"/>
      <c r="P85" s="125"/>
      <c r="Q85" s="125"/>
      <c r="R85" s="126"/>
      <c r="U85" s="91"/>
      <c r="V85" s="46"/>
    </row>
    <row r="98" spans="19:20">
      <c r="S98" s="33"/>
      <c r="T98" s="33"/>
    </row>
    <row r="115" spans="19:20">
      <c r="S115" s="33"/>
      <c r="T115" s="33"/>
    </row>
    <row r="132" spans="19:20">
      <c r="S132" s="33"/>
      <c r="T132" s="33"/>
    </row>
    <row r="149" spans="19:20">
      <c r="S149" s="33"/>
      <c r="T149" s="33"/>
    </row>
    <row r="166" spans="19:20">
      <c r="S166" s="33"/>
      <c r="T166" s="33"/>
    </row>
    <row r="183" spans="19:20">
      <c r="S183" s="33"/>
      <c r="T183" s="33"/>
    </row>
    <row r="200" spans="19:20">
      <c r="S200" s="33"/>
      <c r="T200" s="33"/>
    </row>
    <row r="217" spans="19:20">
      <c r="S217" s="33"/>
      <c r="T217" s="33"/>
    </row>
    <row r="234" spans="19:20">
      <c r="S234" s="33"/>
      <c r="T234" s="33"/>
    </row>
    <row r="251" spans="19:20">
      <c r="S251" s="33"/>
      <c r="T251" s="33"/>
    </row>
    <row r="268" spans="19:20">
      <c r="S268" s="33"/>
      <c r="T268" s="33"/>
    </row>
    <row r="285" spans="19:20">
      <c r="S285" s="33"/>
      <c r="T285" s="33"/>
    </row>
    <row r="302" spans="19:20">
      <c r="S302" s="33"/>
      <c r="T302" s="33"/>
    </row>
    <row r="319" spans="19:20">
      <c r="S319" s="33"/>
      <c r="T319" s="33"/>
    </row>
    <row r="336" spans="19:20">
      <c r="S336" s="33"/>
      <c r="T336" s="33"/>
    </row>
    <row r="353" spans="19:20">
      <c r="S353" s="33"/>
      <c r="T353" s="33"/>
    </row>
    <row r="370" spans="19:20">
      <c r="S370" s="33"/>
      <c r="T370" s="33"/>
    </row>
    <row r="387" spans="19:20">
      <c r="S387" s="33"/>
      <c r="T387" s="33"/>
    </row>
    <row r="404" spans="19:20">
      <c r="S404" s="33"/>
      <c r="T404" s="33"/>
    </row>
    <row r="421" spans="19:20">
      <c r="S421" s="33"/>
      <c r="T421" s="33"/>
    </row>
    <row r="438" spans="19:20">
      <c r="S438" s="33"/>
      <c r="T438" s="33"/>
    </row>
    <row r="455" spans="19:20">
      <c r="S455" s="33"/>
      <c r="T455" s="33"/>
    </row>
    <row r="472" spans="19:20">
      <c r="S472" s="33"/>
      <c r="T472" s="33"/>
    </row>
    <row r="489" spans="19:20">
      <c r="S489" s="33"/>
      <c r="T489" s="33"/>
    </row>
    <row r="506" spans="19:20">
      <c r="S506" s="33"/>
      <c r="T506" s="33"/>
    </row>
    <row r="523" spans="19:20">
      <c r="S523" s="33"/>
      <c r="T523" s="33"/>
    </row>
    <row r="540" spans="19:20">
      <c r="S540" s="33"/>
      <c r="T540" s="33"/>
    </row>
    <row r="557" spans="19:20">
      <c r="S557" s="33"/>
      <c r="T557" s="33"/>
    </row>
    <row r="574" spans="19:20">
      <c r="S574" s="33"/>
      <c r="T574" s="33"/>
    </row>
    <row r="591" spans="19:20">
      <c r="S591" s="33"/>
      <c r="T591" s="33"/>
    </row>
    <row r="608" spans="19:20">
      <c r="S608" s="33"/>
      <c r="T608" s="33"/>
    </row>
    <row r="625" spans="19:20">
      <c r="S625" s="33"/>
      <c r="T625" s="33"/>
    </row>
    <row r="642" spans="19:20">
      <c r="S642" s="33"/>
      <c r="T642" s="33"/>
    </row>
    <row r="659" spans="19:20">
      <c r="S659" s="33"/>
      <c r="T659" s="33"/>
    </row>
    <row r="676" spans="19:20">
      <c r="S676" s="33"/>
      <c r="T676" s="33"/>
    </row>
    <row r="693" spans="19:20">
      <c r="S693" s="33"/>
      <c r="T693" s="33"/>
    </row>
    <row r="710" spans="19:20">
      <c r="S710" s="33"/>
      <c r="T710" s="33"/>
    </row>
    <row r="727" spans="19:20">
      <c r="S727" s="33"/>
      <c r="T727" s="33"/>
    </row>
    <row r="744" spans="19:20">
      <c r="S744" s="33"/>
      <c r="T744" s="33"/>
    </row>
    <row r="761" spans="19:20">
      <c r="S761" s="33"/>
      <c r="T761" s="33"/>
    </row>
    <row r="778" spans="19:20">
      <c r="S778" s="33"/>
      <c r="T778" s="33"/>
    </row>
    <row r="795" spans="19:20">
      <c r="S795" s="33"/>
      <c r="T795" s="33"/>
    </row>
    <row r="812" spans="19:20">
      <c r="S812" s="33"/>
      <c r="T812" s="33"/>
    </row>
    <row r="829" spans="19:20">
      <c r="S829" s="33"/>
      <c r="T829" s="33"/>
    </row>
    <row r="846" spans="19:20">
      <c r="S846" s="33"/>
      <c r="T846" s="33"/>
    </row>
    <row r="863" spans="19:20">
      <c r="S863" s="33"/>
      <c r="T863" s="33"/>
    </row>
    <row r="880" spans="19:20">
      <c r="S880" s="33"/>
      <c r="T880" s="33"/>
    </row>
    <row r="897" spans="19:20">
      <c r="S897" s="33"/>
      <c r="T897" s="33"/>
    </row>
    <row r="914" spans="19:20">
      <c r="S914" s="33"/>
      <c r="T914" s="33"/>
    </row>
    <row r="931" spans="19:20">
      <c r="S931" s="33"/>
      <c r="T931" s="33"/>
    </row>
    <row r="948" spans="19:20">
      <c r="S948" s="33"/>
      <c r="T948" s="33"/>
    </row>
    <row r="965" spans="19:20">
      <c r="S965" s="33"/>
      <c r="T965" s="33"/>
    </row>
    <row r="982" spans="19:20">
      <c r="S982" s="33"/>
      <c r="T982" s="33"/>
    </row>
    <row r="999" spans="19:20">
      <c r="S999" s="33"/>
      <c r="T999" s="33"/>
    </row>
    <row r="1016" spans="19:20">
      <c r="S1016" s="33"/>
      <c r="T1016" s="33"/>
    </row>
    <row r="1033" spans="19:20">
      <c r="S1033" s="33"/>
      <c r="T1033" s="33"/>
    </row>
    <row r="1050" spans="19:20">
      <c r="S1050" s="33"/>
      <c r="T1050" s="33"/>
    </row>
    <row r="1067" spans="19:20">
      <c r="S1067" s="33"/>
      <c r="T1067" s="33"/>
    </row>
    <row r="1084" spans="19:20">
      <c r="S1084" s="33"/>
      <c r="T1084" s="33"/>
    </row>
    <row r="1101" spans="19:20">
      <c r="S1101" s="33"/>
      <c r="T1101" s="33"/>
    </row>
    <row r="1118" spans="19:20">
      <c r="S1118" s="33"/>
      <c r="T1118" s="33"/>
    </row>
    <row r="1135" spans="19:20">
      <c r="S1135" s="33"/>
      <c r="T1135" s="33"/>
    </row>
    <row r="1152" spans="19:20">
      <c r="S1152" s="33"/>
      <c r="T1152" s="33"/>
    </row>
    <row r="1169" spans="19:20">
      <c r="S1169" s="33"/>
      <c r="T1169" s="33"/>
    </row>
    <row r="1186" spans="19:20">
      <c r="S1186" s="33"/>
      <c r="T1186" s="33"/>
    </row>
    <row r="1203" spans="19:20">
      <c r="S1203" s="33"/>
      <c r="T1203" s="33"/>
    </row>
    <row r="1220" spans="19:20">
      <c r="S1220" s="33"/>
      <c r="T1220" s="33"/>
    </row>
    <row r="1237" spans="19:20">
      <c r="S1237" s="33"/>
      <c r="T1237" s="33"/>
    </row>
    <row r="1254" spans="19:20">
      <c r="S1254" s="33"/>
      <c r="T1254" s="33"/>
    </row>
    <row r="1271" spans="19:20">
      <c r="S1271" s="33"/>
      <c r="T1271" s="33"/>
    </row>
    <row r="1288" spans="19:20">
      <c r="S1288" s="33"/>
      <c r="T1288" s="33"/>
    </row>
    <row r="1305" spans="19:20">
      <c r="S1305" s="33"/>
      <c r="T1305" s="33"/>
    </row>
    <row r="1322" spans="19:20">
      <c r="S1322" s="33"/>
      <c r="T1322" s="33"/>
    </row>
    <row r="1339" spans="19:20">
      <c r="S1339" s="33"/>
      <c r="T1339" s="33"/>
    </row>
    <row r="1356" spans="19:20">
      <c r="S1356" s="33"/>
      <c r="T1356" s="33"/>
    </row>
    <row r="1373" spans="19:20">
      <c r="S1373" s="33"/>
      <c r="T1373" s="33"/>
    </row>
    <row r="1390" spans="19:20">
      <c r="S1390" s="33"/>
      <c r="T1390" s="33"/>
    </row>
    <row r="1407" spans="19:20">
      <c r="S1407" s="33"/>
      <c r="T1407" s="33"/>
    </row>
    <row r="1424" spans="19:20">
      <c r="S1424" s="33"/>
      <c r="T1424" s="33"/>
    </row>
    <row r="1441" spans="19:20">
      <c r="S1441" s="33"/>
      <c r="T1441" s="33"/>
    </row>
    <row r="1458" spans="19:20">
      <c r="S1458" s="33"/>
      <c r="T1458" s="33"/>
    </row>
    <row r="1475" spans="19:20">
      <c r="S1475" s="33"/>
      <c r="T1475" s="33"/>
    </row>
    <row r="1492" spans="19:20">
      <c r="S1492" s="33"/>
      <c r="T1492" s="33"/>
    </row>
    <row r="1509" spans="19:20">
      <c r="S1509" s="33"/>
      <c r="T1509" s="33"/>
    </row>
    <row r="1526" spans="19:20">
      <c r="S1526" s="33"/>
      <c r="T1526" s="33"/>
    </row>
    <row r="1543" spans="19:20">
      <c r="S1543" s="33"/>
      <c r="T1543" s="33"/>
    </row>
    <row r="1560" spans="19:20">
      <c r="S1560" s="33"/>
      <c r="T1560" s="33"/>
    </row>
    <row r="1577" spans="19:20">
      <c r="S1577" s="33"/>
      <c r="T1577" s="33"/>
    </row>
    <row r="1594" spans="19:20">
      <c r="S1594" s="33"/>
      <c r="T1594" s="33"/>
    </row>
    <row r="1611" spans="19:20">
      <c r="S1611" s="33"/>
      <c r="T1611" s="33"/>
    </row>
    <row r="1628" spans="19:20">
      <c r="S1628" s="33"/>
      <c r="T1628" s="33"/>
    </row>
    <row r="1645" spans="19:20">
      <c r="S1645" s="33"/>
      <c r="T1645" s="33"/>
    </row>
    <row r="1662" spans="19:20">
      <c r="S1662" s="33"/>
      <c r="T1662" s="33"/>
    </row>
    <row r="1679" spans="19:20">
      <c r="S1679" s="33"/>
      <c r="T1679" s="33"/>
    </row>
    <row r="1696" spans="19:20">
      <c r="S1696" s="33"/>
      <c r="T1696" s="33"/>
    </row>
    <row r="1713" spans="19:20">
      <c r="S1713" s="33"/>
      <c r="T1713" s="33"/>
    </row>
    <row r="1730" spans="19:20">
      <c r="S1730" s="33"/>
      <c r="T1730" s="33"/>
    </row>
    <row r="1747" spans="19:20">
      <c r="S1747" s="33"/>
      <c r="T1747" s="33"/>
    </row>
    <row r="1764" spans="19:20">
      <c r="S1764" s="33"/>
      <c r="T1764" s="33"/>
    </row>
    <row r="1781" spans="19:20">
      <c r="S1781" s="33"/>
      <c r="T1781" s="33"/>
    </row>
    <row r="1798" spans="19:20">
      <c r="S1798" s="33"/>
      <c r="T1798" s="33"/>
    </row>
    <row r="1815" spans="19:20">
      <c r="S1815" s="33"/>
      <c r="T1815" s="33"/>
    </row>
    <row r="1832" spans="19:20">
      <c r="S1832" s="33"/>
      <c r="T1832" s="33"/>
    </row>
    <row r="1849" spans="19:20">
      <c r="S1849" s="33"/>
      <c r="T1849" s="33"/>
    </row>
    <row r="1866" spans="19:20">
      <c r="S1866" s="33"/>
      <c r="T1866" s="33"/>
    </row>
    <row r="1883" spans="19:20">
      <c r="S1883" s="33"/>
      <c r="T1883" s="33"/>
    </row>
    <row r="1900" spans="19:20">
      <c r="S1900" s="33"/>
      <c r="T1900" s="33"/>
    </row>
    <row r="1917" spans="19:20">
      <c r="S1917" s="33"/>
      <c r="T1917" s="33"/>
    </row>
    <row r="1934" spans="19:20">
      <c r="S1934" s="33"/>
      <c r="T1934" s="33"/>
    </row>
    <row r="1951" spans="19:20">
      <c r="S1951" s="33"/>
      <c r="T1951" s="33"/>
    </row>
    <row r="1968" spans="19:20">
      <c r="S1968" s="33"/>
      <c r="T1968" s="33"/>
    </row>
    <row r="1985" spans="19:20">
      <c r="S1985" s="33"/>
      <c r="T1985" s="33"/>
    </row>
    <row r="2002" spans="19:20">
      <c r="S2002" s="33"/>
      <c r="T2002" s="33"/>
    </row>
    <row r="2019" spans="19:20">
      <c r="S2019" s="33"/>
      <c r="T2019" s="33"/>
    </row>
    <row r="2036" spans="19:20">
      <c r="S2036" s="33"/>
      <c r="T2036" s="33"/>
    </row>
    <row r="2053" spans="19:20">
      <c r="S2053" s="33"/>
      <c r="T2053" s="33"/>
    </row>
    <row r="2070" spans="19:20">
      <c r="S2070" s="33"/>
      <c r="T2070" s="33"/>
    </row>
    <row r="2087" spans="19:20">
      <c r="S2087" s="33"/>
      <c r="T2087" s="33"/>
    </row>
    <row r="2104" spans="19:20">
      <c r="S2104" s="33"/>
      <c r="T2104" s="33"/>
    </row>
    <row r="2121" spans="19:20">
      <c r="S2121" s="33"/>
      <c r="T2121" s="33"/>
    </row>
    <row r="2138" spans="19:20">
      <c r="S2138" s="33"/>
      <c r="T2138" s="33"/>
    </row>
    <row r="2155" spans="19:20">
      <c r="S2155" s="33"/>
      <c r="T2155" s="33"/>
    </row>
    <row r="2172" spans="19:20">
      <c r="S2172" s="33"/>
      <c r="T2172" s="33"/>
    </row>
    <row r="2189" spans="19:20">
      <c r="S2189" s="33"/>
      <c r="T2189" s="33"/>
    </row>
    <row r="2206" spans="19:20">
      <c r="S2206" s="33"/>
      <c r="T2206" s="33"/>
    </row>
    <row r="2223" spans="19:20">
      <c r="S2223" s="33"/>
      <c r="T2223" s="33"/>
    </row>
    <row r="2240" spans="19:20">
      <c r="S2240" s="33"/>
      <c r="T2240" s="33"/>
    </row>
    <row r="2257" spans="19:20">
      <c r="S2257" s="33"/>
      <c r="T2257" s="33"/>
    </row>
    <row r="2274" spans="19:20">
      <c r="S2274" s="33"/>
      <c r="T2274" s="33"/>
    </row>
    <row r="2291" spans="19:20">
      <c r="S2291" s="33"/>
      <c r="T2291" s="33"/>
    </row>
    <row r="2308" spans="19:20">
      <c r="S2308" s="33"/>
      <c r="T2308" s="33"/>
    </row>
    <row r="2325" spans="19:20">
      <c r="S2325" s="33"/>
      <c r="T2325" s="33"/>
    </row>
    <row r="2342" spans="19:20">
      <c r="S2342" s="33"/>
      <c r="T2342" s="33"/>
    </row>
    <row r="2359" spans="19:20">
      <c r="S2359" s="33"/>
      <c r="T2359" s="33"/>
    </row>
    <row r="2376" spans="19:20">
      <c r="S2376" s="33"/>
      <c r="T2376" s="33"/>
    </row>
    <row r="2393" spans="19:20">
      <c r="S2393" s="33"/>
      <c r="T2393" s="33"/>
    </row>
    <row r="2410" spans="19:20">
      <c r="S2410" s="33"/>
      <c r="T2410" s="33"/>
    </row>
    <row r="2427" spans="19:20">
      <c r="S2427" s="33"/>
      <c r="T2427" s="33"/>
    </row>
    <row r="2444" spans="19:20">
      <c r="S2444" s="33"/>
      <c r="T2444" s="33"/>
    </row>
    <row r="2461" spans="19:20">
      <c r="S2461" s="33"/>
      <c r="T2461" s="33"/>
    </row>
    <row r="2478" spans="19:20">
      <c r="S2478" s="33"/>
      <c r="T2478" s="33"/>
    </row>
    <row r="2495" spans="19:20">
      <c r="S2495" s="33"/>
      <c r="T2495" s="33"/>
    </row>
    <row r="2512" spans="19:20">
      <c r="S2512" s="33"/>
      <c r="T2512" s="33"/>
    </row>
    <row r="2529" spans="19:20">
      <c r="S2529" s="33"/>
      <c r="T2529" s="33"/>
    </row>
    <row r="2546" spans="19:20">
      <c r="S2546" s="33"/>
      <c r="T2546" s="33"/>
    </row>
    <row r="2563" spans="19:20">
      <c r="S2563" s="33"/>
      <c r="T2563" s="33"/>
    </row>
    <row r="2580" spans="19:20">
      <c r="S2580" s="33"/>
      <c r="T2580" s="33"/>
    </row>
    <row r="2597" spans="19:20">
      <c r="S2597" s="33"/>
      <c r="T2597" s="33"/>
    </row>
    <row r="2614" spans="19:20">
      <c r="S2614" s="33"/>
      <c r="T2614" s="33"/>
    </row>
    <row r="2631" spans="19:20">
      <c r="S2631" s="33"/>
      <c r="T2631" s="33"/>
    </row>
    <row r="2648" spans="19:20">
      <c r="S2648" s="33"/>
      <c r="T2648" s="33"/>
    </row>
    <row r="2665" spans="19:20">
      <c r="S2665" s="33"/>
      <c r="T2665" s="33"/>
    </row>
    <row r="2682" spans="19:20">
      <c r="S2682" s="33"/>
      <c r="T2682" s="33"/>
    </row>
    <row r="2699" spans="19:20">
      <c r="S2699" s="33"/>
      <c r="T2699" s="33"/>
    </row>
    <row r="2716" spans="19:20">
      <c r="S2716" s="33"/>
      <c r="T2716" s="33"/>
    </row>
    <row r="2733" spans="19:20">
      <c r="S2733" s="33"/>
      <c r="T2733" s="33"/>
    </row>
    <row r="2750" spans="19:20">
      <c r="S2750" s="33"/>
      <c r="T2750" s="33"/>
    </row>
    <row r="2767" spans="19:20">
      <c r="S2767" s="33"/>
      <c r="T2767" s="33"/>
    </row>
    <row r="2784" spans="19:20">
      <c r="S2784" s="33"/>
      <c r="T2784" s="33"/>
    </row>
    <row r="2801" spans="19:20">
      <c r="S2801" s="33"/>
      <c r="T2801" s="33"/>
    </row>
    <row r="2818" spans="19:20">
      <c r="S2818" s="33"/>
      <c r="T2818" s="33"/>
    </row>
    <row r="2835" spans="19:20">
      <c r="S2835" s="33"/>
      <c r="T2835" s="33"/>
    </row>
    <row r="2852" spans="19:20">
      <c r="S2852" s="33"/>
      <c r="T2852" s="33"/>
    </row>
    <row r="2869" spans="19:20">
      <c r="S2869" s="33"/>
      <c r="T2869" s="33"/>
    </row>
    <row r="2886" spans="19:20">
      <c r="S2886" s="33"/>
      <c r="T2886" s="33"/>
    </row>
    <row r="2903" spans="19:20">
      <c r="S2903" s="33"/>
      <c r="T2903" s="33"/>
    </row>
    <row r="2920" spans="19:20">
      <c r="S2920" s="33"/>
      <c r="T2920" s="33"/>
    </row>
    <row r="2937" spans="19:20">
      <c r="S2937" s="33"/>
      <c r="T2937" s="33"/>
    </row>
    <row r="2954" spans="19:20">
      <c r="S2954" s="33"/>
      <c r="T2954" s="33"/>
    </row>
    <row r="2971" spans="19:20">
      <c r="S2971" s="33"/>
      <c r="T2971" s="33"/>
    </row>
    <row r="2988" spans="19:20">
      <c r="S2988" s="33"/>
      <c r="T2988" s="33"/>
    </row>
    <row r="3005" spans="19:20">
      <c r="S3005" s="33"/>
      <c r="T3005" s="33"/>
    </row>
    <row r="3022" spans="19:20">
      <c r="S3022" s="33"/>
      <c r="T3022" s="33"/>
    </row>
    <row r="3039" spans="19:20">
      <c r="S3039" s="33"/>
      <c r="T3039" s="33"/>
    </row>
    <row r="3056" spans="19:20">
      <c r="S3056" s="33"/>
      <c r="T3056" s="33"/>
    </row>
    <row r="3073" spans="19:20">
      <c r="S3073" s="33"/>
      <c r="T3073" s="33"/>
    </row>
    <row r="3090" spans="19:20">
      <c r="S3090" s="33"/>
      <c r="T3090" s="33"/>
    </row>
    <row r="3107" spans="19:20">
      <c r="S3107" s="33"/>
      <c r="T3107" s="33"/>
    </row>
    <row r="3124" spans="19:20">
      <c r="S3124" s="33"/>
      <c r="T3124" s="33"/>
    </row>
    <row r="3141" spans="19:20">
      <c r="S3141" s="33"/>
      <c r="T3141" s="33"/>
    </row>
    <row r="3158" spans="19:20">
      <c r="S3158" s="33"/>
      <c r="T3158" s="33"/>
    </row>
    <row r="3175" spans="19:20">
      <c r="S3175" s="33"/>
      <c r="T3175" s="33"/>
    </row>
    <row r="3192" spans="19:20">
      <c r="S3192" s="33"/>
      <c r="T3192" s="33"/>
    </row>
    <row r="3209" spans="19:20">
      <c r="S3209" s="33"/>
      <c r="T3209" s="33"/>
    </row>
    <row r="3226" spans="19:20">
      <c r="S3226" s="33"/>
      <c r="T3226" s="33"/>
    </row>
    <row r="3243" spans="19:20">
      <c r="S3243" s="33"/>
      <c r="T3243" s="33"/>
    </row>
    <row r="3260" spans="19:20">
      <c r="S3260" s="33"/>
      <c r="T3260" s="33"/>
    </row>
    <row r="3277" spans="19:20">
      <c r="S3277" s="33"/>
      <c r="T3277" s="33"/>
    </row>
    <row r="3294" spans="19:20">
      <c r="S3294" s="33"/>
      <c r="T3294" s="33"/>
    </row>
    <row r="3311" spans="19:20">
      <c r="S3311" s="33"/>
      <c r="T3311" s="33"/>
    </row>
    <row r="3328" spans="19:20">
      <c r="S3328" s="33"/>
      <c r="T3328" s="33"/>
    </row>
    <row r="3345" spans="19:20">
      <c r="S3345" s="33"/>
      <c r="T3345" s="33"/>
    </row>
    <row r="3362" spans="19:20">
      <c r="S3362" s="33"/>
      <c r="T3362" s="33"/>
    </row>
    <row r="3379" spans="19:20">
      <c r="S3379" s="33"/>
      <c r="T3379" s="33"/>
    </row>
    <row r="3396" spans="19:20">
      <c r="S3396" s="33"/>
      <c r="T3396" s="33"/>
    </row>
    <row r="3413" spans="19:20">
      <c r="S3413" s="33"/>
      <c r="T3413" s="33"/>
    </row>
    <row r="3430" spans="19:20">
      <c r="S3430" s="33"/>
      <c r="T3430" s="33"/>
    </row>
    <row r="3447" spans="19:20">
      <c r="S3447" s="33"/>
      <c r="T3447" s="33"/>
    </row>
    <row r="3464" spans="19:20">
      <c r="S3464" s="33"/>
      <c r="T3464" s="33"/>
    </row>
    <row r="3481" spans="19:20">
      <c r="S3481" s="33"/>
      <c r="T3481" s="33"/>
    </row>
    <row r="3498" spans="19:20">
      <c r="S3498" s="33"/>
      <c r="T3498" s="33"/>
    </row>
    <row r="3515" spans="19:20">
      <c r="S3515" s="33"/>
      <c r="T3515" s="33"/>
    </row>
    <row r="3532" spans="19:20">
      <c r="S3532" s="33"/>
      <c r="T3532" s="33"/>
    </row>
    <row r="3549" spans="19:20">
      <c r="S3549" s="33"/>
      <c r="T3549" s="33"/>
    </row>
    <row r="3566" spans="19:20">
      <c r="S3566" s="33"/>
      <c r="T3566" s="33"/>
    </row>
    <row r="3583" spans="19:20">
      <c r="S3583" s="33"/>
      <c r="T3583" s="33"/>
    </row>
    <row r="3600" spans="19:20">
      <c r="S3600" s="33"/>
      <c r="T3600" s="33"/>
    </row>
    <row r="3617" spans="19:20">
      <c r="S3617" s="33"/>
      <c r="T3617" s="33"/>
    </row>
    <row r="3634" spans="19:20">
      <c r="S3634" s="33"/>
      <c r="T3634" s="33"/>
    </row>
    <row r="3651" spans="19:20">
      <c r="S3651" s="33"/>
      <c r="T3651" s="33"/>
    </row>
    <row r="3668" spans="19:20">
      <c r="S3668" s="33"/>
      <c r="T3668" s="33"/>
    </row>
    <row r="3685" spans="19:20">
      <c r="S3685" s="33"/>
      <c r="T3685" s="33"/>
    </row>
    <row r="3702" spans="19:20">
      <c r="S3702" s="33"/>
      <c r="T3702" s="33"/>
    </row>
    <row r="3719" spans="19:20">
      <c r="S3719" s="33"/>
      <c r="T3719" s="33"/>
    </row>
    <row r="3736" spans="19:20">
      <c r="S3736" s="33"/>
      <c r="T3736" s="33"/>
    </row>
    <row r="3753" spans="19:20">
      <c r="S3753" s="33"/>
      <c r="T3753" s="33"/>
    </row>
    <row r="3770" spans="19:20">
      <c r="S3770" s="33"/>
      <c r="T3770" s="33"/>
    </row>
    <row r="3787" spans="19:20">
      <c r="S3787" s="33"/>
      <c r="T3787" s="33"/>
    </row>
    <row r="3804" spans="19:20">
      <c r="S3804" s="33"/>
      <c r="T3804" s="33"/>
    </row>
    <row r="3821" spans="19:20">
      <c r="S3821" s="33"/>
      <c r="T3821" s="33"/>
    </row>
    <row r="3838" spans="19:20">
      <c r="S3838" s="33"/>
      <c r="T3838" s="33"/>
    </row>
    <row r="3855" spans="19:20">
      <c r="S3855" s="33"/>
      <c r="T3855" s="33"/>
    </row>
    <row r="3872" spans="19:20">
      <c r="S3872" s="33"/>
      <c r="T3872" s="33"/>
    </row>
    <row r="3889" spans="19:20">
      <c r="S3889" s="33"/>
      <c r="T3889" s="33"/>
    </row>
    <row r="3906" spans="19:20">
      <c r="S3906" s="33"/>
      <c r="T3906" s="33"/>
    </row>
    <row r="3923" spans="19:20">
      <c r="S3923" s="33"/>
      <c r="T3923" s="33"/>
    </row>
    <row r="3940" spans="19:20">
      <c r="S3940" s="33"/>
      <c r="T3940" s="33"/>
    </row>
    <row r="3957" spans="19:20">
      <c r="S3957" s="33"/>
      <c r="T3957" s="33"/>
    </row>
    <row r="3974" spans="19:20">
      <c r="S3974" s="33"/>
      <c r="T3974" s="33"/>
    </row>
    <row r="3991" spans="19:20">
      <c r="S3991" s="33"/>
      <c r="T3991" s="33"/>
    </row>
    <row r="4008" spans="19:20">
      <c r="S4008" s="33"/>
      <c r="T4008" s="33"/>
    </row>
    <row r="4025" spans="19:20">
      <c r="S4025" s="33"/>
      <c r="T4025" s="33"/>
    </row>
    <row r="4042" spans="19:20">
      <c r="S4042" s="33"/>
      <c r="T4042" s="33"/>
    </row>
    <row r="4059" spans="19:20">
      <c r="S4059" s="33"/>
      <c r="T4059" s="33"/>
    </row>
    <row r="4076" spans="19:20">
      <c r="S4076" s="33"/>
      <c r="T4076" s="33"/>
    </row>
    <row r="4093" spans="19:20">
      <c r="S4093" s="33"/>
      <c r="T4093" s="33"/>
    </row>
    <row r="4110" spans="19:20">
      <c r="S4110" s="33"/>
      <c r="T4110" s="33"/>
    </row>
    <row r="4127" spans="19:20">
      <c r="S4127" s="33"/>
      <c r="T4127" s="33"/>
    </row>
    <row r="4144" spans="19:20">
      <c r="S4144" s="33"/>
      <c r="T4144" s="33"/>
    </row>
    <row r="4161" spans="19:20">
      <c r="S4161" s="33"/>
      <c r="T4161" s="33"/>
    </row>
    <row r="4178" spans="19:20">
      <c r="S4178" s="33"/>
      <c r="T4178" s="33"/>
    </row>
    <row r="4195" spans="19:20">
      <c r="S4195" s="33"/>
      <c r="T4195" s="33"/>
    </row>
    <row r="4212" spans="19:20">
      <c r="S4212" s="33"/>
      <c r="T4212" s="33"/>
    </row>
    <row r="4229" spans="19:20">
      <c r="S4229" s="33"/>
      <c r="T4229" s="33"/>
    </row>
    <row r="4246" spans="19:20">
      <c r="S4246" s="33"/>
      <c r="T4246" s="33"/>
    </row>
    <row r="4263" spans="19:20">
      <c r="S4263" s="33"/>
      <c r="T4263" s="33"/>
    </row>
    <row r="4280" spans="19:20">
      <c r="S4280" s="33"/>
      <c r="T4280" s="33"/>
    </row>
    <row r="4297" spans="19:20">
      <c r="S4297" s="33"/>
      <c r="T4297" s="33"/>
    </row>
    <row r="4314" spans="19:20">
      <c r="S4314" s="33"/>
      <c r="T4314" s="33"/>
    </row>
    <row r="4331" spans="19:20">
      <c r="S4331" s="33"/>
      <c r="T4331" s="33"/>
    </row>
    <row r="4348" spans="19:20">
      <c r="S4348" s="33"/>
      <c r="T4348" s="33"/>
    </row>
    <row r="4365" spans="19:20">
      <c r="S4365" s="33"/>
      <c r="T4365" s="33"/>
    </row>
    <row r="4382" spans="19:20">
      <c r="S4382" s="33"/>
      <c r="T4382" s="33"/>
    </row>
    <row r="4399" spans="19:20">
      <c r="S4399" s="33"/>
      <c r="T4399" s="33"/>
    </row>
    <row r="4416" spans="19:20">
      <c r="S4416" s="33"/>
      <c r="T4416" s="33"/>
    </row>
    <row r="4433" spans="19:20">
      <c r="S4433" s="33"/>
      <c r="T4433" s="33"/>
    </row>
    <row r="4450" spans="19:20">
      <c r="S4450" s="33"/>
      <c r="T4450" s="33"/>
    </row>
    <row r="4467" spans="19:20">
      <c r="S4467" s="33"/>
      <c r="T4467" s="33"/>
    </row>
    <row r="4484" spans="19:20">
      <c r="S4484" s="33"/>
      <c r="T4484" s="33"/>
    </row>
    <row r="4501" spans="19:20">
      <c r="S4501" s="33"/>
      <c r="T4501" s="33"/>
    </row>
    <row r="4518" spans="19:20">
      <c r="S4518" s="33"/>
      <c r="T4518" s="33"/>
    </row>
    <row r="4535" spans="19:20">
      <c r="S4535" s="33"/>
      <c r="T4535" s="33"/>
    </row>
    <row r="4552" spans="19:20">
      <c r="S4552" s="33"/>
      <c r="T4552" s="33"/>
    </row>
    <row r="4569" spans="19:20">
      <c r="S4569" s="33"/>
      <c r="T4569" s="33"/>
    </row>
    <row r="4586" spans="19:20">
      <c r="S4586" s="33"/>
      <c r="T4586" s="33"/>
    </row>
    <row r="4603" spans="19:20">
      <c r="S4603" s="33"/>
      <c r="T4603" s="33"/>
    </row>
    <row r="4620" spans="19:20">
      <c r="S4620" s="33"/>
      <c r="T4620" s="33"/>
    </row>
    <row r="4637" spans="19:20">
      <c r="S4637" s="33"/>
      <c r="T4637" s="33"/>
    </row>
    <row r="4654" spans="19:20">
      <c r="S4654" s="33"/>
      <c r="T4654" s="33"/>
    </row>
    <row r="4671" spans="19:20">
      <c r="S4671" s="33"/>
      <c r="T4671" s="33"/>
    </row>
    <row r="4688" spans="19:20">
      <c r="S4688" s="33"/>
      <c r="T4688" s="33"/>
    </row>
    <row r="4705" spans="19:20">
      <c r="S4705" s="33"/>
      <c r="T4705" s="33"/>
    </row>
    <row r="4722" spans="19:20">
      <c r="S4722" s="33"/>
      <c r="T4722" s="33"/>
    </row>
    <row r="4739" spans="19:20">
      <c r="S4739" s="33"/>
      <c r="T4739" s="33"/>
    </row>
    <row r="4756" spans="19:20">
      <c r="S4756" s="33"/>
      <c r="T4756" s="33"/>
    </row>
    <row r="4773" spans="19:20">
      <c r="S4773" s="33"/>
      <c r="T4773" s="33"/>
    </row>
    <row r="4790" spans="19:20">
      <c r="S4790" s="33"/>
      <c r="T4790" s="33"/>
    </row>
    <row r="4807" spans="19:20">
      <c r="S4807" s="33"/>
      <c r="T4807" s="33"/>
    </row>
    <row r="4824" spans="19:20">
      <c r="S4824" s="33"/>
      <c r="T4824" s="33"/>
    </row>
    <row r="4841" spans="19:20">
      <c r="S4841" s="33"/>
      <c r="T4841" s="33"/>
    </row>
    <row r="4858" spans="19:20">
      <c r="S4858" s="33"/>
      <c r="T4858" s="33"/>
    </row>
    <row r="4875" spans="19:20">
      <c r="S4875" s="33"/>
      <c r="T4875" s="33"/>
    </row>
    <row r="4892" spans="19:20">
      <c r="S4892" s="33"/>
      <c r="T4892" s="33"/>
    </row>
    <row r="4909" spans="19:20">
      <c r="S4909" s="33"/>
      <c r="T4909" s="33"/>
    </row>
    <row r="4926" spans="19:20">
      <c r="S4926" s="33"/>
      <c r="T4926" s="33"/>
    </row>
    <row r="4943" spans="19:20">
      <c r="S4943" s="33"/>
      <c r="T4943" s="33"/>
    </row>
    <row r="4960" spans="19:20">
      <c r="S4960" s="33"/>
      <c r="T4960" s="33"/>
    </row>
    <row r="4977" spans="19:20">
      <c r="S4977" s="33"/>
      <c r="T4977" s="33"/>
    </row>
    <row r="4994" spans="19:20">
      <c r="S4994" s="33"/>
      <c r="T4994" s="33"/>
    </row>
    <row r="5011" spans="19:20">
      <c r="S5011" s="33"/>
      <c r="T5011" s="33"/>
    </row>
    <row r="5028" spans="19:20">
      <c r="S5028" s="33"/>
      <c r="T5028" s="33"/>
    </row>
    <row r="5045" spans="19:20">
      <c r="S5045" s="33"/>
      <c r="T5045" s="33"/>
    </row>
    <row r="5062" spans="19:20">
      <c r="S5062" s="33"/>
      <c r="T5062" s="33"/>
    </row>
    <row r="5079" spans="19:20">
      <c r="S5079" s="33"/>
      <c r="T5079" s="33"/>
    </row>
    <row r="5096" spans="19:20">
      <c r="S5096" s="33"/>
      <c r="T5096" s="33"/>
    </row>
    <row r="5113" spans="19:20">
      <c r="S5113" s="33"/>
      <c r="T5113" s="33"/>
    </row>
    <row r="5130" spans="19:20">
      <c r="S5130" s="33"/>
      <c r="T5130" s="33"/>
    </row>
    <row r="5147" spans="19:20">
      <c r="S5147" s="33"/>
      <c r="T5147" s="33"/>
    </row>
    <row r="5164" spans="19:20">
      <c r="S5164" s="33"/>
      <c r="T5164" s="33"/>
    </row>
    <row r="5181" spans="19:20">
      <c r="S5181" s="33"/>
      <c r="T5181" s="33"/>
    </row>
    <row r="5198" spans="19:20">
      <c r="S5198" s="33"/>
      <c r="T5198" s="33"/>
    </row>
    <row r="5215" spans="19:20">
      <c r="S5215" s="33"/>
      <c r="T5215" s="33"/>
    </row>
    <row r="5232" spans="19:20">
      <c r="S5232" s="33"/>
      <c r="T5232" s="33"/>
    </row>
    <row r="5249" spans="19:20">
      <c r="S5249" s="33"/>
      <c r="T5249" s="33"/>
    </row>
    <row r="5266" spans="19:20">
      <c r="S5266" s="33"/>
      <c r="T5266" s="33"/>
    </row>
    <row r="5283" spans="19:20">
      <c r="S5283" s="33"/>
      <c r="T5283" s="33"/>
    </row>
    <row r="5300" spans="19:20">
      <c r="S5300" s="33"/>
      <c r="T5300" s="33"/>
    </row>
    <row r="5317" spans="19:20">
      <c r="S5317" s="33"/>
      <c r="T5317" s="33"/>
    </row>
    <row r="5334" spans="19:20">
      <c r="S5334" s="33"/>
      <c r="T5334" s="33"/>
    </row>
    <row r="5351" spans="19:20">
      <c r="S5351" s="33"/>
      <c r="T5351" s="33"/>
    </row>
    <row r="5368" spans="19:20">
      <c r="S5368" s="33"/>
      <c r="T5368" s="33"/>
    </row>
    <row r="5385" spans="19:20">
      <c r="S5385" s="33"/>
      <c r="T5385" s="33"/>
    </row>
    <row r="5402" spans="19:20">
      <c r="S5402" s="33"/>
      <c r="T5402" s="33"/>
    </row>
    <row r="5419" spans="19:20">
      <c r="S5419" s="33"/>
      <c r="T5419" s="33"/>
    </row>
    <row r="5436" spans="19:20">
      <c r="S5436" s="33"/>
      <c r="T5436" s="33"/>
    </row>
    <row r="5453" spans="19:20">
      <c r="S5453" s="33"/>
      <c r="T5453" s="33"/>
    </row>
    <row r="5470" spans="19:20">
      <c r="S5470" s="33"/>
      <c r="T5470" s="33"/>
    </row>
    <row r="5487" spans="19:20">
      <c r="S5487" s="33"/>
      <c r="T5487" s="33"/>
    </row>
    <row r="5504" spans="19:20">
      <c r="S5504" s="33"/>
      <c r="T5504" s="33"/>
    </row>
    <row r="5521" spans="19:20">
      <c r="S5521" s="33"/>
      <c r="T5521" s="33"/>
    </row>
    <row r="5538" spans="19:20">
      <c r="S5538" s="33"/>
      <c r="T5538" s="33"/>
    </row>
    <row r="5555" spans="19:20">
      <c r="S5555" s="33"/>
      <c r="T5555" s="33"/>
    </row>
    <row r="5572" spans="19:20">
      <c r="S5572" s="33"/>
      <c r="T5572" s="33"/>
    </row>
    <row r="5589" spans="19:20">
      <c r="S5589" s="33"/>
      <c r="T5589" s="33"/>
    </row>
    <row r="5606" spans="19:20">
      <c r="S5606" s="33"/>
      <c r="T5606" s="33"/>
    </row>
    <row r="5623" spans="19:20">
      <c r="S5623" s="33"/>
      <c r="T5623" s="33"/>
    </row>
    <row r="5640" spans="19:20">
      <c r="S5640" s="33"/>
      <c r="T5640" s="33"/>
    </row>
    <row r="5657" spans="19:20">
      <c r="S5657" s="33"/>
      <c r="T5657" s="33"/>
    </row>
    <row r="5674" spans="19:20">
      <c r="S5674" s="33"/>
      <c r="T5674" s="33"/>
    </row>
    <row r="5691" spans="19:20">
      <c r="S5691" s="33"/>
      <c r="T5691" s="33"/>
    </row>
    <row r="5708" spans="19:20">
      <c r="S5708" s="33"/>
      <c r="T5708" s="33"/>
    </row>
    <row r="5725" spans="19:20">
      <c r="S5725" s="33"/>
      <c r="T5725" s="33"/>
    </row>
    <row r="5742" spans="19:20">
      <c r="S5742" s="33"/>
      <c r="T5742" s="33"/>
    </row>
    <row r="5759" spans="19:20">
      <c r="S5759" s="33"/>
      <c r="T5759" s="33"/>
    </row>
    <row r="5776" spans="19:20">
      <c r="S5776" s="33"/>
      <c r="T5776" s="33"/>
    </row>
    <row r="5793" spans="19:20">
      <c r="S5793" s="33"/>
      <c r="T5793" s="33"/>
    </row>
    <row r="5810" spans="19:20">
      <c r="S5810" s="33"/>
      <c r="T5810" s="33"/>
    </row>
    <row r="5827" spans="19:20">
      <c r="S5827" s="33"/>
      <c r="T5827" s="33"/>
    </row>
    <row r="5844" spans="19:20">
      <c r="S5844" s="33"/>
      <c r="T5844" s="33"/>
    </row>
    <row r="5861" spans="19:20">
      <c r="S5861" s="33"/>
      <c r="T5861" s="33"/>
    </row>
    <row r="5878" spans="19:20">
      <c r="S5878" s="33"/>
      <c r="T5878" s="33"/>
    </row>
    <row r="5895" spans="19:20">
      <c r="S5895" s="33"/>
      <c r="T5895" s="33"/>
    </row>
    <row r="5912" spans="19:20">
      <c r="S5912" s="33"/>
      <c r="T5912" s="33"/>
    </row>
    <row r="5929" spans="19:20">
      <c r="S5929" s="33"/>
      <c r="T5929" s="33"/>
    </row>
    <row r="5946" spans="19:20">
      <c r="S5946" s="33"/>
      <c r="T5946" s="33"/>
    </row>
    <row r="5963" spans="19:20">
      <c r="S5963" s="33"/>
      <c r="T5963" s="33"/>
    </row>
    <row r="5980" spans="19:20">
      <c r="S5980" s="33"/>
      <c r="T5980" s="33"/>
    </row>
    <row r="5997" spans="19:20">
      <c r="S5997" s="33"/>
      <c r="T5997" s="33"/>
    </row>
    <row r="6014" spans="19:20">
      <c r="S6014" s="33"/>
      <c r="T6014" s="33"/>
    </row>
    <row r="6031" spans="19:20">
      <c r="S6031" s="33"/>
      <c r="T6031" s="33"/>
    </row>
    <row r="6048" spans="19:20">
      <c r="S6048" s="33"/>
      <c r="T6048" s="33"/>
    </row>
    <row r="6065" spans="19:20">
      <c r="S6065" s="33"/>
      <c r="T6065" s="33"/>
    </row>
    <row r="6082" spans="19:20">
      <c r="S6082" s="33"/>
      <c r="T6082" s="33"/>
    </row>
    <row r="6099" spans="19:20">
      <c r="S6099" s="33"/>
      <c r="T6099" s="33"/>
    </row>
    <row r="6116" spans="19:20">
      <c r="S6116" s="33"/>
      <c r="T6116" s="33"/>
    </row>
    <row r="6133" spans="19:20">
      <c r="S6133" s="33"/>
      <c r="T6133" s="33"/>
    </row>
    <row r="6150" spans="19:20">
      <c r="S6150" s="33"/>
      <c r="T6150" s="33"/>
    </row>
    <row r="6167" spans="19:20">
      <c r="S6167" s="33"/>
      <c r="T6167" s="33"/>
    </row>
    <row r="6184" spans="19:20">
      <c r="S6184" s="33"/>
      <c r="T6184" s="33"/>
    </row>
    <row r="6201" spans="19:20">
      <c r="S6201" s="33"/>
      <c r="T6201" s="33"/>
    </row>
    <row r="6218" spans="19:20">
      <c r="S6218" s="33"/>
      <c r="T6218" s="33"/>
    </row>
    <row r="6235" spans="19:20">
      <c r="S6235" s="33"/>
      <c r="T6235" s="33"/>
    </row>
    <row r="6252" spans="19:20">
      <c r="S6252" s="33"/>
      <c r="T6252" s="33"/>
    </row>
    <row r="6269" spans="19:20">
      <c r="S6269" s="33"/>
      <c r="T6269" s="33"/>
    </row>
    <row r="6286" spans="19:20">
      <c r="S6286" s="33"/>
      <c r="T6286" s="33"/>
    </row>
    <row r="6303" spans="19:20">
      <c r="S6303" s="33"/>
      <c r="T6303" s="33"/>
    </row>
    <row r="6320" spans="19:20">
      <c r="S6320" s="33"/>
      <c r="T6320" s="33"/>
    </row>
    <row r="6337" spans="19:20">
      <c r="S6337" s="33"/>
      <c r="T6337" s="33"/>
    </row>
    <row r="6354" spans="19:20">
      <c r="S6354" s="33"/>
      <c r="T6354" s="33"/>
    </row>
    <row r="6371" spans="19:20">
      <c r="S6371" s="33"/>
      <c r="T6371" s="33"/>
    </row>
    <row r="6388" spans="19:20">
      <c r="S6388" s="33"/>
      <c r="T6388" s="33"/>
    </row>
    <row r="6405" spans="19:20">
      <c r="S6405" s="33"/>
      <c r="T6405" s="33"/>
    </row>
    <row r="6422" spans="19:20">
      <c r="S6422" s="33"/>
      <c r="T6422" s="33"/>
    </row>
    <row r="6439" spans="19:20">
      <c r="S6439" s="33"/>
      <c r="T6439" s="33"/>
    </row>
    <row r="6456" spans="19:20">
      <c r="S6456" s="33"/>
      <c r="T6456" s="33"/>
    </row>
    <row r="6473" spans="19:20">
      <c r="S6473" s="33"/>
      <c r="T6473" s="33"/>
    </row>
    <row r="6490" spans="19:20">
      <c r="S6490" s="33"/>
      <c r="T6490" s="33"/>
    </row>
    <row r="6507" spans="19:20">
      <c r="S6507" s="33"/>
      <c r="T6507" s="33"/>
    </row>
    <row r="6524" spans="19:20">
      <c r="S6524" s="33"/>
      <c r="T6524" s="33"/>
    </row>
    <row r="6541" spans="19:20">
      <c r="S6541" s="33"/>
      <c r="T6541" s="33"/>
    </row>
    <row r="6558" spans="19:20">
      <c r="S6558" s="33"/>
      <c r="T6558" s="33"/>
    </row>
    <row r="6575" spans="19:20">
      <c r="S6575" s="33"/>
      <c r="T6575" s="33"/>
    </row>
    <row r="6592" spans="19:20">
      <c r="S6592" s="33"/>
      <c r="T6592" s="33"/>
    </row>
    <row r="6609" spans="19:20">
      <c r="S6609" s="33"/>
      <c r="T6609" s="33"/>
    </row>
    <row r="6626" spans="19:20">
      <c r="S6626" s="33"/>
      <c r="T6626" s="33"/>
    </row>
    <row r="6643" spans="19:20">
      <c r="S6643" s="33"/>
      <c r="T6643" s="33"/>
    </row>
    <row r="6660" spans="19:20">
      <c r="S6660" s="33"/>
      <c r="T6660" s="33"/>
    </row>
    <row r="6677" spans="19:20">
      <c r="S6677" s="33"/>
      <c r="T6677" s="33"/>
    </row>
    <row r="6694" spans="19:20">
      <c r="S6694" s="33"/>
      <c r="T6694" s="33"/>
    </row>
    <row r="6711" spans="19:20">
      <c r="S6711" s="33"/>
      <c r="T6711" s="33"/>
    </row>
    <row r="6728" spans="19:20">
      <c r="S6728" s="33"/>
      <c r="T6728" s="33"/>
    </row>
    <row r="6745" spans="19:20">
      <c r="S6745" s="33"/>
      <c r="T6745" s="33"/>
    </row>
    <row r="6762" spans="19:20">
      <c r="S6762" s="33"/>
      <c r="T6762" s="33"/>
    </row>
    <row r="6779" spans="19:20">
      <c r="S6779" s="33"/>
      <c r="T6779" s="33"/>
    </row>
    <row r="6796" spans="19:20">
      <c r="S6796" s="33"/>
      <c r="T6796" s="33"/>
    </row>
    <row r="6813" spans="19:20">
      <c r="S6813" s="33"/>
      <c r="T6813" s="33"/>
    </row>
    <row r="6830" spans="19:20">
      <c r="S6830" s="33"/>
      <c r="T6830" s="33"/>
    </row>
    <row r="6847" spans="19:20">
      <c r="S6847" s="33"/>
      <c r="T6847" s="33"/>
    </row>
    <row r="6864" spans="19:20">
      <c r="S6864" s="33"/>
      <c r="T6864" s="33"/>
    </row>
    <row r="6881" spans="19:20">
      <c r="S6881" s="33"/>
      <c r="T6881" s="33"/>
    </row>
    <row r="6898" spans="19:20">
      <c r="S6898" s="33"/>
      <c r="T6898" s="33"/>
    </row>
    <row r="6915" spans="19:20">
      <c r="S6915" s="33"/>
      <c r="T6915" s="33"/>
    </row>
    <row r="6932" spans="19:20">
      <c r="S6932" s="33"/>
      <c r="T6932" s="33"/>
    </row>
    <row r="6949" spans="19:20">
      <c r="S6949" s="33"/>
      <c r="T6949" s="33"/>
    </row>
    <row r="6966" spans="19:20">
      <c r="S6966" s="33"/>
      <c r="T6966" s="33"/>
    </row>
    <row r="6983" spans="19:20">
      <c r="S6983" s="33"/>
      <c r="T6983" s="33"/>
    </row>
    <row r="7000" spans="19:20">
      <c r="S7000" s="33"/>
      <c r="T7000" s="33"/>
    </row>
    <row r="7017" spans="19:20">
      <c r="S7017" s="33"/>
      <c r="T7017" s="33"/>
    </row>
    <row r="7034" spans="19:20">
      <c r="S7034" s="33"/>
      <c r="T7034" s="33"/>
    </row>
    <row r="7051" spans="19:20">
      <c r="S7051" s="33"/>
      <c r="T7051" s="33"/>
    </row>
    <row r="7068" spans="19:20">
      <c r="S7068" s="33"/>
      <c r="T7068" s="33"/>
    </row>
    <row r="7085" spans="19:20">
      <c r="S7085" s="33"/>
      <c r="T7085" s="33"/>
    </row>
    <row r="7102" spans="19:20">
      <c r="S7102" s="33"/>
      <c r="T7102" s="33"/>
    </row>
    <row r="7119" spans="19:20">
      <c r="S7119" s="33"/>
      <c r="T7119" s="33"/>
    </row>
    <row r="7136" spans="19:20">
      <c r="S7136" s="33"/>
      <c r="T7136" s="33"/>
    </row>
    <row r="7153" spans="19:20">
      <c r="S7153" s="33"/>
      <c r="T7153" s="33"/>
    </row>
    <row r="7170" spans="19:20">
      <c r="S7170" s="33"/>
      <c r="T7170" s="33"/>
    </row>
    <row r="7187" spans="19:20">
      <c r="S7187" s="33"/>
      <c r="T7187" s="33"/>
    </row>
    <row r="7204" spans="19:20">
      <c r="S7204" s="33"/>
      <c r="T7204" s="33"/>
    </row>
    <row r="7221" spans="19:20">
      <c r="S7221" s="33"/>
      <c r="T7221" s="33"/>
    </row>
    <row r="7238" spans="19:20">
      <c r="S7238" s="33"/>
      <c r="T7238" s="33"/>
    </row>
    <row r="7255" spans="19:20">
      <c r="S7255" s="33"/>
      <c r="T7255" s="33"/>
    </row>
    <row r="7272" spans="19:20">
      <c r="S7272" s="33"/>
      <c r="T7272" s="33"/>
    </row>
    <row r="7289" spans="19:20">
      <c r="S7289" s="33"/>
      <c r="T7289" s="33"/>
    </row>
    <row r="7306" spans="19:20">
      <c r="S7306" s="33"/>
      <c r="T7306" s="33"/>
    </row>
    <row r="7323" spans="19:20">
      <c r="S7323" s="33"/>
      <c r="T7323" s="33"/>
    </row>
    <row r="7340" spans="19:20">
      <c r="S7340" s="33"/>
      <c r="T7340" s="33"/>
    </row>
    <row r="7357" spans="19:20">
      <c r="S7357" s="33"/>
      <c r="T7357" s="33"/>
    </row>
    <row r="7374" spans="19:20">
      <c r="S7374" s="33"/>
      <c r="T7374" s="33"/>
    </row>
    <row r="7391" spans="19:20">
      <c r="S7391" s="33"/>
      <c r="T7391" s="33"/>
    </row>
    <row r="7408" spans="19:20">
      <c r="S7408" s="33"/>
      <c r="T7408" s="33"/>
    </row>
    <row r="7425" spans="19:20">
      <c r="S7425" s="33"/>
      <c r="T7425" s="33"/>
    </row>
    <row r="7442" spans="19:20">
      <c r="S7442" s="33"/>
      <c r="T7442" s="33"/>
    </row>
    <row r="7459" spans="19:20">
      <c r="S7459" s="33"/>
      <c r="T7459" s="33"/>
    </row>
    <row r="7476" spans="19:20">
      <c r="S7476" s="33"/>
      <c r="T7476" s="33"/>
    </row>
    <row r="7493" spans="19:20">
      <c r="S7493" s="33"/>
      <c r="T7493" s="33"/>
    </row>
    <row r="7510" spans="19:20">
      <c r="S7510" s="33"/>
      <c r="T7510" s="33"/>
    </row>
    <row r="7527" spans="19:20">
      <c r="S7527" s="33"/>
      <c r="T7527" s="33"/>
    </row>
    <row r="7544" spans="19:20">
      <c r="S7544" s="33"/>
      <c r="T7544" s="33"/>
    </row>
    <row r="7561" spans="19:20">
      <c r="S7561" s="33"/>
      <c r="T7561" s="33"/>
    </row>
    <row r="7578" spans="19:20">
      <c r="S7578" s="33"/>
      <c r="T7578" s="33"/>
    </row>
    <row r="7595" spans="19:20">
      <c r="S7595" s="33"/>
      <c r="T7595" s="33"/>
    </row>
    <row r="7612" spans="19:20">
      <c r="S7612" s="33"/>
      <c r="T7612" s="33"/>
    </row>
    <row r="7629" spans="19:20">
      <c r="S7629" s="33"/>
      <c r="T7629" s="33"/>
    </row>
    <row r="7646" spans="19:20">
      <c r="S7646" s="33"/>
      <c r="T7646" s="33"/>
    </row>
    <row r="7663" spans="19:20">
      <c r="S7663" s="33"/>
      <c r="T7663" s="33"/>
    </row>
    <row r="7680" spans="19:20">
      <c r="S7680" s="33"/>
      <c r="T7680" s="33"/>
    </row>
    <row r="7697" spans="19:20">
      <c r="S7697" s="33"/>
      <c r="T7697" s="33"/>
    </row>
    <row r="7714" spans="19:20">
      <c r="S7714" s="33"/>
      <c r="T7714" s="33"/>
    </row>
    <row r="7731" spans="19:20">
      <c r="S7731" s="33"/>
      <c r="T7731" s="33"/>
    </row>
    <row r="7748" spans="19:20">
      <c r="S7748" s="33"/>
      <c r="T7748" s="33"/>
    </row>
    <row r="7765" spans="19:20">
      <c r="S7765" s="33"/>
      <c r="T7765" s="33"/>
    </row>
    <row r="7782" spans="19:20">
      <c r="S7782" s="33"/>
      <c r="T7782" s="33"/>
    </row>
    <row r="7799" spans="19:20">
      <c r="S7799" s="33"/>
      <c r="T7799" s="33"/>
    </row>
    <row r="7816" spans="19:20">
      <c r="S7816" s="33"/>
      <c r="T7816" s="33"/>
    </row>
    <row r="7833" spans="19:20">
      <c r="S7833" s="33"/>
      <c r="T7833" s="33"/>
    </row>
    <row r="7850" spans="19:20">
      <c r="S7850" s="33"/>
      <c r="T7850" s="33"/>
    </row>
    <row r="7867" spans="19:20">
      <c r="S7867" s="33"/>
      <c r="T7867" s="33"/>
    </row>
    <row r="7884" spans="19:20">
      <c r="S7884" s="33"/>
      <c r="T7884" s="33"/>
    </row>
    <row r="7901" spans="19:20">
      <c r="S7901" s="33"/>
      <c r="T7901" s="33"/>
    </row>
    <row r="7918" spans="19:20">
      <c r="S7918" s="33"/>
      <c r="T7918" s="33"/>
    </row>
    <row r="7935" spans="19:20">
      <c r="S7935" s="33"/>
      <c r="T7935" s="33"/>
    </row>
    <row r="7952" spans="19:20">
      <c r="S7952" s="33"/>
      <c r="T7952" s="33"/>
    </row>
    <row r="7969" spans="19:20">
      <c r="S7969" s="33"/>
      <c r="T7969" s="33"/>
    </row>
    <row r="7986" spans="19:20">
      <c r="S7986" s="33"/>
      <c r="T7986" s="33"/>
    </row>
    <row r="8003" spans="19:20">
      <c r="S8003" s="33"/>
      <c r="T8003" s="33"/>
    </row>
    <row r="8020" spans="19:20">
      <c r="S8020" s="33"/>
      <c r="T8020" s="33"/>
    </row>
    <row r="8037" spans="19:20">
      <c r="S8037" s="33"/>
      <c r="T8037" s="33"/>
    </row>
    <row r="8054" spans="19:20">
      <c r="S8054" s="33"/>
      <c r="T8054" s="33"/>
    </row>
    <row r="8071" spans="19:20">
      <c r="S8071" s="33"/>
      <c r="T8071" s="33"/>
    </row>
    <row r="8088" spans="19:20">
      <c r="S8088" s="33"/>
      <c r="T8088" s="33"/>
    </row>
    <row r="8105" spans="19:20">
      <c r="S8105" s="33"/>
      <c r="T8105" s="33"/>
    </row>
    <row r="8122" spans="19:20">
      <c r="S8122" s="33"/>
      <c r="T8122" s="33"/>
    </row>
    <row r="8139" spans="19:20">
      <c r="S8139" s="33"/>
      <c r="T8139" s="33"/>
    </row>
    <row r="8156" spans="19:20">
      <c r="S8156" s="33"/>
      <c r="T8156" s="33"/>
    </row>
    <row r="8173" spans="19:20">
      <c r="S8173" s="33"/>
      <c r="T8173" s="33"/>
    </row>
    <row r="8190" spans="19:20">
      <c r="S8190" s="33"/>
      <c r="T8190" s="33"/>
    </row>
    <row r="8207" spans="19:20">
      <c r="S8207" s="33"/>
      <c r="T8207" s="33"/>
    </row>
    <row r="8224" spans="19:20">
      <c r="S8224" s="33"/>
      <c r="T8224" s="33"/>
    </row>
    <row r="8241" spans="19:20">
      <c r="S8241" s="33"/>
      <c r="T8241" s="33"/>
    </row>
    <row r="8258" spans="19:20">
      <c r="S8258" s="33"/>
      <c r="T8258" s="33"/>
    </row>
    <row r="8275" spans="19:20">
      <c r="S8275" s="33"/>
      <c r="T8275" s="33"/>
    </row>
    <row r="8292" spans="19:20">
      <c r="S8292" s="33"/>
      <c r="T8292" s="33"/>
    </row>
    <row r="8309" spans="19:20">
      <c r="S8309" s="33"/>
      <c r="T8309" s="33"/>
    </row>
    <row r="8326" spans="19:20">
      <c r="S8326" s="33"/>
      <c r="T8326" s="33"/>
    </row>
    <row r="8343" spans="19:20">
      <c r="S8343" s="33"/>
      <c r="T8343" s="33"/>
    </row>
    <row r="8360" spans="19:20">
      <c r="S8360" s="33"/>
      <c r="T8360" s="33"/>
    </row>
    <row r="8377" spans="19:20">
      <c r="S8377" s="33"/>
      <c r="T8377" s="33"/>
    </row>
    <row r="8394" spans="19:20">
      <c r="S8394" s="33"/>
      <c r="T8394" s="33"/>
    </row>
    <row r="8411" spans="19:20">
      <c r="S8411" s="33"/>
      <c r="T8411" s="33"/>
    </row>
    <row r="8428" spans="19:20">
      <c r="S8428" s="33"/>
      <c r="T8428" s="33"/>
    </row>
    <row r="8445" spans="19:20">
      <c r="S8445" s="33"/>
      <c r="T8445" s="33"/>
    </row>
    <row r="8462" spans="19:20">
      <c r="S8462" s="33"/>
      <c r="T8462" s="33"/>
    </row>
    <row r="8479" spans="19:20">
      <c r="S8479" s="33"/>
      <c r="T8479" s="33"/>
    </row>
    <row r="8496" spans="19:20">
      <c r="S8496" s="33"/>
      <c r="T8496" s="33"/>
    </row>
    <row r="8513" spans="19:20">
      <c r="S8513" s="33"/>
      <c r="T8513" s="33"/>
    </row>
    <row r="8530" spans="19:20">
      <c r="S8530" s="33"/>
      <c r="T8530" s="33"/>
    </row>
    <row r="8547" spans="19:20">
      <c r="S8547" s="33"/>
      <c r="T8547" s="33"/>
    </row>
    <row r="8564" spans="19:20">
      <c r="S8564" s="33"/>
      <c r="T8564" s="33"/>
    </row>
    <row r="8581" spans="19:20">
      <c r="S8581" s="33"/>
      <c r="T8581" s="33"/>
    </row>
    <row r="8598" spans="19:20">
      <c r="S8598" s="33"/>
      <c r="T8598" s="33"/>
    </row>
    <row r="8615" spans="19:20">
      <c r="S8615" s="33"/>
      <c r="T8615" s="33"/>
    </row>
    <row r="8632" spans="19:20">
      <c r="S8632" s="33"/>
      <c r="T8632" s="33"/>
    </row>
    <row r="8649" spans="19:20">
      <c r="S8649" s="33"/>
      <c r="T8649" s="33"/>
    </row>
    <row r="8666" spans="19:20">
      <c r="S8666" s="33"/>
      <c r="T8666" s="33"/>
    </row>
    <row r="8683" spans="19:20">
      <c r="S8683" s="33"/>
      <c r="T8683" s="33"/>
    </row>
    <row r="8700" spans="19:20">
      <c r="S8700" s="33"/>
      <c r="T8700" s="33"/>
    </row>
    <row r="8717" spans="19:20">
      <c r="S8717" s="33"/>
      <c r="T8717" s="33"/>
    </row>
    <row r="8734" spans="19:20">
      <c r="S8734" s="33"/>
      <c r="T8734" s="33"/>
    </row>
    <row r="8751" spans="19:20">
      <c r="S8751" s="33"/>
      <c r="T8751" s="33"/>
    </row>
    <row r="8768" spans="19:20">
      <c r="S8768" s="33"/>
      <c r="T8768" s="33"/>
    </row>
    <row r="8785" spans="19:20">
      <c r="S8785" s="33"/>
      <c r="T8785" s="33"/>
    </row>
    <row r="8802" spans="19:20">
      <c r="S8802" s="33"/>
      <c r="T8802" s="33"/>
    </row>
    <row r="8819" spans="19:20">
      <c r="S8819" s="33"/>
      <c r="T8819" s="33"/>
    </row>
    <row r="8836" spans="19:20">
      <c r="S8836" s="33"/>
      <c r="T8836" s="33"/>
    </row>
    <row r="8853" spans="19:20">
      <c r="S8853" s="33"/>
      <c r="T8853" s="33"/>
    </row>
    <row r="8870" spans="19:20">
      <c r="S8870" s="33"/>
      <c r="T8870" s="33"/>
    </row>
    <row r="8887" spans="19:20">
      <c r="S8887" s="33"/>
      <c r="T8887" s="33"/>
    </row>
    <row r="8904" spans="19:20">
      <c r="S8904" s="33"/>
      <c r="T8904" s="33"/>
    </row>
    <row r="8921" spans="19:20">
      <c r="S8921" s="33"/>
      <c r="T8921" s="33"/>
    </row>
    <row r="8938" spans="19:20">
      <c r="S8938" s="33"/>
      <c r="T8938" s="33"/>
    </row>
    <row r="8955" spans="19:20">
      <c r="S8955" s="33"/>
      <c r="T8955" s="33"/>
    </row>
    <row r="8972" spans="19:20">
      <c r="S8972" s="33"/>
      <c r="T8972" s="33"/>
    </row>
    <row r="8989" spans="19:20">
      <c r="S8989" s="33"/>
      <c r="T8989" s="33"/>
    </row>
    <row r="9006" spans="19:20">
      <c r="S9006" s="33"/>
      <c r="T9006" s="33"/>
    </row>
    <row r="9023" spans="19:20">
      <c r="S9023" s="33"/>
      <c r="T9023" s="33"/>
    </row>
    <row r="9040" spans="19:20">
      <c r="S9040" s="33"/>
      <c r="T9040" s="33"/>
    </row>
    <row r="9057" spans="19:20">
      <c r="S9057" s="33"/>
      <c r="T9057" s="33"/>
    </row>
    <row r="9074" spans="19:20">
      <c r="S9074" s="33"/>
      <c r="T9074" s="33"/>
    </row>
    <row r="9091" spans="19:20">
      <c r="S9091" s="33"/>
      <c r="T9091" s="33"/>
    </row>
    <row r="9108" spans="19:20">
      <c r="S9108" s="33"/>
      <c r="T9108" s="33"/>
    </row>
    <row r="9125" spans="19:20">
      <c r="S9125" s="33"/>
      <c r="T9125" s="33"/>
    </row>
    <row r="9142" spans="19:20">
      <c r="S9142" s="33"/>
      <c r="T9142" s="33"/>
    </row>
    <row r="9159" spans="19:20">
      <c r="S9159" s="33"/>
      <c r="T9159" s="33"/>
    </row>
    <row r="9176" spans="19:20">
      <c r="S9176" s="33"/>
      <c r="T9176" s="33"/>
    </row>
    <row r="9193" spans="19:20">
      <c r="S9193" s="33"/>
      <c r="T9193" s="33"/>
    </row>
    <row r="9210" spans="19:20">
      <c r="S9210" s="33"/>
      <c r="T9210" s="33"/>
    </row>
    <row r="9227" spans="19:20">
      <c r="S9227" s="33"/>
      <c r="T9227" s="33"/>
    </row>
    <row r="9244" spans="19:20">
      <c r="S9244" s="33"/>
      <c r="T9244" s="33"/>
    </row>
    <row r="9261" spans="19:20">
      <c r="S9261" s="33"/>
      <c r="T9261" s="33"/>
    </row>
    <row r="9278" spans="19:20">
      <c r="S9278" s="33"/>
      <c r="T9278" s="33"/>
    </row>
    <row r="9295" spans="19:20">
      <c r="S9295" s="33"/>
      <c r="T9295" s="33"/>
    </row>
    <row r="9312" spans="19:20">
      <c r="S9312" s="33"/>
      <c r="T9312" s="33"/>
    </row>
    <row r="9329" spans="19:20">
      <c r="S9329" s="33"/>
      <c r="T9329" s="33"/>
    </row>
    <row r="9346" spans="19:20">
      <c r="S9346" s="33"/>
      <c r="T9346" s="33"/>
    </row>
    <row r="9363" spans="19:20">
      <c r="S9363" s="33"/>
      <c r="T9363" s="33"/>
    </row>
    <row r="9380" spans="19:20">
      <c r="S9380" s="33"/>
      <c r="T9380" s="33"/>
    </row>
    <row r="9397" spans="19:20">
      <c r="S9397" s="33"/>
      <c r="T9397" s="33"/>
    </row>
    <row r="9414" spans="19:20">
      <c r="S9414" s="33"/>
      <c r="T9414" s="33"/>
    </row>
    <row r="9431" spans="19:20">
      <c r="S9431" s="33"/>
      <c r="T9431" s="33"/>
    </row>
    <row r="9448" spans="19:20">
      <c r="S9448" s="33"/>
      <c r="T9448" s="33"/>
    </row>
    <row r="9465" spans="19:20">
      <c r="S9465" s="33"/>
      <c r="T9465" s="33"/>
    </row>
    <row r="9482" spans="19:20">
      <c r="S9482" s="33"/>
      <c r="T9482" s="33"/>
    </row>
    <row r="9499" spans="19:20">
      <c r="S9499" s="33"/>
      <c r="T9499" s="33"/>
    </row>
    <row r="9516" spans="19:20">
      <c r="S9516" s="33"/>
      <c r="T9516" s="33"/>
    </row>
    <row r="9533" spans="19:20">
      <c r="S9533" s="33"/>
      <c r="T9533" s="33"/>
    </row>
    <row r="9550" spans="19:20">
      <c r="S9550" s="33"/>
      <c r="T9550" s="33"/>
    </row>
    <row r="9567" spans="19:20">
      <c r="S9567" s="33"/>
      <c r="T9567" s="33"/>
    </row>
    <row r="9584" spans="19:20">
      <c r="S9584" s="33"/>
      <c r="T9584" s="33"/>
    </row>
    <row r="9601" spans="19:20">
      <c r="S9601" s="33"/>
      <c r="T9601" s="33"/>
    </row>
    <row r="9618" spans="19:20">
      <c r="S9618" s="33"/>
      <c r="T9618" s="33"/>
    </row>
    <row r="9635" spans="19:20">
      <c r="S9635" s="33"/>
      <c r="T9635" s="33"/>
    </row>
    <row r="9652" spans="19:20">
      <c r="S9652" s="33"/>
      <c r="T9652" s="33"/>
    </row>
    <row r="9669" spans="19:20">
      <c r="S9669" s="33"/>
      <c r="T9669" s="33"/>
    </row>
    <row r="9686" spans="19:20">
      <c r="S9686" s="33"/>
      <c r="T9686" s="33"/>
    </row>
    <row r="9703" spans="19:20">
      <c r="S9703" s="33"/>
      <c r="T9703" s="33"/>
    </row>
    <row r="9720" spans="19:20">
      <c r="S9720" s="33"/>
      <c r="T9720" s="33"/>
    </row>
    <row r="9737" spans="19:20">
      <c r="S9737" s="33"/>
      <c r="T9737" s="33"/>
    </row>
    <row r="9754" spans="19:20">
      <c r="S9754" s="33"/>
      <c r="T9754" s="33"/>
    </row>
    <row r="9771" spans="19:20">
      <c r="S9771" s="33"/>
      <c r="T9771" s="33"/>
    </row>
    <row r="9788" spans="19:20">
      <c r="S9788" s="33"/>
      <c r="T9788" s="33"/>
    </row>
    <row r="9805" spans="19:20">
      <c r="S9805" s="33"/>
      <c r="T9805" s="33"/>
    </row>
    <row r="9822" spans="19:20">
      <c r="S9822" s="33"/>
      <c r="T9822" s="33"/>
    </row>
    <row r="9839" spans="19:20">
      <c r="S9839" s="33"/>
      <c r="T9839" s="33"/>
    </row>
    <row r="9856" spans="19:20">
      <c r="S9856" s="33"/>
      <c r="T9856" s="33"/>
    </row>
    <row r="9873" spans="19:20">
      <c r="S9873" s="33"/>
      <c r="T9873" s="33"/>
    </row>
    <row r="9890" spans="19:20">
      <c r="S9890" s="33"/>
      <c r="T9890" s="33"/>
    </row>
    <row r="9907" spans="19:20">
      <c r="S9907" s="33"/>
      <c r="T9907" s="33"/>
    </row>
    <row r="9924" spans="19:20">
      <c r="S9924" s="33"/>
      <c r="T9924" s="33"/>
    </row>
    <row r="9941" spans="19:20">
      <c r="S9941" s="33"/>
      <c r="T9941" s="33"/>
    </row>
    <row r="9958" spans="19:20">
      <c r="S9958" s="33"/>
      <c r="T9958" s="33"/>
    </row>
    <row r="9975" spans="19:20">
      <c r="S9975" s="33"/>
      <c r="T9975" s="33"/>
    </row>
    <row r="9992" spans="19:20">
      <c r="S9992" s="33"/>
      <c r="T9992" s="33"/>
    </row>
    <row r="10009" spans="19:20">
      <c r="S10009" s="33"/>
      <c r="T10009" s="33"/>
    </row>
    <row r="10026" spans="19:20">
      <c r="S10026" s="33"/>
      <c r="T10026" s="33"/>
    </row>
    <row r="10043" spans="19:20">
      <c r="S10043" s="33"/>
      <c r="T10043" s="33"/>
    </row>
    <row r="10060" spans="19:20">
      <c r="S10060" s="33"/>
      <c r="T10060" s="33"/>
    </row>
    <row r="10077" spans="19:20">
      <c r="S10077" s="33"/>
      <c r="T10077" s="33"/>
    </row>
    <row r="10094" spans="19:20">
      <c r="S10094" s="33"/>
      <c r="T10094" s="33"/>
    </row>
    <row r="10111" spans="19:20">
      <c r="S10111" s="33"/>
      <c r="T10111" s="33"/>
    </row>
    <row r="10128" spans="19:20">
      <c r="S10128" s="33"/>
      <c r="T10128" s="33"/>
    </row>
    <row r="10145" spans="19:20">
      <c r="S10145" s="33"/>
      <c r="T10145" s="33"/>
    </row>
    <row r="10162" spans="19:20">
      <c r="S10162" s="33"/>
      <c r="T10162" s="33"/>
    </row>
    <row r="10179" spans="19:20">
      <c r="S10179" s="33"/>
      <c r="T10179" s="33"/>
    </row>
    <row r="10196" spans="19:20">
      <c r="S10196" s="33"/>
      <c r="T10196" s="33"/>
    </row>
    <row r="10213" spans="19:20">
      <c r="S10213" s="33"/>
      <c r="T10213" s="33"/>
    </row>
    <row r="10230" spans="19:20">
      <c r="S10230" s="33"/>
      <c r="T10230" s="33"/>
    </row>
    <row r="10247" spans="19:20">
      <c r="S10247" s="33"/>
      <c r="T10247" s="33"/>
    </row>
    <row r="10264" spans="19:20">
      <c r="S10264" s="33"/>
      <c r="T10264" s="33"/>
    </row>
    <row r="10281" spans="19:20">
      <c r="S10281" s="33"/>
      <c r="T10281" s="33"/>
    </row>
    <row r="10298" spans="19:20">
      <c r="S10298" s="33"/>
      <c r="T10298" s="33"/>
    </row>
    <row r="10315" spans="19:20">
      <c r="S10315" s="33"/>
      <c r="T10315" s="33"/>
    </row>
    <row r="10332" spans="19:20">
      <c r="S10332" s="33"/>
      <c r="T10332" s="33"/>
    </row>
    <row r="10349" spans="19:20">
      <c r="S10349" s="33"/>
      <c r="T10349" s="33"/>
    </row>
    <row r="10366" spans="19:20">
      <c r="S10366" s="33"/>
      <c r="T10366" s="33"/>
    </row>
    <row r="10383" spans="19:20">
      <c r="S10383" s="33"/>
      <c r="T10383" s="33"/>
    </row>
    <row r="10400" spans="19:20">
      <c r="S10400" s="33"/>
      <c r="T10400" s="33"/>
    </row>
    <row r="10417" spans="19:20">
      <c r="S10417" s="33"/>
      <c r="T10417" s="33"/>
    </row>
    <row r="10434" spans="19:20">
      <c r="S10434" s="33"/>
      <c r="T10434" s="33"/>
    </row>
    <row r="10451" spans="19:20">
      <c r="S10451" s="33"/>
      <c r="T10451" s="33"/>
    </row>
    <row r="10468" spans="19:20">
      <c r="S10468" s="33"/>
      <c r="T10468" s="33"/>
    </row>
    <row r="10485" spans="19:20">
      <c r="S10485" s="33"/>
      <c r="T10485" s="33"/>
    </row>
    <row r="10502" spans="19:20">
      <c r="S10502" s="33"/>
      <c r="T10502" s="33"/>
    </row>
    <row r="10519" spans="19:20">
      <c r="S10519" s="33"/>
      <c r="T10519" s="33"/>
    </row>
    <row r="10536" spans="19:20">
      <c r="S10536" s="33"/>
      <c r="T10536" s="33"/>
    </row>
    <row r="10553" spans="19:20">
      <c r="S10553" s="33"/>
      <c r="T10553" s="33"/>
    </row>
    <row r="10570" spans="19:20">
      <c r="S10570" s="33"/>
      <c r="T10570" s="33"/>
    </row>
    <row r="10587" spans="19:20">
      <c r="S10587" s="33"/>
      <c r="T10587" s="33"/>
    </row>
    <row r="10604" spans="19:20">
      <c r="S10604" s="33"/>
      <c r="T10604" s="33"/>
    </row>
    <row r="10621" spans="19:20">
      <c r="S10621" s="33"/>
      <c r="T10621" s="33"/>
    </row>
    <row r="10638" spans="19:20">
      <c r="S10638" s="33"/>
      <c r="T10638" s="33"/>
    </row>
    <row r="10655" spans="19:20">
      <c r="S10655" s="33"/>
      <c r="T10655" s="33"/>
    </row>
    <row r="10672" spans="19:20">
      <c r="S10672" s="33"/>
      <c r="T10672" s="33"/>
    </row>
    <row r="10689" spans="19:20">
      <c r="S10689" s="33"/>
      <c r="T10689" s="33"/>
    </row>
    <row r="10706" spans="19:20">
      <c r="S10706" s="33"/>
      <c r="T10706" s="33"/>
    </row>
    <row r="10723" spans="19:20">
      <c r="S10723" s="33"/>
      <c r="T10723" s="33"/>
    </row>
    <row r="10740" spans="19:20">
      <c r="S10740" s="33"/>
      <c r="T10740" s="33"/>
    </row>
    <row r="10757" spans="19:20">
      <c r="S10757" s="33"/>
      <c r="T10757" s="33"/>
    </row>
    <row r="10774" spans="19:20">
      <c r="S10774" s="33"/>
      <c r="T10774" s="33"/>
    </row>
    <row r="10791" spans="19:20">
      <c r="S10791" s="33"/>
      <c r="T10791" s="33"/>
    </row>
    <row r="10808" spans="19:20">
      <c r="S10808" s="33"/>
      <c r="T10808" s="33"/>
    </row>
    <row r="10825" spans="19:20">
      <c r="S10825" s="33"/>
      <c r="T10825" s="33"/>
    </row>
    <row r="10842" spans="19:20">
      <c r="S10842" s="33"/>
      <c r="T10842" s="33"/>
    </row>
    <row r="10859" spans="19:20">
      <c r="S10859" s="33"/>
      <c r="T10859" s="33"/>
    </row>
    <row r="10876" spans="19:20">
      <c r="S10876" s="33"/>
      <c r="T10876" s="33"/>
    </row>
    <row r="10893" spans="19:20">
      <c r="S10893" s="33"/>
      <c r="T10893" s="33"/>
    </row>
    <row r="10910" spans="19:20">
      <c r="S10910" s="33"/>
      <c r="T10910" s="33"/>
    </row>
    <row r="10927" spans="19:20">
      <c r="S10927" s="33"/>
      <c r="T10927" s="33"/>
    </row>
    <row r="10944" spans="19:20">
      <c r="S10944" s="33"/>
      <c r="T10944" s="33"/>
    </row>
    <row r="10961" spans="19:20">
      <c r="S10961" s="33"/>
      <c r="T10961" s="33"/>
    </row>
    <row r="10978" spans="19:20">
      <c r="S10978" s="33"/>
      <c r="T10978" s="33"/>
    </row>
    <row r="10995" spans="19:20">
      <c r="S10995" s="33"/>
      <c r="T10995" s="33"/>
    </row>
    <row r="11012" spans="19:20">
      <c r="S11012" s="33"/>
      <c r="T11012" s="33"/>
    </row>
    <row r="11029" spans="19:20">
      <c r="S11029" s="33"/>
      <c r="T11029" s="33"/>
    </row>
    <row r="11046" spans="19:20">
      <c r="S11046" s="33"/>
      <c r="T11046" s="33"/>
    </row>
    <row r="11063" spans="19:20">
      <c r="S11063" s="33"/>
      <c r="T11063" s="33"/>
    </row>
    <row r="11080" spans="19:20">
      <c r="S11080" s="33"/>
      <c r="T11080" s="33"/>
    </row>
    <row r="11097" spans="19:20">
      <c r="S11097" s="33"/>
      <c r="T11097" s="33"/>
    </row>
    <row r="11114" spans="19:20">
      <c r="S11114" s="33"/>
      <c r="T11114" s="33"/>
    </row>
    <row r="11131" spans="19:20">
      <c r="S11131" s="33"/>
      <c r="T11131" s="33"/>
    </row>
    <row r="11148" spans="19:20">
      <c r="S11148" s="33"/>
      <c r="T11148" s="33"/>
    </row>
    <row r="11165" spans="19:20">
      <c r="S11165" s="33"/>
      <c r="T11165" s="33"/>
    </row>
    <row r="11182" spans="19:20">
      <c r="S11182" s="33"/>
      <c r="T11182" s="33"/>
    </row>
    <row r="11199" spans="19:20">
      <c r="S11199" s="33"/>
      <c r="T11199" s="33"/>
    </row>
    <row r="11216" spans="19:20">
      <c r="S11216" s="33"/>
      <c r="T11216" s="33"/>
    </row>
    <row r="11233" spans="19:20">
      <c r="S11233" s="33"/>
      <c r="T11233" s="33"/>
    </row>
    <row r="11250" spans="19:20">
      <c r="S11250" s="33"/>
      <c r="T11250" s="33"/>
    </row>
    <row r="11267" spans="19:20">
      <c r="S11267" s="33"/>
      <c r="T11267" s="33"/>
    </row>
    <row r="11284" spans="19:20">
      <c r="S11284" s="33"/>
      <c r="T11284" s="33"/>
    </row>
    <row r="11301" spans="19:20">
      <c r="S11301" s="33"/>
      <c r="T11301" s="33"/>
    </row>
    <row r="11318" spans="19:20">
      <c r="S11318" s="33"/>
      <c r="T11318" s="33"/>
    </row>
    <row r="11335" spans="19:20">
      <c r="S11335" s="33"/>
      <c r="T11335" s="33"/>
    </row>
    <row r="11352" spans="19:20">
      <c r="S11352" s="33"/>
      <c r="T11352" s="33"/>
    </row>
    <row r="11369" spans="19:20">
      <c r="S11369" s="33"/>
      <c r="T11369" s="33"/>
    </row>
    <row r="11386" spans="19:20">
      <c r="S11386" s="33"/>
      <c r="T11386" s="33"/>
    </row>
    <row r="11403" spans="19:20">
      <c r="S11403" s="33"/>
      <c r="T11403" s="33"/>
    </row>
    <row r="11420" spans="19:20">
      <c r="S11420" s="33"/>
      <c r="T11420" s="33"/>
    </row>
    <row r="11437" spans="19:20">
      <c r="S11437" s="33"/>
      <c r="T11437" s="33"/>
    </row>
    <row r="11454" spans="19:20">
      <c r="S11454" s="33"/>
      <c r="T11454" s="33"/>
    </row>
    <row r="11471" spans="19:20">
      <c r="S11471" s="33"/>
      <c r="T11471" s="33"/>
    </row>
    <row r="11488" spans="19:20">
      <c r="S11488" s="33"/>
      <c r="T11488" s="33"/>
    </row>
    <row r="11505" spans="19:20">
      <c r="S11505" s="33"/>
      <c r="T11505" s="33"/>
    </row>
    <row r="11522" spans="19:20">
      <c r="S11522" s="33"/>
      <c r="T11522" s="33"/>
    </row>
    <row r="11539" spans="19:20">
      <c r="S11539" s="33"/>
      <c r="T11539" s="33"/>
    </row>
    <row r="11556" spans="19:20">
      <c r="S11556" s="33"/>
      <c r="T11556" s="33"/>
    </row>
    <row r="11573" spans="19:20">
      <c r="S11573" s="33"/>
      <c r="T11573" s="33"/>
    </row>
    <row r="11590" spans="19:20">
      <c r="S11590" s="33"/>
      <c r="T11590" s="33"/>
    </row>
    <row r="11607" spans="19:20">
      <c r="S11607" s="33"/>
      <c r="T11607" s="33"/>
    </row>
    <row r="11624" spans="19:20">
      <c r="S11624" s="33"/>
      <c r="T11624" s="33"/>
    </row>
    <row r="11641" spans="19:20">
      <c r="S11641" s="33"/>
      <c r="T11641" s="33"/>
    </row>
    <row r="11658" spans="19:20">
      <c r="S11658" s="33"/>
      <c r="T11658" s="33"/>
    </row>
    <row r="11675" spans="19:20">
      <c r="S11675" s="33"/>
      <c r="T11675" s="33"/>
    </row>
    <row r="11692" spans="19:20">
      <c r="S11692" s="33"/>
      <c r="T11692" s="33"/>
    </row>
    <row r="11709" spans="19:20">
      <c r="S11709" s="33"/>
      <c r="T11709" s="33"/>
    </row>
    <row r="11726" spans="19:20">
      <c r="S11726" s="33"/>
      <c r="T11726" s="33"/>
    </row>
    <row r="11743" spans="19:20">
      <c r="S11743" s="33"/>
      <c r="T11743" s="33"/>
    </row>
    <row r="11760" spans="19:20">
      <c r="S11760" s="33"/>
      <c r="T11760" s="33"/>
    </row>
    <row r="11777" spans="19:20">
      <c r="S11777" s="33"/>
      <c r="T11777" s="33"/>
    </row>
    <row r="11794" spans="19:20">
      <c r="S11794" s="33"/>
      <c r="T11794" s="33"/>
    </row>
    <row r="11811" spans="19:20">
      <c r="S11811" s="33"/>
      <c r="T11811" s="33"/>
    </row>
    <row r="11828" spans="19:20">
      <c r="S11828" s="33"/>
      <c r="T11828" s="33"/>
    </row>
    <row r="11845" spans="19:20">
      <c r="S11845" s="33"/>
      <c r="T11845" s="33"/>
    </row>
    <row r="11862" spans="19:20">
      <c r="S11862" s="33"/>
      <c r="T11862" s="33"/>
    </row>
    <row r="11879" spans="19:20">
      <c r="S11879" s="33"/>
      <c r="T11879" s="33"/>
    </row>
    <row r="11896" spans="19:20">
      <c r="S11896" s="33"/>
      <c r="T11896" s="33"/>
    </row>
    <row r="11913" spans="19:20">
      <c r="S11913" s="33"/>
      <c r="T11913" s="33"/>
    </row>
    <row r="11930" spans="19:20">
      <c r="S11930" s="33"/>
      <c r="T11930" s="33"/>
    </row>
    <row r="11947" spans="19:20">
      <c r="S11947" s="33"/>
      <c r="T11947" s="33"/>
    </row>
    <row r="11964" spans="19:20">
      <c r="S11964" s="33"/>
      <c r="T11964" s="33"/>
    </row>
    <row r="11981" spans="19:20">
      <c r="S11981" s="33"/>
      <c r="T11981" s="33"/>
    </row>
    <row r="11998" spans="19:20">
      <c r="S11998" s="33"/>
      <c r="T11998" s="33"/>
    </row>
    <row r="12015" spans="19:20">
      <c r="S12015" s="33"/>
      <c r="T12015" s="33"/>
    </row>
    <row r="12032" spans="19:20">
      <c r="S12032" s="33"/>
      <c r="T12032" s="33"/>
    </row>
    <row r="12049" spans="19:20">
      <c r="S12049" s="33"/>
      <c r="T12049" s="33"/>
    </row>
    <row r="12066" spans="19:20">
      <c r="S12066" s="33"/>
      <c r="T12066" s="33"/>
    </row>
    <row r="12083" spans="19:20">
      <c r="S12083" s="33"/>
      <c r="T12083" s="33"/>
    </row>
    <row r="12100" spans="19:20">
      <c r="S12100" s="33"/>
      <c r="T12100" s="33"/>
    </row>
    <row r="12117" spans="19:20">
      <c r="S12117" s="33"/>
      <c r="T12117" s="33"/>
    </row>
    <row r="12134" spans="19:20">
      <c r="S12134" s="33"/>
      <c r="T12134" s="33"/>
    </row>
    <row r="12151" spans="19:20">
      <c r="S12151" s="33"/>
      <c r="T12151" s="33"/>
    </row>
    <row r="12168" spans="19:20">
      <c r="S12168" s="33"/>
      <c r="T12168" s="33"/>
    </row>
    <row r="12185" spans="19:20">
      <c r="S12185" s="33"/>
      <c r="T12185" s="33"/>
    </row>
    <row r="12202" spans="19:20">
      <c r="S12202" s="33"/>
      <c r="T12202" s="33"/>
    </row>
    <row r="12219" spans="19:20">
      <c r="S12219" s="33"/>
      <c r="T12219" s="33"/>
    </row>
    <row r="12236" spans="19:20">
      <c r="S12236" s="33"/>
      <c r="T12236" s="33"/>
    </row>
    <row r="12253" spans="19:20">
      <c r="S12253" s="33"/>
      <c r="T12253" s="33"/>
    </row>
    <row r="12270" spans="19:20">
      <c r="S12270" s="33"/>
      <c r="T12270" s="33"/>
    </row>
    <row r="12287" spans="19:20">
      <c r="S12287" s="33"/>
      <c r="T12287" s="33"/>
    </row>
    <row r="12304" spans="19:20">
      <c r="S12304" s="33"/>
      <c r="T12304" s="33"/>
    </row>
    <row r="12321" spans="19:20">
      <c r="S12321" s="33"/>
      <c r="T12321" s="33"/>
    </row>
    <row r="12338" spans="19:20">
      <c r="S12338" s="33"/>
      <c r="T12338" s="33"/>
    </row>
    <row r="12355" spans="19:20">
      <c r="S12355" s="33"/>
      <c r="T12355" s="33"/>
    </row>
    <row r="12372" spans="19:20">
      <c r="S12372" s="33"/>
      <c r="T12372" s="33"/>
    </row>
    <row r="12389" spans="19:20">
      <c r="S12389" s="33"/>
      <c r="T12389" s="33"/>
    </row>
    <row r="12406" spans="19:20">
      <c r="S12406" s="33"/>
      <c r="T12406" s="33"/>
    </row>
    <row r="12423" spans="19:20">
      <c r="S12423" s="33"/>
      <c r="T12423" s="33"/>
    </row>
    <row r="12440" spans="19:20">
      <c r="S12440" s="33"/>
      <c r="T12440" s="33"/>
    </row>
    <row r="12457" spans="19:20">
      <c r="S12457" s="33"/>
      <c r="T12457" s="33"/>
    </row>
    <row r="12474" spans="19:20">
      <c r="S12474" s="33"/>
      <c r="T12474" s="33"/>
    </row>
    <row r="12491" spans="19:20">
      <c r="S12491" s="33"/>
      <c r="T12491" s="33"/>
    </row>
    <row r="12508" spans="19:20">
      <c r="S12508" s="33"/>
      <c r="T12508" s="33"/>
    </row>
    <row r="12525" spans="19:20">
      <c r="S12525" s="33"/>
      <c r="T12525" s="33"/>
    </row>
    <row r="12542" spans="19:20">
      <c r="S12542" s="33"/>
      <c r="T12542" s="33"/>
    </row>
    <row r="12559" spans="19:20">
      <c r="S12559" s="33"/>
      <c r="T12559" s="33"/>
    </row>
    <row r="12576" spans="19:20">
      <c r="S12576" s="33"/>
      <c r="T12576" s="33"/>
    </row>
    <row r="12593" spans="19:20">
      <c r="S12593" s="33"/>
      <c r="T12593" s="33"/>
    </row>
    <row r="12610" spans="19:20">
      <c r="S12610" s="33"/>
      <c r="T12610" s="33"/>
    </row>
    <row r="12627" spans="19:20">
      <c r="S12627" s="33"/>
      <c r="T12627" s="33"/>
    </row>
    <row r="12644" spans="19:20">
      <c r="S12644" s="33"/>
      <c r="T12644" s="33"/>
    </row>
    <row r="12661" spans="19:20">
      <c r="S12661" s="33"/>
      <c r="T12661" s="33"/>
    </row>
    <row r="12678" spans="19:20">
      <c r="S12678" s="33"/>
      <c r="T12678" s="33"/>
    </row>
    <row r="12695" spans="19:20">
      <c r="S12695" s="33"/>
      <c r="T12695" s="33"/>
    </row>
    <row r="12712" spans="19:20">
      <c r="S12712" s="33"/>
      <c r="T12712" s="33"/>
    </row>
    <row r="12729" spans="19:20">
      <c r="S12729" s="33"/>
      <c r="T12729" s="33"/>
    </row>
    <row r="12746" spans="19:20">
      <c r="S12746" s="33"/>
      <c r="T12746" s="33"/>
    </row>
    <row r="12763" spans="19:20">
      <c r="S12763" s="33"/>
      <c r="T12763" s="33"/>
    </row>
    <row r="12780" spans="19:20">
      <c r="S12780" s="33"/>
      <c r="T12780" s="33"/>
    </row>
    <row r="12797" spans="19:20">
      <c r="S12797" s="33"/>
      <c r="T12797" s="33"/>
    </row>
    <row r="12814" spans="19:20">
      <c r="S12814" s="33"/>
      <c r="T12814" s="33"/>
    </row>
    <row r="12831" spans="19:20">
      <c r="S12831" s="33"/>
      <c r="T12831" s="33"/>
    </row>
    <row r="12848" spans="19:20">
      <c r="S12848" s="33"/>
      <c r="T12848" s="33"/>
    </row>
    <row r="12865" spans="19:20">
      <c r="S12865" s="33"/>
      <c r="T12865" s="33"/>
    </row>
    <row r="12882" spans="19:20">
      <c r="S12882" s="33"/>
      <c r="T12882" s="33"/>
    </row>
    <row r="12899" spans="19:20">
      <c r="S12899" s="33"/>
      <c r="T12899" s="33"/>
    </row>
    <row r="12916" spans="19:20">
      <c r="S12916" s="33"/>
      <c r="T12916" s="33"/>
    </row>
    <row r="12933" spans="19:20">
      <c r="S12933" s="33"/>
      <c r="T12933" s="33"/>
    </row>
    <row r="12950" spans="19:20">
      <c r="S12950" s="33"/>
      <c r="T12950" s="33"/>
    </row>
    <row r="12967" spans="19:20">
      <c r="S12967" s="33"/>
      <c r="T12967" s="33"/>
    </row>
    <row r="12984" spans="19:20">
      <c r="S12984" s="33"/>
      <c r="T12984" s="33"/>
    </row>
    <row r="13001" spans="19:20">
      <c r="S13001" s="33"/>
      <c r="T13001" s="33"/>
    </row>
    <row r="13018" spans="19:20">
      <c r="S13018" s="33"/>
      <c r="T13018" s="33"/>
    </row>
    <row r="13035" spans="19:20">
      <c r="S13035" s="33"/>
      <c r="T13035" s="33"/>
    </row>
    <row r="13052" spans="19:20">
      <c r="S13052" s="33"/>
      <c r="T13052" s="33"/>
    </row>
    <row r="13069" spans="19:20">
      <c r="S13069" s="33"/>
      <c r="T13069" s="33"/>
    </row>
    <row r="13086" spans="19:20">
      <c r="S13086" s="33"/>
      <c r="T13086" s="33"/>
    </row>
    <row r="13103" spans="19:20">
      <c r="S13103" s="33"/>
      <c r="T13103" s="33"/>
    </row>
    <row r="13120" spans="19:20">
      <c r="S13120" s="33"/>
      <c r="T13120" s="33"/>
    </row>
    <row r="13137" spans="19:20">
      <c r="S13137" s="33"/>
      <c r="T13137" s="33"/>
    </row>
    <row r="13154" spans="19:20">
      <c r="S13154" s="33"/>
      <c r="T13154" s="33"/>
    </row>
    <row r="13171" spans="19:20">
      <c r="S13171" s="33"/>
      <c r="T13171" s="33"/>
    </row>
    <row r="13188" spans="19:20">
      <c r="S13188" s="33"/>
      <c r="T13188" s="33"/>
    </row>
    <row r="13205" spans="19:20">
      <c r="S13205" s="33"/>
      <c r="T13205" s="33"/>
    </row>
    <row r="13222" spans="19:20">
      <c r="S13222" s="33"/>
      <c r="T13222" s="33"/>
    </row>
    <row r="13239" spans="19:20">
      <c r="S13239" s="33"/>
      <c r="T13239" s="33"/>
    </row>
    <row r="13256" spans="19:20">
      <c r="S13256" s="33"/>
      <c r="T13256" s="33"/>
    </row>
    <row r="13273" spans="19:20">
      <c r="S13273" s="33"/>
      <c r="T13273" s="33"/>
    </row>
    <row r="13290" spans="19:20">
      <c r="S13290" s="33"/>
      <c r="T13290" s="33"/>
    </row>
    <row r="13307" spans="19:20">
      <c r="S13307" s="33"/>
      <c r="T13307" s="33"/>
    </row>
    <row r="13324" spans="19:20">
      <c r="S13324" s="33"/>
      <c r="T13324" s="33"/>
    </row>
    <row r="13341" spans="19:20">
      <c r="S13341" s="33"/>
      <c r="T13341" s="33"/>
    </row>
    <row r="13358" spans="19:20">
      <c r="S13358" s="33"/>
      <c r="T13358" s="33"/>
    </row>
    <row r="13375" spans="19:20">
      <c r="S13375" s="33"/>
      <c r="T13375" s="33"/>
    </row>
    <row r="13392" spans="19:20">
      <c r="S13392" s="33"/>
      <c r="T13392" s="33"/>
    </row>
    <row r="13409" spans="19:20">
      <c r="S13409" s="33"/>
      <c r="T13409" s="33"/>
    </row>
    <row r="13426" spans="19:20">
      <c r="S13426" s="33"/>
      <c r="T13426" s="33"/>
    </row>
    <row r="13443" spans="19:20">
      <c r="S13443" s="33"/>
      <c r="T13443" s="33"/>
    </row>
    <row r="13460" spans="19:20">
      <c r="S13460" s="33"/>
      <c r="T13460" s="33"/>
    </row>
    <row r="13477" spans="19:20">
      <c r="S13477" s="33"/>
      <c r="T13477" s="33"/>
    </row>
    <row r="13494" spans="19:20">
      <c r="S13494" s="33"/>
      <c r="T13494" s="33"/>
    </row>
    <row r="13511" spans="19:20">
      <c r="S13511" s="33"/>
      <c r="T13511" s="33"/>
    </row>
    <row r="13528" spans="19:20">
      <c r="S13528" s="33"/>
      <c r="T13528" s="33"/>
    </row>
    <row r="13545" spans="19:20">
      <c r="S13545" s="33"/>
      <c r="T13545" s="33"/>
    </row>
    <row r="13562" spans="19:20">
      <c r="S13562" s="33"/>
      <c r="T13562" s="33"/>
    </row>
    <row r="13579" spans="19:20">
      <c r="S13579" s="33"/>
      <c r="T13579" s="33"/>
    </row>
    <row r="13596" spans="19:20">
      <c r="S13596" s="33"/>
      <c r="T13596" s="33"/>
    </row>
    <row r="13613" spans="19:20">
      <c r="S13613" s="33"/>
      <c r="T13613" s="33"/>
    </row>
    <row r="13630" spans="19:20">
      <c r="S13630" s="33"/>
      <c r="T13630" s="33"/>
    </row>
    <row r="13647" spans="19:20">
      <c r="S13647" s="33"/>
      <c r="T13647" s="33"/>
    </row>
    <row r="13664" spans="19:20">
      <c r="S13664" s="33"/>
      <c r="T13664" s="33"/>
    </row>
    <row r="13681" spans="19:20">
      <c r="S13681" s="33"/>
      <c r="T13681" s="33"/>
    </row>
    <row r="13698" spans="19:20">
      <c r="S13698" s="33"/>
      <c r="T13698" s="33"/>
    </row>
    <row r="13715" spans="19:20">
      <c r="S13715" s="33"/>
      <c r="T13715" s="33"/>
    </row>
    <row r="13732" spans="19:20">
      <c r="S13732" s="33"/>
      <c r="T13732" s="33"/>
    </row>
    <row r="13749" spans="19:20">
      <c r="S13749" s="33"/>
      <c r="T13749" s="33"/>
    </row>
    <row r="13766" spans="19:20">
      <c r="S13766" s="33"/>
      <c r="T13766" s="33"/>
    </row>
    <row r="13783" spans="19:20">
      <c r="S13783" s="33"/>
      <c r="T13783" s="33"/>
    </row>
    <row r="13800" spans="19:20">
      <c r="S13800" s="33"/>
      <c r="T13800" s="33"/>
    </row>
    <row r="13817" spans="19:20">
      <c r="S13817" s="33"/>
      <c r="T13817" s="33"/>
    </row>
    <row r="13834" spans="19:20">
      <c r="S13834" s="33"/>
      <c r="T13834" s="33"/>
    </row>
    <row r="13851" spans="19:20">
      <c r="S13851" s="33"/>
      <c r="T13851" s="33"/>
    </row>
    <row r="13868" spans="19:20">
      <c r="S13868" s="33"/>
      <c r="T13868" s="33"/>
    </row>
    <row r="13885" spans="19:20">
      <c r="S13885" s="33"/>
      <c r="T13885" s="33"/>
    </row>
    <row r="13902" spans="19:20">
      <c r="S13902" s="33"/>
      <c r="T13902" s="33"/>
    </row>
    <row r="13919" spans="19:20">
      <c r="S13919" s="33"/>
      <c r="T13919" s="33"/>
    </row>
    <row r="13936" spans="19:20">
      <c r="S13936" s="33"/>
      <c r="T13936" s="33"/>
    </row>
    <row r="13953" spans="19:20">
      <c r="S13953" s="33"/>
      <c r="T13953" s="33"/>
    </row>
    <row r="13970" spans="19:20">
      <c r="S13970" s="33"/>
      <c r="T13970" s="33"/>
    </row>
    <row r="13987" spans="19:20">
      <c r="S13987" s="33"/>
      <c r="T13987" s="33"/>
    </row>
    <row r="14004" spans="19:20">
      <c r="S14004" s="33"/>
      <c r="T14004" s="33"/>
    </row>
    <row r="14021" spans="19:20">
      <c r="S14021" s="33"/>
      <c r="T14021" s="33"/>
    </row>
    <row r="14038" spans="19:20">
      <c r="S14038" s="33"/>
      <c r="T14038" s="33"/>
    </row>
    <row r="14055" spans="19:20">
      <c r="S14055" s="33"/>
      <c r="T14055" s="33"/>
    </row>
    <row r="14072" spans="19:20">
      <c r="S14072" s="33"/>
      <c r="T14072" s="33"/>
    </row>
    <row r="14089" spans="19:20">
      <c r="S14089" s="33"/>
      <c r="T14089" s="33"/>
    </row>
    <row r="14106" spans="19:20">
      <c r="S14106" s="33"/>
      <c r="T14106" s="33"/>
    </row>
    <row r="14123" spans="19:20">
      <c r="S14123" s="33"/>
      <c r="T14123" s="33"/>
    </row>
    <row r="14140" spans="19:20">
      <c r="S14140" s="33"/>
      <c r="T14140" s="33"/>
    </row>
    <row r="14157" spans="19:20">
      <c r="S14157" s="33"/>
      <c r="T14157" s="33"/>
    </row>
    <row r="14174" spans="19:20">
      <c r="S14174" s="33"/>
      <c r="T14174" s="33"/>
    </row>
    <row r="14191" spans="19:20">
      <c r="S14191" s="33"/>
      <c r="T14191" s="33"/>
    </row>
    <row r="14208" spans="19:20">
      <c r="S14208" s="33"/>
      <c r="T14208" s="33"/>
    </row>
    <row r="14225" spans="19:20">
      <c r="S14225" s="33"/>
      <c r="T14225" s="33"/>
    </row>
    <row r="14242" spans="19:20">
      <c r="S14242" s="33"/>
      <c r="T14242" s="33"/>
    </row>
    <row r="14259" spans="19:20">
      <c r="S14259" s="33"/>
      <c r="T14259" s="33"/>
    </row>
    <row r="14276" spans="19:20">
      <c r="S14276" s="33"/>
      <c r="T14276" s="33"/>
    </row>
    <row r="14293" spans="19:20">
      <c r="S14293" s="33"/>
      <c r="T14293" s="33"/>
    </row>
    <row r="14310" spans="19:20">
      <c r="S14310" s="33"/>
      <c r="T14310" s="33"/>
    </row>
    <row r="14327" spans="19:20">
      <c r="S14327" s="33"/>
      <c r="T14327" s="33"/>
    </row>
    <row r="14344" spans="19:20">
      <c r="S14344" s="33"/>
      <c r="T14344" s="33"/>
    </row>
    <row r="14361" spans="19:20">
      <c r="S14361" s="33"/>
      <c r="T14361" s="33"/>
    </row>
    <row r="14378" spans="19:20">
      <c r="S14378" s="33"/>
      <c r="T14378" s="33"/>
    </row>
    <row r="14395" spans="19:20">
      <c r="S14395" s="33"/>
      <c r="T14395" s="33"/>
    </row>
    <row r="14412" spans="19:20">
      <c r="S14412" s="33"/>
      <c r="T14412" s="33"/>
    </row>
    <row r="14429" spans="19:20">
      <c r="S14429" s="33"/>
      <c r="T14429" s="33"/>
    </row>
    <row r="14446" spans="19:20">
      <c r="S14446" s="33"/>
      <c r="T14446" s="33"/>
    </row>
    <row r="14463" spans="19:20">
      <c r="S14463" s="33"/>
      <c r="T14463" s="33"/>
    </row>
    <row r="14480" spans="19:20">
      <c r="S14480" s="33"/>
      <c r="T14480" s="33"/>
    </row>
    <row r="14497" spans="19:20">
      <c r="S14497" s="33"/>
      <c r="T14497" s="33"/>
    </row>
    <row r="14514" spans="19:20">
      <c r="S14514" s="33"/>
      <c r="T14514" s="33"/>
    </row>
    <row r="14531" spans="19:20">
      <c r="S14531" s="33"/>
      <c r="T14531" s="33"/>
    </row>
    <row r="14548" spans="19:20">
      <c r="S14548" s="33"/>
      <c r="T14548" s="33"/>
    </row>
    <row r="14565" spans="19:20">
      <c r="S14565" s="33"/>
      <c r="T14565" s="33"/>
    </row>
    <row r="14582" spans="19:20">
      <c r="S14582" s="33"/>
      <c r="T14582" s="33"/>
    </row>
    <row r="14599" spans="19:20">
      <c r="S14599" s="33"/>
      <c r="T14599" s="33"/>
    </row>
    <row r="14616" spans="19:20">
      <c r="S14616" s="33"/>
      <c r="T14616" s="33"/>
    </row>
    <row r="14633" spans="19:20">
      <c r="S14633" s="33"/>
      <c r="T14633" s="33"/>
    </row>
    <row r="14650" spans="19:20">
      <c r="S14650" s="33"/>
      <c r="T14650" s="33"/>
    </row>
    <row r="14667" spans="19:20">
      <c r="S14667" s="33"/>
      <c r="T14667" s="33"/>
    </row>
    <row r="14684" spans="19:20">
      <c r="S14684" s="33"/>
      <c r="T14684" s="33"/>
    </row>
    <row r="14701" spans="19:20">
      <c r="S14701" s="33"/>
      <c r="T14701" s="33"/>
    </row>
    <row r="14718" spans="19:20">
      <c r="S14718" s="33"/>
      <c r="T14718" s="33"/>
    </row>
    <row r="14735" spans="19:20">
      <c r="S14735" s="33"/>
      <c r="T14735" s="33"/>
    </row>
    <row r="14752" spans="19:20">
      <c r="S14752" s="33"/>
      <c r="T14752" s="33"/>
    </row>
    <row r="14769" spans="19:20">
      <c r="S14769" s="33"/>
      <c r="T14769" s="33"/>
    </row>
    <row r="14786" spans="19:20">
      <c r="S14786" s="33"/>
      <c r="T14786" s="33"/>
    </row>
    <row r="14803" spans="19:20">
      <c r="S14803" s="33"/>
      <c r="T14803" s="33"/>
    </row>
    <row r="14820" spans="19:20">
      <c r="S14820" s="33"/>
      <c r="T14820" s="33"/>
    </row>
    <row r="14837" spans="19:20">
      <c r="S14837" s="33"/>
      <c r="T14837" s="33"/>
    </row>
    <row r="14854" spans="19:20">
      <c r="S14854" s="33"/>
      <c r="T14854" s="33"/>
    </row>
    <row r="14871" spans="19:20">
      <c r="S14871" s="33"/>
      <c r="T14871" s="33"/>
    </row>
    <row r="14888" spans="19:20">
      <c r="S14888" s="33"/>
      <c r="T14888" s="33"/>
    </row>
    <row r="14905" spans="19:20">
      <c r="S14905" s="33"/>
      <c r="T14905" s="33"/>
    </row>
    <row r="14922" spans="19:20">
      <c r="S14922" s="33"/>
      <c r="T14922" s="33"/>
    </row>
    <row r="14939" spans="19:20">
      <c r="S14939" s="33"/>
      <c r="T14939" s="33"/>
    </row>
    <row r="14956" spans="19:20">
      <c r="S14956" s="33"/>
      <c r="T14956" s="33"/>
    </row>
    <row r="14973" spans="19:20">
      <c r="S14973" s="33"/>
      <c r="T14973" s="33"/>
    </row>
    <row r="14990" spans="19:20">
      <c r="S14990" s="33"/>
      <c r="T14990" s="33"/>
    </row>
    <row r="15007" spans="19:20">
      <c r="S15007" s="33"/>
      <c r="T15007" s="33"/>
    </row>
    <row r="15024" spans="19:20">
      <c r="S15024" s="33"/>
      <c r="T15024" s="33"/>
    </row>
    <row r="15041" spans="19:20">
      <c r="S15041" s="33"/>
      <c r="T15041" s="33"/>
    </row>
    <row r="15058" spans="19:20">
      <c r="S15058" s="33"/>
      <c r="T15058" s="33"/>
    </row>
    <row r="15075" spans="19:20">
      <c r="S15075" s="33"/>
      <c r="T15075" s="33"/>
    </row>
    <row r="15092" spans="19:20">
      <c r="S15092" s="33"/>
      <c r="T15092" s="33"/>
    </row>
    <row r="15109" spans="19:20">
      <c r="S15109" s="33"/>
      <c r="T15109" s="33"/>
    </row>
    <row r="15126" spans="19:20">
      <c r="S15126" s="33"/>
      <c r="T15126" s="33"/>
    </row>
    <row r="15143" spans="19:20">
      <c r="S15143" s="33"/>
      <c r="T15143" s="33"/>
    </row>
    <row r="15160" spans="19:20">
      <c r="S15160" s="33"/>
      <c r="T15160" s="33"/>
    </row>
    <row r="15177" spans="19:20">
      <c r="S15177" s="33"/>
      <c r="T15177" s="33"/>
    </row>
    <row r="15194" spans="19:20">
      <c r="S15194" s="33"/>
      <c r="T15194" s="33"/>
    </row>
    <row r="15211" spans="19:20">
      <c r="S15211" s="33"/>
      <c r="T15211" s="33"/>
    </row>
    <row r="15228" spans="19:20">
      <c r="S15228" s="33"/>
      <c r="T15228" s="33"/>
    </row>
    <row r="15245" spans="19:20">
      <c r="S15245" s="33"/>
      <c r="T15245" s="33"/>
    </row>
    <row r="15262" spans="19:20">
      <c r="S15262" s="33"/>
      <c r="T15262" s="33"/>
    </row>
    <row r="15279" spans="19:20">
      <c r="S15279" s="33"/>
      <c r="T15279" s="33"/>
    </row>
    <row r="15296" spans="19:20">
      <c r="S15296" s="33"/>
      <c r="T15296" s="33"/>
    </row>
    <row r="15313" spans="19:20">
      <c r="S15313" s="33"/>
      <c r="T15313" s="33"/>
    </row>
    <row r="15330" spans="19:20">
      <c r="S15330" s="33"/>
      <c r="T15330" s="33"/>
    </row>
    <row r="15347" spans="19:20">
      <c r="S15347" s="33"/>
      <c r="T15347" s="33"/>
    </row>
    <row r="15364" spans="19:20">
      <c r="S15364" s="33"/>
      <c r="T15364" s="33"/>
    </row>
    <row r="15381" spans="19:20">
      <c r="S15381" s="33"/>
      <c r="T15381" s="33"/>
    </row>
    <row r="15398" spans="19:20">
      <c r="S15398" s="33"/>
      <c r="T15398" s="33"/>
    </row>
    <row r="15415" spans="19:20">
      <c r="S15415" s="33"/>
      <c r="T15415" s="33"/>
    </row>
    <row r="15432" spans="19:20">
      <c r="S15432" s="33"/>
      <c r="T15432" s="33"/>
    </row>
    <row r="15449" spans="19:20">
      <c r="S15449" s="33"/>
      <c r="T15449" s="33"/>
    </row>
    <row r="15466" spans="19:20">
      <c r="S15466" s="33"/>
      <c r="T15466" s="33"/>
    </row>
    <row r="15483" spans="19:20">
      <c r="S15483" s="33"/>
      <c r="T15483" s="33"/>
    </row>
    <row r="15500" spans="19:20">
      <c r="S15500" s="33"/>
      <c r="T15500" s="33"/>
    </row>
    <row r="15517" spans="19:20">
      <c r="S15517" s="33"/>
      <c r="T15517" s="33"/>
    </row>
    <row r="15534" spans="19:20">
      <c r="S15534" s="33"/>
      <c r="T15534" s="33"/>
    </row>
    <row r="15551" spans="19:20">
      <c r="S15551" s="33"/>
      <c r="T15551" s="33"/>
    </row>
    <row r="15568" spans="19:20">
      <c r="S15568" s="33"/>
      <c r="T15568" s="33"/>
    </row>
    <row r="15585" spans="19:20">
      <c r="S15585" s="33"/>
      <c r="T15585" s="33"/>
    </row>
    <row r="15602" spans="19:20">
      <c r="S15602" s="33"/>
      <c r="T15602" s="33"/>
    </row>
    <row r="15619" spans="19:20">
      <c r="S15619" s="33"/>
      <c r="T15619" s="33"/>
    </row>
    <row r="15636" spans="19:20">
      <c r="S15636" s="33"/>
      <c r="T15636" s="33"/>
    </row>
    <row r="15653" spans="19:20">
      <c r="S15653" s="33"/>
      <c r="T15653" s="33"/>
    </row>
    <row r="15670" spans="19:20">
      <c r="S15670" s="33"/>
      <c r="T15670" s="33"/>
    </row>
    <row r="15687" spans="19:20">
      <c r="S15687" s="33"/>
      <c r="T15687" s="33"/>
    </row>
    <row r="15704" spans="19:20">
      <c r="S15704" s="33"/>
      <c r="T15704" s="33"/>
    </row>
    <row r="15721" spans="19:20">
      <c r="S15721" s="33"/>
      <c r="T15721" s="33"/>
    </row>
    <row r="15738" spans="19:20">
      <c r="S15738" s="33"/>
      <c r="T15738" s="33"/>
    </row>
    <row r="15755" spans="19:20">
      <c r="S15755" s="33"/>
      <c r="T15755" s="33"/>
    </row>
    <row r="15772" spans="19:20">
      <c r="S15772" s="33"/>
      <c r="T15772" s="33"/>
    </row>
    <row r="15789" spans="19:20">
      <c r="S15789" s="33"/>
      <c r="T15789" s="33"/>
    </row>
    <row r="15806" spans="19:20">
      <c r="S15806" s="33"/>
      <c r="T15806" s="33"/>
    </row>
    <row r="15823" spans="19:20">
      <c r="S15823" s="33"/>
      <c r="T15823" s="33"/>
    </row>
    <row r="15840" spans="19:20">
      <c r="S15840" s="33"/>
      <c r="T15840" s="33"/>
    </row>
    <row r="15857" spans="19:20">
      <c r="S15857" s="33"/>
      <c r="T15857" s="33"/>
    </row>
    <row r="15874" spans="19:20">
      <c r="S15874" s="33"/>
      <c r="T15874" s="33"/>
    </row>
    <row r="15891" spans="19:20">
      <c r="S15891" s="33"/>
      <c r="T15891" s="33"/>
    </row>
    <row r="15908" spans="19:20">
      <c r="S15908" s="33"/>
      <c r="T15908" s="33"/>
    </row>
    <row r="15925" spans="19:20">
      <c r="S15925" s="33"/>
      <c r="T15925" s="33"/>
    </row>
    <row r="15942" spans="19:20">
      <c r="S15942" s="33"/>
      <c r="T15942" s="33"/>
    </row>
    <row r="15959" spans="19:20">
      <c r="S15959" s="33"/>
      <c r="T15959" s="33"/>
    </row>
    <row r="15976" spans="19:20">
      <c r="S15976" s="33"/>
      <c r="T15976" s="33"/>
    </row>
    <row r="15993" spans="19:20">
      <c r="S15993" s="33"/>
      <c r="T15993" s="33"/>
    </row>
    <row r="16010" spans="19:20">
      <c r="S16010" s="33"/>
      <c r="T16010" s="33"/>
    </row>
    <row r="16027" spans="19:20">
      <c r="S16027" s="33"/>
      <c r="T16027" s="33"/>
    </row>
    <row r="16044" spans="19:20">
      <c r="S16044" s="33"/>
      <c r="T16044" s="33"/>
    </row>
    <row r="16061" spans="19:20">
      <c r="S16061" s="33"/>
      <c r="T16061" s="33"/>
    </row>
    <row r="16078" spans="19:20">
      <c r="S16078" s="33"/>
      <c r="T16078" s="33"/>
    </row>
    <row r="16095" spans="19:20">
      <c r="S16095" s="33"/>
      <c r="T16095" s="33"/>
    </row>
    <row r="16112" spans="19:20">
      <c r="S16112" s="33"/>
      <c r="T16112" s="33"/>
    </row>
    <row r="16129" spans="19:20">
      <c r="S16129" s="33"/>
      <c r="T16129" s="33"/>
    </row>
    <row r="16146" spans="19:20">
      <c r="S16146" s="33"/>
      <c r="T16146" s="33"/>
    </row>
    <row r="16163" spans="19:20">
      <c r="S16163" s="33"/>
      <c r="T16163" s="33"/>
    </row>
    <row r="16180" spans="19:20">
      <c r="S16180" s="33"/>
      <c r="T16180" s="33"/>
    </row>
    <row r="16197" spans="19:20">
      <c r="S16197" s="33"/>
      <c r="T16197" s="33"/>
    </row>
    <row r="16214" spans="19:20">
      <c r="S16214" s="33"/>
      <c r="T16214" s="33"/>
    </row>
    <row r="16231" spans="19:20">
      <c r="S16231" s="33"/>
      <c r="T16231" s="33"/>
    </row>
    <row r="16248" spans="19:20">
      <c r="S16248" s="33"/>
      <c r="T16248" s="33"/>
    </row>
    <row r="16265" spans="19:20">
      <c r="S16265" s="33"/>
      <c r="T16265" s="33"/>
    </row>
    <row r="16282" spans="19:20">
      <c r="S16282" s="33"/>
      <c r="T16282" s="33"/>
    </row>
    <row r="16299" spans="19:20">
      <c r="S16299" s="33"/>
      <c r="T16299" s="33"/>
    </row>
    <row r="16316" spans="19:20">
      <c r="S16316" s="33"/>
      <c r="T16316" s="33"/>
    </row>
    <row r="16333" spans="19:20">
      <c r="S16333" s="33"/>
      <c r="T16333" s="33"/>
    </row>
    <row r="16350" spans="19:20">
      <c r="S16350" s="33"/>
      <c r="T16350" s="33"/>
    </row>
    <row r="16367" spans="19:20">
      <c r="S16367" s="33"/>
      <c r="T16367" s="33"/>
    </row>
    <row r="16384" spans="19:20">
      <c r="S16384" s="33"/>
      <c r="T16384" s="33"/>
    </row>
    <row r="16401" spans="19:20">
      <c r="S16401" s="33"/>
      <c r="T16401" s="33"/>
    </row>
    <row r="16418" spans="19:20">
      <c r="S16418" s="33"/>
      <c r="T16418" s="33"/>
    </row>
    <row r="16435" spans="19:20">
      <c r="S16435" s="33"/>
      <c r="T16435" s="33"/>
    </row>
    <row r="16452" spans="19:20">
      <c r="S16452" s="33"/>
      <c r="T16452" s="33"/>
    </row>
    <row r="16469" spans="19:20">
      <c r="S16469" s="33"/>
      <c r="T16469" s="33"/>
    </row>
    <row r="16486" spans="19:20">
      <c r="S16486" s="33"/>
      <c r="T16486" s="33"/>
    </row>
    <row r="16503" spans="19:20">
      <c r="S16503" s="33"/>
      <c r="T16503" s="33"/>
    </row>
    <row r="16520" spans="19:20">
      <c r="S16520" s="33"/>
      <c r="T16520" s="33"/>
    </row>
    <row r="16537" spans="19:20">
      <c r="S16537" s="33"/>
      <c r="T16537" s="33"/>
    </row>
    <row r="16554" spans="19:20">
      <c r="S16554" s="33"/>
      <c r="T16554" s="33"/>
    </row>
    <row r="16571" spans="19:20">
      <c r="S16571" s="33"/>
      <c r="T16571" s="33"/>
    </row>
    <row r="16588" spans="19:20">
      <c r="S16588" s="33"/>
      <c r="T16588" s="33"/>
    </row>
    <row r="16605" spans="19:20">
      <c r="S16605" s="33"/>
      <c r="T16605" s="33"/>
    </row>
    <row r="16622" spans="19:20">
      <c r="S16622" s="33"/>
      <c r="T16622" s="33"/>
    </row>
    <row r="16639" spans="19:20">
      <c r="S16639" s="33"/>
      <c r="T16639" s="33"/>
    </row>
    <row r="16656" spans="19:20">
      <c r="S16656" s="33"/>
      <c r="T16656" s="33"/>
    </row>
    <row r="16673" spans="19:20">
      <c r="S16673" s="33"/>
      <c r="T16673" s="33"/>
    </row>
    <row r="16690" spans="19:20">
      <c r="S16690" s="33"/>
      <c r="T16690" s="33"/>
    </row>
    <row r="16707" spans="19:20">
      <c r="S16707" s="33"/>
      <c r="T16707" s="33"/>
    </row>
    <row r="16724" spans="19:20">
      <c r="S16724" s="33"/>
      <c r="T16724" s="33"/>
    </row>
    <row r="16741" spans="19:20">
      <c r="S16741" s="33"/>
      <c r="T16741" s="33"/>
    </row>
    <row r="16758" spans="19:20">
      <c r="S16758" s="33"/>
      <c r="T16758" s="33"/>
    </row>
    <row r="16775" spans="19:20">
      <c r="S16775" s="33"/>
      <c r="T16775" s="33"/>
    </row>
    <row r="16792" spans="19:20">
      <c r="S16792" s="33"/>
      <c r="T16792" s="33"/>
    </row>
    <row r="16809" spans="19:20">
      <c r="S16809" s="33"/>
      <c r="T16809" s="33"/>
    </row>
    <row r="16826" spans="19:20">
      <c r="S16826" s="33"/>
      <c r="T16826" s="33"/>
    </row>
    <row r="16843" spans="19:20">
      <c r="S16843" s="33"/>
      <c r="T16843" s="33"/>
    </row>
    <row r="16860" spans="19:20">
      <c r="S16860" s="33"/>
      <c r="T16860" s="33"/>
    </row>
    <row r="16877" spans="19:20">
      <c r="S16877" s="33"/>
      <c r="T16877" s="33"/>
    </row>
    <row r="16894" spans="19:20">
      <c r="S16894" s="33"/>
      <c r="T16894" s="33"/>
    </row>
    <row r="16911" spans="19:20">
      <c r="S16911" s="33"/>
      <c r="T16911" s="33"/>
    </row>
    <row r="16928" spans="19:20">
      <c r="S16928" s="33"/>
      <c r="T16928" s="33"/>
    </row>
    <row r="16945" spans="19:20">
      <c r="S16945" s="33"/>
      <c r="T16945" s="33"/>
    </row>
    <row r="16962" spans="19:20">
      <c r="S16962" s="33"/>
      <c r="T16962" s="33"/>
    </row>
    <row r="16979" spans="19:20">
      <c r="S16979" s="33"/>
      <c r="T16979" s="33"/>
    </row>
    <row r="16996" spans="19:20">
      <c r="S16996" s="33"/>
      <c r="T16996" s="33"/>
    </row>
    <row r="17013" spans="19:20">
      <c r="S17013" s="33"/>
      <c r="T17013" s="33"/>
    </row>
    <row r="17030" spans="19:20">
      <c r="S17030" s="33"/>
      <c r="T17030" s="33"/>
    </row>
    <row r="17047" spans="19:20">
      <c r="S17047" s="33"/>
      <c r="T17047" s="33"/>
    </row>
    <row r="17064" spans="19:20">
      <c r="S17064" s="33"/>
      <c r="T17064" s="33"/>
    </row>
    <row r="17081" spans="19:20">
      <c r="S17081" s="33"/>
      <c r="T17081" s="33"/>
    </row>
    <row r="17098" spans="19:20">
      <c r="S17098" s="33"/>
      <c r="T17098" s="33"/>
    </row>
    <row r="17115" spans="19:20">
      <c r="S17115" s="33"/>
      <c r="T17115" s="33"/>
    </row>
    <row r="17132" spans="19:20">
      <c r="S17132" s="33"/>
      <c r="T17132" s="33"/>
    </row>
    <row r="17149" spans="19:20">
      <c r="S17149" s="33"/>
      <c r="T17149" s="33"/>
    </row>
    <row r="17166" spans="19:20">
      <c r="S17166" s="33"/>
      <c r="T17166" s="33"/>
    </row>
    <row r="17183" spans="19:20">
      <c r="S17183" s="33"/>
      <c r="T17183" s="33"/>
    </row>
    <row r="17200" spans="19:20">
      <c r="S17200" s="33"/>
      <c r="T17200" s="33"/>
    </row>
    <row r="17217" spans="19:20">
      <c r="S17217" s="33"/>
      <c r="T17217" s="33"/>
    </row>
    <row r="17234" spans="19:20">
      <c r="S17234" s="33"/>
      <c r="T17234" s="33"/>
    </row>
    <row r="17251" spans="19:20">
      <c r="S17251" s="33"/>
      <c r="T17251" s="33"/>
    </row>
    <row r="17268" spans="19:20">
      <c r="S17268" s="33"/>
      <c r="T17268" s="33"/>
    </row>
    <row r="17285" spans="19:20">
      <c r="S17285" s="33"/>
      <c r="T17285" s="33"/>
    </row>
    <row r="17302" spans="19:20">
      <c r="S17302" s="33"/>
      <c r="T17302" s="33"/>
    </row>
    <row r="17319" spans="19:20">
      <c r="S17319" s="33"/>
      <c r="T17319" s="33"/>
    </row>
    <row r="17336" spans="19:20">
      <c r="S17336" s="33"/>
      <c r="T17336" s="33"/>
    </row>
    <row r="17353" spans="19:20">
      <c r="S17353" s="33"/>
      <c r="T17353" s="33"/>
    </row>
    <row r="17370" spans="19:20">
      <c r="S17370" s="33"/>
      <c r="T17370" s="33"/>
    </row>
    <row r="17387" spans="19:20">
      <c r="S17387" s="33"/>
      <c r="T17387" s="33"/>
    </row>
    <row r="17404" spans="19:20">
      <c r="S17404" s="33"/>
      <c r="T17404" s="33"/>
    </row>
    <row r="17421" spans="19:20">
      <c r="S17421" s="33"/>
      <c r="T17421" s="33"/>
    </row>
    <row r="17438" spans="19:20">
      <c r="S17438" s="33"/>
      <c r="T17438" s="33"/>
    </row>
    <row r="17455" spans="19:20">
      <c r="S17455" s="33"/>
      <c r="T17455" s="33"/>
    </row>
    <row r="17472" spans="19:20">
      <c r="S17472" s="33"/>
      <c r="T17472" s="33"/>
    </row>
    <row r="17489" spans="19:20">
      <c r="S17489" s="33"/>
      <c r="T17489" s="33"/>
    </row>
    <row r="17506" spans="19:20">
      <c r="S17506" s="33"/>
      <c r="T17506" s="33"/>
    </row>
    <row r="17523" spans="19:20">
      <c r="S17523" s="33"/>
      <c r="T17523" s="33"/>
    </row>
    <row r="17540" spans="19:20">
      <c r="S17540" s="33"/>
      <c r="T17540" s="33"/>
    </row>
    <row r="17557" spans="19:20">
      <c r="S17557" s="33"/>
      <c r="T17557" s="33"/>
    </row>
    <row r="17574" spans="19:20">
      <c r="S17574" s="33"/>
      <c r="T17574" s="33"/>
    </row>
    <row r="17591" spans="19:20">
      <c r="S17591" s="33"/>
      <c r="T17591" s="33"/>
    </row>
    <row r="17608" spans="19:20">
      <c r="S17608" s="33"/>
      <c r="T17608" s="33"/>
    </row>
    <row r="17625" spans="19:20">
      <c r="S17625" s="33"/>
      <c r="T17625" s="33"/>
    </row>
    <row r="17642" spans="19:20">
      <c r="S17642" s="33"/>
      <c r="T17642" s="33"/>
    </row>
    <row r="17659" spans="19:20">
      <c r="S17659" s="33"/>
      <c r="T17659" s="33"/>
    </row>
    <row r="17676" spans="19:20">
      <c r="S17676" s="33"/>
      <c r="T17676" s="33"/>
    </row>
    <row r="17693" spans="19:20">
      <c r="S17693" s="33"/>
      <c r="T17693" s="33"/>
    </row>
    <row r="17710" spans="19:20">
      <c r="S17710" s="33"/>
      <c r="T17710" s="33"/>
    </row>
    <row r="17727" spans="19:20">
      <c r="S17727" s="33"/>
      <c r="T17727" s="33"/>
    </row>
    <row r="17744" spans="19:20">
      <c r="S17744" s="33"/>
      <c r="T17744" s="33"/>
    </row>
    <row r="17761" spans="19:20">
      <c r="S17761" s="33"/>
      <c r="T17761" s="33"/>
    </row>
    <row r="17778" spans="19:20">
      <c r="S17778" s="33"/>
      <c r="T17778" s="33"/>
    </row>
    <row r="17795" spans="19:20">
      <c r="S17795" s="33"/>
      <c r="T17795" s="33"/>
    </row>
    <row r="17812" spans="19:20">
      <c r="S17812" s="33"/>
      <c r="T17812" s="33"/>
    </row>
    <row r="17829" spans="19:20">
      <c r="S17829" s="33"/>
      <c r="T17829" s="33"/>
    </row>
    <row r="17846" spans="19:20">
      <c r="S17846" s="33"/>
      <c r="T17846" s="33"/>
    </row>
    <row r="17863" spans="19:20">
      <c r="S17863" s="33"/>
      <c r="T17863" s="33"/>
    </row>
    <row r="17880" spans="19:20">
      <c r="S17880" s="33"/>
      <c r="T17880" s="33"/>
    </row>
    <row r="17897" spans="19:20">
      <c r="S17897" s="33"/>
      <c r="T17897" s="33"/>
    </row>
    <row r="17914" spans="19:20">
      <c r="S17914" s="33"/>
      <c r="T17914" s="33"/>
    </row>
    <row r="17931" spans="19:20">
      <c r="S17931" s="33"/>
      <c r="T17931" s="33"/>
    </row>
    <row r="17948" spans="19:20">
      <c r="S17948" s="33"/>
      <c r="T17948" s="33"/>
    </row>
    <row r="17965" spans="19:20">
      <c r="S17965" s="33"/>
      <c r="T17965" s="33"/>
    </row>
    <row r="17982" spans="19:20">
      <c r="S17982" s="33"/>
      <c r="T17982" s="33"/>
    </row>
    <row r="17999" spans="19:20">
      <c r="S17999" s="33"/>
      <c r="T17999" s="33"/>
    </row>
    <row r="18016" spans="19:20">
      <c r="S18016" s="33"/>
      <c r="T18016" s="33"/>
    </row>
    <row r="18033" spans="19:20">
      <c r="S18033" s="33"/>
      <c r="T18033" s="33"/>
    </row>
    <row r="18050" spans="19:20">
      <c r="S18050" s="33"/>
      <c r="T18050" s="33"/>
    </row>
    <row r="18067" spans="19:20">
      <c r="S18067" s="33"/>
      <c r="T18067" s="33"/>
    </row>
    <row r="18084" spans="19:20">
      <c r="S18084" s="33"/>
      <c r="T18084" s="33"/>
    </row>
    <row r="18101" spans="19:20">
      <c r="S18101" s="33"/>
      <c r="T18101" s="33"/>
    </row>
    <row r="18118" spans="19:20">
      <c r="S18118" s="33"/>
      <c r="T18118" s="33"/>
    </row>
    <row r="18135" spans="19:20">
      <c r="S18135" s="33"/>
      <c r="T18135" s="33"/>
    </row>
    <row r="18152" spans="19:20">
      <c r="S18152" s="33"/>
      <c r="T18152" s="33"/>
    </row>
    <row r="18169" spans="19:20">
      <c r="S18169" s="33"/>
      <c r="T18169" s="33"/>
    </row>
    <row r="18186" spans="19:20">
      <c r="S18186" s="33"/>
      <c r="T18186" s="33"/>
    </row>
    <row r="18203" spans="19:20">
      <c r="S18203" s="33"/>
      <c r="T18203" s="33"/>
    </row>
    <row r="18220" spans="19:20">
      <c r="S18220" s="33"/>
      <c r="T18220" s="33"/>
    </row>
    <row r="18237" spans="19:20">
      <c r="S18237" s="33"/>
      <c r="T18237" s="33"/>
    </row>
    <row r="18254" spans="19:20">
      <c r="S18254" s="33"/>
      <c r="T18254" s="33"/>
    </row>
    <row r="18271" spans="19:20">
      <c r="S18271" s="33"/>
      <c r="T18271" s="33"/>
    </row>
    <row r="18288" spans="19:20">
      <c r="S18288" s="33"/>
      <c r="T18288" s="33"/>
    </row>
    <row r="18305" spans="19:20">
      <c r="S18305" s="33"/>
      <c r="T18305" s="33"/>
    </row>
    <row r="18322" spans="19:20">
      <c r="S18322" s="33"/>
      <c r="T18322" s="33"/>
    </row>
    <row r="18339" spans="19:20">
      <c r="S18339" s="33"/>
      <c r="T18339" s="33"/>
    </row>
    <row r="18356" spans="19:20">
      <c r="S18356" s="33"/>
      <c r="T18356" s="33"/>
    </row>
    <row r="18373" spans="19:20">
      <c r="S18373" s="33"/>
      <c r="T18373" s="33"/>
    </row>
    <row r="18390" spans="19:20">
      <c r="S18390" s="33"/>
      <c r="T18390" s="33"/>
    </row>
    <row r="18407" spans="19:20">
      <c r="S18407" s="33"/>
      <c r="T18407" s="33"/>
    </row>
    <row r="18424" spans="19:20">
      <c r="S18424" s="33"/>
      <c r="T18424" s="33"/>
    </row>
    <row r="18441" spans="19:20">
      <c r="S18441" s="33"/>
      <c r="T18441" s="33"/>
    </row>
    <row r="18458" spans="19:20">
      <c r="S18458" s="33"/>
      <c r="T18458" s="33"/>
    </row>
    <row r="18475" spans="19:20">
      <c r="S18475" s="33"/>
      <c r="T18475" s="33"/>
    </row>
    <row r="18492" spans="19:20">
      <c r="S18492" s="33"/>
      <c r="T18492" s="33"/>
    </row>
    <row r="18509" spans="19:20">
      <c r="S18509" s="33"/>
      <c r="T18509" s="33"/>
    </row>
    <row r="18526" spans="19:20">
      <c r="S18526" s="33"/>
      <c r="T18526" s="33"/>
    </row>
    <row r="18543" spans="19:20">
      <c r="S18543" s="33"/>
      <c r="T18543" s="33"/>
    </row>
    <row r="18560" spans="19:20">
      <c r="S18560" s="33"/>
      <c r="T18560" s="33"/>
    </row>
    <row r="18577" spans="19:20">
      <c r="S18577" s="33"/>
      <c r="T18577" s="33"/>
    </row>
    <row r="18594" spans="19:20">
      <c r="S18594" s="33"/>
      <c r="T18594" s="33"/>
    </row>
    <row r="18611" spans="19:20">
      <c r="S18611" s="33"/>
      <c r="T18611" s="33"/>
    </row>
    <row r="18628" spans="19:20">
      <c r="S18628" s="33"/>
      <c r="T18628" s="33"/>
    </row>
    <row r="18645" spans="19:20">
      <c r="S18645" s="33"/>
      <c r="T18645" s="33"/>
    </row>
    <row r="18662" spans="19:20">
      <c r="S18662" s="33"/>
      <c r="T18662" s="33"/>
    </row>
    <row r="18679" spans="19:20">
      <c r="S18679" s="33"/>
      <c r="T18679" s="33"/>
    </row>
    <row r="18696" spans="19:20">
      <c r="S18696" s="33"/>
      <c r="T18696" s="33"/>
    </row>
    <row r="18713" spans="19:20">
      <c r="S18713" s="33"/>
      <c r="T18713" s="33"/>
    </row>
    <row r="18730" spans="19:20">
      <c r="S18730" s="33"/>
      <c r="T18730" s="33"/>
    </row>
    <row r="18747" spans="19:20">
      <c r="S18747" s="33"/>
      <c r="T18747" s="33"/>
    </row>
    <row r="18764" spans="19:20">
      <c r="S18764" s="33"/>
      <c r="T18764" s="33"/>
    </row>
    <row r="18781" spans="19:20">
      <c r="S18781" s="33"/>
      <c r="T18781" s="33"/>
    </row>
    <row r="18798" spans="19:20">
      <c r="S18798" s="33"/>
      <c r="T18798" s="33"/>
    </row>
    <row r="18815" spans="19:20">
      <c r="S18815" s="33"/>
      <c r="T18815" s="33"/>
    </row>
    <row r="18832" spans="19:20">
      <c r="S18832" s="33"/>
      <c r="T18832" s="33"/>
    </row>
    <row r="18849" spans="19:20">
      <c r="S18849" s="33"/>
      <c r="T18849" s="33"/>
    </row>
    <row r="18866" spans="19:20">
      <c r="S18866" s="33"/>
      <c r="T18866" s="33"/>
    </row>
    <row r="18883" spans="19:20">
      <c r="S18883" s="33"/>
      <c r="T18883" s="33"/>
    </row>
    <row r="18900" spans="19:20">
      <c r="S18900" s="33"/>
      <c r="T18900" s="33"/>
    </row>
    <row r="18917" spans="19:20">
      <c r="S18917" s="33"/>
      <c r="T18917" s="33"/>
    </row>
    <row r="18934" spans="19:20">
      <c r="S18934" s="33"/>
      <c r="T18934" s="33"/>
    </row>
    <row r="18951" spans="19:20">
      <c r="S18951" s="33"/>
      <c r="T18951" s="33"/>
    </row>
    <row r="18968" spans="19:20">
      <c r="S18968" s="33"/>
      <c r="T18968" s="33"/>
    </row>
    <row r="18985" spans="19:20">
      <c r="S18985" s="33"/>
      <c r="T18985" s="33"/>
    </row>
    <row r="19002" spans="19:20">
      <c r="S19002" s="33"/>
      <c r="T19002" s="33"/>
    </row>
    <row r="19019" spans="19:20">
      <c r="S19019" s="33"/>
      <c r="T19019" s="33"/>
    </row>
    <row r="19036" spans="19:20">
      <c r="S19036" s="33"/>
      <c r="T19036" s="33"/>
    </row>
    <row r="19053" spans="19:20">
      <c r="S19053" s="33"/>
      <c r="T19053" s="33"/>
    </row>
    <row r="19070" spans="19:20">
      <c r="S19070" s="33"/>
      <c r="T19070" s="33"/>
    </row>
    <row r="19087" spans="19:20">
      <c r="S19087" s="33"/>
      <c r="T19087" s="33"/>
    </row>
    <row r="19104" spans="19:20">
      <c r="S19104" s="33"/>
      <c r="T19104" s="33"/>
    </row>
    <row r="19121" spans="19:20">
      <c r="S19121" s="33"/>
      <c r="T19121" s="33"/>
    </row>
    <row r="19138" spans="19:20">
      <c r="S19138" s="33"/>
      <c r="T19138" s="33"/>
    </row>
    <row r="19155" spans="19:20">
      <c r="S19155" s="33"/>
      <c r="T19155" s="33"/>
    </row>
    <row r="19172" spans="19:20">
      <c r="S19172" s="33"/>
      <c r="T19172" s="33"/>
    </row>
    <row r="19189" spans="19:20">
      <c r="S19189" s="33"/>
      <c r="T19189" s="33"/>
    </row>
    <row r="19206" spans="19:20">
      <c r="S19206" s="33"/>
      <c r="T19206" s="33"/>
    </row>
    <row r="19223" spans="19:20">
      <c r="S19223" s="33"/>
      <c r="T19223" s="33"/>
    </row>
    <row r="19240" spans="19:20">
      <c r="S19240" s="33"/>
      <c r="T19240" s="33"/>
    </row>
    <row r="19257" spans="19:20">
      <c r="S19257" s="33"/>
      <c r="T19257" s="33"/>
    </row>
    <row r="19274" spans="19:20">
      <c r="S19274" s="33"/>
      <c r="T19274" s="33"/>
    </row>
    <row r="19291" spans="19:20">
      <c r="S19291" s="33"/>
      <c r="T19291" s="33"/>
    </row>
    <row r="19308" spans="19:20">
      <c r="S19308" s="33"/>
      <c r="T19308" s="33"/>
    </row>
    <row r="19325" spans="19:20">
      <c r="S19325" s="33"/>
      <c r="T19325" s="33"/>
    </row>
    <row r="19342" spans="19:20">
      <c r="S19342" s="33"/>
      <c r="T19342" s="33"/>
    </row>
    <row r="19359" spans="19:20">
      <c r="S19359" s="33"/>
      <c r="T19359" s="33"/>
    </row>
    <row r="19376" spans="19:20">
      <c r="S19376" s="33"/>
      <c r="T19376" s="33"/>
    </row>
    <row r="19393" spans="19:20">
      <c r="S19393" s="33"/>
      <c r="T19393" s="33"/>
    </row>
    <row r="19410" spans="19:20">
      <c r="S19410" s="33"/>
      <c r="T19410" s="33"/>
    </row>
    <row r="19427" spans="19:20">
      <c r="S19427" s="33"/>
      <c r="T19427" s="33"/>
    </row>
    <row r="19444" spans="19:20">
      <c r="S19444" s="33"/>
      <c r="T19444" s="33"/>
    </row>
    <row r="19461" spans="19:20">
      <c r="S19461" s="33"/>
      <c r="T19461" s="33"/>
    </row>
    <row r="19478" spans="19:20">
      <c r="S19478" s="33"/>
      <c r="T19478" s="33"/>
    </row>
    <row r="19495" spans="19:20">
      <c r="S19495" s="33"/>
      <c r="T19495" s="33"/>
    </row>
    <row r="19512" spans="19:20">
      <c r="S19512" s="33"/>
      <c r="T19512" s="33"/>
    </row>
    <row r="19529" spans="19:20">
      <c r="S19529" s="33"/>
      <c r="T19529" s="33"/>
    </row>
    <row r="19546" spans="19:20">
      <c r="S19546" s="33"/>
      <c r="T19546" s="33"/>
    </row>
    <row r="19563" spans="19:20">
      <c r="S19563" s="33"/>
      <c r="T19563" s="33"/>
    </row>
    <row r="19580" spans="19:20">
      <c r="S19580" s="33"/>
      <c r="T19580" s="33"/>
    </row>
    <row r="19597" spans="19:20">
      <c r="S19597" s="33"/>
      <c r="T19597" s="33"/>
    </row>
    <row r="19614" spans="19:20">
      <c r="S19614" s="33"/>
      <c r="T19614" s="33"/>
    </row>
    <row r="19631" spans="19:20">
      <c r="S19631" s="33"/>
      <c r="T19631" s="33"/>
    </row>
    <row r="19648" spans="19:20">
      <c r="S19648" s="33"/>
      <c r="T19648" s="33"/>
    </row>
    <row r="19665" spans="19:20">
      <c r="S19665" s="33"/>
      <c r="T19665" s="33"/>
    </row>
    <row r="19682" spans="19:20">
      <c r="S19682" s="33"/>
      <c r="T19682" s="33"/>
    </row>
    <row r="19699" spans="19:20">
      <c r="S19699" s="33"/>
      <c r="T19699" s="33"/>
    </row>
    <row r="19716" spans="19:20">
      <c r="S19716" s="33"/>
      <c r="T19716" s="33"/>
    </row>
    <row r="19733" spans="19:20">
      <c r="S19733" s="33"/>
      <c r="T19733" s="33"/>
    </row>
    <row r="19750" spans="19:20">
      <c r="S19750" s="33"/>
      <c r="T19750" s="33"/>
    </row>
    <row r="19767" spans="19:20">
      <c r="S19767" s="33"/>
      <c r="T19767" s="33"/>
    </row>
    <row r="19784" spans="19:20">
      <c r="S19784" s="33"/>
      <c r="T19784" s="33"/>
    </row>
    <row r="19801" spans="19:20">
      <c r="S19801" s="33"/>
      <c r="T19801" s="33"/>
    </row>
    <row r="19818" spans="19:20">
      <c r="S19818" s="33"/>
      <c r="T19818" s="33"/>
    </row>
    <row r="19835" spans="19:20">
      <c r="S19835" s="33"/>
      <c r="T19835" s="33"/>
    </row>
    <row r="19852" spans="19:20">
      <c r="S19852" s="33"/>
      <c r="T19852" s="33"/>
    </row>
    <row r="19869" spans="19:20">
      <c r="S19869" s="33"/>
      <c r="T19869" s="33"/>
    </row>
    <row r="19886" spans="19:20">
      <c r="S19886" s="33"/>
      <c r="T19886" s="33"/>
    </row>
    <row r="19903" spans="19:20">
      <c r="S19903" s="33"/>
      <c r="T19903" s="33"/>
    </row>
    <row r="19920" spans="19:20">
      <c r="S19920" s="33"/>
      <c r="T19920" s="33"/>
    </row>
    <row r="19937" spans="19:20">
      <c r="S19937" s="33"/>
      <c r="T19937" s="33"/>
    </row>
    <row r="19954" spans="19:20">
      <c r="S19954" s="33"/>
      <c r="T19954" s="33"/>
    </row>
    <row r="19971" spans="19:20">
      <c r="S19971" s="33"/>
      <c r="T19971" s="33"/>
    </row>
    <row r="19988" spans="19:20">
      <c r="S19988" s="33"/>
      <c r="T19988" s="33"/>
    </row>
    <row r="20005" spans="19:20">
      <c r="S20005" s="33"/>
      <c r="T20005" s="33"/>
    </row>
    <row r="20022" spans="19:20">
      <c r="S20022" s="33"/>
      <c r="T20022" s="33"/>
    </row>
    <row r="20039" spans="19:20">
      <c r="S20039" s="33"/>
      <c r="T20039" s="33"/>
    </row>
    <row r="20056" spans="19:20">
      <c r="S20056" s="33"/>
      <c r="T20056" s="33"/>
    </row>
    <row r="20073" spans="19:20">
      <c r="S20073" s="33"/>
      <c r="T20073" s="33"/>
    </row>
    <row r="20090" spans="19:20">
      <c r="S20090" s="33"/>
      <c r="T20090" s="33"/>
    </row>
    <row r="20107" spans="19:20">
      <c r="S20107" s="33"/>
      <c r="T20107" s="33"/>
    </row>
    <row r="20124" spans="19:20">
      <c r="S20124" s="33"/>
      <c r="T20124" s="33"/>
    </row>
    <row r="20141" spans="19:20">
      <c r="S20141" s="33"/>
      <c r="T20141" s="33"/>
    </row>
    <row r="20158" spans="19:20">
      <c r="S20158" s="33"/>
      <c r="T20158" s="33"/>
    </row>
    <row r="20175" spans="19:20">
      <c r="S20175" s="33"/>
      <c r="T20175" s="33"/>
    </row>
    <row r="20192" spans="19:20">
      <c r="S20192" s="33"/>
      <c r="T20192" s="33"/>
    </row>
    <row r="20209" spans="19:20">
      <c r="S20209" s="33"/>
      <c r="T20209" s="33"/>
    </row>
    <row r="20226" spans="19:20">
      <c r="S20226" s="33"/>
      <c r="T20226" s="33"/>
    </row>
    <row r="20243" spans="19:20">
      <c r="S20243" s="33"/>
      <c r="T20243" s="33"/>
    </row>
    <row r="20260" spans="19:20">
      <c r="S20260" s="33"/>
      <c r="T20260" s="33"/>
    </row>
    <row r="20277" spans="19:20">
      <c r="S20277" s="33"/>
      <c r="T20277" s="33"/>
    </row>
    <row r="20294" spans="19:20">
      <c r="S20294" s="33"/>
      <c r="T20294" s="33"/>
    </row>
    <row r="20311" spans="19:20">
      <c r="S20311" s="33"/>
      <c r="T20311" s="33"/>
    </row>
    <row r="20328" spans="19:20">
      <c r="S20328" s="33"/>
      <c r="T20328" s="33"/>
    </row>
    <row r="20345" spans="19:20">
      <c r="S20345" s="33"/>
      <c r="T20345" s="33"/>
    </row>
    <row r="20362" spans="19:20">
      <c r="S20362" s="33"/>
      <c r="T20362" s="33"/>
    </row>
    <row r="20379" spans="19:20">
      <c r="S20379" s="33"/>
      <c r="T20379" s="33"/>
    </row>
    <row r="20396" spans="19:20">
      <c r="S20396" s="33"/>
      <c r="T20396" s="33"/>
    </row>
    <row r="20413" spans="19:20">
      <c r="S20413" s="33"/>
      <c r="T20413" s="33"/>
    </row>
    <row r="20430" spans="19:20">
      <c r="S20430" s="33"/>
      <c r="T20430" s="33"/>
    </row>
    <row r="20447" spans="19:20">
      <c r="S20447" s="33"/>
      <c r="T20447" s="33"/>
    </row>
    <row r="20464" spans="19:20">
      <c r="S20464" s="33"/>
      <c r="T20464" s="33"/>
    </row>
    <row r="20481" spans="19:20">
      <c r="S20481" s="33"/>
      <c r="T20481" s="33"/>
    </row>
    <row r="20498" spans="19:20">
      <c r="S20498" s="33"/>
      <c r="T20498" s="33"/>
    </row>
    <row r="20515" spans="19:20">
      <c r="S20515" s="33"/>
      <c r="T20515" s="33"/>
    </row>
    <row r="20532" spans="19:20">
      <c r="S20532" s="33"/>
      <c r="T20532" s="33"/>
    </row>
    <row r="20549" spans="19:20">
      <c r="S20549" s="33"/>
      <c r="T20549" s="33"/>
    </row>
    <row r="20566" spans="19:20">
      <c r="S20566" s="33"/>
      <c r="T20566" s="33"/>
    </row>
    <row r="20583" spans="19:20">
      <c r="S20583" s="33"/>
      <c r="T20583" s="33"/>
    </row>
    <row r="20600" spans="19:20">
      <c r="S20600" s="33"/>
      <c r="T20600" s="33"/>
    </row>
    <row r="20617" spans="19:20">
      <c r="S20617" s="33"/>
      <c r="T20617" s="33"/>
    </row>
    <row r="20634" spans="19:20">
      <c r="S20634" s="33"/>
      <c r="T20634" s="33"/>
    </row>
    <row r="20651" spans="19:20">
      <c r="S20651" s="33"/>
      <c r="T20651" s="33"/>
    </row>
    <row r="20668" spans="19:20">
      <c r="S20668" s="33"/>
      <c r="T20668" s="33"/>
    </row>
    <row r="20685" spans="19:20">
      <c r="S20685" s="33"/>
      <c r="T20685" s="33"/>
    </row>
    <row r="20702" spans="19:20">
      <c r="S20702" s="33"/>
      <c r="T20702" s="33"/>
    </row>
    <row r="20719" spans="19:20">
      <c r="S20719" s="33"/>
      <c r="T20719" s="33"/>
    </row>
    <row r="20736" spans="19:20">
      <c r="S20736" s="33"/>
      <c r="T20736" s="33"/>
    </row>
    <row r="20753" spans="19:20">
      <c r="S20753" s="33"/>
      <c r="T20753" s="33"/>
    </row>
    <row r="20770" spans="19:20">
      <c r="S20770" s="33"/>
      <c r="T20770" s="33"/>
    </row>
    <row r="20787" spans="19:20">
      <c r="S20787" s="33"/>
      <c r="T20787" s="33"/>
    </row>
    <row r="20804" spans="19:20">
      <c r="S20804" s="33"/>
      <c r="T20804" s="33"/>
    </row>
    <row r="20821" spans="19:20">
      <c r="S20821" s="33"/>
      <c r="T20821" s="33"/>
    </row>
    <row r="20838" spans="19:20">
      <c r="S20838" s="33"/>
      <c r="T20838" s="33"/>
    </row>
    <row r="20855" spans="19:20">
      <c r="S20855" s="33"/>
      <c r="T20855" s="33"/>
    </row>
    <row r="20872" spans="19:20">
      <c r="S20872" s="33"/>
      <c r="T20872" s="33"/>
    </row>
    <row r="20889" spans="19:20">
      <c r="S20889" s="33"/>
      <c r="T20889" s="33"/>
    </row>
    <row r="20906" spans="19:20">
      <c r="S20906" s="33"/>
      <c r="T20906" s="33"/>
    </row>
    <row r="20923" spans="19:20">
      <c r="S20923" s="33"/>
      <c r="T20923" s="33"/>
    </row>
    <row r="20940" spans="19:20">
      <c r="S20940" s="33"/>
      <c r="T20940" s="33"/>
    </row>
    <row r="20957" spans="19:20">
      <c r="S20957" s="33"/>
      <c r="T20957" s="33"/>
    </row>
    <row r="20974" spans="19:20">
      <c r="S20974" s="33"/>
      <c r="T20974" s="33"/>
    </row>
    <row r="20991" spans="19:20">
      <c r="S20991" s="33"/>
      <c r="T20991" s="33"/>
    </row>
    <row r="21008" spans="19:20">
      <c r="S21008" s="33"/>
      <c r="T21008" s="33"/>
    </row>
    <row r="21025" spans="19:20">
      <c r="S21025" s="33"/>
      <c r="T21025" s="33"/>
    </row>
    <row r="21042" spans="19:20">
      <c r="S21042" s="33"/>
      <c r="T21042" s="33"/>
    </row>
    <row r="21059" spans="19:20">
      <c r="S21059" s="33"/>
      <c r="T21059" s="33"/>
    </row>
    <row r="21076" spans="19:20">
      <c r="S21076" s="33"/>
      <c r="T21076" s="33"/>
    </row>
    <row r="21093" spans="19:20">
      <c r="S21093" s="33"/>
      <c r="T21093" s="33"/>
    </row>
    <row r="21110" spans="19:20">
      <c r="S21110" s="33"/>
      <c r="T21110" s="33"/>
    </row>
    <row r="21127" spans="19:20">
      <c r="S21127" s="33"/>
      <c r="T21127" s="33"/>
    </row>
    <row r="21144" spans="19:20">
      <c r="S21144" s="33"/>
      <c r="T21144" s="33"/>
    </row>
    <row r="21161" spans="19:20">
      <c r="S21161" s="33"/>
      <c r="T21161" s="33"/>
    </row>
    <row r="21178" spans="19:20">
      <c r="S21178" s="33"/>
      <c r="T21178" s="33"/>
    </row>
    <row r="21195" spans="19:20">
      <c r="S21195" s="33"/>
      <c r="T21195" s="33"/>
    </row>
    <row r="21212" spans="19:20">
      <c r="S21212" s="33"/>
      <c r="T21212" s="33"/>
    </row>
    <row r="21229" spans="19:20">
      <c r="S21229" s="33"/>
      <c r="T21229" s="33"/>
    </row>
    <row r="21246" spans="19:20">
      <c r="S21246" s="33"/>
      <c r="T21246" s="33"/>
    </row>
    <row r="21263" spans="19:20">
      <c r="S21263" s="33"/>
      <c r="T21263" s="33"/>
    </row>
    <row r="21280" spans="19:20">
      <c r="S21280" s="33"/>
      <c r="T21280" s="33"/>
    </row>
    <row r="21297" spans="19:20">
      <c r="S21297" s="33"/>
      <c r="T21297" s="33"/>
    </row>
    <row r="21314" spans="19:20">
      <c r="S21314" s="33"/>
      <c r="T21314" s="33"/>
    </row>
    <row r="21331" spans="19:20">
      <c r="S21331" s="33"/>
      <c r="T21331" s="33"/>
    </row>
    <row r="21348" spans="19:20">
      <c r="S21348" s="33"/>
      <c r="T21348" s="33"/>
    </row>
    <row r="21365" spans="19:20">
      <c r="S21365" s="33"/>
      <c r="T21365" s="33"/>
    </row>
    <row r="21382" spans="19:20">
      <c r="S21382" s="33"/>
      <c r="T21382" s="33"/>
    </row>
    <row r="21399" spans="19:20">
      <c r="S21399" s="33"/>
      <c r="T21399" s="33"/>
    </row>
    <row r="21416" spans="19:20">
      <c r="S21416" s="33"/>
      <c r="T21416" s="33"/>
    </row>
    <row r="21433" spans="19:20">
      <c r="S21433" s="33"/>
      <c r="T21433" s="33"/>
    </row>
    <row r="21450" spans="19:20">
      <c r="S21450" s="33"/>
      <c r="T21450" s="33"/>
    </row>
    <row r="21467" spans="19:20">
      <c r="S21467" s="33"/>
      <c r="T21467" s="33"/>
    </row>
    <row r="21484" spans="19:20">
      <c r="S21484" s="33"/>
      <c r="T21484" s="33"/>
    </row>
    <row r="21501" spans="19:20">
      <c r="S21501" s="33"/>
      <c r="T21501" s="33"/>
    </row>
    <row r="21518" spans="19:20">
      <c r="S21518" s="33"/>
      <c r="T21518" s="33"/>
    </row>
    <row r="21535" spans="19:20">
      <c r="S21535" s="33"/>
      <c r="T21535" s="33"/>
    </row>
    <row r="21552" spans="19:20">
      <c r="S21552" s="33"/>
      <c r="T21552" s="33"/>
    </row>
    <row r="21569" spans="19:20">
      <c r="S21569" s="33"/>
      <c r="T21569" s="33"/>
    </row>
    <row r="21586" spans="19:20">
      <c r="S21586" s="33"/>
      <c r="T21586" s="33"/>
    </row>
    <row r="21603" spans="19:20">
      <c r="S21603" s="33"/>
      <c r="T21603" s="33"/>
    </row>
    <row r="21620" spans="19:20">
      <c r="S21620" s="33"/>
      <c r="T21620" s="33"/>
    </row>
    <row r="21637" spans="19:20">
      <c r="S21637" s="33"/>
      <c r="T21637" s="33"/>
    </row>
    <row r="21654" spans="19:20">
      <c r="S21654" s="33"/>
      <c r="T21654" s="33"/>
    </row>
    <row r="21671" spans="19:20">
      <c r="S21671" s="33"/>
      <c r="T21671" s="33"/>
    </row>
    <row r="21688" spans="19:20">
      <c r="S21688" s="33"/>
      <c r="T21688" s="33"/>
    </row>
    <row r="21705" spans="19:20">
      <c r="S21705" s="33"/>
      <c r="T21705" s="33"/>
    </row>
    <row r="21722" spans="19:20">
      <c r="S21722" s="33"/>
      <c r="T21722" s="33"/>
    </row>
    <row r="21739" spans="19:20">
      <c r="S21739" s="33"/>
      <c r="T21739" s="33"/>
    </row>
    <row r="21756" spans="19:20">
      <c r="S21756" s="33"/>
      <c r="T21756" s="33"/>
    </row>
    <row r="21773" spans="19:20">
      <c r="S21773" s="33"/>
      <c r="T21773" s="33"/>
    </row>
    <row r="21790" spans="19:20">
      <c r="S21790" s="33"/>
      <c r="T21790" s="33"/>
    </row>
    <row r="21807" spans="19:20">
      <c r="S21807" s="33"/>
      <c r="T21807" s="33"/>
    </row>
    <row r="21824" spans="19:20">
      <c r="S21824" s="33"/>
      <c r="T21824" s="33"/>
    </row>
    <row r="21841" spans="19:20">
      <c r="S21841" s="33"/>
      <c r="T21841" s="33"/>
    </row>
    <row r="21858" spans="19:20">
      <c r="S21858" s="33"/>
      <c r="T21858" s="33"/>
    </row>
    <row r="21875" spans="19:20">
      <c r="S21875" s="33"/>
      <c r="T21875" s="33"/>
    </row>
    <row r="21892" spans="19:20">
      <c r="S21892" s="33"/>
      <c r="T21892" s="33"/>
    </row>
    <row r="21909" spans="19:20">
      <c r="S21909" s="33"/>
      <c r="T21909" s="33"/>
    </row>
    <row r="21926" spans="19:20">
      <c r="S21926" s="33"/>
      <c r="T21926" s="33"/>
    </row>
    <row r="21943" spans="19:20">
      <c r="S21943" s="33"/>
      <c r="T21943" s="33"/>
    </row>
    <row r="21960" spans="19:20">
      <c r="S21960" s="33"/>
      <c r="T21960" s="33"/>
    </row>
    <row r="21977" spans="19:20">
      <c r="S21977" s="33"/>
      <c r="T21977" s="33"/>
    </row>
    <row r="21994" spans="19:20">
      <c r="S21994" s="33"/>
      <c r="T21994" s="33"/>
    </row>
    <row r="22011" spans="19:20">
      <c r="S22011" s="33"/>
      <c r="T22011" s="33"/>
    </row>
    <row r="22028" spans="19:20">
      <c r="S22028" s="33"/>
      <c r="T22028" s="33"/>
    </row>
    <row r="22045" spans="19:20">
      <c r="S22045" s="33"/>
      <c r="T22045" s="33"/>
    </row>
    <row r="22062" spans="19:20">
      <c r="S22062" s="33"/>
      <c r="T22062" s="33"/>
    </row>
    <row r="22079" spans="19:20">
      <c r="S22079" s="33"/>
      <c r="T22079" s="33"/>
    </row>
    <row r="22096" spans="19:20">
      <c r="S22096" s="33"/>
      <c r="T22096" s="33"/>
    </row>
    <row r="22113" spans="19:20">
      <c r="S22113" s="33"/>
      <c r="T22113" s="33"/>
    </row>
    <row r="22130" spans="19:20">
      <c r="S22130" s="33"/>
      <c r="T22130" s="33"/>
    </row>
    <row r="22147" spans="19:20">
      <c r="S22147" s="33"/>
      <c r="T22147" s="33"/>
    </row>
    <row r="22164" spans="19:20">
      <c r="S22164" s="33"/>
      <c r="T22164" s="33"/>
    </row>
    <row r="22181" spans="19:20">
      <c r="S22181" s="33"/>
      <c r="T22181" s="33"/>
    </row>
    <row r="22198" spans="19:20">
      <c r="S22198" s="33"/>
      <c r="T22198" s="33"/>
    </row>
    <row r="22215" spans="19:20">
      <c r="S22215" s="33"/>
      <c r="T22215" s="33"/>
    </row>
    <row r="22232" spans="19:20">
      <c r="S22232" s="33"/>
      <c r="T22232" s="33"/>
    </row>
    <row r="22249" spans="19:20">
      <c r="S22249" s="33"/>
      <c r="T22249" s="33"/>
    </row>
    <row r="22266" spans="19:20">
      <c r="S22266" s="33"/>
      <c r="T22266" s="33"/>
    </row>
    <row r="22283" spans="19:20">
      <c r="S22283" s="33"/>
      <c r="T22283" s="33"/>
    </row>
    <row r="22300" spans="19:20">
      <c r="S22300" s="33"/>
      <c r="T22300" s="33"/>
    </row>
    <row r="22317" spans="19:20">
      <c r="S22317" s="33"/>
      <c r="T22317" s="33"/>
    </row>
    <row r="22334" spans="19:20">
      <c r="S22334" s="33"/>
      <c r="T22334" s="33"/>
    </row>
    <row r="22351" spans="19:20">
      <c r="S22351" s="33"/>
      <c r="T22351" s="33"/>
    </row>
    <row r="22368" spans="19:20">
      <c r="S22368" s="33"/>
      <c r="T22368" s="33"/>
    </row>
    <row r="22385" spans="19:20">
      <c r="S22385" s="33"/>
      <c r="T22385" s="33"/>
    </row>
    <row r="22402" spans="19:20">
      <c r="S22402" s="33"/>
      <c r="T22402" s="33"/>
    </row>
    <row r="22419" spans="19:20">
      <c r="S22419" s="33"/>
      <c r="T22419" s="33"/>
    </row>
    <row r="22436" spans="19:20">
      <c r="S22436" s="33"/>
      <c r="T22436" s="33"/>
    </row>
    <row r="22453" spans="19:20">
      <c r="S22453" s="33"/>
      <c r="T22453" s="33"/>
    </row>
    <row r="22470" spans="19:20">
      <c r="S22470" s="33"/>
      <c r="T22470" s="33"/>
    </row>
    <row r="22487" spans="19:20">
      <c r="S22487" s="33"/>
      <c r="T22487" s="33"/>
    </row>
    <row r="22504" spans="19:20">
      <c r="S22504" s="33"/>
      <c r="T22504" s="33"/>
    </row>
    <row r="22521" spans="19:20">
      <c r="S22521" s="33"/>
      <c r="T22521" s="33"/>
    </row>
    <row r="22538" spans="19:20">
      <c r="S22538" s="33"/>
      <c r="T22538" s="33"/>
    </row>
    <row r="22555" spans="19:20">
      <c r="S22555" s="33"/>
      <c r="T22555" s="33"/>
    </row>
    <row r="22572" spans="19:20">
      <c r="S22572" s="33"/>
      <c r="T22572" s="33"/>
    </row>
    <row r="22589" spans="19:20">
      <c r="S22589" s="33"/>
      <c r="T22589" s="33"/>
    </row>
    <row r="22606" spans="19:20">
      <c r="S22606" s="33"/>
      <c r="T22606" s="33"/>
    </row>
    <row r="22623" spans="19:20">
      <c r="S22623" s="33"/>
      <c r="T22623" s="33"/>
    </row>
    <row r="22640" spans="19:20">
      <c r="S22640" s="33"/>
      <c r="T22640" s="33"/>
    </row>
    <row r="22657" spans="19:20">
      <c r="S22657" s="33"/>
      <c r="T22657" s="33"/>
    </row>
    <row r="22674" spans="19:20">
      <c r="S22674" s="33"/>
      <c r="T22674" s="33"/>
    </row>
    <row r="22691" spans="19:20">
      <c r="S22691" s="33"/>
      <c r="T22691" s="33"/>
    </row>
    <row r="22708" spans="19:20">
      <c r="S22708" s="33"/>
      <c r="T22708" s="33"/>
    </row>
    <row r="22725" spans="19:20">
      <c r="S22725" s="33"/>
      <c r="T22725" s="33"/>
    </row>
    <row r="22742" spans="19:20">
      <c r="S22742" s="33"/>
      <c r="T22742" s="33"/>
    </row>
    <row r="22759" spans="19:20">
      <c r="S22759" s="33"/>
      <c r="T22759" s="33"/>
    </row>
    <row r="22776" spans="19:20">
      <c r="S22776" s="33"/>
      <c r="T22776" s="33"/>
    </row>
    <row r="22793" spans="19:20">
      <c r="S22793" s="33"/>
      <c r="T22793" s="33"/>
    </row>
    <row r="22810" spans="19:20">
      <c r="S22810" s="33"/>
      <c r="T22810" s="33"/>
    </row>
    <row r="22827" spans="19:20">
      <c r="S22827" s="33"/>
      <c r="T22827" s="33"/>
    </row>
    <row r="22844" spans="19:20">
      <c r="S22844" s="33"/>
      <c r="T22844" s="33"/>
    </row>
    <row r="22861" spans="19:20">
      <c r="S22861" s="33"/>
      <c r="T22861" s="33"/>
    </row>
    <row r="22878" spans="19:20">
      <c r="S22878" s="33"/>
      <c r="T22878" s="33"/>
    </row>
    <row r="22895" spans="19:20">
      <c r="S22895" s="33"/>
      <c r="T22895" s="33"/>
    </row>
    <row r="22912" spans="19:20">
      <c r="S22912" s="33"/>
      <c r="T22912" s="33"/>
    </row>
    <row r="22929" spans="19:20">
      <c r="S22929" s="33"/>
      <c r="T22929" s="33"/>
    </row>
    <row r="22946" spans="19:20">
      <c r="S22946" s="33"/>
      <c r="T22946" s="33"/>
    </row>
    <row r="22963" spans="19:20">
      <c r="S22963" s="33"/>
      <c r="T22963" s="33"/>
    </row>
    <row r="22980" spans="19:20">
      <c r="S22980" s="33"/>
      <c r="T22980" s="33"/>
    </row>
    <row r="22997" spans="19:20">
      <c r="S22997" s="33"/>
      <c r="T22997" s="33"/>
    </row>
    <row r="23014" spans="19:20">
      <c r="S23014" s="33"/>
      <c r="T23014" s="33"/>
    </row>
    <row r="23031" spans="19:20">
      <c r="S23031" s="33"/>
      <c r="T23031" s="33"/>
    </row>
    <row r="23048" spans="19:20">
      <c r="S23048" s="33"/>
      <c r="T23048" s="33"/>
    </row>
    <row r="23065" spans="19:20">
      <c r="S23065" s="33"/>
      <c r="T23065" s="33"/>
    </row>
    <row r="23082" spans="19:20">
      <c r="S23082" s="33"/>
      <c r="T23082" s="33"/>
    </row>
    <row r="23099" spans="19:20">
      <c r="S23099" s="33"/>
      <c r="T23099" s="33"/>
    </row>
    <row r="23116" spans="19:20">
      <c r="S23116" s="33"/>
      <c r="T23116" s="33"/>
    </row>
    <row r="23133" spans="19:20">
      <c r="S23133" s="33"/>
      <c r="T23133" s="33"/>
    </row>
    <row r="23150" spans="19:20">
      <c r="S23150" s="33"/>
      <c r="T23150" s="33"/>
    </row>
    <row r="23167" spans="19:20">
      <c r="S23167" s="33"/>
      <c r="T23167" s="33"/>
    </row>
    <row r="23184" spans="19:20">
      <c r="S23184" s="33"/>
      <c r="T23184" s="33"/>
    </row>
    <row r="23201" spans="19:20">
      <c r="S23201" s="33"/>
      <c r="T23201" s="33"/>
    </row>
    <row r="23218" spans="19:20">
      <c r="S23218" s="33"/>
      <c r="T23218" s="33"/>
    </row>
    <row r="23235" spans="19:20">
      <c r="S23235" s="33"/>
      <c r="T23235" s="33"/>
    </row>
    <row r="23252" spans="19:20">
      <c r="S23252" s="33"/>
      <c r="T23252" s="33"/>
    </row>
    <row r="23269" spans="19:20">
      <c r="S23269" s="33"/>
      <c r="T23269" s="33"/>
    </row>
    <row r="23286" spans="19:20">
      <c r="S23286" s="33"/>
      <c r="T23286" s="33"/>
    </row>
    <row r="23303" spans="19:20">
      <c r="S23303" s="33"/>
      <c r="T23303" s="33"/>
    </row>
    <row r="23320" spans="19:20">
      <c r="S23320" s="33"/>
      <c r="T23320" s="33"/>
    </row>
    <row r="23337" spans="19:20">
      <c r="S23337" s="33"/>
      <c r="T23337" s="33"/>
    </row>
    <row r="23354" spans="19:20">
      <c r="S23354" s="33"/>
      <c r="T23354" s="33"/>
    </row>
    <row r="23371" spans="19:20">
      <c r="S23371" s="33"/>
      <c r="T23371" s="33"/>
    </row>
    <row r="23388" spans="19:20">
      <c r="S23388" s="33"/>
      <c r="T23388" s="33"/>
    </row>
    <row r="23405" spans="19:20">
      <c r="S23405" s="33"/>
      <c r="T23405" s="33"/>
    </row>
    <row r="23422" spans="19:20">
      <c r="S23422" s="33"/>
      <c r="T23422" s="33"/>
    </row>
    <row r="23439" spans="19:20">
      <c r="S23439" s="33"/>
      <c r="T23439" s="33"/>
    </row>
    <row r="23456" spans="19:20">
      <c r="S23456" s="33"/>
      <c r="T23456" s="33"/>
    </row>
    <row r="23473" spans="19:20">
      <c r="S23473" s="33"/>
      <c r="T23473" s="33"/>
    </row>
    <row r="23490" spans="19:20">
      <c r="S23490" s="33"/>
      <c r="T23490" s="33"/>
    </row>
    <row r="23507" spans="19:20">
      <c r="S23507" s="33"/>
      <c r="T23507" s="33"/>
    </row>
    <row r="23524" spans="19:20">
      <c r="S23524" s="33"/>
      <c r="T23524" s="33"/>
    </row>
    <row r="23541" spans="19:20">
      <c r="S23541" s="33"/>
      <c r="T23541" s="33"/>
    </row>
    <row r="23558" spans="19:20">
      <c r="S23558" s="33"/>
      <c r="T23558" s="33"/>
    </row>
    <row r="23575" spans="19:20">
      <c r="S23575" s="33"/>
      <c r="T23575" s="33"/>
    </row>
    <row r="23592" spans="19:20">
      <c r="S23592" s="33"/>
      <c r="T23592" s="33"/>
    </row>
    <row r="23609" spans="19:20">
      <c r="S23609" s="33"/>
      <c r="T23609" s="33"/>
    </row>
    <row r="23626" spans="19:20">
      <c r="S23626" s="33"/>
      <c r="T23626" s="33"/>
    </row>
    <row r="23643" spans="19:20">
      <c r="S23643" s="33"/>
      <c r="T23643" s="33"/>
    </row>
    <row r="23660" spans="19:20">
      <c r="S23660" s="33"/>
      <c r="T23660" s="33"/>
    </row>
    <row r="23677" spans="19:20">
      <c r="S23677" s="33"/>
      <c r="T23677" s="33"/>
    </row>
    <row r="23694" spans="19:20">
      <c r="S23694" s="33"/>
      <c r="T23694" s="33"/>
    </row>
    <row r="23711" spans="19:20">
      <c r="S23711" s="33"/>
      <c r="T23711" s="33"/>
    </row>
    <row r="23728" spans="19:20">
      <c r="S23728" s="33"/>
      <c r="T23728" s="33"/>
    </row>
    <row r="23745" spans="19:20">
      <c r="S23745" s="33"/>
      <c r="T23745" s="33"/>
    </row>
    <row r="23762" spans="19:20">
      <c r="S23762" s="33"/>
      <c r="T23762" s="33"/>
    </row>
    <row r="23779" spans="19:20">
      <c r="S23779" s="33"/>
      <c r="T23779" s="33"/>
    </row>
    <row r="23796" spans="19:20">
      <c r="S23796" s="33"/>
      <c r="T23796" s="33"/>
    </row>
    <row r="23813" spans="19:20">
      <c r="S23813" s="33"/>
      <c r="T23813" s="33"/>
    </row>
    <row r="23830" spans="19:20">
      <c r="S23830" s="33"/>
      <c r="T23830" s="33"/>
    </row>
    <row r="23847" spans="19:20">
      <c r="S23847" s="33"/>
      <c r="T23847" s="33"/>
    </row>
    <row r="23864" spans="19:20">
      <c r="S23864" s="33"/>
      <c r="T23864" s="33"/>
    </row>
    <row r="23881" spans="19:20">
      <c r="S23881" s="33"/>
      <c r="T23881" s="33"/>
    </row>
    <row r="23898" spans="19:20">
      <c r="S23898" s="33"/>
      <c r="T23898" s="33"/>
    </row>
    <row r="23915" spans="19:20">
      <c r="S23915" s="33"/>
      <c r="T23915" s="33"/>
    </row>
    <row r="23932" spans="19:20">
      <c r="S23932" s="33"/>
      <c r="T23932" s="33"/>
    </row>
    <row r="23949" spans="19:20">
      <c r="S23949" s="33"/>
      <c r="T23949" s="33"/>
    </row>
    <row r="23966" spans="19:20">
      <c r="S23966" s="33"/>
      <c r="T23966" s="33"/>
    </row>
    <row r="23983" spans="19:20">
      <c r="S23983" s="33"/>
      <c r="T23983" s="33"/>
    </row>
    <row r="24000" spans="19:20">
      <c r="S24000" s="33"/>
      <c r="T24000" s="33"/>
    </row>
    <row r="24017" spans="19:20">
      <c r="S24017" s="33"/>
      <c r="T24017" s="33"/>
    </row>
    <row r="24034" spans="19:20">
      <c r="S24034" s="33"/>
      <c r="T24034" s="33"/>
    </row>
    <row r="24051" spans="19:20">
      <c r="S24051" s="33"/>
      <c r="T24051" s="33"/>
    </row>
    <row r="24068" spans="19:20">
      <c r="S24068" s="33"/>
      <c r="T24068" s="33"/>
    </row>
    <row r="24085" spans="19:20">
      <c r="S24085" s="33"/>
      <c r="T24085" s="33"/>
    </row>
    <row r="24102" spans="19:20">
      <c r="S24102" s="33"/>
      <c r="T24102" s="33"/>
    </row>
    <row r="24119" spans="19:20">
      <c r="S24119" s="33"/>
      <c r="T24119" s="33"/>
    </row>
    <row r="24136" spans="19:20">
      <c r="S24136" s="33"/>
      <c r="T24136" s="33"/>
    </row>
    <row r="24153" spans="19:20">
      <c r="S24153" s="33"/>
      <c r="T24153" s="33"/>
    </row>
    <row r="24170" spans="19:20">
      <c r="S24170" s="33"/>
      <c r="T24170" s="33"/>
    </row>
    <row r="24187" spans="19:20">
      <c r="S24187" s="33"/>
      <c r="T24187" s="33"/>
    </row>
    <row r="24204" spans="19:20">
      <c r="S24204" s="33"/>
      <c r="T24204" s="33"/>
    </row>
    <row r="24221" spans="19:20">
      <c r="S24221" s="33"/>
      <c r="T24221" s="33"/>
    </row>
    <row r="24238" spans="19:20">
      <c r="S24238" s="33"/>
      <c r="T24238" s="33"/>
    </row>
    <row r="24255" spans="19:20">
      <c r="S24255" s="33"/>
      <c r="T24255" s="33"/>
    </row>
    <row r="24272" spans="19:20">
      <c r="S24272" s="33"/>
      <c r="T24272" s="33"/>
    </row>
    <row r="24289" spans="19:20">
      <c r="S24289" s="33"/>
      <c r="T24289" s="33"/>
    </row>
    <row r="24306" spans="19:20">
      <c r="S24306" s="33"/>
      <c r="T24306" s="33"/>
    </row>
    <row r="24323" spans="19:20">
      <c r="S24323" s="33"/>
      <c r="T24323" s="33"/>
    </row>
    <row r="24340" spans="19:20">
      <c r="S24340" s="33"/>
      <c r="T24340" s="33"/>
    </row>
    <row r="24357" spans="19:20">
      <c r="S24357" s="33"/>
      <c r="T24357" s="33"/>
    </row>
    <row r="24374" spans="19:20">
      <c r="S24374" s="33"/>
      <c r="T24374" s="33"/>
    </row>
    <row r="24391" spans="19:20">
      <c r="S24391" s="33"/>
      <c r="T24391" s="33"/>
    </row>
    <row r="24408" spans="19:20">
      <c r="S24408" s="33"/>
      <c r="T24408" s="33"/>
    </row>
    <row r="24425" spans="19:20">
      <c r="S24425" s="33"/>
      <c r="T24425" s="33"/>
    </row>
    <row r="24442" spans="19:20">
      <c r="S24442" s="33"/>
      <c r="T24442" s="33"/>
    </row>
    <row r="24459" spans="19:20">
      <c r="S24459" s="33"/>
      <c r="T24459" s="33"/>
    </row>
    <row r="24476" spans="19:20">
      <c r="S24476" s="33"/>
      <c r="T24476" s="33"/>
    </row>
    <row r="24493" spans="19:20">
      <c r="S24493" s="33"/>
      <c r="T24493" s="33"/>
    </row>
    <row r="24510" spans="19:20">
      <c r="S24510" s="33"/>
      <c r="T24510" s="33"/>
    </row>
    <row r="24527" spans="19:20">
      <c r="S24527" s="33"/>
      <c r="T24527" s="33"/>
    </row>
    <row r="24544" spans="19:20">
      <c r="S24544" s="33"/>
      <c r="T24544" s="33"/>
    </row>
    <row r="24561" spans="19:20">
      <c r="S24561" s="33"/>
      <c r="T24561" s="33"/>
    </row>
    <row r="24578" spans="19:20">
      <c r="S24578" s="33"/>
      <c r="T24578" s="33"/>
    </row>
    <row r="24595" spans="19:20">
      <c r="S24595" s="33"/>
      <c r="T24595" s="33"/>
    </row>
    <row r="24612" spans="19:20">
      <c r="S24612" s="33"/>
      <c r="T24612" s="33"/>
    </row>
    <row r="24629" spans="19:20">
      <c r="S24629" s="33"/>
      <c r="T24629" s="33"/>
    </row>
    <row r="24646" spans="19:20">
      <c r="S24646" s="33"/>
      <c r="T24646" s="33"/>
    </row>
    <row r="24663" spans="19:20">
      <c r="S24663" s="33"/>
      <c r="T24663" s="33"/>
    </row>
    <row r="24680" spans="19:20">
      <c r="S24680" s="33"/>
      <c r="T24680" s="33"/>
    </row>
    <row r="24697" spans="19:20">
      <c r="S24697" s="33"/>
      <c r="T24697" s="33"/>
    </row>
    <row r="24714" spans="19:20">
      <c r="S24714" s="33"/>
      <c r="T24714" s="33"/>
    </row>
    <row r="24731" spans="19:20">
      <c r="S24731" s="33"/>
      <c r="T24731" s="33"/>
    </row>
    <row r="24748" spans="19:20">
      <c r="S24748" s="33"/>
      <c r="T24748" s="33"/>
    </row>
    <row r="24765" spans="19:20">
      <c r="S24765" s="33"/>
      <c r="T24765" s="33"/>
    </row>
    <row r="24782" spans="19:20">
      <c r="S24782" s="33"/>
      <c r="T24782" s="33"/>
    </row>
    <row r="24799" spans="19:20">
      <c r="S24799" s="33"/>
      <c r="T24799" s="33"/>
    </row>
    <row r="24816" spans="19:20">
      <c r="S24816" s="33"/>
      <c r="T24816" s="33"/>
    </row>
    <row r="24833" spans="19:20">
      <c r="S24833" s="33"/>
      <c r="T24833" s="33"/>
    </row>
    <row r="24850" spans="19:20">
      <c r="S24850" s="33"/>
      <c r="T24850" s="33"/>
    </row>
    <row r="24867" spans="19:20">
      <c r="S24867" s="33"/>
      <c r="T24867" s="33"/>
    </row>
    <row r="24884" spans="19:20">
      <c r="S24884" s="33"/>
      <c r="T24884" s="33"/>
    </row>
    <row r="24901" spans="19:20">
      <c r="S24901" s="33"/>
      <c r="T24901" s="33"/>
    </row>
    <row r="24918" spans="19:20">
      <c r="S24918" s="33"/>
      <c r="T24918" s="33"/>
    </row>
    <row r="24935" spans="19:20">
      <c r="S24935" s="33"/>
      <c r="T24935" s="33"/>
    </row>
    <row r="24952" spans="19:20">
      <c r="S24952" s="33"/>
      <c r="T24952" s="33"/>
    </row>
    <row r="24969" spans="19:20">
      <c r="S24969" s="33"/>
      <c r="T24969" s="33"/>
    </row>
    <row r="24986" spans="19:20">
      <c r="S24986" s="33"/>
      <c r="T24986" s="33"/>
    </row>
    <row r="25003" spans="19:20">
      <c r="S25003" s="33"/>
      <c r="T25003" s="33"/>
    </row>
    <row r="25020" spans="19:20">
      <c r="S25020" s="33"/>
      <c r="T25020" s="33"/>
    </row>
    <row r="25037" spans="19:20">
      <c r="S25037" s="33"/>
      <c r="T25037" s="33"/>
    </row>
    <row r="25054" spans="19:20">
      <c r="S25054" s="33"/>
      <c r="T25054" s="33"/>
    </row>
    <row r="25071" spans="19:20">
      <c r="S25071" s="33"/>
      <c r="T25071" s="33"/>
    </row>
    <row r="25088" spans="19:20">
      <c r="S25088" s="33"/>
      <c r="T25088" s="33"/>
    </row>
    <row r="25105" spans="19:20">
      <c r="S25105" s="33"/>
      <c r="T25105" s="33"/>
    </row>
    <row r="25122" spans="19:20">
      <c r="S25122" s="33"/>
      <c r="T25122" s="33"/>
    </row>
    <row r="25139" spans="19:20">
      <c r="S25139" s="33"/>
      <c r="T25139" s="33"/>
    </row>
    <row r="25156" spans="19:20">
      <c r="S25156" s="33"/>
      <c r="T25156" s="33"/>
    </row>
    <row r="25173" spans="19:20">
      <c r="S25173" s="33"/>
      <c r="T25173" s="33"/>
    </row>
    <row r="25190" spans="19:20">
      <c r="S25190" s="33"/>
      <c r="T25190" s="33"/>
    </row>
    <row r="25207" spans="19:20">
      <c r="S25207" s="33"/>
      <c r="T25207" s="33"/>
    </row>
    <row r="25224" spans="19:20">
      <c r="S25224" s="33"/>
      <c r="T25224" s="33"/>
    </row>
    <row r="25241" spans="19:20">
      <c r="S25241" s="33"/>
      <c r="T25241" s="33"/>
    </row>
    <row r="25258" spans="19:20">
      <c r="S25258" s="33"/>
      <c r="T25258" s="33"/>
    </row>
    <row r="25275" spans="19:20">
      <c r="S25275" s="33"/>
      <c r="T25275" s="33"/>
    </row>
    <row r="25292" spans="19:20">
      <c r="S25292" s="33"/>
      <c r="T25292" s="33"/>
    </row>
    <row r="25309" spans="19:20">
      <c r="S25309" s="33"/>
      <c r="T25309" s="33"/>
    </row>
    <row r="25326" spans="19:20">
      <c r="S25326" s="33"/>
      <c r="T25326" s="33"/>
    </row>
    <row r="25343" spans="19:20">
      <c r="S25343" s="33"/>
      <c r="T25343" s="33"/>
    </row>
    <row r="25360" spans="19:20">
      <c r="S25360" s="33"/>
      <c r="T25360" s="33"/>
    </row>
    <row r="25377" spans="19:20">
      <c r="S25377" s="33"/>
      <c r="T25377" s="33"/>
    </row>
    <row r="25394" spans="19:20">
      <c r="S25394" s="33"/>
      <c r="T25394" s="33"/>
    </row>
    <row r="25411" spans="19:20">
      <c r="S25411" s="33"/>
      <c r="T25411" s="33"/>
    </row>
    <row r="25428" spans="19:20">
      <c r="S25428" s="33"/>
      <c r="T25428" s="33"/>
    </row>
    <row r="25445" spans="19:20">
      <c r="S25445" s="33"/>
      <c r="T25445" s="33"/>
    </row>
    <row r="25462" spans="19:20">
      <c r="S25462" s="33"/>
      <c r="T25462" s="33"/>
    </row>
    <row r="25479" spans="19:20">
      <c r="S25479" s="33"/>
      <c r="T25479" s="33"/>
    </row>
    <row r="25496" spans="19:20">
      <c r="S25496" s="33"/>
      <c r="T25496" s="33"/>
    </row>
    <row r="25513" spans="19:20">
      <c r="S25513" s="33"/>
      <c r="T25513" s="33"/>
    </row>
    <row r="25530" spans="19:20">
      <c r="S25530" s="33"/>
      <c r="T25530" s="33"/>
    </row>
    <row r="25547" spans="19:20">
      <c r="S25547" s="33"/>
      <c r="T25547" s="33"/>
    </row>
    <row r="25564" spans="19:20">
      <c r="S25564" s="33"/>
      <c r="T25564" s="33"/>
    </row>
    <row r="25581" spans="19:20">
      <c r="S25581" s="33"/>
      <c r="T25581" s="33"/>
    </row>
    <row r="25598" spans="19:20">
      <c r="S25598" s="33"/>
      <c r="T25598" s="33"/>
    </row>
    <row r="25615" spans="19:20">
      <c r="S25615" s="33"/>
      <c r="T25615" s="33"/>
    </row>
    <row r="25632" spans="19:20">
      <c r="S25632" s="33"/>
      <c r="T25632" s="33"/>
    </row>
    <row r="25649" spans="19:20">
      <c r="S25649" s="33"/>
      <c r="T25649" s="33"/>
    </row>
    <row r="25666" spans="19:20">
      <c r="S25666" s="33"/>
      <c r="T25666" s="33"/>
    </row>
    <row r="25683" spans="19:20">
      <c r="S25683" s="33"/>
      <c r="T25683" s="33"/>
    </row>
    <row r="25700" spans="19:20">
      <c r="S25700" s="33"/>
      <c r="T25700" s="33"/>
    </row>
    <row r="25717" spans="19:20">
      <c r="S25717" s="33"/>
      <c r="T25717" s="33"/>
    </row>
    <row r="25734" spans="19:20">
      <c r="S25734" s="33"/>
      <c r="T25734" s="33"/>
    </row>
    <row r="25751" spans="19:20">
      <c r="S25751" s="33"/>
      <c r="T25751" s="33"/>
    </row>
    <row r="25768" spans="19:20">
      <c r="S25768" s="33"/>
      <c r="T25768" s="33"/>
    </row>
    <row r="25785" spans="19:20">
      <c r="S25785" s="33"/>
      <c r="T25785" s="33"/>
    </row>
    <row r="25802" spans="19:20">
      <c r="S25802" s="33"/>
      <c r="T25802" s="33"/>
    </row>
    <row r="25819" spans="19:20">
      <c r="S25819" s="33"/>
      <c r="T25819" s="33"/>
    </row>
    <row r="25836" spans="19:20">
      <c r="S25836" s="33"/>
      <c r="T25836" s="33"/>
    </row>
    <row r="25853" spans="19:20">
      <c r="S25853" s="33"/>
      <c r="T25853" s="33"/>
    </row>
    <row r="25870" spans="19:20">
      <c r="S25870" s="33"/>
      <c r="T25870" s="33"/>
    </row>
    <row r="25887" spans="19:20">
      <c r="S25887" s="33"/>
      <c r="T25887" s="33"/>
    </row>
    <row r="25904" spans="19:20">
      <c r="S25904" s="33"/>
      <c r="T25904" s="33"/>
    </row>
    <row r="25921" spans="19:20">
      <c r="S25921" s="33"/>
      <c r="T25921" s="33"/>
    </row>
    <row r="25938" spans="19:20">
      <c r="S25938" s="33"/>
      <c r="T25938" s="33"/>
    </row>
    <row r="25955" spans="19:20">
      <c r="S25955" s="33"/>
      <c r="T25955" s="33"/>
    </row>
    <row r="25972" spans="19:20">
      <c r="S25972" s="33"/>
      <c r="T25972" s="33"/>
    </row>
    <row r="25989" spans="19:20">
      <c r="S25989" s="33"/>
      <c r="T25989" s="33"/>
    </row>
    <row r="26006" spans="19:20">
      <c r="S26006" s="33"/>
      <c r="T26006" s="33"/>
    </row>
    <row r="26023" spans="19:20">
      <c r="S26023" s="33"/>
      <c r="T26023" s="33"/>
    </row>
    <row r="26040" spans="19:20">
      <c r="S26040" s="33"/>
      <c r="T26040" s="33"/>
    </row>
    <row r="26057" spans="19:20">
      <c r="S26057" s="33"/>
      <c r="T26057" s="33"/>
    </row>
    <row r="26074" spans="19:20">
      <c r="S26074" s="33"/>
      <c r="T26074" s="33"/>
    </row>
    <row r="26091" spans="19:20">
      <c r="S26091" s="33"/>
      <c r="T26091" s="33"/>
    </row>
    <row r="26108" spans="19:20">
      <c r="S26108" s="33"/>
      <c r="T26108" s="33"/>
    </row>
    <row r="26125" spans="19:20">
      <c r="S26125" s="33"/>
      <c r="T26125" s="33"/>
    </row>
    <row r="26142" spans="19:20">
      <c r="S26142" s="33"/>
      <c r="T26142" s="33"/>
    </row>
    <row r="26159" spans="19:20">
      <c r="S26159" s="33"/>
      <c r="T26159" s="33"/>
    </row>
    <row r="26176" spans="19:20">
      <c r="S26176" s="33"/>
      <c r="T26176" s="33"/>
    </row>
    <row r="26193" spans="19:20">
      <c r="S26193" s="33"/>
      <c r="T26193" s="33"/>
    </row>
    <row r="26210" spans="19:20">
      <c r="S26210" s="33"/>
      <c r="T26210" s="33"/>
    </row>
    <row r="26227" spans="19:20">
      <c r="S26227" s="33"/>
      <c r="T26227" s="33"/>
    </row>
    <row r="26244" spans="19:20">
      <c r="S26244" s="33"/>
      <c r="T26244" s="33"/>
    </row>
    <row r="26261" spans="19:20">
      <c r="S26261" s="33"/>
      <c r="T26261" s="33"/>
    </row>
    <row r="26278" spans="19:20">
      <c r="S26278" s="33"/>
      <c r="T26278" s="33"/>
    </row>
    <row r="26295" spans="19:20">
      <c r="S26295" s="33"/>
      <c r="T26295" s="33"/>
    </row>
    <row r="26312" spans="19:20">
      <c r="S26312" s="33"/>
      <c r="T26312" s="33"/>
    </row>
    <row r="26329" spans="19:20">
      <c r="S26329" s="33"/>
      <c r="T26329" s="33"/>
    </row>
    <row r="26346" spans="19:20">
      <c r="S26346" s="33"/>
      <c r="T26346" s="33"/>
    </row>
    <row r="26363" spans="19:20">
      <c r="S26363" s="33"/>
      <c r="T26363" s="33"/>
    </row>
    <row r="26380" spans="19:20">
      <c r="S26380" s="33"/>
      <c r="T26380" s="33"/>
    </row>
    <row r="26397" spans="19:20">
      <c r="S26397" s="33"/>
      <c r="T26397" s="33"/>
    </row>
    <row r="26414" spans="19:20">
      <c r="S26414" s="33"/>
      <c r="T26414" s="33"/>
    </row>
    <row r="26431" spans="19:20">
      <c r="S26431" s="33"/>
      <c r="T26431" s="33"/>
    </row>
    <row r="26448" spans="19:20">
      <c r="S26448" s="33"/>
      <c r="T26448" s="33"/>
    </row>
    <row r="26465" spans="19:20">
      <c r="S26465" s="33"/>
      <c r="T26465" s="33"/>
    </row>
    <row r="26482" spans="19:20">
      <c r="S26482" s="33"/>
      <c r="T26482" s="33"/>
    </row>
    <row r="26499" spans="19:20">
      <c r="S26499" s="33"/>
      <c r="T26499" s="33"/>
    </row>
    <row r="26516" spans="19:20">
      <c r="S26516" s="33"/>
      <c r="T26516" s="33"/>
    </row>
    <row r="26533" spans="19:20">
      <c r="S26533" s="33"/>
      <c r="T26533" s="33"/>
    </row>
    <row r="26550" spans="19:20">
      <c r="S26550" s="33"/>
      <c r="T26550" s="33"/>
    </row>
    <row r="26567" spans="19:20">
      <c r="S26567" s="33"/>
      <c r="T26567" s="33"/>
    </row>
    <row r="26584" spans="19:20">
      <c r="S26584" s="33"/>
      <c r="T26584" s="33"/>
    </row>
    <row r="26601" spans="19:20">
      <c r="S26601" s="33"/>
      <c r="T26601" s="33"/>
    </row>
    <row r="26618" spans="19:20">
      <c r="S26618" s="33"/>
      <c r="T26618" s="33"/>
    </row>
    <row r="26635" spans="19:20">
      <c r="S26635" s="33"/>
      <c r="T26635" s="33"/>
    </row>
    <row r="26652" spans="19:20">
      <c r="S26652" s="33"/>
      <c r="T26652" s="33"/>
    </row>
    <row r="26669" spans="19:20">
      <c r="S26669" s="33"/>
      <c r="T26669" s="33"/>
    </row>
    <row r="26686" spans="19:20">
      <c r="S26686" s="33"/>
      <c r="T26686" s="33"/>
    </row>
    <row r="26703" spans="19:20">
      <c r="S26703" s="33"/>
      <c r="T26703" s="33"/>
    </row>
    <row r="26720" spans="19:20">
      <c r="S26720" s="33"/>
      <c r="T26720" s="33"/>
    </row>
    <row r="26737" spans="19:20">
      <c r="S26737" s="33"/>
      <c r="T26737" s="33"/>
    </row>
    <row r="26754" spans="19:20">
      <c r="S26754" s="33"/>
      <c r="T26754" s="33"/>
    </row>
    <row r="26771" spans="19:20">
      <c r="S26771" s="33"/>
      <c r="T26771" s="33"/>
    </row>
    <row r="26788" spans="19:20">
      <c r="S26788" s="33"/>
      <c r="T26788" s="33"/>
    </row>
    <row r="26805" spans="19:20">
      <c r="S26805" s="33"/>
      <c r="T26805" s="33"/>
    </row>
    <row r="26822" spans="19:20">
      <c r="S26822" s="33"/>
      <c r="T26822" s="33"/>
    </row>
    <row r="26839" spans="19:20">
      <c r="S26839" s="33"/>
      <c r="T26839" s="33"/>
    </row>
    <row r="26856" spans="19:20">
      <c r="S26856" s="33"/>
      <c r="T26856" s="33"/>
    </row>
    <row r="26873" spans="19:20">
      <c r="S26873" s="33"/>
      <c r="T26873" s="33"/>
    </row>
    <row r="26890" spans="19:20">
      <c r="S26890" s="33"/>
      <c r="T26890" s="33"/>
    </row>
    <row r="26907" spans="19:20">
      <c r="S26907" s="33"/>
      <c r="T26907" s="33"/>
    </row>
    <row r="26924" spans="19:20">
      <c r="S26924" s="33"/>
      <c r="T26924" s="33"/>
    </row>
    <row r="26941" spans="19:20">
      <c r="S26941" s="33"/>
      <c r="T26941" s="33"/>
    </row>
    <row r="26958" spans="19:20">
      <c r="S26958" s="33"/>
      <c r="T26958" s="33"/>
    </row>
    <row r="26975" spans="19:20">
      <c r="S26975" s="33"/>
      <c r="T26975" s="33"/>
    </row>
    <row r="26992" spans="19:20">
      <c r="S26992" s="33"/>
      <c r="T26992" s="33"/>
    </row>
    <row r="27009" spans="19:20">
      <c r="S27009" s="33"/>
      <c r="T27009" s="33"/>
    </row>
    <row r="27026" spans="19:20">
      <c r="S27026" s="33"/>
      <c r="T27026" s="33"/>
    </row>
    <row r="27043" spans="19:20">
      <c r="S27043" s="33"/>
      <c r="T27043" s="33"/>
    </row>
    <row r="27060" spans="19:20">
      <c r="S27060" s="33"/>
      <c r="T27060" s="33"/>
    </row>
    <row r="27077" spans="19:20">
      <c r="S27077" s="33"/>
      <c r="T27077" s="33"/>
    </row>
    <row r="27094" spans="19:20">
      <c r="S27094" s="33"/>
      <c r="T27094" s="33"/>
    </row>
    <row r="27111" spans="19:20">
      <c r="S27111" s="33"/>
      <c r="T27111" s="33"/>
    </row>
    <row r="27128" spans="19:20">
      <c r="S27128" s="33"/>
      <c r="T27128" s="33"/>
    </row>
    <row r="27145" spans="19:20">
      <c r="S27145" s="33"/>
      <c r="T27145" s="33"/>
    </row>
    <row r="27162" spans="19:20">
      <c r="S27162" s="33"/>
      <c r="T27162" s="33"/>
    </row>
    <row r="27179" spans="19:20">
      <c r="S27179" s="33"/>
      <c r="T27179" s="33"/>
    </row>
    <row r="27196" spans="19:20">
      <c r="S27196" s="33"/>
      <c r="T27196" s="33"/>
    </row>
    <row r="27213" spans="19:20">
      <c r="S27213" s="33"/>
      <c r="T27213" s="33"/>
    </row>
    <row r="27230" spans="19:20">
      <c r="S27230" s="33"/>
      <c r="T27230" s="33"/>
    </row>
    <row r="27247" spans="19:20">
      <c r="S27247" s="33"/>
      <c r="T27247" s="33"/>
    </row>
    <row r="27264" spans="19:20">
      <c r="S27264" s="33"/>
      <c r="T27264" s="33"/>
    </row>
    <row r="27281" spans="19:20">
      <c r="S27281" s="33"/>
      <c r="T27281" s="33"/>
    </row>
    <row r="27298" spans="19:20">
      <c r="S27298" s="33"/>
      <c r="T27298" s="33"/>
    </row>
    <row r="27315" spans="19:20">
      <c r="S27315" s="33"/>
      <c r="T27315" s="33"/>
    </row>
    <row r="27332" spans="19:20">
      <c r="S27332" s="33"/>
      <c r="T27332" s="33"/>
    </row>
    <row r="27349" spans="19:20">
      <c r="S27349" s="33"/>
      <c r="T27349" s="33"/>
    </row>
    <row r="27366" spans="19:20">
      <c r="S27366" s="33"/>
      <c r="T27366" s="33"/>
    </row>
    <row r="27383" spans="19:20">
      <c r="S27383" s="33"/>
      <c r="T27383" s="33"/>
    </row>
    <row r="27400" spans="19:20">
      <c r="S27400" s="33"/>
      <c r="T27400" s="33"/>
    </row>
    <row r="27417" spans="19:20">
      <c r="S27417" s="33"/>
      <c r="T27417" s="33"/>
    </row>
    <row r="27434" spans="19:20">
      <c r="S27434" s="33"/>
      <c r="T27434" s="33"/>
    </row>
    <row r="27451" spans="19:20">
      <c r="S27451" s="33"/>
      <c r="T27451" s="33"/>
    </row>
    <row r="27468" spans="19:20">
      <c r="S27468" s="33"/>
      <c r="T27468" s="33"/>
    </row>
    <row r="27485" spans="19:20">
      <c r="S27485" s="33"/>
      <c r="T27485" s="33"/>
    </row>
    <row r="27502" spans="19:20">
      <c r="S27502" s="33"/>
      <c r="T27502" s="33"/>
    </row>
    <row r="27519" spans="19:20">
      <c r="S27519" s="33"/>
      <c r="T27519" s="33"/>
    </row>
    <row r="27536" spans="19:20">
      <c r="S27536" s="33"/>
      <c r="T27536" s="33"/>
    </row>
    <row r="27553" spans="19:20">
      <c r="S27553" s="33"/>
      <c r="T27553" s="33"/>
    </row>
    <row r="27570" spans="19:20">
      <c r="S27570" s="33"/>
      <c r="T27570" s="33"/>
    </row>
    <row r="27587" spans="19:20">
      <c r="S27587" s="33"/>
      <c r="T27587" s="33"/>
    </row>
    <row r="27604" spans="19:20">
      <c r="S27604" s="33"/>
      <c r="T27604" s="33"/>
    </row>
    <row r="27621" spans="19:20">
      <c r="S27621" s="33"/>
      <c r="T27621" s="33"/>
    </row>
    <row r="27638" spans="19:20">
      <c r="S27638" s="33"/>
      <c r="T27638" s="33"/>
    </row>
    <row r="27655" spans="19:20">
      <c r="S27655" s="33"/>
      <c r="T27655" s="33"/>
    </row>
    <row r="27672" spans="19:20">
      <c r="S27672" s="33"/>
      <c r="T27672" s="33"/>
    </row>
    <row r="27689" spans="19:20">
      <c r="S27689" s="33"/>
      <c r="T27689" s="33"/>
    </row>
    <row r="27706" spans="19:20">
      <c r="S27706" s="33"/>
      <c r="T27706" s="33"/>
    </row>
    <row r="27723" spans="19:20">
      <c r="S27723" s="33"/>
      <c r="T27723" s="33"/>
    </row>
    <row r="27740" spans="19:20">
      <c r="S27740" s="33"/>
      <c r="T27740" s="33"/>
    </row>
    <row r="27757" spans="19:20">
      <c r="S27757" s="33"/>
      <c r="T27757" s="33"/>
    </row>
    <row r="27774" spans="19:20">
      <c r="S27774" s="33"/>
      <c r="T27774" s="33"/>
    </row>
    <row r="27791" spans="19:20">
      <c r="S27791" s="33"/>
      <c r="T27791" s="33"/>
    </row>
    <row r="27808" spans="19:20">
      <c r="S27808" s="33"/>
      <c r="T27808" s="33"/>
    </row>
    <row r="27825" spans="19:20">
      <c r="S27825" s="33"/>
      <c r="T27825" s="33"/>
    </row>
    <row r="27842" spans="19:20">
      <c r="S27842" s="33"/>
      <c r="T27842" s="33"/>
    </row>
    <row r="27859" spans="19:20">
      <c r="S27859" s="33"/>
      <c r="T27859" s="33"/>
    </row>
    <row r="27876" spans="19:20">
      <c r="S27876" s="33"/>
      <c r="T27876" s="33"/>
    </row>
    <row r="27893" spans="19:20">
      <c r="S27893" s="33"/>
      <c r="T27893" s="33"/>
    </row>
    <row r="27910" spans="19:20">
      <c r="S27910" s="33"/>
      <c r="T27910" s="33"/>
    </row>
    <row r="27927" spans="19:20">
      <c r="S27927" s="33"/>
      <c r="T27927" s="33"/>
    </row>
    <row r="27944" spans="19:20">
      <c r="S27944" s="33"/>
      <c r="T27944" s="33"/>
    </row>
    <row r="27961" spans="19:20">
      <c r="S27961" s="33"/>
      <c r="T27961" s="33"/>
    </row>
    <row r="27978" spans="19:20">
      <c r="S27978" s="33"/>
      <c r="T27978" s="33"/>
    </row>
    <row r="27995" spans="19:20">
      <c r="S27995" s="33"/>
      <c r="T27995" s="33"/>
    </row>
    <row r="28012" spans="19:20">
      <c r="S28012" s="33"/>
      <c r="T28012" s="33"/>
    </row>
    <row r="28029" spans="19:20">
      <c r="S28029" s="33"/>
      <c r="T28029" s="33"/>
    </row>
    <row r="28046" spans="19:20">
      <c r="S28046" s="33"/>
      <c r="T28046" s="33"/>
    </row>
    <row r="28063" spans="19:20">
      <c r="S28063" s="33"/>
      <c r="T28063" s="33"/>
    </row>
    <row r="28080" spans="19:20">
      <c r="S28080" s="33"/>
      <c r="T28080" s="33"/>
    </row>
    <row r="28097" spans="19:20">
      <c r="S28097" s="33"/>
      <c r="T28097" s="33"/>
    </row>
    <row r="28114" spans="19:20">
      <c r="S28114" s="33"/>
      <c r="T28114" s="33"/>
    </row>
    <row r="28131" spans="19:20">
      <c r="S28131" s="33"/>
      <c r="T28131" s="33"/>
    </row>
    <row r="28148" spans="19:20">
      <c r="S28148" s="33"/>
      <c r="T28148" s="33"/>
    </row>
    <row r="28165" spans="19:20">
      <c r="S28165" s="33"/>
      <c r="T28165" s="33"/>
    </row>
    <row r="28182" spans="19:20">
      <c r="S28182" s="33"/>
      <c r="T28182" s="33"/>
    </row>
    <row r="28199" spans="19:20">
      <c r="S28199" s="33"/>
      <c r="T28199" s="33"/>
    </row>
    <row r="28216" spans="19:20">
      <c r="S28216" s="33"/>
      <c r="T28216" s="33"/>
    </row>
    <row r="28233" spans="19:20">
      <c r="S28233" s="33"/>
      <c r="T28233" s="33"/>
    </row>
    <row r="28250" spans="19:20">
      <c r="S28250" s="33"/>
      <c r="T28250" s="33"/>
    </row>
    <row r="28267" spans="19:20">
      <c r="S28267" s="33"/>
      <c r="T28267" s="33"/>
    </row>
    <row r="28284" spans="19:20">
      <c r="S28284" s="33"/>
      <c r="T28284" s="33"/>
    </row>
    <row r="28301" spans="19:20">
      <c r="S28301" s="33"/>
      <c r="T28301" s="33"/>
    </row>
    <row r="28318" spans="19:20">
      <c r="S28318" s="33"/>
      <c r="T28318" s="33"/>
    </row>
    <row r="28335" spans="19:20">
      <c r="S28335" s="33"/>
      <c r="T28335" s="33"/>
    </row>
    <row r="28352" spans="19:20">
      <c r="S28352" s="33"/>
      <c r="T28352" s="33"/>
    </row>
    <row r="28369" spans="19:20">
      <c r="S28369" s="33"/>
      <c r="T28369" s="33"/>
    </row>
    <row r="28386" spans="19:20">
      <c r="S28386" s="33"/>
      <c r="T28386" s="33"/>
    </row>
    <row r="28403" spans="19:20">
      <c r="S28403" s="33"/>
      <c r="T28403" s="33"/>
    </row>
    <row r="28420" spans="19:20">
      <c r="S28420" s="33"/>
      <c r="T28420" s="33"/>
    </row>
    <row r="28437" spans="19:20">
      <c r="S28437" s="33"/>
      <c r="T28437" s="33"/>
    </row>
    <row r="28454" spans="19:20">
      <c r="S28454" s="33"/>
      <c r="T28454" s="33"/>
    </row>
    <row r="28471" spans="19:20">
      <c r="S28471" s="33"/>
      <c r="T28471" s="33"/>
    </row>
    <row r="28488" spans="19:20">
      <c r="S28488" s="33"/>
      <c r="T28488" s="33"/>
    </row>
    <row r="28505" spans="19:20">
      <c r="S28505" s="33"/>
      <c r="T28505" s="33"/>
    </row>
    <row r="28522" spans="19:20">
      <c r="S28522" s="33"/>
      <c r="T28522" s="33"/>
    </row>
    <row r="28539" spans="19:20">
      <c r="S28539" s="33"/>
      <c r="T28539" s="33"/>
    </row>
    <row r="28556" spans="19:20">
      <c r="S28556" s="33"/>
      <c r="T28556" s="33"/>
    </row>
    <row r="28573" spans="19:20">
      <c r="S28573" s="33"/>
      <c r="T28573" s="33"/>
    </row>
    <row r="28590" spans="19:20">
      <c r="S28590" s="33"/>
      <c r="T28590" s="33"/>
    </row>
    <row r="28607" spans="19:20">
      <c r="S28607" s="33"/>
      <c r="T28607" s="33"/>
    </row>
    <row r="28624" spans="19:20">
      <c r="S28624" s="33"/>
      <c r="T28624" s="33"/>
    </row>
    <row r="28641" spans="19:20">
      <c r="S28641" s="33"/>
      <c r="T28641" s="33"/>
    </row>
    <row r="28658" spans="19:20">
      <c r="S28658" s="33"/>
      <c r="T28658" s="33"/>
    </row>
    <row r="28675" spans="19:20">
      <c r="S28675" s="33"/>
      <c r="T28675" s="33"/>
    </row>
    <row r="28692" spans="19:20">
      <c r="S28692" s="33"/>
      <c r="T28692" s="33"/>
    </row>
    <row r="28709" spans="19:20">
      <c r="S28709" s="33"/>
      <c r="T28709" s="33"/>
    </row>
    <row r="28726" spans="19:20">
      <c r="S28726" s="33"/>
      <c r="T28726" s="33"/>
    </row>
    <row r="28743" spans="19:20">
      <c r="S28743" s="33"/>
      <c r="T28743" s="33"/>
    </row>
    <row r="28760" spans="19:20">
      <c r="S28760" s="33"/>
      <c r="T28760" s="33"/>
    </row>
    <row r="28777" spans="19:20">
      <c r="S28777" s="33"/>
      <c r="T28777" s="33"/>
    </row>
    <row r="28794" spans="19:20">
      <c r="S28794" s="33"/>
      <c r="T28794" s="33"/>
    </row>
    <row r="28811" spans="19:20">
      <c r="S28811" s="33"/>
      <c r="T28811" s="33"/>
    </row>
    <row r="28828" spans="19:20">
      <c r="S28828" s="33"/>
      <c r="T28828" s="33"/>
    </row>
    <row r="28845" spans="19:20">
      <c r="S28845" s="33"/>
      <c r="T28845" s="33"/>
    </row>
    <row r="28862" spans="19:20">
      <c r="S28862" s="33"/>
      <c r="T28862" s="33"/>
    </row>
    <row r="28879" spans="19:20">
      <c r="S28879" s="33"/>
      <c r="T28879" s="33"/>
    </row>
    <row r="28896" spans="19:20">
      <c r="S28896" s="33"/>
      <c r="T28896" s="33"/>
    </row>
    <row r="28913" spans="19:20">
      <c r="S28913" s="33"/>
      <c r="T28913" s="33"/>
    </row>
    <row r="28930" spans="19:20">
      <c r="S28930" s="33"/>
      <c r="T28930" s="33"/>
    </row>
    <row r="28947" spans="19:20">
      <c r="S28947" s="33"/>
      <c r="T28947" s="33"/>
    </row>
    <row r="28964" spans="19:20">
      <c r="S28964" s="33"/>
      <c r="T28964" s="33"/>
    </row>
    <row r="28981" spans="19:20">
      <c r="S28981" s="33"/>
      <c r="T28981" s="33"/>
    </row>
    <row r="28998" spans="19:20">
      <c r="S28998" s="33"/>
      <c r="T28998" s="33"/>
    </row>
    <row r="29015" spans="19:20">
      <c r="S29015" s="33"/>
      <c r="T29015" s="33"/>
    </row>
    <row r="29032" spans="19:20">
      <c r="S29032" s="33"/>
      <c r="T29032" s="33"/>
    </row>
    <row r="29049" spans="19:20">
      <c r="S29049" s="33"/>
      <c r="T29049" s="33"/>
    </row>
    <row r="29066" spans="19:20">
      <c r="S29066" s="33"/>
      <c r="T29066" s="33"/>
    </row>
    <row r="29083" spans="19:20">
      <c r="S29083" s="33"/>
      <c r="T29083" s="33"/>
    </row>
    <row r="29100" spans="19:20">
      <c r="S29100" s="33"/>
      <c r="T29100" s="33"/>
    </row>
    <row r="29117" spans="19:20">
      <c r="S29117" s="33"/>
      <c r="T29117" s="33"/>
    </row>
    <row r="29134" spans="19:20">
      <c r="S29134" s="33"/>
      <c r="T29134" s="33"/>
    </row>
    <row r="29151" spans="19:20">
      <c r="S29151" s="33"/>
      <c r="T29151" s="33"/>
    </row>
    <row r="29168" spans="19:20">
      <c r="S29168" s="33"/>
      <c r="T29168" s="33"/>
    </row>
    <row r="29185" spans="19:20">
      <c r="S29185" s="33"/>
      <c r="T29185" s="33"/>
    </row>
    <row r="29202" spans="19:20">
      <c r="S29202" s="33"/>
      <c r="T29202" s="33"/>
    </row>
    <row r="29219" spans="19:20">
      <c r="S29219" s="33"/>
      <c r="T29219" s="33"/>
    </row>
    <row r="29236" spans="19:20">
      <c r="S29236" s="33"/>
      <c r="T29236" s="33"/>
    </row>
    <row r="29253" spans="19:20">
      <c r="S29253" s="33"/>
      <c r="T29253" s="33"/>
    </row>
    <row r="29270" spans="19:20">
      <c r="S29270" s="33"/>
      <c r="T29270" s="33"/>
    </row>
    <row r="29287" spans="19:20">
      <c r="S29287" s="33"/>
      <c r="T29287" s="33"/>
    </row>
    <row r="29304" spans="19:20">
      <c r="S29304" s="33"/>
      <c r="T29304" s="33"/>
    </row>
    <row r="29321" spans="19:20">
      <c r="S29321" s="33"/>
      <c r="T29321" s="33"/>
    </row>
    <row r="29338" spans="19:20">
      <c r="S29338" s="33"/>
      <c r="T29338" s="33"/>
    </row>
    <row r="29355" spans="19:20">
      <c r="S29355" s="33"/>
      <c r="T29355" s="33"/>
    </row>
    <row r="29372" spans="19:20">
      <c r="S29372" s="33"/>
      <c r="T29372" s="33"/>
    </row>
    <row r="29389" spans="19:20">
      <c r="S29389" s="33"/>
      <c r="T29389" s="33"/>
    </row>
    <row r="29406" spans="19:20">
      <c r="S29406" s="33"/>
      <c r="T29406" s="33"/>
    </row>
    <row r="29423" spans="19:20">
      <c r="S29423" s="33"/>
      <c r="T29423" s="33"/>
    </row>
    <row r="29440" spans="19:20">
      <c r="S29440" s="33"/>
      <c r="T29440" s="33"/>
    </row>
    <row r="29457" spans="19:20">
      <c r="S29457" s="33"/>
      <c r="T29457" s="33"/>
    </row>
    <row r="29474" spans="19:20">
      <c r="S29474" s="33"/>
      <c r="T29474" s="33"/>
    </row>
    <row r="29491" spans="19:20">
      <c r="S29491" s="33"/>
      <c r="T29491" s="33"/>
    </row>
    <row r="29508" spans="19:20">
      <c r="S29508" s="33"/>
      <c r="T29508" s="33"/>
    </row>
    <row r="29525" spans="19:20">
      <c r="S29525" s="33"/>
      <c r="T29525" s="33"/>
    </row>
    <row r="29542" spans="19:20">
      <c r="S29542" s="33"/>
      <c r="T29542" s="33"/>
    </row>
    <row r="29559" spans="19:20">
      <c r="S29559" s="33"/>
      <c r="T29559" s="33"/>
    </row>
    <row r="29576" spans="19:20">
      <c r="S29576" s="33"/>
      <c r="T29576" s="33"/>
    </row>
    <row r="29593" spans="19:20">
      <c r="S29593" s="33"/>
      <c r="T29593" s="33"/>
    </row>
    <row r="29610" spans="19:20">
      <c r="S29610" s="33"/>
      <c r="T29610" s="33"/>
    </row>
    <row r="29627" spans="19:20">
      <c r="S29627" s="33"/>
      <c r="T29627" s="33"/>
    </row>
    <row r="29644" spans="19:20">
      <c r="S29644" s="33"/>
      <c r="T29644" s="33"/>
    </row>
    <row r="29661" spans="19:20">
      <c r="S29661" s="33"/>
      <c r="T29661" s="33"/>
    </row>
    <row r="29678" spans="19:20">
      <c r="S29678" s="33"/>
      <c r="T29678" s="33"/>
    </row>
    <row r="29695" spans="19:20">
      <c r="S29695" s="33"/>
      <c r="T29695" s="33"/>
    </row>
    <row r="29712" spans="19:20">
      <c r="S29712" s="33"/>
      <c r="T29712" s="33"/>
    </row>
    <row r="29729" spans="19:20">
      <c r="S29729" s="33"/>
      <c r="T29729" s="33"/>
    </row>
    <row r="29746" spans="19:20">
      <c r="S29746" s="33"/>
      <c r="T29746" s="33"/>
    </row>
    <row r="29763" spans="19:20">
      <c r="S29763" s="33"/>
      <c r="T29763" s="33"/>
    </row>
    <row r="29780" spans="19:20">
      <c r="S29780" s="33"/>
      <c r="T29780" s="33"/>
    </row>
    <row r="29797" spans="19:20">
      <c r="S29797" s="33"/>
      <c r="T29797" s="33"/>
    </row>
    <row r="29814" spans="19:20">
      <c r="S29814" s="33"/>
      <c r="T29814" s="33"/>
    </row>
    <row r="29831" spans="19:20">
      <c r="S29831" s="33"/>
      <c r="T29831" s="33"/>
    </row>
    <row r="29848" spans="19:20">
      <c r="S29848" s="33"/>
      <c r="T29848" s="33"/>
    </row>
    <row r="29865" spans="19:20">
      <c r="S29865" s="33"/>
      <c r="T29865" s="33"/>
    </row>
    <row r="29882" spans="19:20">
      <c r="S29882" s="33"/>
      <c r="T29882" s="33"/>
    </row>
    <row r="29899" spans="19:20">
      <c r="S29899" s="33"/>
      <c r="T29899" s="33"/>
    </row>
    <row r="29916" spans="19:20">
      <c r="S29916" s="33"/>
      <c r="T29916" s="33"/>
    </row>
    <row r="29933" spans="19:20">
      <c r="S29933" s="33"/>
      <c r="T29933" s="33"/>
    </row>
    <row r="29950" spans="19:20">
      <c r="S29950" s="33"/>
      <c r="T29950" s="33"/>
    </row>
    <row r="29967" spans="19:20">
      <c r="S29967" s="33"/>
      <c r="T29967" s="33"/>
    </row>
    <row r="29984" spans="19:20">
      <c r="S29984" s="33"/>
      <c r="T29984" s="33"/>
    </row>
    <row r="30001" spans="19:20">
      <c r="S30001" s="33"/>
      <c r="T30001" s="33"/>
    </row>
    <row r="30018" spans="19:20">
      <c r="S30018" s="33"/>
      <c r="T30018" s="33"/>
    </row>
    <row r="30035" spans="19:20">
      <c r="S30035" s="33"/>
      <c r="T30035" s="33"/>
    </row>
    <row r="30052" spans="19:20">
      <c r="S30052" s="33"/>
      <c r="T30052" s="33"/>
    </row>
    <row r="30069" spans="19:20">
      <c r="S30069" s="33"/>
      <c r="T30069" s="33"/>
    </row>
    <row r="30086" spans="19:20">
      <c r="S30086" s="33"/>
      <c r="T30086" s="33"/>
    </row>
    <row r="30103" spans="19:20">
      <c r="S30103" s="33"/>
      <c r="T30103" s="33"/>
    </row>
    <row r="30120" spans="19:20">
      <c r="S30120" s="33"/>
      <c r="T30120" s="33"/>
    </row>
    <row r="30137" spans="19:20">
      <c r="S30137" s="33"/>
      <c r="T30137" s="33"/>
    </row>
    <row r="30154" spans="19:20">
      <c r="S30154" s="33"/>
      <c r="T30154" s="33"/>
    </row>
    <row r="30171" spans="19:20">
      <c r="S30171" s="33"/>
      <c r="T30171" s="33"/>
    </row>
    <row r="30188" spans="19:20">
      <c r="S30188" s="33"/>
      <c r="T30188" s="33"/>
    </row>
    <row r="30205" spans="19:20">
      <c r="S30205" s="33"/>
      <c r="T30205" s="33"/>
    </row>
    <row r="30222" spans="19:20">
      <c r="S30222" s="33"/>
      <c r="T30222" s="33"/>
    </row>
    <row r="30239" spans="19:20">
      <c r="S30239" s="33"/>
      <c r="T30239" s="33"/>
    </row>
    <row r="30256" spans="19:20">
      <c r="S30256" s="33"/>
      <c r="T30256" s="33"/>
    </row>
    <row r="30273" spans="19:20">
      <c r="S30273" s="33"/>
      <c r="T30273" s="33"/>
    </row>
    <row r="30290" spans="19:20">
      <c r="S30290" s="33"/>
      <c r="T30290" s="33"/>
    </row>
    <row r="30307" spans="19:20">
      <c r="S30307" s="33"/>
      <c r="T30307" s="33"/>
    </row>
    <row r="30324" spans="19:20">
      <c r="S30324" s="33"/>
      <c r="T30324" s="33"/>
    </row>
    <row r="30341" spans="19:20">
      <c r="S30341" s="33"/>
      <c r="T30341" s="33"/>
    </row>
    <row r="30358" spans="19:20">
      <c r="S30358" s="33"/>
      <c r="T30358" s="33"/>
    </row>
    <row r="30375" spans="19:20">
      <c r="S30375" s="33"/>
      <c r="T30375" s="33"/>
    </row>
    <row r="30392" spans="19:20">
      <c r="S30392" s="33"/>
      <c r="T30392" s="33"/>
    </row>
    <row r="30409" spans="19:20">
      <c r="S30409" s="33"/>
      <c r="T30409" s="33"/>
    </row>
    <row r="30426" spans="19:20">
      <c r="S30426" s="33"/>
      <c r="T30426" s="33"/>
    </row>
    <row r="30443" spans="19:20">
      <c r="S30443" s="33"/>
      <c r="T30443" s="33"/>
    </row>
    <row r="30460" spans="19:20">
      <c r="S30460" s="33"/>
      <c r="T30460" s="33"/>
    </row>
    <row r="30477" spans="19:20">
      <c r="S30477" s="33"/>
      <c r="T30477" s="33"/>
    </row>
    <row r="30494" spans="19:20">
      <c r="S30494" s="33"/>
      <c r="T30494" s="33"/>
    </row>
    <row r="30511" spans="19:20">
      <c r="S30511" s="33"/>
      <c r="T30511" s="33"/>
    </row>
    <row r="30528" spans="19:20">
      <c r="S30528" s="33"/>
      <c r="T30528" s="33"/>
    </row>
    <row r="30545" spans="19:20">
      <c r="S30545" s="33"/>
      <c r="T30545" s="33"/>
    </row>
    <row r="30562" spans="19:20">
      <c r="S30562" s="33"/>
      <c r="T30562" s="33"/>
    </row>
    <row r="30579" spans="19:20">
      <c r="S30579" s="33"/>
      <c r="T30579" s="33"/>
    </row>
    <row r="30596" spans="19:20">
      <c r="S30596" s="33"/>
      <c r="T30596" s="33"/>
    </row>
    <row r="30613" spans="19:20">
      <c r="S30613" s="33"/>
      <c r="T30613" s="33"/>
    </row>
    <row r="30630" spans="19:20">
      <c r="S30630" s="33"/>
      <c r="T30630" s="33"/>
    </row>
    <row r="30647" spans="19:20">
      <c r="S30647" s="33"/>
      <c r="T30647" s="33"/>
    </row>
    <row r="30664" spans="19:20">
      <c r="S30664" s="33"/>
      <c r="T30664" s="33"/>
    </row>
    <row r="30681" spans="19:20">
      <c r="S30681" s="33"/>
      <c r="T30681" s="33"/>
    </row>
    <row r="30698" spans="19:20">
      <c r="S30698" s="33"/>
      <c r="T30698" s="33"/>
    </row>
    <row r="30715" spans="19:20">
      <c r="S30715" s="33"/>
      <c r="T30715" s="33"/>
    </row>
    <row r="30732" spans="19:20">
      <c r="S30732" s="33"/>
      <c r="T30732" s="33"/>
    </row>
    <row r="30749" spans="19:20">
      <c r="S30749" s="33"/>
      <c r="T30749" s="33"/>
    </row>
    <row r="30766" spans="19:20">
      <c r="S30766" s="33"/>
      <c r="T30766" s="33"/>
    </row>
    <row r="30783" spans="19:20">
      <c r="S30783" s="33"/>
      <c r="T30783" s="33"/>
    </row>
    <row r="30800" spans="19:20">
      <c r="S30800" s="33"/>
      <c r="T30800" s="33"/>
    </row>
    <row r="30817" spans="19:20">
      <c r="S30817" s="33"/>
      <c r="T30817" s="33"/>
    </row>
    <row r="30834" spans="19:20">
      <c r="S30834" s="33"/>
      <c r="T30834" s="33"/>
    </row>
    <row r="30851" spans="19:20">
      <c r="S30851" s="33"/>
      <c r="T30851" s="33"/>
    </row>
    <row r="30868" spans="19:20">
      <c r="S30868" s="33"/>
      <c r="T30868" s="33"/>
    </row>
    <row r="30885" spans="19:20">
      <c r="S30885" s="33"/>
      <c r="T30885" s="33"/>
    </row>
    <row r="30902" spans="19:20">
      <c r="S30902" s="33"/>
      <c r="T30902" s="33"/>
    </row>
    <row r="30919" spans="19:20">
      <c r="S30919" s="33"/>
      <c r="T30919" s="33"/>
    </row>
    <row r="30936" spans="19:20">
      <c r="S30936" s="33"/>
      <c r="T30936" s="33"/>
    </row>
    <row r="30953" spans="19:20">
      <c r="S30953" s="33"/>
      <c r="T30953" s="33"/>
    </row>
    <row r="30970" spans="19:20">
      <c r="S30970" s="33"/>
      <c r="T30970" s="33"/>
    </row>
    <row r="30987" spans="19:20">
      <c r="S30987" s="33"/>
      <c r="T30987" s="33"/>
    </row>
    <row r="31004" spans="19:20">
      <c r="S31004" s="33"/>
      <c r="T31004" s="33"/>
    </row>
    <row r="31021" spans="19:20">
      <c r="S31021" s="33"/>
      <c r="T31021" s="33"/>
    </row>
    <row r="31038" spans="19:20">
      <c r="S31038" s="33"/>
      <c r="T31038" s="33"/>
    </row>
    <row r="31055" spans="19:20">
      <c r="S31055" s="33"/>
      <c r="T31055" s="33"/>
    </row>
    <row r="31072" spans="19:20">
      <c r="S31072" s="33"/>
      <c r="T31072" s="33"/>
    </row>
    <row r="31089" spans="19:20">
      <c r="S31089" s="33"/>
      <c r="T31089" s="33"/>
    </row>
    <row r="31106" spans="19:20">
      <c r="S31106" s="33"/>
      <c r="T31106" s="33"/>
    </row>
    <row r="31123" spans="19:20">
      <c r="S31123" s="33"/>
      <c r="T31123" s="33"/>
    </row>
    <row r="31140" spans="19:20">
      <c r="S31140" s="33"/>
      <c r="T31140" s="33"/>
    </row>
    <row r="31157" spans="19:20">
      <c r="S31157" s="33"/>
      <c r="T31157" s="33"/>
    </row>
    <row r="31174" spans="19:20">
      <c r="S31174" s="33"/>
      <c r="T31174" s="33"/>
    </row>
    <row r="31191" spans="19:20">
      <c r="S31191" s="33"/>
      <c r="T31191" s="33"/>
    </row>
    <row r="31208" spans="19:20">
      <c r="S31208" s="33"/>
      <c r="T31208" s="33"/>
    </row>
    <row r="31225" spans="19:20">
      <c r="S31225" s="33"/>
      <c r="T31225" s="33"/>
    </row>
    <row r="31242" spans="19:20">
      <c r="S31242" s="33"/>
      <c r="T31242" s="33"/>
    </row>
    <row r="31259" spans="19:20">
      <c r="S31259" s="33"/>
      <c r="T31259" s="33"/>
    </row>
    <row r="31276" spans="19:20">
      <c r="S31276" s="33"/>
      <c r="T31276" s="33"/>
    </row>
    <row r="31293" spans="19:20">
      <c r="S31293" s="33"/>
      <c r="T31293" s="33"/>
    </row>
    <row r="31310" spans="19:20">
      <c r="S31310" s="33"/>
      <c r="T31310" s="33"/>
    </row>
    <row r="31327" spans="19:20">
      <c r="S31327" s="33"/>
      <c r="T31327" s="33"/>
    </row>
    <row r="31344" spans="19:20">
      <c r="S31344" s="33"/>
      <c r="T31344" s="33"/>
    </row>
    <row r="31361" spans="19:20">
      <c r="S31361" s="33"/>
      <c r="T31361" s="33"/>
    </row>
    <row r="31378" spans="19:20">
      <c r="S31378" s="33"/>
      <c r="T31378" s="33"/>
    </row>
    <row r="31395" spans="19:20">
      <c r="S31395" s="33"/>
      <c r="T31395" s="33"/>
    </row>
    <row r="31412" spans="19:20">
      <c r="S31412" s="33"/>
      <c r="T31412" s="33"/>
    </row>
    <row r="31429" spans="19:20">
      <c r="S31429" s="33"/>
      <c r="T31429" s="33"/>
    </row>
    <row r="31446" spans="19:20">
      <c r="S31446" s="33"/>
      <c r="T31446" s="33"/>
    </row>
    <row r="31463" spans="19:20">
      <c r="S31463" s="33"/>
      <c r="T31463" s="33"/>
    </row>
    <row r="31480" spans="19:20">
      <c r="S31480" s="33"/>
      <c r="T31480" s="33"/>
    </row>
    <row r="31497" spans="19:20">
      <c r="S31497" s="33"/>
      <c r="T31497" s="33"/>
    </row>
    <row r="31514" spans="19:20">
      <c r="S31514" s="33"/>
      <c r="T31514" s="33"/>
    </row>
    <row r="31531" spans="19:20">
      <c r="S31531" s="33"/>
      <c r="T31531" s="33"/>
    </row>
    <row r="31548" spans="19:20">
      <c r="S31548" s="33"/>
      <c r="T31548" s="33"/>
    </row>
    <row r="31565" spans="19:20">
      <c r="S31565" s="33"/>
      <c r="T31565" s="33"/>
    </row>
    <row r="31582" spans="19:20">
      <c r="S31582" s="33"/>
      <c r="T31582" s="33"/>
    </row>
    <row r="31599" spans="19:20">
      <c r="S31599" s="33"/>
      <c r="T31599" s="33"/>
    </row>
    <row r="31616" spans="19:20">
      <c r="S31616" s="33"/>
      <c r="T31616" s="33"/>
    </row>
    <row r="31633" spans="19:20">
      <c r="S31633" s="33"/>
      <c r="T31633" s="33"/>
    </row>
    <row r="31650" spans="19:20">
      <c r="S31650" s="33"/>
      <c r="T31650" s="33"/>
    </row>
    <row r="31667" spans="19:20">
      <c r="S31667" s="33"/>
      <c r="T31667" s="33"/>
    </row>
    <row r="31684" spans="19:20">
      <c r="S31684" s="33"/>
      <c r="T31684" s="33"/>
    </row>
    <row r="31701" spans="19:20">
      <c r="S31701" s="33"/>
      <c r="T31701" s="33"/>
    </row>
    <row r="31718" spans="19:20">
      <c r="S31718" s="33"/>
      <c r="T31718" s="33"/>
    </row>
    <row r="31735" spans="19:20">
      <c r="S31735" s="33"/>
      <c r="T31735" s="33"/>
    </row>
    <row r="31752" spans="19:20">
      <c r="S31752" s="33"/>
      <c r="T31752" s="33"/>
    </row>
    <row r="31769" spans="19:20">
      <c r="S31769" s="33"/>
      <c r="T31769" s="33"/>
    </row>
    <row r="31786" spans="19:20">
      <c r="S31786" s="33"/>
      <c r="T31786" s="33"/>
    </row>
    <row r="31803" spans="19:20">
      <c r="S31803" s="33"/>
      <c r="T31803" s="33"/>
    </row>
    <row r="31820" spans="19:20">
      <c r="S31820" s="33"/>
      <c r="T31820" s="33"/>
    </row>
    <row r="31837" spans="19:20">
      <c r="S31837" s="33"/>
      <c r="T31837" s="33"/>
    </row>
    <row r="31854" spans="19:20">
      <c r="S31854" s="33"/>
      <c r="T31854" s="33"/>
    </row>
    <row r="31871" spans="19:20">
      <c r="S31871" s="33"/>
      <c r="T31871" s="33"/>
    </row>
    <row r="31888" spans="19:20">
      <c r="S31888" s="33"/>
      <c r="T31888" s="33"/>
    </row>
    <row r="31905" spans="19:20">
      <c r="S31905" s="33"/>
      <c r="T31905" s="33"/>
    </row>
    <row r="31922" spans="19:20">
      <c r="S31922" s="33"/>
      <c r="T31922" s="33"/>
    </row>
    <row r="31939" spans="19:20">
      <c r="S31939" s="33"/>
      <c r="T31939" s="33"/>
    </row>
    <row r="31956" spans="19:20">
      <c r="S31956" s="33"/>
      <c r="T31956" s="33"/>
    </row>
    <row r="31973" spans="19:20">
      <c r="S31973" s="33"/>
      <c r="T31973" s="33"/>
    </row>
    <row r="31990" spans="19:20">
      <c r="S31990" s="33"/>
      <c r="T31990" s="33"/>
    </row>
    <row r="32007" spans="19:20">
      <c r="S32007" s="33"/>
      <c r="T32007" s="33"/>
    </row>
    <row r="32024" spans="19:20">
      <c r="S32024" s="33"/>
      <c r="T32024" s="33"/>
    </row>
    <row r="32041" spans="19:20">
      <c r="S32041" s="33"/>
      <c r="T32041" s="33"/>
    </row>
    <row r="32058" spans="19:20">
      <c r="S32058" s="33"/>
      <c r="T32058" s="33"/>
    </row>
    <row r="32075" spans="19:20">
      <c r="S32075" s="33"/>
      <c r="T32075" s="33"/>
    </row>
    <row r="32092" spans="19:20">
      <c r="S32092" s="33"/>
      <c r="T32092" s="33"/>
    </row>
    <row r="32109" spans="19:20">
      <c r="S32109" s="33"/>
      <c r="T32109" s="33"/>
    </row>
    <row r="32126" spans="19:20">
      <c r="S32126" s="33"/>
      <c r="T32126" s="33"/>
    </row>
    <row r="32143" spans="19:20">
      <c r="S32143" s="33"/>
      <c r="T32143" s="33"/>
    </row>
    <row r="32160" spans="19:20">
      <c r="S32160" s="33"/>
      <c r="T32160" s="33"/>
    </row>
    <row r="32177" spans="19:20">
      <c r="S32177" s="33"/>
      <c r="T32177" s="33"/>
    </row>
    <row r="32194" spans="19:20">
      <c r="S32194" s="33"/>
      <c r="T32194" s="33"/>
    </row>
    <row r="32211" spans="19:20">
      <c r="S32211" s="33"/>
      <c r="T32211" s="33"/>
    </row>
    <row r="32228" spans="19:20">
      <c r="S32228" s="33"/>
      <c r="T32228" s="33"/>
    </row>
    <row r="32245" spans="19:20">
      <c r="S32245" s="33"/>
      <c r="T32245" s="33"/>
    </row>
    <row r="32262" spans="19:20">
      <c r="S32262" s="33"/>
      <c r="T32262" s="33"/>
    </row>
    <row r="32279" spans="19:20">
      <c r="S32279" s="33"/>
      <c r="T32279" s="33"/>
    </row>
    <row r="32296" spans="19:20">
      <c r="S32296" s="33"/>
      <c r="T32296" s="33"/>
    </row>
    <row r="32313" spans="19:20">
      <c r="S32313" s="33"/>
      <c r="T32313" s="33"/>
    </row>
    <row r="32330" spans="19:20">
      <c r="S32330" s="33"/>
      <c r="T32330" s="33"/>
    </row>
    <row r="32347" spans="19:20">
      <c r="S32347" s="33"/>
      <c r="T32347" s="33"/>
    </row>
    <row r="32364" spans="19:20">
      <c r="S32364" s="33"/>
      <c r="T32364" s="33"/>
    </row>
    <row r="32381" spans="19:20">
      <c r="S32381" s="33"/>
      <c r="T32381" s="33"/>
    </row>
    <row r="32398" spans="19:20">
      <c r="S32398" s="33"/>
      <c r="T32398" s="33"/>
    </row>
    <row r="32415" spans="19:20">
      <c r="S32415" s="33"/>
      <c r="T32415" s="33"/>
    </row>
    <row r="32432" spans="19:20">
      <c r="S32432" s="33"/>
      <c r="T32432" s="33"/>
    </row>
    <row r="32449" spans="19:20">
      <c r="S32449" s="33"/>
      <c r="T32449" s="33"/>
    </row>
    <row r="32466" spans="19:20">
      <c r="S32466" s="33"/>
      <c r="T32466" s="33"/>
    </row>
    <row r="32483" spans="19:20">
      <c r="S32483" s="33"/>
      <c r="T32483" s="33"/>
    </row>
    <row r="32500" spans="19:20">
      <c r="S32500" s="33"/>
      <c r="T32500" s="33"/>
    </row>
    <row r="32517" spans="19:20">
      <c r="S32517" s="33"/>
      <c r="T32517" s="33"/>
    </row>
    <row r="32534" spans="19:20">
      <c r="S32534" s="33"/>
      <c r="T32534" s="33"/>
    </row>
    <row r="32551" spans="19:20">
      <c r="S32551" s="33"/>
      <c r="T32551" s="33"/>
    </row>
    <row r="32568" spans="19:20">
      <c r="S32568" s="33"/>
      <c r="T32568" s="33"/>
    </row>
    <row r="32585" spans="19:20">
      <c r="S32585" s="33"/>
      <c r="T32585" s="33"/>
    </row>
    <row r="32602" spans="19:20">
      <c r="S32602" s="33"/>
      <c r="T32602" s="33"/>
    </row>
    <row r="32619" spans="19:20">
      <c r="S32619" s="33"/>
      <c r="T32619" s="33"/>
    </row>
    <row r="32636" spans="19:20">
      <c r="S32636" s="33"/>
      <c r="T32636" s="33"/>
    </row>
    <row r="32653" spans="19:20">
      <c r="S32653" s="33"/>
      <c r="T32653" s="33"/>
    </row>
    <row r="32670" spans="19:20">
      <c r="S32670" s="33"/>
      <c r="T32670" s="33"/>
    </row>
    <row r="32687" spans="19:20">
      <c r="S32687" s="33"/>
      <c r="T32687" s="33"/>
    </row>
    <row r="32704" spans="19:20">
      <c r="S32704" s="33"/>
      <c r="T32704" s="33"/>
    </row>
    <row r="32721" spans="19:20">
      <c r="S32721" s="33"/>
      <c r="T32721" s="33"/>
    </row>
    <row r="32738" spans="19:20">
      <c r="S32738" s="33"/>
      <c r="T32738" s="33"/>
    </row>
    <row r="32755" spans="19:20">
      <c r="S32755" s="33"/>
      <c r="T32755" s="33"/>
    </row>
    <row r="32772" spans="19:20">
      <c r="S32772" s="33"/>
      <c r="T32772" s="33"/>
    </row>
    <row r="32789" spans="19:20">
      <c r="S32789" s="33"/>
      <c r="T32789" s="33"/>
    </row>
    <row r="32806" spans="19:20">
      <c r="S32806" s="33"/>
      <c r="T32806" s="33"/>
    </row>
    <row r="32823" spans="19:20">
      <c r="S32823" s="33"/>
      <c r="T32823" s="33"/>
    </row>
    <row r="32840" spans="19:20">
      <c r="S32840" s="33"/>
      <c r="T32840" s="33"/>
    </row>
    <row r="32857" spans="19:20">
      <c r="S32857" s="33"/>
      <c r="T32857" s="33"/>
    </row>
    <row r="32874" spans="19:20">
      <c r="S32874" s="33"/>
      <c r="T32874" s="33"/>
    </row>
    <row r="32891" spans="19:20">
      <c r="S32891" s="33"/>
      <c r="T32891" s="33"/>
    </row>
    <row r="32908" spans="19:20">
      <c r="S32908" s="33"/>
      <c r="T32908" s="33"/>
    </row>
    <row r="32925" spans="19:20">
      <c r="S32925" s="33"/>
      <c r="T32925" s="33"/>
    </row>
    <row r="32942" spans="19:20">
      <c r="S32942" s="33"/>
      <c r="T32942" s="33"/>
    </row>
    <row r="32959" spans="19:20">
      <c r="S32959" s="33"/>
      <c r="T32959" s="33"/>
    </row>
    <row r="32976" spans="19:20">
      <c r="S32976" s="33"/>
      <c r="T32976" s="33"/>
    </row>
    <row r="32993" spans="19:20">
      <c r="S32993" s="33"/>
      <c r="T32993" s="33"/>
    </row>
    <row r="33010" spans="19:20">
      <c r="S33010" s="33"/>
      <c r="T33010" s="33"/>
    </row>
    <row r="33027" spans="19:20">
      <c r="S33027" s="33"/>
      <c r="T33027" s="33"/>
    </row>
    <row r="33044" spans="19:20">
      <c r="S33044" s="33"/>
      <c r="T33044" s="33"/>
    </row>
    <row r="33061" spans="19:20">
      <c r="S33061" s="33"/>
      <c r="T33061" s="33"/>
    </row>
    <row r="33078" spans="19:20">
      <c r="S33078" s="33"/>
      <c r="T33078" s="33"/>
    </row>
    <row r="33095" spans="19:20">
      <c r="S33095" s="33"/>
      <c r="T33095" s="33"/>
    </row>
    <row r="33112" spans="19:20">
      <c r="S33112" s="33"/>
      <c r="T33112" s="33"/>
    </row>
    <row r="33129" spans="19:20">
      <c r="S33129" s="33"/>
      <c r="T33129" s="33"/>
    </row>
    <row r="33146" spans="19:20">
      <c r="S33146" s="33"/>
      <c r="T33146" s="33"/>
    </row>
    <row r="33163" spans="19:20">
      <c r="S33163" s="33"/>
      <c r="T33163" s="33"/>
    </row>
    <row r="33180" spans="19:20">
      <c r="S33180" s="33"/>
      <c r="T33180" s="33"/>
    </row>
    <row r="33197" spans="19:20">
      <c r="S33197" s="33"/>
      <c r="T33197" s="33"/>
    </row>
    <row r="33214" spans="19:20">
      <c r="S33214" s="33"/>
      <c r="T33214" s="33"/>
    </row>
    <row r="33231" spans="19:20">
      <c r="S33231" s="33"/>
      <c r="T33231" s="33"/>
    </row>
    <row r="33248" spans="19:20">
      <c r="S33248" s="33"/>
      <c r="T33248" s="33"/>
    </row>
    <row r="33265" spans="19:20">
      <c r="S33265" s="33"/>
      <c r="T33265" s="33"/>
    </row>
    <row r="33282" spans="19:20">
      <c r="S33282" s="33"/>
      <c r="T33282" s="33"/>
    </row>
    <row r="33299" spans="19:20">
      <c r="S33299" s="33"/>
      <c r="T33299" s="33"/>
    </row>
    <row r="33316" spans="19:20">
      <c r="S33316" s="33"/>
      <c r="T33316" s="33"/>
    </row>
    <row r="33333" spans="19:20">
      <c r="S33333" s="33"/>
      <c r="T33333" s="33"/>
    </row>
    <row r="33350" spans="19:20">
      <c r="S33350" s="33"/>
      <c r="T33350" s="33"/>
    </row>
    <row r="33367" spans="19:20">
      <c r="S33367" s="33"/>
      <c r="T33367" s="33"/>
    </row>
    <row r="33384" spans="19:20">
      <c r="S33384" s="33"/>
      <c r="T33384" s="33"/>
    </row>
    <row r="33401" spans="19:20">
      <c r="S33401" s="33"/>
      <c r="T33401" s="33"/>
    </row>
    <row r="33418" spans="19:20">
      <c r="S33418" s="33"/>
      <c r="T33418" s="33"/>
    </row>
    <row r="33435" spans="19:20">
      <c r="S33435" s="33"/>
      <c r="T33435" s="33"/>
    </row>
    <row r="33452" spans="19:20">
      <c r="S33452" s="33"/>
      <c r="T33452" s="33"/>
    </row>
    <row r="33469" spans="19:20">
      <c r="S33469" s="33"/>
      <c r="T33469" s="33"/>
    </row>
    <row r="33486" spans="19:20">
      <c r="S33486" s="33"/>
      <c r="T33486" s="33"/>
    </row>
    <row r="33503" spans="19:20">
      <c r="S33503" s="33"/>
      <c r="T33503" s="33"/>
    </row>
    <row r="33520" spans="19:20">
      <c r="S33520" s="33"/>
      <c r="T33520" s="33"/>
    </row>
    <row r="33537" spans="19:20">
      <c r="S33537" s="33"/>
      <c r="T33537" s="33"/>
    </row>
    <row r="33554" spans="19:20">
      <c r="S33554" s="33"/>
      <c r="T33554" s="33"/>
    </row>
    <row r="33571" spans="19:20">
      <c r="S33571" s="33"/>
      <c r="T33571" s="33"/>
    </row>
    <row r="33588" spans="19:20">
      <c r="S33588" s="33"/>
      <c r="T33588" s="33"/>
    </row>
    <row r="33605" spans="19:20">
      <c r="S33605" s="33"/>
      <c r="T33605" s="33"/>
    </row>
    <row r="33622" spans="19:20">
      <c r="S33622" s="33"/>
      <c r="T33622" s="33"/>
    </row>
    <row r="33639" spans="19:20">
      <c r="S33639" s="33"/>
      <c r="T33639" s="33"/>
    </row>
    <row r="33656" spans="19:20">
      <c r="S33656" s="33"/>
      <c r="T33656" s="33"/>
    </row>
    <row r="33673" spans="19:20">
      <c r="S33673" s="33"/>
      <c r="T33673" s="33"/>
    </row>
    <row r="33690" spans="19:20">
      <c r="S33690" s="33"/>
      <c r="T33690" s="33"/>
    </row>
    <row r="33707" spans="19:20">
      <c r="S33707" s="33"/>
      <c r="T33707" s="33"/>
    </row>
    <row r="33724" spans="19:20">
      <c r="S33724" s="33"/>
      <c r="T33724" s="33"/>
    </row>
    <row r="33741" spans="19:20">
      <c r="S33741" s="33"/>
      <c r="T33741" s="33"/>
    </row>
    <row r="33758" spans="19:20">
      <c r="S33758" s="33"/>
      <c r="T33758" s="33"/>
    </row>
    <row r="33775" spans="19:20">
      <c r="S33775" s="33"/>
      <c r="T33775" s="33"/>
    </row>
    <row r="33792" spans="19:20">
      <c r="S33792" s="33"/>
      <c r="T33792" s="33"/>
    </row>
    <row r="33809" spans="19:20">
      <c r="S33809" s="33"/>
      <c r="T33809" s="33"/>
    </row>
    <row r="33826" spans="19:20">
      <c r="S33826" s="33"/>
      <c r="T33826" s="33"/>
    </row>
    <row r="33843" spans="19:20">
      <c r="S33843" s="33"/>
      <c r="T33843" s="33"/>
    </row>
    <row r="33860" spans="19:20">
      <c r="S33860" s="33"/>
      <c r="T33860" s="33"/>
    </row>
    <row r="33877" spans="19:20">
      <c r="S33877" s="33"/>
      <c r="T33877" s="33"/>
    </row>
    <row r="33894" spans="19:20">
      <c r="S33894" s="33"/>
      <c r="T33894" s="33"/>
    </row>
    <row r="33911" spans="19:20">
      <c r="S33911" s="33"/>
      <c r="T33911" s="33"/>
    </row>
    <row r="33928" spans="19:20">
      <c r="S33928" s="33"/>
      <c r="T33928" s="33"/>
    </row>
    <row r="33945" spans="19:20">
      <c r="S33945" s="33"/>
      <c r="T33945" s="33"/>
    </row>
    <row r="33962" spans="19:20">
      <c r="S33962" s="33"/>
      <c r="T33962" s="33"/>
    </row>
    <row r="33979" spans="19:20">
      <c r="S33979" s="33"/>
      <c r="T33979" s="33"/>
    </row>
    <row r="33996" spans="19:20">
      <c r="S33996" s="33"/>
      <c r="T33996" s="33"/>
    </row>
    <row r="34013" spans="19:20">
      <c r="S34013" s="33"/>
      <c r="T34013" s="33"/>
    </row>
    <row r="34030" spans="19:20">
      <c r="S34030" s="33"/>
      <c r="T34030" s="33"/>
    </row>
    <row r="34047" spans="19:20">
      <c r="S34047" s="33"/>
      <c r="T34047" s="33"/>
    </row>
    <row r="34064" spans="19:20">
      <c r="S34064" s="33"/>
      <c r="T34064" s="33"/>
    </row>
    <row r="34081" spans="19:20">
      <c r="S34081" s="33"/>
      <c r="T34081" s="33"/>
    </row>
    <row r="34098" spans="19:20">
      <c r="S34098" s="33"/>
      <c r="T34098" s="33"/>
    </row>
    <row r="34115" spans="19:20">
      <c r="S34115" s="33"/>
      <c r="T34115" s="33"/>
    </row>
    <row r="34132" spans="19:20">
      <c r="S34132" s="33"/>
      <c r="T34132" s="33"/>
    </row>
    <row r="34149" spans="19:20">
      <c r="S34149" s="33"/>
      <c r="T34149" s="33"/>
    </row>
    <row r="34166" spans="19:20">
      <c r="S34166" s="33"/>
      <c r="T34166" s="33"/>
    </row>
    <row r="34183" spans="19:20">
      <c r="S34183" s="33"/>
      <c r="T34183" s="33"/>
    </row>
    <row r="34200" spans="19:20">
      <c r="S34200" s="33"/>
      <c r="T34200" s="33"/>
    </row>
    <row r="34217" spans="19:20">
      <c r="S34217" s="33"/>
      <c r="T34217" s="33"/>
    </row>
    <row r="34234" spans="19:20">
      <c r="S34234" s="33"/>
      <c r="T34234" s="33"/>
    </row>
    <row r="34251" spans="19:20">
      <c r="S34251" s="33"/>
      <c r="T34251" s="33"/>
    </row>
    <row r="34268" spans="19:20">
      <c r="S34268" s="33"/>
      <c r="T34268" s="33"/>
    </row>
    <row r="34285" spans="19:20">
      <c r="S34285" s="33"/>
      <c r="T34285" s="33"/>
    </row>
    <row r="34302" spans="19:20">
      <c r="S34302" s="33"/>
      <c r="T34302" s="33"/>
    </row>
    <row r="34319" spans="19:20">
      <c r="S34319" s="33"/>
      <c r="T34319" s="33"/>
    </row>
    <row r="34336" spans="19:20">
      <c r="S34336" s="33"/>
      <c r="T34336" s="33"/>
    </row>
    <row r="34353" spans="19:20">
      <c r="S34353" s="33"/>
      <c r="T34353" s="33"/>
    </row>
    <row r="34370" spans="19:20">
      <c r="S34370" s="33"/>
      <c r="T34370" s="33"/>
    </row>
    <row r="34387" spans="19:20">
      <c r="S34387" s="33"/>
      <c r="T34387" s="33"/>
    </row>
    <row r="34404" spans="19:20">
      <c r="S34404" s="33"/>
      <c r="T34404" s="33"/>
    </row>
    <row r="34421" spans="19:20">
      <c r="S34421" s="33"/>
      <c r="T34421" s="33"/>
    </row>
    <row r="34438" spans="19:20">
      <c r="S34438" s="33"/>
      <c r="T34438" s="33"/>
    </row>
    <row r="34455" spans="19:20">
      <c r="S34455" s="33"/>
      <c r="T34455" s="33"/>
    </row>
    <row r="34472" spans="19:20">
      <c r="S34472" s="33"/>
      <c r="T34472" s="33"/>
    </row>
    <row r="34489" spans="19:20">
      <c r="S34489" s="33"/>
      <c r="T34489" s="33"/>
    </row>
    <row r="34506" spans="19:20">
      <c r="S34506" s="33"/>
      <c r="T34506" s="33"/>
    </row>
    <row r="34523" spans="19:20">
      <c r="S34523" s="33"/>
      <c r="T34523" s="33"/>
    </row>
    <row r="34540" spans="19:20">
      <c r="S34540" s="33"/>
      <c r="T34540" s="33"/>
    </row>
    <row r="34557" spans="19:20">
      <c r="S34557" s="33"/>
      <c r="T34557" s="33"/>
    </row>
    <row r="34574" spans="19:20">
      <c r="S34574" s="33"/>
      <c r="T34574" s="33"/>
    </row>
    <row r="34591" spans="19:20">
      <c r="S34591" s="33"/>
      <c r="T34591" s="33"/>
    </row>
    <row r="34608" spans="19:20">
      <c r="S34608" s="33"/>
      <c r="T34608" s="33"/>
    </row>
    <row r="34625" spans="19:20">
      <c r="S34625" s="33"/>
      <c r="T34625" s="33"/>
    </row>
    <row r="34642" spans="19:20">
      <c r="S34642" s="33"/>
      <c r="T34642" s="33"/>
    </row>
    <row r="34659" spans="19:20">
      <c r="S34659" s="33"/>
      <c r="T34659" s="33"/>
    </row>
    <row r="34676" spans="19:20">
      <c r="S34676" s="33"/>
      <c r="T34676" s="33"/>
    </row>
    <row r="34693" spans="19:20">
      <c r="S34693" s="33"/>
      <c r="T34693" s="33"/>
    </row>
    <row r="34710" spans="19:20">
      <c r="S34710" s="33"/>
      <c r="T34710" s="33"/>
    </row>
    <row r="34727" spans="19:20">
      <c r="S34727" s="33"/>
      <c r="T34727" s="33"/>
    </row>
    <row r="34744" spans="19:20">
      <c r="S34744" s="33"/>
      <c r="T34744" s="33"/>
    </row>
    <row r="34761" spans="19:20">
      <c r="S34761" s="33"/>
      <c r="T34761" s="33"/>
    </row>
    <row r="34778" spans="19:20">
      <c r="S34778" s="33"/>
      <c r="T34778" s="33"/>
    </row>
    <row r="34795" spans="19:20">
      <c r="S34795" s="33"/>
      <c r="T34795" s="33"/>
    </row>
    <row r="34812" spans="19:20">
      <c r="S34812" s="33"/>
      <c r="T34812" s="33"/>
    </row>
    <row r="34829" spans="19:20">
      <c r="S34829" s="33"/>
      <c r="T34829" s="33"/>
    </row>
    <row r="34846" spans="19:20">
      <c r="S34846" s="33"/>
      <c r="T34846" s="33"/>
    </row>
    <row r="34863" spans="19:20">
      <c r="S34863" s="33"/>
      <c r="T34863" s="33"/>
    </row>
    <row r="34880" spans="19:20">
      <c r="S34880" s="33"/>
      <c r="T34880" s="33"/>
    </row>
    <row r="34897" spans="19:20">
      <c r="S34897" s="33"/>
      <c r="T34897" s="33"/>
    </row>
    <row r="34914" spans="19:20">
      <c r="S34914" s="33"/>
      <c r="T34914" s="33"/>
    </row>
    <row r="34931" spans="19:20">
      <c r="S34931" s="33"/>
      <c r="T34931" s="33"/>
    </row>
    <row r="34948" spans="19:20">
      <c r="S34948" s="33"/>
      <c r="T34948" s="33"/>
    </row>
    <row r="34965" spans="19:20">
      <c r="S34965" s="33"/>
      <c r="T34965" s="33"/>
    </row>
    <row r="34982" spans="19:20">
      <c r="S34982" s="33"/>
      <c r="T34982" s="33"/>
    </row>
    <row r="34999" spans="19:20">
      <c r="S34999" s="33"/>
      <c r="T34999" s="33"/>
    </row>
    <row r="35016" spans="19:20">
      <c r="S35016" s="33"/>
      <c r="T35016" s="33"/>
    </row>
    <row r="35033" spans="19:20">
      <c r="S35033" s="33"/>
      <c r="T35033" s="33"/>
    </row>
    <row r="35050" spans="19:20">
      <c r="S35050" s="33"/>
      <c r="T35050" s="33"/>
    </row>
    <row r="35067" spans="19:20">
      <c r="S35067" s="33"/>
      <c r="T35067" s="33"/>
    </row>
    <row r="35084" spans="19:20">
      <c r="S35084" s="33"/>
      <c r="T35084" s="33"/>
    </row>
    <row r="35101" spans="19:20">
      <c r="S35101" s="33"/>
      <c r="T35101" s="33"/>
    </row>
    <row r="35118" spans="19:20">
      <c r="S35118" s="33"/>
      <c r="T35118" s="33"/>
    </row>
    <row r="35135" spans="19:20">
      <c r="S35135" s="33"/>
      <c r="T35135" s="33"/>
    </row>
    <row r="35152" spans="19:20">
      <c r="S35152" s="33"/>
      <c r="T35152" s="33"/>
    </row>
    <row r="35169" spans="19:20">
      <c r="S35169" s="33"/>
      <c r="T35169" s="33"/>
    </row>
    <row r="35186" spans="19:20">
      <c r="S35186" s="33"/>
      <c r="T35186" s="33"/>
    </row>
    <row r="35203" spans="19:20">
      <c r="S35203" s="33"/>
      <c r="T35203" s="33"/>
    </row>
    <row r="35220" spans="19:20">
      <c r="S35220" s="33"/>
      <c r="T35220" s="33"/>
    </row>
    <row r="35237" spans="19:20">
      <c r="S35237" s="33"/>
      <c r="T35237" s="33"/>
    </row>
    <row r="35254" spans="19:20">
      <c r="S35254" s="33"/>
      <c r="T35254" s="33"/>
    </row>
    <row r="35271" spans="19:20">
      <c r="S35271" s="33"/>
      <c r="T35271" s="33"/>
    </row>
    <row r="35288" spans="19:20">
      <c r="S35288" s="33"/>
      <c r="T35288" s="33"/>
    </row>
    <row r="35305" spans="19:20">
      <c r="S35305" s="33"/>
      <c r="T35305" s="33"/>
    </row>
    <row r="35322" spans="19:20">
      <c r="S35322" s="33"/>
      <c r="T35322" s="33"/>
    </row>
    <row r="35339" spans="19:20">
      <c r="S35339" s="33"/>
      <c r="T35339" s="33"/>
    </row>
    <row r="35356" spans="19:20">
      <c r="S35356" s="33"/>
      <c r="T35356" s="33"/>
    </row>
    <row r="35373" spans="19:20">
      <c r="S35373" s="33"/>
      <c r="T35373" s="33"/>
    </row>
    <row r="35390" spans="19:20">
      <c r="S35390" s="33"/>
      <c r="T35390" s="33"/>
    </row>
    <row r="35407" spans="19:20">
      <c r="S35407" s="33"/>
      <c r="T35407" s="33"/>
    </row>
    <row r="35424" spans="19:20">
      <c r="S35424" s="33"/>
      <c r="T35424" s="33"/>
    </row>
    <row r="35441" spans="19:20">
      <c r="S35441" s="33"/>
      <c r="T35441" s="33"/>
    </row>
    <row r="35458" spans="19:20">
      <c r="S35458" s="33"/>
      <c r="T35458" s="33"/>
    </row>
    <row r="35475" spans="19:20">
      <c r="S35475" s="33"/>
      <c r="T35475" s="33"/>
    </row>
    <row r="35492" spans="19:20">
      <c r="S35492" s="33"/>
      <c r="T35492" s="33"/>
    </row>
    <row r="35509" spans="19:20">
      <c r="S35509" s="33"/>
      <c r="T35509" s="33"/>
    </row>
    <row r="35526" spans="19:20">
      <c r="S35526" s="33"/>
      <c r="T35526" s="33"/>
    </row>
    <row r="35543" spans="19:20">
      <c r="S35543" s="33"/>
      <c r="T35543" s="33"/>
    </row>
    <row r="35560" spans="19:20">
      <c r="S35560" s="33"/>
      <c r="T35560" s="33"/>
    </row>
    <row r="35577" spans="19:20">
      <c r="S35577" s="33"/>
      <c r="T35577" s="33"/>
    </row>
    <row r="35594" spans="19:20">
      <c r="S35594" s="33"/>
      <c r="T35594" s="33"/>
    </row>
    <row r="35611" spans="19:20">
      <c r="S35611" s="33"/>
      <c r="T35611" s="33"/>
    </row>
    <row r="35628" spans="19:20">
      <c r="S35628" s="33"/>
      <c r="T35628" s="33"/>
    </row>
    <row r="35645" spans="19:20">
      <c r="S35645" s="33"/>
      <c r="T35645" s="33"/>
    </row>
    <row r="35662" spans="19:20">
      <c r="S35662" s="33"/>
      <c r="T35662" s="33"/>
    </row>
    <row r="35679" spans="19:20">
      <c r="S35679" s="33"/>
      <c r="T35679" s="33"/>
    </row>
    <row r="35696" spans="19:20">
      <c r="S35696" s="33"/>
      <c r="T35696" s="33"/>
    </row>
    <row r="35713" spans="19:20">
      <c r="S35713" s="33"/>
      <c r="T35713" s="33"/>
    </row>
    <row r="35730" spans="19:20">
      <c r="S35730" s="33"/>
      <c r="T35730" s="33"/>
    </row>
    <row r="35747" spans="19:20">
      <c r="S35747" s="33"/>
      <c r="T35747" s="33"/>
    </row>
    <row r="35764" spans="19:20">
      <c r="S35764" s="33"/>
      <c r="T35764" s="33"/>
    </row>
    <row r="35781" spans="19:20">
      <c r="S35781" s="33"/>
      <c r="T35781" s="33"/>
    </row>
    <row r="35798" spans="19:20">
      <c r="S35798" s="33"/>
      <c r="T35798" s="33"/>
    </row>
    <row r="35815" spans="19:20">
      <c r="S35815" s="33"/>
      <c r="T35815" s="33"/>
    </row>
    <row r="35832" spans="19:20">
      <c r="S35832" s="33"/>
      <c r="T35832" s="33"/>
    </row>
    <row r="35849" spans="19:20">
      <c r="S35849" s="33"/>
      <c r="T35849" s="33"/>
    </row>
    <row r="35866" spans="19:20">
      <c r="S35866" s="33"/>
      <c r="T35866" s="33"/>
    </row>
    <row r="35883" spans="19:20">
      <c r="S35883" s="33"/>
      <c r="T35883" s="33"/>
    </row>
    <row r="35900" spans="19:20">
      <c r="S35900" s="33"/>
      <c r="T35900" s="33"/>
    </row>
    <row r="35917" spans="19:20">
      <c r="S35917" s="33"/>
      <c r="T35917" s="33"/>
    </row>
    <row r="35934" spans="19:20">
      <c r="S35934" s="33"/>
      <c r="T35934" s="33"/>
    </row>
    <row r="35951" spans="19:20">
      <c r="S35951" s="33"/>
      <c r="T35951" s="33"/>
    </row>
    <row r="35968" spans="19:20">
      <c r="S35968" s="33"/>
      <c r="T35968" s="33"/>
    </row>
    <row r="35985" spans="19:20">
      <c r="S35985" s="33"/>
      <c r="T35985" s="33"/>
    </row>
    <row r="36002" spans="19:20">
      <c r="S36002" s="33"/>
      <c r="T36002" s="33"/>
    </row>
    <row r="36019" spans="19:20">
      <c r="S36019" s="33"/>
      <c r="T36019" s="33"/>
    </row>
    <row r="36036" spans="19:20">
      <c r="S36036" s="33"/>
      <c r="T36036" s="33"/>
    </row>
    <row r="36053" spans="19:20">
      <c r="S36053" s="33"/>
      <c r="T36053" s="33"/>
    </row>
    <row r="36070" spans="19:20">
      <c r="S36070" s="33"/>
      <c r="T36070" s="33"/>
    </row>
    <row r="36087" spans="19:20">
      <c r="S36087" s="33"/>
      <c r="T36087" s="33"/>
    </row>
    <row r="36104" spans="19:20">
      <c r="S36104" s="33"/>
      <c r="T36104" s="33"/>
    </row>
    <row r="36121" spans="19:20">
      <c r="S36121" s="33"/>
      <c r="T36121" s="33"/>
    </row>
    <row r="36138" spans="19:20">
      <c r="S36138" s="33"/>
      <c r="T36138" s="33"/>
    </row>
    <row r="36155" spans="19:20">
      <c r="S36155" s="33"/>
      <c r="T36155" s="33"/>
    </row>
    <row r="36172" spans="19:20">
      <c r="S36172" s="33"/>
      <c r="T36172" s="33"/>
    </row>
    <row r="36189" spans="19:20">
      <c r="S36189" s="33"/>
      <c r="T36189" s="33"/>
    </row>
    <row r="36206" spans="19:20">
      <c r="S36206" s="33"/>
      <c r="T36206" s="33"/>
    </row>
    <row r="36223" spans="19:20">
      <c r="S36223" s="33"/>
      <c r="T36223" s="33"/>
    </row>
    <row r="36240" spans="19:20">
      <c r="S36240" s="33"/>
      <c r="T36240" s="33"/>
    </row>
    <row r="36257" spans="19:20">
      <c r="S36257" s="33"/>
      <c r="T36257" s="33"/>
    </row>
    <row r="36274" spans="19:20">
      <c r="S36274" s="33"/>
      <c r="T36274" s="33"/>
    </row>
    <row r="36291" spans="19:20">
      <c r="S36291" s="33"/>
      <c r="T36291" s="33"/>
    </row>
    <row r="36308" spans="19:20">
      <c r="S36308" s="33"/>
      <c r="T36308" s="33"/>
    </row>
    <row r="36325" spans="19:20">
      <c r="S36325" s="33"/>
      <c r="T36325" s="33"/>
    </row>
    <row r="36342" spans="19:20">
      <c r="S36342" s="33"/>
      <c r="T36342" s="33"/>
    </row>
    <row r="36359" spans="19:20">
      <c r="S36359" s="33"/>
      <c r="T36359" s="33"/>
    </row>
    <row r="36376" spans="19:20">
      <c r="S36376" s="33"/>
      <c r="T36376" s="33"/>
    </row>
    <row r="36393" spans="19:20">
      <c r="S36393" s="33"/>
      <c r="T36393" s="33"/>
    </row>
    <row r="36410" spans="19:20">
      <c r="S36410" s="33"/>
      <c r="T36410" s="33"/>
    </row>
    <row r="36427" spans="19:20">
      <c r="S36427" s="33"/>
      <c r="T36427" s="33"/>
    </row>
    <row r="36444" spans="19:20">
      <c r="S36444" s="33"/>
      <c r="T36444" s="33"/>
    </row>
    <row r="36461" spans="19:20">
      <c r="S36461" s="33"/>
      <c r="T36461" s="33"/>
    </row>
    <row r="36478" spans="19:20">
      <c r="S36478" s="33"/>
      <c r="T36478" s="33"/>
    </row>
    <row r="36495" spans="19:20">
      <c r="S36495" s="33"/>
      <c r="T36495" s="33"/>
    </row>
    <row r="36512" spans="19:20">
      <c r="S36512" s="33"/>
      <c r="T36512" s="33"/>
    </row>
    <row r="36529" spans="19:20">
      <c r="S36529" s="33"/>
      <c r="T36529" s="33"/>
    </row>
    <row r="36546" spans="19:20">
      <c r="S36546" s="33"/>
      <c r="T36546" s="33"/>
    </row>
    <row r="36563" spans="19:20">
      <c r="S36563" s="33"/>
      <c r="T36563" s="33"/>
    </row>
    <row r="36580" spans="19:20">
      <c r="S36580" s="33"/>
      <c r="T36580" s="33"/>
    </row>
    <row r="36597" spans="19:20">
      <c r="S36597" s="33"/>
      <c r="T36597" s="33"/>
    </row>
    <row r="36614" spans="19:20">
      <c r="S36614" s="33"/>
      <c r="T36614" s="33"/>
    </row>
    <row r="36631" spans="19:20">
      <c r="S36631" s="33"/>
      <c r="T36631" s="33"/>
    </row>
    <row r="36648" spans="19:20">
      <c r="S36648" s="33"/>
      <c r="T36648" s="33"/>
    </row>
    <row r="36665" spans="19:20">
      <c r="S36665" s="33"/>
      <c r="T36665" s="33"/>
    </row>
    <row r="36682" spans="19:20">
      <c r="S36682" s="33"/>
      <c r="T36682" s="33"/>
    </row>
    <row r="36699" spans="19:20">
      <c r="S36699" s="33"/>
      <c r="T36699" s="33"/>
    </row>
    <row r="36716" spans="19:20">
      <c r="S36716" s="33"/>
      <c r="T36716" s="33"/>
    </row>
    <row r="36733" spans="19:20">
      <c r="S36733" s="33"/>
      <c r="T36733" s="33"/>
    </row>
    <row r="36750" spans="19:20">
      <c r="S36750" s="33"/>
      <c r="T36750" s="33"/>
    </row>
    <row r="36767" spans="19:20">
      <c r="S36767" s="33"/>
      <c r="T36767" s="33"/>
    </row>
    <row r="36784" spans="19:20">
      <c r="S36784" s="33"/>
      <c r="T36784" s="33"/>
    </row>
    <row r="36801" spans="19:20">
      <c r="S36801" s="33"/>
      <c r="T36801" s="33"/>
    </row>
    <row r="36818" spans="19:20">
      <c r="S36818" s="33"/>
      <c r="T36818" s="33"/>
    </row>
    <row r="36835" spans="19:20">
      <c r="S36835" s="33"/>
      <c r="T36835" s="33"/>
    </row>
    <row r="36852" spans="19:20">
      <c r="S36852" s="33"/>
      <c r="T36852" s="33"/>
    </row>
    <row r="36869" spans="19:20">
      <c r="S36869" s="33"/>
      <c r="T36869" s="33"/>
    </row>
    <row r="36886" spans="19:20">
      <c r="S36886" s="33"/>
      <c r="T36886" s="33"/>
    </row>
    <row r="36903" spans="19:20">
      <c r="S36903" s="33"/>
      <c r="T36903" s="33"/>
    </row>
    <row r="36920" spans="19:20">
      <c r="S36920" s="33"/>
      <c r="T36920" s="33"/>
    </row>
    <row r="36937" spans="19:20">
      <c r="S36937" s="33"/>
      <c r="T36937" s="33"/>
    </row>
    <row r="36954" spans="19:20">
      <c r="S36954" s="33"/>
      <c r="T36954" s="33"/>
    </row>
    <row r="36971" spans="19:20">
      <c r="S36971" s="33"/>
      <c r="T36971" s="33"/>
    </row>
    <row r="36988" spans="19:20">
      <c r="S36988" s="33"/>
      <c r="T36988" s="33"/>
    </row>
    <row r="37005" spans="19:20">
      <c r="S37005" s="33"/>
      <c r="T37005" s="33"/>
    </row>
    <row r="37022" spans="19:20">
      <c r="S37022" s="33"/>
      <c r="T37022" s="33"/>
    </row>
    <row r="37039" spans="19:20">
      <c r="S37039" s="33"/>
      <c r="T37039" s="33"/>
    </row>
    <row r="37056" spans="19:20">
      <c r="S37056" s="33"/>
      <c r="T37056" s="33"/>
    </row>
    <row r="37073" spans="19:20">
      <c r="S37073" s="33"/>
      <c r="T37073" s="33"/>
    </row>
    <row r="37090" spans="19:20">
      <c r="S37090" s="33"/>
      <c r="T37090" s="33"/>
    </row>
    <row r="37107" spans="19:20">
      <c r="S37107" s="33"/>
      <c r="T37107" s="33"/>
    </row>
    <row r="37124" spans="19:20">
      <c r="S37124" s="33"/>
      <c r="T37124" s="33"/>
    </row>
    <row r="37141" spans="19:20">
      <c r="S37141" s="33"/>
      <c r="T37141" s="33"/>
    </row>
    <row r="37158" spans="19:20">
      <c r="S37158" s="33"/>
      <c r="T37158" s="33"/>
    </row>
    <row r="37175" spans="19:20">
      <c r="S37175" s="33"/>
      <c r="T37175" s="33"/>
    </row>
    <row r="37192" spans="19:20">
      <c r="S37192" s="33"/>
      <c r="T37192" s="33"/>
    </row>
    <row r="37209" spans="19:20">
      <c r="S37209" s="33"/>
      <c r="T37209" s="33"/>
    </row>
    <row r="37226" spans="19:20">
      <c r="S37226" s="33"/>
      <c r="T37226" s="33"/>
    </row>
    <row r="37243" spans="19:20">
      <c r="S37243" s="33"/>
      <c r="T37243" s="33"/>
    </row>
    <row r="37260" spans="19:20">
      <c r="S37260" s="33"/>
      <c r="T37260" s="33"/>
    </row>
    <row r="37277" spans="19:20">
      <c r="S37277" s="33"/>
      <c r="T37277" s="33"/>
    </row>
    <row r="37294" spans="19:20">
      <c r="S37294" s="33"/>
      <c r="T37294" s="33"/>
    </row>
    <row r="37311" spans="19:20">
      <c r="S37311" s="33"/>
      <c r="T37311" s="33"/>
    </row>
    <row r="37328" spans="19:20">
      <c r="S37328" s="33"/>
      <c r="T37328" s="33"/>
    </row>
    <row r="37345" spans="19:20">
      <c r="S37345" s="33"/>
      <c r="T37345" s="33"/>
    </row>
    <row r="37362" spans="19:20">
      <c r="S37362" s="33"/>
      <c r="T37362" s="33"/>
    </row>
    <row r="37379" spans="19:20">
      <c r="S37379" s="33"/>
      <c r="T37379" s="33"/>
    </row>
    <row r="37396" spans="19:20">
      <c r="S37396" s="33"/>
      <c r="T37396" s="33"/>
    </row>
    <row r="37413" spans="19:20">
      <c r="S37413" s="33"/>
      <c r="T37413" s="33"/>
    </row>
    <row r="37430" spans="19:20">
      <c r="S37430" s="33"/>
      <c r="T37430" s="33"/>
    </row>
    <row r="37447" spans="19:20">
      <c r="S37447" s="33"/>
      <c r="T37447" s="33"/>
    </row>
    <row r="37464" spans="19:20">
      <c r="S37464" s="33"/>
      <c r="T37464" s="33"/>
    </row>
    <row r="37481" spans="19:20">
      <c r="S37481" s="33"/>
      <c r="T37481" s="33"/>
    </row>
    <row r="37498" spans="19:20">
      <c r="S37498" s="33"/>
      <c r="T37498" s="33"/>
    </row>
    <row r="37515" spans="19:20">
      <c r="S37515" s="33"/>
      <c r="T37515" s="33"/>
    </row>
    <row r="37532" spans="19:20">
      <c r="S37532" s="33"/>
      <c r="T37532" s="33"/>
    </row>
    <row r="37549" spans="19:20">
      <c r="S37549" s="33"/>
      <c r="T37549" s="33"/>
    </row>
    <row r="37566" spans="19:20">
      <c r="S37566" s="33"/>
      <c r="T37566" s="33"/>
    </row>
    <row r="37583" spans="19:20">
      <c r="S37583" s="33"/>
      <c r="T37583" s="33"/>
    </row>
    <row r="37600" spans="19:20">
      <c r="S37600" s="33"/>
      <c r="T37600" s="33"/>
    </row>
    <row r="37617" spans="19:20">
      <c r="S37617" s="33"/>
      <c r="T37617" s="33"/>
    </row>
    <row r="37634" spans="19:20">
      <c r="S37634" s="33"/>
      <c r="T37634" s="33"/>
    </row>
    <row r="37651" spans="19:20">
      <c r="S37651" s="33"/>
      <c r="T37651" s="33"/>
    </row>
    <row r="37668" spans="19:20">
      <c r="S37668" s="33"/>
      <c r="T37668" s="33"/>
    </row>
    <row r="37685" spans="19:20">
      <c r="S37685" s="33"/>
      <c r="T37685" s="33"/>
    </row>
    <row r="37702" spans="19:20">
      <c r="S37702" s="33"/>
      <c r="T37702" s="33"/>
    </row>
    <row r="37719" spans="19:20">
      <c r="S37719" s="33"/>
      <c r="T37719" s="33"/>
    </row>
    <row r="37736" spans="19:20">
      <c r="S37736" s="33"/>
      <c r="T37736" s="33"/>
    </row>
    <row r="37753" spans="19:20">
      <c r="S37753" s="33"/>
      <c r="T37753" s="33"/>
    </row>
    <row r="37770" spans="19:20">
      <c r="S37770" s="33"/>
      <c r="T37770" s="33"/>
    </row>
    <row r="37787" spans="19:20">
      <c r="S37787" s="33"/>
      <c r="T37787" s="33"/>
    </row>
    <row r="37804" spans="19:20">
      <c r="S37804" s="33"/>
      <c r="T37804" s="33"/>
    </row>
    <row r="37821" spans="19:20">
      <c r="S37821" s="33"/>
      <c r="T37821" s="33"/>
    </row>
    <row r="37838" spans="19:20">
      <c r="S37838" s="33"/>
      <c r="T37838" s="33"/>
    </row>
    <row r="37855" spans="19:20">
      <c r="S37855" s="33"/>
      <c r="T37855" s="33"/>
    </row>
    <row r="37872" spans="19:20">
      <c r="S37872" s="33"/>
      <c r="T37872" s="33"/>
    </row>
    <row r="37889" spans="19:20">
      <c r="S37889" s="33"/>
      <c r="T37889" s="33"/>
    </row>
    <row r="37906" spans="19:20">
      <c r="S37906" s="33"/>
      <c r="T37906" s="33"/>
    </row>
    <row r="37923" spans="19:20">
      <c r="S37923" s="33"/>
      <c r="T37923" s="33"/>
    </row>
    <row r="37940" spans="19:20">
      <c r="S37940" s="33"/>
      <c r="T37940" s="33"/>
    </row>
    <row r="37957" spans="19:20">
      <c r="S37957" s="33"/>
      <c r="T37957" s="33"/>
    </row>
    <row r="37974" spans="19:20">
      <c r="S37974" s="33"/>
      <c r="T37974" s="33"/>
    </row>
    <row r="37991" spans="19:20">
      <c r="S37991" s="33"/>
      <c r="T37991" s="33"/>
    </row>
    <row r="38008" spans="19:20">
      <c r="S38008" s="33"/>
      <c r="T38008" s="33"/>
    </row>
    <row r="38025" spans="19:20">
      <c r="S38025" s="33"/>
      <c r="T38025" s="33"/>
    </row>
    <row r="38042" spans="19:20">
      <c r="S38042" s="33"/>
      <c r="T38042" s="33"/>
    </row>
    <row r="38059" spans="19:20">
      <c r="S38059" s="33"/>
      <c r="T38059" s="33"/>
    </row>
    <row r="38076" spans="19:20">
      <c r="S38076" s="33"/>
      <c r="T38076" s="33"/>
    </row>
    <row r="38093" spans="19:20">
      <c r="S38093" s="33"/>
      <c r="T38093" s="33"/>
    </row>
    <row r="38110" spans="19:20">
      <c r="S38110" s="33"/>
      <c r="T38110" s="33"/>
    </row>
    <row r="38127" spans="19:20">
      <c r="S38127" s="33"/>
      <c r="T38127" s="33"/>
    </row>
    <row r="38144" spans="19:20">
      <c r="S38144" s="33"/>
      <c r="T38144" s="33"/>
    </row>
    <row r="38161" spans="19:20">
      <c r="S38161" s="33"/>
      <c r="T38161" s="33"/>
    </row>
    <row r="38178" spans="19:20">
      <c r="S38178" s="33"/>
      <c r="T38178" s="33"/>
    </row>
    <row r="38195" spans="19:20">
      <c r="S38195" s="33"/>
      <c r="T38195" s="33"/>
    </row>
    <row r="38212" spans="19:20">
      <c r="S38212" s="33"/>
      <c r="T38212" s="33"/>
    </row>
    <row r="38229" spans="19:20">
      <c r="S38229" s="33"/>
      <c r="T38229" s="33"/>
    </row>
    <row r="38246" spans="19:20">
      <c r="S38246" s="33"/>
      <c r="T38246" s="33"/>
    </row>
    <row r="38263" spans="19:20">
      <c r="S38263" s="33"/>
      <c r="T38263" s="33"/>
    </row>
    <row r="38280" spans="19:20">
      <c r="S38280" s="33"/>
      <c r="T38280" s="33"/>
    </row>
    <row r="38297" spans="19:20">
      <c r="S38297" s="33"/>
      <c r="T38297" s="33"/>
    </row>
    <row r="38314" spans="19:20">
      <c r="S38314" s="33"/>
      <c r="T38314" s="33"/>
    </row>
    <row r="38331" spans="19:20">
      <c r="S38331" s="33"/>
      <c r="T38331" s="33"/>
    </row>
    <row r="38348" spans="19:20">
      <c r="S38348" s="33"/>
      <c r="T38348" s="33"/>
    </row>
    <row r="38365" spans="19:20">
      <c r="S38365" s="33"/>
      <c r="T38365" s="33"/>
    </row>
    <row r="38382" spans="19:20">
      <c r="S38382" s="33"/>
      <c r="T38382" s="33"/>
    </row>
    <row r="38399" spans="19:20">
      <c r="S38399" s="33"/>
      <c r="T38399" s="33"/>
    </row>
    <row r="38416" spans="19:20">
      <c r="S38416" s="33"/>
      <c r="T38416" s="33"/>
    </row>
    <row r="38433" spans="19:20">
      <c r="S38433" s="33"/>
      <c r="T38433" s="33"/>
    </row>
    <row r="38450" spans="19:20">
      <c r="S38450" s="33"/>
      <c r="T38450" s="33"/>
    </row>
    <row r="38467" spans="19:20">
      <c r="S38467" s="33"/>
      <c r="T38467" s="33"/>
    </row>
    <row r="38484" spans="19:20">
      <c r="S38484" s="33"/>
      <c r="T38484" s="33"/>
    </row>
    <row r="38501" spans="19:20">
      <c r="S38501" s="33"/>
      <c r="T38501" s="33"/>
    </row>
    <row r="38518" spans="19:20">
      <c r="S38518" s="33"/>
      <c r="T38518" s="33"/>
    </row>
    <row r="38535" spans="19:20">
      <c r="S38535" s="33"/>
      <c r="T38535" s="33"/>
    </row>
    <row r="38552" spans="19:20">
      <c r="S38552" s="33"/>
      <c r="T38552" s="33"/>
    </row>
    <row r="38569" spans="19:20">
      <c r="S38569" s="33"/>
      <c r="T38569" s="33"/>
    </row>
    <row r="38586" spans="19:20">
      <c r="S38586" s="33"/>
      <c r="T38586" s="33"/>
    </row>
    <row r="38603" spans="19:20">
      <c r="S38603" s="33"/>
      <c r="T38603" s="33"/>
    </row>
    <row r="38620" spans="19:20">
      <c r="S38620" s="33"/>
      <c r="T38620" s="33"/>
    </row>
    <row r="38637" spans="19:20">
      <c r="S38637" s="33"/>
      <c r="T38637" s="33"/>
    </row>
    <row r="38654" spans="19:20">
      <c r="S38654" s="33"/>
      <c r="T38654" s="33"/>
    </row>
    <row r="38671" spans="19:20">
      <c r="S38671" s="33"/>
      <c r="T38671" s="33"/>
    </row>
    <row r="38688" spans="19:20">
      <c r="S38688" s="33"/>
      <c r="T38688" s="33"/>
    </row>
    <row r="38705" spans="19:20">
      <c r="S38705" s="33"/>
      <c r="T38705" s="33"/>
    </row>
    <row r="38722" spans="19:20">
      <c r="S38722" s="33"/>
      <c r="T38722" s="33"/>
    </row>
    <row r="38739" spans="19:20">
      <c r="S38739" s="33"/>
      <c r="T38739" s="33"/>
    </row>
    <row r="38756" spans="19:20">
      <c r="S38756" s="33"/>
      <c r="T38756" s="33"/>
    </row>
    <row r="38773" spans="19:20">
      <c r="S38773" s="33"/>
      <c r="T38773" s="33"/>
    </row>
    <row r="38790" spans="19:20">
      <c r="S38790" s="33"/>
      <c r="T38790" s="33"/>
    </row>
    <row r="38807" spans="19:20">
      <c r="S38807" s="33"/>
      <c r="T38807" s="33"/>
    </row>
    <row r="38824" spans="19:20">
      <c r="S38824" s="33"/>
      <c r="T38824" s="33"/>
    </row>
    <row r="38841" spans="19:20">
      <c r="S38841" s="33"/>
      <c r="T38841" s="33"/>
    </row>
    <row r="38858" spans="19:20">
      <c r="S38858" s="33"/>
      <c r="T38858" s="33"/>
    </row>
    <row r="38875" spans="19:20">
      <c r="S38875" s="33"/>
      <c r="T38875" s="33"/>
    </row>
    <row r="38892" spans="19:20">
      <c r="S38892" s="33"/>
      <c r="T38892" s="33"/>
    </row>
    <row r="38909" spans="19:20">
      <c r="S38909" s="33"/>
      <c r="T38909" s="33"/>
    </row>
    <row r="38926" spans="19:20">
      <c r="S38926" s="33"/>
      <c r="T38926" s="33"/>
    </row>
    <row r="38943" spans="19:20">
      <c r="S38943" s="33"/>
      <c r="T38943" s="33"/>
    </row>
    <row r="38960" spans="19:20">
      <c r="S38960" s="33"/>
      <c r="T38960" s="33"/>
    </row>
    <row r="38977" spans="19:20">
      <c r="S38977" s="33"/>
      <c r="T38977" s="33"/>
    </row>
    <row r="38994" spans="19:20">
      <c r="S38994" s="33"/>
      <c r="T38994" s="33"/>
    </row>
    <row r="39011" spans="19:20">
      <c r="S39011" s="33"/>
      <c r="T39011" s="33"/>
    </row>
    <row r="39028" spans="19:20">
      <c r="S39028" s="33"/>
      <c r="T39028" s="33"/>
    </row>
    <row r="39045" spans="19:20">
      <c r="S39045" s="33"/>
      <c r="T39045" s="33"/>
    </row>
    <row r="39062" spans="19:20">
      <c r="S39062" s="33"/>
      <c r="T39062" s="33"/>
    </row>
    <row r="39079" spans="19:20">
      <c r="S39079" s="33"/>
      <c r="T39079" s="33"/>
    </row>
    <row r="39096" spans="19:20">
      <c r="S39096" s="33"/>
      <c r="T39096" s="33"/>
    </row>
    <row r="39113" spans="19:20">
      <c r="S39113" s="33"/>
      <c r="T39113" s="33"/>
    </row>
    <row r="39130" spans="19:20">
      <c r="S39130" s="33"/>
      <c r="T39130" s="33"/>
    </row>
    <row r="39147" spans="19:20">
      <c r="S39147" s="33"/>
      <c r="T39147" s="33"/>
    </row>
    <row r="39164" spans="19:20">
      <c r="S39164" s="33"/>
      <c r="T39164" s="33"/>
    </row>
    <row r="39181" spans="19:20">
      <c r="S39181" s="33"/>
      <c r="T39181" s="33"/>
    </row>
    <row r="39198" spans="19:20">
      <c r="S39198" s="33"/>
      <c r="T39198" s="33"/>
    </row>
    <row r="39215" spans="19:20">
      <c r="S39215" s="33"/>
      <c r="T39215" s="33"/>
    </row>
    <row r="39232" spans="19:20">
      <c r="S39232" s="33"/>
      <c r="T39232" s="33"/>
    </row>
    <row r="39249" spans="19:20">
      <c r="S39249" s="33"/>
      <c r="T39249" s="33"/>
    </row>
    <row r="39266" spans="19:20">
      <c r="S39266" s="33"/>
      <c r="T39266" s="33"/>
    </row>
    <row r="39283" spans="19:20">
      <c r="S39283" s="33"/>
      <c r="T39283" s="33"/>
    </row>
    <row r="39300" spans="19:20">
      <c r="S39300" s="33"/>
      <c r="T39300" s="33"/>
    </row>
    <row r="39317" spans="19:20">
      <c r="S39317" s="33"/>
      <c r="T39317" s="33"/>
    </row>
    <row r="39334" spans="19:20">
      <c r="S39334" s="33"/>
      <c r="T39334" s="33"/>
    </row>
    <row r="39351" spans="19:20">
      <c r="S39351" s="33"/>
      <c r="T39351" s="33"/>
    </row>
    <row r="39368" spans="19:20">
      <c r="S39368" s="33"/>
      <c r="T39368" s="33"/>
    </row>
    <row r="39385" spans="19:20">
      <c r="S39385" s="33"/>
      <c r="T39385" s="33"/>
    </row>
    <row r="39402" spans="19:20">
      <c r="S39402" s="33"/>
      <c r="T39402" s="33"/>
    </row>
    <row r="39419" spans="19:20">
      <c r="S39419" s="33"/>
      <c r="T39419" s="33"/>
    </row>
    <row r="39436" spans="19:20">
      <c r="S39436" s="33"/>
      <c r="T39436" s="33"/>
    </row>
    <row r="39453" spans="19:20">
      <c r="S39453" s="33"/>
      <c r="T39453" s="33"/>
    </row>
    <row r="39470" spans="19:20">
      <c r="S39470" s="33"/>
      <c r="T39470" s="33"/>
    </row>
    <row r="39487" spans="19:20">
      <c r="S39487" s="33"/>
      <c r="T39487" s="33"/>
    </row>
    <row r="39504" spans="19:20">
      <c r="S39504" s="33"/>
      <c r="T39504" s="33"/>
    </row>
    <row r="39521" spans="19:20">
      <c r="S39521" s="33"/>
      <c r="T39521" s="33"/>
    </row>
    <row r="39538" spans="19:20">
      <c r="S39538" s="33"/>
      <c r="T39538" s="33"/>
    </row>
    <row r="39555" spans="19:20">
      <c r="S39555" s="33"/>
      <c r="T39555" s="33"/>
    </row>
    <row r="39572" spans="19:20">
      <c r="S39572" s="33"/>
      <c r="T39572" s="33"/>
    </row>
    <row r="39589" spans="19:20">
      <c r="S39589" s="33"/>
      <c r="T39589" s="33"/>
    </row>
    <row r="39606" spans="19:20">
      <c r="S39606" s="33"/>
      <c r="T39606" s="33"/>
    </row>
    <row r="39623" spans="19:20">
      <c r="S39623" s="33"/>
      <c r="T39623" s="33"/>
    </row>
    <row r="39640" spans="19:20">
      <c r="S39640" s="33"/>
      <c r="T39640" s="33"/>
    </row>
    <row r="39657" spans="19:20">
      <c r="S39657" s="33"/>
      <c r="T39657" s="33"/>
    </row>
    <row r="39674" spans="19:20">
      <c r="S39674" s="33"/>
      <c r="T39674" s="33"/>
    </row>
    <row r="39691" spans="19:20">
      <c r="S39691" s="33"/>
      <c r="T39691" s="33"/>
    </row>
    <row r="39708" spans="19:20">
      <c r="S39708" s="33"/>
      <c r="T39708" s="33"/>
    </row>
    <row r="39725" spans="19:20">
      <c r="S39725" s="33"/>
      <c r="T39725" s="33"/>
    </row>
    <row r="39742" spans="19:20">
      <c r="S39742" s="33"/>
      <c r="T39742" s="33"/>
    </row>
    <row r="39759" spans="19:20">
      <c r="S39759" s="33"/>
      <c r="T39759" s="33"/>
    </row>
    <row r="39776" spans="19:20">
      <c r="S39776" s="33"/>
      <c r="T39776" s="33"/>
    </row>
    <row r="39793" spans="19:20">
      <c r="S39793" s="33"/>
      <c r="T39793" s="33"/>
    </row>
    <row r="39810" spans="19:20">
      <c r="S39810" s="33"/>
      <c r="T39810" s="33"/>
    </row>
    <row r="39827" spans="19:20">
      <c r="S39827" s="33"/>
      <c r="T39827" s="33"/>
    </row>
    <row r="39844" spans="19:20">
      <c r="S39844" s="33"/>
      <c r="T39844" s="33"/>
    </row>
    <row r="39861" spans="19:20">
      <c r="S39861" s="33"/>
      <c r="T39861" s="33"/>
    </row>
    <row r="39878" spans="19:20">
      <c r="S39878" s="33"/>
      <c r="T39878" s="33"/>
    </row>
    <row r="39895" spans="19:20">
      <c r="S39895" s="33"/>
      <c r="T39895" s="33"/>
    </row>
    <row r="39912" spans="19:20">
      <c r="S39912" s="33"/>
      <c r="T39912" s="33"/>
    </row>
    <row r="39929" spans="19:20">
      <c r="S39929" s="33"/>
      <c r="T39929" s="33"/>
    </row>
    <row r="39946" spans="19:20">
      <c r="S39946" s="33"/>
      <c r="T39946" s="33"/>
    </row>
    <row r="39963" spans="19:20">
      <c r="S39963" s="33"/>
      <c r="T39963" s="33"/>
    </row>
    <row r="39980" spans="19:20">
      <c r="S39980" s="33"/>
      <c r="T39980" s="33"/>
    </row>
    <row r="39997" spans="19:20">
      <c r="S39997" s="33"/>
      <c r="T39997" s="33"/>
    </row>
    <row r="40014" spans="19:20">
      <c r="S40014" s="33"/>
      <c r="T40014" s="33"/>
    </row>
    <row r="40031" spans="19:20">
      <c r="S40031" s="33"/>
      <c r="T40031" s="33"/>
    </row>
    <row r="40048" spans="19:20">
      <c r="S40048" s="33"/>
      <c r="T40048" s="33"/>
    </row>
    <row r="40065" spans="19:20">
      <c r="S40065" s="33"/>
      <c r="T40065" s="33"/>
    </row>
    <row r="40082" spans="19:20">
      <c r="S40082" s="33"/>
      <c r="T40082" s="33"/>
    </row>
    <row r="40099" spans="19:20">
      <c r="S40099" s="33"/>
      <c r="T40099" s="33"/>
    </row>
    <row r="40116" spans="19:20">
      <c r="S40116" s="33"/>
      <c r="T40116" s="33"/>
    </row>
    <row r="40133" spans="19:20">
      <c r="S40133" s="33"/>
      <c r="T40133" s="33"/>
    </row>
    <row r="40150" spans="19:20">
      <c r="S40150" s="33"/>
      <c r="T40150" s="33"/>
    </row>
    <row r="40167" spans="19:20">
      <c r="S40167" s="33"/>
      <c r="T40167" s="33"/>
    </row>
    <row r="40184" spans="19:20">
      <c r="S40184" s="33"/>
      <c r="T40184" s="33"/>
    </row>
    <row r="40201" spans="19:20">
      <c r="S40201" s="33"/>
      <c r="T40201" s="33"/>
    </row>
    <row r="40218" spans="19:20">
      <c r="S40218" s="33"/>
      <c r="T40218" s="33"/>
    </row>
    <row r="40235" spans="19:20">
      <c r="S40235" s="33"/>
      <c r="T40235" s="33"/>
    </row>
    <row r="40252" spans="19:20">
      <c r="S40252" s="33"/>
      <c r="T40252" s="33"/>
    </row>
    <row r="40269" spans="19:20">
      <c r="S40269" s="33"/>
      <c r="T40269" s="33"/>
    </row>
    <row r="40286" spans="19:20">
      <c r="S40286" s="33"/>
      <c r="T40286" s="33"/>
    </row>
    <row r="40303" spans="19:20">
      <c r="S40303" s="33"/>
      <c r="T40303" s="33"/>
    </row>
    <row r="40320" spans="19:20">
      <c r="S40320" s="33"/>
      <c r="T40320" s="33"/>
    </row>
    <row r="40337" spans="19:20">
      <c r="S40337" s="33"/>
      <c r="T40337" s="33"/>
    </row>
    <row r="40354" spans="19:20">
      <c r="S40354" s="33"/>
      <c r="T40354" s="33"/>
    </row>
    <row r="40371" spans="19:20">
      <c r="S40371" s="33"/>
      <c r="T40371" s="33"/>
    </row>
    <row r="40388" spans="19:20">
      <c r="S40388" s="33"/>
      <c r="T40388" s="33"/>
    </row>
    <row r="40405" spans="19:20">
      <c r="S40405" s="33"/>
      <c r="T40405" s="33"/>
    </row>
    <row r="40422" spans="19:20">
      <c r="S40422" s="33"/>
      <c r="T40422" s="33"/>
    </row>
    <row r="40439" spans="19:20">
      <c r="S40439" s="33"/>
      <c r="T40439" s="33"/>
    </row>
    <row r="40456" spans="19:20">
      <c r="S40456" s="33"/>
      <c r="T40456" s="33"/>
    </row>
    <row r="40473" spans="19:20">
      <c r="S40473" s="33"/>
      <c r="T40473" s="33"/>
    </row>
    <row r="40490" spans="19:20">
      <c r="S40490" s="33"/>
      <c r="T40490" s="33"/>
    </row>
    <row r="40507" spans="19:20">
      <c r="S40507" s="33"/>
      <c r="T40507" s="33"/>
    </row>
    <row r="40524" spans="19:20">
      <c r="S40524" s="33"/>
      <c r="T40524" s="33"/>
    </row>
    <row r="40541" spans="19:20">
      <c r="S40541" s="33"/>
      <c r="T40541" s="33"/>
    </row>
    <row r="40558" spans="19:20">
      <c r="S40558" s="33"/>
      <c r="T40558" s="33"/>
    </row>
    <row r="40575" spans="19:20">
      <c r="S40575" s="33"/>
      <c r="T40575" s="33"/>
    </row>
    <row r="40592" spans="19:20">
      <c r="S40592" s="33"/>
      <c r="T40592" s="33"/>
    </row>
    <row r="40609" spans="19:20">
      <c r="S40609" s="33"/>
      <c r="T40609" s="33"/>
    </row>
    <row r="40626" spans="19:20">
      <c r="S40626" s="33"/>
      <c r="T40626" s="33"/>
    </row>
    <row r="40643" spans="19:20">
      <c r="S40643" s="33"/>
      <c r="T40643" s="33"/>
    </row>
    <row r="40660" spans="19:20">
      <c r="S40660" s="33"/>
      <c r="T40660" s="33"/>
    </row>
    <row r="40677" spans="19:20">
      <c r="S40677" s="33"/>
      <c r="T40677" s="33"/>
    </row>
    <row r="40694" spans="19:20">
      <c r="S40694" s="33"/>
      <c r="T40694" s="33"/>
    </row>
    <row r="40711" spans="19:20">
      <c r="S40711" s="33"/>
      <c r="T40711" s="33"/>
    </row>
    <row r="40728" spans="19:20">
      <c r="S40728" s="33"/>
      <c r="T40728" s="33"/>
    </row>
    <row r="40745" spans="19:20">
      <c r="S40745" s="33"/>
      <c r="T40745" s="33"/>
    </row>
    <row r="40762" spans="19:20">
      <c r="S40762" s="33"/>
      <c r="T40762" s="33"/>
    </row>
    <row r="40779" spans="19:20">
      <c r="S40779" s="33"/>
      <c r="T40779" s="33"/>
    </row>
    <row r="40796" spans="19:20">
      <c r="S40796" s="33"/>
      <c r="T40796" s="33"/>
    </row>
    <row r="40813" spans="19:20">
      <c r="S40813" s="33"/>
      <c r="T40813" s="33"/>
    </row>
    <row r="40830" spans="19:20">
      <c r="S40830" s="33"/>
      <c r="T40830" s="33"/>
    </row>
    <row r="40847" spans="19:20">
      <c r="S40847" s="33"/>
      <c r="T40847" s="33"/>
    </row>
    <row r="40864" spans="19:20">
      <c r="S40864" s="33"/>
      <c r="T40864" s="33"/>
    </row>
    <row r="40881" spans="19:20">
      <c r="S40881" s="33"/>
      <c r="T40881" s="33"/>
    </row>
    <row r="40898" spans="19:20">
      <c r="S40898" s="33"/>
      <c r="T40898" s="33"/>
    </row>
    <row r="40915" spans="19:20">
      <c r="S40915" s="33"/>
      <c r="T40915" s="33"/>
    </row>
    <row r="40932" spans="19:20">
      <c r="S40932" s="33"/>
      <c r="T40932" s="33"/>
    </row>
    <row r="40949" spans="19:20">
      <c r="S40949" s="33"/>
      <c r="T40949" s="33"/>
    </row>
    <row r="40966" spans="19:20">
      <c r="S40966" s="33"/>
      <c r="T40966" s="33"/>
    </row>
    <row r="40983" spans="19:20">
      <c r="S40983" s="33"/>
      <c r="T40983" s="33"/>
    </row>
    <row r="41000" spans="19:20">
      <c r="S41000" s="33"/>
      <c r="T41000" s="33"/>
    </row>
    <row r="41017" spans="19:20">
      <c r="S41017" s="33"/>
      <c r="T41017" s="33"/>
    </row>
    <row r="41034" spans="19:20">
      <c r="S41034" s="33"/>
      <c r="T41034" s="33"/>
    </row>
    <row r="41051" spans="19:20">
      <c r="S41051" s="33"/>
      <c r="T41051" s="33"/>
    </row>
    <row r="41068" spans="19:20">
      <c r="S41068" s="33"/>
      <c r="T41068" s="33"/>
    </row>
    <row r="41085" spans="19:20">
      <c r="S41085" s="33"/>
      <c r="T41085" s="33"/>
    </row>
    <row r="41102" spans="19:20">
      <c r="S41102" s="33"/>
      <c r="T41102" s="33"/>
    </row>
    <row r="41119" spans="19:20">
      <c r="S41119" s="33"/>
      <c r="T41119" s="33"/>
    </row>
    <row r="41136" spans="19:20">
      <c r="S41136" s="33"/>
      <c r="T41136" s="33"/>
    </row>
    <row r="41153" spans="19:20">
      <c r="S41153" s="33"/>
      <c r="T41153" s="33"/>
    </row>
    <row r="41170" spans="19:20">
      <c r="S41170" s="33"/>
      <c r="T41170" s="33"/>
    </row>
    <row r="41187" spans="19:20">
      <c r="S41187" s="33"/>
      <c r="T41187" s="33"/>
    </row>
    <row r="41204" spans="19:20">
      <c r="S41204" s="33"/>
      <c r="T41204" s="33"/>
    </row>
    <row r="41221" spans="19:20">
      <c r="S41221" s="33"/>
      <c r="T41221" s="33"/>
    </row>
    <row r="41238" spans="19:20">
      <c r="S41238" s="33"/>
      <c r="T41238" s="33"/>
    </row>
    <row r="41255" spans="19:20">
      <c r="S41255" s="33"/>
      <c r="T41255" s="33"/>
    </row>
    <row r="41272" spans="19:20">
      <c r="S41272" s="33"/>
      <c r="T41272" s="33"/>
    </row>
    <row r="41289" spans="19:20">
      <c r="S41289" s="33"/>
      <c r="T41289" s="33"/>
    </row>
    <row r="41306" spans="19:20">
      <c r="S41306" s="33"/>
      <c r="T41306" s="33"/>
    </row>
    <row r="41323" spans="19:20">
      <c r="S41323" s="33"/>
      <c r="T41323" s="33"/>
    </row>
    <row r="41340" spans="19:20">
      <c r="S41340" s="33"/>
      <c r="T41340" s="33"/>
    </row>
    <row r="41357" spans="19:20">
      <c r="S41357" s="33"/>
      <c r="T41357" s="33"/>
    </row>
    <row r="41374" spans="19:20">
      <c r="S41374" s="33"/>
      <c r="T41374" s="33"/>
    </row>
    <row r="41391" spans="19:20">
      <c r="S41391" s="33"/>
      <c r="T41391" s="33"/>
    </row>
    <row r="41408" spans="19:20">
      <c r="S41408" s="33"/>
      <c r="T41408" s="33"/>
    </row>
    <row r="41425" spans="19:20">
      <c r="S41425" s="33"/>
      <c r="T41425" s="33"/>
    </row>
    <row r="41442" spans="19:20">
      <c r="S41442" s="33"/>
      <c r="T41442" s="33"/>
    </row>
    <row r="41459" spans="19:20">
      <c r="S41459" s="33"/>
      <c r="T41459" s="33"/>
    </row>
    <row r="41476" spans="19:20">
      <c r="S41476" s="33"/>
      <c r="T41476" s="33"/>
    </row>
    <row r="41493" spans="19:20">
      <c r="S41493" s="33"/>
      <c r="T41493" s="33"/>
    </row>
    <row r="41510" spans="19:20">
      <c r="S41510" s="33"/>
      <c r="T41510" s="33"/>
    </row>
    <row r="41527" spans="19:20">
      <c r="S41527" s="33"/>
      <c r="T41527" s="33"/>
    </row>
    <row r="41544" spans="19:20">
      <c r="S41544" s="33"/>
      <c r="T41544" s="33"/>
    </row>
    <row r="41561" spans="19:20">
      <c r="S41561" s="33"/>
      <c r="T41561" s="33"/>
    </row>
    <row r="41578" spans="19:20">
      <c r="S41578" s="33"/>
      <c r="T41578" s="33"/>
    </row>
    <row r="41595" spans="19:20">
      <c r="S41595" s="33"/>
      <c r="T41595" s="33"/>
    </row>
    <row r="41612" spans="19:20">
      <c r="S41612" s="33"/>
      <c r="T41612" s="33"/>
    </row>
    <row r="41629" spans="19:20">
      <c r="S41629" s="33"/>
      <c r="T41629" s="33"/>
    </row>
    <row r="41646" spans="19:20">
      <c r="S41646" s="33"/>
      <c r="T41646" s="33"/>
    </row>
    <row r="41663" spans="19:20">
      <c r="S41663" s="33"/>
      <c r="T41663" s="33"/>
    </row>
    <row r="41680" spans="19:20">
      <c r="S41680" s="33"/>
      <c r="T41680" s="33"/>
    </row>
    <row r="41697" spans="19:20">
      <c r="S41697" s="33"/>
      <c r="T41697" s="33"/>
    </row>
    <row r="41714" spans="19:20">
      <c r="S41714" s="33"/>
      <c r="T41714" s="33"/>
    </row>
    <row r="41731" spans="19:20">
      <c r="S41731" s="33"/>
      <c r="T41731" s="33"/>
    </row>
    <row r="41748" spans="19:20">
      <c r="S41748" s="33"/>
      <c r="T41748" s="33"/>
    </row>
    <row r="41765" spans="19:20">
      <c r="S41765" s="33"/>
      <c r="T41765" s="33"/>
    </row>
    <row r="41782" spans="19:20">
      <c r="S41782" s="33"/>
      <c r="T41782" s="33"/>
    </row>
    <row r="41799" spans="19:20">
      <c r="S41799" s="33"/>
      <c r="T41799" s="33"/>
    </row>
    <row r="41816" spans="19:20">
      <c r="S41816" s="33"/>
      <c r="T41816" s="33"/>
    </row>
    <row r="41833" spans="19:20">
      <c r="S41833" s="33"/>
      <c r="T41833" s="33"/>
    </row>
    <row r="41850" spans="19:20">
      <c r="S41850" s="33"/>
      <c r="T41850" s="33"/>
    </row>
    <row r="41867" spans="19:20">
      <c r="S41867" s="33"/>
      <c r="T41867" s="33"/>
    </row>
    <row r="41884" spans="19:20">
      <c r="S41884" s="33"/>
      <c r="T41884" s="33"/>
    </row>
    <row r="41901" spans="19:20">
      <c r="S41901" s="33"/>
      <c r="T41901" s="33"/>
    </row>
    <row r="41918" spans="19:20">
      <c r="S41918" s="33"/>
      <c r="T41918" s="33"/>
    </row>
    <row r="41935" spans="19:20">
      <c r="S41935" s="33"/>
      <c r="T41935" s="33"/>
    </row>
    <row r="41952" spans="19:20">
      <c r="S41952" s="33"/>
      <c r="T41952" s="33"/>
    </row>
    <row r="41969" spans="19:20">
      <c r="S41969" s="33"/>
      <c r="T41969" s="33"/>
    </row>
    <row r="41986" spans="19:20">
      <c r="S41986" s="33"/>
      <c r="T41986" s="33"/>
    </row>
    <row r="42003" spans="19:20">
      <c r="S42003" s="33"/>
      <c r="T42003" s="33"/>
    </row>
    <row r="42020" spans="19:20">
      <c r="S42020" s="33"/>
      <c r="T42020" s="33"/>
    </row>
    <row r="42037" spans="19:20">
      <c r="S42037" s="33"/>
      <c r="T42037" s="33"/>
    </row>
    <row r="42054" spans="19:20">
      <c r="S42054" s="33"/>
      <c r="T42054" s="33"/>
    </row>
    <row r="42071" spans="19:20">
      <c r="S42071" s="33"/>
      <c r="T42071" s="33"/>
    </row>
    <row r="42088" spans="19:20">
      <c r="S42088" s="33"/>
      <c r="T42088" s="33"/>
    </row>
    <row r="42105" spans="19:20">
      <c r="S42105" s="33"/>
      <c r="T42105" s="33"/>
    </row>
    <row r="42122" spans="19:20">
      <c r="S42122" s="33"/>
      <c r="T42122" s="33"/>
    </row>
    <row r="42139" spans="19:20">
      <c r="S42139" s="33"/>
      <c r="T42139" s="33"/>
    </row>
    <row r="42156" spans="19:20">
      <c r="S42156" s="33"/>
      <c r="T42156" s="33"/>
    </row>
    <row r="42173" spans="19:20">
      <c r="S42173" s="33"/>
      <c r="T42173" s="33"/>
    </row>
    <row r="42190" spans="19:20">
      <c r="S42190" s="33"/>
      <c r="T42190" s="33"/>
    </row>
    <row r="42207" spans="19:20">
      <c r="S42207" s="33"/>
      <c r="T42207" s="33"/>
    </row>
    <row r="42224" spans="19:20">
      <c r="S42224" s="33"/>
      <c r="T42224" s="33"/>
    </row>
    <row r="42241" spans="19:20">
      <c r="S42241" s="33"/>
      <c r="T42241" s="33"/>
    </row>
    <row r="42258" spans="19:20">
      <c r="S42258" s="33"/>
      <c r="T42258" s="33"/>
    </row>
    <row r="42275" spans="19:20">
      <c r="S42275" s="33"/>
      <c r="T42275" s="33"/>
    </row>
    <row r="42292" spans="19:20">
      <c r="S42292" s="33"/>
      <c r="T42292" s="33"/>
    </row>
    <row r="42309" spans="19:20">
      <c r="S42309" s="33"/>
      <c r="T42309" s="33"/>
    </row>
    <row r="42326" spans="19:20">
      <c r="S42326" s="33"/>
      <c r="T42326" s="33"/>
    </row>
    <row r="42343" spans="19:20">
      <c r="S42343" s="33"/>
      <c r="T42343" s="33"/>
    </row>
    <row r="42360" spans="19:20">
      <c r="S42360" s="33"/>
      <c r="T42360" s="33"/>
    </row>
    <row r="42377" spans="19:20">
      <c r="S42377" s="33"/>
      <c r="T42377" s="33"/>
    </row>
    <row r="42394" spans="19:20">
      <c r="S42394" s="33"/>
      <c r="T42394" s="33"/>
    </row>
    <row r="42411" spans="19:20">
      <c r="S42411" s="33"/>
      <c r="T42411" s="33"/>
    </row>
    <row r="42428" spans="19:20">
      <c r="S42428" s="33"/>
      <c r="T42428" s="33"/>
    </row>
    <row r="42445" spans="19:20">
      <c r="S42445" s="33"/>
      <c r="T42445" s="33"/>
    </row>
    <row r="42462" spans="19:20">
      <c r="S42462" s="33"/>
      <c r="T42462" s="33"/>
    </row>
    <row r="42479" spans="19:20">
      <c r="S42479" s="33"/>
      <c r="T42479" s="33"/>
    </row>
    <row r="42496" spans="19:20">
      <c r="S42496" s="33"/>
      <c r="T42496" s="33"/>
    </row>
    <row r="42513" spans="19:20">
      <c r="S42513" s="33"/>
      <c r="T42513" s="33"/>
    </row>
    <row r="42530" spans="19:20">
      <c r="S42530" s="33"/>
      <c r="T42530" s="33"/>
    </row>
    <row r="42547" spans="19:20">
      <c r="S42547" s="33"/>
      <c r="T42547" s="33"/>
    </row>
    <row r="42564" spans="19:20">
      <c r="S42564" s="33"/>
      <c r="T42564" s="33"/>
    </row>
    <row r="42581" spans="19:20">
      <c r="S42581" s="33"/>
      <c r="T42581" s="33"/>
    </row>
    <row r="42598" spans="19:20">
      <c r="S42598" s="33"/>
      <c r="T42598" s="33"/>
    </row>
    <row r="42615" spans="19:20">
      <c r="S42615" s="33"/>
      <c r="T42615" s="33"/>
    </row>
    <row r="42632" spans="19:20">
      <c r="S42632" s="33"/>
      <c r="T42632" s="33"/>
    </row>
    <row r="42649" spans="19:20">
      <c r="S42649" s="33"/>
      <c r="T42649" s="33"/>
    </row>
    <row r="42666" spans="19:20">
      <c r="S42666" s="33"/>
      <c r="T42666" s="33"/>
    </row>
    <row r="42683" spans="19:20">
      <c r="S42683" s="33"/>
      <c r="T42683" s="33"/>
    </row>
    <row r="42700" spans="19:20">
      <c r="S42700" s="33"/>
      <c r="T42700" s="33"/>
    </row>
    <row r="42717" spans="19:20">
      <c r="S42717" s="33"/>
      <c r="T42717" s="33"/>
    </row>
    <row r="42734" spans="19:20">
      <c r="S42734" s="33"/>
      <c r="T42734" s="33"/>
    </row>
    <row r="42751" spans="19:20">
      <c r="S42751" s="33"/>
      <c r="T42751" s="33"/>
    </row>
    <row r="42768" spans="19:20">
      <c r="S42768" s="33"/>
      <c r="T42768" s="33"/>
    </row>
    <row r="42785" spans="19:20">
      <c r="S42785" s="33"/>
      <c r="T42785" s="33"/>
    </row>
    <row r="42802" spans="19:20">
      <c r="S42802" s="33"/>
      <c r="T42802" s="33"/>
    </row>
    <row r="42819" spans="19:20">
      <c r="S42819" s="33"/>
      <c r="T42819" s="33"/>
    </row>
    <row r="42836" spans="19:20">
      <c r="S42836" s="33"/>
      <c r="T42836" s="33"/>
    </row>
    <row r="42853" spans="19:20">
      <c r="S42853" s="33"/>
      <c r="T42853" s="33"/>
    </row>
    <row r="42870" spans="19:20">
      <c r="S42870" s="33"/>
      <c r="T42870" s="33"/>
    </row>
    <row r="42887" spans="19:20">
      <c r="S42887" s="33"/>
      <c r="T42887" s="33"/>
    </row>
    <row r="42904" spans="19:20">
      <c r="S42904" s="33"/>
      <c r="T42904" s="33"/>
    </row>
    <row r="42921" spans="19:20">
      <c r="S42921" s="33"/>
      <c r="T42921" s="33"/>
    </row>
    <row r="42938" spans="19:20">
      <c r="S42938" s="33"/>
      <c r="T42938" s="33"/>
    </row>
    <row r="42955" spans="19:20">
      <c r="S42955" s="33"/>
      <c r="T42955" s="33"/>
    </row>
    <row r="42972" spans="19:20">
      <c r="S42972" s="33"/>
      <c r="T42972" s="33"/>
    </row>
    <row r="42989" spans="19:20">
      <c r="S42989" s="33"/>
      <c r="T42989" s="33"/>
    </row>
    <row r="43006" spans="19:20">
      <c r="S43006" s="33"/>
      <c r="T43006" s="33"/>
    </row>
    <row r="43023" spans="19:20">
      <c r="S43023" s="33"/>
      <c r="T43023" s="33"/>
    </row>
    <row r="43040" spans="19:20">
      <c r="S43040" s="33"/>
      <c r="T43040" s="33"/>
    </row>
    <row r="43057" spans="19:20">
      <c r="S43057" s="33"/>
      <c r="T43057" s="33"/>
    </row>
    <row r="43074" spans="19:20">
      <c r="S43074" s="33"/>
      <c r="T43074" s="33"/>
    </row>
    <row r="43091" spans="19:20">
      <c r="S43091" s="33"/>
      <c r="T43091" s="33"/>
    </row>
    <row r="43108" spans="19:20">
      <c r="S43108" s="33"/>
      <c r="T43108" s="33"/>
    </row>
    <row r="43125" spans="19:20">
      <c r="S43125" s="33"/>
      <c r="T43125" s="33"/>
    </row>
    <row r="43142" spans="19:20">
      <c r="S43142" s="33"/>
      <c r="T43142" s="33"/>
    </row>
    <row r="43159" spans="19:20">
      <c r="S43159" s="33"/>
      <c r="T43159" s="33"/>
    </row>
    <row r="43176" spans="19:20">
      <c r="S43176" s="33"/>
      <c r="T43176" s="33"/>
    </row>
    <row r="43193" spans="19:20">
      <c r="S43193" s="33"/>
      <c r="T43193" s="33"/>
    </row>
    <row r="43210" spans="19:20">
      <c r="S43210" s="33"/>
      <c r="T43210" s="33"/>
    </row>
    <row r="43227" spans="19:20">
      <c r="S43227" s="33"/>
      <c r="T43227" s="33"/>
    </row>
    <row r="43244" spans="19:20">
      <c r="S43244" s="33"/>
      <c r="T43244" s="33"/>
    </row>
    <row r="43261" spans="19:20">
      <c r="S43261" s="33"/>
      <c r="T43261" s="33"/>
    </row>
    <row r="43278" spans="19:20">
      <c r="S43278" s="33"/>
      <c r="T43278" s="33"/>
    </row>
    <row r="43295" spans="19:20">
      <c r="S43295" s="33"/>
      <c r="T43295" s="33"/>
    </row>
    <row r="43312" spans="19:20">
      <c r="S43312" s="33"/>
      <c r="T43312" s="33"/>
    </row>
    <row r="43329" spans="19:20">
      <c r="S43329" s="33"/>
      <c r="T43329" s="33"/>
    </row>
    <row r="43346" spans="19:20">
      <c r="S43346" s="33"/>
      <c r="T43346" s="33"/>
    </row>
    <row r="43363" spans="19:20">
      <c r="S43363" s="33"/>
      <c r="T43363" s="33"/>
    </row>
    <row r="43380" spans="19:20">
      <c r="S43380" s="33"/>
      <c r="T43380" s="33"/>
    </row>
    <row r="43397" spans="19:20">
      <c r="S43397" s="33"/>
      <c r="T43397" s="33"/>
    </row>
    <row r="43414" spans="19:20">
      <c r="S43414" s="33"/>
      <c r="T43414" s="33"/>
    </row>
    <row r="43431" spans="19:20">
      <c r="S43431" s="33"/>
      <c r="T43431" s="33"/>
    </row>
    <row r="43448" spans="19:20">
      <c r="S43448" s="33"/>
      <c r="T43448" s="33"/>
    </row>
    <row r="43465" spans="19:20">
      <c r="S43465" s="33"/>
      <c r="T43465" s="33"/>
    </row>
    <row r="43482" spans="19:20">
      <c r="S43482" s="33"/>
      <c r="T43482" s="33"/>
    </row>
    <row r="43499" spans="19:20">
      <c r="S43499" s="33"/>
      <c r="T43499" s="33"/>
    </row>
    <row r="43516" spans="19:20">
      <c r="S43516" s="33"/>
      <c r="T43516" s="33"/>
    </row>
    <row r="43533" spans="19:20">
      <c r="S43533" s="33"/>
      <c r="T43533" s="33"/>
    </row>
    <row r="43550" spans="19:20">
      <c r="S43550" s="33"/>
      <c r="T43550" s="33"/>
    </row>
    <row r="43567" spans="19:20">
      <c r="S43567" s="33"/>
      <c r="T43567" s="33"/>
    </row>
    <row r="43584" spans="19:20">
      <c r="S43584" s="33"/>
      <c r="T43584" s="33"/>
    </row>
    <row r="43601" spans="19:20">
      <c r="S43601" s="33"/>
      <c r="T43601" s="33"/>
    </row>
    <row r="43618" spans="19:20">
      <c r="S43618" s="33"/>
      <c r="T43618" s="33"/>
    </row>
    <row r="43635" spans="19:20">
      <c r="S43635" s="33"/>
      <c r="T43635" s="33"/>
    </row>
    <row r="43652" spans="19:20">
      <c r="S43652" s="33"/>
      <c r="T43652" s="33"/>
    </row>
    <row r="43669" spans="19:20">
      <c r="S43669" s="33"/>
      <c r="T43669" s="33"/>
    </row>
    <row r="43686" spans="19:20">
      <c r="S43686" s="33"/>
      <c r="T43686" s="33"/>
    </row>
    <row r="43703" spans="19:20">
      <c r="S43703" s="33"/>
      <c r="T43703" s="33"/>
    </row>
    <row r="43720" spans="19:20">
      <c r="S43720" s="33"/>
      <c r="T43720" s="33"/>
    </row>
    <row r="43737" spans="19:20">
      <c r="S43737" s="33"/>
      <c r="T43737" s="33"/>
    </row>
    <row r="43754" spans="19:20">
      <c r="S43754" s="33"/>
      <c r="T43754" s="33"/>
    </row>
    <row r="43771" spans="19:20">
      <c r="S43771" s="33"/>
      <c r="T43771" s="33"/>
    </row>
    <row r="43788" spans="19:20">
      <c r="S43788" s="33"/>
      <c r="T43788" s="33"/>
    </row>
    <row r="43805" spans="19:20">
      <c r="S43805" s="33"/>
      <c r="T43805" s="33"/>
    </row>
    <row r="43822" spans="19:20">
      <c r="S43822" s="33"/>
      <c r="T43822" s="33"/>
    </row>
    <row r="43839" spans="19:20">
      <c r="S43839" s="33"/>
      <c r="T43839" s="33"/>
    </row>
    <row r="43856" spans="19:20">
      <c r="S43856" s="33"/>
      <c r="T43856" s="33"/>
    </row>
    <row r="43873" spans="19:20">
      <c r="S43873" s="33"/>
      <c r="T43873" s="33"/>
    </row>
    <row r="43890" spans="19:20">
      <c r="S43890" s="33"/>
      <c r="T43890" s="33"/>
    </row>
    <row r="43907" spans="19:20">
      <c r="S43907" s="33"/>
      <c r="T43907" s="33"/>
    </row>
    <row r="43924" spans="19:20">
      <c r="S43924" s="33"/>
      <c r="T43924" s="33"/>
    </row>
    <row r="43941" spans="19:20">
      <c r="S43941" s="33"/>
      <c r="T43941" s="33"/>
    </row>
    <row r="43958" spans="19:20">
      <c r="S43958" s="33"/>
      <c r="T43958" s="33"/>
    </row>
    <row r="43975" spans="19:20">
      <c r="S43975" s="33"/>
      <c r="T43975" s="33"/>
    </row>
    <row r="43992" spans="19:20">
      <c r="S43992" s="33"/>
      <c r="T43992" s="33"/>
    </row>
    <row r="44009" spans="19:20">
      <c r="S44009" s="33"/>
      <c r="T44009" s="33"/>
    </row>
    <row r="44026" spans="19:20">
      <c r="S44026" s="33"/>
      <c r="T44026" s="33"/>
    </row>
    <row r="44043" spans="19:20">
      <c r="S44043" s="33"/>
      <c r="T44043" s="33"/>
    </row>
    <row r="44060" spans="19:20">
      <c r="S44060" s="33"/>
      <c r="T44060" s="33"/>
    </row>
    <row r="44077" spans="19:20">
      <c r="S44077" s="33"/>
      <c r="T44077" s="33"/>
    </row>
    <row r="44094" spans="19:20">
      <c r="S44094" s="33"/>
      <c r="T44094" s="33"/>
    </row>
    <row r="44111" spans="19:20">
      <c r="S44111" s="33"/>
      <c r="T44111" s="33"/>
    </row>
    <row r="44128" spans="19:20">
      <c r="S44128" s="33"/>
      <c r="T44128" s="33"/>
    </row>
    <row r="44145" spans="19:20">
      <c r="S44145" s="33"/>
      <c r="T44145" s="33"/>
    </row>
    <row r="44162" spans="19:20">
      <c r="S44162" s="33"/>
      <c r="T44162" s="33"/>
    </row>
    <row r="44179" spans="19:20">
      <c r="S44179" s="33"/>
      <c r="T44179" s="33"/>
    </row>
    <row r="44196" spans="19:20">
      <c r="S44196" s="33"/>
      <c r="T44196" s="33"/>
    </row>
    <row r="44213" spans="19:20">
      <c r="S44213" s="33"/>
      <c r="T44213" s="33"/>
    </row>
    <row r="44230" spans="19:20">
      <c r="S44230" s="33"/>
      <c r="T44230" s="33"/>
    </row>
    <row r="44247" spans="19:20">
      <c r="S44247" s="33"/>
      <c r="T44247" s="33"/>
    </row>
    <row r="44264" spans="19:20">
      <c r="S44264" s="33"/>
      <c r="T44264" s="33"/>
    </row>
    <row r="44281" spans="19:20">
      <c r="S44281" s="33"/>
      <c r="T44281" s="33"/>
    </row>
    <row r="44298" spans="19:20">
      <c r="S44298" s="33"/>
      <c r="T44298" s="33"/>
    </row>
    <row r="44315" spans="19:20">
      <c r="S44315" s="33"/>
      <c r="T44315" s="33"/>
    </row>
    <row r="44332" spans="19:20">
      <c r="S44332" s="33"/>
      <c r="T44332" s="33"/>
    </row>
    <row r="44349" spans="19:20">
      <c r="S44349" s="33"/>
      <c r="T44349" s="33"/>
    </row>
    <row r="44366" spans="19:20">
      <c r="S44366" s="33"/>
      <c r="T44366" s="33"/>
    </row>
    <row r="44383" spans="19:20">
      <c r="S44383" s="33"/>
      <c r="T44383" s="33"/>
    </row>
    <row r="44400" spans="19:20">
      <c r="S44400" s="33"/>
      <c r="T44400" s="33"/>
    </row>
    <row r="44417" spans="19:20">
      <c r="S44417" s="33"/>
      <c r="T44417" s="33"/>
    </row>
    <row r="44434" spans="19:20">
      <c r="S44434" s="33"/>
      <c r="T44434" s="33"/>
    </row>
    <row r="44451" spans="19:20">
      <c r="S44451" s="33"/>
      <c r="T44451" s="33"/>
    </row>
    <row r="44468" spans="19:20">
      <c r="S44468" s="33"/>
      <c r="T44468" s="33"/>
    </row>
    <row r="44485" spans="19:20">
      <c r="S44485" s="33"/>
      <c r="T44485" s="33"/>
    </row>
    <row r="44502" spans="19:20">
      <c r="S44502" s="33"/>
      <c r="T44502" s="33"/>
    </row>
    <row r="44519" spans="19:20">
      <c r="S44519" s="33"/>
      <c r="T44519" s="33"/>
    </row>
    <row r="44536" spans="19:20">
      <c r="S44536" s="33"/>
      <c r="T44536" s="33"/>
    </row>
    <row r="44553" spans="19:20">
      <c r="S44553" s="33"/>
      <c r="T44553" s="33"/>
    </row>
    <row r="44570" spans="19:20">
      <c r="S44570" s="33"/>
      <c r="T44570" s="33"/>
    </row>
    <row r="44587" spans="19:20">
      <c r="S44587" s="33"/>
      <c r="T44587" s="33"/>
    </row>
    <row r="44604" spans="19:20">
      <c r="S44604" s="33"/>
      <c r="T44604" s="33"/>
    </row>
    <row r="44621" spans="19:20">
      <c r="S44621" s="33"/>
      <c r="T44621" s="33"/>
    </row>
    <row r="44638" spans="19:20">
      <c r="S44638" s="33"/>
      <c r="T44638" s="33"/>
    </row>
    <row r="44655" spans="19:20">
      <c r="S44655" s="33"/>
      <c r="T44655" s="33"/>
    </row>
    <row r="44672" spans="19:20">
      <c r="S44672" s="33"/>
      <c r="T44672" s="33"/>
    </row>
    <row r="44689" spans="19:20">
      <c r="S44689" s="33"/>
      <c r="T44689" s="33"/>
    </row>
    <row r="44706" spans="19:20">
      <c r="S44706" s="33"/>
      <c r="T44706" s="33"/>
    </row>
    <row r="44723" spans="19:20">
      <c r="S44723" s="33"/>
      <c r="T44723" s="33"/>
    </row>
    <row r="44740" spans="19:20">
      <c r="S44740" s="33"/>
      <c r="T44740" s="33"/>
    </row>
    <row r="44757" spans="19:20">
      <c r="S44757" s="33"/>
      <c r="T44757" s="33"/>
    </row>
    <row r="44774" spans="19:20">
      <c r="S44774" s="33"/>
      <c r="T44774" s="33"/>
    </row>
    <row r="44791" spans="19:20">
      <c r="S44791" s="33"/>
      <c r="T44791" s="33"/>
    </row>
    <row r="44808" spans="19:20">
      <c r="S44808" s="33"/>
      <c r="T44808" s="33"/>
    </row>
    <row r="44825" spans="19:20">
      <c r="S44825" s="33"/>
      <c r="T44825" s="33"/>
    </row>
    <row r="44842" spans="19:20">
      <c r="S44842" s="33"/>
      <c r="T44842" s="33"/>
    </row>
    <row r="44859" spans="19:20">
      <c r="S44859" s="33"/>
      <c r="T44859" s="33"/>
    </row>
    <row r="44876" spans="19:20">
      <c r="S44876" s="33"/>
      <c r="T44876" s="33"/>
    </row>
    <row r="44893" spans="19:20">
      <c r="S44893" s="33"/>
      <c r="T44893" s="33"/>
    </row>
    <row r="44910" spans="19:20">
      <c r="S44910" s="33"/>
      <c r="T44910" s="33"/>
    </row>
    <row r="44927" spans="19:20">
      <c r="S44927" s="33"/>
      <c r="T44927" s="33"/>
    </row>
    <row r="44944" spans="19:20">
      <c r="S44944" s="33"/>
      <c r="T44944" s="33"/>
    </row>
    <row r="44961" spans="19:20">
      <c r="S44961" s="33"/>
      <c r="T44961" s="33"/>
    </row>
    <row r="44978" spans="19:20">
      <c r="S44978" s="33"/>
      <c r="T44978" s="33"/>
    </row>
    <row r="44995" spans="19:20">
      <c r="S44995" s="33"/>
      <c r="T44995" s="33"/>
    </row>
    <row r="45012" spans="19:20">
      <c r="S45012" s="33"/>
      <c r="T45012" s="33"/>
    </row>
    <row r="45029" spans="19:20">
      <c r="S45029" s="33"/>
      <c r="T45029" s="33"/>
    </row>
    <row r="45046" spans="19:20">
      <c r="S45046" s="33"/>
      <c r="T45046" s="33"/>
    </row>
    <row r="45063" spans="19:20">
      <c r="S45063" s="33"/>
      <c r="T45063" s="33"/>
    </row>
    <row r="45080" spans="19:20">
      <c r="S45080" s="33"/>
      <c r="T45080" s="33"/>
    </row>
    <row r="45097" spans="19:20">
      <c r="S45097" s="33"/>
      <c r="T45097" s="33"/>
    </row>
    <row r="45114" spans="19:20">
      <c r="S45114" s="33"/>
      <c r="T45114" s="33"/>
    </row>
    <row r="45131" spans="19:20">
      <c r="S45131" s="33"/>
      <c r="T45131" s="33"/>
    </row>
    <row r="45148" spans="19:20">
      <c r="S45148" s="33"/>
      <c r="T45148" s="33"/>
    </row>
    <row r="45165" spans="19:20">
      <c r="S45165" s="33"/>
      <c r="T45165" s="33"/>
    </row>
    <row r="45182" spans="19:20">
      <c r="S45182" s="33"/>
      <c r="T45182" s="33"/>
    </row>
    <row r="45199" spans="19:20">
      <c r="S45199" s="33"/>
      <c r="T45199" s="33"/>
    </row>
    <row r="45216" spans="19:20">
      <c r="S45216" s="33"/>
      <c r="T45216" s="33"/>
    </row>
    <row r="45233" spans="19:20">
      <c r="S45233" s="33"/>
      <c r="T45233" s="33"/>
    </row>
    <row r="45250" spans="19:20">
      <c r="S45250" s="33"/>
      <c r="T45250" s="33"/>
    </row>
    <row r="45267" spans="19:20">
      <c r="S45267" s="33"/>
      <c r="T45267" s="33"/>
    </row>
    <row r="45284" spans="19:20">
      <c r="S45284" s="33"/>
      <c r="T45284" s="33"/>
    </row>
    <row r="45301" spans="19:20">
      <c r="S45301" s="33"/>
      <c r="T45301" s="33"/>
    </row>
    <row r="45318" spans="19:20">
      <c r="S45318" s="33"/>
      <c r="T45318" s="33"/>
    </row>
    <row r="45335" spans="19:20">
      <c r="S45335" s="33"/>
      <c r="T45335" s="33"/>
    </row>
    <row r="45352" spans="19:20">
      <c r="S45352" s="33"/>
      <c r="T45352" s="33"/>
    </row>
    <row r="45369" spans="19:20">
      <c r="S45369" s="33"/>
      <c r="T45369" s="33"/>
    </row>
    <row r="45386" spans="19:20">
      <c r="S45386" s="33"/>
      <c r="T45386" s="33"/>
    </row>
    <row r="45403" spans="19:20">
      <c r="S45403" s="33"/>
      <c r="T45403" s="33"/>
    </row>
    <row r="45420" spans="19:20">
      <c r="S45420" s="33"/>
      <c r="T45420" s="33"/>
    </row>
    <row r="45437" spans="19:20">
      <c r="S45437" s="33"/>
      <c r="T45437" s="33"/>
    </row>
    <row r="45454" spans="19:20">
      <c r="S45454" s="33"/>
      <c r="T45454" s="33"/>
    </row>
    <row r="45471" spans="19:20">
      <c r="S45471" s="33"/>
      <c r="T45471" s="33"/>
    </row>
    <row r="45488" spans="19:20">
      <c r="S45488" s="33"/>
      <c r="T45488" s="33"/>
    </row>
    <row r="45505" spans="19:20">
      <c r="S45505" s="33"/>
      <c r="T45505" s="33"/>
    </row>
    <row r="45522" spans="19:20">
      <c r="S45522" s="33"/>
      <c r="T45522" s="33"/>
    </row>
    <row r="45539" spans="19:20">
      <c r="S45539" s="33"/>
      <c r="T45539" s="33"/>
    </row>
    <row r="45556" spans="19:20">
      <c r="S45556" s="33"/>
      <c r="T45556" s="33"/>
    </row>
    <row r="45573" spans="19:20">
      <c r="S45573" s="33"/>
      <c r="T45573" s="33"/>
    </row>
    <row r="45590" spans="19:20">
      <c r="S45590" s="33"/>
      <c r="T45590" s="33"/>
    </row>
    <row r="45607" spans="19:20">
      <c r="S45607" s="33"/>
      <c r="T45607" s="33"/>
    </row>
    <row r="45624" spans="19:20">
      <c r="S45624" s="33"/>
      <c r="T45624" s="33"/>
    </row>
    <row r="45641" spans="19:20">
      <c r="S45641" s="33"/>
      <c r="T45641" s="33"/>
    </row>
    <row r="45658" spans="19:20">
      <c r="S45658" s="33"/>
      <c r="T45658" s="33"/>
    </row>
    <row r="45675" spans="19:20">
      <c r="S45675" s="33"/>
      <c r="T45675" s="33"/>
    </row>
    <row r="45692" spans="19:20">
      <c r="S45692" s="33"/>
      <c r="T45692" s="33"/>
    </row>
    <row r="45709" spans="19:20">
      <c r="S45709" s="33"/>
      <c r="T45709" s="33"/>
    </row>
    <row r="45726" spans="19:20">
      <c r="S45726" s="33"/>
      <c r="T45726" s="33"/>
    </row>
    <row r="45743" spans="19:20">
      <c r="S45743" s="33"/>
      <c r="T45743" s="33"/>
    </row>
    <row r="45760" spans="19:20">
      <c r="S45760" s="33"/>
      <c r="T45760" s="33"/>
    </row>
    <row r="45777" spans="19:20">
      <c r="S45777" s="33"/>
      <c r="T45777" s="33"/>
    </row>
    <row r="45794" spans="19:20">
      <c r="S45794" s="33"/>
      <c r="T45794" s="33"/>
    </row>
    <row r="45811" spans="19:20">
      <c r="S45811" s="33"/>
      <c r="T45811" s="33"/>
    </row>
    <row r="45828" spans="19:20">
      <c r="S45828" s="33"/>
      <c r="T45828" s="33"/>
    </row>
    <row r="45845" spans="19:20">
      <c r="S45845" s="33"/>
      <c r="T45845" s="33"/>
    </row>
    <row r="45862" spans="19:20">
      <c r="S45862" s="33"/>
      <c r="T45862" s="33"/>
    </row>
    <row r="45879" spans="19:20">
      <c r="S45879" s="33"/>
      <c r="T45879" s="33"/>
    </row>
    <row r="45896" spans="19:20">
      <c r="S45896" s="33"/>
      <c r="T45896" s="33"/>
    </row>
    <row r="45913" spans="19:20">
      <c r="S45913" s="33"/>
      <c r="T45913" s="33"/>
    </row>
    <row r="45930" spans="19:20">
      <c r="S45930" s="33"/>
      <c r="T45930" s="33"/>
    </row>
    <row r="45947" spans="19:20">
      <c r="S45947" s="33"/>
      <c r="T45947" s="33"/>
    </row>
    <row r="45964" spans="19:20">
      <c r="S45964" s="33"/>
      <c r="T45964" s="33"/>
    </row>
    <row r="45981" spans="19:20">
      <c r="S45981" s="33"/>
      <c r="T45981" s="33"/>
    </row>
    <row r="45998" spans="19:20">
      <c r="S45998" s="33"/>
      <c r="T45998" s="33"/>
    </row>
    <row r="46015" spans="19:20">
      <c r="S46015" s="33"/>
      <c r="T46015" s="33"/>
    </row>
    <row r="46032" spans="19:20">
      <c r="S46032" s="33"/>
      <c r="T46032" s="33"/>
    </row>
    <row r="46049" spans="19:20">
      <c r="S46049" s="33"/>
      <c r="T46049" s="33"/>
    </row>
    <row r="46066" spans="19:20">
      <c r="S46066" s="33"/>
      <c r="T46066" s="33"/>
    </row>
    <row r="46083" spans="19:20">
      <c r="S46083" s="33"/>
      <c r="T46083" s="33"/>
    </row>
    <row r="46100" spans="19:20">
      <c r="S46100" s="33"/>
      <c r="T46100" s="33"/>
    </row>
    <row r="46117" spans="19:20">
      <c r="S46117" s="33"/>
      <c r="T46117" s="33"/>
    </row>
    <row r="46134" spans="19:20">
      <c r="S46134" s="33"/>
      <c r="T46134" s="33"/>
    </row>
    <row r="46151" spans="19:20">
      <c r="S46151" s="33"/>
      <c r="T46151" s="33"/>
    </row>
    <row r="46168" spans="19:20">
      <c r="S46168" s="33"/>
      <c r="T46168" s="33"/>
    </row>
    <row r="46185" spans="19:20">
      <c r="S46185" s="33"/>
      <c r="T46185" s="33"/>
    </row>
    <row r="46202" spans="19:20">
      <c r="S46202" s="33"/>
      <c r="T46202" s="33"/>
    </row>
    <row r="46219" spans="19:20">
      <c r="S46219" s="33"/>
      <c r="T46219" s="33"/>
    </row>
    <row r="46236" spans="19:20">
      <c r="S46236" s="33"/>
      <c r="T46236" s="33"/>
    </row>
    <row r="46253" spans="19:20">
      <c r="S46253" s="33"/>
      <c r="T46253" s="33"/>
    </row>
    <row r="46270" spans="19:20">
      <c r="S46270" s="33"/>
      <c r="T46270" s="33"/>
    </row>
    <row r="46287" spans="19:20">
      <c r="S46287" s="33"/>
      <c r="T46287" s="33"/>
    </row>
    <row r="46304" spans="19:20">
      <c r="S46304" s="33"/>
      <c r="T46304" s="33"/>
    </row>
    <row r="46321" spans="19:20">
      <c r="S46321" s="33"/>
      <c r="T46321" s="33"/>
    </row>
    <row r="46338" spans="19:20">
      <c r="S46338" s="33"/>
      <c r="T46338" s="33"/>
    </row>
    <row r="46355" spans="19:20">
      <c r="S46355" s="33"/>
      <c r="T46355" s="33"/>
    </row>
    <row r="46372" spans="19:20">
      <c r="S46372" s="33"/>
      <c r="T46372" s="33"/>
    </row>
    <row r="46389" spans="19:20">
      <c r="S46389" s="33"/>
      <c r="T46389" s="33"/>
    </row>
    <row r="46406" spans="19:20">
      <c r="S46406" s="33"/>
      <c r="T46406" s="33"/>
    </row>
    <row r="46423" spans="19:20">
      <c r="S46423" s="33"/>
      <c r="T46423" s="33"/>
    </row>
    <row r="46440" spans="19:20">
      <c r="S46440" s="33"/>
      <c r="T46440" s="33"/>
    </row>
    <row r="46457" spans="19:20">
      <c r="S46457" s="33"/>
      <c r="T46457" s="33"/>
    </row>
    <row r="46474" spans="19:20">
      <c r="S46474" s="33"/>
      <c r="T46474" s="33"/>
    </row>
    <row r="46491" spans="19:20">
      <c r="S46491" s="33"/>
      <c r="T46491" s="33"/>
    </row>
    <row r="46508" spans="19:20">
      <c r="S46508" s="33"/>
      <c r="T46508" s="33"/>
    </row>
    <row r="46525" spans="19:20">
      <c r="S46525" s="33"/>
      <c r="T46525" s="33"/>
    </row>
    <row r="46542" spans="19:20">
      <c r="S46542" s="33"/>
      <c r="T46542" s="33"/>
    </row>
    <row r="46559" spans="19:20">
      <c r="S46559" s="33"/>
      <c r="T46559" s="33"/>
    </row>
    <row r="46576" spans="19:20">
      <c r="S46576" s="33"/>
      <c r="T46576" s="33"/>
    </row>
    <row r="46593" spans="19:20">
      <c r="S46593" s="33"/>
      <c r="T46593" s="33"/>
    </row>
    <row r="46610" spans="19:20">
      <c r="S46610" s="33"/>
      <c r="T46610" s="33"/>
    </row>
    <row r="46627" spans="19:20">
      <c r="S46627" s="33"/>
      <c r="T46627" s="33"/>
    </row>
    <row r="46644" spans="19:20">
      <c r="S46644" s="33"/>
      <c r="T46644" s="33"/>
    </row>
    <row r="46661" spans="19:20">
      <c r="S46661" s="33"/>
      <c r="T46661" s="33"/>
    </row>
    <row r="46678" spans="19:20">
      <c r="S46678" s="33"/>
      <c r="T46678" s="33"/>
    </row>
    <row r="46695" spans="19:20">
      <c r="S46695" s="33"/>
      <c r="T46695" s="33"/>
    </row>
    <row r="46712" spans="19:20">
      <c r="S46712" s="33"/>
      <c r="T46712" s="33"/>
    </row>
    <row r="46729" spans="19:20">
      <c r="S46729" s="33"/>
      <c r="T46729" s="33"/>
    </row>
    <row r="46746" spans="19:20">
      <c r="S46746" s="33"/>
      <c r="T46746" s="33"/>
    </row>
    <row r="46763" spans="19:20">
      <c r="S46763" s="33"/>
      <c r="T46763" s="33"/>
    </row>
    <row r="46780" spans="19:20">
      <c r="S46780" s="33"/>
      <c r="T46780" s="33"/>
    </row>
    <row r="46797" spans="19:20">
      <c r="S46797" s="33"/>
      <c r="T46797" s="33"/>
    </row>
    <row r="46814" spans="19:20">
      <c r="S46814" s="33"/>
      <c r="T46814" s="33"/>
    </row>
    <row r="46831" spans="19:20">
      <c r="S46831" s="33"/>
      <c r="T46831" s="33"/>
    </row>
    <row r="46848" spans="19:20">
      <c r="S46848" s="33"/>
      <c r="T46848" s="33"/>
    </row>
    <row r="46865" spans="19:20">
      <c r="S46865" s="33"/>
      <c r="T46865" s="33"/>
    </row>
    <row r="46882" spans="19:20">
      <c r="S46882" s="33"/>
      <c r="T46882" s="33"/>
    </row>
    <row r="46899" spans="19:20">
      <c r="S46899" s="33"/>
      <c r="T46899" s="33"/>
    </row>
    <row r="46916" spans="19:20">
      <c r="S46916" s="33"/>
      <c r="T46916" s="33"/>
    </row>
    <row r="46933" spans="19:20">
      <c r="S46933" s="33"/>
      <c r="T46933" s="33"/>
    </row>
    <row r="46950" spans="19:20">
      <c r="S46950" s="33"/>
      <c r="T46950" s="33"/>
    </row>
    <row r="46967" spans="19:20">
      <c r="S46967" s="33"/>
      <c r="T46967" s="33"/>
    </row>
    <row r="46984" spans="19:20">
      <c r="S46984" s="33"/>
      <c r="T46984" s="33"/>
    </row>
    <row r="47001" spans="19:20">
      <c r="S47001" s="33"/>
      <c r="T47001" s="33"/>
    </row>
    <row r="47018" spans="19:20">
      <c r="S47018" s="33"/>
      <c r="T47018" s="33"/>
    </row>
    <row r="47035" spans="19:20">
      <c r="S47035" s="33"/>
      <c r="T47035" s="33"/>
    </row>
    <row r="47052" spans="19:20">
      <c r="S47052" s="33"/>
      <c r="T47052" s="33"/>
    </row>
    <row r="47069" spans="19:20">
      <c r="S47069" s="33"/>
      <c r="T47069" s="33"/>
    </row>
    <row r="47086" spans="19:20">
      <c r="S47086" s="33"/>
      <c r="T47086" s="33"/>
    </row>
    <row r="47103" spans="19:20">
      <c r="S47103" s="33"/>
      <c r="T47103" s="33"/>
    </row>
    <row r="47120" spans="19:20">
      <c r="S47120" s="33"/>
      <c r="T47120" s="33"/>
    </row>
    <row r="47137" spans="19:20">
      <c r="S47137" s="33"/>
      <c r="T47137" s="33"/>
    </row>
    <row r="47154" spans="19:20">
      <c r="S47154" s="33"/>
      <c r="T47154" s="33"/>
    </row>
    <row r="47171" spans="19:20">
      <c r="S47171" s="33"/>
      <c r="T47171" s="33"/>
    </row>
    <row r="47188" spans="19:20">
      <c r="S47188" s="33"/>
      <c r="T47188" s="33"/>
    </row>
    <row r="47205" spans="19:20">
      <c r="S47205" s="33"/>
      <c r="T47205" s="33"/>
    </row>
    <row r="47222" spans="19:20">
      <c r="S47222" s="33"/>
      <c r="T47222" s="33"/>
    </row>
    <row r="47239" spans="19:20">
      <c r="S47239" s="33"/>
      <c r="T47239" s="33"/>
    </row>
    <row r="47256" spans="19:20">
      <c r="S47256" s="33"/>
      <c r="T47256" s="33"/>
    </row>
    <row r="47273" spans="19:20">
      <c r="S47273" s="33"/>
      <c r="T47273" s="33"/>
    </row>
    <row r="47290" spans="19:20">
      <c r="S47290" s="33"/>
      <c r="T47290" s="33"/>
    </row>
    <row r="47307" spans="19:20">
      <c r="S47307" s="33"/>
      <c r="T47307" s="33"/>
    </row>
    <row r="47324" spans="19:20">
      <c r="S47324" s="33"/>
      <c r="T47324" s="33"/>
    </row>
    <row r="47341" spans="19:20">
      <c r="S47341" s="33"/>
      <c r="T47341" s="33"/>
    </row>
    <row r="47358" spans="19:20">
      <c r="S47358" s="33"/>
      <c r="T47358" s="33"/>
    </row>
    <row r="47375" spans="19:20">
      <c r="S47375" s="33"/>
      <c r="T47375" s="33"/>
    </row>
    <row r="47392" spans="19:20">
      <c r="S47392" s="33"/>
      <c r="T47392" s="33"/>
    </row>
    <row r="47409" spans="19:20">
      <c r="S47409" s="33"/>
      <c r="T47409" s="33"/>
    </row>
    <row r="47426" spans="19:20">
      <c r="S47426" s="33"/>
      <c r="T47426" s="33"/>
    </row>
    <row r="47443" spans="19:20">
      <c r="S47443" s="33"/>
      <c r="T47443" s="33"/>
    </row>
    <row r="47460" spans="19:20">
      <c r="S47460" s="33"/>
      <c r="T47460" s="33"/>
    </row>
    <row r="47477" spans="19:20">
      <c r="S47477" s="33"/>
      <c r="T47477" s="33"/>
    </row>
    <row r="47494" spans="19:20">
      <c r="S47494" s="33"/>
      <c r="T47494" s="33"/>
    </row>
    <row r="47511" spans="19:20">
      <c r="S47511" s="33"/>
      <c r="T47511" s="33"/>
    </row>
    <row r="47528" spans="19:20">
      <c r="S47528" s="33"/>
      <c r="T47528" s="33"/>
    </row>
    <row r="47545" spans="19:20">
      <c r="S47545" s="33"/>
      <c r="T47545" s="33"/>
    </row>
    <row r="47562" spans="19:20">
      <c r="S47562" s="33"/>
      <c r="T47562" s="33"/>
    </row>
    <row r="47579" spans="19:20">
      <c r="S47579" s="33"/>
      <c r="T47579" s="33"/>
    </row>
    <row r="47596" spans="19:20">
      <c r="S47596" s="33"/>
      <c r="T47596" s="33"/>
    </row>
    <row r="47613" spans="19:20">
      <c r="S47613" s="33"/>
      <c r="T47613" s="33"/>
    </row>
    <row r="47630" spans="19:20">
      <c r="S47630" s="33"/>
      <c r="T47630" s="33"/>
    </row>
    <row r="47647" spans="19:20">
      <c r="S47647" s="33"/>
      <c r="T47647" s="33"/>
    </row>
    <row r="47664" spans="19:20">
      <c r="S47664" s="33"/>
      <c r="T47664" s="33"/>
    </row>
    <row r="47681" spans="19:20">
      <c r="S47681" s="33"/>
      <c r="T47681" s="33"/>
    </row>
    <row r="47698" spans="19:20">
      <c r="S47698" s="33"/>
      <c r="T47698" s="33"/>
    </row>
    <row r="47715" spans="19:20">
      <c r="S47715" s="33"/>
      <c r="T47715" s="33"/>
    </row>
    <row r="47732" spans="19:20">
      <c r="S47732" s="33"/>
      <c r="T47732" s="33"/>
    </row>
    <row r="47749" spans="19:20">
      <c r="S47749" s="33"/>
      <c r="T47749" s="33"/>
    </row>
    <row r="47766" spans="19:20">
      <c r="S47766" s="33"/>
      <c r="T47766" s="33"/>
    </row>
    <row r="47783" spans="19:20">
      <c r="S47783" s="33"/>
      <c r="T47783" s="33"/>
    </row>
    <row r="47800" spans="19:20">
      <c r="S47800" s="33"/>
      <c r="T47800" s="33"/>
    </row>
    <row r="47817" spans="19:20">
      <c r="S47817" s="33"/>
      <c r="T47817" s="33"/>
    </row>
    <row r="47834" spans="19:20">
      <c r="S47834" s="33"/>
      <c r="T47834" s="33"/>
    </row>
    <row r="47851" spans="19:20">
      <c r="S47851" s="33"/>
      <c r="T47851" s="33"/>
    </row>
    <row r="47868" spans="19:20">
      <c r="S47868" s="33"/>
      <c r="T47868" s="33"/>
    </row>
    <row r="47885" spans="19:20">
      <c r="S47885" s="33"/>
      <c r="T47885" s="33"/>
    </row>
    <row r="47902" spans="19:20">
      <c r="S47902" s="33"/>
      <c r="T47902" s="33"/>
    </row>
    <row r="47919" spans="19:20">
      <c r="S47919" s="33"/>
      <c r="T47919" s="33"/>
    </row>
    <row r="47936" spans="19:20">
      <c r="S47936" s="33"/>
      <c r="T47936" s="33"/>
    </row>
    <row r="47953" spans="19:20">
      <c r="S47953" s="33"/>
      <c r="T47953" s="33"/>
    </row>
    <row r="47970" spans="19:20">
      <c r="S47970" s="33"/>
      <c r="T47970" s="33"/>
    </row>
    <row r="47987" spans="19:20">
      <c r="S47987" s="33"/>
      <c r="T47987" s="33"/>
    </row>
    <row r="48004" spans="19:20">
      <c r="S48004" s="33"/>
      <c r="T48004" s="33"/>
    </row>
    <row r="48021" spans="19:20">
      <c r="S48021" s="33"/>
      <c r="T48021" s="33"/>
    </row>
    <row r="48038" spans="19:20">
      <c r="S48038" s="33"/>
      <c r="T48038" s="33"/>
    </row>
    <row r="48055" spans="19:20">
      <c r="S48055" s="33"/>
      <c r="T48055" s="33"/>
    </row>
    <row r="48072" spans="19:20">
      <c r="S48072" s="33"/>
      <c r="T48072" s="33"/>
    </row>
    <row r="48089" spans="19:20">
      <c r="S48089" s="33"/>
      <c r="T48089" s="33"/>
    </row>
    <row r="48106" spans="19:20">
      <c r="S48106" s="33"/>
      <c r="T48106" s="33"/>
    </row>
    <row r="48123" spans="19:20">
      <c r="S48123" s="33"/>
      <c r="T48123" s="33"/>
    </row>
    <row r="48140" spans="19:20">
      <c r="S48140" s="33"/>
      <c r="T48140" s="33"/>
    </row>
    <row r="48157" spans="19:20">
      <c r="S48157" s="33"/>
      <c r="T48157" s="33"/>
    </row>
    <row r="48174" spans="19:20">
      <c r="S48174" s="33"/>
      <c r="T48174" s="33"/>
    </row>
    <row r="48191" spans="19:20">
      <c r="S48191" s="33"/>
      <c r="T48191" s="33"/>
    </row>
    <row r="48208" spans="19:20">
      <c r="S48208" s="33"/>
      <c r="T48208" s="33"/>
    </row>
    <row r="48225" spans="19:20">
      <c r="S48225" s="33"/>
      <c r="T48225" s="33"/>
    </row>
    <row r="48242" spans="19:20">
      <c r="S48242" s="33"/>
      <c r="T48242" s="33"/>
    </row>
    <row r="48259" spans="19:20">
      <c r="S48259" s="33"/>
      <c r="T48259" s="33"/>
    </row>
    <row r="48276" spans="19:20">
      <c r="S48276" s="33"/>
      <c r="T48276" s="33"/>
    </row>
    <row r="48293" spans="19:20">
      <c r="S48293" s="33"/>
      <c r="T48293" s="33"/>
    </row>
    <row r="48310" spans="19:20">
      <c r="S48310" s="33"/>
      <c r="T48310" s="33"/>
    </row>
    <row r="48327" spans="19:20">
      <c r="S48327" s="33"/>
      <c r="T48327" s="33"/>
    </row>
    <row r="48344" spans="19:20">
      <c r="S48344" s="33"/>
      <c r="T48344" s="33"/>
    </row>
    <row r="48361" spans="19:20">
      <c r="S48361" s="33"/>
      <c r="T48361" s="33"/>
    </row>
    <row r="48378" spans="19:20">
      <c r="S48378" s="33"/>
      <c r="T48378" s="33"/>
    </row>
    <row r="48395" spans="19:20">
      <c r="S48395" s="33"/>
      <c r="T48395" s="33"/>
    </row>
    <row r="48412" spans="19:20">
      <c r="S48412" s="33"/>
      <c r="T48412" s="33"/>
    </row>
    <row r="48429" spans="19:20">
      <c r="S48429" s="33"/>
      <c r="T48429" s="33"/>
    </row>
    <row r="48446" spans="19:20">
      <c r="S48446" s="33"/>
      <c r="T48446" s="33"/>
    </row>
    <row r="48463" spans="19:20">
      <c r="S48463" s="33"/>
      <c r="T48463" s="33"/>
    </row>
    <row r="48480" spans="19:20">
      <c r="S48480" s="33"/>
      <c r="T48480" s="33"/>
    </row>
    <row r="48497" spans="19:20">
      <c r="S48497" s="33"/>
      <c r="T48497" s="33"/>
    </row>
    <row r="48514" spans="19:20">
      <c r="S48514" s="33"/>
      <c r="T48514" s="33"/>
    </row>
    <row r="48531" spans="19:20">
      <c r="S48531" s="33"/>
      <c r="T48531" s="33"/>
    </row>
    <row r="48548" spans="19:20">
      <c r="S48548" s="33"/>
      <c r="T48548" s="33"/>
    </row>
    <row r="48565" spans="19:20">
      <c r="S48565" s="33"/>
      <c r="T48565" s="33"/>
    </row>
    <row r="48582" spans="19:20">
      <c r="S48582" s="33"/>
      <c r="T48582" s="33"/>
    </row>
    <row r="48599" spans="19:20">
      <c r="S48599" s="33"/>
      <c r="T48599" s="33"/>
    </row>
    <row r="48616" spans="19:20">
      <c r="S48616" s="33"/>
      <c r="T48616" s="33"/>
    </row>
    <row r="48633" spans="19:20">
      <c r="S48633" s="33"/>
      <c r="T48633" s="33"/>
    </row>
    <row r="48650" spans="19:20">
      <c r="S48650" s="33"/>
      <c r="T48650" s="33"/>
    </row>
    <row r="48667" spans="19:20">
      <c r="S48667" s="33"/>
      <c r="T48667" s="33"/>
    </row>
    <row r="48684" spans="19:20">
      <c r="S48684" s="33"/>
      <c r="T48684" s="33"/>
    </row>
    <row r="48701" spans="19:20">
      <c r="S48701" s="33"/>
      <c r="T48701" s="33"/>
    </row>
    <row r="48718" spans="19:20">
      <c r="S48718" s="33"/>
      <c r="T48718" s="33"/>
    </row>
    <row r="48735" spans="19:20">
      <c r="S48735" s="33"/>
      <c r="T48735" s="33"/>
    </row>
    <row r="48752" spans="19:20">
      <c r="S48752" s="33"/>
      <c r="T48752" s="33"/>
    </row>
    <row r="48769" spans="19:20">
      <c r="S48769" s="33"/>
      <c r="T48769" s="33"/>
    </row>
    <row r="48786" spans="19:20">
      <c r="S48786" s="33"/>
      <c r="T48786" s="33"/>
    </row>
    <row r="48803" spans="19:20">
      <c r="S48803" s="33"/>
      <c r="T48803" s="33"/>
    </row>
    <row r="48820" spans="19:20">
      <c r="S48820" s="33"/>
      <c r="T48820" s="33"/>
    </row>
    <row r="48837" spans="19:20">
      <c r="S48837" s="33"/>
      <c r="T48837" s="33"/>
    </row>
    <row r="48854" spans="19:20">
      <c r="S48854" s="33"/>
      <c r="T48854" s="33"/>
    </row>
    <row r="48871" spans="19:20">
      <c r="S48871" s="33"/>
      <c r="T48871" s="33"/>
    </row>
    <row r="48888" spans="19:20">
      <c r="S48888" s="33"/>
      <c r="T48888" s="33"/>
    </row>
    <row r="48905" spans="19:20">
      <c r="S48905" s="33"/>
      <c r="T48905" s="33"/>
    </row>
    <row r="48922" spans="19:20">
      <c r="S48922" s="33"/>
      <c r="T48922" s="33"/>
    </row>
    <row r="48939" spans="19:20">
      <c r="S48939" s="33"/>
      <c r="T48939" s="33"/>
    </row>
    <row r="48956" spans="19:20">
      <c r="S48956" s="33"/>
      <c r="T48956" s="33"/>
    </row>
    <row r="48973" spans="19:20">
      <c r="S48973" s="33"/>
      <c r="T48973" s="33"/>
    </row>
    <row r="48990" spans="19:20">
      <c r="S48990" s="33"/>
      <c r="T48990" s="33"/>
    </row>
    <row r="49007" spans="19:20">
      <c r="S49007" s="33"/>
      <c r="T49007" s="33"/>
    </row>
    <row r="49024" spans="19:20">
      <c r="S49024" s="33"/>
      <c r="T49024" s="33"/>
    </row>
    <row r="49041" spans="19:20">
      <c r="S49041" s="33"/>
      <c r="T49041" s="33"/>
    </row>
    <row r="49058" spans="19:20">
      <c r="S49058" s="33"/>
      <c r="T49058" s="33"/>
    </row>
    <row r="49075" spans="19:20">
      <c r="S49075" s="33"/>
      <c r="T49075" s="33"/>
    </row>
    <row r="49092" spans="19:20">
      <c r="S49092" s="33"/>
      <c r="T49092" s="33"/>
    </row>
    <row r="49109" spans="19:20">
      <c r="S49109" s="33"/>
      <c r="T49109" s="33"/>
    </row>
    <row r="49126" spans="19:20">
      <c r="S49126" s="33"/>
      <c r="T49126" s="33"/>
    </row>
    <row r="49143" spans="19:20">
      <c r="S49143" s="33"/>
      <c r="T49143" s="33"/>
    </row>
    <row r="49160" spans="19:20">
      <c r="S49160" s="33"/>
      <c r="T49160" s="33"/>
    </row>
    <row r="49177" spans="19:20">
      <c r="S49177" s="33"/>
      <c r="T49177" s="33"/>
    </row>
    <row r="49194" spans="19:20">
      <c r="S49194" s="33"/>
      <c r="T49194" s="33"/>
    </row>
    <row r="49211" spans="19:20">
      <c r="S49211" s="33"/>
      <c r="T49211" s="33"/>
    </row>
    <row r="49228" spans="19:20">
      <c r="S49228" s="33"/>
      <c r="T49228" s="33"/>
    </row>
    <row r="49245" spans="19:20">
      <c r="S49245" s="33"/>
      <c r="T49245" s="33"/>
    </row>
    <row r="49262" spans="19:20">
      <c r="S49262" s="33"/>
      <c r="T49262" s="33"/>
    </row>
    <row r="49279" spans="19:20">
      <c r="S49279" s="33"/>
      <c r="T49279" s="33"/>
    </row>
    <row r="49296" spans="19:20">
      <c r="S49296" s="33"/>
      <c r="T49296" s="33"/>
    </row>
    <row r="49313" spans="19:20">
      <c r="S49313" s="33"/>
      <c r="T49313" s="33"/>
    </row>
    <row r="49330" spans="19:20">
      <c r="S49330" s="33"/>
      <c r="T49330" s="33"/>
    </row>
    <row r="49347" spans="19:20">
      <c r="S49347" s="33"/>
      <c r="T49347" s="33"/>
    </row>
    <row r="49364" spans="19:20">
      <c r="S49364" s="33"/>
      <c r="T49364" s="33"/>
    </row>
    <row r="49381" spans="19:20">
      <c r="S49381" s="33"/>
      <c r="T49381" s="33"/>
    </row>
    <row r="49398" spans="19:20">
      <c r="S49398" s="33"/>
      <c r="T49398" s="33"/>
    </row>
    <row r="49415" spans="19:20">
      <c r="S49415" s="33"/>
      <c r="T49415" s="33"/>
    </row>
    <row r="49432" spans="19:20">
      <c r="S49432" s="33"/>
      <c r="T49432" s="33"/>
    </row>
    <row r="49449" spans="19:20">
      <c r="S49449" s="33"/>
      <c r="T49449" s="33"/>
    </row>
    <row r="49466" spans="19:20">
      <c r="S49466" s="33"/>
      <c r="T49466" s="33"/>
    </row>
    <row r="49483" spans="19:20">
      <c r="S49483" s="33"/>
      <c r="T49483" s="33"/>
    </row>
    <row r="49500" spans="19:20">
      <c r="S49500" s="33"/>
      <c r="T49500" s="33"/>
    </row>
    <row r="49517" spans="19:20">
      <c r="S49517" s="33"/>
      <c r="T49517" s="33"/>
    </row>
    <row r="49534" spans="19:20">
      <c r="S49534" s="33"/>
      <c r="T49534" s="33"/>
    </row>
    <row r="49551" spans="19:20">
      <c r="S49551" s="33"/>
      <c r="T49551" s="33"/>
    </row>
    <row r="49568" spans="19:20">
      <c r="S49568" s="33"/>
      <c r="T49568" s="33"/>
    </row>
    <row r="49585" spans="19:20">
      <c r="S49585" s="33"/>
      <c r="T49585" s="33"/>
    </row>
    <row r="49602" spans="19:20">
      <c r="S49602" s="33"/>
      <c r="T49602" s="33"/>
    </row>
    <row r="49619" spans="19:20">
      <c r="S49619" s="33"/>
      <c r="T49619" s="33"/>
    </row>
    <row r="49636" spans="19:20">
      <c r="S49636" s="33"/>
      <c r="T49636" s="33"/>
    </row>
    <row r="49653" spans="19:20">
      <c r="S49653" s="33"/>
      <c r="T49653" s="33"/>
    </row>
    <row r="49670" spans="19:20">
      <c r="S49670" s="33"/>
      <c r="T49670" s="33"/>
    </row>
    <row r="49687" spans="19:20">
      <c r="S49687" s="33"/>
      <c r="T49687" s="33"/>
    </row>
    <row r="49704" spans="19:20">
      <c r="S49704" s="33"/>
      <c r="T49704" s="33"/>
    </row>
    <row r="49721" spans="19:20">
      <c r="S49721" s="33"/>
      <c r="T49721" s="33"/>
    </row>
    <row r="49738" spans="19:20">
      <c r="S49738" s="33"/>
      <c r="T49738" s="33"/>
    </row>
    <row r="49755" spans="19:20">
      <c r="S49755" s="33"/>
      <c r="T49755" s="33"/>
    </row>
    <row r="49772" spans="19:20">
      <c r="S49772" s="33"/>
      <c r="T49772" s="33"/>
    </row>
    <row r="49789" spans="19:20">
      <c r="S49789" s="33"/>
      <c r="T49789" s="33"/>
    </row>
    <row r="49806" spans="19:20">
      <c r="S49806" s="33"/>
      <c r="T49806" s="33"/>
    </row>
    <row r="49823" spans="19:20">
      <c r="S49823" s="33"/>
      <c r="T49823" s="33"/>
    </row>
    <row r="49840" spans="19:20">
      <c r="S49840" s="33"/>
      <c r="T49840" s="33"/>
    </row>
    <row r="49857" spans="19:20">
      <c r="S49857" s="33"/>
      <c r="T49857" s="33"/>
    </row>
    <row r="49874" spans="19:20">
      <c r="S49874" s="33"/>
      <c r="T49874" s="33"/>
    </row>
    <row r="49891" spans="19:20">
      <c r="S49891" s="33"/>
      <c r="T49891" s="33"/>
    </row>
    <row r="49908" spans="19:20">
      <c r="S49908" s="33"/>
      <c r="T49908" s="33"/>
    </row>
    <row r="49925" spans="19:20">
      <c r="S49925" s="33"/>
      <c r="T49925" s="33"/>
    </row>
    <row r="49942" spans="19:20">
      <c r="S49942" s="33"/>
      <c r="T49942" s="33"/>
    </row>
    <row r="49959" spans="19:20">
      <c r="S49959" s="33"/>
      <c r="T49959" s="33"/>
    </row>
    <row r="49976" spans="19:20">
      <c r="S49976" s="33"/>
      <c r="T49976" s="33"/>
    </row>
    <row r="49993" spans="19:20">
      <c r="S49993" s="33"/>
      <c r="T49993" s="33"/>
    </row>
    <row r="50010" spans="19:20">
      <c r="S50010" s="33"/>
      <c r="T50010" s="33"/>
    </row>
    <row r="50027" spans="19:20">
      <c r="S50027" s="33"/>
      <c r="T50027" s="33"/>
    </row>
    <row r="50044" spans="19:20">
      <c r="S50044" s="33"/>
      <c r="T50044" s="33"/>
    </row>
    <row r="50061" spans="19:20">
      <c r="S50061" s="33"/>
      <c r="T50061" s="33"/>
    </row>
    <row r="50078" spans="19:20">
      <c r="S50078" s="33"/>
      <c r="T50078" s="33"/>
    </row>
    <row r="50095" spans="19:20">
      <c r="S50095" s="33"/>
      <c r="T50095" s="33"/>
    </row>
    <row r="50112" spans="19:20">
      <c r="S50112" s="33"/>
      <c r="T50112" s="33"/>
    </row>
    <row r="50129" spans="19:20">
      <c r="S50129" s="33"/>
      <c r="T50129" s="33"/>
    </row>
    <row r="50146" spans="19:20">
      <c r="S50146" s="33"/>
      <c r="T50146" s="33"/>
    </row>
    <row r="50163" spans="19:20">
      <c r="S50163" s="33"/>
      <c r="T50163" s="33"/>
    </row>
    <row r="50180" spans="19:20">
      <c r="S50180" s="33"/>
      <c r="T50180" s="33"/>
    </row>
    <row r="50197" spans="19:20">
      <c r="S50197" s="33"/>
      <c r="T50197" s="33"/>
    </row>
    <row r="50214" spans="19:20">
      <c r="S50214" s="33"/>
      <c r="T50214" s="33"/>
    </row>
    <row r="50231" spans="19:20">
      <c r="S50231" s="33"/>
      <c r="T50231" s="33"/>
    </row>
    <row r="50248" spans="19:20">
      <c r="S50248" s="33"/>
      <c r="T50248" s="33"/>
    </row>
    <row r="50265" spans="19:20">
      <c r="S50265" s="33"/>
      <c r="T50265" s="33"/>
    </row>
    <row r="50282" spans="19:20">
      <c r="S50282" s="33"/>
      <c r="T50282" s="33"/>
    </row>
    <row r="50299" spans="19:20">
      <c r="S50299" s="33"/>
      <c r="T50299" s="33"/>
    </row>
    <row r="50316" spans="19:20">
      <c r="S50316" s="33"/>
      <c r="T50316" s="33"/>
    </row>
    <row r="50333" spans="19:20">
      <c r="S50333" s="33"/>
      <c r="T50333" s="33"/>
    </row>
    <row r="50350" spans="19:20">
      <c r="S50350" s="33"/>
      <c r="T50350" s="33"/>
    </row>
    <row r="50367" spans="19:20">
      <c r="S50367" s="33"/>
      <c r="T50367" s="33"/>
    </row>
    <row r="50384" spans="19:20">
      <c r="S50384" s="33"/>
      <c r="T50384" s="33"/>
    </row>
    <row r="50401" spans="19:20">
      <c r="S50401" s="33"/>
      <c r="T50401" s="33"/>
    </row>
    <row r="50418" spans="19:20">
      <c r="S50418" s="33"/>
      <c r="T50418" s="33"/>
    </row>
    <row r="50435" spans="19:20">
      <c r="S50435" s="33"/>
      <c r="T50435" s="33"/>
    </row>
    <row r="50452" spans="19:20">
      <c r="S50452" s="33"/>
      <c r="T50452" s="33"/>
    </row>
    <row r="50469" spans="19:20">
      <c r="S50469" s="33"/>
      <c r="T50469" s="33"/>
    </row>
    <row r="50486" spans="19:20">
      <c r="S50486" s="33"/>
      <c r="T50486" s="33"/>
    </row>
    <row r="50503" spans="19:20">
      <c r="S50503" s="33"/>
      <c r="T50503" s="33"/>
    </row>
    <row r="50520" spans="19:20">
      <c r="S50520" s="33"/>
      <c r="T50520" s="33"/>
    </row>
    <row r="50537" spans="19:20">
      <c r="S50537" s="33"/>
      <c r="T50537" s="33"/>
    </row>
    <row r="50554" spans="19:20">
      <c r="S50554" s="33"/>
      <c r="T50554" s="33"/>
    </row>
    <row r="50571" spans="19:20">
      <c r="S50571" s="33"/>
      <c r="T50571" s="33"/>
    </row>
    <row r="50588" spans="19:20">
      <c r="S50588" s="33"/>
      <c r="T50588" s="33"/>
    </row>
    <row r="50605" spans="19:20">
      <c r="S50605" s="33"/>
      <c r="T50605" s="33"/>
    </row>
    <row r="50622" spans="19:20">
      <c r="S50622" s="33"/>
      <c r="T50622" s="33"/>
    </row>
    <row r="50639" spans="19:20">
      <c r="S50639" s="33"/>
      <c r="T50639" s="33"/>
    </row>
    <row r="50656" spans="19:20">
      <c r="S50656" s="33"/>
      <c r="T50656" s="33"/>
    </row>
    <row r="50673" spans="19:20">
      <c r="S50673" s="33"/>
      <c r="T50673" s="33"/>
    </row>
    <row r="50690" spans="19:20">
      <c r="S50690" s="33"/>
      <c r="T50690" s="33"/>
    </row>
    <row r="50707" spans="19:20">
      <c r="S50707" s="33"/>
      <c r="T50707" s="33"/>
    </row>
    <row r="50724" spans="19:20">
      <c r="S50724" s="33"/>
      <c r="T50724" s="33"/>
    </row>
    <row r="50741" spans="19:20">
      <c r="S50741" s="33"/>
      <c r="T50741" s="33"/>
    </row>
    <row r="50758" spans="19:20">
      <c r="S50758" s="33"/>
      <c r="T50758" s="33"/>
    </row>
    <row r="50775" spans="19:20">
      <c r="S50775" s="33"/>
      <c r="T50775" s="33"/>
    </row>
    <row r="50792" spans="19:20">
      <c r="S50792" s="33"/>
      <c r="T50792" s="33"/>
    </row>
    <row r="50809" spans="19:20">
      <c r="S50809" s="33"/>
      <c r="T50809" s="33"/>
    </row>
    <row r="50826" spans="19:20">
      <c r="S50826" s="33"/>
      <c r="T50826" s="33"/>
    </row>
    <row r="50843" spans="19:20">
      <c r="S50843" s="33"/>
      <c r="T50843" s="33"/>
    </row>
    <row r="50860" spans="19:20">
      <c r="S50860" s="33"/>
      <c r="T50860" s="33"/>
    </row>
    <row r="50877" spans="19:20">
      <c r="S50877" s="33"/>
      <c r="T50877" s="33"/>
    </row>
    <row r="50894" spans="19:20">
      <c r="S50894" s="33"/>
      <c r="T50894" s="33"/>
    </row>
    <row r="50911" spans="19:20">
      <c r="S50911" s="33"/>
      <c r="T50911" s="33"/>
    </row>
    <row r="50928" spans="19:20">
      <c r="S50928" s="33"/>
      <c r="T50928" s="33"/>
    </row>
    <row r="50945" spans="19:20">
      <c r="S50945" s="33"/>
      <c r="T50945" s="33"/>
    </row>
    <row r="50962" spans="19:20">
      <c r="S50962" s="33"/>
      <c r="T50962" s="33"/>
    </row>
    <row r="50979" spans="19:20">
      <c r="S50979" s="33"/>
      <c r="T50979" s="33"/>
    </row>
    <row r="50996" spans="19:20">
      <c r="S50996" s="33"/>
      <c r="T50996" s="33"/>
    </row>
    <row r="51013" spans="19:20">
      <c r="S51013" s="33"/>
      <c r="T51013" s="33"/>
    </row>
    <row r="51030" spans="19:20">
      <c r="S51030" s="33"/>
      <c r="T51030" s="33"/>
    </row>
    <row r="51047" spans="19:20">
      <c r="S51047" s="33"/>
      <c r="T51047" s="33"/>
    </row>
    <row r="51064" spans="19:20">
      <c r="S51064" s="33"/>
      <c r="T51064" s="33"/>
    </row>
    <row r="51081" spans="19:20">
      <c r="S51081" s="33"/>
      <c r="T51081" s="33"/>
    </row>
    <row r="51098" spans="19:20">
      <c r="S51098" s="33"/>
      <c r="T51098" s="33"/>
    </row>
    <row r="51115" spans="19:20">
      <c r="S51115" s="33"/>
      <c r="T51115" s="33"/>
    </row>
    <row r="51132" spans="19:20">
      <c r="S51132" s="33"/>
      <c r="T51132" s="33"/>
    </row>
    <row r="51149" spans="19:20">
      <c r="S51149" s="33"/>
      <c r="T51149" s="33"/>
    </row>
    <row r="51166" spans="19:20">
      <c r="S51166" s="33"/>
      <c r="T51166" s="33"/>
    </row>
    <row r="51183" spans="19:20">
      <c r="S51183" s="33"/>
      <c r="T51183" s="33"/>
    </row>
    <row r="51200" spans="19:20">
      <c r="S51200" s="33"/>
      <c r="T51200" s="33"/>
    </row>
    <row r="51217" spans="19:20">
      <c r="S51217" s="33"/>
      <c r="T51217" s="33"/>
    </row>
    <row r="51234" spans="19:20">
      <c r="S51234" s="33"/>
      <c r="T51234" s="33"/>
    </row>
    <row r="51251" spans="19:20">
      <c r="S51251" s="33"/>
      <c r="T51251" s="33"/>
    </row>
    <row r="51268" spans="19:20">
      <c r="S51268" s="33"/>
      <c r="T51268" s="33"/>
    </row>
    <row r="51285" spans="19:20">
      <c r="S51285" s="33"/>
      <c r="T51285" s="33"/>
    </row>
    <row r="51302" spans="19:20">
      <c r="S51302" s="33"/>
      <c r="T51302" s="33"/>
    </row>
    <row r="51319" spans="19:20">
      <c r="S51319" s="33"/>
      <c r="T51319" s="33"/>
    </row>
    <row r="51336" spans="19:20">
      <c r="S51336" s="33"/>
      <c r="T51336" s="33"/>
    </row>
    <row r="51353" spans="19:20">
      <c r="S51353" s="33"/>
      <c r="T51353" s="33"/>
    </row>
    <row r="51370" spans="19:20">
      <c r="S51370" s="33"/>
      <c r="T51370" s="33"/>
    </row>
    <row r="51387" spans="19:20">
      <c r="S51387" s="33"/>
      <c r="T51387" s="33"/>
    </row>
    <row r="51404" spans="19:20">
      <c r="S51404" s="33"/>
      <c r="T51404" s="33"/>
    </row>
    <row r="51421" spans="19:20">
      <c r="S51421" s="33"/>
      <c r="T51421" s="33"/>
    </row>
    <row r="51438" spans="19:20">
      <c r="S51438" s="33"/>
      <c r="T51438" s="33"/>
    </row>
    <row r="51455" spans="19:20">
      <c r="S51455" s="33"/>
      <c r="T51455" s="33"/>
    </row>
    <row r="51472" spans="19:20">
      <c r="S51472" s="33"/>
      <c r="T51472" s="33"/>
    </row>
    <row r="51489" spans="19:20">
      <c r="S51489" s="33"/>
      <c r="T51489" s="33"/>
    </row>
    <row r="51506" spans="19:20">
      <c r="S51506" s="33"/>
      <c r="T51506" s="33"/>
    </row>
    <row r="51523" spans="19:20">
      <c r="S51523" s="33"/>
      <c r="T51523" s="33"/>
    </row>
    <row r="51540" spans="19:20">
      <c r="S51540" s="33"/>
      <c r="T51540" s="33"/>
    </row>
    <row r="51557" spans="19:20">
      <c r="S51557" s="33"/>
      <c r="T51557" s="33"/>
    </row>
    <row r="51574" spans="19:20">
      <c r="S51574" s="33"/>
      <c r="T51574" s="33"/>
    </row>
    <row r="51591" spans="19:20">
      <c r="S51591" s="33"/>
      <c r="T51591" s="33"/>
    </row>
    <row r="51608" spans="19:20">
      <c r="S51608" s="33"/>
      <c r="T51608" s="33"/>
    </row>
    <row r="51625" spans="19:20">
      <c r="S51625" s="33"/>
      <c r="T51625" s="33"/>
    </row>
    <row r="51642" spans="19:20">
      <c r="S51642" s="33"/>
      <c r="T51642" s="33"/>
    </row>
    <row r="51659" spans="19:20">
      <c r="S51659" s="33"/>
      <c r="T51659" s="33"/>
    </row>
    <row r="51676" spans="19:20">
      <c r="S51676" s="33"/>
      <c r="T51676" s="33"/>
    </row>
    <row r="51693" spans="19:20">
      <c r="S51693" s="33"/>
      <c r="T51693" s="33"/>
    </row>
    <row r="51710" spans="19:20">
      <c r="S51710" s="33"/>
      <c r="T51710" s="33"/>
    </row>
    <row r="51727" spans="19:20">
      <c r="S51727" s="33"/>
      <c r="T51727" s="33"/>
    </row>
    <row r="51744" spans="19:20">
      <c r="S51744" s="33"/>
      <c r="T51744" s="33"/>
    </row>
    <row r="51761" spans="19:20">
      <c r="S51761" s="33"/>
      <c r="T51761" s="33"/>
    </row>
    <row r="51778" spans="19:20">
      <c r="S51778" s="33"/>
      <c r="T51778" s="33"/>
    </row>
    <row r="51795" spans="19:20">
      <c r="S51795" s="33"/>
      <c r="T51795" s="33"/>
    </row>
    <row r="51812" spans="19:20">
      <c r="S51812" s="33"/>
      <c r="T51812" s="33"/>
    </row>
    <row r="51829" spans="19:20">
      <c r="S51829" s="33"/>
      <c r="T51829" s="33"/>
    </row>
    <row r="51846" spans="19:20">
      <c r="S51846" s="33"/>
      <c r="T51846" s="33"/>
    </row>
    <row r="51863" spans="19:20">
      <c r="S51863" s="33"/>
      <c r="T51863" s="33"/>
    </row>
    <row r="51880" spans="19:20">
      <c r="S51880" s="33"/>
      <c r="T51880" s="33"/>
    </row>
    <row r="51897" spans="19:20">
      <c r="S51897" s="33"/>
      <c r="T51897" s="33"/>
    </row>
    <row r="51914" spans="19:20">
      <c r="S51914" s="33"/>
      <c r="T51914" s="33"/>
    </row>
    <row r="51931" spans="19:20">
      <c r="S51931" s="33"/>
      <c r="T51931" s="33"/>
    </row>
    <row r="51948" spans="19:20">
      <c r="S51948" s="33"/>
      <c r="T51948" s="33"/>
    </row>
    <row r="51965" spans="19:20">
      <c r="S51965" s="33"/>
      <c r="T51965" s="33"/>
    </row>
    <row r="51982" spans="19:20">
      <c r="S51982" s="33"/>
      <c r="T51982" s="33"/>
    </row>
    <row r="51999" spans="19:20">
      <c r="S51999" s="33"/>
      <c r="T51999" s="33"/>
    </row>
    <row r="52016" spans="19:20">
      <c r="S52016" s="33"/>
      <c r="T52016" s="33"/>
    </row>
    <row r="52033" spans="19:20">
      <c r="S52033" s="33"/>
      <c r="T52033" s="33"/>
    </row>
    <row r="52050" spans="19:20">
      <c r="S52050" s="33"/>
      <c r="T52050" s="33"/>
    </row>
    <row r="52067" spans="19:20">
      <c r="S52067" s="33"/>
      <c r="T52067" s="33"/>
    </row>
    <row r="52084" spans="19:20">
      <c r="S52084" s="33"/>
      <c r="T52084" s="33"/>
    </row>
    <row r="52101" spans="19:20">
      <c r="S52101" s="33"/>
      <c r="T52101" s="33"/>
    </row>
    <row r="52118" spans="19:20">
      <c r="S52118" s="33"/>
      <c r="T52118" s="33"/>
    </row>
    <row r="52135" spans="19:20">
      <c r="S52135" s="33"/>
      <c r="T52135" s="33"/>
    </row>
    <row r="52152" spans="19:20">
      <c r="S52152" s="33"/>
      <c r="T52152" s="33"/>
    </row>
    <row r="52169" spans="19:20">
      <c r="S52169" s="33"/>
      <c r="T52169" s="33"/>
    </row>
    <row r="52186" spans="19:20">
      <c r="S52186" s="33"/>
      <c r="T52186" s="33"/>
    </row>
    <row r="52203" spans="19:20">
      <c r="S52203" s="33"/>
      <c r="T52203" s="33"/>
    </row>
    <row r="52220" spans="19:20">
      <c r="S52220" s="33"/>
      <c r="T52220" s="33"/>
    </row>
    <row r="52237" spans="19:20">
      <c r="S52237" s="33"/>
      <c r="T52237" s="33"/>
    </row>
    <row r="52254" spans="19:20">
      <c r="S52254" s="33"/>
      <c r="T52254" s="33"/>
    </row>
    <row r="52271" spans="19:20">
      <c r="S52271" s="33"/>
      <c r="T52271" s="33"/>
    </row>
    <row r="52288" spans="19:20">
      <c r="S52288" s="33"/>
      <c r="T52288" s="33"/>
    </row>
    <row r="52305" spans="19:20">
      <c r="S52305" s="33"/>
      <c r="T52305" s="33"/>
    </row>
    <row r="52322" spans="19:20">
      <c r="S52322" s="33"/>
      <c r="T52322" s="33"/>
    </row>
    <row r="52339" spans="19:20">
      <c r="S52339" s="33"/>
      <c r="T52339" s="33"/>
    </row>
    <row r="52356" spans="19:20">
      <c r="S52356" s="33"/>
      <c r="T52356" s="33"/>
    </row>
    <row r="52373" spans="19:20">
      <c r="S52373" s="33"/>
      <c r="T52373" s="33"/>
    </row>
    <row r="52390" spans="19:20">
      <c r="S52390" s="33"/>
      <c r="T52390" s="33"/>
    </row>
    <row r="52407" spans="19:20">
      <c r="S52407" s="33"/>
      <c r="T52407" s="33"/>
    </row>
    <row r="52424" spans="19:20">
      <c r="S52424" s="33"/>
      <c r="T52424" s="33"/>
    </row>
    <row r="52441" spans="19:20">
      <c r="S52441" s="33"/>
      <c r="T52441" s="33"/>
    </row>
    <row r="52458" spans="19:20">
      <c r="S52458" s="33"/>
      <c r="T52458" s="33"/>
    </row>
    <row r="52475" spans="19:20">
      <c r="S52475" s="33"/>
      <c r="T52475" s="33"/>
    </row>
    <row r="52492" spans="19:20">
      <c r="S52492" s="33"/>
      <c r="T52492" s="33"/>
    </row>
    <row r="52509" spans="19:20">
      <c r="S52509" s="33"/>
      <c r="T52509" s="33"/>
    </row>
    <row r="52526" spans="19:20">
      <c r="S52526" s="33"/>
      <c r="T52526" s="33"/>
    </row>
    <row r="52543" spans="19:20">
      <c r="S52543" s="33"/>
      <c r="T52543" s="33"/>
    </row>
    <row r="52560" spans="19:20">
      <c r="S52560" s="33"/>
      <c r="T52560" s="33"/>
    </row>
    <row r="52577" spans="19:20">
      <c r="S52577" s="33"/>
      <c r="T52577" s="33"/>
    </row>
    <row r="52594" spans="19:20">
      <c r="S52594" s="33"/>
      <c r="T52594" s="33"/>
    </row>
    <row r="52611" spans="19:20">
      <c r="S52611" s="33"/>
      <c r="T52611" s="33"/>
    </row>
    <row r="52628" spans="19:20">
      <c r="S52628" s="33"/>
      <c r="T52628" s="33"/>
    </row>
    <row r="52645" spans="19:20">
      <c r="S52645" s="33"/>
      <c r="T52645" s="33"/>
    </row>
    <row r="52662" spans="19:20">
      <c r="S52662" s="33"/>
      <c r="T52662" s="33"/>
    </row>
    <row r="52679" spans="19:20">
      <c r="S52679" s="33"/>
      <c r="T52679" s="33"/>
    </row>
    <row r="52696" spans="19:20">
      <c r="S52696" s="33"/>
      <c r="T52696" s="33"/>
    </row>
    <row r="52713" spans="19:20">
      <c r="S52713" s="33"/>
      <c r="T52713" s="33"/>
    </row>
    <row r="52730" spans="19:20">
      <c r="S52730" s="33"/>
      <c r="T52730" s="33"/>
    </row>
    <row r="52747" spans="19:20">
      <c r="S52747" s="33"/>
      <c r="T52747" s="33"/>
    </row>
    <row r="52764" spans="19:20">
      <c r="S52764" s="33"/>
      <c r="T52764" s="33"/>
    </row>
    <row r="52781" spans="19:20">
      <c r="S52781" s="33"/>
      <c r="T52781" s="33"/>
    </row>
    <row r="52798" spans="19:20">
      <c r="S52798" s="33"/>
      <c r="T52798" s="33"/>
    </row>
    <row r="52815" spans="19:20">
      <c r="S52815" s="33"/>
      <c r="T52815" s="33"/>
    </row>
    <row r="52832" spans="19:20">
      <c r="S52832" s="33"/>
      <c r="T52832" s="33"/>
    </row>
    <row r="52849" spans="19:20">
      <c r="S52849" s="33"/>
      <c r="T52849" s="33"/>
    </row>
    <row r="52866" spans="19:20">
      <c r="S52866" s="33"/>
      <c r="T52866" s="33"/>
    </row>
    <row r="52883" spans="19:20">
      <c r="S52883" s="33"/>
      <c r="T52883" s="33"/>
    </row>
    <row r="52900" spans="19:20">
      <c r="S52900" s="33"/>
      <c r="T52900" s="33"/>
    </row>
    <row r="52917" spans="19:20">
      <c r="S52917" s="33"/>
      <c r="T52917" s="33"/>
    </row>
    <row r="52934" spans="19:20">
      <c r="S52934" s="33"/>
      <c r="T52934" s="33"/>
    </row>
    <row r="52951" spans="19:20">
      <c r="S52951" s="33"/>
      <c r="T52951" s="33"/>
    </row>
    <row r="52968" spans="19:20">
      <c r="S52968" s="33"/>
      <c r="T52968" s="33"/>
    </row>
    <row r="52985" spans="19:20">
      <c r="S52985" s="33"/>
      <c r="T52985" s="33"/>
    </row>
    <row r="53002" spans="19:20">
      <c r="S53002" s="33"/>
      <c r="T53002" s="33"/>
    </row>
    <row r="53019" spans="19:20">
      <c r="S53019" s="33"/>
      <c r="T53019" s="33"/>
    </row>
    <row r="53036" spans="19:20">
      <c r="S53036" s="33"/>
      <c r="T53036" s="33"/>
    </row>
    <row r="53053" spans="19:20">
      <c r="S53053" s="33"/>
      <c r="T53053" s="33"/>
    </row>
    <row r="53070" spans="19:20">
      <c r="S53070" s="33"/>
      <c r="T53070" s="33"/>
    </row>
    <row r="53087" spans="19:20">
      <c r="S53087" s="33"/>
      <c r="T53087" s="33"/>
    </row>
    <row r="53104" spans="19:20">
      <c r="S53104" s="33"/>
      <c r="T53104" s="33"/>
    </row>
    <row r="53121" spans="19:20">
      <c r="S53121" s="33"/>
      <c r="T53121" s="33"/>
    </row>
    <row r="53138" spans="19:20">
      <c r="S53138" s="33"/>
      <c r="T53138" s="33"/>
    </row>
    <row r="53155" spans="19:20">
      <c r="S53155" s="33"/>
      <c r="T53155" s="33"/>
    </row>
    <row r="53172" spans="19:20">
      <c r="S53172" s="33"/>
      <c r="T53172" s="33"/>
    </row>
    <row r="53189" spans="19:20">
      <c r="S53189" s="33"/>
      <c r="T53189" s="33"/>
    </row>
    <row r="53206" spans="19:20">
      <c r="S53206" s="33"/>
      <c r="T53206" s="33"/>
    </row>
    <row r="53223" spans="19:20">
      <c r="S53223" s="33"/>
      <c r="T53223" s="33"/>
    </row>
    <row r="53240" spans="19:20">
      <c r="S53240" s="33"/>
      <c r="T53240" s="33"/>
    </row>
    <row r="53257" spans="19:20">
      <c r="S53257" s="33"/>
      <c r="T53257" s="33"/>
    </row>
    <row r="53274" spans="19:20">
      <c r="S53274" s="33"/>
      <c r="T53274" s="33"/>
    </row>
    <row r="53291" spans="19:20">
      <c r="S53291" s="33"/>
      <c r="T53291" s="33"/>
    </row>
    <row r="53308" spans="19:20">
      <c r="S53308" s="33"/>
      <c r="T53308" s="33"/>
    </row>
    <row r="53325" spans="19:20">
      <c r="S53325" s="33"/>
      <c r="T53325" s="33"/>
    </row>
    <row r="53342" spans="19:20">
      <c r="S53342" s="33"/>
      <c r="T53342" s="33"/>
    </row>
    <row r="53359" spans="19:20">
      <c r="S53359" s="33"/>
      <c r="T53359" s="33"/>
    </row>
    <row r="53376" spans="19:20">
      <c r="S53376" s="33"/>
      <c r="T53376" s="33"/>
    </row>
    <row r="53393" spans="19:20">
      <c r="S53393" s="33"/>
      <c r="T53393" s="33"/>
    </row>
    <row r="53410" spans="19:20">
      <c r="S53410" s="33"/>
      <c r="T53410" s="33"/>
    </row>
    <row r="53427" spans="19:20">
      <c r="S53427" s="33"/>
      <c r="T53427" s="33"/>
    </row>
    <row r="53444" spans="19:20">
      <c r="S53444" s="33"/>
      <c r="T53444" s="33"/>
    </row>
    <row r="53461" spans="19:20">
      <c r="S53461" s="33"/>
      <c r="T53461" s="33"/>
    </row>
    <row r="53478" spans="19:20">
      <c r="S53478" s="33"/>
      <c r="T53478" s="33"/>
    </row>
    <row r="53495" spans="19:20">
      <c r="S53495" s="33"/>
      <c r="T53495" s="33"/>
    </row>
    <row r="53512" spans="19:20">
      <c r="S53512" s="33"/>
      <c r="T53512" s="33"/>
    </row>
    <row r="53529" spans="19:20">
      <c r="S53529" s="33"/>
      <c r="T53529" s="33"/>
    </row>
    <row r="53546" spans="19:20">
      <c r="S53546" s="33"/>
      <c r="T53546" s="33"/>
    </row>
    <row r="53563" spans="19:20">
      <c r="S53563" s="33"/>
      <c r="T53563" s="33"/>
    </row>
    <row r="53580" spans="19:20">
      <c r="S53580" s="33"/>
      <c r="T53580" s="33"/>
    </row>
    <row r="53597" spans="19:20">
      <c r="S53597" s="33"/>
      <c r="T53597" s="33"/>
    </row>
    <row r="53614" spans="19:20">
      <c r="S53614" s="33"/>
      <c r="T53614" s="33"/>
    </row>
    <row r="53631" spans="19:20">
      <c r="S53631" s="33"/>
      <c r="T53631" s="33"/>
    </row>
    <row r="53648" spans="19:20">
      <c r="S53648" s="33"/>
      <c r="T53648" s="33"/>
    </row>
    <row r="53665" spans="19:20">
      <c r="S53665" s="33"/>
      <c r="T53665" s="33"/>
    </row>
    <row r="53682" spans="19:20">
      <c r="S53682" s="33"/>
      <c r="T53682" s="33"/>
    </row>
    <row r="53699" spans="19:20">
      <c r="S53699" s="33"/>
      <c r="T53699" s="33"/>
    </row>
    <row r="53716" spans="19:20">
      <c r="S53716" s="33"/>
      <c r="T53716" s="33"/>
    </row>
    <row r="53733" spans="19:20">
      <c r="S53733" s="33"/>
      <c r="T53733" s="33"/>
    </row>
    <row r="53750" spans="19:20">
      <c r="S53750" s="33"/>
      <c r="T53750" s="33"/>
    </row>
    <row r="53767" spans="19:20">
      <c r="S53767" s="33"/>
      <c r="T53767" s="33"/>
    </row>
    <row r="53784" spans="19:20">
      <c r="S53784" s="33"/>
      <c r="T53784" s="33"/>
    </row>
    <row r="53801" spans="19:20">
      <c r="S53801" s="33"/>
      <c r="T53801" s="33"/>
    </row>
    <row r="53818" spans="19:20">
      <c r="S53818" s="33"/>
      <c r="T53818" s="33"/>
    </row>
    <row r="53835" spans="19:20">
      <c r="S53835" s="33"/>
      <c r="T53835" s="33"/>
    </row>
    <row r="53852" spans="19:20">
      <c r="S53852" s="33"/>
      <c r="T53852" s="33"/>
    </row>
    <row r="53869" spans="19:20">
      <c r="S53869" s="33"/>
      <c r="T53869" s="33"/>
    </row>
    <row r="53886" spans="19:20">
      <c r="S53886" s="33"/>
      <c r="T53886" s="33"/>
    </row>
    <row r="53903" spans="19:20">
      <c r="S53903" s="33"/>
      <c r="T53903" s="33"/>
    </row>
    <row r="53920" spans="19:20">
      <c r="S53920" s="33"/>
      <c r="T53920" s="33"/>
    </row>
    <row r="53937" spans="19:20">
      <c r="S53937" s="33"/>
      <c r="T53937" s="33"/>
    </row>
    <row r="53954" spans="19:20">
      <c r="S53954" s="33"/>
      <c r="T53954" s="33"/>
    </row>
    <row r="53971" spans="19:20">
      <c r="S53971" s="33"/>
      <c r="T53971" s="33"/>
    </row>
    <row r="53988" spans="19:20">
      <c r="S53988" s="33"/>
      <c r="T53988" s="33"/>
    </row>
    <row r="54005" spans="19:20">
      <c r="S54005" s="33"/>
      <c r="T54005" s="33"/>
    </row>
    <row r="54022" spans="19:20">
      <c r="S54022" s="33"/>
      <c r="T54022" s="33"/>
    </row>
    <row r="54039" spans="19:20">
      <c r="S54039" s="33"/>
      <c r="T54039" s="33"/>
    </row>
    <row r="54056" spans="19:20">
      <c r="S54056" s="33"/>
      <c r="T54056" s="33"/>
    </row>
    <row r="54073" spans="19:20">
      <c r="S54073" s="33"/>
      <c r="T54073" s="33"/>
    </row>
    <row r="54090" spans="19:20">
      <c r="S54090" s="33"/>
      <c r="T54090" s="33"/>
    </row>
    <row r="54107" spans="19:20">
      <c r="S54107" s="33"/>
      <c r="T54107" s="33"/>
    </row>
    <row r="54124" spans="19:20">
      <c r="S54124" s="33"/>
      <c r="T54124" s="33"/>
    </row>
    <row r="54141" spans="19:20">
      <c r="S54141" s="33"/>
      <c r="T54141" s="33"/>
    </row>
    <row r="54158" spans="19:20">
      <c r="S54158" s="33"/>
      <c r="T54158" s="33"/>
    </row>
    <row r="54175" spans="19:20">
      <c r="S54175" s="33"/>
      <c r="T54175" s="33"/>
    </row>
    <row r="54192" spans="19:20">
      <c r="S54192" s="33"/>
      <c r="T54192" s="33"/>
    </row>
    <row r="54209" spans="19:20">
      <c r="S54209" s="33"/>
      <c r="T54209" s="33"/>
    </row>
    <row r="54226" spans="19:20">
      <c r="S54226" s="33"/>
      <c r="T54226" s="33"/>
    </row>
    <row r="54243" spans="19:20">
      <c r="S54243" s="33"/>
      <c r="T54243" s="33"/>
    </row>
    <row r="54260" spans="19:20">
      <c r="S54260" s="33"/>
      <c r="T54260" s="33"/>
    </row>
    <row r="54277" spans="19:20">
      <c r="S54277" s="33"/>
      <c r="T54277" s="33"/>
    </row>
    <row r="54294" spans="19:20">
      <c r="S54294" s="33"/>
      <c r="T54294" s="33"/>
    </row>
    <row r="54311" spans="19:20">
      <c r="S54311" s="33"/>
      <c r="T54311" s="33"/>
    </row>
    <row r="54328" spans="19:20">
      <c r="S54328" s="33"/>
      <c r="T54328" s="33"/>
    </row>
    <row r="54345" spans="19:20">
      <c r="S54345" s="33"/>
      <c r="T54345" s="33"/>
    </row>
    <row r="54362" spans="19:20">
      <c r="S54362" s="33"/>
      <c r="T54362" s="33"/>
    </row>
    <row r="54379" spans="19:20">
      <c r="S54379" s="33"/>
      <c r="T54379" s="33"/>
    </row>
    <row r="54396" spans="19:20">
      <c r="S54396" s="33"/>
      <c r="T54396" s="33"/>
    </row>
    <row r="54413" spans="19:20">
      <c r="S54413" s="33"/>
      <c r="T54413" s="33"/>
    </row>
    <row r="54430" spans="19:20">
      <c r="S54430" s="33"/>
      <c r="T54430" s="33"/>
    </row>
    <row r="54447" spans="19:20">
      <c r="S54447" s="33"/>
      <c r="T54447" s="33"/>
    </row>
    <row r="54464" spans="19:20">
      <c r="S54464" s="33"/>
      <c r="T54464" s="33"/>
    </row>
    <row r="54481" spans="19:20">
      <c r="S54481" s="33"/>
      <c r="T54481" s="33"/>
    </row>
    <row r="54498" spans="19:20">
      <c r="S54498" s="33"/>
      <c r="T54498" s="33"/>
    </row>
    <row r="54515" spans="19:20">
      <c r="S54515" s="33"/>
      <c r="T54515" s="33"/>
    </row>
    <row r="54532" spans="19:20">
      <c r="S54532" s="33"/>
      <c r="T54532" s="33"/>
    </row>
    <row r="54549" spans="19:20">
      <c r="S54549" s="33"/>
      <c r="T54549" s="33"/>
    </row>
    <row r="54566" spans="19:20">
      <c r="S54566" s="33"/>
      <c r="T54566" s="33"/>
    </row>
    <row r="54583" spans="19:20">
      <c r="S54583" s="33"/>
      <c r="T54583" s="33"/>
    </row>
    <row r="54600" spans="19:20">
      <c r="S54600" s="33"/>
      <c r="T54600" s="33"/>
    </row>
    <row r="54617" spans="19:20">
      <c r="S54617" s="33"/>
      <c r="T54617" s="33"/>
    </row>
    <row r="54634" spans="19:20">
      <c r="S54634" s="33"/>
      <c r="T54634" s="33"/>
    </row>
    <row r="54651" spans="19:20">
      <c r="S54651" s="33"/>
      <c r="T54651" s="33"/>
    </row>
    <row r="54668" spans="19:20">
      <c r="S54668" s="33"/>
      <c r="T54668" s="33"/>
    </row>
    <row r="54685" spans="19:20">
      <c r="S54685" s="33"/>
      <c r="T54685" s="33"/>
    </row>
    <row r="54702" spans="19:20">
      <c r="S54702" s="33"/>
      <c r="T54702" s="33"/>
    </row>
    <row r="54719" spans="19:20">
      <c r="S54719" s="33"/>
      <c r="T54719" s="33"/>
    </row>
    <row r="54736" spans="19:20">
      <c r="S54736" s="33"/>
      <c r="T54736" s="33"/>
    </row>
    <row r="54753" spans="19:20">
      <c r="S54753" s="33"/>
      <c r="T54753" s="33"/>
    </row>
    <row r="54770" spans="19:20">
      <c r="S54770" s="33"/>
      <c r="T54770" s="33"/>
    </row>
    <row r="54787" spans="19:20">
      <c r="S54787" s="33"/>
      <c r="T54787" s="33"/>
    </row>
    <row r="54804" spans="19:20">
      <c r="S54804" s="33"/>
      <c r="T54804" s="33"/>
    </row>
    <row r="54821" spans="19:20">
      <c r="S54821" s="33"/>
      <c r="T54821" s="33"/>
    </row>
    <row r="54838" spans="19:20">
      <c r="S54838" s="33"/>
      <c r="T54838" s="33"/>
    </row>
    <row r="54855" spans="19:20">
      <c r="S54855" s="33"/>
      <c r="T54855" s="33"/>
    </row>
    <row r="54872" spans="19:20">
      <c r="S54872" s="33"/>
      <c r="T54872" s="33"/>
    </row>
    <row r="54889" spans="19:20">
      <c r="S54889" s="33"/>
      <c r="T54889" s="33"/>
    </row>
    <row r="54906" spans="19:20">
      <c r="S54906" s="33"/>
      <c r="T54906" s="33"/>
    </row>
    <row r="54923" spans="19:20">
      <c r="S54923" s="33"/>
      <c r="T54923" s="33"/>
    </row>
    <row r="54940" spans="19:20">
      <c r="S54940" s="33"/>
      <c r="T54940" s="33"/>
    </row>
    <row r="54957" spans="19:20">
      <c r="S54957" s="33"/>
      <c r="T54957" s="33"/>
    </row>
    <row r="54974" spans="19:20">
      <c r="S54974" s="33"/>
      <c r="T54974" s="33"/>
    </row>
    <row r="54991" spans="19:20">
      <c r="S54991" s="33"/>
      <c r="T54991" s="33"/>
    </row>
    <row r="55008" spans="19:20">
      <c r="S55008" s="33"/>
      <c r="T55008" s="33"/>
    </row>
    <row r="55025" spans="19:20">
      <c r="S55025" s="33"/>
      <c r="T55025" s="33"/>
    </row>
    <row r="55042" spans="19:20">
      <c r="S55042" s="33"/>
      <c r="T55042" s="33"/>
    </row>
    <row r="55059" spans="19:20">
      <c r="S55059" s="33"/>
      <c r="T55059" s="33"/>
    </row>
    <row r="55076" spans="19:20">
      <c r="S55076" s="33"/>
      <c r="T55076" s="33"/>
    </row>
    <row r="55093" spans="19:20">
      <c r="S55093" s="33"/>
      <c r="T55093" s="33"/>
    </row>
    <row r="55110" spans="19:20">
      <c r="S55110" s="33"/>
      <c r="T55110" s="33"/>
    </row>
    <row r="55127" spans="19:20">
      <c r="S55127" s="33"/>
      <c r="T55127" s="33"/>
    </row>
    <row r="55144" spans="19:20">
      <c r="S55144" s="33"/>
      <c r="T55144" s="33"/>
    </row>
    <row r="55161" spans="19:20">
      <c r="S55161" s="33"/>
      <c r="T55161" s="33"/>
    </row>
    <row r="55178" spans="19:20">
      <c r="S55178" s="33"/>
      <c r="T55178" s="33"/>
    </row>
    <row r="55195" spans="19:20">
      <c r="S55195" s="33"/>
      <c r="T55195" s="33"/>
    </row>
    <row r="55212" spans="19:20">
      <c r="S55212" s="33"/>
      <c r="T55212" s="33"/>
    </row>
    <row r="55229" spans="19:20">
      <c r="S55229" s="33"/>
      <c r="T55229" s="33"/>
    </row>
    <row r="55246" spans="19:20">
      <c r="S55246" s="33"/>
      <c r="T55246" s="33"/>
    </row>
    <row r="55263" spans="19:20">
      <c r="S55263" s="33"/>
      <c r="T55263" s="33"/>
    </row>
    <row r="55280" spans="19:20">
      <c r="S55280" s="33"/>
      <c r="T55280" s="33"/>
    </row>
    <row r="55297" spans="19:20">
      <c r="S55297" s="33"/>
      <c r="T55297" s="33"/>
    </row>
    <row r="55314" spans="19:20">
      <c r="S55314" s="33"/>
      <c r="T55314" s="33"/>
    </row>
    <row r="55331" spans="19:20">
      <c r="S55331" s="33"/>
      <c r="T55331" s="33"/>
    </row>
    <row r="55348" spans="19:20">
      <c r="S55348" s="33"/>
      <c r="T55348" s="33"/>
    </row>
    <row r="55365" spans="19:20">
      <c r="S55365" s="33"/>
      <c r="T55365" s="33"/>
    </row>
    <row r="55382" spans="19:20">
      <c r="S55382" s="33"/>
      <c r="T55382" s="33"/>
    </row>
    <row r="55399" spans="19:20">
      <c r="S55399" s="33"/>
      <c r="T55399" s="33"/>
    </row>
    <row r="55416" spans="19:20">
      <c r="S55416" s="33"/>
      <c r="T55416" s="33"/>
    </row>
    <row r="55433" spans="19:20">
      <c r="S55433" s="33"/>
      <c r="T55433" s="33"/>
    </row>
    <row r="55450" spans="19:20">
      <c r="S55450" s="33"/>
      <c r="T55450" s="33"/>
    </row>
    <row r="55467" spans="19:20">
      <c r="S55467" s="33"/>
      <c r="T55467" s="33"/>
    </row>
    <row r="55484" spans="19:20">
      <c r="S55484" s="33"/>
      <c r="T55484" s="33"/>
    </row>
    <row r="55501" spans="19:20">
      <c r="S55501" s="33"/>
      <c r="T55501" s="33"/>
    </row>
    <row r="55518" spans="19:20">
      <c r="S55518" s="33"/>
      <c r="T55518" s="33"/>
    </row>
    <row r="55535" spans="19:20">
      <c r="S55535" s="33"/>
      <c r="T55535" s="33"/>
    </row>
    <row r="55552" spans="19:20">
      <c r="S55552" s="33"/>
      <c r="T55552" s="33"/>
    </row>
    <row r="55569" spans="19:20">
      <c r="S55569" s="33"/>
      <c r="T55569" s="33"/>
    </row>
    <row r="55586" spans="19:20">
      <c r="S55586" s="33"/>
      <c r="T55586" s="33"/>
    </row>
    <row r="55603" spans="19:20">
      <c r="S55603" s="33"/>
      <c r="T55603" s="33"/>
    </row>
    <row r="55620" spans="19:20">
      <c r="S55620" s="33"/>
      <c r="T55620" s="33"/>
    </row>
    <row r="55637" spans="19:20">
      <c r="S55637" s="33"/>
      <c r="T55637" s="33"/>
    </row>
    <row r="55654" spans="19:20">
      <c r="S55654" s="33"/>
      <c r="T55654" s="33"/>
    </row>
    <row r="55671" spans="19:20">
      <c r="S55671" s="33"/>
      <c r="T55671" s="33"/>
    </row>
    <row r="55688" spans="19:20">
      <c r="S55688" s="33"/>
      <c r="T55688" s="33"/>
    </row>
    <row r="55705" spans="19:20">
      <c r="S55705" s="33"/>
      <c r="T55705" s="33"/>
    </row>
    <row r="55722" spans="19:20">
      <c r="S55722" s="33"/>
      <c r="T55722" s="33"/>
    </row>
    <row r="55739" spans="19:20">
      <c r="S55739" s="33"/>
      <c r="T55739" s="33"/>
    </row>
    <row r="55756" spans="19:20">
      <c r="S55756" s="33"/>
      <c r="T55756" s="33"/>
    </row>
    <row r="55773" spans="19:20">
      <c r="S55773" s="33"/>
      <c r="T55773" s="33"/>
    </row>
    <row r="55790" spans="19:20">
      <c r="S55790" s="33"/>
      <c r="T55790" s="33"/>
    </row>
    <row r="55807" spans="19:20">
      <c r="S55807" s="33"/>
      <c r="T55807" s="33"/>
    </row>
    <row r="55824" spans="19:20">
      <c r="S55824" s="33"/>
      <c r="T55824" s="33"/>
    </row>
    <row r="55841" spans="19:20">
      <c r="S55841" s="33"/>
      <c r="T55841" s="33"/>
    </row>
    <row r="55858" spans="19:20">
      <c r="S55858" s="33"/>
      <c r="T55858" s="33"/>
    </row>
    <row r="55875" spans="19:20">
      <c r="S55875" s="33"/>
      <c r="T55875" s="33"/>
    </row>
    <row r="55892" spans="19:20">
      <c r="S55892" s="33"/>
      <c r="T55892" s="33"/>
    </row>
    <row r="55909" spans="19:20">
      <c r="S55909" s="33"/>
      <c r="T55909" s="33"/>
    </row>
    <row r="55926" spans="19:20">
      <c r="S55926" s="33"/>
      <c r="T55926" s="33"/>
    </row>
    <row r="55943" spans="19:20">
      <c r="S55943" s="33"/>
      <c r="T55943" s="33"/>
    </row>
    <row r="55960" spans="19:20">
      <c r="S55960" s="33"/>
      <c r="T55960" s="33"/>
    </row>
    <row r="55977" spans="19:20">
      <c r="S55977" s="33"/>
      <c r="T55977" s="33"/>
    </row>
    <row r="55994" spans="19:20">
      <c r="S55994" s="33"/>
      <c r="T55994" s="33"/>
    </row>
    <row r="56011" spans="19:20">
      <c r="S56011" s="33"/>
      <c r="T56011" s="33"/>
    </row>
    <row r="56028" spans="19:20">
      <c r="S56028" s="33"/>
      <c r="T56028" s="33"/>
    </row>
    <row r="56045" spans="19:20">
      <c r="S56045" s="33"/>
      <c r="T56045" s="33"/>
    </row>
    <row r="56062" spans="19:20">
      <c r="S56062" s="33"/>
      <c r="T56062" s="33"/>
    </row>
    <row r="56079" spans="19:20">
      <c r="S56079" s="33"/>
      <c r="T56079" s="33"/>
    </row>
    <row r="56096" spans="19:20">
      <c r="S56096" s="33"/>
      <c r="T56096" s="33"/>
    </row>
    <row r="56113" spans="19:20">
      <c r="S56113" s="33"/>
      <c r="T56113" s="33"/>
    </row>
    <row r="56130" spans="19:20">
      <c r="S56130" s="33"/>
      <c r="T56130" s="33"/>
    </row>
    <row r="56147" spans="19:20">
      <c r="S56147" s="33"/>
      <c r="T56147" s="33"/>
    </row>
    <row r="56164" spans="19:20">
      <c r="S56164" s="33"/>
      <c r="T56164" s="33"/>
    </row>
    <row r="56181" spans="19:20">
      <c r="S56181" s="33"/>
      <c r="T56181" s="33"/>
    </row>
    <row r="56198" spans="19:20">
      <c r="S56198" s="33"/>
      <c r="T56198" s="33"/>
    </row>
    <row r="56215" spans="19:20">
      <c r="S56215" s="33"/>
      <c r="T56215" s="33"/>
    </row>
    <row r="56232" spans="19:20">
      <c r="S56232" s="33"/>
      <c r="T56232" s="33"/>
    </row>
    <row r="56249" spans="19:20">
      <c r="S56249" s="33"/>
      <c r="T56249" s="33"/>
    </row>
    <row r="56266" spans="19:20">
      <c r="S56266" s="33"/>
      <c r="T56266" s="33"/>
    </row>
    <row r="56283" spans="19:20">
      <c r="S56283" s="33"/>
      <c r="T56283" s="33"/>
    </row>
    <row r="56300" spans="19:20">
      <c r="S56300" s="33"/>
      <c r="T56300" s="33"/>
    </row>
    <row r="56317" spans="19:20">
      <c r="S56317" s="33"/>
      <c r="T56317" s="33"/>
    </row>
    <row r="56334" spans="19:20">
      <c r="S56334" s="33"/>
      <c r="T56334" s="33"/>
    </row>
    <row r="56351" spans="19:20">
      <c r="S56351" s="33"/>
      <c r="T56351" s="33"/>
    </row>
    <row r="56368" spans="19:20">
      <c r="S56368" s="33"/>
      <c r="T56368" s="33"/>
    </row>
    <row r="56385" spans="19:20">
      <c r="S56385" s="33"/>
      <c r="T56385" s="33"/>
    </row>
    <row r="56402" spans="19:20">
      <c r="S56402" s="33"/>
      <c r="T56402" s="33"/>
    </row>
    <row r="56419" spans="19:20">
      <c r="S56419" s="33"/>
      <c r="T56419" s="33"/>
    </row>
    <row r="56436" spans="19:20">
      <c r="S56436" s="33"/>
      <c r="T56436" s="33"/>
    </row>
    <row r="56453" spans="19:20">
      <c r="S56453" s="33"/>
      <c r="T56453" s="33"/>
    </row>
    <row r="56470" spans="19:20">
      <c r="S56470" s="33"/>
      <c r="T56470" s="33"/>
    </row>
    <row r="56487" spans="19:20">
      <c r="S56487" s="33"/>
      <c r="T56487" s="33"/>
    </row>
    <row r="56504" spans="19:20">
      <c r="S56504" s="33"/>
      <c r="T56504" s="33"/>
    </row>
    <row r="56521" spans="19:20">
      <c r="S56521" s="33"/>
      <c r="T56521" s="33"/>
    </row>
    <row r="56538" spans="19:20">
      <c r="S56538" s="33"/>
      <c r="T56538" s="33"/>
    </row>
    <row r="56555" spans="19:20">
      <c r="S56555" s="33"/>
      <c r="T56555" s="33"/>
    </row>
    <row r="56572" spans="19:20">
      <c r="S56572" s="33"/>
      <c r="T56572" s="33"/>
    </row>
    <row r="56589" spans="19:20">
      <c r="S56589" s="33"/>
      <c r="T56589" s="33"/>
    </row>
    <row r="56606" spans="19:20">
      <c r="S56606" s="33"/>
      <c r="T56606" s="33"/>
    </row>
    <row r="56623" spans="19:20">
      <c r="S56623" s="33"/>
      <c r="T56623" s="33"/>
    </row>
    <row r="56640" spans="19:20">
      <c r="S56640" s="33"/>
      <c r="T56640" s="33"/>
    </row>
    <row r="56657" spans="19:20">
      <c r="S56657" s="33"/>
      <c r="T56657" s="33"/>
    </row>
    <row r="56674" spans="19:20">
      <c r="S56674" s="33"/>
      <c r="T56674" s="33"/>
    </row>
    <row r="56691" spans="19:20">
      <c r="S56691" s="33"/>
      <c r="T56691" s="33"/>
    </row>
    <row r="56708" spans="19:20">
      <c r="S56708" s="33"/>
      <c r="T56708" s="33"/>
    </row>
    <row r="56725" spans="19:20">
      <c r="S56725" s="33"/>
      <c r="T56725" s="33"/>
    </row>
    <row r="56742" spans="19:20">
      <c r="S56742" s="33"/>
      <c r="T56742" s="33"/>
    </row>
    <row r="56759" spans="19:20">
      <c r="S56759" s="33"/>
      <c r="T56759" s="33"/>
    </row>
    <row r="56776" spans="19:20">
      <c r="S56776" s="33"/>
      <c r="T56776" s="33"/>
    </row>
    <row r="56793" spans="19:20">
      <c r="S56793" s="33"/>
      <c r="T56793" s="33"/>
    </row>
    <row r="56810" spans="19:20">
      <c r="S56810" s="33"/>
      <c r="T56810" s="33"/>
    </row>
    <row r="56827" spans="19:20">
      <c r="S56827" s="33"/>
      <c r="T56827" s="33"/>
    </row>
    <row r="56844" spans="19:20">
      <c r="S56844" s="33"/>
      <c r="T56844" s="33"/>
    </row>
    <row r="56861" spans="19:20">
      <c r="S56861" s="33"/>
      <c r="T56861" s="33"/>
    </row>
    <row r="56878" spans="19:20">
      <c r="S56878" s="33"/>
      <c r="T56878" s="33"/>
    </row>
    <row r="56895" spans="19:20">
      <c r="S56895" s="33"/>
      <c r="T56895" s="33"/>
    </row>
    <row r="56912" spans="19:20">
      <c r="S56912" s="33"/>
      <c r="T56912" s="33"/>
    </row>
    <row r="56929" spans="19:20">
      <c r="S56929" s="33"/>
      <c r="T56929" s="33"/>
    </row>
    <row r="56946" spans="19:20">
      <c r="S56946" s="33"/>
      <c r="T56946" s="33"/>
    </row>
    <row r="56963" spans="19:20">
      <c r="S56963" s="33"/>
      <c r="T56963" s="33"/>
    </row>
    <row r="56980" spans="19:20">
      <c r="S56980" s="33"/>
      <c r="T56980" s="33"/>
    </row>
    <row r="56997" spans="19:20">
      <c r="S56997" s="33"/>
      <c r="T56997" s="33"/>
    </row>
    <row r="57014" spans="19:20">
      <c r="S57014" s="33"/>
      <c r="T57014" s="33"/>
    </row>
    <row r="57031" spans="19:20">
      <c r="S57031" s="33"/>
      <c r="T57031" s="33"/>
    </row>
    <row r="57048" spans="19:20">
      <c r="S57048" s="33"/>
      <c r="T57048" s="33"/>
    </row>
    <row r="57065" spans="19:20">
      <c r="S57065" s="33"/>
      <c r="T57065" s="33"/>
    </row>
    <row r="57082" spans="19:20">
      <c r="S57082" s="33"/>
      <c r="T57082" s="33"/>
    </row>
    <row r="57099" spans="19:20">
      <c r="S57099" s="33"/>
      <c r="T57099" s="33"/>
    </row>
    <row r="57116" spans="19:20">
      <c r="S57116" s="33"/>
      <c r="T57116" s="33"/>
    </row>
    <row r="57133" spans="19:20">
      <c r="S57133" s="33"/>
      <c r="T57133" s="33"/>
    </row>
    <row r="57150" spans="19:20">
      <c r="S57150" s="33"/>
      <c r="T57150" s="33"/>
    </row>
    <row r="57167" spans="19:20">
      <c r="S57167" s="33"/>
      <c r="T57167" s="33"/>
    </row>
    <row r="57184" spans="19:20">
      <c r="S57184" s="33"/>
      <c r="T57184" s="33"/>
    </row>
    <row r="57201" spans="19:20">
      <c r="S57201" s="33"/>
      <c r="T57201" s="33"/>
    </row>
    <row r="57218" spans="19:20">
      <c r="S57218" s="33"/>
      <c r="T57218" s="33"/>
    </row>
    <row r="57235" spans="19:20">
      <c r="S57235" s="33"/>
      <c r="T57235" s="33"/>
    </row>
    <row r="57252" spans="19:20">
      <c r="S57252" s="33"/>
      <c r="T57252" s="33"/>
    </row>
    <row r="57269" spans="19:20">
      <c r="S57269" s="33"/>
      <c r="T57269" s="33"/>
    </row>
    <row r="57286" spans="19:20">
      <c r="S57286" s="33"/>
      <c r="T57286" s="33"/>
    </row>
    <row r="57303" spans="19:20">
      <c r="S57303" s="33"/>
      <c r="T57303" s="33"/>
    </row>
    <row r="57320" spans="19:20">
      <c r="S57320" s="33"/>
      <c r="T57320" s="33"/>
    </row>
    <row r="57337" spans="19:20">
      <c r="S57337" s="33"/>
      <c r="T57337" s="33"/>
    </row>
    <row r="57354" spans="19:20">
      <c r="S57354" s="33"/>
      <c r="T57354" s="33"/>
    </row>
    <row r="57371" spans="19:20">
      <c r="S57371" s="33"/>
      <c r="T57371" s="33"/>
    </row>
    <row r="57388" spans="19:20">
      <c r="S57388" s="33"/>
      <c r="T57388" s="33"/>
    </row>
    <row r="57405" spans="19:20">
      <c r="S57405" s="33"/>
      <c r="T57405" s="33"/>
    </row>
    <row r="57422" spans="19:20">
      <c r="S57422" s="33"/>
      <c r="T57422" s="33"/>
    </row>
    <row r="57439" spans="19:20">
      <c r="S57439" s="33"/>
      <c r="T57439" s="33"/>
    </row>
    <row r="57456" spans="19:20">
      <c r="S57456" s="33"/>
      <c r="T57456" s="33"/>
    </row>
    <row r="57473" spans="19:20">
      <c r="S57473" s="33"/>
      <c r="T57473" s="33"/>
    </row>
    <row r="57490" spans="19:20">
      <c r="S57490" s="33"/>
      <c r="T57490" s="33"/>
    </row>
    <row r="57507" spans="19:20">
      <c r="S57507" s="33"/>
      <c r="T57507" s="33"/>
    </row>
    <row r="57524" spans="19:20">
      <c r="S57524" s="33"/>
      <c r="T57524" s="33"/>
    </row>
    <row r="57541" spans="19:20">
      <c r="S57541" s="33"/>
      <c r="T57541" s="33"/>
    </row>
    <row r="57558" spans="19:20">
      <c r="S57558" s="33"/>
      <c r="T57558" s="33"/>
    </row>
    <row r="57575" spans="19:20">
      <c r="S57575" s="33"/>
      <c r="T57575" s="33"/>
    </row>
    <row r="57592" spans="19:20">
      <c r="S57592" s="33"/>
      <c r="T57592" s="33"/>
    </row>
    <row r="57609" spans="19:20">
      <c r="S57609" s="33"/>
      <c r="T57609" s="33"/>
    </row>
    <row r="57626" spans="19:20">
      <c r="S57626" s="33"/>
      <c r="T57626" s="33"/>
    </row>
    <row r="57643" spans="19:20">
      <c r="S57643" s="33"/>
      <c r="T57643" s="33"/>
    </row>
    <row r="57660" spans="19:20">
      <c r="S57660" s="33"/>
      <c r="T57660" s="33"/>
    </row>
    <row r="57677" spans="19:20">
      <c r="S57677" s="33"/>
      <c r="T57677" s="33"/>
    </row>
    <row r="57694" spans="19:20">
      <c r="S57694" s="33"/>
      <c r="T57694" s="33"/>
    </row>
    <row r="57711" spans="19:20">
      <c r="S57711" s="33"/>
      <c r="T57711" s="33"/>
    </row>
    <row r="57728" spans="19:20">
      <c r="S57728" s="33"/>
      <c r="T57728" s="33"/>
    </row>
    <row r="57745" spans="19:20">
      <c r="S57745" s="33"/>
      <c r="T57745" s="33"/>
    </row>
    <row r="57762" spans="19:20">
      <c r="S57762" s="33"/>
      <c r="T57762" s="33"/>
    </row>
    <row r="57779" spans="19:20">
      <c r="S57779" s="33"/>
      <c r="T57779" s="33"/>
    </row>
    <row r="57796" spans="19:20">
      <c r="S57796" s="33"/>
      <c r="T57796" s="33"/>
    </row>
    <row r="57813" spans="19:20">
      <c r="S57813" s="33"/>
      <c r="T57813" s="33"/>
    </row>
    <row r="57830" spans="19:20">
      <c r="S57830" s="33"/>
      <c r="T57830" s="33"/>
    </row>
    <row r="57847" spans="19:20">
      <c r="S57847" s="33"/>
      <c r="T57847" s="33"/>
    </row>
    <row r="57864" spans="19:20">
      <c r="S57864" s="33"/>
      <c r="T57864" s="33"/>
    </row>
    <row r="57881" spans="19:20">
      <c r="S57881" s="33"/>
      <c r="T57881" s="33"/>
    </row>
    <row r="57898" spans="19:20">
      <c r="S57898" s="33"/>
      <c r="T57898" s="33"/>
    </row>
    <row r="57915" spans="19:20">
      <c r="S57915" s="33"/>
      <c r="T57915" s="33"/>
    </row>
    <row r="57932" spans="19:20">
      <c r="S57932" s="33"/>
      <c r="T57932" s="33"/>
    </row>
    <row r="57949" spans="19:20">
      <c r="S57949" s="33"/>
      <c r="T57949" s="33"/>
    </row>
    <row r="57966" spans="19:20">
      <c r="S57966" s="33"/>
      <c r="T57966" s="33"/>
    </row>
    <row r="57983" spans="19:20">
      <c r="S57983" s="33"/>
      <c r="T57983" s="33"/>
    </row>
    <row r="58000" spans="19:20">
      <c r="S58000" s="33"/>
      <c r="T58000" s="33"/>
    </row>
    <row r="58017" spans="19:20">
      <c r="S58017" s="33"/>
      <c r="T58017" s="33"/>
    </row>
    <row r="58034" spans="19:20">
      <c r="S58034" s="33"/>
      <c r="T58034" s="33"/>
    </row>
    <row r="58051" spans="19:20">
      <c r="S58051" s="33"/>
      <c r="T58051" s="33"/>
    </row>
    <row r="58068" spans="19:20">
      <c r="S58068" s="33"/>
      <c r="T58068" s="33"/>
    </row>
    <row r="58085" spans="19:20">
      <c r="S58085" s="33"/>
      <c r="T58085" s="33"/>
    </row>
    <row r="58102" spans="19:20">
      <c r="S58102" s="33"/>
      <c r="T58102" s="33"/>
    </row>
    <row r="58119" spans="19:20">
      <c r="S58119" s="33"/>
      <c r="T58119" s="33"/>
    </row>
    <row r="58136" spans="19:20">
      <c r="S58136" s="33"/>
      <c r="T58136" s="33"/>
    </row>
    <row r="58153" spans="19:20">
      <c r="S58153" s="33"/>
      <c r="T58153" s="33"/>
    </row>
    <row r="58170" spans="19:20">
      <c r="S58170" s="33"/>
      <c r="T58170" s="33"/>
    </row>
    <row r="58187" spans="19:20">
      <c r="S58187" s="33"/>
      <c r="T58187" s="33"/>
    </row>
    <row r="58204" spans="19:20">
      <c r="S58204" s="33"/>
      <c r="T58204" s="33"/>
    </row>
    <row r="58221" spans="19:20">
      <c r="S58221" s="33"/>
      <c r="T58221" s="33"/>
    </row>
    <row r="58238" spans="19:20">
      <c r="S58238" s="33"/>
      <c r="T58238" s="33"/>
    </row>
    <row r="58255" spans="19:20">
      <c r="S58255" s="33"/>
      <c r="T58255" s="33"/>
    </row>
    <row r="58272" spans="19:20">
      <c r="S58272" s="33"/>
      <c r="T58272" s="33"/>
    </row>
    <row r="58289" spans="19:20">
      <c r="S58289" s="33"/>
      <c r="T58289" s="33"/>
    </row>
    <row r="58306" spans="19:20">
      <c r="S58306" s="33"/>
      <c r="T58306" s="33"/>
    </row>
    <row r="58323" spans="19:20">
      <c r="S58323" s="33"/>
      <c r="T58323" s="33"/>
    </row>
    <row r="58340" spans="19:20">
      <c r="S58340" s="33"/>
      <c r="T58340" s="33"/>
    </row>
    <row r="58357" spans="19:20">
      <c r="S58357" s="33"/>
      <c r="T58357" s="33"/>
    </row>
    <row r="58374" spans="19:20">
      <c r="S58374" s="33"/>
      <c r="T58374" s="33"/>
    </row>
    <row r="58391" spans="19:20">
      <c r="S58391" s="33"/>
      <c r="T58391" s="33"/>
    </row>
    <row r="58408" spans="19:20">
      <c r="S58408" s="33"/>
      <c r="T58408" s="33"/>
    </row>
    <row r="58425" spans="19:20">
      <c r="S58425" s="33"/>
      <c r="T58425" s="33"/>
    </row>
    <row r="58442" spans="19:20">
      <c r="S58442" s="33"/>
      <c r="T58442" s="33"/>
    </row>
    <row r="58459" spans="19:20">
      <c r="S58459" s="33"/>
      <c r="T58459" s="33"/>
    </row>
    <row r="58476" spans="19:20">
      <c r="S58476" s="33"/>
      <c r="T58476" s="33"/>
    </row>
    <row r="58493" spans="19:20">
      <c r="S58493" s="33"/>
      <c r="T58493" s="33"/>
    </row>
    <row r="58510" spans="19:20">
      <c r="S58510" s="33"/>
      <c r="T58510" s="33"/>
    </row>
    <row r="58527" spans="19:20">
      <c r="S58527" s="33"/>
      <c r="T58527" s="33"/>
    </row>
    <row r="58544" spans="19:20">
      <c r="S58544" s="33"/>
      <c r="T58544" s="33"/>
    </row>
    <row r="58561" spans="19:20">
      <c r="S58561" s="33"/>
      <c r="T58561" s="33"/>
    </row>
    <row r="58578" spans="19:20">
      <c r="S58578" s="33"/>
      <c r="T58578" s="33"/>
    </row>
    <row r="58595" spans="19:20">
      <c r="S58595" s="33"/>
      <c r="T58595" s="33"/>
    </row>
    <row r="58612" spans="19:20">
      <c r="S58612" s="33"/>
      <c r="T58612" s="33"/>
    </row>
    <row r="58629" spans="19:20">
      <c r="S58629" s="33"/>
      <c r="T58629" s="33"/>
    </row>
    <row r="58646" spans="19:20">
      <c r="S58646" s="33"/>
      <c r="T58646" s="33"/>
    </row>
    <row r="58663" spans="19:20">
      <c r="S58663" s="33"/>
      <c r="T58663" s="33"/>
    </row>
    <row r="58680" spans="19:20">
      <c r="S58680" s="33"/>
      <c r="T58680" s="33"/>
    </row>
    <row r="58697" spans="19:20">
      <c r="S58697" s="33"/>
      <c r="T58697" s="33"/>
    </row>
    <row r="58714" spans="19:20">
      <c r="S58714" s="33"/>
      <c r="T58714" s="33"/>
    </row>
    <row r="58731" spans="19:20">
      <c r="S58731" s="33"/>
      <c r="T58731" s="33"/>
    </row>
    <row r="58748" spans="19:20">
      <c r="S58748" s="33"/>
      <c r="T58748" s="33"/>
    </row>
    <row r="58765" spans="19:20">
      <c r="S58765" s="33"/>
      <c r="T58765" s="33"/>
    </row>
    <row r="58782" spans="19:20">
      <c r="S58782" s="33"/>
      <c r="T58782" s="33"/>
    </row>
    <row r="58799" spans="19:20">
      <c r="S58799" s="33"/>
      <c r="T58799" s="33"/>
    </row>
    <row r="58816" spans="19:20">
      <c r="S58816" s="33"/>
      <c r="T58816" s="33"/>
    </row>
    <row r="58833" spans="19:20">
      <c r="S58833" s="33"/>
      <c r="T58833" s="33"/>
    </row>
    <row r="58850" spans="19:20">
      <c r="S58850" s="33"/>
      <c r="T58850" s="33"/>
    </row>
    <row r="58867" spans="19:20">
      <c r="S58867" s="33"/>
      <c r="T58867" s="33"/>
    </row>
    <row r="58884" spans="19:20">
      <c r="S58884" s="33"/>
      <c r="T58884" s="33"/>
    </row>
    <row r="58901" spans="19:20">
      <c r="S58901" s="33"/>
      <c r="T58901" s="33"/>
    </row>
    <row r="58918" spans="19:20">
      <c r="S58918" s="33"/>
      <c r="T58918" s="33"/>
    </row>
    <row r="58935" spans="19:20">
      <c r="S58935" s="33"/>
      <c r="T58935" s="33"/>
    </row>
    <row r="58952" spans="19:20">
      <c r="S58952" s="33"/>
      <c r="T58952" s="33"/>
    </row>
    <row r="58969" spans="19:20">
      <c r="S58969" s="33"/>
      <c r="T58969" s="33"/>
    </row>
    <row r="58986" spans="19:20">
      <c r="S58986" s="33"/>
      <c r="T58986" s="33"/>
    </row>
    <row r="59003" spans="19:20">
      <c r="S59003" s="33"/>
      <c r="T59003" s="33"/>
    </row>
    <row r="59020" spans="19:20">
      <c r="S59020" s="33"/>
      <c r="T59020" s="33"/>
    </row>
    <row r="59037" spans="19:20">
      <c r="S59037" s="33"/>
      <c r="T59037" s="33"/>
    </row>
    <row r="59054" spans="19:20">
      <c r="S59054" s="33"/>
      <c r="T59054" s="33"/>
    </row>
    <row r="59071" spans="19:20">
      <c r="S59071" s="33"/>
      <c r="T59071" s="33"/>
    </row>
    <row r="59088" spans="19:20">
      <c r="S59088" s="33"/>
      <c r="T59088" s="33"/>
    </row>
    <row r="59105" spans="19:20">
      <c r="S59105" s="33"/>
      <c r="T59105" s="33"/>
    </row>
    <row r="59122" spans="19:20">
      <c r="S59122" s="33"/>
      <c r="T59122" s="33"/>
    </row>
    <row r="59139" spans="19:20">
      <c r="S59139" s="33"/>
      <c r="T59139" s="33"/>
    </row>
    <row r="59156" spans="19:20">
      <c r="S59156" s="33"/>
      <c r="T59156" s="33"/>
    </row>
    <row r="59173" spans="19:20">
      <c r="S59173" s="33"/>
      <c r="T59173" s="33"/>
    </row>
    <row r="59190" spans="19:20">
      <c r="S59190" s="33"/>
      <c r="T59190" s="33"/>
    </row>
    <row r="59207" spans="19:20">
      <c r="S59207" s="33"/>
      <c r="T59207" s="33"/>
    </row>
    <row r="59224" spans="19:20">
      <c r="S59224" s="33"/>
      <c r="T59224" s="33"/>
    </row>
    <row r="59241" spans="19:20">
      <c r="S59241" s="33"/>
      <c r="T59241" s="33"/>
    </row>
    <row r="59258" spans="19:20">
      <c r="S59258" s="33"/>
      <c r="T59258" s="33"/>
    </row>
    <row r="59275" spans="19:20">
      <c r="S59275" s="33"/>
      <c r="T59275" s="33"/>
    </row>
    <row r="59292" spans="19:20">
      <c r="S59292" s="33"/>
      <c r="T59292" s="33"/>
    </row>
    <row r="59309" spans="19:20">
      <c r="S59309" s="33"/>
      <c r="T59309" s="33"/>
    </row>
    <row r="59326" spans="19:20">
      <c r="S59326" s="33"/>
      <c r="T59326" s="33"/>
    </row>
    <row r="59343" spans="19:20">
      <c r="S59343" s="33"/>
      <c r="T59343" s="33"/>
    </row>
    <row r="59360" spans="19:20">
      <c r="S59360" s="33"/>
      <c r="T59360" s="33"/>
    </row>
    <row r="59377" spans="19:20">
      <c r="S59377" s="33"/>
      <c r="T59377" s="33"/>
    </row>
    <row r="59394" spans="19:20">
      <c r="S59394" s="33"/>
      <c r="T59394" s="33"/>
    </row>
    <row r="59411" spans="19:20">
      <c r="S59411" s="33"/>
      <c r="T59411" s="33"/>
    </row>
    <row r="59428" spans="19:20">
      <c r="S59428" s="33"/>
      <c r="T59428" s="33"/>
    </row>
    <row r="59445" spans="19:20">
      <c r="S59445" s="33"/>
      <c r="T59445" s="33"/>
    </row>
    <row r="59462" spans="19:20">
      <c r="S59462" s="33"/>
      <c r="T59462" s="33"/>
    </row>
    <row r="59479" spans="19:20">
      <c r="S59479" s="33"/>
      <c r="T59479" s="33"/>
    </row>
    <row r="59496" spans="19:20">
      <c r="S59496" s="33"/>
      <c r="T59496" s="33"/>
    </row>
    <row r="59513" spans="19:20">
      <c r="S59513" s="33"/>
      <c r="T59513" s="33"/>
    </row>
    <row r="59530" spans="19:20">
      <c r="S59530" s="33"/>
      <c r="T59530" s="33"/>
    </row>
    <row r="59547" spans="19:20">
      <c r="S59547" s="33"/>
      <c r="T59547" s="33"/>
    </row>
    <row r="59564" spans="19:20">
      <c r="S59564" s="33"/>
      <c r="T59564" s="33"/>
    </row>
    <row r="59581" spans="19:20">
      <c r="S59581" s="33"/>
      <c r="T59581" s="33"/>
    </row>
    <row r="59598" spans="19:20">
      <c r="S59598" s="33"/>
      <c r="T59598" s="33"/>
    </row>
    <row r="59615" spans="19:20">
      <c r="S59615" s="33"/>
      <c r="T59615" s="33"/>
    </row>
    <row r="59632" spans="19:20">
      <c r="S59632" s="33"/>
      <c r="T59632" s="33"/>
    </row>
    <row r="59649" spans="19:20">
      <c r="S59649" s="33"/>
      <c r="T59649" s="33"/>
    </row>
    <row r="59666" spans="19:20">
      <c r="S59666" s="33"/>
      <c r="T59666" s="33"/>
    </row>
    <row r="59683" spans="19:20">
      <c r="S59683" s="33"/>
      <c r="T59683" s="33"/>
    </row>
    <row r="59700" spans="19:20">
      <c r="S59700" s="33"/>
      <c r="T59700" s="33"/>
    </row>
    <row r="59717" spans="19:20">
      <c r="S59717" s="33"/>
      <c r="T59717" s="33"/>
    </row>
    <row r="59734" spans="19:20">
      <c r="S59734" s="33"/>
      <c r="T59734" s="33"/>
    </row>
    <row r="59751" spans="19:20">
      <c r="S59751" s="33"/>
      <c r="T59751" s="33"/>
    </row>
    <row r="59768" spans="19:20">
      <c r="S59768" s="33"/>
      <c r="T59768" s="33"/>
    </row>
    <row r="59785" spans="19:20">
      <c r="S59785" s="33"/>
      <c r="T59785" s="33"/>
    </row>
    <row r="59802" spans="19:20">
      <c r="S59802" s="33"/>
      <c r="T59802" s="33"/>
    </row>
    <row r="59819" spans="19:20">
      <c r="S59819" s="33"/>
      <c r="T59819" s="33"/>
    </row>
    <row r="59836" spans="19:20">
      <c r="S59836" s="33"/>
      <c r="T59836" s="33"/>
    </row>
    <row r="59853" spans="19:20">
      <c r="S59853" s="33"/>
      <c r="T59853" s="33"/>
    </row>
    <row r="59870" spans="19:20">
      <c r="S59870" s="33"/>
      <c r="T59870" s="33"/>
    </row>
    <row r="59887" spans="19:20">
      <c r="S59887" s="33"/>
      <c r="T59887" s="33"/>
    </row>
    <row r="59904" spans="19:20">
      <c r="S59904" s="33"/>
      <c r="T59904" s="33"/>
    </row>
    <row r="59921" spans="19:20">
      <c r="S59921" s="33"/>
      <c r="T59921" s="33"/>
    </row>
    <row r="59938" spans="19:20">
      <c r="S59938" s="33"/>
      <c r="T59938" s="33"/>
    </row>
    <row r="59955" spans="19:20">
      <c r="S59955" s="33"/>
      <c r="T59955" s="33"/>
    </row>
    <row r="59972" spans="19:20">
      <c r="S59972" s="33"/>
      <c r="T59972" s="33"/>
    </row>
    <row r="59989" spans="19:20">
      <c r="S59989" s="33"/>
      <c r="T59989" s="33"/>
    </row>
    <row r="60006" spans="19:20">
      <c r="S60006" s="33"/>
      <c r="T60006" s="33"/>
    </row>
    <row r="60023" spans="19:20">
      <c r="S60023" s="33"/>
      <c r="T60023" s="33"/>
    </row>
    <row r="60040" spans="19:20">
      <c r="S60040" s="33"/>
      <c r="T60040" s="33"/>
    </row>
    <row r="60057" spans="19:20">
      <c r="S60057" s="33"/>
      <c r="T60057" s="33"/>
    </row>
    <row r="60074" spans="19:20">
      <c r="S60074" s="33"/>
      <c r="T60074" s="33"/>
    </row>
    <row r="60091" spans="19:20">
      <c r="S60091" s="33"/>
      <c r="T60091" s="33"/>
    </row>
    <row r="60108" spans="19:20">
      <c r="S60108" s="33"/>
      <c r="T60108" s="33"/>
    </row>
    <row r="60125" spans="19:20">
      <c r="S60125" s="33"/>
      <c r="T60125" s="33"/>
    </row>
    <row r="60142" spans="19:20">
      <c r="S60142" s="33"/>
      <c r="T60142" s="33"/>
    </row>
    <row r="60159" spans="19:20">
      <c r="S60159" s="33"/>
      <c r="T60159" s="33"/>
    </row>
    <row r="60176" spans="19:20">
      <c r="S60176" s="33"/>
      <c r="T60176" s="33"/>
    </row>
    <row r="60193" spans="19:20">
      <c r="S60193" s="33"/>
      <c r="T60193" s="33"/>
    </row>
    <row r="60210" spans="19:20">
      <c r="S60210" s="33"/>
      <c r="T60210" s="33"/>
    </row>
    <row r="60227" spans="19:20">
      <c r="S60227" s="33"/>
      <c r="T60227" s="33"/>
    </row>
    <row r="60244" spans="19:20">
      <c r="S60244" s="33"/>
      <c r="T60244" s="33"/>
    </row>
    <row r="60261" spans="19:20">
      <c r="S60261" s="33"/>
      <c r="T60261" s="33"/>
    </row>
    <row r="60278" spans="19:20">
      <c r="S60278" s="33"/>
      <c r="T60278" s="33"/>
    </row>
    <row r="60295" spans="19:20">
      <c r="S60295" s="33"/>
      <c r="T60295" s="33"/>
    </row>
    <row r="60312" spans="19:20">
      <c r="S60312" s="33"/>
      <c r="T60312" s="33"/>
    </row>
    <row r="60329" spans="19:20">
      <c r="S60329" s="33"/>
      <c r="T60329" s="33"/>
    </row>
    <row r="60346" spans="19:20">
      <c r="S60346" s="33"/>
      <c r="T60346" s="33"/>
    </row>
    <row r="60363" spans="19:20">
      <c r="S60363" s="33"/>
      <c r="T60363" s="33"/>
    </row>
    <row r="60380" spans="19:20">
      <c r="S60380" s="33"/>
      <c r="T60380" s="33"/>
    </row>
    <row r="60397" spans="19:20">
      <c r="S60397" s="33"/>
      <c r="T60397" s="33"/>
    </row>
    <row r="60414" spans="19:20">
      <c r="S60414" s="33"/>
      <c r="T60414" s="33"/>
    </row>
    <row r="60431" spans="19:20">
      <c r="S60431" s="33"/>
      <c r="T60431" s="33"/>
    </row>
    <row r="60448" spans="19:20">
      <c r="S60448" s="33"/>
      <c r="T60448" s="33"/>
    </row>
    <row r="60465" spans="19:20">
      <c r="S60465" s="33"/>
      <c r="T60465" s="33"/>
    </row>
    <row r="60482" spans="19:20">
      <c r="S60482" s="33"/>
      <c r="T60482" s="33"/>
    </row>
    <row r="60499" spans="19:20">
      <c r="S60499" s="33"/>
      <c r="T60499" s="33"/>
    </row>
    <row r="60516" spans="19:20">
      <c r="S60516" s="33"/>
      <c r="T60516" s="33"/>
    </row>
    <row r="60533" spans="19:20">
      <c r="S60533" s="33"/>
      <c r="T60533" s="33"/>
    </row>
    <row r="60550" spans="19:20">
      <c r="S60550" s="33"/>
      <c r="T60550" s="33"/>
    </row>
    <row r="60567" spans="19:20">
      <c r="S60567" s="33"/>
      <c r="T60567" s="33"/>
    </row>
    <row r="60584" spans="19:20">
      <c r="S60584" s="33"/>
      <c r="T60584" s="33"/>
    </row>
    <row r="60601" spans="19:20">
      <c r="S60601" s="33"/>
      <c r="T60601" s="33"/>
    </row>
    <row r="60618" spans="19:20">
      <c r="S60618" s="33"/>
      <c r="T60618" s="33"/>
    </row>
    <row r="60635" spans="19:20">
      <c r="S60635" s="33"/>
      <c r="T60635" s="33"/>
    </row>
    <row r="60652" spans="19:20">
      <c r="S60652" s="33"/>
      <c r="T60652" s="33"/>
    </row>
    <row r="60669" spans="19:20">
      <c r="S60669" s="33"/>
      <c r="T60669" s="33"/>
    </row>
    <row r="60686" spans="19:20">
      <c r="S60686" s="33"/>
      <c r="T60686" s="33"/>
    </row>
    <row r="60703" spans="19:20">
      <c r="S60703" s="33"/>
      <c r="T60703" s="33"/>
    </row>
    <row r="60720" spans="19:20">
      <c r="S60720" s="33"/>
      <c r="T60720" s="33"/>
    </row>
    <row r="60737" spans="19:20">
      <c r="S60737" s="33"/>
      <c r="T60737" s="33"/>
    </row>
    <row r="60754" spans="19:20">
      <c r="S60754" s="33"/>
      <c r="T60754" s="33"/>
    </row>
    <row r="60771" spans="19:20">
      <c r="S60771" s="33"/>
      <c r="T60771" s="33"/>
    </row>
    <row r="60788" spans="19:20">
      <c r="S60788" s="33"/>
      <c r="T60788" s="33"/>
    </row>
    <row r="60805" spans="19:20">
      <c r="S60805" s="33"/>
      <c r="T60805" s="33"/>
    </row>
    <row r="60822" spans="19:20">
      <c r="S60822" s="33"/>
      <c r="T60822" s="33"/>
    </row>
    <row r="60839" spans="19:20">
      <c r="S60839" s="33"/>
      <c r="T60839" s="33"/>
    </row>
    <row r="60856" spans="19:20">
      <c r="S60856" s="33"/>
      <c r="T60856" s="33"/>
    </row>
    <row r="60873" spans="19:20">
      <c r="S60873" s="33"/>
      <c r="T60873" s="33"/>
    </row>
    <row r="60890" spans="19:20">
      <c r="S60890" s="33"/>
      <c r="T60890" s="33"/>
    </row>
    <row r="60907" spans="19:20">
      <c r="S60907" s="33"/>
      <c r="T60907" s="33"/>
    </row>
    <row r="60924" spans="19:20">
      <c r="S60924" s="33"/>
      <c r="T60924" s="33"/>
    </row>
    <row r="60941" spans="19:20">
      <c r="S60941" s="33"/>
      <c r="T60941" s="33"/>
    </row>
    <row r="60958" spans="19:20">
      <c r="S60958" s="33"/>
      <c r="T60958" s="33"/>
    </row>
    <row r="60975" spans="19:20">
      <c r="S60975" s="33"/>
      <c r="T60975" s="33"/>
    </row>
    <row r="60992" spans="19:20">
      <c r="S60992" s="33"/>
      <c r="T60992" s="33"/>
    </row>
    <row r="61009" spans="19:20">
      <c r="S61009" s="33"/>
      <c r="T61009" s="33"/>
    </row>
    <row r="61026" spans="19:20">
      <c r="S61026" s="33"/>
      <c r="T61026" s="33"/>
    </row>
    <row r="61043" spans="19:20">
      <c r="S61043" s="33"/>
      <c r="T61043" s="33"/>
    </row>
    <row r="61060" spans="19:20">
      <c r="S61060" s="33"/>
      <c r="T61060" s="33"/>
    </row>
    <row r="61077" spans="19:20">
      <c r="S61077" s="33"/>
      <c r="T61077" s="33"/>
    </row>
    <row r="61094" spans="19:20">
      <c r="S61094" s="33"/>
      <c r="T61094" s="33"/>
    </row>
    <row r="61111" spans="19:20">
      <c r="S61111" s="33"/>
      <c r="T61111" s="33"/>
    </row>
    <row r="61128" spans="19:20">
      <c r="S61128" s="33"/>
      <c r="T61128" s="33"/>
    </row>
    <row r="61145" spans="19:20">
      <c r="S61145" s="33"/>
      <c r="T61145" s="33"/>
    </row>
    <row r="61162" spans="19:20">
      <c r="S61162" s="33"/>
      <c r="T61162" s="33"/>
    </row>
    <row r="61179" spans="19:20">
      <c r="S61179" s="33"/>
      <c r="T61179" s="33"/>
    </row>
    <row r="61196" spans="19:20">
      <c r="S61196" s="33"/>
      <c r="T61196" s="33"/>
    </row>
    <row r="61213" spans="19:20">
      <c r="S61213" s="33"/>
      <c r="T61213" s="33"/>
    </row>
    <row r="61230" spans="19:20">
      <c r="S61230" s="33"/>
      <c r="T61230" s="33"/>
    </row>
    <row r="61247" spans="19:20">
      <c r="S61247" s="33"/>
      <c r="T61247" s="33"/>
    </row>
    <row r="61264" spans="19:20">
      <c r="S61264" s="33"/>
      <c r="T61264" s="33"/>
    </row>
    <row r="61281" spans="19:20">
      <c r="S61281" s="33"/>
      <c r="T61281" s="33"/>
    </row>
    <row r="61298" spans="19:20">
      <c r="S61298" s="33"/>
      <c r="T61298" s="33"/>
    </row>
    <row r="61315" spans="19:20">
      <c r="S61315" s="33"/>
      <c r="T61315" s="33"/>
    </row>
    <row r="61332" spans="19:20">
      <c r="S61332" s="33"/>
      <c r="T61332" s="33"/>
    </row>
    <row r="61349" spans="19:20">
      <c r="S61349" s="33"/>
      <c r="T61349" s="33"/>
    </row>
    <row r="61366" spans="19:20">
      <c r="S61366" s="33"/>
      <c r="T61366" s="33"/>
    </row>
    <row r="61383" spans="19:20">
      <c r="S61383" s="33"/>
      <c r="T61383" s="33"/>
    </row>
    <row r="61400" spans="19:20">
      <c r="S61400" s="33"/>
      <c r="T61400" s="33"/>
    </row>
    <row r="61417" spans="19:20">
      <c r="S61417" s="33"/>
      <c r="T61417" s="33"/>
    </row>
    <row r="61434" spans="19:20">
      <c r="S61434" s="33"/>
      <c r="T61434" s="33"/>
    </row>
    <row r="61451" spans="19:20">
      <c r="S61451" s="33"/>
      <c r="T61451" s="33"/>
    </row>
    <row r="61468" spans="19:20">
      <c r="S61468" s="33"/>
      <c r="T61468" s="33"/>
    </row>
    <row r="61485" spans="19:20">
      <c r="S61485" s="33"/>
      <c r="T61485" s="33"/>
    </row>
    <row r="61502" spans="19:20">
      <c r="S61502" s="33"/>
      <c r="T61502" s="33"/>
    </row>
    <row r="61519" spans="19:20">
      <c r="S61519" s="33"/>
      <c r="T61519" s="33"/>
    </row>
    <row r="61536" spans="19:20">
      <c r="S61536" s="33"/>
      <c r="T61536" s="33"/>
    </row>
    <row r="61553" spans="19:20">
      <c r="S61553" s="33"/>
      <c r="T61553" s="33"/>
    </row>
    <row r="61570" spans="19:20">
      <c r="S61570" s="33"/>
      <c r="T61570" s="33"/>
    </row>
    <row r="61587" spans="19:20">
      <c r="S61587" s="33"/>
      <c r="T61587" s="33"/>
    </row>
    <row r="61604" spans="19:20">
      <c r="S61604" s="33"/>
      <c r="T61604" s="33"/>
    </row>
    <row r="61621" spans="19:20">
      <c r="S61621" s="33"/>
      <c r="T61621" s="33"/>
    </row>
    <row r="61638" spans="19:20">
      <c r="S61638" s="33"/>
      <c r="T61638" s="33"/>
    </row>
    <row r="61655" spans="19:20">
      <c r="S61655" s="33"/>
      <c r="T61655" s="33"/>
    </row>
    <row r="61672" spans="19:20">
      <c r="S61672" s="33"/>
      <c r="T61672" s="33"/>
    </row>
    <row r="61689" spans="19:20">
      <c r="S61689" s="33"/>
      <c r="T61689" s="33"/>
    </row>
    <row r="61706" spans="19:20">
      <c r="S61706" s="33"/>
      <c r="T61706" s="33"/>
    </row>
    <row r="61723" spans="19:20">
      <c r="S61723" s="33"/>
      <c r="T61723" s="33"/>
    </row>
    <row r="61740" spans="19:20">
      <c r="S61740" s="33"/>
      <c r="T61740" s="33"/>
    </row>
    <row r="61757" spans="19:20">
      <c r="S61757" s="33"/>
      <c r="T61757" s="33"/>
    </row>
    <row r="61774" spans="19:20">
      <c r="S61774" s="33"/>
      <c r="T61774" s="33"/>
    </row>
    <row r="61791" spans="19:20">
      <c r="S61791" s="33"/>
      <c r="T61791" s="33"/>
    </row>
    <row r="61808" spans="19:20">
      <c r="S61808" s="33"/>
      <c r="T61808" s="33"/>
    </row>
    <row r="61825" spans="19:20">
      <c r="S61825" s="33"/>
      <c r="T61825" s="33"/>
    </row>
    <row r="61842" spans="19:20">
      <c r="S61842" s="33"/>
      <c r="T61842" s="33"/>
    </row>
    <row r="61859" spans="19:20">
      <c r="S61859" s="33"/>
      <c r="T61859" s="33"/>
    </row>
    <row r="61876" spans="19:20">
      <c r="S61876" s="33"/>
      <c r="T61876" s="33"/>
    </row>
    <row r="61893" spans="19:20">
      <c r="S61893" s="33"/>
      <c r="T61893" s="33"/>
    </row>
    <row r="61910" spans="19:20">
      <c r="S61910" s="33"/>
      <c r="T61910" s="33"/>
    </row>
    <row r="61927" spans="19:20">
      <c r="S61927" s="33"/>
      <c r="T61927" s="33"/>
    </row>
    <row r="61944" spans="19:20">
      <c r="S61944" s="33"/>
      <c r="T61944" s="33"/>
    </row>
    <row r="61961" spans="19:20">
      <c r="S61961" s="33"/>
      <c r="T61961" s="33"/>
    </row>
    <row r="61978" spans="19:20">
      <c r="S61978" s="33"/>
      <c r="T61978" s="33"/>
    </row>
    <row r="61995" spans="19:20">
      <c r="S61995" s="33"/>
      <c r="T61995" s="33"/>
    </row>
    <row r="62012" spans="19:20">
      <c r="S62012" s="33"/>
      <c r="T62012" s="33"/>
    </row>
    <row r="62029" spans="19:20">
      <c r="S62029" s="33"/>
      <c r="T62029" s="33"/>
    </row>
    <row r="62046" spans="19:20">
      <c r="S62046" s="33"/>
      <c r="T62046" s="33"/>
    </row>
    <row r="62063" spans="19:20">
      <c r="S62063" s="33"/>
      <c r="T62063" s="33"/>
    </row>
    <row r="62080" spans="19:20">
      <c r="S62080" s="33"/>
      <c r="T62080" s="33"/>
    </row>
    <row r="62097" spans="19:20">
      <c r="S62097" s="33"/>
      <c r="T62097" s="33"/>
    </row>
    <row r="62114" spans="19:20">
      <c r="S62114" s="33"/>
      <c r="T62114" s="33"/>
    </row>
    <row r="62131" spans="19:20">
      <c r="S62131" s="33"/>
      <c r="T62131" s="33"/>
    </row>
    <row r="62148" spans="19:20">
      <c r="S62148" s="33"/>
      <c r="T62148" s="33"/>
    </row>
    <row r="62165" spans="19:20">
      <c r="S62165" s="33"/>
      <c r="T62165" s="33"/>
    </row>
    <row r="62182" spans="19:20">
      <c r="S62182" s="33"/>
      <c r="T62182" s="33"/>
    </row>
    <row r="62199" spans="19:20">
      <c r="S62199" s="33"/>
      <c r="T62199" s="33"/>
    </row>
    <row r="62216" spans="19:20">
      <c r="S62216" s="33"/>
      <c r="T62216" s="33"/>
    </row>
    <row r="62233" spans="19:20">
      <c r="S62233" s="33"/>
      <c r="T62233" s="33"/>
    </row>
    <row r="62250" spans="19:20">
      <c r="S62250" s="33"/>
      <c r="T62250" s="33"/>
    </row>
    <row r="62267" spans="19:20">
      <c r="S62267" s="33"/>
      <c r="T62267" s="33"/>
    </row>
    <row r="62284" spans="19:20">
      <c r="S62284" s="33"/>
      <c r="T62284" s="33"/>
    </row>
    <row r="62301" spans="19:20">
      <c r="S62301" s="33"/>
      <c r="T62301" s="33"/>
    </row>
    <row r="62318" spans="19:20">
      <c r="S62318" s="33"/>
      <c r="T62318" s="33"/>
    </row>
    <row r="62335" spans="19:20">
      <c r="S62335" s="33"/>
      <c r="T62335" s="33"/>
    </row>
    <row r="62352" spans="19:20">
      <c r="S62352" s="33"/>
      <c r="T62352" s="33"/>
    </row>
    <row r="62369" spans="19:20">
      <c r="S62369" s="33"/>
      <c r="T62369" s="33"/>
    </row>
    <row r="62386" spans="19:20">
      <c r="S62386" s="33"/>
      <c r="T62386" s="33"/>
    </row>
    <row r="62403" spans="19:20">
      <c r="S62403" s="33"/>
      <c r="T62403" s="33"/>
    </row>
    <row r="62420" spans="19:20">
      <c r="S62420" s="33"/>
      <c r="T62420" s="33"/>
    </row>
    <row r="62437" spans="19:20">
      <c r="S62437" s="33"/>
      <c r="T62437" s="33"/>
    </row>
    <row r="62454" spans="19:20">
      <c r="S62454" s="33"/>
      <c r="T62454" s="33"/>
    </row>
    <row r="62471" spans="19:20">
      <c r="S62471" s="33"/>
      <c r="T62471" s="33"/>
    </row>
    <row r="62488" spans="19:20">
      <c r="S62488" s="33"/>
      <c r="T62488" s="33"/>
    </row>
    <row r="62505" spans="19:20">
      <c r="S62505" s="33"/>
      <c r="T62505" s="33"/>
    </row>
    <row r="62522" spans="19:20">
      <c r="S62522" s="33"/>
      <c r="T62522" s="33"/>
    </row>
    <row r="62539" spans="19:20">
      <c r="S62539" s="33"/>
      <c r="T62539" s="33"/>
    </row>
    <row r="62556" spans="19:20">
      <c r="S62556" s="33"/>
      <c r="T62556" s="33"/>
    </row>
    <row r="62573" spans="19:20">
      <c r="S62573" s="33"/>
      <c r="T62573" s="33"/>
    </row>
    <row r="62590" spans="19:20">
      <c r="S62590" s="33"/>
      <c r="T62590" s="33"/>
    </row>
    <row r="62607" spans="19:20">
      <c r="S62607" s="33"/>
      <c r="T62607" s="33"/>
    </row>
    <row r="62624" spans="19:20">
      <c r="S62624" s="33"/>
      <c r="T62624" s="33"/>
    </row>
    <row r="62641" spans="19:20">
      <c r="S62641" s="33"/>
      <c r="T62641" s="33"/>
    </row>
    <row r="62658" spans="19:20">
      <c r="S62658" s="33"/>
      <c r="T62658" s="33"/>
    </row>
    <row r="62675" spans="19:20">
      <c r="S62675" s="33"/>
      <c r="T62675" s="33"/>
    </row>
    <row r="62692" spans="19:20">
      <c r="S62692" s="33"/>
      <c r="T62692" s="33"/>
    </row>
    <row r="62709" spans="19:20">
      <c r="S62709" s="33"/>
      <c r="T62709" s="33"/>
    </row>
    <row r="62726" spans="19:20">
      <c r="S62726" s="33"/>
      <c r="T62726" s="33"/>
    </row>
    <row r="62743" spans="19:20">
      <c r="S62743" s="33"/>
      <c r="T62743" s="33"/>
    </row>
    <row r="62760" spans="19:20">
      <c r="S62760" s="33"/>
      <c r="T62760" s="33"/>
    </row>
    <row r="62777" spans="19:20">
      <c r="S62777" s="33"/>
      <c r="T62777" s="33"/>
    </row>
    <row r="62794" spans="19:20">
      <c r="S62794" s="33"/>
      <c r="T62794" s="33"/>
    </row>
    <row r="62811" spans="19:20">
      <c r="S62811" s="33"/>
      <c r="T62811" s="33"/>
    </row>
    <row r="62828" spans="19:20">
      <c r="S62828" s="33"/>
      <c r="T62828" s="33"/>
    </row>
    <row r="62845" spans="19:20">
      <c r="S62845" s="33"/>
      <c r="T62845" s="33"/>
    </row>
    <row r="62862" spans="19:20">
      <c r="S62862" s="33"/>
      <c r="T62862" s="33"/>
    </row>
    <row r="62879" spans="19:20">
      <c r="S62879" s="33"/>
      <c r="T62879" s="33"/>
    </row>
    <row r="62896" spans="19:20">
      <c r="S62896" s="33"/>
      <c r="T62896" s="33"/>
    </row>
    <row r="62913" spans="19:20">
      <c r="S62913" s="33"/>
      <c r="T62913" s="33"/>
    </row>
    <row r="62930" spans="19:20">
      <c r="S62930" s="33"/>
      <c r="T62930" s="33"/>
    </row>
    <row r="62947" spans="19:20">
      <c r="S62947" s="33"/>
      <c r="T62947" s="33"/>
    </row>
    <row r="62964" spans="19:20">
      <c r="S62964" s="33"/>
      <c r="T62964" s="33"/>
    </row>
    <row r="62981" spans="19:20">
      <c r="S62981" s="33"/>
      <c r="T62981" s="33"/>
    </row>
    <row r="62998" spans="19:20">
      <c r="S62998" s="33"/>
      <c r="T62998" s="33"/>
    </row>
    <row r="63015" spans="19:20">
      <c r="S63015" s="33"/>
      <c r="T63015" s="33"/>
    </row>
    <row r="63032" spans="19:20">
      <c r="S63032" s="33"/>
      <c r="T63032" s="33"/>
    </row>
    <row r="63049" spans="19:20">
      <c r="S63049" s="33"/>
      <c r="T63049" s="33"/>
    </row>
    <row r="63066" spans="19:20">
      <c r="S63066" s="33"/>
      <c r="T63066" s="33"/>
    </row>
    <row r="63083" spans="19:20">
      <c r="S63083" s="33"/>
      <c r="T63083" s="33"/>
    </row>
    <row r="63100" spans="19:20">
      <c r="S63100" s="33"/>
      <c r="T63100" s="33"/>
    </row>
    <row r="63117" spans="19:20">
      <c r="S63117" s="33"/>
      <c r="T63117" s="33"/>
    </row>
    <row r="63134" spans="19:20">
      <c r="S63134" s="33"/>
      <c r="T63134" s="33"/>
    </row>
    <row r="63151" spans="19:20">
      <c r="S63151" s="33"/>
      <c r="T63151" s="33"/>
    </row>
    <row r="63168" spans="19:20">
      <c r="S63168" s="33"/>
      <c r="T63168" s="33"/>
    </row>
    <row r="63185" spans="19:20">
      <c r="S63185" s="33"/>
      <c r="T63185" s="33"/>
    </row>
    <row r="63202" spans="19:20">
      <c r="S63202" s="33"/>
      <c r="T63202" s="33"/>
    </row>
    <row r="63219" spans="19:20">
      <c r="S63219" s="33"/>
      <c r="T63219" s="33"/>
    </row>
    <row r="63236" spans="19:20">
      <c r="S63236" s="33"/>
      <c r="T63236" s="33"/>
    </row>
    <row r="63253" spans="19:20">
      <c r="S63253" s="33"/>
      <c r="T63253" s="33"/>
    </row>
    <row r="63270" spans="19:20">
      <c r="S63270" s="33"/>
      <c r="T63270" s="33"/>
    </row>
    <row r="63287" spans="19:20">
      <c r="S63287" s="33"/>
      <c r="T63287" s="33"/>
    </row>
    <row r="63304" spans="19:20">
      <c r="S63304" s="33"/>
      <c r="T63304" s="33"/>
    </row>
    <row r="63321" spans="19:20">
      <c r="S63321" s="33"/>
      <c r="T63321" s="33"/>
    </row>
    <row r="63338" spans="19:20">
      <c r="S63338" s="33"/>
      <c r="T63338" s="33"/>
    </row>
    <row r="63355" spans="19:20">
      <c r="S63355" s="33"/>
      <c r="T63355" s="33"/>
    </row>
    <row r="63372" spans="19:20">
      <c r="S63372" s="33"/>
      <c r="T63372" s="33"/>
    </row>
    <row r="63389" spans="19:20">
      <c r="S63389" s="33"/>
      <c r="T63389" s="33"/>
    </row>
    <row r="63406" spans="19:20">
      <c r="S63406" s="33"/>
      <c r="T63406" s="33"/>
    </row>
    <row r="63423" spans="19:20">
      <c r="S63423" s="33"/>
      <c r="T63423" s="33"/>
    </row>
    <row r="63440" spans="19:20">
      <c r="S63440" s="33"/>
      <c r="T63440" s="33"/>
    </row>
    <row r="63457" spans="19:20">
      <c r="S63457" s="33"/>
      <c r="T63457" s="33"/>
    </row>
    <row r="63474" spans="19:20">
      <c r="S63474" s="33"/>
      <c r="T63474" s="33"/>
    </row>
    <row r="63491" spans="19:20">
      <c r="S63491" s="33"/>
      <c r="T63491" s="33"/>
    </row>
    <row r="63508" spans="19:20">
      <c r="S63508" s="33"/>
      <c r="T63508" s="33"/>
    </row>
    <row r="63525" spans="19:20">
      <c r="S63525" s="33"/>
      <c r="T63525" s="33"/>
    </row>
    <row r="63542" spans="19:20">
      <c r="S63542" s="33"/>
      <c r="T63542" s="33"/>
    </row>
    <row r="63559" spans="19:20">
      <c r="S63559" s="33"/>
      <c r="T63559" s="33"/>
    </row>
    <row r="63576" spans="19:20">
      <c r="S63576" s="33"/>
      <c r="T63576" s="33"/>
    </row>
    <row r="63593" spans="19:20">
      <c r="S63593" s="33"/>
      <c r="T63593" s="33"/>
    </row>
    <row r="63610" spans="19:20">
      <c r="S63610" s="33"/>
      <c r="T63610" s="33"/>
    </row>
    <row r="63627" spans="19:20">
      <c r="S63627" s="33"/>
      <c r="T63627" s="33"/>
    </row>
    <row r="63644" spans="19:20">
      <c r="S63644" s="33"/>
      <c r="T63644" s="33"/>
    </row>
    <row r="63661" spans="19:20">
      <c r="S63661" s="33"/>
      <c r="T63661" s="33"/>
    </row>
    <row r="63678" spans="19:20">
      <c r="S63678" s="33"/>
      <c r="T63678" s="33"/>
    </row>
    <row r="63695" spans="19:20">
      <c r="S63695" s="33"/>
      <c r="T63695" s="33"/>
    </row>
    <row r="63712" spans="19:20">
      <c r="S63712" s="33"/>
      <c r="T63712" s="33"/>
    </row>
    <row r="63729" spans="19:20">
      <c r="S63729" s="33"/>
      <c r="T63729" s="33"/>
    </row>
    <row r="63746" spans="19:20">
      <c r="S63746" s="33"/>
      <c r="T63746" s="33"/>
    </row>
    <row r="63763" spans="19:20">
      <c r="S63763" s="33"/>
      <c r="T63763" s="33"/>
    </row>
    <row r="63780" spans="19:20">
      <c r="S63780" s="33"/>
      <c r="T63780" s="33"/>
    </row>
    <row r="63797" spans="19:20">
      <c r="S63797" s="33"/>
      <c r="T63797" s="33"/>
    </row>
    <row r="63814" spans="19:20">
      <c r="S63814" s="33"/>
      <c r="T63814" s="33"/>
    </row>
    <row r="63831" spans="19:20">
      <c r="S63831" s="33"/>
      <c r="T63831" s="33"/>
    </row>
    <row r="63848" spans="19:20">
      <c r="S63848" s="33"/>
      <c r="T63848" s="33"/>
    </row>
    <row r="63865" spans="19:20">
      <c r="S63865" s="33"/>
      <c r="T63865" s="33"/>
    </row>
    <row r="63882" spans="19:20">
      <c r="S63882" s="33"/>
      <c r="T63882" s="33"/>
    </row>
    <row r="63899" spans="19:20">
      <c r="S63899" s="33"/>
      <c r="T63899" s="33"/>
    </row>
    <row r="63916" spans="19:20">
      <c r="S63916" s="33"/>
      <c r="T63916" s="33"/>
    </row>
    <row r="63933" spans="19:20">
      <c r="S63933" s="33"/>
      <c r="T63933" s="33"/>
    </row>
    <row r="63950" spans="19:20">
      <c r="S63950" s="33"/>
      <c r="T63950" s="33"/>
    </row>
    <row r="63967" spans="19:20">
      <c r="S63967" s="33"/>
      <c r="T63967" s="33"/>
    </row>
    <row r="63984" spans="19:20">
      <c r="S63984" s="33"/>
      <c r="T63984" s="33"/>
    </row>
    <row r="64001" spans="19:20">
      <c r="S64001" s="33"/>
      <c r="T64001" s="33"/>
    </row>
    <row r="64018" spans="19:20">
      <c r="S64018" s="33"/>
      <c r="T64018" s="33"/>
    </row>
    <row r="64035" spans="19:20">
      <c r="S64035" s="33"/>
      <c r="T64035" s="33"/>
    </row>
    <row r="64052" spans="19:20">
      <c r="S64052" s="33"/>
      <c r="T64052" s="33"/>
    </row>
    <row r="64069" spans="19:20">
      <c r="S64069" s="33"/>
      <c r="T64069" s="33"/>
    </row>
    <row r="64086" spans="19:20">
      <c r="S64086" s="33"/>
      <c r="T64086" s="33"/>
    </row>
    <row r="64103" spans="19:20">
      <c r="S64103" s="33"/>
      <c r="T64103" s="33"/>
    </row>
    <row r="64120" spans="19:20">
      <c r="S64120" s="33"/>
      <c r="T64120" s="33"/>
    </row>
    <row r="64137" spans="19:20">
      <c r="S64137" s="33"/>
      <c r="T64137" s="33"/>
    </row>
    <row r="64154" spans="19:20">
      <c r="S64154" s="33"/>
      <c r="T64154" s="33"/>
    </row>
    <row r="64171" spans="19:20">
      <c r="S64171" s="33"/>
      <c r="T64171" s="33"/>
    </row>
    <row r="64188" spans="19:20">
      <c r="S64188" s="33"/>
      <c r="T64188" s="33"/>
    </row>
    <row r="64205" spans="19:20">
      <c r="S64205" s="33"/>
      <c r="T64205" s="33"/>
    </row>
    <row r="64222" spans="19:20">
      <c r="S64222" s="33"/>
      <c r="T64222" s="33"/>
    </row>
    <row r="64239" spans="19:20">
      <c r="S64239" s="33"/>
      <c r="T64239" s="33"/>
    </row>
    <row r="64256" spans="19:20">
      <c r="S64256" s="33"/>
      <c r="T64256" s="33"/>
    </row>
    <row r="64273" spans="19:20">
      <c r="S64273" s="33"/>
      <c r="T64273" s="33"/>
    </row>
    <row r="64290" spans="19:20">
      <c r="S64290" s="33"/>
      <c r="T64290" s="33"/>
    </row>
    <row r="64307" spans="19:20">
      <c r="S64307" s="33"/>
      <c r="T64307" s="33"/>
    </row>
    <row r="64324" spans="19:20">
      <c r="S64324" s="33"/>
      <c r="T64324" s="33"/>
    </row>
    <row r="64341" spans="19:20">
      <c r="S64341" s="33"/>
      <c r="T64341" s="33"/>
    </row>
    <row r="64358" spans="19:20">
      <c r="S64358" s="33"/>
      <c r="T64358" s="33"/>
    </row>
    <row r="64375" spans="19:20">
      <c r="S64375" s="33"/>
      <c r="T64375" s="33"/>
    </row>
    <row r="64392" spans="19:20">
      <c r="S64392" s="33"/>
      <c r="T64392" s="33"/>
    </row>
    <row r="64409" spans="19:20">
      <c r="S64409" s="33"/>
      <c r="T64409" s="33"/>
    </row>
    <row r="64426" spans="19:20">
      <c r="S64426" s="33"/>
      <c r="T64426" s="33"/>
    </row>
    <row r="64443" spans="19:20">
      <c r="S64443" s="33"/>
      <c r="T64443" s="33"/>
    </row>
    <row r="64460" spans="19:20">
      <c r="S64460" s="33"/>
      <c r="T64460" s="33"/>
    </row>
    <row r="64477" spans="19:20">
      <c r="S64477" s="33"/>
      <c r="T64477" s="33"/>
    </row>
    <row r="64494" spans="19:20">
      <c r="S64494" s="33"/>
      <c r="T64494" s="33"/>
    </row>
    <row r="64511" spans="19:20">
      <c r="S64511" s="33"/>
      <c r="T64511" s="33"/>
    </row>
    <row r="64528" spans="19:20">
      <c r="S64528" s="33"/>
      <c r="T64528" s="33"/>
    </row>
    <row r="64545" spans="19:20">
      <c r="S64545" s="33"/>
      <c r="T64545" s="33"/>
    </row>
    <row r="64562" spans="19:20">
      <c r="S64562" s="33"/>
      <c r="T64562" s="33"/>
    </row>
    <row r="64579" spans="19:20">
      <c r="S64579" s="33"/>
      <c r="T64579" s="33"/>
    </row>
    <row r="64596" spans="19:20">
      <c r="S64596" s="33"/>
      <c r="T64596" s="33"/>
    </row>
    <row r="64613" spans="19:20">
      <c r="S64613" s="33"/>
      <c r="T64613" s="33"/>
    </row>
    <row r="64630" spans="19:20">
      <c r="S64630" s="33"/>
      <c r="T64630" s="33"/>
    </row>
    <row r="64647" spans="19:20">
      <c r="S64647" s="33"/>
      <c r="T64647" s="33"/>
    </row>
    <row r="64664" spans="19:20">
      <c r="S64664" s="33"/>
      <c r="T64664" s="33"/>
    </row>
    <row r="64681" spans="19:20">
      <c r="S64681" s="33"/>
      <c r="T64681" s="33"/>
    </row>
    <row r="64698" spans="19:20">
      <c r="S64698" s="33"/>
      <c r="T64698" s="33"/>
    </row>
    <row r="64715" spans="19:20">
      <c r="S64715" s="33"/>
      <c r="T64715" s="33"/>
    </row>
    <row r="64732" spans="19:20">
      <c r="S64732" s="33"/>
      <c r="T64732" s="33"/>
    </row>
    <row r="64749" spans="19:20">
      <c r="S64749" s="33"/>
      <c r="T64749" s="33"/>
    </row>
    <row r="64766" spans="19:20">
      <c r="S64766" s="33"/>
      <c r="T64766" s="33"/>
    </row>
    <row r="64783" spans="19:20">
      <c r="S64783" s="33"/>
      <c r="T64783" s="33"/>
    </row>
    <row r="64800" spans="19:20">
      <c r="S64800" s="33"/>
      <c r="T64800" s="33"/>
    </row>
    <row r="64817" spans="19:20">
      <c r="S64817" s="33"/>
      <c r="T64817" s="33"/>
    </row>
    <row r="64834" spans="19:20">
      <c r="S64834" s="33"/>
      <c r="T64834" s="33"/>
    </row>
    <row r="64851" spans="19:20">
      <c r="S64851" s="33"/>
      <c r="T64851" s="33"/>
    </row>
    <row r="64868" spans="19:20">
      <c r="S64868" s="33"/>
      <c r="T64868" s="33"/>
    </row>
    <row r="64885" spans="19:20">
      <c r="S64885" s="33"/>
      <c r="T64885" s="33"/>
    </row>
    <row r="64902" spans="19:20">
      <c r="S64902" s="33"/>
      <c r="T64902" s="33"/>
    </row>
    <row r="64919" spans="19:20">
      <c r="S64919" s="33"/>
      <c r="T64919" s="33"/>
    </row>
    <row r="64936" spans="19:20">
      <c r="S64936" s="33"/>
      <c r="T64936" s="33"/>
    </row>
    <row r="64953" spans="19:20">
      <c r="S64953" s="33"/>
      <c r="T64953" s="33"/>
    </row>
    <row r="64970" spans="19:20">
      <c r="S64970" s="33"/>
      <c r="T64970" s="33"/>
    </row>
    <row r="64987" spans="19:20">
      <c r="S64987" s="33"/>
      <c r="T64987" s="33"/>
    </row>
    <row r="65004" spans="19:20">
      <c r="S65004" s="33"/>
      <c r="T65004" s="33"/>
    </row>
    <row r="65021" spans="19:20">
      <c r="S65021" s="33"/>
      <c r="T65021" s="33"/>
    </row>
    <row r="65038" spans="19:20">
      <c r="S65038" s="33"/>
      <c r="T65038" s="33"/>
    </row>
    <row r="65055" spans="19:20">
      <c r="S65055" s="33"/>
      <c r="T65055" s="33"/>
    </row>
    <row r="65072" spans="19:20">
      <c r="S65072" s="33"/>
      <c r="T65072" s="33"/>
    </row>
    <row r="65089" spans="19:20">
      <c r="S65089" s="33"/>
      <c r="T65089" s="33"/>
    </row>
    <row r="65106" spans="19:20">
      <c r="S65106" s="33"/>
      <c r="T65106" s="33"/>
    </row>
    <row r="65123" spans="19:20">
      <c r="S65123" s="33"/>
      <c r="T65123" s="33"/>
    </row>
    <row r="65140" spans="19:20">
      <c r="S65140" s="33"/>
      <c r="T65140" s="33"/>
    </row>
    <row r="65157" spans="19:20">
      <c r="S65157" s="33"/>
      <c r="T65157" s="33"/>
    </row>
    <row r="65174" spans="19:20">
      <c r="S65174" s="33"/>
      <c r="T65174" s="33"/>
    </row>
    <row r="65191" spans="19:20">
      <c r="S65191" s="33"/>
      <c r="T65191" s="33"/>
    </row>
    <row r="65208" spans="19:20">
      <c r="S65208" s="33"/>
      <c r="T65208" s="33"/>
    </row>
    <row r="65225" spans="19:20">
      <c r="S65225" s="33"/>
      <c r="T65225" s="33"/>
    </row>
    <row r="65242" spans="19:20">
      <c r="S65242" s="33"/>
      <c r="T65242" s="33"/>
    </row>
    <row r="65259" spans="19:20">
      <c r="S65259" s="33"/>
      <c r="T65259" s="33"/>
    </row>
    <row r="65276" spans="19:20">
      <c r="S65276" s="33"/>
      <c r="T65276" s="33"/>
    </row>
    <row r="65293" spans="19:20">
      <c r="S65293" s="33"/>
      <c r="T65293" s="33"/>
    </row>
    <row r="65310" spans="19:20">
      <c r="S65310" s="33"/>
      <c r="T65310" s="33"/>
    </row>
    <row r="65327" spans="19:20">
      <c r="S65327" s="33"/>
      <c r="T65327" s="33"/>
    </row>
    <row r="65344" spans="19:20">
      <c r="S65344" s="33"/>
      <c r="T65344" s="33"/>
    </row>
    <row r="65361" spans="19:20">
      <c r="S65361" s="33"/>
      <c r="T65361" s="33"/>
    </row>
    <row r="65378" spans="19:20">
      <c r="S65378" s="33"/>
      <c r="T65378" s="33"/>
    </row>
    <row r="65395" spans="19:20">
      <c r="S65395" s="33"/>
      <c r="T65395" s="33"/>
    </row>
    <row r="65412" spans="19:20">
      <c r="S65412" s="33"/>
      <c r="T65412" s="33"/>
    </row>
    <row r="65429" spans="19:20">
      <c r="S65429" s="33"/>
      <c r="T65429" s="33"/>
    </row>
    <row r="65446" spans="19:20">
      <c r="S65446" s="33"/>
      <c r="T65446" s="33"/>
    </row>
    <row r="65463" spans="19:20">
      <c r="S65463" s="33"/>
      <c r="T65463" s="33"/>
    </row>
    <row r="65480" spans="19:20">
      <c r="S65480" s="33"/>
      <c r="T65480" s="33"/>
    </row>
    <row r="65497" spans="19:20">
      <c r="S65497" s="33"/>
      <c r="T65497" s="33"/>
    </row>
    <row r="65514" spans="19:20">
      <c r="S65514" s="33"/>
      <c r="T65514" s="33"/>
    </row>
    <row r="65531" spans="19:20">
      <c r="S65531" s="33"/>
      <c r="T65531" s="33"/>
    </row>
    <row r="65548" spans="19:20">
      <c r="S65548" s="33"/>
      <c r="T65548" s="33"/>
    </row>
    <row r="65565" spans="19:20">
      <c r="S65565" s="33"/>
      <c r="T65565" s="33"/>
    </row>
    <row r="65582" spans="19:20">
      <c r="S65582" s="33"/>
      <c r="T65582" s="33"/>
    </row>
    <row r="65599" spans="19:20">
      <c r="S65599" s="33"/>
      <c r="T65599" s="33"/>
    </row>
    <row r="65616" spans="19:20">
      <c r="S65616" s="33"/>
      <c r="T65616" s="33"/>
    </row>
    <row r="65633" spans="19:20">
      <c r="S65633" s="33"/>
      <c r="T65633" s="33"/>
    </row>
    <row r="65650" spans="19:20">
      <c r="S65650" s="33"/>
      <c r="T65650" s="33"/>
    </row>
    <row r="65667" spans="19:20">
      <c r="S65667" s="33"/>
      <c r="T65667" s="33"/>
    </row>
    <row r="65684" spans="19:20">
      <c r="S65684" s="33"/>
      <c r="T65684" s="33"/>
    </row>
    <row r="65701" spans="19:20">
      <c r="S65701" s="33"/>
      <c r="T65701" s="33"/>
    </row>
    <row r="65718" spans="19:20">
      <c r="S65718" s="33"/>
      <c r="T65718" s="33"/>
    </row>
    <row r="65735" spans="19:20">
      <c r="S65735" s="33"/>
      <c r="T65735" s="33"/>
    </row>
    <row r="65752" spans="19:20">
      <c r="S65752" s="33"/>
      <c r="T65752" s="33"/>
    </row>
    <row r="65769" spans="19:20">
      <c r="S65769" s="33"/>
      <c r="T65769" s="33"/>
    </row>
    <row r="65786" spans="19:20">
      <c r="S65786" s="33"/>
      <c r="T65786" s="33"/>
    </row>
    <row r="65803" spans="19:20">
      <c r="S65803" s="33"/>
      <c r="T65803" s="33"/>
    </row>
    <row r="65820" spans="19:20">
      <c r="S65820" s="33"/>
      <c r="T65820" s="33"/>
    </row>
    <row r="65837" spans="19:20">
      <c r="S65837" s="33"/>
      <c r="T65837" s="33"/>
    </row>
    <row r="65854" spans="19:20">
      <c r="S65854" s="33"/>
      <c r="T65854" s="33"/>
    </row>
    <row r="65871" spans="19:20">
      <c r="S65871" s="33"/>
      <c r="T65871" s="33"/>
    </row>
    <row r="65888" spans="19:20">
      <c r="S65888" s="33"/>
      <c r="T65888" s="33"/>
    </row>
    <row r="65905" spans="19:20">
      <c r="S65905" s="33"/>
      <c r="T65905" s="33"/>
    </row>
    <row r="65922" spans="19:20">
      <c r="S65922" s="33"/>
      <c r="T65922" s="33"/>
    </row>
    <row r="65939" spans="19:20">
      <c r="S65939" s="33"/>
      <c r="T65939" s="33"/>
    </row>
    <row r="65956" spans="19:20">
      <c r="S65956" s="33"/>
      <c r="T65956" s="33"/>
    </row>
    <row r="65973" spans="19:20">
      <c r="S65973" s="33"/>
      <c r="T65973" s="33"/>
    </row>
    <row r="65990" spans="19:20">
      <c r="S65990" s="33"/>
      <c r="T65990" s="33"/>
    </row>
    <row r="66007" spans="19:20">
      <c r="S66007" s="33"/>
      <c r="T66007" s="33"/>
    </row>
    <row r="66024" spans="19:20">
      <c r="S66024" s="33"/>
      <c r="T66024" s="33"/>
    </row>
    <row r="66041" spans="19:20">
      <c r="S66041" s="33"/>
      <c r="T66041" s="33"/>
    </row>
    <row r="66058" spans="19:20">
      <c r="S66058" s="33"/>
      <c r="T66058" s="33"/>
    </row>
    <row r="66075" spans="19:20">
      <c r="S66075" s="33"/>
      <c r="T66075" s="33"/>
    </row>
    <row r="66092" spans="19:20">
      <c r="S66092" s="33"/>
      <c r="T66092" s="33"/>
    </row>
    <row r="66109" spans="19:20">
      <c r="S66109" s="33"/>
      <c r="T66109" s="33"/>
    </row>
    <row r="66126" spans="19:20">
      <c r="S66126" s="33"/>
      <c r="T66126" s="33"/>
    </row>
    <row r="66143" spans="19:20">
      <c r="S66143" s="33"/>
      <c r="T66143" s="33"/>
    </row>
    <row r="66160" spans="19:20">
      <c r="S66160" s="33"/>
      <c r="T66160" s="33"/>
    </row>
    <row r="66177" spans="19:20">
      <c r="S66177" s="33"/>
      <c r="T66177" s="33"/>
    </row>
    <row r="66194" spans="19:20">
      <c r="S66194" s="33"/>
      <c r="T66194" s="33"/>
    </row>
    <row r="66211" spans="19:20">
      <c r="S66211" s="33"/>
      <c r="T66211" s="33"/>
    </row>
    <row r="66228" spans="19:20">
      <c r="S66228" s="33"/>
      <c r="T66228" s="33"/>
    </row>
    <row r="66245" spans="19:20">
      <c r="S66245" s="33"/>
      <c r="T66245" s="33"/>
    </row>
    <row r="66262" spans="19:20">
      <c r="S66262" s="33"/>
      <c r="T66262" s="33"/>
    </row>
    <row r="66279" spans="19:20">
      <c r="S66279" s="33"/>
      <c r="T66279" s="33"/>
    </row>
    <row r="66296" spans="19:20">
      <c r="S66296" s="33"/>
      <c r="T66296" s="33"/>
    </row>
    <row r="66313" spans="19:20">
      <c r="S66313" s="33"/>
      <c r="T66313" s="33"/>
    </row>
    <row r="66330" spans="19:20">
      <c r="S66330" s="33"/>
      <c r="T66330" s="33"/>
    </row>
    <row r="66347" spans="19:20">
      <c r="S66347" s="33"/>
      <c r="T66347" s="33"/>
    </row>
    <row r="66364" spans="19:20">
      <c r="S66364" s="33"/>
      <c r="T66364" s="33"/>
    </row>
    <row r="66381" spans="19:20">
      <c r="S66381" s="33"/>
      <c r="T66381" s="33"/>
    </row>
    <row r="66398" spans="19:20">
      <c r="S66398" s="33"/>
      <c r="T66398" s="33"/>
    </row>
    <row r="66415" spans="19:20">
      <c r="S66415" s="33"/>
      <c r="T66415" s="33"/>
    </row>
    <row r="66432" spans="19:20">
      <c r="S66432" s="33"/>
      <c r="T66432" s="33"/>
    </row>
    <row r="66449" spans="19:20">
      <c r="S66449" s="33"/>
      <c r="T66449" s="33"/>
    </row>
    <row r="66466" spans="19:20">
      <c r="S66466" s="33"/>
      <c r="T66466" s="33"/>
    </row>
    <row r="66483" spans="19:20">
      <c r="S66483" s="33"/>
      <c r="T66483" s="33"/>
    </row>
    <row r="66500" spans="19:20">
      <c r="S66500" s="33"/>
      <c r="T66500" s="33"/>
    </row>
    <row r="66517" spans="19:20">
      <c r="S66517" s="33"/>
      <c r="T66517" s="33"/>
    </row>
    <row r="66534" spans="19:20">
      <c r="S66534" s="33"/>
      <c r="T66534" s="33"/>
    </row>
    <row r="66551" spans="19:20">
      <c r="S66551" s="33"/>
      <c r="T66551" s="33"/>
    </row>
    <row r="66568" spans="19:20">
      <c r="S66568" s="33"/>
      <c r="T66568" s="33"/>
    </row>
    <row r="66585" spans="19:20">
      <c r="S66585" s="33"/>
      <c r="T66585" s="33"/>
    </row>
    <row r="66602" spans="19:20">
      <c r="S66602" s="33"/>
      <c r="T66602" s="33"/>
    </row>
    <row r="66619" spans="19:20">
      <c r="S66619" s="33"/>
      <c r="T66619" s="33"/>
    </row>
    <row r="66636" spans="19:20">
      <c r="S66636" s="33"/>
      <c r="T66636" s="33"/>
    </row>
    <row r="66653" spans="19:20">
      <c r="S66653" s="33"/>
      <c r="T66653" s="33"/>
    </row>
    <row r="66670" spans="19:20">
      <c r="S66670" s="33"/>
      <c r="T66670" s="33"/>
    </row>
    <row r="66687" spans="19:20">
      <c r="S66687" s="33"/>
      <c r="T66687" s="33"/>
    </row>
    <row r="66704" spans="19:20">
      <c r="S66704" s="33"/>
      <c r="T66704" s="33"/>
    </row>
    <row r="66721" spans="19:20">
      <c r="S66721" s="33"/>
      <c r="T66721" s="33"/>
    </row>
    <row r="66738" spans="19:20">
      <c r="S66738" s="33"/>
      <c r="T66738" s="33"/>
    </row>
    <row r="66755" spans="19:20">
      <c r="S66755" s="33"/>
      <c r="T66755" s="33"/>
    </row>
    <row r="66772" spans="19:20">
      <c r="S66772" s="33"/>
      <c r="T66772" s="33"/>
    </row>
    <row r="66789" spans="19:20">
      <c r="S66789" s="33"/>
      <c r="T66789" s="33"/>
    </row>
    <row r="66806" spans="19:20">
      <c r="S66806" s="33"/>
      <c r="T66806" s="33"/>
    </row>
    <row r="66823" spans="19:20">
      <c r="S66823" s="33"/>
      <c r="T66823" s="33"/>
    </row>
    <row r="66840" spans="19:20">
      <c r="S66840" s="33"/>
      <c r="T66840" s="33"/>
    </row>
    <row r="66857" spans="19:20">
      <c r="S66857" s="33"/>
      <c r="T66857" s="33"/>
    </row>
    <row r="66874" spans="19:20">
      <c r="S66874" s="33"/>
      <c r="T66874" s="33"/>
    </row>
    <row r="66891" spans="19:20">
      <c r="S66891" s="33"/>
      <c r="T66891" s="33"/>
    </row>
    <row r="66908" spans="19:20">
      <c r="S66908" s="33"/>
      <c r="T66908" s="33"/>
    </row>
    <row r="66925" spans="19:20">
      <c r="S66925" s="33"/>
      <c r="T66925" s="33"/>
    </row>
    <row r="66942" spans="19:20">
      <c r="S66942" s="33"/>
      <c r="T66942" s="33"/>
    </row>
    <row r="66959" spans="19:20">
      <c r="S66959" s="33"/>
      <c r="T66959" s="33"/>
    </row>
    <row r="66976" spans="19:20">
      <c r="S66976" s="33"/>
      <c r="T66976" s="33"/>
    </row>
    <row r="66993" spans="19:20">
      <c r="S66993" s="33"/>
      <c r="T66993" s="33"/>
    </row>
    <row r="67010" spans="19:20">
      <c r="S67010" s="33"/>
      <c r="T67010" s="33"/>
    </row>
    <row r="67027" spans="19:20">
      <c r="S67027" s="33"/>
      <c r="T67027" s="33"/>
    </row>
    <row r="67044" spans="19:20">
      <c r="S67044" s="33"/>
      <c r="T67044" s="33"/>
    </row>
    <row r="67061" spans="19:20">
      <c r="S67061" s="33"/>
      <c r="T67061" s="33"/>
    </row>
    <row r="67078" spans="19:20">
      <c r="S67078" s="33"/>
      <c r="T67078" s="33"/>
    </row>
    <row r="67095" spans="19:20">
      <c r="S67095" s="33"/>
      <c r="T67095" s="33"/>
    </row>
    <row r="67112" spans="19:20">
      <c r="S67112" s="33"/>
      <c r="T67112" s="33"/>
    </row>
    <row r="67129" spans="19:20">
      <c r="S67129" s="33"/>
      <c r="T67129" s="33"/>
    </row>
    <row r="67146" spans="19:20">
      <c r="S67146" s="33"/>
      <c r="T67146" s="33"/>
    </row>
    <row r="67163" spans="19:20">
      <c r="S67163" s="33"/>
      <c r="T67163" s="33"/>
    </row>
    <row r="67180" spans="19:20">
      <c r="S67180" s="33"/>
      <c r="T67180" s="33"/>
    </row>
    <row r="67197" spans="19:20">
      <c r="S67197" s="33"/>
      <c r="T67197" s="33"/>
    </row>
    <row r="67214" spans="19:20">
      <c r="S67214" s="33"/>
      <c r="T67214" s="33"/>
    </row>
    <row r="67231" spans="19:20">
      <c r="S67231" s="33"/>
      <c r="T67231" s="33"/>
    </row>
    <row r="67248" spans="19:20">
      <c r="S67248" s="33"/>
      <c r="T67248" s="33"/>
    </row>
    <row r="67265" spans="19:20">
      <c r="S67265" s="33"/>
      <c r="T67265" s="33"/>
    </row>
    <row r="67282" spans="19:20">
      <c r="S67282" s="33"/>
      <c r="T67282" s="33"/>
    </row>
    <row r="67299" spans="19:20">
      <c r="S67299" s="33"/>
      <c r="T67299" s="33"/>
    </row>
    <row r="67316" spans="19:20">
      <c r="S67316" s="33"/>
      <c r="T67316" s="33"/>
    </row>
    <row r="67333" spans="19:20">
      <c r="S67333" s="33"/>
      <c r="T67333" s="33"/>
    </row>
    <row r="67350" spans="19:20">
      <c r="S67350" s="33"/>
      <c r="T67350" s="33"/>
    </row>
    <row r="67367" spans="19:20">
      <c r="S67367" s="33"/>
      <c r="T67367" s="33"/>
    </row>
    <row r="67384" spans="19:20">
      <c r="S67384" s="33"/>
      <c r="T67384" s="33"/>
    </row>
    <row r="67401" spans="19:20">
      <c r="S67401" s="33"/>
      <c r="T67401" s="33"/>
    </row>
    <row r="67418" spans="19:20">
      <c r="S67418" s="33"/>
      <c r="T67418" s="33"/>
    </row>
    <row r="67435" spans="19:20">
      <c r="S67435" s="33"/>
      <c r="T67435" s="33"/>
    </row>
    <row r="67452" spans="19:20">
      <c r="S67452" s="33"/>
      <c r="T67452" s="33"/>
    </row>
    <row r="67469" spans="19:20">
      <c r="S67469" s="33"/>
      <c r="T67469" s="33"/>
    </row>
    <row r="67486" spans="19:20">
      <c r="S67486" s="33"/>
      <c r="T67486" s="33"/>
    </row>
    <row r="67503" spans="19:20">
      <c r="S67503" s="33"/>
      <c r="T67503" s="33"/>
    </row>
    <row r="67520" spans="19:20">
      <c r="S67520" s="33"/>
      <c r="T67520" s="33"/>
    </row>
    <row r="67537" spans="19:20">
      <c r="S67537" s="33"/>
      <c r="T67537" s="33"/>
    </row>
    <row r="67554" spans="19:20">
      <c r="S67554" s="33"/>
      <c r="T67554" s="33"/>
    </row>
    <row r="67571" spans="19:20">
      <c r="S67571" s="33"/>
      <c r="T67571" s="33"/>
    </row>
    <row r="67588" spans="19:20">
      <c r="S67588" s="33"/>
      <c r="T67588" s="33"/>
    </row>
    <row r="67605" spans="19:20">
      <c r="S67605" s="33"/>
      <c r="T67605" s="33"/>
    </row>
    <row r="67622" spans="19:20">
      <c r="S67622" s="33"/>
      <c r="T67622" s="33"/>
    </row>
    <row r="67639" spans="19:20">
      <c r="S67639" s="33"/>
      <c r="T67639" s="33"/>
    </row>
    <row r="67656" spans="19:20">
      <c r="S67656" s="33"/>
      <c r="T67656" s="33"/>
    </row>
    <row r="67673" spans="19:20">
      <c r="S67673" s="33"/>
      <c r="T67673" s="33"/>
    </row>
    <row r="67690" spans="19:20">
      <c r="S67690" s="33"/>
      <c r="T67690" s="33"/>
    </row>
    <row r="67707" spans="19:20">
      <c r="S67707" s="33"/>
      <c r="T67707" s="33"/>
    </row>
    <row r="67724" spans="19:20">
      <c r="S67724" s="33"/>
      <c r="T67724" s="33"/>
    </row>
    <row r="67741" spans="19:20">
      <c r="S67741" s="33"/>
      <c r="T67741" s="33"/>
    </row>
    <row r="67758" spans="19:20">
      <c r="S67758" s="33"/>
      <c r="T67758" s="33"/>
    </row>
    <row r="67775" spans="19:20">
      <c r="S67775" s="33"/>
      <c r="T67775" s="33"/>
    </row>
    <row r="67792" spans="19:20">
      <c r="S67792" s="33"/>
      <c r="T67792" s="33"/>
    </row>
    <row r="67809" spans="19:20">
      <c r="S67809" s="33"/>
      <c r="T67809" s="33"/>
    </row>
    <row r="67826" spans="19:20">
      <c r="S67826" s="33"/>
      <c r="T67826" s="33"/>
    </row>
    <row r="67843" spans="19:20">
      <c r="S67843" s="33"/>
      <c r="T67843" s="33"/>
    </row>
    <row r="67860" spans="19:20">
      <c r="S67860" s="33"/>
      <c r="T67860" s="33"/>
    </row>
    <row r="67877" spans="19:20">
      <c r="S67877" s="33"/>
      <c r="T67877" s="33"/>
    </row>
    <row r="67894" spans="19:20">
      <c r="S67894" s="33"/>
      <c r="T67894" s="33"/>
    </row>
    <row r="67911" spans="19:20">
      <c r="S67911" s="33"/>
      <c r="T67911" s="33"/>
    </row>
    <row r="67928" spans="19:20">
      <c r="S67928" s="33"/>
      <c r="T67928" s="33"/>
    </row>
    <row r="67945" spans="19:20">
      <c r="S67945" s="33"/>
      <c r="T67945" s="33"/>
    </row>
    <row r="67962" spans="19:20">
      <c r="S67962" s="33"/>
      <c r="T67962" s="33"/>
    </row>
    <row r="67979" spans="19:20">
      <c r="S67979" s="33"/>
      <c r="T67979" s="33"/>
    </row>
    <row r="67996" spans="19:20">
      <c r="S67996" s="33"/>
      <c r="T67996" s="33"/>
    </row>
    <row r="68013" spans="19:20">
      <c r="S68013" s="33"/>
      <c r="T68013" s="33"/>
    </row>
    <row r="68030" spans="19:20">
      <c r="S68030" s="33"/>
      <c r="T68030" s="33"/>
    </row>
    <row r="68047" spans="19:20">
      <c r="S68047" s="33"/>
      <c r="T68047" s="33"/>
    </row>
    <row r="68064" spans="19:20">
      <c r="S68064" s="33"/>
      <c r="T68064" s="33"/>
    </row>
    <row r="68081" spans="19:20">
      <c r="S68081" s="33"/>
      <c r="T68081" s="33"/>
    </row>
    <row r="68098" spans="19:20">
      <c r="S68098" s="33"/>
      <c r="T68098" s="33"/>
    </row>
    <row r="68115" spans="19:20">
      <c r="S68115" s="33"/>
      <c r="T68115" s="33"/>
    </row>
    <row r="68132" spans="19:20">
      <c r="S68132" s="33"/>
      <c r="T68132" s="33"/>
    </row>
    <row r="68149" spans="19:20">
      <c r="S68149" s="33"/>
      <c r="T68149" s="33"/>
    </row>
    <row r="68166" spans="19:20">
      <c r="S68166" s="33"/>
      <c r="T68166" s="33"/>
    </row>
    <row r="68183" spans="19:20">
      <c r="S68183" s="33"/>
      <c r="T68183" s="33"/>
    </row>
    <row r="68200" spans="19:20">
      <c r="S68200" s="33"/>
      <c r="T68200" s="33"/>
    </row>
    <row r="68217" spans="19:20">
      <c r="S68217" s="33"/>
      <c r="T68217" s="33"/>
    </row>
    <row r="68234" spans="19:20">
      <c r="S68234" s="33"/>
      <c r="T68234" s="33"/>
    </row>
    <row r="68251" spans="19:20">
      <c r="S68251" s="33"/>
      <c r="T68251" s="33"/>
    </row>
    <row r="68268" spans="19:20">
      <c r="S68268" s="33"/>
      <c r="T68268" s="33"/>
    </row>
    <row r="68285" spans="19:20">
      <c r="S68285" s="33"/>
      <c r="T68285" s="33"/>
    </row>
    <row r="68302" spans="19:20">
      <c r="S68302" s="33"/>
      <c r="T68302" s="33"/>
    </row>
    <row r="68319" spans="19:20">
      <c r="S68319" s="33"/>
      <c r="T68319" s="33"/>
    </row>
    <row r="68336" spans="19:20">
      <c r="S68336" s="33"/>
      <c r="T68336" s="33"/>
    </row>
    <row r="68353" spans="19:20">
      <c r="S68353" s="33"/>
      <c r="T68353" s="33"/>
    </row>
    <row r="68370" spans="19:20">
      <c r="S68370" s="33"/>
      <c r="T68370" s="33"/>
    </row>
    <row r="68387" spans="19:20">
      <c r="S68387" s="33"/>
      <c r="T68387" s="33"/>
    </row>
    <row r="68404" spans="19:20">
      <c r="S68404" s="33"/>
      <c r="T68404" s="33"/>
    </row>
    <row r="68421" spans="19:20">
      <c r="S68421" s="33"/>
      <c r="T68421" s="33"/>
    </row>
    <row r="68438" spans="19:20">
      <c r="S68438" s="33"/>
      <c r="T68438" s="33"/>
    </row>
    <row r="68455" spans="19:20">
      <c r="S68455" s="33"/>
      <c r="T68455" s="33"/>
    </row>
    <row r="68472" spans="19:20">
      <c r="S68472" s="33"/>
      <c r="T68472" s="33"/>
    </row>
    <row r="68489" spans="19:20">
      <c r="S68489" s="33"/>
      <c r="T68489" s="33"/>
    </row>
    <row r="68506" spans="19:20">
      <c r="S68506" s="33"/>
      <c r="T68506" s="33"/>
    </row>
    <row r="68523" spans="19:20">
      <c r="S68523" s="33"/>
      <c r="T68523" s="33"/>
    </row>
    <row r="68540" spans="19:20">
      <c r="S68540" s="33"/>
      <c r="T68540" s="33"/>
    </row>
    <row r="68557" spans="19:20">
      <c r="S68557" s="33"/>
      <c r="T68557" s="33"/>
    </row>
    <row r="68574" spans="19:20">
      <c r="S68574" s="33"/>
      <c r="T68574" s="33"/>
    </row>
    <row r="68591" spans="19:20">
      <c r="S68591" s="33"/>
      <c r="T68591" s="33"/>
    </row>
    <row r="68608" spans="19:20">
      <c r="S68608" s="33"/>
      <c r="T68608" s="33"/>
    </row>
    <row r="68625" spans="19:20">
      <c r="S68625" s="33"/>
      <c r="T68625" s="33"/>
    </row>
    <row r="68642" spans="19:20">
      <c r="S68642" s="33"/>
      <c r="T68642" s="33"/>
    </row>
    <row r="68659" spans="19:20">
      <c r="S68659" s="33"/>
      <c r="T68659" s="33"/>
    </row>
    <row r="68676" spans="19:20">
      <c r="S68676" s="33"/>
      <c r="T68676" s="33"/>
    </row>
    <row r="68693" spans="19:20">
      <c r="S68693" s="33"/>
      <c r="T68693" s="33"/>
    </row>
    <row r="68710" spans="19:20">
      <c r="S68710" s="33"/>
      <c r="T68710" s="33"/>
    </row>
    <row r="68727" spans="19:20">
      <c r="S68727" s="33"/>
      <c r="T68727" s="33"/>
    </row>
    <row r="68744" spans="19:20">
      <c r="S68744" s="33"/>
      <c r="T68744" s="33"/>
    </row>
    <row r="68761" spans="19:20">
      <c r="S68761" s="33"/>
      <c r="T68761" s="33"/>
    </row>
    <row r="68778" spans="19:20">
      <c r="S68778" s="33"/>
      <c r="T68778" s="33"/>
    </row>
    <row r="68795" spans="19:20">
      <c r="S68795" s="33"/>
      <c r="T68795" s="33"/>
    </row>
    <row r="68812" spans="19:20">
      <c r="S68812" s="33"/>
      <c r="T68812" s="33"/>
    </row>
    <row r="68829" spans="19:20">
      <c r="S68829" s="33"/>
      <c r="T68829" s="33"/>
    </row>
    <row r="68846" spans="19:20">
      <c r="S68846" s="33"/>
      <c r="T68846" s="33"/>
    </row>
    <row r="68863" spans="19:20">
      <c r="S68863" s="33"/>
      <c r="T68863" s="33"/>
    </row>
    <row r="68880" spans="19:20">
      <c r="S68880" s="33"/>
      <c r="T68880" s="33"/>
    </row>
    <row r="68897" spans="19:20">
      <c r="S68897" s="33"/>
      <c r="T68897" s="33"/>
    </row>
    <row r="68914" spans="19:20">
      <c r="S68914" s="33"/>
      <c r="T68914" s="33"/>
    </row>
    <row r="68931" spans="19:20">
      <c r="S68931" s="33"/>
      <c r="T68931" s="33"/>
    </row>
    <row r="68948" spans="19:20">
      <c r="S68948" s="33"/>
      <c r="T68948" s="33"/>
    </row>
    <row r="68965" spans="19:20">
      <c r="S68965" s="33"/>
      <c r="T68965" s="33"/>
    </row>
    <row r="68982" spans="19:20">
      <c r="S68982" s="33"/>
      <c r="T68982" s="33"/>
    </row>
    <row r="68999" spans="19:20">
      <c r="S68999" s="33"/>
      <c r="T68999" s="33"/>
    </row>
    <row r="69016" spans="19:20">
      <c r="S69016" s="33"/>
      <c r="T69016" s="33"/>
    </row>
    <row r="69033" spans="19:20">
      <c r="S69033" s="33"/>
      <c r="T69033" s="33"/>
    </row>
    <row r="69050" spans="19:20">
      <c r="S69050" s="33"/>
      <c r="T69050" s="33"/>
    </row>
    <row r="69067" spans="19:20">
      <c r="S69067" s="33"/>
      <c r="T69067" s="33"/>
    </row>
    <row r="69084" spans="19:20">
      <c r="S69084" s="33"/>
      <c r="T69084" s="33"/>
    </row>
    <row r="69101" spans="19:20">
      <c r="S69101" s="33"/>
      <c r="T69101" s="33"/>
    </row>
    <row r="69118" spans="19:20">
      <c r="S69118" s="33"/>
      <c r="T69118" s="33"/>
    </row>
    <row r="69135" spans="19:20">
      <c r="S69135" s="33"/>
      <c r="T69135" s="33"/>
    </row>
    <row r="69152" spans="19:20">
      <c r="S69152" s="33"/>
      <c r="T69152" s="33"/>
    </row>
    <row r="69169" spans="19:20">
      <c r="S69169" s="33"/>
      <c r="T69169" s="33"/>
    </row>
    <row r="69186" spans="19:20">
      <c r="S69186" s="33"/>
      <c r="T69186" s="33"/>
    </row>
    <row r="69203" spans="19:20">
      <c r="S69203" s="33"/>
      <c r="T69203" s="33"/>
    </row>
    <row r="69220" spans="19:20">
      <c r="S69220" s="33"/>
      <c r="T69220" s="33"/>
    </row>
    <row r="69237" spans="19:20">
      <c r="S69237" s="33"/>
      <c r="T69237" s="33"/>
    </row>
    <row r="69254" spans="19:20">
      <c r="S69254" s="33"/>
      <c r="T69254" s="33"/>
    </row>
    <row r="69271" spans="19:20">
      <c r="S69271" s="33"/>
      <c r="T69271" s="33"/>
    </row>
    <row r="69288" spans="19:20">
      <c r="S69288" s="33"/>
      <c r="T69288" s="33"/>
    </row>
    <row r="69305" spans="19:20">
      <c r="S69305" s="33"/>
      <c r="T69305" s="33"/>
    </row>
    <row r="69322" spans="19:20">
      <c r="S69322" s="33"/>
      <c r="T69322" s="33"/>
    </row>
    <row r="69339" spans="19:20">
      <c r="S69339" s="33"/>
      <c r="T69339" s="33"/>
    </row>
    <row r="69356" spans="19:20">
      <c r="S69356" s="33"/>
      <c r="T69356" s="33"/>
    </row>
    <row r="69373" spans="19:20">
      <c r="S69373" s="33"/>
      <c r="T69373" s="33"/>
    </row>
    <row r="69390" spans="19:20">
      <c r="S69390" s="33"/>
      <c r="T69390" s="33"/>
    </row>
    <row r="69407" spans="19:20">
      <c r="S69407" s="33"/>
      <c r="T69407" s="33"/>
    </row>
    <row r="69424" spans="19:20">
      <c r="S69424" s="33"/>
      <c r="T69424" s="33"/>
    </row>
    <row r="69441" spans="19:20">
      <c r="S69441" s="33"/>
      <c r="T69441" s="33"/>
    </row>
    <row r="69458" spans="19:20">
      <c r="S69458" s="33"/>
      <c r="T69458" s="33"/>
    </row>
    <row r="69475" spans="19:20">
      <c r="S69475" s="33"/>
      <c r="T69475" s="33"/>
    </row>
    <row r="69492" spans="19:20">
      <c r="S69492" s="33"/>
      <c r="T69492" s="33"/>
    </row>
    <row r="69509" spans="19:20">
      <c r="S69509" s="33"/>
      <c r="T69509" s="33"/>
    </row>
    <row r="69526" spans="19:20">
      <c r="S69526" s="33"/>
      <c r="T69526" s="33"/>
    </row>
    <row r="69543" spans="19:20">
      <c r="S69543" s="33"/>
      <c r="T69543" s="33"/>
    </row>
    <row r="69560" spans="19:20">
      <c r="S69560" s="33"/>
      <c r="T69560" s="33"/>
    </row>
    <row r="69577" spans="19:20">
      <c r="S69577" s="33"/>
      <c r="T69577" s="33"/>
    </row>
    <row r="69594" spans="19:20">
      <c r="S69594" s="33"/>
      <c r="T69594" s="33"/>
    </row>
    <row r="69611" spans="19:20">
      <c r="S69611" s="33"/>
      <c r="T69611" s="33"/>
    </row>
    <row r="69628" spans="19:20">
      <c r="S69628" s="33"/>
      <c r="T69628" s="33"/>
    </row>
    <row r="69645" spans="19:20">
      <c r="S69645" s="33"/>
      <c r="T69645" s="33"/>
    </row>
    <row r="69662" spans="19:20">
      <c r="S69662" s="33"/>
      <c r="T69662" s="33"/>
    </row>
    <row r="69679" spans="19:20">
      <c r="S69679" s="33"/>
      <c r="T69679" s="33"/>
    </row>
    <row r="69696" spans="19:20">
      <c r="S69696" s="33"/>
      <c r="T69696" s="33"/>
    </row>
    <row r="69713" spans="19:20">
      <c r="S69713" s="33"/>
      <c r="T69713" s="33"/>
    </row>
    <row r="69730" spans="19:20">
      <c r="S69730" s="33"/>
      <c r="T69730" s="33"/>
    </row>
    <row r="69747" spans="19:20">
      <c r="S69747" s="33"/>
      <c r="T69747" s="33"/>
    </row>
    <row r="69764" spans="19:20">
      <c r="S69764" s="33"/>
      <c r="T69764" s="33"/>
    </row>
    <row r="69781" spans="19:20">
      <c r="S69781" s="33"/>
      <c r="T69781" s="33"/>
    </row>
    <row r="69798" spans="19:20">
      <c r="S69798" s="33"/>
      <c r="T69798" s="33"/>
    </row>
    <row r="69815" spans="19:20">
      <c r="S69815" s="33"/>
      <c r="T69815" s="33"/>
    </row>
    <row r="69832" spans="19:20">
      <c r="S69832" s="33"/>
      <c r="T69832" s="33"/>
    </row>
    <row r="69849" spans="19:20">
      <c r="S69849" s="33"/>
      <c r="T69849" s="33"/>
    </row>
    <row r="69866" spans="19:20">
      <c r="S69866" s="33"/>
      <c r="T69866" s="33"/>
    </row>
    <row r="69883" spans="19:20">
      <c r="S69883" s="33"/>
      <c r="T69883" s="33"/>
    </row>
    <row r="69900" spans="19:20">
      <c r="S69900" s="33"/>
      <c r="T69900" s="33"/>
    </row>
    <row r="69917" spans="19:20">
      <c r="S69917" s="33"/>
      <c r="T69917" s="33"/>
    </row>
    <row r="69934" spans="19:20">
      <c r="S69934" s="33"/>
      <c r="T69934" s="33"/>
    </row>
    <row r="69951" spans="19:20">
      <c r="S69951" s="33"/>
      <c r="T69951" s="33"/>
    </row>
    <row r="69968" spans="19:20">
      <c r="S69968" s="33"/>
      <c r="T69968" s="33"/>
    </row>
    <row r="69985" spans="19:20">
      <c r="S69985" s="33"/>
      <c r="T69985" s="33"/>
    </row>
    <row r="70002" spans="19:20">
      <c r="S70002" s="33"/>
      <c r="T70002" s="33"/>
    </row>
    <row r="70019" spans="19:20">
      <c r="S70019" s="33"/>
      <c r="T70019" s="33"/>
    </row>
    <row r="70036" spans="19:20">
      <c r="S70036" s="33"/>
      <c r="T70036" s="33"/>
    </row>
    <row r="70053" spans="19:20">
      <c r="S70053" s="33"/>
      <c r="T70053" s="33"/>
    </row>
    <row r="70070" spans="19:20">
      <c r="S70070" s="33"/>
      <c r="T70070" s="33"/>
    </row>
    <row r="70087" spans="19:20">
      <c r="S70087" s="33"/>
      <c r="T70087" s="33"/>
    </row>
    <row r="70104" spans="19:20">
      <c r="S70104" s="33"/>
      <c r="T70104" s="33"/>
    </row>
    <row r="70121" spans="19:20">
      <c r="S70121" s="33"/>
      <c r="T70121" s="33"/>
    </row>
    <row r="70138" spans="19:20">
      <c r="S70138" s="33"/>
      <c r="T70138" s="33"/>
    </row>
    <row r="70155" spans="19:20">
      <c r="S70155" s="33"/>
      <c r="T70155" s="33"/>
    </row>
    <row r="70172" spans="19:20">
      <c r="S70172" s="33"/>
      <c r="T70172" s="33"/>
    </row>
    <row r="70189" spans="19:20">
      <c r="S70189" s="33"/>
      <c r="T70189" s="33"/>
    </row>
    <row r="70206" spans="19:20">
      <c r="S70206" s="33"/>
      <c r="T70206" s="33"/>
    </row>
    <row r="70223" spans="19:20">
      <c r="S70223" s="33"/>
      <c r="T70223" s="33"/>
    </row>
    <row r="70240" spans="19:20">
      <c r="S70240" s="33"/>
      <c r="T70240" s="33"/>
    </row>
    <row r="70257" spans="19:20">
      <c r="S70257" s="33"/>
      <c r="T70257" s="33"/>
    </row>
    <row r="70274" spans="19:20">
      <c r="S70274" s="33"/>
      <c r="T70274" s="33"/>
    </row>
    <row r="70291" spans="19:20">
      <c r="S70291" s="33"/>
      <c r="T70291" s="33"/>
    </row>
    <row r="70308" spans="19:20">
      <c r="S70308" s="33"/>
      <c r="T70308" s="33"/>
    </row>
    <row r="70325" spans="19:20">
      <c r="S70325" s="33"/>
      <c r="T70325" s="33"/>
    </row>
    <row r="70342" spans="19:20">
      <c r="S70342" s="33"/>
      <c r="T70342" s="33"/>
    </row>
    <row r="70359" spans="19:20">
      <c r="S70359" s="33"/>
      <c r="T70359" s="33"/>
    </row>
    <row r="70376" spans="19:20">
      <c r="S70376" s="33"/>
      <c r="T70376" s="33"/>
    </row>
    <row r="70393" spans="19:20">
      <c r="S70393" s="33"/>
      <c r="T70393" s="33"/>
    </row>
    <row r="70410" spans="19:20">
      <c r="S70410" s="33"/>
      <c r="T70410" s="33"/>
    </row>
    <row r="70427" spans="19:20">
      <c r="S70427" s="33"/>
      <c r="T70427" s="33"/>
    </row>
    <row r="70444" spans="19:20">
      <c r="S70444" s="33"/>
      <c r="T70444" s="33"/>
    </row>
    <row r="70461" spans="19:20">
      <c r="S70461" s="33"/>
      <c r="T70461" s="33"/>
    </row>
    <row r="70478" spans="19:20">
      <c r="S70478" s="33"/>
      <c r="T70478" s="33"/>
    </row>
    <row r="70495" spans="19:20">
      <c r="S70495" s="33"/>
      <c r="T70495" s="33"/>
    </row>
    <row r="70512" spans="19:20">
      <c r="S70512" s="33"/>
      <c r="T70512" s="33"/>
    </row>
    <row r="70529" spans="19:20">
      <c r="S70529" s="33"/>
      <c r="T70529" s="33"/>
    </row>
    <row r="70546" spans="19:20">
      <c r="S70546" s="33"/>
      <c r="T70546" s="33"/>
    </row>
    <row r="70563" spans="19:20">
      <c r="S70563" s="33"/>
      <c r="T70563" s="33"/>
    </row>
    <row r="70580" spans="19:20">
      <c r="S70580" s="33"/>
      <c r="T70580" s="33"/>
    </row>
    <row r="70597" spans="19:20">
      <c r="S70597" s="33"/>
      <c r="T70597" s="33"/>
    </row>
    <row r="70614" spans="19:20">
      <c r="S70614" s="33"/>
      <c r="T70614" s="33"/>
    </row>
    <row r="70631" spans="19:20">
      <c r="S70631" s="33"/>
      <c r="T70631" s="33"/>
    </row>
    <row r="70648" spans="19:20">
      <c r="S70648" s="33"/>
      <c r="T70648" s="33"/>
    </row>
    <row r="70665" spans="19:20">
      <c r="S70665" s="33"/>
      <c r="T70665" s="33"/>
    </row>
    <row r="70682" spans="19:20">
      <c r="S70682" s="33"/>
      <c r="T70682" s="33"/>
    </row>
    <row r="70699" spans="19:20">
      <c r="S70699" s="33"/>
      <c r="T70699" s="33"/>
    </row>
    <row r="70716" spans="19:20">
      <c r="S70716" s="33"/>
      <c r="T70716" s="33"/>
    </row>
    <row r="70733" spans="19:20">
      <c r="S70733" s="33"/>
      <c r="T70733" s="33"/>
    </row>
    <row r="70750" spans="19:20">
      <c r="S70750" s="33"/>
      <c r="T70750" s="33"/>
    </row>
    <row r="70767" spans="19:20">
      <c r="S70767" s="33"/>
      <c r="T70767" s="33"/>
    </row>
    <row r="70784" spans="19:20">
      <c r="S70784" s="33"/>
      <c r="T70784" s="33"/>
    </row>
    <row r="70801" spans="19:20">
      <c r="S70801" s="33"/>
      <c r="T70801" s="33"/>
    </row>
    <row r="70818" spans="19:20">
      <c r="S70818" s="33"/>
      <c r="T70818" s="33"/>
    </row>
    <row r="70835" spans="19:20">
      <c r="S70835" s="33"/>
      <c r="T70835" s="33"/>
    </row>
    <row r="70852" spans="19:20">
      <c r="S70852" s="33"/>
      <c r="T70852" s="33"/>
    </row>
    <row r="70869" spans="19:20">
      <c r="S70869" s="33"/>
      <c r="T70869" s="33"/>
    </row>
    <row r="70886" spans="19:20">
      <c r="S70886" s="33"/>
      <c r="T70886" s="33"/>
    </row>
    <row r="70903" spans="19:20">
      <c r="S70903" s="33"/>
      <c r="T70903" s="33"/>
    </row>
    <row r="70920" spans="19:20">
      <c r="S70920" s="33"/>
      <c r="T70920" s="33"/>
    </row>
    <row r="70937" spans="19:20">
      <c r="S70937" s="33"/>
      <c r="T70937" s="33"/>
    </row>
    <row r="70954" spans="19:20">
      <c r="S70954" s="33"/>
      <c r="T70954" s="33"/>
    </row>
    <row r="70971" spans="19:20">
      <c r="S70971" s="33"/>
      <c r="T70971" s="33"/>
    </row>
    <row r="70988" spans="19:20">
      <c r="S70988" s="33"/>
      <c r="T70988" s="33"/>
    </row>
    <row r="71005" spans="19:20">
      <c r="S71005" s="33"/>
      <c r="T71005" s="33"/>
    </row>
    <row r="71022" spans="19:20">
      <c r="S71022" s="33"/>
      <c r="T71022" s="33"/>
    </row>
    <row r="71039" spans="19:20">
      <c r="S71039" s="33"/>
      <c r="T71039" s="33"/>
    </row>
    <row r="71056" spans="19:20">
      <c r="S71056" s="33"/>
      <c r="T71056" s="33"/>
    </row>
    <row r="71073" spans="19:20">
      <c r="S71073" s="33"/>
      <c r="T71073" s="33"/>
    </row>
    <row r="71090" spans="19:20">
      <c r="S71090" s="33"/>
      <c r="T71090" s="33"/>
    </row>
    <row r="71107" spans="19:20">
      <c r="S71107" s="33"/>
      <c r="T71107" s="33"/>
    </row>
    <row r="71124" spans="19:20">
      <c r="S71124" s="33"/>
      <c r="T71124" s="33"/>
    </row>
    <row r="71141" spans="19:20">
      <c r="S71141" s="33"/>
      <c r="T71141" s="33"/>
    </row>
    <row r="71158" spans="19:20">
      <c r="S71158" s="33"/>
      <c r="T71158" s="33"/>
    </row>
    <row r="71175" spans="19:20">
      <c r="S71175" s="33"/>
      <c r="T71175" s="33"/>
    </row>
    <row r="71192" spans="19:20">
      <c r="S71192" s="33"/>
      <c r="T71192" s="33"/>
    </row>
    <row r="71209" spans="19:20">
      <c r="S71209" s="33"/>
      <c r="T71209" s="33"/>
    </row>
    <row r="71226" spans="19:20">
      <c r="S71226" s="33"/>
      <c r="T71226" s="33"/>
    </row>
    <row r="71243" spans="19:20">
      <c r="S71243" s="33"/>
      <c r="T71243" s="33"/>
    </row>
    <row r="71260" spans="19:20">
      <c r="S71260" s="33"/>
      <c r="T71260" s="33"/>
    </row>
    <row r="71277" spans="19:20">
      <c r="S71277" s="33"/>
      <c r="T71277" s="33"/>
    </row>
    <row r="71294" spans="19:20">
      <c r="S71294" s="33"/>
      <c r="T71294" s="33"/>
    </row>
    <row r="71311" spans="19:20">
      <c r="S71311" s="33"/>
      <c r="T71311" s="33"/>
    </row>
    <row r="71328" spans="19:20">
      <c r="S71328" s="33"/>
      <c r="T71328" s="33"/>
    </row>
    <row r="71345" spans="19:20">
      <c r="S71345" s="33"/>
      <c r="T71345" s="33"/>
    </row>
    <row r="71362" spans="19:20">
      <c r="S71362" s="33"/>
      <c r="T71362" s="33"/>
    </row>
    <row r="71379" spans="19:20">
      <c r="S71379" s="33"/>
      <c r="T71379" s="33"/>
    </row>
    <row r="71396" spans="19:20">
      <c r="S71396" s="33"/>
      <c r="T71396" s="33"/>
    </row>
    <row r="71413" spans="19:20">
      <c r="S71413" s="33"/>
      <c r="T71413" s="33"/>
    </row>
    <row r="71430" spans="19:20">
      <c r="S71430" s="33"/>
      <c r="T71430" s="33"/>
    </row>
    <row r="71447" spans="19:20">
      <c r="S71447" s="33"/>
      <c r="T71447" s="33"/>
    </row>
    <row r="71464" spans="19:20">
      <c r="S71464" s="33"/>
      <c r="T71464" s="33"/>
    </row>
    <row r="71481" spans="19:20">
      <c r="S71481" s="33"/>
      <c r="T71481" s="33"/>
    </row>
    <row r="71498" spans="19:20">
      <c r="S71498" s="33"/>
      <c r="T71498" s="33"/>
    </row>
    <row r="71515" spans="19:20">
      <c r="S71515" s="33"/>
      <c r="T71515" s="33"/>
    </row>
    <row r="71532" spans="19:20">
      <c r="S71532" s="33"/>
      <c r="T71532" s="33"/>
    </row>
    <row r="71549" spans="19:20">
      <c r="S71549" s="33"/>
      <c r="T71549" s="33"/>
    </row>
    <row r="71566" spans="19:20">
      <c r="S71566" s="33"/>
      <c r="T71566" s="33"/>
    </row>
    <row r="71583" spans="19:20">
      <c r="S71583" s="33"/>
      <c r="T71583" s="33"/>
    </row>
    <row r="71600" spans="19:20">
      <c r="S71600" s="33"/>
      <c r="T71600" s="33"/>
    </row>
    <row r="71617" spans="19:20">
      <c r="S71617" s="33"/>
      <c r="T71617" s="33"/>
    </row>
    <row r="71634" spans="19:20">
      <c r="S71634" s="33"/>
      <c r="T71634" s="33"/>
    </row>
    <row r="71651" spans="19:20">
      <c r="S71651" s="33"/>
      <c r="T71651" s="33"/>
    </row>
    <row r="71668" spans="19:20">
      <c r="S71668" s="33"/>
      <c r="T71668" s="33"/>
    </row>
    <row r="71685" spans="19:20">
      <c r="S71685" s="33"/>
      <c r="T71685" s="33"/>
    </row>
    <row r="71702" spans="19:20">
      <c r="S71702" s="33"/>
      <c r="T71702" s="33"/>
    </row>
    <row r="71719" spans="19:20">
      <c r="S71719" s="33"/>
      <c r="T71719" s="33"/>
    </row>
    <row r="71736" spans="19:20">
      <c r="S71736" s="33"/>
      <c r="T71736" s="33"/>
    </row>
    <row r="71753" spans="19:20">
      <c r="S71753" s="33"/>
      <c r="T71753" s="33"/>
    </row>
    <row r="71770" spans="19:20">
      <c r="S71770" s="33"/>
      <c r="T71770" s="33"/>
    </row>
    <row r="71787" spans="19:20">
      <c r="S71787" s="33"/>
      <c r="T71787" s="33"/>
    </row>
    <row r="71804" spans="19:20">
      <c r="S71804" s="33"/>
      <c r="T71804" s="33"/>
    </row>
    <row r="71821" spans="19:20">
      <c r="S71821" s="33"/>
      <c r="T71821" s="33"/>
    </row>
    <row r="71838" spans="19:20">
      <c r="S71838" s="33"/>
      <c r="T71838" s="33"/>
    </row>
    <row r="71855" spans="19:20">
      <c r="S71855" s="33"/>
      <c r="T71855" s="33"/>
    </row>
    <row r="71872" spans="19:20">
      <c r="S71872" s="33"/>
      <c r="T71872" s="33"/>
    </row>
    <row r="71889" spans="19:20">
      <c r="S71889" s="33"/>
      <c r="T71889" s="33"/>
    </row>
    <row r="71906" spans="19:20">
      <c r="S71906" s="33"/>
      <c r="T71906" s="33"/>
    </row>
    <row r="71923" spans="19:20">
      <c r="S71923" s="33"/>
      <c r="T71923" s="33"/>
    </row>
    <row r="71940" spans="19:20">
      <c r="S71940" s="33"/>
      <c r="T71940" s="33"/>
    </row>
    <row r="71957" spans="19:20">
      <c r="S71957" s="33"/>
      <c r="T71957" s="33"/>
    </row>
    <row r="71974" spans="19:20">
      <c r="S71974" s="33"/>
      <c r="T71974" s="33"/>
    </row>
    <row r="71991" spans="19:20">
      <c r="S71991" s="33"/>
      <c r="T71991" s="33"/>
    </row>
    <row r="72008" spans="19:20">
      <c r="S72008" s="33"/>
      <c r="T72008" s="33"/>
    </row>
    <row r="72025" spans="19:20">
      <c r="S72025" s="33"/>
      <c r="T72025" s="33"/>
    </row>
    <row r="72042" spans="19:20">
      <c r="S72042" s="33"/>
      <c r="T72042" s="33"/>
    </row>
    <row r="72059" spans="19:20">
      <c r="S72059" s="33"/>
      <c r="T72059" s="33"/>
    </row>
    <row r="72076" spans="19:20">
      <c r="S72076" s="33"/>
      <c r="T72076" s="33"/>
    </row>
    <row r="72093" spans="19:20">
      <c r="S72093" s="33"/>
      <c r="T72093" s="33"/>
    </row>
    <row r="72110" spans="19:20">
      <c r="S72110" s="33"/>
      <c r="T72110" s="33"/>
    </row>
    <row r="72127" spans="19:20">
      <c r="S72127" s="33"/>
      <c r="T72127" s="33"/>
    </row>
    <row r="72144" spans="19:20">
      <c r="S72144" s="33"/>
      <c r="T72144" s="33"/>
    </row>
    <row r="72161" spans="19:20">
      <c r="S72161" s="33"/>
      <c r="T72161" s="33"/>
    </row>
    <row r="72178" spans="19:20">
      <c r="S72178" s="33"/>
      <c r="T72178" s="33"/>
    </row>
    <row r="72195" spans="19:20">
      <c r="S72195" s="33"/>
      <c r="T72195" s="33"/>
    </row>
    <row r="72212" spans="19:20">
      <c r="S72212" s="33"/>
      <c r="T72212" s="33"/>
    </row>
    <row r="72229" spans="19:20">
      <c r="S72229" s="33"/>
      <c r="T72229" s="33"/>
    </row>
    <row r="72246" spans="19:20">
      <c r="S72246" s="33"/>
      <c r="T72246" s="33"/>
    </row>
    <row r="72263" spans="19:20">
      <c r="S72263" s="33"/>
      <c r="T72263" s="33"/>
    </row>
    <row r="72280" spans="19:20">
      <c r="S72280" s="33"/>
      <c r="T72280" s="33"/>
    </row>
    <row r="72297" spans="19:20">
      <c r="S72297" s="33"/>
      <c r="T72297" s="33"/>
    </row>
    <row r="72314" spans="19:20">
      <c r="S72314" s="33"/>
      <c r="T72314" s="33"/>
    </row>
    <row r="72331" spans="19:20">
      <c r="S72331" s="33"/>
      <c r="T72331" s="33"/>
    </row>
    <row r="72348" spans="19:20">
      <c r="S72348" s="33"/>
      <c r="T72348" s="33"/>
    </row>
    <row r="72365" spans="19:20">
      <c r="S72365" s="33"/>
      <c r="T72365" s="33"/>
    </row>
    <row r="72382" spans="19:20">
      <c r="S72382" s="33"/>
      <c r="T72382" s="33"/>
    </row>
    <row r="72399" spans="19:20">
      <c r="S72399" s="33"/>
      <c r="T72399" s="33"/>
    </row>
    <row r="72416" spans="19:20">
      <c r="S72416" s="33"/>
      <c r="T72416" s="33"/>
    </row>
    <row r="72433" spans="19:20">
      <c r="S72433" s="33"/>
      <c r="T72433" s="33"/>
    </row>
    <row r="72450" spans="19:20">
      <c r="S72450" s="33"/>
      <c r="T72450" s="33"/>
    </row>
    <row r="72467" spans="19:20">
      <c r="S72467" s="33"/>
      <c r="T72467" s="33"/>
    </row>
    <row r="72484" spans="19:20">
      <c r="S72484" s="33"/>
      <c r="T72484" s="33"/>
    </row>
    <row r="72501" spans="19:20">
      <c r="S72501" s="33"/>
      <c r="T72501" s="33"/>
    </row>
    <row r="72518" spans="19:20">
      <c r="S72518" s="33"/>
      <c r="T72518" s="33"/>
    </row>
    <row r="72535" spans="19:20">
      <c r="S72535" s="33"/>
      <c r="T72535" s="33"/>
    </row>
    <row r="72552" spans="19:20">
      <c r="S72552" s="33"/>
      <c r="T72552" s="33"/>
    </row>
    <row r="72569" spans="19:20">
      <c r="S72569" s="33"/>
      <c r="T72569" s="33"/>
    </row>
    <row r="72586" spans="19:20">
      <c r="S72586" s="33"/>
      <c r="T72586" s="33"/>
    </row>
    <row r="72603" spans="19:20">
      <c r="S72603" s="33"/>
      <c r="T72603" s="33"/>
    </row>
    <row r="72620" spans="19:20">
      <c r="S72620" s="33"/>
      <c r="T72620" s="33"/>
    </row>
    <row r="72637" spans="19:20">
      <c r="S72637" s="33"/>
      <c r="T72637" s="33"/>
    </row>
    <row r="72654" spans="19:20">
      <c r="S72654" s="33"/>
      <c r="T72654" s="33"/>
    </row>
    <row r="72671" spans="19:20">
      <c r="S72671" s="33"/>
      <c r="T72671" s="33"/>
    </row>
    <row r="72688" spans="19:20">
      <c r="S72688" s="33"/>
      <c r="T72688" s="33"/>
    </row>
    <row r="72705" spans="19:20">
      <c r="S72705" s="33"/>
      <c r="T72705" s="33"/>
    </row>
    <row r="72722" spans="19:20">
      <c r="S72722" s="33"/>
      <c r="T72722" s="33"/>
    </row>
    <row r="72739" spans="19:20">
      <c r="S72739" s="33"/>
      <c r="T72739" s="33"/>
    </row>
    <row r="72756" spans="19:20">
      <c r="S72756" s="33"/>
      <c r="T72756" s="33"/>
    </row>
    <row r="72773" spans="19:20">
      <c r="S72773" s="33"/>
      <c r="T72773" s="33"/>
    </row>
    <row r="72790" spans="19:20">
      <c r="S72790" s="33"/>
      <c r="T72790" s="33"/>
    </row>
    <row r="72807" spans="19:20">
      <c r="S72807" s="33"/>
      <c r="T72807" s="33"/>
    </row>
    <row r="72824" spans="19:20">
      <c r="S72824" s="33"/>
      <c r="T72824" s="33"/>
    </row>
    <row r="72841" spans="19:20">
      <c r="S72841" s="33"/>
      <c r="T72841" s="33"/>
    </row>
    <row r="72858" spans="19:20">
      <c r="S72858" s="33"/>
      <c r="T72858" s="33"/>
    </row>
    <row r="72875" spans="19:20">
      <c r="S72875" s="33"/>
      <c r="T72875" s="33"/>
    </row>
    <row r="72892" spans="19:20">
      <c r="S72892" s="33"/>
      <c r="T72892" s="33"/>
    </row>
    <row r="72909" spans="19:20">
      <c r="S72909" s="33"/>
      <c r="T72909" s="33"/>
    </row>
    <row r="72926" spans="19:20">
      <c r="S72926" s="33"/>
      <c r="T72926" s="33"/>
    </row>
    <row r="72943" spans="19:20">
      <c r="S72943" s="33"/>
      <c r="T72943" s="33"/>
    </row>
    <row r="72960" spans="19:20">
      <c r="S72960" s="33"/>
      <c r="T72960" s="33"/>
    </row>
    <row r="72977" spans="19:20">
      <c r="S72977" s="33"/>
      <c r="T72977" s="33"/>
    </row>
    <row r="72994" spans="19:20">
      <c r="S72994" s="33"/>
      <c r="T72994" s="33"/>
    </row>
    <row r="73011" spans="19:20">
      <c r="S73011" s="33"/>
      <c r="T73011" s="33"/>
    </row>
    <row r="73028" spans="19:20">
      <c r="S73028" s="33"/>
      <c r="T73028" s="33"/>
    </row>
    <row r="73045" spans="19:20">
      <c r="S73045" s="33"/>
      <c r="T73045" s="33"/>
    </row>
    <row r="73062" spans="19:20">
      <c r="S73062" s="33"/>
      <c r="T73062" s="33"/>
    </row>
    <row r="73079" spans="19:20">
      <c r="S73079" s="33"/>
      <c r="T73079" s="33"/>
    </row>
    <row r="73096" spans="19:20">
      <c r="S73096" s="33"/>
      <c r="T73096" s="33"/>
    </row>
    <row r="73113" spans="19:20">
      <c r="S73113" s="33"/>
      <c r="T73113" s="33"/>
    </row>
    <row r="73130" spans="19:20">
      <c r="S73130" s="33"/>
      <c r="T73130" s="33"/>
    </row>
    <row r="73147" spans="19:20">
      <c r="S73147" s="33"/>
      <c r="T73147" s="33"/>
    </row>
    <row r="73164" spans="19:20">
      <c r="S73164" s="33"/>
      <c r="T73164" s="33"/>
    </row>
    <row r="73181" spans="19:20">
      <c r="S73181" s="33"/>
      <c r="T73181" s="33"/>
    </row>
    <row r="73198" spans="19:20">
      <c r="S73198" s="33"/>
      <c r="T73198" s="33"/>
    </row>
    <row r="73215" spans="19:20">
      <c r="S73215" s="33"/>
      <c r="T73215" s="33"/>
    </row>
    <row r="73232" spans="19:20">
      <c r="S73232" s="33"/>
      <c r="T73232" s="33"/>
    </row>
    <row r="73249" spans="19:20">
      <c r="S73249" s="33"/>
      <c r="T73249" s="33"/>
    </row>
    <row r="73266" spans="19:20">
      <c r="S73266" s="33"/>
      <c r="T73266" s="33"/>
    </row>
    <row r="73283" spans="19:20">
      <c r="S73283" s="33"/>
      <c r="T73283" s="33"/>
    </row>
    <row r="73300" spans="19:20">
      <c r="S73300" s="33"/>
      <c r="T73300" s="33"/>
    </row>
    <row r="73317" spans="19:20">
      <c r="S73317" s="33"/>
      <c r="T73317" s="33"/>
    </row>
    <row r="73334" spans="19:20">
      <c r="S73334" s="33"/>
      <c r="T73334" s="33"/>
    </row>
    <row r="73351" spans="19:20">
      <c r="S73351" s="33"/>
      <c r="T73351" s="33"/>
    </row>
    <row r="73368" spans="19:20">
      <c r="S73368" s="33"/>
      <c r="T73368" s="33"/>
    </row>
    <row r="73385" spans="19:20">
      <c r="S73385" s="33"/>
      <c r="T73385" s="33"/>
    </row>
    <row r="73402" spans="19:20">
      <c r="S73402" s="33"/>
      <c r="T73402" s="33"/>
    </row>
    <row r="73419" spans="19:20">
      <c r="S73419" s="33"/>
      <c r="T73419" s="33"/>
    </row>
    <row r="73436" spans="19:20">
      <c r="S73436" s="33"/>
      <c r="T73436" s="33"/>
    </row>
    <row r="73453" spans="19:20">
      <c r="S73453" s="33"/>
      <c r="T73453" s="33"/>
    </row>
    <row r="73470" spans="19:20">
      <c r="S73470" s="33"/>
      <c r="T73470" s="33"/>
    </row>
    <row r="73487" spans="19:20">
      <c r="S73487" s="33"/>
      <c r="T73487" s="33"/>
    </row>
    <row r="73504" spans="19:20">
      <c r="S73504" s="33"/>
      <c r="T73504" s="33"/>
    </row>
    <row r="73521" spans="19:20">
      <c r="S73521" s="33"/>
      <c r="T73521" s="33"/>
    </row>
    <row r="73538" spans="19:20">
      <c r="S73538" s="33"/>
      <c r="T73538" s="33"/>
    </row>
    <row r="73555" spans="19:20">
      <c r="S73555" s="33"/>
      <c r="T73555" s="33"/>
    </row>
    <row r="73572" spans="19:20">
      <c r="S73572" s="33"/>
      <c r="T73572" s="33"/>
    </row>
    <row r="73589" spans="19:20">
      <c r="S73589" s="33"/>
      <c r="T73589" s="33"/>
    </row>
    <row r="73606" spans="19:20">
      <c r="S73606" s="33"/>
      <c r="T73606" s="33"/>
    </row>
    <row r="73623" spans="19:20">
      <c r="S73623" s="33"/>
      <c r="T73623" s="33"/>
    </row>
    <row r="73640" spans="19:20">
      <c r="S73640" s="33"/>
      <c r="T73640" s="33"/>
    </row>
    <row r="73657" spans="19:20">
      <c r="S73657" s="33"/>
      <c r="T73657" s="33"/>
    </row>
    <row r="73674" spans="19:20">
      <c r="S73674" s="33"/>
      <c r="T73674" s="33"/>
    </row>
    <row r="73691" spans="19:20">
      <c r="S73691" s="33"/>
      <c r="T73691" s="33"/>
    </row>
    <row r="73708" spans="19:20">
      <c r="S73708" s="33"/>
      <c r="T73708" s="33"/>
    </row>
    <row r="73725" spans="19:20">
      <c r="S73725" s="33"/>
      <c r="T73725" s="33"/>
    </row>
    <row r="73742" spans="19:20">
      <c r="S73742" s="33"/>
      <c r="T73742" s="33"/>
    </row>
    <row r="73759" spans="19:20">
      <c r="S73759" s="33"/>
      <c r="T73759" s="33"/>
    </row>
    <row r="73776" spans="19:20">
      <c r="S73776" s="33"/>
      <c r="T73776" s="33"/>
    </row>
    <row r="73793" spans="19:20">
      <c r="S73793" s="33"/>
      <c r="T73793" s="33"/>
    </row>
    <row r="73810" spans="19:20">
      <c r="S73810" s="33"/>
      <c r="T73810" s="33"/>
    </row>
    <row r="73827" spans="19:20">
      <c r="S73827" s="33"/>
      <c r="T73827" s="33"/>
    </row>
    <row r="73844" spans="19:20">
      <c r="S73844" s="33"/>
      <c r="T73844" s="33"/>
    </row>
    <row r="73861" spans="19:20">
      <c r="S73861" s="33"/>
      <c r="T73861" s="33"/>
    </row>
    <row r="73878" spans="19:20">
      <c r="S73878" s="33"/>
      <c r="T73878" s="33"/>
    </row>
    <row r="73895" spans="19:20">
      <c r="S73895" s="33"/>
      <c r="T73895" s="33"/>
    </row>
    <row r="73912" spans="19:20">
      <c r="S73912" s="33"/>
      <c r="T73912" s="33"/>
    </row>
    <row r="73929" spans="19:20">
      <c r="S73929" s="33"/>
      <c r="T73929" s="33"/>
    </row>
    <row r="73946" spans="19:20">
      <c r="S73946" s="33"/>
      <c r="T73946" s="33"/>
    </row>
    <row r="73963" spans="19:20">
      <c r="S73963" s="33"/>
      <c r="T73963" s="33"/>
    </row>
    <row r="73980" spans="19:20">
      <c r="S73980" s="33"/>
      <c r="T73980" s="33"/>
    </row>
    <row r="73997" spans="19:20">
      <c r="S73997" s="33"/>
      <c r="T73997" s="33"/>
    </row>
    <row r="74014" spans="19:20">
      <c r="S74014" s="33"/>
      <c r="T74014" s="33"/>
    </row>
    <row r="74031" spans="19:20">
      <c r="S74031" s="33"/>
      <c r="T74031" s="33"/>
    </row>
    <row r="74048" spans="19:20">
      <c r="S74048" s="33"/>
      <c r="T74048" s="33"/>
    </row>
    <row r="74065" spans="19:20">
      <c r="S74065" s="33"/>
      <c r="T74065" s="33"/>
    </row>
    <row r="74082" spans="19:20">
      <c r="S74082" s="33"/>
      <c r="T74082" s="33"/>
    </row>
    <row r="74099" spans="19:20">
      <c r="S74099" s="33"/>
      <c r="T74099" s="33"/>
    </row>
    <row r="74116" spans="19:20">
      <c r="S74116" s="33"/>
      <c r="T74116" s="33"/>
    </row>
    <row r="74133" spans="19:20">
      <c r="S74133" s="33"/>
      <c r="T74133" s="33"/>
    </row>
    <row r="74150" spans="19:20">
      <c r="S74150" s="33"/>
      <c r="T74150" s="33"/>
    </row>
    <row r="74167" spans="19:20">
      <c r="S74167" s="33"/>
      <c r="T74167" s="33"/>
    </row>
    <row r="74184" spans="19:20">
      <c r="S74184" s="33"/>
      <c r="T74184" s="33"/>
    </row>
    <row r="74201" spans="19:20">
      <c r="S74201" s="33"/>
      <c r="T74201" s="33"/>
    </row>
    <row r="74218" spans="19:20">
      <c r="S74218" s="33"/>
      <c r="T74218" s="33"/>
    </row>
    <row r="74235" spans="19:20">
      <c r="S74235" s="33"/>
      <c r="T74235" s="33"/>
    </row>
    <row r="74252" spans="19:20">
      <c r="S74252" s="33"/>
      <c r="T74252" s="33"/>
    </row>
    <row r="74269" spans="19:20">
      <c r="S74269" s="33"/>
      <c r="T74269" s="33"/>
    </row>
    <row r="74286" spans="19:20">
      <c r="S74286" s="33"/>
      <c r="T74286" s="33"/>
    </row>
    <row r="74303" spans="19:20">
      <c r="S74303" s="33"/>
      <c r="T74303" s="33"/>
    </row>
    <row r="74320" spans="19:20">
      <c r="S74320" s="33"/>
      <c r="T74320" s="33"/>
    </row>
    <row r="74337" spans="19:20">
      <c r="S74337" s="33"/>
      <c r="T74337" s="33"/>
    </row>
    <row r="74354" spans="19:20">
      <c r="S74354" s="33"/>
      <c r="T74354" s="33"/>
    </row>
    <row r="74371" spans="19:20">
      <c r="S74371" s="33"/>
      <c r="T74371" s="33"/>
    </row>
    <row r="74388" spans="19:20">
      <c r="S74388" s="33"/>
      <c r="T74388" s="33"/>
    </row>
    <row r="74405" spans="19:20">
      <c r="S74405" s="33"/>
      <c r="T74405" s="33"/>
    </row>
    <row r="74422" spans="19:20">
      <c r="S74422" s="33"/>
      <c r="T74422" s="33"/>
    </row>
    <row r="74439" spans="19:20">
      <c r="S74439" s="33"/>
      <c r="T74439" s="33"/>
    </row>
    <row r="74456" spans="19:20">
      <c r="S74456" s="33"/>
      <c r="T74456" s="33"/>
    </row>
    <row r="74473" spans="19:20">
      <c r="S74473" s="33"/>
      <c r="T74473" s="33"/>
    </row>
    <row r="74490" spans="19:20">
      <c r="S74490" s="33"/>
      <c r="T74490" s="33"/>
    </row>
    <row r="74507" spans="19:20">
      <c r="S74507" s="33"/>
      <c r="T74507" s="33"/>
    </row>
    <row r="74524" spans="19:20">
      <c r="S74524" s="33"/>
      <c r="T74524" s="33"/>
    </row>
    <row r="74541" spans="19:20">
      <c r="S74541" s="33"/>
      <c r="T74541" s="33"/>
    </row>
    <row r="74558" spans="19:20">
      <c r="S74558" s="33"/>
      <c r="T74558" s="33"/>
    </row>
    <row r="74575" spans="19:20">
      <c r="S74575" s="33"/>
      <c r="T74575" s="33"/>
    </row>
    <row r="74592" spans="19:20">
      <c r="S74592" s="33"/>
      <c r="T74592" s="33"/>
    </row>
    <row r="74609" spans="19:20">
      <c r="S74609" s="33"/>
      <c r="T74609" s="33"/>
    </row>
    <row r="74626" spans="19:20">
      <c r="S74626" s="33"/>
      <c r="T74626" s="33"/>
    </row>
    <row r="74643" spans="19:20">
      <c r="S74643" s="33"/>
      <c r="T74643" s="33"/>
    </row>
    <row r="74660" spans="19:20">
      <c r="S74660" s="33"/>
      <c r="T74660" s="33"/>
    </row>
    <row r="74677" spans="19:20">
      <c r="S74677" s="33"/>
      <c r="T74677" s="33"/>
    </row>
    <row r="74694" spans="19:20">
      <c r="S74694" s="33"/>
      <c r="T74694" s="33"/>
    </row>
    <row r="74711" spans="19:20">
      <c r="S74711" s="33"/>
      <c r="T74711" s="33"/>
    </row>
    <row r="74728" spans="19:20">
      <c r="S74728" s="33"/>
      <c r="T74728" s="33"/>
    </row>
    <row r="74745" spans="19:20">
      <c r="S74745" s="33"/>
      <c r="T74745" s="33"/>
    </row>
    <row r="74762" spans="19:20">
      <c r="S74762" s="33"/>
      <c r="T74762" s="33"/>
    </row>
    <row r="74779" spans="19:20">
      <c r="S74779" s="33"/>
      <c r="T74779" s="33"/>
    </row>
    <row r="74796" spans="19:20">
      <c r="S74796" s="33"/>
      <c r="T74796" s="33"/>
    </row>
    <row r="74813" spans="19:20">
      <c r="S74813" s="33"/>
      <c r="T74813" s="33"/>
    </row>
    <row r="74830" spans="19:20">
      <c r="S74830" s="33"/>
      <c r="T74830" s="33"/>
    </row>
    <row r="74847" spans="19:20">
      <c r="S74847" s="33"/>
      <c r="T74847" s="33"/>
    </row>
    <row r="74864" spans="19:20">
      <c r="S74864" s="33"/>
      <c r="T74864" s="33"/>
    </row>
    <row r="74881" spans="19:20">
      <c r="S74881" s="33"/>
      <c r="T74881" s="33"/>
    </row>
    <row r="74898" spans="19:20">
      <c r="S74898" s="33"/>
      <c r="T74898" s="33"/>
    </row>
    <row r="74915" spans="19:20">
      <c r="S74915" s="33"/>
      <c r="T74915" s="33"/>
    </row>
    <row r="74932" spans="19:20">
      <c r="S74932" s="33"/>
      <c r="T74932" s="33"/>
    </row>
    <row r="74949" spans="19:20">
      <c r="S74949" s="33"/>
      <c r="T74949" s="33"/>
    </row>
    <row r="74966" spans="19:20">
      <c r="S74966" s="33"/>
      <c r="T74966" s="33"/>
    </row>
    <row r="74983" spans="19:20">
      <c r="S74983" s="33"/>
      <c r="T74983" s="33"/>
    </row>
    <row r="75000" spans="19:20">
      <c r="S75000" s="33"/>
      <c r="T75000" s="33"/>
    </row>
    <row r="75017" spans="19:20">
      <c r="S75017" s="33"/>
      <c r="T75017" s="33"/>
    </row>
    <row r="75034" spans="19:20">
      <c r="S75034" s="33"/>
      <c r="T75034" s="33"/>
    </row>
    <row r="75051" spans="19:20">
      <c r="S75051" s="33"/>
      <c r="T75051" s="33"/>
    </row>
    <row r="75068" spans="19:20">
      <c r="S75068" s="33"/>
      <c r="T75068" s="33"/>
    </row>
    <row r="75085" spans="19:20">
      <c r="S75085" s="33"/>
      <c r="T75085" s="33"/>
    </row>
    <row r="75102" spans="19:20">
      <c r="S75102" s="33"/>
      <c r="T75102" s="33"/>
    </row>
    <row r="75119" spans="19:20">
      <c r="S75119" s="33"/>
      <c r="T75119" s="33"/>
    </row>
    <row r="75136" spans="19:20">
      <c r="S75136" s="33"/>
      <c r="T75136" s="33"/>
    </row>
    <row r="75153" spans="19:20">
      <c r="S75153" s="33"/>
      <c r="T75153" s="33"/>
    </row>
    <row r="75170" spans="19:20">
      <c r="S75170" s="33"/>
      <c r="T75170" s="33"/>
    </row>
    <row r="75187" spans="19:20">
      <c r="S75187" s="33"/>
      <c r="T75187" s="33"/>
    </row>
    <row r="75204" spans="19:20">
      <c r="S75204" s="33"/>
      <c r="T75204" s="33"/>
    </row>
    <row r="75221" spans="19:20">
      <c r="S75221" s="33"/>
      <c r="T75221" s="33"/>
    </row>
    <row r="75238" spans="19:20">
      <c r="S75238" s="33"/>
      <c r="T75238" s="33"/>
    </row>
    <row r="75255" spans="19:20">
      <c r="S75255" s="33"/>
      <c r="T75255" s="33"/>
    </row>
    <row r="75272" spans="19:20">
      <c r="S75272" s="33"/>
      <c r="T75272" s="33"/>
    </row>
    <row r="75289" spans="19:20">
      <c r="S75289" s="33"/>
      <c r="T75289" s="33"/>
    </row>
    <row r="75306" spans="19:20">
      <c r="S75306" s="33"/>
      <c r="T75306" s="33"/>
    </row>
    <row r="75323" spans="19:20">
      <c r="S75323" s="33"/>
      <c r="T75323" s="33"/>
    </row>
    <row r="75340" spans="19:20">
      <c r="S75340" s="33"/>
      <c r="T75340" s="33"/>
    </row>
    <row r="75357" spans="19:20">
      <c r="S75357" s="33"/>
      <c r="T75357" s="33"/>
    </row>
    <row r="75374" spans="19:20">
      <c r="S75374" s="33"/>
      <c r="T75374" s="33"/>
    </row>
    <row r="75391" spans="19:20">
      <c r="S75391" s="33"/>
      <c r="T75391" s="33"/>
    </row>
    <row r="75408" spans="19:20">
      <c r="S75408" s="33"/>
      <c r="T75408" s="33"/>
    </row>
    <row r="75425" spans="19:20">
      <c r="S75425" s="33"/>
      <c r="T75425" s="33"/>
    </row>
    <row r="75442" spans="19:20">
      <c r="S75442" s="33"/>
      <c r="T75442" s="33"/>
    </row>
    <row r="75459" spans="19:20">
      <c r="S75459" s="33"/>
      <c r="T75459" s="33"/>
    </row>
    <row r="75476" spans="19:20">
      <c r="S75476" s="33"/>
      <c r="T75476" s="33"/>
    </row>
    <row r="75493" spans="19:20">
      <c r="S75493" s="33"/>
      <c r="T75493" s="33"/>
    </row>
    <row r="75510" spans="19:20">
      <c r="S75510" s="33"/>
      <c r="T75510" s="33"/>
    </row>
    <row r="75527" spans="19:20">
      <c r="S75527" s="33"/>
      <c r="T75527" s="33"/>
    </row>
    <row r="75544" spans="19:20">
      <c r="S75544" s="33"/>
      <c r="T75544" s="33"/>
    </row>
    <row r="75561" spans="19:20">
      <c r="S75561" s="33"/>
      <c r="T75561" s="33"/>
    </row>
    <row r="75578" spans="19:20">
      <c r="S75578" s="33"/>
      <c r="T75578" s="33"/>
    </row>
    <row r="75595" spans="19:20">
      <c r="S75595" s="33"/>
      <c r="T75595" s="33"/>
    </row>
    <row r="75612" spans="19:20">
      <c r="S75612" s="33"/>
      <c r="T75612" s="33"/>
    </row>
    <row r="75629" spans="19:20">
      <c r="S75629" s="33"/>
      <c r="T75629" s="33"/>
    </row>
    <row r="75646" spans="19:20">
      <c r="S75646" s="33"/>
      <c r="T75646" s="33"/>
    </row>
    <row r="75663" spans="19:20">
      <c r="S75663" s="33"/>
      <c r="T75663" s="33"/>
    </row>
    <row r="75680" spans="19:20">
      <c r="S75680" s="33"/>
      <c r="T75680" s="33"/>
    </row>
    <row r="75697" spans="19:20">
      <c r="S75697" s="33"/>
      <c r="T75697" s="33"/>
    </row>
    <row r="75714" spans="19:20">
      <c r="S75714" s="33"/>
      <c r="T75714" s="33"/>
    </row>
    <row r="75731" spans="19:20">
      <c r="S75731" s="33"/>
      <c r="T75731" s="33"/>
    </row>
    <row r="75748" spans="19:20">
      <c r="S75748" s="33"/>
      <c r="T75748" s="33"/>
    </row>
    <row r="75765" spans="19:20">
      <c r="S75765" s="33"/>
      <c r="T75765" s="33"/>
    </row>
    <row r="75782" spans="19:20">
      <c r="S75782" s="33"/>
      <c r="T75782" s="33"/>
    </row>
    <row r="75799" spans="19:20">
      <c r="S75799" s="33"/>
      <c r="T75799" s="33"/>
    </row>
    <row r="75816" spans="19:20">
      <c r="S75816" s="33"/>
      <c r="T75816" s="33"/>
    </row>
    <row r="75833" spans="19:20">
      <c r="S75833" s="33"/>
      <c r="T75833" s="33"/>
    </row>
    <row r="75850" spans="19:20">
      <c r="S75850" s="33"/>
      <c r="T75850" s="33"/>
    </row>
    <row r="75867" spans="19:20">
      <c r="S75867" s="33"/>
      <c r="T75867" s="33"/>
    </row>
    <row r="75884" spans="19:20">
      <c r="S75884" s="33"/>
      <c r="T75884" s="33"/>
    </row>
    <row r="75901" spans="19:20">
      <c r="S75901" s="33"/>
      <c r="T75901" s="33"/>
    </row>
    <row r="75918" spans="19:20">
      <c r="S75918" s="33"/>
      <c r="T75918" s="33"/>
    </row>
    <row r="75935" spans="19:20">
      <c r="S75935" s="33"/>
      <c r="T75935" s="33"/>
    </row>
    <row r="75952" spans="19:20">
      <c r="S75952" s="33"/>
      <c r="T75952" s="33"/>
    </row>
    <row r="75969" spans="19:20">
      <c r="S75969" s="33"/>
      <c r="T75969" s="33"/>
    </row>
    <row r="75986" spans="19:20">
      <c r="S75986" s="33"/>
      <c r="T75986" s="33"/>
    </row>
    <row r="76003" spans="19:20">
      <c r="S76003" s="33"/>
      <c r="T76003" s="33"/>
    </row>
    <row r="76020" spans="19:20">
      <c r="S76020" s="33"/>
      <c r="T76020" s="33"/>
    </row>
    <row r="76037" spans="19:20">
      <c r="S76037" s="33"/>
      <c r="T76037" s="33"/>
    </row>
    <row r="76054" spans="19:20">
      <c r="S76054" s="33"/>
      <c r="T76054" s="33"/>
    </row>
    <row r="76071" spans="19:20">
      <c r="S76071" s="33"/>
      <c r="T76071" s="33"/>
    </row>
    <row r="76088" spans="19:20">
      <c r="S76088" s="33"/>
      <c r="T76088" s="33"/>
    </row>
    <row r="76105" spans="19:20">
      <c r="S76105" s="33"/>
      <c r="T76105" s="33"/>
    </row>
    <row r="76122" spans="19:20">
      <c r="S76122" s="33"/>
      <c r="T76122" s="33"/>
    </row>
    <row r="76139" spans="19:20">
      <c r="S76139" s="33"/>
      <c r="T76139" s="33"/>
    </row>
    <row r="76156" spans="19:20">
      <c r="S76156" s="33"/>
      <c r="T76156" s="33"/>
    </row>
    <row r="76173" spans="19:20">
      <c r="S76173" s="33"/>
      <c r="T76173" s="33"/>
    </row>
    <row r="76190" spans="19:20">
      <c r="S76190" s="33"/>
      <c r="T76190" s="33"/>
    </row>
    <row r="76207" spans="19:20">
      <c r="S76207" s="33"/>
      <c r="T76207" s="33"/>
    </row>
    <row r="76224" spans="19:20">
      <c r="S76224" s="33"/>
      <c r="T76224" s="33"/>
    </row>
    <row r="76241" spans="19:20">
      <c r="S76241" s="33"/>
      <c r="T76241" s="33"/>
    </row>
    <row r="76258" spans="19:20">
      <c r="S76258" s="33"/>
      <c r="T76258" s="33"/>
    </row>
    <row r="76275" spans="19:20">
      <c r="S76275" s="33"/>
      <c r="T76275" s="33"/>
    </row>
    <row r="76292" spans="19:20">
      <c r="S76292" s="33"/>
      <c r="T76292" s="33"/>
    </row>
    <row r="76309" spans="19:20">
      <c r="S76309" s="33"/>
      <c r="T76309" s="33"/>
    </row>
    <row r="76326" spans="19:20">
      <c r="S76326" s="33"/>
      <c r="T76326" s="33"/>
    </row>
    <row r="76343" spans="19:20">
      <c r="S76343" s="33"/>
      <c r="T76343" s="33"/>
    </row>
    <row r="76360" spans="19:20">
      <c r="S76360" s="33"/>
      <c r="T76360" s="33"/>
    </row>
    <row r="76377" spans="19:20">
      <c r="S76377" s="33"/>
      <c r="T76377" s="33"/>
    </row>
    <row r="76394" spans="19:20">
      <c r="S76394" s="33"/>
      <c r="T76394" s="33"/>
    </row>
    <row r="76411" spans="19:20">
      <c r="S76411" s="33"/>
      <c r="T76411" s="33"/>
    </row>
    <row r="76428" spans="19:20">
      <c r="S76428" s="33"/>
      <c r="T76428" s="33"/>
    </row>
    <row r="76445" spans="19:20">
      <c r="S76445" s="33"/>
      <c r="T76445" s="33"/>
    </row>
    <row r="76462" spans="19:20">
      <c r="S76462" s="33"/>
      <c r="T76462" s="33"/>
    </row>
    <row r="76479" spans="19:20">
      <c r="S76479" s="33"/>
      <c r="T76479" s="33"/>
    </row>
    <row r="76496" spans="19:20">
      <c r="S76496" s="33"/>
      <c r="T76496" s="33"/>
    </row>
    <row r="76513" spans="19:20">
      <c r="S76513" s="33"/>
      <c r="T76513" s="33"/>
    </row>
    <row r="76530" spans="19:20">
      <c r="S76530" s="33"/>
      <c r="T76530" s="33"/>
    </row>
    <row r="76547" spans="19:20">
      <c r="S76547" s="33"/>
      <c r="T76547" s="33"/>
    </row>
    <row r="76564" spans="19:20">
      <c r="S76564" s="33"/>
      <c r="T76564" s="33"/>
    </row>
    <row r="76581" spans="19:20">
      <c r="S76581" s="33"/>
      <c r="T76581" s="33"/>
    </row>
    <row r="76598" spans="19:20">
      <c r="S76598" s="33"/>
      <c r="T76598" s="33"/>
    </row>
    <row r="76615" spans="19:20">
      <c r="S76615" s="33"/>
      <c r="T76615" s="33"/>
    </row>
    <row r="76632" spans="19:20">
      <c r="S76632" s="33"/>
      <c r="T76632" s="33"/>
    </row>
    <row r="76649" spans="19:20">
      <c r="S76649" s="33"/>
      <c r="T76649" s="33"/>
    </row>
    <row r="76666" spans="19:20">
      <c r="S76666" s="33"/>
      <c r="T76666" s="33"/>
    </row>
    <row r="76683" spans="19:20">
      <c r="S76683" s="33"/>
      <c r="T76683" s="33"/>
    </row>
    <row r="76700" spans="19:20">
      <c r="S76700" s="33"/>
      <c r="T76700" s="33"/>
    </row>
    <row r="76717" spans="19:20">
      <c r="S76717" s="33"/>
      <c r="T76717" s="33"/>
    </row>
    <row r="76734" spans="19:20">
      <c r="S76734" s="33"/>
      <c r="T76734" s="33"/>
    </row>
    <row r="76751" spans="19:20">
      <c r="S76751" s="33"/>
      <c r="T76751" s="33"/>
    </row>
    <row r="76768" spans="19:20">
      <c r="S76768" s="33"/>
      <c r="T76768" s="33"/>
    </row>
    <row r="76785" spans="19:20">
      <c r="S76785" s="33"/>
      <c r="T76785" s="33"/>
    </row>
    <row r="76802" spans="19:20">
      <c r="S76802" s="33"/>
      <c r="T76802" s="33"/>
    </row>
    <row r="76819" spans="19:20">
      <c r="S76819" s="33"/>
      <c r="T76819" s="33"/>
    </row>
    <row r="76836" spans="19:20">
      <c r="S76836" s="33"/>
      <c r="T76836" s="33"/>
    </row>
    <row r="76853" spans="19:20">
      <c r="S76853" s="33"/>
      <c r="T76853" s="33"/>
    </row>
    <row r="76870" spans="19:20">
      <c r="S76870" s="33"/>
      <c r="T76870" s="33"/>
    </row>
    <row r="76887" spans="19:20">
      <c r="S76887" s="33"/>
      <c r="T76887" s="33"/>
    </row>
    <row r="76904" spans="19:20">
      <c r="S76904" s="33"/>
      <c r="T76904" s="33"/>
    </row>
    <row r="76921" spans="19:20">
      <c r="S76921" s="33"/>
      <c r="T76921" s="33"/>
    </row>
    <row r="76938" spans="19:20">
      <c r="S76938" s="33"/>
      <c r="T76938" s="33"/>
    </row>
    <row r="76955" spans="19:20">
      <c r="S76955" s="33"/>
      <c r="T76955" s="33"/>
    </row>
    <row r="76972" spans="19:20">
      <c r="S76972" s="33"/>
      <c r="T76972" s="33"/>
    </row>
    <row r="76989" spans="19:20">
      <c r="S76989" s="33"/>
      <c r="T76989" s="33"/>
    </row>
    <row r="77006" spans="19:20">
      <c r="S77006" s="33"/>
      <c r="T77006" s="33"/>
    </row>
    <row r="77023" spans="19:20">
      <c r="S77023" s="33"/>
      <c r="T77023" s="33"/>
    </row>
    <row r="77040" spans="19:20">
      <c r="S77040" s="33"/>
      <c r="T77040" s="33"/>
    </row>
    <row r="77057" spans="19:20">
      <c r="S77057" s="33"/>
      <c r="T77057" s="33"/>
    </row>
    <row r="77074" spans="19:20">
      <c r="S77074" s="33"/>
      <c r="T77074" s="33"/>
    </row>
    <row r="77091" spans="19:20">
      <c r="S77091" s="33"/>
      <c r="T77091" s="33"/>
    </row>
    <row r="77108" spans="19:20">
      <c r="S77108" s="33"/>
      <c r="T77108" s="33"/>
    </row>
    <row r="77125" spans="19:20">
      <c r="S77125" s="33"/>
      <c r="T77125" s="33"/>
    </row>
    <row r="77142" spans="19:20">
      <c r="S77142" s="33"/>
      <c r="T77142" s="33"/>
    </row>
    <row r="77159" spans="19:20">
      <c r="S77159" s="33"/>
      <c r="T77159" s="33"/>
    </row>
    <row r="77176" spans="19:20">
      <c r="S77176" s="33"/>
      <c r="T77176" s="33"/>
    </row>
    <row r="77193" spans="19:20">
      <c r="S77193" s="33"/>
      <c r="T77193" s="33"/>
    </row>
    <row r="77210" spans="19:20">
      <c r="S77210" s="33"/>
      <c r="T77210" s="33"/>
    </row>
    <row r="77227" spans="19:20">
      <c r="S77227" s="33"/>
      <c r="T77227" s="33"/>
    </row>
    <row r="77244" spans="19:20">
      <c r="S77244" s="33"/>
      <c r="T77244" s="33"/>
    </row>
    <row r="77261" spans="19:20">
      <c r="S77261" s="33"/>
      <c r="T77261" s="33"/>
    </row>
    <row r="77278" spans="19:20">
      <c r="S77278" s="33"/>
      <c r="T77278" s="33"/>
    </row>
    <row r="77295" spans="19:20">
      <c r="S77295" s="33"/>
      <c r="T77295" s="33"/>
    </row>
    <row r="77312" spans="19:20">
      <c r="S77312" s="33"/>
      <c r="T77312" s="33"/>
    </row>
    <row r="77329" spans="19:20">
      <c r="S77329" s="33"/>
      <c r="T77329" s="33"/>
    </row>
    <row r="77346" spans="19:20">
      <c r="S77346" s="33"/>
      <c r="T77346" s="33"/>
    </row>
    <row r="77363" spans="19:20">
      <c r="S77363" s="33"/>
      <c r="T77363" s="33"/>
    </row>
    <row r="77380" spans="19:20">
      <c r="S77380" s="33"/>
      <c r="T77380" s="33"/>
    </row>
    <row r="77397" spans="19:20">
      <c r="S77397" s="33"/>
      <c r="T77397" s="33"/>
    </row>
    <row r="77414" spans="19:20">
      <c r="S77414" s="33"/>
      <c r="T77414" s="33"/>
    </row>
    <row r="77431" spans="19:20">
      <c r="S77431" s="33"/>
      <c r="T77431" s="33"/>
    </row>
    <row r="77448" spans="19:20">
      <c r="S77448" s="33"/>
      <c r="T77448" s="33"/>
    </row>
    <row r="77465" spans="19:20">
      <c r="S77465" s="33"/>
      <c r="T77465" s="33"/>
    </row>
    <row r="77482" spans="19:20">
      <c r="S77482" s="33"/>
      <c r="T77482" s="33"/>
    </row>
    <row r="77499" spans="19:20">
      <c r="S77499" s="33"/>
      <c r="T77499" s="33"/>
    </row>
    <row r="77516" spans="19:20">
      <c r="S77516" s="33"/>
      <c r="T77516" s="33"/>
    </row>
    <row r="77533" spans="19:20">
      <c r="S77533" s="33"/>
      <c r="T77533" s="33"/>
    </row>
    <row r="77550" spans="19:20">
      <c r="S77550" s="33"/>
      <c r="T77550" s="33"/>
    </row>
    <row r="77567" spans="19:20">
      <c r="S77567" s="33"/>
      <c r="T77567" s="33"/>
    </row>
    <row r="77584" spans="19:20">
      <c r="S77584" s="33"/>
      <c r="T77584" s="33"/>
    </row>
    <row r="77601" spans="19:20">
      <c r="S77601" s="33"/>
      <c r="T77601" s="33"/>
    </row>
    <row r="77618" spans="19:20">
      <c r="S77618" s="33"/>
      <c r="T77618" s="33"/>
    </row>
    <row r="77635" spans="19:20">
      <c r="S77635" s="33"/>
      <c r="T77635" s="33"/>
    </row>
    <row r="77652" spans="19:20">
      <c r="S77652" s="33"/>
      <c r="T77652" s="33"/>
    </row>
    <row r="77669" spans="19:20">
      <c r="S77669" s="33"/>
      <c r="T77669" s="33"/>
    </row>
    <row r="77686" spans="19:20">
      <c r="S77686" s="33"/>
      <c r="T77686" s="33"/>
    </row>
    <row r="77703" spans="19:20">
      <c r="S77703" s="33"/>
      <c r="T77703" s="33"/>
    </row>
    <row r="77720" spans="19:20">
      <c r="S77720" s="33"/>
      <c r="T77720" s="33"/>
    </row>
    <row r="77737" spans="19:20">
      <c r="S77737" s="33"/>
      <c r="T77737" s="33"/>
    </row>
    <row r="77754" spans="19:20">
      <c r="S77754" s="33"/>
      <c r="T77754" s="33"/>
    </row>
    <row r="77771" spans="19:20">
      <c r="S77771" s="33"/>
      <c r="T77771" s="33"/>
    </row>
    <row r="77788" spans="19:20">
      <c r="S77788" s="33"/>
      <c r="T77788" s="33"/>
    </row>
    <row r="77805" spans="19:20">
      <c r="S77805" s="33"/>
      <c r="T77805" s="33"/>
    </row>
    <row r="77822" spans="19:20">
      <c r="S77822" s="33"/>
      <c r="T77822" s="33"/>
    </row>
    <row r="77839" spans="19:20">
      <c r="S77839" s="33"/>
      <c r="T77839" s="33"/>
    </row>
    <row r="77856" spans="19:20">
      <c r="S77856" s="33"/>
      <c r="T77856" s="33"/>
    </row>
    <row r="77873" spans="19:20">
      <c r="S77873" s="33"/>
      <c r="T77873" s="33"/>
    </row>
    <row r="77890" spans="19:20">
      <c r="S77890" s="33"/>
      <c r="T77890" s="33"/>
    </row>
    <row r="77907" spans="19:20">
      <c r="S77907" s="33"/>
      <c r="T77907" s="33"/>
    </row>
    <row r="77924" spans="19:20">
      <c r="S77924" s="33"/>
      <c r="T77924" s="33"/>
    </row>
    <row r="77941" spans="19:20">
      <c r="S77941" s="33"/>
      <c r="T77941" s="33"/>
    </row>
    <row r="77958" spans="19:20">
      <c r="S77958" s="33"/>
      <c r="T77958" s="33"/>
    </row>
    <row r="77975" spans="19:20">
      <c r="S77975" s="33"/>
      <c r="T77975" s="33"/>
    </row>
    <row r="77992" spans="19:20">
      <c r="S77992" s="33"/>
      <c r="T77992" s="33"/>
    </row>
    <row r="78009" spans="19:20">
      <c r="S78009" s="33"/>
      <c r="T78009" s="33"/>
    </row>
    <row r="78026" spans="19:20">
      <c r="S78026" s="33"/>
      <c r="T78026" s="33"/>
    </row>
    <row r="78043" spans="19:20">
      <c r="S78043" s="33"/>
      <c r="T78043" s="33"/>
    </row>
    <row r="78060" spans="19:20">
      <c r="S78060" s="33"/>
      <c r="T78060" s="33"/>
    </row>
    <row r="78077" spans="19:20">
      <c r="S78077" s="33"/>
      <c r="T78077" s="33"/>
    </row>
    <row r="78094" spans="19:20">
      <c r="S78094" s="33"/>
      <c r="T78094" s="33"/>
    </row>
    <row r="78111" spans="19:20">
      <c r="S78111" s="33"/>
      <c r="T78111" s="33"/>
    </row>
    <row r="78128" spans="19:20">
      <c r="S78128" s="33"/>
      <c r="T78128" s="33"/>
    </row>
    <row r="78145" spans="19:20">
      <c r="S78145" s="33"/>
      <c r="T78145" s="33"/>
    </row>
    <row r="78162" spans="19:20">
      <c r="S78162" s="33"/>
      <c r="T78162" s="33"/>
    </row>
    <row r="78179" spans="19:20">
      <c r="S78179" s="33"/>
      <c r="T78179" s="33"/>
    </row>
    <row r="78196" spans="19:20">
      <c r="S78196" s="33"/>
      <c r="T78196" s="33"/>
    </row>
    <row r="78213" spans="19:20">
      <c r="S78213" s="33"/>
      <c r="T78213" s="33"/>
    </row>
    <row r="78230" spans="19:20">
      <c r="S78230" s="33"/>
      <c r="T78230" s="33"/>
    </row>
    <row r="78247" spans="19:20">
      <c r="S78247" s="33"/>
      <c r="T78247" s="33"/>
    </row>
    <row r="78264" spans="19:20">
      <c r="S78264" s="33"/>
      <c r="T78264" s="33"/>
    </row>
    <row r="78281" spans="19:20">
      <c r="S78281" s="33"/>
      <c r="T78281" s="33"/>
    </row>
    <row r="78298" spans="19:20">
      <c r="S78298" s="33"/>
      <c r="T78298" s="33"/>
    </row>
    <row r="78315" spans="19:20">
      <c r="S78315" s="33"/>
      <c r="T78315" s="33"/>
    </row>
    <row r="78332" spans="19:20">
      <c r="S78332" s="33"/>
      <c r="T78332" s="33"/>
    </row>
    <row r="78349" spans="19:20">
      <c r="S78349" s="33"/>
      <c r="T78349" s="33"/>
    </row>
    <row r="78366" spans="19:20">
      <c r="S78366" s="33"/>
      <c r="T78366" s="33"/>
    </row>
    <row r="78383" spans="19:20">
      <c r="S78383" s="33"/>
      <c r="T78383" s="33"/>
    </row>
    <row r="78400" spans="19:20">
      <c r="S78400" s="33"/>
      <c r="T78400" s="33"/>
    </row>
    <row r="78417" spans="19:20">
      <c r="S78417" s="33"/>
      <c r="T78417" s="33"/>
    </row>
    <row r="78434" spans="19:20">
      <c r="S78434" s="33"/>
      <c r="T78434" s="33"/>
    </row>
    <row r="78451" spans="19:20">
      <c r="S78451" s="33"/>
      <c r="T78451" s="33"/>
    </row>
    <row r="78468" spans="19:20">
      <c r="S78468" s="33"/>
      <c r="T78468" s="33"/>
    </row>
    <row r="78485" spans="19:20">
      <c r="S78485" s="33"/>
      <c r="T78485" s="33"/>
    </row>
    <row r="78502" spans="19:20">
      <c r="S78502" s="33"/>
      <c r="T78502" s="33"/>
    </row>
    <row r="78519" spans="19:20">
      <c r="S78519" s="33"/>
      <c r="T78519" s="33"/>
    </row>
    <row r="78536" spans="19:20">
      <c r="S78536" s="33"/>
      <c r="T78536" s="33"/>
    </row>
    <row r="78553" spans="19:20">
      <c r="S78553" s="33"/>
      <c r="T78553" s="33"/>
    </row>
    <row r="78570" spans="19:20">
      <c r="S78570" s="33"/>
      <c r="T78570" s="33"/>
    </row>
    <row r="78587" spans="19:20">
      <c r="S78587" s="33"/>
      <c r="T78587" s="33"/>
    </row>
    <row r="78604" spans="19:20">
      <c r="S78604" s="33"/>
      <c r="T78604" s="33"/>
    </row>
    <row r="78621" spans="19:20">
      <c r="S78621" s="33"/>
      <c r="T78621" s="33"/>
    </row>
    <row r="78638" spans="19:20">
      <c r="S78638" s="33"/>
      <c r="T78638" s="33"/>
    </row>
    <row r="78655" spans="19:20">
      <c r="S78655" s="33"/>
      <c r="T78655" s="33"/>
    </row>
    <row r="78672" spans="19:20">
      <c r="S78672" s="33"/>
      <c r="T78672" s="33"/>
    </row>
    <row r="78689" spans="19:20">
      <c r="S78689" s="33"/>
      <c r="T78689" s="33"/>
    </row>
    <row r="78706" spans="19:20">
      <c r="S78706" s="33"/>
      <c r="T78706" s="33"/>
    </row>
    <row r="78723" spans="19:20">
      <c r="S78723" s="33"/>
      <c r="T78723" s="33"/>
    </row>
    <row r="78740" spans="19:20">
      <c r="S78740" s="33"/>
      <c r="T78740" s="33"/>
    </row>
    <row r="78757" spans="19:20">
      <c r="S78757" s="33"/>
      <c r="T78757" s="33"/>
    </row>
    <row r="78774" spans="19:20">
      <c r="S78774" s="33"/>
      <c r="T78774" s="33"/>
    </row>
    <row r="78791" spans="19:20">
      <c r="S78791" s="33"/>
      <c r="T78791" s="33"/>
    </row>
    <row r="78808" spans="19:20">
      <c r="S78808" s="33"/>
      <c r="T78808" s="33"/>
    </row>
    <row r="78825" spans="19:20">
      <c r="S78825" s="33"/>
      <c r="T78825" s="33"/>
    </row>
    <row r="78842" spans="19:20">
      <c r="S78842" s="33"/>
      <c r="T78842" s="33"/>
    </row>
    <row r="78859" spans="19:20">
      <c r="S78859" s="33"/>
      <c r="T78859" s="33"/>
    </row>
    <row r="78876" spans="19:20">
      <c r="S78876" s="33"/>
      <c r="T78876" s="33"/>
    </row>
    <row r="78893" spans="19:20">
      <c r="S78893" s="33"/>
      <c r="T78893" s="33"/>
    </row>
    <row r="78910" spans="19:20">
      <c r="S78910" s="33"/>
      <c r="T78910" s="33"/>
    </row>
    <row r="78927" spans="19:20">
      <c r="S78927" s="33"/>
      <c r="T78927" s="33"/>
    </row>
    <row r="78944" spans="19:20">
      <c r="S78944" s="33"/>
      <c r="T78944" s="33"/>
    </row>
    <row r="78961" spans="19:20">
      <c r="S78961" s="33"/>
      <c r="T78961" s="33"/>
    </row>
    <row r="78978" spans="19:20">
      <c r="S78978" s="33"/>
      <c r="T78978" s="33"/>
    </row>
    <row r="78995" spans="19:20">
      <c r="S78995" s="33"/>
      <c r="T78995" s="33"/>
    </row>
    <row r="79012" spans="19:20">
      <c r="S79012" s="33"/>
      <c r="T79012" s="33"/>
    </row>
    <row r="79029" spans="19:20">
      <c r="S79029" s="33"/>
      <c r="T79029" s="33"/>
    </row>
    <row r="79046" spans="19:20">
      <c r="S79046" s="33"/>
      <c r="T79046" s="33"/>
    </row>
    <row r="79063" spans="19:20">
      <c r="S79063" s="33"/>
      <c r="T79063" s="33"/>
    </row>
    <row r="79080" spans="19:20">
      <c r="S79080" s="33"/>
      <c r="T79080" s="33"/>
    </row>
    <row r="79097" spans="19:20">
      <c r="S79097" s="33"/>
      <c r="T79097" s="33"/>
    </row>
    <row r="79114" spans="19:20">
      <c r="S79114" s="33"/>
      <c r="T79114" s="33"/>
    </row>
    <row r="79131" spans="19:20">
      <c r="S79131" s="33"/>
      <c r="T79131" s="33"/>
    </row>
    <row r="79148" spans="19:20">
      <c r="S79148" s="33"/>
      <c r="T79148" s="33"/>
    </row>
    <row r="79165" spans="19:20">
      <c r="S79165" s="33"/>
      <c r="T79165" s="33"/>
    </row>
    <row r="79182" spans="19:20">
      <c r="S79182" s="33"/>
      <c r="T79182" s="33"/>
    </row>
    <row r="79199" spans="19:20">
      <c r="S79199" s="33"/>
      <c r="T79199" s="33"/>
    </row>
    <row r="79216" spans="19:20">
      <c r="S79216" s="33"/>
      <c r="T79216" s="33"/>
    </row>
    <row r="79233" spans="19:20">
      <c r="S79233" s="33"/>
      <c r="T79233" s="33"/>
    </row>
    <row r="79250" spans="19:20">
      <c r="S79250" s="33"/>
      <c r="T79250" s="33"/>
    </row>
    <row r="79267" spans="19:20">
      <c r="S79267" s="33"/>
      <c r="T79267" s="33"/>
    </row>
    <row r="79284" spans="19:20">
      <c r="S79284" s="33"/>
      <c r="T79284" s="33"/>
    </row>
    <row r="79301" spans="19:20">
      <c r="S79301" s="33"/>
      <c r="T79301" s="33"/>
    </row>
    <row r="79318" spans="19:20">
      <c r="S79318" s="33"/>
      <c r="T79318" s="33"/>
    </row>
    <row r="79335" spans="19:20">
      <c r="S79335" s="33"/>
      <c r="T79335" s="33"/>
    </row>
    <row r="79352" spans="19:20">
      <c r="S79352" s="33"/>
      <c r="T79352" s="33"/>
    </row>
    <row r="79369" spans="19:20">
      <c r="S79369" s="33"/>
      <c r="T79369" s="33"/>
    </row>
    <row r="79386" spans="19:20">
      <c r="S79386" s="33"/>
      <c r="T79386" s="33"/>
    </row>
    <row r="79403" spans="19:20">
      <c r="S79403" s="33"/>
      <c r="T79403" s="33"/>
    </row>
    <row r="79420" spans="19:20">
      <c r="S79420" s="33"/>
      <c r="T79420" s="33"/>
    </row>
    <row r="79437" spans="19:20">
      <c r="S79437" s="33"/>
      <c r="T79437" s="33"/>
    </row>
    <row r="79454" spans="19:20">
      <c r="S79454" s="33"/>
      <c r="T79454" s="33"/>
    </row>
    <row r="79471" spans="19:20">
      <c r="S79471" s="33"/>
      <c r="T79471" s="33"/>
    </row>
    <row r="79488" spans="19:20">
      <c r="S79488" s="33"/>
      <c r="T79488" s="33"/>
    </row>
    <row r="79505" spans="19:20">
      <c r="S79505" s="33"/>
      <c r="T79505" s="33"/>
    </row>
    <row r="79522" spans="19:20">
      <c r="S79522" s="33"/>
      <c r="T79522" s="33"/>
    </row>
    <row r="79539" spans="19:20">
      <c r="S79539" s="33"/>
      <c r="T79539" s="33"/>
    </row>
    <row r="79556" spans="19:20">
      <c r="S79556" s="33"/>
      <c r="T79556" s="33"/>
    </row>
    <row r="79573" spans="19:20">
      <c r="S79573" s="33"/>
      <c r="T79573" s="33"/>
    </row>
    <row r="79590" spans="19:20">
      <c r="S79590" s="33"/>
      <c r="T79590" s="33"/>
    </row>
    <row r="79607" spans="19:20">
      <c r="S79607" s="33"/>
      <c r="T79607" s="33"/>
    </row>
    <row r="79624" spans="19:20">
      <c r="S79624" s="33"/>
      <c r="T79624" s="33"/>
    </row>
    <row r="79641" spans="19:20">
      <c r="S79641" s="33"/>
      <c r="T79641" s="33"/>
    </row>
    <row r="79658" spans="19:20">
      <c r="S79658" s="33"/>
      <c r="T79658" s="33"/>
    </row>
    <row r="79675" spans="19:20">
      <c r="S79675" s="33"/>
      <c r="T79675" s="33"/>
    </row>
    <row r="79692" spans="19:20">
      <c r="S79692" s="33"/>
      <c r="T79692" s="33"/>
    </row>
    <row r="79709" spans="19:20">
      <c r="S79709" s="33"/>
      <c r="T79709" s="33"/>
    </row>
    <row r="79726" spans="19:20">
      <c r="S79726" s="33"/>
      <c r="T79726" s="33"/>
    </row>
    <row r="79743" spans="19:20">
      <c r="S79743" s="33"/>
      <c r="T79743" s="33"/>
    </row>
    <row r="79760" spans="19:20">
      <c r="S79760" s="33"/>
      <c r="T79760" s="33"/>
    </row>
    <row r="79777" spans="19:20">
      <c r="S79777" s="33"/>
      <c r="T79777" s="33"/>
    </row>
    <row r="79794" spans="19:20">
      <c r="S79794" s="33"/>
      <c r="T79794" s="33"/>
    </row>
    <row r="79811" spans="19:20">
      <c r="S79811" s="33"/>
      <c r="T79811" s="33"/>
    </row>
    <row r="79828" spans="19:20">
      <c r="S79828" s="33"/>
      <c r="T79828" s="33"/>
    </row>
    <row r="79845" spans="19:20">
      <c r="S79845" s="33"/>
      <c r="T79845" s="33"/>
    </row>
    <row r="79862" spans="19:20">
      <c r="S79862" s="33"/>
      <c r="T79862" s="33"/>
    </row>
    <row r="79879" spans="19:20">
      <c r="S79879" s="33"/>
      <c r="T79879" s="33"/>
    </row>
    <row r="79896" spans="19:20">
      <c r="S79896" s="33"/>
      <c r="T79896" s="33"/>
    </row>
    <row r="79913" spans="19:20">
      <c r="S79913" s="33"/>
      <c r="T79913" s="33"/>
    </row>
    <row r="79930" spans="19:20">
      <c r="S79930" s="33"/>
      <c r="T79930" s="33"/>
    </row>
    <row r="79947" spans="19:20">
      <c r="S79947" s="33"/>
      <c r="T79947" s="33"/>
    </row>
    <row r="79964" spans="19:20">
      <c r="S79964" s="33"/>
      <c r="T79964" s="33"/>
    </row>
    <row r="79981" spans="19:20">
      <c r="S79981" s="33"/>
      <c r="T79981" s="33"/>
    </row>
    <row r="79998" spans="19:20">
      <c r="S79998" s="33"/>
      <c r="T79998" s="33"/>
    </row>
    <row r="80015" spans="19:20">
      <c r="S80015" s="33"/>
      <c r="T80015" s="33"/>
    </row>
    <row r="80032" spans="19:20">
      <c r="S80032" s="33"/>
      <c r="T80032" s="33"/>
    </row>
    <row r="80049" spans="19:20">
      <c r="S80049" s="33"/>
      <c r="T80049" s="33"/>
    </row>
    <row r="80066" spans="19:20">
      <c r="S80066" s="33"/>
      <c r="T80066" s="33"/>
    </row>
    <row r="80083" spans="19:20">
      <c r="S80083" s="33"/>
      <c r="T80083" s="33"/>
    </row>
    <row r="80100" spans="19:20">
      <c r="S80100" s="33"/>
      <c r="T80100" s="33"/>
    </row>
    <row r="80117" spans="19:20">
      <c r="S80117" s="33"/>
      <c r="T80117" s="33"/>
    </row>
    <row r="80134" spans="19:20">
      <c r="S80134" s="33"/>
      <c r="T80134" s="33"/>
    </row>
    <row r="80151" spans="19:20">
      <c r="S80151" s="33"/>
      <c r="T80151" s="33"/>
    </row>
    <row r="80168" spans="19:20">
      <c r="S80168" s="33"/>
      <c r="T80168" s="33"/>
    </row>
    <row r="80185" spans="19:20">
      <c r="S80185" s="33"/>
      <c r="T80185" s="33"/>
    </row>
    <row r="80202" spans="19:20">
      <c r="S80202" s="33"/>
      <c r="T80202" s="33"/>
    </row>
    <row r="80219" spans="19:20">
      <c r="S80219" s="33"/>
      <c r="T80219" s="33"/>
    </row>
    <row r="80236" spans="19:20">
      <c r="S80236" s="33"/>
      <c r="T80236" s="33"/>
    </row>
    <row r="80253" spans="19:20">
      <c r="S80253" s="33"/>
      <c r="T80253" s="33"/>
    </row>
    <row r="80270" spans="19:20">
      <c r="S80270" s="33"/>
      <c r="T80270" s="33"/>
    </row>
    <row r="80287" spans="19:20">
      <c r="S80287" s="33"/>
      <c r="T80287" s="33"/>
    </row>
    <row r="80304" spans="19:20">
      <c r="S80304" s="33"/>
      <c r="T80304" s="33"/>
    </row>
    <row r="80321" spans="19:20">
      <c r="S80321" s="33"/>
      <c r="T80321" s="33"/>
    </row>
    <row r="80338" spans="19:20">
      <c r="S80338" s="33"/>
      <c r="T80338" s="33"/>
    </row>
    <row r="80355" spans="19:20">
      <c r="S80355" s="33"/>
      <c r="T80355" s="33"/>
    </row>
    <row r="80372" spans="19:20">
      <c r="S80372" s="33"/>
      <c r="T80372" s="33"/>
    </row>
    <row r="80389" spans="19:20">
      <c r="S80389" s="33"/>
      <c r="T80389" s="33"/>
    </row>
    <row r="80406" spans="19:20">
      <c r="S80406" s="33"/>
      <c r="T80406" s="33"/>
    </row>
    <row r="80423" spans="19:20">
      <c r="S80423" s="33"/>
      <c r="T80423" s="33"/>
    </row>
    <row r="80440" spans="19:20">
      <c r="S80440" s="33"/>
      <c r="T80440" s="33"/>
    </row>
    <row r="80457" spans="19:20">
      <c r="S80457" s="33"/>
      <c r="T80457" s="33"/>
    </row>
    <row r="80474" spans="19:20">
      <c r="S80474" s="33"/>
      <c r="T80474" s="33"/>
    </row>
    <row r="80491" spans="19:20">
      <c r="S80491" s="33"/>
      <c r="T80491" s="33"/>
    </row>
    <row r="80508" spans="19:20">
      <c r="S80508" s="33"/>
      <c r="T80508" s="33"/>
    </row>
    <row r="80525" spans="19:20">
      <c r="S80525" s="33"/>
      <c r="T80525" s="33"/>
    </row>
    <row r="80542" spans="19:20">
      <c r="S80542" s="33"/>
      <c r="T80542" s="33"/>
    </row>
    <row r="80559" spans="19:20">
      <c r="S80559" s="33"/>
      <c r="T80559" s="33"/>
    </row>
    <row r="80576" spans="19:20">
      <c r="S80576" s="33"/>
      <c r="T80576" s="33"/>
    </row>
    <row r="80593" spans="19:20">
      <c r="S80593" s="33"/>
      <c r="T80593" s="33"/>
    </row>
    <row r="80610" spans="19:20">
      <c r="S80610" s="33"/>
      <c r="T80610" s="33"/>
    </row>
    <row r="80627" spans="19:20">
      <c r="S80627" s="33"/>
      <c r="T80627" s="33"/>
    </row>
    <row r="80644" spans="19:20">
      <c r="S80644" s="33"/>
      <c r="T80644" s="33"/>
    </row>
    <row r="80661" spans="19:20">
      <c r="S80661" s="33"/>
      <c r="T80661" s="33"/>
    </row>
    <row r="80678" spans="19:20">
      <c r="S80678" s="33"/>
      <c r="T80678" s="33"/>
    </row>
    <row r="80695" spans="19:20">
      <c r="S80695" s="33"/>
      <c r="T80695" s="33"/>
    </row>
    <row r="80712" spans="19:20">
      <c r="S80712" s="33"/>
      <c r="T80712" s="33"/>
    </row>
    <row r="80729" spans="19:20">
      <c r="S80729" s="33"/>
      <c r="T80729" s="33"/>
    </row>
    <row r="80746" spans="19:20">
      <c r="S80746" s="33"/>
      <c r="T80746" s="33"/>
    </row>
    <row r="80763" spans="19:20">
      <c r="S80763" s="33"/>
      <c r="T80763" s="33"/>
    </row>
    <row r="80780" spans="19:20">
      <c r="S80780" s="33"/>
      <c r="T80780" s="33"/>
    </row>
    <row r="80797" spans="19:20">
      <c r="S80797" s="33"/>
      <c r="T80797" s="33"/>
    </row>
    <row r="80814" spans="19:20">
      <c r="S80814" s="33"/>
      <c r="T80814" s="33"/>
    </row>
    <row r="80831" spans="19:20">
      <c r="S80831" s="33"/>
      <c r="T80831" s="33"/>
    </row>
    <row r="80848" spans="19:20">
      <c r="S80848" s="33"/>
      <c r="T80848" s="33"/>
    </row>
    <row r="80865" spans="19:20">
      <c r="S80865" s="33"/>
      <c r="T80865" s="33"/>
    </row>
    <row r="80882" spans="19:20">
      <c r="S80882" s="33"/>
      <c r="T80882" s="33"/>
    </row>
    <row r="80899" spans="19:20">
      <c r="S80899" s="33"/>
      <c r="T80899" s="33"/>
    </row>
    <row r="80916" spans="19:20">
      <c r="S80916" s="33"/>
      <c r="T80916" s="33"/>
    </row>
    <row r="80933" spans="19:20">
      <c r="S80933" s="33"/>
      <c r="T80933" s="33"/>
    </row>
    <row r="80950" spans="19:20">
      <c r="S80950" s="33"/>
      <c r="T80950" s="33"/>
    </row>
    <row r="80967" spans="19:20">
      <c r="S80967" s="33"/>
      <c r="T80967" s="33"/>
    </row>
    <row r="80984" spans="19:20">
      <c r="S80984" s="33"/>
      <c r="T80984" s="33"/>
    </row>
    <row r="81001" spans="19:20">
      <c r="S81001" s="33"/>
      <c r="T81001" s="33"/>
    </row>
    <row r="81018" spans="19:20">
      <c r="S81018" s="33"/>
      <c r="T81018" s="33"/>
    </row>
    <row r="81035" spans="19:20">
      <c r="S81035" s="33"/>
      <c r="T81035" s="33"/>
    </row>
    <row r="81052" spans="19:20">
      <c r="S81052" s="33"/>
      <c r="T81052" s="33"/>
    </row>
    <row r="81069" spans="19:20">
      <c r="S81069" s="33"/>
      <c r="T81069" s="33"/>
    </row>
    <row r="81086" spans="19:20">
      <c r="S81086" s="33"/>
      <c r="T81086" s="33"/>
    </row>
    <row r="81103" spans="19:20">
      <c r="S81103" s="33"/>
      <c r="T81103" s="33"/>
    </row>
    <row r="81120" spans="19:20">
      <c r="S81120" s="33"/>
      <c r="T81120" s="33"/>
    </row>
    <row r="81137" spans="19:20">
      <c r="S81137" s="33"/>
      <c r="T81137" s="33"/>
    </row>
    <row r="81154" spans="19:20">
      <c r="S81154" s="33"/>
      <c r="T81154" s="33"/>
    </row>
    <row r="81171" spans="19:20">
      <c r="S81171" s="33"/>
      <c r="T81171" s="33"/>
    </row>
    <row r="81188" spans="19:20">
      <c r="S81188" s="33"/>
      <c r="T81188" s="33"/>
    </row>
    <row r="81205" spans="19:20">
      <c r="S81205" s="33"/>
      <c r="T81205" s="33"/>
    </row>
    <row r="81222" spans="19:20">
      <c r="S81222" s="33"/>
      <c r="T81222" s="33"/>
    </row>
    <row r="81239" spans="19:20">
      <c r="S81239" s="33"/>
      <c r="T81239" s="33"/>
    </row>
    <row r="81256" spans="19:20">
      <c r="S81256" s="33"/>
      <c r="T81256" s="33"/>
    </row>
    <row r="81273" spans="19:20">
      <c r="S81273" s="33"/>
      <c r="T81273" s="33"/>
    </row>
    <row r="81290" spans="19:20">
      <c r="S81290" s="33"/>
      <c r="T81290" s="33"/>
    </row>
    <row r="81307" spans="19:20">
      <c r="S81307" s="33"/>
      <c r="T81307" s="33"/>
    </row>
    <row r="81324" spans="19:20">
      <c r="S81324" s="33"/>
      <c r="T81324" s="33"/>
    </row>
    <row r="81341" spans="19:20">
      <c r="S81341" s="33"/>
      <c r="T81341" s="33"/>
    </row>
    <row r="81358" spans="19:20">
      <c r="S81358" s="33"/>
      <c r="T81358" s="33"/>
    </row>
    <row r="81375" spans="19:20">
      <c r="S81375" s="33"/>
      <c r="T81375" s="33"/>
    </row>
    <row r="81392" spans="19:20">
      <c r="S81392" s="33"/>
      <c r="T81392" s="33"/>
    </row>
    <row r="81409" spans="19:20">
      <c r="S81409" s="33"/>
      <c r="T81409" s="33"/>
    </row>
    <row r="81426" spans="19:20">
      <c r="S81426" s="33"/>
      <c r="T81426" s="33"/>
    </row>
    <row r="81443" spans="19:20">
      <c r="S81443" s="33"/>
      <c r="T81443" s="33"/>
    </row>
    <row r="81460" spans="19:20">
      <c r="S81460" s="33"/>
      <c r="T81460" s="33"/>
    </row>
    <row r="81477" spans="19:20">
      <c r="S81477" s="33"/>
      <c r="T81477" s="33"/>
    </row>
    <row r="81494" spans="19:20">
      <c r="S81494" s="33"/>
      <c r="T81494" s="33"/>
    </row>
    <row r="81511" spans="19:20">
      <c r="S81511" s="33"/>
      <c r="T81511" s="33"/>
    </row>
    <row r="81528" spans="19:20">
      <c r="S81528" s="33"/>
      <c r="T81528" s="33"/>
    </row>
    <row r="81545" spans="19:20">
      <c r="S81545" s="33"/>
      <c r="T81545" s="33"/>
    </row>
    <row r="81562" spans="19:20">
      <c r="S81562" s="33"/>
      <c r="T81562" s="33"/>
    </row>
    <row r="81579" spans="19:20">
      <c r="S81579" s="33"/>
      <c r="T81579" s="33"/>
    </row>
    <row r="81596" spans="19:20">
      <c r="S81596" s="33"/>
      <c r="T81596" s="33"/>
    </row>
    <row r="81613" spans="19:20">
      <c r="S81613" s="33"/>
      <c r="T81613" s="33"/>
    </row>
    <row r="81630" spans="19:20">
      <c r="S81630" s="33"/>
      <c r="T81630" s="33"/>
    </row>
    <row r="81647" spans="19:20">
      <c r="S81647" s="33"/>
      <c r="T81647" s="33"/>
    </row>
    <row r="81664" spans="19:20">
      <c r="S81664" s="33"/>
      <c r="T81664" s="33"/>
    </row>
    <row r="81681" spans="19:20">
      <c r="S81681" s="33"/>
      <c r="T81681" s="33"/>
    </row>
    <row r="81698" spans="19:20">
      <c r="S81698" s="33"/>
      <c r="T81698" s="33"/>
    </row>
    <row r="81715" spans="19:20">
      <c r="S81715" s="33"/>
      <c r="T81715" s="33"/>
    </row>
    <row r="81732" spans="19:20">
      <c r="S81732" s="33"/>
      <c r="T81732" s="33"/>
    </row>
    <row r="81749" spans="19:20">
      <c r="S81749" s="33"/>
      <c r="T81749" s="33"/>
    </row>
    <row r="81766" spans="19:20">
      <c r="S81766" s="33"/>
      <c r="T81766" s="33"/>
    </row>
    <row r="81783" spans="19:20">
      <c r="S81783" s="33"/>
      <c r="T81783" s="33"/>
    </row>
    <row r="81800" spans="19:20">
      <c r="S81800" s="33"/>
      <c r="T81800" s="33"/>
    </row>
    <row r="81817" spans="19:20">
      <c r="S81817" s="33"/>
      <c r="T81817" s="33"/>
    </row>
    <row r="81834" spans="19:20">
      <c r="S81834" s="33"/>
      <c r="T81834" s="33"/>
    </row>
    <row r="81851" spans="19:20">
      <c r="S81851" s="33"/>
      <c r="T81851" s="33"/>
    </row>
    <row r="81868" spans="19:20">
      <c r="S81868" s="33"/>
      <c r="T81868" s="33"/>
    </row>
    <row r="81885" spans="19:20">
      <c r="S81885" s="33"/>
      <c r="T81885" s="33"/>
    </row>
    <row r="81902" spans="19:20">
      <c r="S81902" s="33"/>
      <c r="T81902" s="33"/>
    </row>
    <row r="81919" spans="19:20">
      <c r="S81919" s="33"/>
      <c r="T81919" s="33"/>
    </row>
    <row r="81936" spans="19:20">
      <c r="S81936" s="33"/>
      <c r="T81936" s="33"/>
    </row>
    <row r="81953" spans="19:20">
      <c r="S81953" s="33"/>
      <c r="T81953" s="33"/>
    </row>
    <row r="81970" spans="19:20">
      <c r="S81970" s="33"/>
      <c r="T81970" s="33"/>
    </row>
    <row r="81987" spans="19:20">
      <c r="S81987" s="33"/>
      <c r="T81987" s="33"/>
    </row>
    <row r="82004" spans="19:20">
      <c r="S82004" s="33"/>
      <c r="T82004" s="33"/>
    </row>
    <row r="82021" spans="19:20">
      <c r="S82021" s="33"/>
      <c r="T82021" s="33"/>
    </row>
    <row r="82038" spans="19:20">
      <c r="S82038" s="33"/>
      <c r="T82038" s="33"/>
    </row>
    <row r="82055" spans="19:20">
      <c r="S82055" s="33"/>
      <c r="T82055" s="33"/>
    </row>
    <row r="82072" spans="19:20">
      <c r="S82072" s="33"/>
      <c r="T82072" s="33"/>
    </row>
    <row r="82089" spans="19:20">
      <c r="S82089" s="33"/>
      <c r="T82089" s="33"/>
    </row>
    <row r="82106" spans="19:20">
      <c r="S82106" s="33"/>
      <c r="T82106" s="33"/>
    </row>
    <row r="82123" spans="19:20">
      <c r="S82123" s="33"/>
      <c r="T82123" s="33"/>
    </row>
    <row r="82140" spans="19:20">
      <c r="S82140" s="33"/>
      <c r="T82140" s="33"/>
    </row>
    <row r="82157" spans="19:20">
      <c r="S82157" s="33"/>
      <c r="T82157" s="33"/>
    </row>
    <row r="82174" spans="19:20">
      <c r="S82174" s="33"/>
      <c r="T82174" s="33"/>
    </row>
    <row r="82191" spans="19:20">
      <c r="S82191" s="33"/>
      <c r="T82191" s="33"/>
    </row>
    <row r="82208" spans="19:20">
      <c r="S82208" s="33"/>
      <c r="T82208" s="33"/>
    </row>
    <row r="82225" spans="19:20">
      <c r="S82225" s="33"/>
      <c r="T82225" s="33"/>
    </row>
    <row r="82242" spans="19:20">
      <c r="S82242" s="33"/>
      <c r="T82242" s="33"/>
    </row>
    <row r="82259" spans="19:20">
      <c r="S82259" s="33"/>
      <c r="T82259" s="33"/>
    </row>
    <row r="82276" spans="19:20">
      <c r="S82276" s="33"/>
      <c r="T82276" s="33"/>
    </row>
    <row r="82293" spans="19:20">
      <c r="S82293" s="33"/>
      <c r="T82293" s="33"/>
    </row>
    <row r="82310" spans="19:20">
      <c r="S82310" s="33"/>
      <c r="T82310" s="33"/>
    </row>
    <row r="82327" spans="19:20">
      <c r="S82327" s="33"/>
      <c r="T82327" s="33"/>
    </row>
    <row r="82344" spans="19:20">
      <c r="S82344" s="33"/>
      <c r="T82344" s="33"/>
    </row>
    <row r="82361" spans="19:20">
      <c r="S82361" s="33"/>
      <c r="T82361" s="33"/>
    </row>
    <row r="82378" spans="19:20">
      <c r="S82378" s="33"/>
      <c r="T82378" s="33"/>
    </row>
    <row r="82395" spans="19:20">
      <c r="S82395" s="33"/>
      <c r="T82395" s="33"/>
    </row>
    <row r="82412" spans="19:20">
      <c r="S82412" s="33"/>
      <c r="T82412" s="33"/>
    </row>
    <row r="82429" spans="19:20">
      <c r="S82429" s="33"/>
      <c r="T82429" s="33"/>
    </row>
    <row r="82446" spans="19:20">
      <c r="S82446" s="33"/>
      <c r="T82446" s="33"/>
    </row>
    <row r="82463" spans="19:20">
      <c r="S82463" s="33"/>
      <c r="T82463" s="33"/>
    </row>
    <row r="82480" spans="19:20">
      <c r="S82480" s="33"/>
      <c r="T82480" s="33"/>
    </row>
    <row r="82497" spans="19:20">
      <c r="S82497" s="33"/>
      <c r="T82497" s="33"/>
    </row>
    <row r="82514" spans="19:20">
      <c r="S82514" s="33"/>
      <c r="T82514" s="33"/>
    </row>
    <row r="82531" spans="19:20">
      <c r="S82531" s="33"/>
      <c r="T82531" s="33"/>
    </row>
    <row r="82548" spans="19:20">
      <c r="S82548" s="33"/>
      <c r="T82548" s="33"/>
    </row>
    <row r="82565" spans="19:20">
      <c r="S82565" s="33"/>
      <c r="T82565" s="33"/>
    </row>
    <row r="82582" spans="19:20">
      <c r="S82582" s="33"/>
      <c r="T82582" s="33"/>
    </row>
    <row r="82599" spans="19:20">
      <c r="S82599" s="33"/>
      <c r="T82599" s="33"/>
    </row>
    <row r="82616" spans="19:20">
      <c r="S82616" s="33"/>
      <c r="T82616" s="33"/>
    </row>
    <row r="82633" spans="19:20">
      <c r="S82633" s="33"/>
      <c r="T82633" s="33"/>
    </row>
    <row r="82650" spans="19:20">
      <c r="S82650" s="33"/>
      <c r="T82650" s="33"/>
    </row>
    <row r="82667" spans="19:20">
      <c r="S82667" s="33"/>
      <c r="T82667" s="33"/>
    </row>
    <row r="82684" spans="19:20">
      <c r="S82684" s="33"/>
      <c r="T82684" s="33"/>
    </row>
    <row r="82701" spans="19:20">
      <c r="S82701" s="33"/>
      <c r="T82701" s="33"/>
    </row>
    <row r="82718" spans="19:20">
      <c r="S82718" s="33"/>
      <c r="T82718" s="33"/>
    </row>
    <row r="82735" spans="19:20">
      <c r="S82735" s="33"/>
      <c r="T82735" s="33"/>
    </row>
    <row r="82752" spans="19:20">
      <c r="S82752" s="33"/>
      <c r="T82752" s="33"/>
    </row>
    <row r="82769" spans="19:20">
      <c r="S82769" s="33"/>
      <c r="T82769" s="33"/>
    </row>
    <row r="82786" spans="19:20">
      <c r="S82786" s="33"/>
      <c r="T82786" s="33"/>
    </row>
    <row r="82803" spans="19:20">
      <c r="S82803" s="33"/>
      <c r="T82803" s="33"/>
    </row>
    <row r="82820" spans="19:20">
      <c r="S82820" s="33"/>
      <c r="T82820" s="33"/>
    </row>
    <row r="82837" spans="19:20">
      <c r="S82837" s="33"/>
      <c r="T82837" s="33"/>
    </row>
    <row r="82854" spans="19:20">
      <c r="S82854" s="33"/>
      <c r="T82854" s="33"/>
    </row>
    <row r="82871" spans="19:20">
      <c r="S82871" s="33"/>
      <c r="T82871" s="33"/>
    </row>
    <row r="82888" spans="19:20">
      <c r="S82888" s="33"/>
      <c r="T82888" s="33"/>
    </row>
    <row r="82905" spans="19:20">
      <c r="S82905" s="33"/>
      <c r="T82905" s="33"/>
    </row>
    <row r="82922" spans="19:20">
      <c r="S82922" s="33"/>
      <c r="T82922" s="33"/>
    </row>
    <row r="82939" spans="19:20">
      <c r="S82939" s="33"/>
      <c r="T82939" s="33"/>
    </row>
    <row r="82956" spans="19:20">
      <c r="S82956" s="33"/>
      <c r="T82956" s="33"/>
    </row>
    <row r="82973" spans="19:20">
      <c r="S82973" s="33"/>
      <c r="T82973" s="33"/>
    </row>
    <row r="82990" spans="19:20">
      <c r="S82990" s="33"/>
      <c r="T82990" s="33"/>
    </row>
    <row r="83007" spans="19:20">
      <c r="S83007" s="33"/>
      <c r="T83007" s="33"/>
    </row>
    <row r="83024" spans="19:20">
      <c r="S83024" s="33"/>
      <c r="T83024" s="33"/>
    </row>
    <row r="83041" spans="19:20">
      <c r="S83041" s="33"/>
      <c r="T83041" s="33"/>
    </row>
    <row r="83058" spans="19:20">
      <c r="S83058" s="33"/>
      <c r="T83058" s="33"/>
    </row>
    <row r="83075" spans="19:20">
      <c r="S83075" s="33"/>
      <c r="T83075" s="33"/>
    </row>
    <row r="83092" spans="19:20">
      <c r="S83092" s="33"/>
      <c r="T83092" s="33"/>
    </row>
    <row r="83109" spans="19:20">
      <c r="S83109" s="33"/>
      <c r="T83109" s="33"/>
    </row>
    <row r="83126" spans="19:20">
      <c r="S83126" s="33"/>
      <c r="T83126" s="33"/>
    </row>
    <row r="83143" spans="19:20">
      <c r="S83143" s="33"/>
      <c r="T83143" s="33"/>
    </row>
    <row r="83160" spans="19:20">
      <c r="S83160" s="33"/>
      <c r="T83160" s="33"/>
    </row>
    <row r="83177" spans="19:20">
      <c r="S83177" s="33"/>
      <c r="T83177" s="33"/>
    </row>
    <row r="83194" spans="19:20">
      <c r="S83194" s="33"/>
      <c r="T83194" s="33"/>
    </row>
    <row r="83211" spans="19:20">
      <c r="S83211" s="33"/>
      <c r="T83211" s="33"/>
    </row>
    <row r="83228" spans="19:20">
      <c r="S83228" s="33"/>
      <c r="T83228" s="33"/>
    </row>
    <row r="83245" spans="19:20">
      <c r="S83245" s="33"/>
      <c r="T83245" s="33"/>
    </row>
    <row r="83262" spans="19:20">
      <c r="S83262" s="33"/>
      <c r="T83262" s="33"/>
    </row>
    <row r="83279" spans="19:20">
      <c r="S83279" s="33"/>
      <c r="T83279" s="33"/>
    </row>
    <row r="83296" spans="19:20">
      <c r="S83296" s="33"/>
      <c r="T83296" s="33"/>
    </row>
    <row r="83313" spans="19:20">
      <c r="S83313" s="33"/>
      <c r="T83313" s="33"/>
    </row>
    <row r="83330" spans="19:20">
      <c r="S83330" s="33"/>
      <c r="T83330" s="33"/>
    </row>
    <row r="83347" spans="19:20">
      <c r="S83347" s="33"/>
      <c r="T83347" s="33"/>
    </row>
    <row r="83364" spans="19:20">
      <c r="S83364" s="33"/>
      <c r="T83364" s="33"/>
    </row>
    <row r="83381" spans="19:20">
      <c r="S83381" s="33"/>
      <c r="T83381" s="33"/>
    </row>
    <row r="83398" spans="19:20">
      <c r="S83398" s="33"/>
      <c r="T83398" s="33"/>
    </row>
    <row r="83415" spans="19:20">
      <c r="S83415" s="33"/>
      <c r="T83415" s="33"/>
    </row>
    <row r="83432" spans="19:20">
      <c r="S83432" s="33"/>
      <c r="T83432" s="33"/>
    </row>
    <row r="83449" spans="19:20">
      <c r="S83449" s="33"/>
      <c r="T83449" s="33"/>
    </row>
    <row r="83466" spans="19:20">
      <c r="S83466" s="33"/>
      <c r="T83466" s="33"/>
    </row>
    <row r="83483" spans="19:20">
      <c r="S83483" s="33"/>
      <c r="T83483" s="33"/>
    </row>
    <row r="83500" spans="19:20">
      <c r="S83500" s="33"/>
      <c r="T83500" s="33"/>
    </row>
    <row r="83517" spans="19:20">
      <c r="S83517" s="33"/>
      <c r="T83517" s="33"/>
    </row>
    <row r="83534" spans="19:20">
      <c r="S83534" s="33"/>
      <c r="T83534" s="33"/>
    </row>
    <row r="83551" spans="19:20">
      <c r="S83551" s="33"/>
      <c r="T83551" s="33"/>
    </row>
    <row r="83568" spans="19:20">
      <c r="S83568" s="33"/>
      <c r="T83568" s="33"/>
    </row>
    <row r="83585" spans="19:20">
      <c r="S83585" s="33"/>
      <c r="T83585" s="33"/>
    </row>
    <row r="83602" spans="19:20">
      <c r="S83602" s="33"/>
      <c r="T83602" s="33"/>
    </row>
    <row r="83619" spans="19:20">
      <c r="S83619" s="33"/>
      <c r="T83619" s="33"/>
    </row>
    <row r="83636" spans="19:20">
      <c r="S83636" s="33"/>
      <c r="T83636" s="33"/>
    </row>
    <row r="83653" spans="19:20">
      <c r="S83653" s="33"/>
      <c r="T83653" s="33"/>
    </row>
    <row r="83670" spans="19:20">
      <c r="S83670" s="33"/>
      <c r="T83670" s="33"/>
    </row>
    <row r="83687" spans="19:20">
      <c r="S83687" s="33"/>
      <c r="T83687" s="33"/>
    </row>
    <row r="83704" spans="19:20">
      <c r="S83704" s="33"/>
      <c r="T83704" s="33"/>
    </row>
    <row r="83721" spans="19:20">
      <c r="S83721" s="33"/>
      <c r="T83721" s="33"/>
    </row>
    <row r="83738" spans="19:20">
      <c r="S83738" s="33"/>
      <c r="T83738" s="33"/>
    </row>
    <row r="83755" spans="19:20">
      <c r="S83755" s="33"/>
      <c r="T83755" s="33"/>
    </row>
    <row r="83772" spans="19:20">
      <c r="S83772" s="33"/>
      <c r="T83772" s="33"/>
    </row>
    <row r="83789" spans="19:20">
      <c r="S83789" s="33"/>
      <c r="T83789" s="33"/>
    </row>
    <row r="83806" spans="19:20">
      <c r="S83806" s="33"/>
      <c r="T83806" s="33"/>
    </row>
    <row r="83823" spans="19:20">
      <c r="S83823" s="33"/>
      <c r="T83823" s="33"/>
    </row>
    <row r="83840" spans="19:20">
      <c r="S83840" s="33"/>
      <c r="T83840" s="33"/>
    </row>
    <row r="83857" spans="19:20">
      <c r="S83857" s="33"/>
      <c r="T83857" s="33"/>
    </row>
    <row r="83874" spans="19:20">
      <c r="S83874" s="33"/>
      <c r="T83874" s="33"/>
    </row>
    <row r="83891" spans="19:20">
      <c r="S83891" s="33"/>
      <c r="T83891" s="33"/>
    </row>
    <row r="83908" spans="19:20">
      <c r="S83908" s="33"/>
      <c r="T83908" s="33"/>
    </row>
    <row r="83925" spans="19:20">
      <c r="S83925" s="33"/>
      <c r="T83925" s="33"/>
    </row>
    <row r="83942" spans="19:20">
      <c r="S83942" s="33"/>
      <c r="T83942" s="33"/>
    </row>
    <row r="83959" spans="19:20">
      <c r="S83959" s="33"/>
      <c r="T83959" s="33"/>
    </row>
    <row r="83976" spans="19:20">
      <c r="S83976" s="33"/>
      <c r="T83976" s="33"/>
    </row>
    <row r="83993" spans="19:20">
      <c r="S83993" s="33"/>
      <c r="T83993" s="33"/>
    </row>
    <row r="84010" spans="19:20">
      <c r="S84010" s="33"/>
      <c r="T84010" s="33"/>
    </row>
    <row r="84027" spans="19:20">
      <c r="S84027" s="33"/>
      <c r="T84027" s="33"/>
    </row>
    <row r="84044" spans="19:20">
      <c r="S84044" s="33"/>
      <c r="T84044" s="33"/>
    </row>
    <row r="84061" spans="19:20">
      <c r="S84061" s="33"/>
      <c r="T84061" s="33"/>
    </row>
    <row r="84078" spans="19:20">
      <c r="S84078" s="33"/>
      <c r="T84078" s="33"/>
    </row>
    <row r="84095" spans="19:20">
      <c r="S84095" s="33"/>
      <c r="T84095" s="33"/>
    </row>
    <row r="84112" spans="19:20">
      <c r="S84112" s="33"/>
      <c r="T84112" s="33"/>
    </row>
    <row r="84129" spans="19:20">
      <c r="S84129" s="33"/>
      <c r="T84129" s="33"/>
    </row>
    <row r="84146" spans="19:20">
      <c r="S84146" s="33"/>
      <c r="T84146" s="33"/>
    </row>
    <row r="84163" spans="19:20">
      <c r="S84163" s="33"/>
      <c r="T84163" s="33"/>
    </row>
    <row r="84180" spans="19:20">
      <c r="S84180" s="33"/>
      <c r="T84180" s="33"/>
    </row>
    <row r="84197" spans="19:20">
      <c r="S84197" s="33"/>
      <c r="T84197" s="33"/>
    </row>
    <row r="84214" spans="19:20">
      <c r="S84214" s="33"/>
      <c r="T84214" s="33"/>
    </row>
    <row r="84231" spans="19:20">
      <c r="S84231" s="33"/>
      <c r="T84231" s="33"/>
    </row>
    <row r="84248" spans="19:20">
      <c r="S84248" s="33"/>
      <c r="T84248" s="33"/>
    </row>
    <row r="84265" spans="19:20">
      <c r="S84265" s="33"/>
      <c r="T84265" s="33"/>
    </row>
    <row r="84282" spans="19:20">
      <c r="S84282" s="33"/>
      <c r="T84282" s="33"/>
    </row>
    <row r="84299" spans="19:20">
      <c r="S84299" s="33"/>
      <c r="T84299" s="33"/>
    </row>
    <row r="84316" spans="19:20">
      <c r="S84316" s="33"/>
      <c r="T84316" s="33"/>
    </row>
    <row r="84333" spans="19:20">
      <c r="S84333" s="33"/>
      <c r="T84333" s="33"/>
    </row>
    <row r="84350" spans="19:20">
      <c r="S84350" s="33"/>
      <c r="T84350" s="33"/>
    </row>
    <row r="84367" spans="19:20">
      <c r="S84367" s="33"/>
      <c r="T84367" s="33"/>
    </row>
    <row r="84384" spans="19:20">
      <c r="S84384" s="33"/>
      <c r="T84384" s="33"/>
    </row>
    <row r="84401" spans="19:20">
      <c r="S84401" s="33"/>
      <c r="T84401" s="33"/>
    </row>
    <row r="84418" spans="19:20">
      <c r="S84418" s="33"/>
      <c r="T84418" s="33"/>
    </row>
    <row r="84435" spans="19:20">
      <c r="S84435" s="33"/>
      <c r="T84435" s="33"/>
    </row>
    <row r="84452" spans="19:20">
      <c r="S84452" s="33"/>
      <c r="T84452" s="33"/>
    </row>
    <row r="84469" spans="19:20">
      <c r="S84469" s="33"/>
      <c r="T84469" s="33"/>
    </row>
    <row r="84486" spans="19:20">
      <c r="S84486" s="33"/>
      <c r="T84486" s="33"/>
    </row>
    <row r="84503" spans="19:20">
      <c r="S84503" s="33"/>
      <c r="T84503" s="33"/>
    </row>
    <row r="84520" spans="19:20">
      <c r="S84520" s="33"/>
      <c r="T84520" s="33"/>
    </row>
    <row r="84537" spans="19:20">
      <c r="S84537" s="33"/>
      <c r="T84537" s="33"/>
    </row>
    <row r="84554" spans="19:20">
      <c r="S84554" s="33"/>
      <c r="T84554" s="33"/>
    </row>
    <row r="84571" spans="19:20">
      <c r="S84571" s="33"/>
      <c r="T84571" s="33"/>
    </row>
    <row r="84588" spans="19:20">
      <c r="S84588" s="33"/>
      <c r="T84588" s="33"/>
    </row>
    <row r="84605" spans="19:20">
      <c r="S84605" s="33"/>
      <c r="T84605" s="33"/>
    </row>
    <row r="84622" spans="19:20">
      <c r="S84622" s="33"/>
      <c r="T84622" s="33"/>
    </row>
    <row r="84639" spans="19:20">
      <c r="S84639" s="33"/>
      <c r="T84639" s="33"/>
    </row>
    <row r="84656" spans="19:20">
      <c r="S84656" s="33"/>
      <c r="T84656" s="33"/>
    </row>
    <row r="84673" spans="19:20">
      <c r="S84673" s="33"/>
      <c r="T84673" s="33"/>
    </row>
    <row r="84690" spans="19:20">
      <c r="S84690" s="33"/>
      <c r="T84690" s="33"/>
    </row>
    <row r="84707" spans="19:20">
      <c r="S84707" s="33"/>
      <c r="T84707" s="33"/>
    </row>
    <row r="84724" spans="19:20">
      <c r="S84724" s="33"/>
      <c r="T84724" s="33"/>
    </row>
    <row r="84741" spans="19:20">
      <c r="S84741" s="33"/>
      <c r="T84741" s="33"/>
    </row>
    <row r="84758" spans="19:20">
      <c r="S84758" s="33"/>
      <c r="T84758" s="33"/>
    </row>
    <row r="84775" spans="19:20">
      <c r="S84775" s="33"/>
      <c r="T84775" s="33"/>
    </row>
    <row r="84792" spans="19:20">
      <c r="S84792" s="33"/>
      <c r="T84792" s="33"/>
    </row>
    <row r="84809" spans="19:20">
      <c r="S84809" s="33"/>
      <c r="T84809" s="33"/>
    </row>
    <row r="84826" spans="19:20">
      <c r="S84826" s="33"/>
      <c r="T84826" s="33"/>
    </row>
    <row r="84843" spans="19:20">
      <c r="S84843" s="33"/>
      <c r="T84843" s="33"/>
    </row>
    <row r="84860" spans="19:20">
      <c r="S84860" s="33"/>
      <c r="T84860" s="33"/>
    </row>
    <row r="84877" spans="19:20">
      <c r="S84877" s="33"/>
      <c r="T84877" s="33"/>
    </row>
    <row r="84894" spans="19:20">
      <c r="S84894" s="33"/>
      <c r="T84894" s="33"/>
    </row>
    <row r="84911" spans="19:20">
      <c r="S84911" s="33"/>
      <c r="T84911" s="33"/>
    </row>
    <row r="84928" spans="19:20">
      <c r="S84928" s="33"/>
      <c r="T84928" s="33"/>
    </row>
    <row r="84945" spans="19:20">
      <c r="S84945" s="33"/>
      <c r="T84945" s="33"/>
    </row>
    <row r="84962" spans="19:20">
      <c r="S84962" s="33"/>
      <c r="T84962" s="33"/>
    </row>
    <row r="84979" spans="19:20">
      <c r="S84979" s="33"/>
      <c r="T84979" s="33"/>
    </row>
    <row r="84996" spans="19:20">
      <c r="S84996" s="33"/>
      <c r="T84996" s="33"/>
    </row>
    <row r="85013" spans="19:20">
      <c r="S85013" s="33"/>
      <c r="T85013" s="33"/>
    </row>
    <row r="85030" spans="19:20">
      <c r="S85030" s="33"/>
      <c r="T85030" s="33"/>
    </row>
    <row r="85047" spans="19:20">
      <c r="S85047" s="33"/>
      <c r="T85047" s="33"/>
    </row>
    <row r="85064" spans="19:20">
      <c r="S85064" s="33"/>
      <c r="T85064" s="33"/>
    </row>
    <row r="85081" spans="19:20">
      <c r="S85081" s="33"/>
      <c r="T85081" s="33"/>
    </row>
    <row r="85098" spans="19:20">
      <c r="S85098" s="33"/>
      <c r="T85098" s="33"/>
    </row>
    <row r="85115" spans="19:20">
      <c r="S85115" s="33"/>
      <c r="T85115" s="33"/>
    </row>
    <row r="85132" spans="19:20">
      <c r="S85132" s="33"/>
      <c r="T85132" s="33"/>
    </row>
    <row r="85149" spans="19:20">
      <c r="S85149" s="33"/>
      <c r="T85149" s="33"/>
    </row>
    <row r="85166" spans="19:20">
      <c r="S85166" s="33"/>
      <c r="T85166" s="33"/>
    </row>
    <row r="85183" spans="19:20">
      <c r="S85183" s="33"/>
      <c r="T85183" s="33"/>
    </row>
    <row r="85200" spans="19:20">
      <c r="S85200" s="33"/>
      <c r="T85200" s="33"/>
    </row>
    <row r="85217" spans="19:20">
      <c r="S85217" s="33"/>
      <c r="T85217" s="33"/>
    </row>
    <row r="85234" spans="19:20">
      <c r="S85234" s="33"/>
      <c r="T85234" s="33"/>
    </row>
    <row r="85251" spans="19:20">
      <c r="S85251" s="33"/>
      <c r="T85251" s="33"/>
    </row>
    <row r="85268" spans="19:20">
      <c r="S85268" s="33"/>
      <c r="T85268" s="33"/>
    </row>
    <row r="85285" spans="19:20">
      <c r="S85285" s="33"/>
      <c r="T85285" s="33"/>
    </row>
    <row r="85302" spans="19:20">
      <c r="S85302" s="33"/>
      <c r="T85302" s="33"/>
    </row>
    <row r="85319" spans="19:20">
      <c r="S85319" s="33"/>
      <c r="T85319" s="33"/>
    </row>
    <row r="85336" spans="19:20">
      <c r="S85336" s="33"/>
      <c r="T85336" s="33"/>
    </row>
    <row r="85353" spans="19:20">
      <c r="S85353" s="33"/>
      <c r="T85353" s="33"/>
    </row>
    <row r="85370" spans="19:20">
      <c r="S85370" s="33"/>
      <c r="T85370" s="33"/>
    </row>
    <row r="85387" spans="19:20">
      <c r="S85387" s="33"/>
      <c r="T85387" s="33"/>
    </row>
    <row r="85404" spans="19:20">
      <c r="S85404" s="33"/>
      <c r="T85404" s="33"/>
    </row>
    <row r="85421" spans="19:20">
      <c r="S85421" s="33"/>
      <c r="T85421" s="33"/>
    </row>
    <row r="85438" spans="19:20">
      <c r="S85438" s="33"/>
      <c r="T85438" s="33"/>
    </row>
    <row r="85455" spans="19:20">
      <c r="S85455" s="33"/>
      <c r="T85455" s="33"/>
    </row>
    <row r="85472" spans="19:20">
      <c r="S85472" s="33"/>
      <c r="T85472" s="33"/>
    </row>
    <row r="85489" spans="19:20">
      <c r="S85489" s="33"/>
      <c r="T85489" s="33"/>
    </row>
    <row r="85506" spans="19:20">
      <c r="S85506" s="33"/>
      <c r="T85506" s="33"/>
    </row>
    <row r="85523" spans="19:20">
      <c r="S85523" s="33"/>
      <c r="T85523" s="33"/>
    </row>
    <row r="85540" spans="19:20">
      <c r="S85540" s="33"/>
      <c r="T85540" s="33"/>
    </row>
    <row r="85557" spans="19:20">
      <c r="S85557" s="33"/>
      <c r="T85557" s="33"/>
    </row>
    <row r="85574" spans="19:20">
      <c r="S85574" s="33"/>
      <c r="T85574" s="33"/>
    </row>
    <row r="85591" spans="19:20">
      <c r="S85591" s="33"/>
      <c r="T85591" s="33"/>
    </row>
    <row r="85608" spans="19:20">
      <c r="S85608" s="33"/>
      <c r="T85608" s="33"/>
    </row>
    <row r="85625" spans="19:20">
      <c r="S85625" s="33"/>
      <c r="T85625" s="33"/>
    </row>
    <row r="85642" spans="19:20">
      <c r="S85642" s="33"/>
      <c r="T85642" s="33"/>
    </row>
    <row r="85659" spans="19:20">
      <c r="S85659" s="33"/>
      <c r="T85659" s="33"/>
    </row>
    <row r="85676" spans="19:20">
      <c r="S85676" s="33"/>
      <c r="T85676" s="33"/>
    </row>
    <row r="85693" spans="19:20">
      <c r="S85693" s="33"/>
      <c r="T85693" s="33"/>
    </row>
    <row r="85710" spans="19:20">
      <c r="S85710" s="33"/>
      <c r="T85710" s="33"/>
    </row>
    <row r="85727" spans="19:20">
      <c r="S85727" s="33"/>
      <c r="T85727" s="33"/>
    </row>
    <row r="85744" spans="19:20">
      <c r="S85744" s="33"/>
      <c r="T85744" s="33"/>
    </row>
    <row r="85761" spans="19:20">
      <c r="S85761" s="33"/>
      <c r="T85761" s="33"/>
    </row>
    <row r="85778" spans="19:20">
      <c r="S85778" s="33"/>
      <c r="T85778" s="33"/>
    </row>
    <row r="85795" spans="19:20">
      <c r="S85795" s="33"/>
      <c r="T85795" s="33"/>
    </row>
    <row r="85812" spans="19:20">
      <c r="S85812" s="33"/>
      <c r="T85812" s="33"/>
    </row>
    <row r="85829" spans="19:20">
      <c r="S85829" s="33"/>
      <c r="T85829" s="33"/>
    </row>
    <row r="85846" spans="19:20">
      <c r="S85846" s="33"/>
      <c r="T85846" s="33"/>
    </row>
    <row r="85863" spans="19:20">
      <c r="S85863" s="33"/>
      <c r="T85863" s="33"/>
    </row>
    <row r="85880" spans="19:20">
      <c r="S85880" s="33"/>
      <c r="T85880" s="33"/>
    </row>
    <row r="85897" spans="19:20">
      <c r="S85897" s="33"/>
      <c r="T85897" s="33"/>
    </row>
    <row r="85914" spans="19:20">
      <c r="S85914" s="33"/>
      <c r="T85914" s="33"/>
    </row>
    <row r="85931" spans="19:20">
      <c r="S85931" s="33"/>
      <c r="T85931" s="33"/>
    </row>
    <row r="85948" spans="19:20">
      <c r="S85948" s="33"/>
      <c r="T85948" s="33"/>
    </row>
    <row r="85965" spans="19:20">
      <c r="S85965" s="33"/>
      <c r="T85965" s="33"/>
    </row>
    <row r="85982" spans="19:20">
      <c r="S85982" s="33"/>
      <c r="T85982" s="33"/>
    </row>
    <row r="85999" spans="19:20">
      <c r="S85999" s="33"/>
      <c r="T85999" s="33"/>
    </row>
    <row r="86016" spans="19:20">
      <c r="S86016" s="33"/>
      <c r="T86016" s="33"/>
    </row>
    <row r="86033" spans="19:20">
      <c r="S86033" s="33"/>
      <c r="T86033" s="33"/>
    </row>
    <row r="86050" spans="19:20">
      <c r="S86050" s="33"/>
      <c r="T86050" s="33"/>
    </row>
    <row r="86067" spans="19:20">
      <c r="S86067" s="33"/>
      <c r="T86067" s="33"/>
    </row>
    <row r="86084" spans="19:20">
      <c r="S86084" s="33"/>
      <c r="T86084" s="33"/>
    </row>
    <row r="86101" spans="19:20">
      <c r="S86101" s="33"/>
      <c r="T86101" s="33"/>
    </row>
    <row r="86118" spans="19:20">
      <c r="S86118" s="33"/>
      <c r="T86118" s="33"/>
    </row>
    <row r="86135" spans="19:20">
      <c r="S86135" s="33"/>
      <c r="T86135" s="33"/>
    </row>
    <row r="86152" spans="19:20">
      <c r="S86152" s="33"/>
      <c r="T86152" s="33"/>
    </row>
    <row r="86169" spans="19:20">
      <c r="S86169" s="33"/>
      <c r="T86169" s="33"/>
    </row>
    <row r="86186" spans="19:20">
      <c r="S86186" s="33"/>
      <c r="T86186" s="33"/>
    </row>
    <row r="86203" spans="19:20">
      <c r="S86203" s="33"/>
      <c r="T86203" s="33"/>
    </row>
    <row r="86220" spans="19:20">
      <c r="S86220" s="33"/>
      <c r="T86220" s="33"/>
    </row>
    <row r="86237" spans="19:20">
      <c r="S86237" s="33"/>
      <c r="T86237" s="33"/>
    </row>
    <row r="86254" spans="19:20">
      <c r="S86254" s="33"/>
      <c r="T86254" s="33"/>
    </row>
    <row r="86271" spans="19:20">
      <c r="S86271" s="33"/>
      <c r="T86271" s="33"/>
    </row>
    <row r="86288" spans="19:20">
      <c r="S86288" s="33"/>
      <c r="T86288" s="33"/>
    </row>
    <row r="86305" spans="19:20">
      <c r="S86305" s="33"/>
      <c r="T86305" s="33"/>
    </row>
    <row r="86322" spans="19:20">
      <c r="S86322" s="33"/>
      <c r="T86322" s="33"/>
    </row>
    <row r="86339" spans="19:20">
      <c r="S86339" s="33"/>
      <c r="T86339" s="33"/>
    </row>
    <row r="86356" spans="19:20">
      <c r="S86356" s="33"/>
      <c r="T86356" s="33"/>
    </row>
    <row r="86373" spans="19:20">
      <c r="S86373" s="33"/>
      <c r="T86373" s="33"/>
    </row>
    <row r="86390" spans="19:20">
      <c r="S86390" s="33"/>
      <c r="T86390" s="33"/>
    </row>
    <row r="86407" spans="19:20">
      <c r="S86407" s="33"/>
      <c r="T86407" s="33"/>
    </row>
    <row r="86424" spans="19:20">
      <c r="S86424" s="33"/>
      <c r="T86424" s="33"/>
    </row>
    <row r="86441" spans="19:20">
      <c r="S86441" s="33"/>
      <c r="T86441" s="33"/>
    </row>
    <row r="86458" spans="19:20">
      <c r="S86458" s="33"/>
      <c r="T86458" s="33"/>
    </row>
    <row r="86475" spans="19:20">
      <c r="S86475" s="33"/>
      <c r="T86475" s="33"/>
    </row>
    <row r="86492" spans="19:20">
      <c r="S86492" s="33"/>
      <c r="T86492" s="33"/>
    </row>
    <row r="86509" spans="19:20">
      <c r="S86509" s="33"/>
      <c r="T86509" s="33"/>
    </row>
    <row r="86526" spans="19:20">
      <c r="S86526" s="33"/>
      <c r="T86526" s="33"/>
    </row>
    <row r="86543" spans="19:20">
      <c r="S86543" s="33"/>
      <c r="T86543" s="33"/>
    </row>
    <row r="86560" spans="19:20">
      <c r="S86560" s="33"/>
      <c r="T86560" s="33"/>
    </row>
    <row r="86577" spans="19:20">
      <c r="S86577" s="33"/>
      <c r="T86577" s="33"/>
    </row>
    <row r="86594" spans="19:20">
      <c r="S86594" s="33"/>
      <c r="T86594" s="33"/>
    </row>
    <row r="86611" spans="19:20">
      <c r="S86611" s="33"/>
      <c r="T86611" s="33"/>
    </row>
    <row r="86628" spans="19:20">
      <c r="S86628" s="33"/>
      <c r="T86628" s="33"/>
    </row>
    <row r="86645" spans="19:20">
      <c r="S86645" s="33"/>
      <c r="T86645" s="33"/>
    </row>
    <row r="86662" spans="19:20">
      <c r="S86662" s="33"/>
      <c r="T86662" s="33"/>
    </row>
    <row r="86679" spans="19:20">
      <c r="S86679" s="33"/>
      <c r="T86679" s="33"/>
    </row>
    <row r="86696" spans="19:20">
      <c r="S86696" s="33"/>
      <c r="T86696" s="33"/>
    </row>
    <row r="86713" spans="19:20">
      <c r="S86713" s="33"/>
      <c r="T86713" s="33"/>
    </row>
    <row r="86730" spans="19:20">
      <c r="S86730" s="33"/>
      <c r="T86730" s="33"/>
    </row>
    <row r="86747" spans="19:20">
      <c r="S86747" s="33"/>
      <c r="T86747" s="33"/>
    </row>
    <row r="86764" spans="19:20">
      <c r="S86764" s="33"/>
      <c r="T86764" s="33"/>
    </row>
    <row r="86781" spans="19:20">
      <c r="S86781" s="33"/>
      <c r="T86781" s="33"/>
    </row>
    <row r="86798" spans="19:20">
      <c r="S86798" s="33"/>
      <c r="T86798" s="33"/>
    </row>
    <row r="86815" spans="19:20">
      <c r="S86815" s="33"/>
      <c r="T86815" s="33"/>
    </row>
    <row r="86832" spans="19:20">
      <c r="S86832" s="33"/>
      <c r="T86832" s="33"/>
    </row>
    <row r="86849" spans="19:20">
      <c r="S86849" s="33"/>
      <c r="T86849" s="33"/>
    </row>
    <row r="86866" spans="19:20">
      <c r="S86866" s="33"/>
      <c r="T86866" s="33"/>
    </row>
    <row r="86883" spans="19:20">
      <c r="S86883" s="33"/>
      <c r="T86883" s="33"/>
    </row>
    <row r="86900" spans="19:20">
      <c r="S86900" s="33"/>
      <c r="T86900" s="33"/>
    </row>
    <row r="86917" spans="19:20">
      <c r="S86917" s="33"/>
      <c r="T86917" s="33"/>
    </row>
    <row r="86934" spans="19:20">
      <c r="S86934" s="33"/>
      <c r="T86934" s="33"/>
    </row>
    <row r="86951" spans="19:20">
      <c r="S86951" s="33"/>
      <c r="T86951" s="33"/>
    </row>
    <row r="86968" spans="19:20">
      <c r="S86968" s="33"/>
      <c r="T86968" s="33"/>
    </row>
    <row r="86985" spans="19:20">
      <c r="S86985" s="33"/>
      <c r="T86985" s="33"/>
    </row>
    <row r="87002" spans="19:20">
      <c r="S87002" s="33"/>
      <c r="T87002" s="33"/>
    </row>
    <row r="87019" spans="19:20">
      <c r="S87019" s="33"/>
      <c r="T87019" s="33"/>
    </row>
    <row r="87036" spans="19:20">
      <c r="S87036" s="33"/>
      <c r="T87036" s="33"/>
    </row>
    <row r="87053" spans="19:20">
      <c r="S87053" s="33"/>
      <c r="T87053" s="33"/>
    </row>
    <row r="87070" spans="19:20">
      <c r="S87070" s="33"/>
      <c r="T87070" s="33"/>
    </row>
    <row r="87087" spans="19:20">
      <c r="S87087" s="33"/>
      <c r="T87087" s="33"/>
    </row>
    <row r="87104" spans="19:20">
      <c r="S87104" s="33"/>
      <c r="T87104" s="33"/>
    </row>
    <row r="87121" spans="19:20">
      <c r="S87121" s="33"/>
      <c r="T87121" s="33"/>
    </row>
    <row r="87138" spans="19:20">
      <c r="S87138" s="33"/>
      <c r="T87138" s="33"/>
    </row>
    <row r="87155" spans="19:20">
      <c r="S87155" s="33"/>
      <c r="T87155" s="33"/>
    </row>
    <row r="87172" spans="19:20">
      <c r="S87172" s="33"/>
      <c r="T87172" s="33"/>
    </row>
    <row r="87189" spans="19:20">
      <c r="S87189" s="33"/>
      <c r="T87189" s="33"/>
    </row>
    <row r="87206" spans="19:20">
      <c r="S87206" s="33"/>
      <c r="T87206" s="33"/>
    </row>
    <row r="87223" spans="19:20">
      <c r="S87223" s="33"/>
      <c r="T87223" s="33"/>
    </row>
    <row r="87240" spans="19:20">
      <c r="S87240" s="33"/>
      <c r="T87240" s="33"/>
    </row>
    <row r="87257" spans="19:20">
      <c r="S87257" s="33"/>
      <c r="T87257" s="33"/>
    </row>
    <row r="87274" spans="19:20">
      <c r="S87274" s="33"/>
      <c r="T87274" s="33"/>
    </row>
    <row r="87291" spans="19:20">
      <c r="S87291" s="33"/>
      <c r="T87291" s="33"/>
    </row>
    <row r="87308" spans="19:20">
      <c r="S87308" s="33"/>
      <c r="T87308" s="33"/>
    </row>
    <row r="87325" spans="19:20">
      <c r="S87325" s="33"/>
      <c r="T87325" s="33"/>
    </row>
    <row r="87342" spans="19:20">
      <c r="S87342" s="33"/>
      <c r="T87342" s="33"/>
    </row>
    <row r="87359" spans="19:20">
      <c r="S87359" s="33"/>
      <c r="T87359" s="33"/>
    </row>
    <row r="87376" spans="19:20">
      <c r="S87376" s="33"/>
      <c r="T87376" s="33"/>
    </row>
    <row r="87393" spans="19:20">
      <c r="S87393" s="33"/>
      <c r="T87393" s="33"/>
    </row>
    <row r="87410" spans="19:20">
      <c r="S87410" s="33"/>
      <c r="T87410" s="33"/>
    </row>
    <row r="87427" spans="19:20">
      <c r="S87427" s="33"/>
      <c r="T87427" s="33"/>
    </row>
    <row r="87444" spans="19:20">
      <c r="S87444" s="33"/>
      <c r="T87444" s="33"/>
    </row>
    <row r="87461" spans="19:20">
      <c r="S87461" s="33"/>
      <c r="T87461" s="33"/>
    </row>
    <row r="87478" spans="19:20">
      <c r="S87478" s="33"/>
      <c r="T87478" s="33"/>
    </row>
    <row r="87495" spans="19:20">
      <c r="S87495" s="33"/>
      <c r="T87495" s="33"/>
    </row>
    <row r="87512" spans="19:20">
      <c r="S87512" s="33"/>
      <c r="T87512" s="33"/>
    </row>
    <row r="87529" spans="19:20">
      <c r="S87529" s="33"/>
      <c r="T87529" s="33"/>
    </row>
    <row r="87546" spans="19:20">
      <c r="S87546" s="33"/>
      <c r="T87546" s="33"/>
    </row>
    <row r="87563" spans="19:20">
      <c r="S87563" s="33"/>
      <c r="T87563" s="33"/>
    </row>
    <row r="87580" spans="19:20">
      <c r="S87580" s="33"/>
      <c r="T87580" s="33"/>
    </row>
    <row r="87597" spans="19:20">
      <c r="S87597" s="33"/>
      <c r="T87597" s="33"/>
    </row>
    <row r="87614" spans="19:20">
      <c r="S87614" s="33"/>
      <c r="T87614" s="33"/>
    </row>
    <row r="87631" spans="19:20">
      <c r="S87631" s="33"/>
      <c r="T87631" s="33"/>
    </row>
    <row r="87648" spans="19:20">
      <c r="S87648" s="33"/>
      <c r="T87648" s="33"/>
    </row>
    <row r="87665" spans="19:20">
      <c r="S87665" s="33"/>
      <c r="T87665" s="33"/>
    </row>
    <row r="87682" spans="19:20">
      <c r="S87682" s="33"/>
      <c r="T87682" s="33"/>
    </row>
    <row r="87699" spans="19:20">
      <c r="S87699" s="33"/>
      <c r="T87699" s="33"/>
    </row>
    <row r="87716" spans="19:20">
      <c r="S87716" s="33"/>
      <c r="T87716" s="33"/>
    </row>
    <row r="87733" spans="19:20">
      <c r="S87733" s="33"/>
      <c r="T87733" s="33"/>
    </row>
    <row r="87750" spans="19:20">
      <c r="S87750" s="33"/>
      <c r="T87750" s="33"/>
    </row>
    <row r="87767" spans="19:20">
      <c r="S87767" s="33"/>
      <c r="T87767" s="33"/>
    </row>
    <row r="87784" spans="19:20">
      <c r="S87784" s="33"/>
      <c r="T87784" s="33"/>
    </row>
    <row r="87801" spans="19:20">
      <c r="S87801" s="33"/>
      <c r="T87801" s="33"/>
    </row>
    <row r="87818" spans="19:20">
      <c r="S87818" s="33"/>
      <c r="T87818" s="33"/>
    </row>
    <row r="87835" spans="19:20">
      <c r="S87835" s="33"/>
      <c r="T87835" s="33"/>
    </row>
    <row r="87852" spans="19:20">
      <c r="S87852" s="33"/>
      <c r="T87852" s="33"/>
    </row>
    <row r="87869" spans="19:20">
      <c r="S87869" s="33"/>
      <c r="T87869" s="33"/>
    </row>
    <row r="87886" spans="19:20">
      <c r="S87886" s="33"/>
      <c r="T87886" s="33"/>
    </row>
    <row r="87903" spans="19:20">
      <c r="S87903" s="33"/>
      <c r="T87903" s="33"/>
    </row>
    <row r="87920" spans="19:20">
      <c r="S87920" s="33"/>
      <c r="T87920" s="33"/>
    </row>
    <row r="87937" spans="19:20">
      <c r="S87937" s="33"/>
      <c r="T87937" s="33"/>
    </row>
    <row r="87954" spans="19:20">
      <c r="S87954" s="33"/>
      <c r="T87954" s="33"/>
    </row>
    <row r="87971" spans="19:20">
      <c r="S87971" s="33"/>
      <c r="T87971" s="33"/>
    </row>
    <row r="87988" spans="19:20">
      <c r="S87988" s="33"/>
      <c r="T87988" s="33"/>
    </row>
    <row r="88005" spans="19:20">
      <c r="S88005" s="33"/>
      <c r="T88005" s="33"/>
    </row>
    <row r="88022" spans="19:20">
      <c r="S88022" s="33"/>
      <c r="T88022" s="33"/>
    </row>
    <row r="88039" spans="19:20">
      <c r="S88039" s="33"/>
      <c r="T88039" s="33"/>
    </row>
    <row r="88056" spans="19:20">
      <c r="S88056" s="33"/>
      <c r="T88056" s="33"/>
    </row>
    <row r="88073" spans="19:20">
      <c r="S88073" s="33"/>
      <c r="T88073" s="33"/>
    </row>
    <row r="88090" spans="19:20">
      <c r="S88090" s="33"/>
      <c r="T88090" s="33"/>
    </row>
    <row r="88107" spans="19:20">
      <c r="S88107" s="33"/>
      <c r="T88107" s="33"/>
    </row>
    <row r="88124" spans="19:20">
      <c r="S88124" s="33"/>
      <c r="T88124" s="33"/>
    </row>
    <row r="88141" spans="19:20">
      <c r="S88141" s="33"/>
      <c r="T88141" s="33"/>
    </row>
    <row r="88158" spans="19:20">
      <c r="S88158" s="33"/>
      <c r="T88158" s="33"/>
    </row>
    <row r="88175" spans="19:20">
      <c r="S88175" s="33"/>
      <c r="T88175" s="33"/>
    </row>
    <row r="88192" spans="19:20">
      <c r="S88192" s="33"/>
      <c r="T88192" s="33"/>
    </row>
    <row r="88209" spans="19:20">
      <c r="S88209" s="33"/>
      <c r="T88209" s="33"/>
    </row>
    <row r="88226" spans="19:20">
      <c r="S88226" s="33"/>
      <c r="T88226" s="33"/>
    </row>
    <row r="88243" spans="19:20">
      <c r="S88243" s="33"/>
      <c r="T88243" s="33"/>
    </row>
    <row r="88260" spans="19:20">
      <c r="S88260" s="33"/>
      <c r="T88260" s="33"/>
    </row>
    <row r="88277" spans="19:20">
      <c r="S88277" s="33"/>
      <c r="T88277" s="33"/>
    </row>
    <row r="88294" spans="19:20">
      <c r="S88294" s="33"/>
      <c r="T88294" s="33"/>
    </row>
    <row r="88311" spans="19:20">
      <c r="S88311" s="33"/>
      <c r="T88311" s="33"/>
    </row>
    <row r="88328" spans="19:20">
      <c r="S88328" s="33"/>
      <c r="T88328" s="33"/>
    </row>
    <row r="88345" spans="19:20">
      <c r="S88345" s="33"/>
      <c r="T88345" s="33"/>
    </row>
    <row r="88362" spans="19:20">
      <c r="S88362" s="33"/>
      <c r="T88362" s="33"/>
    </row>
    <row r="88379" spans="19:20">
      <c r="S88379" s="33"/>
      <c r="T88379" s="33"/>
    </row>
    <row r="88396" spans="19:20">
      <c r="S88396" s="33"/>
      <c r="T88396" s="33"/>
    </row>
    <row r="88413" spans="19:20">
      <c r="S88413" s="33"/>
      <c r="T88413" s="33"/>
    </row>
    <row r="88430" spans="19:20">
      <c r="S88430" s="33"/>
      <c r="T88430" s="33"/>
    </row>
    <row r="88447" spans="19:20">
      <c r="S88447" s="33"/>
      <c r="T88447" s="33"/>
    </row>
    <row r="88464" spans="19:20">
      <c r="S88464" s="33"/>
      <c r="T88464" s="33"/>
    </row>
    <row r="88481" spans="19:20">
      <c r="S88481" s="33"/>
      <c r="T88481" s="33"/>
    </row>
    <row r="88498" spans="19:20">
      <c r="S88498" s="33"/>
      <c r="T88498" s="33"/>
    </row>
    <row r="88515" spans="19:20">
      <c r="S88515" s="33"/>
      <c r="T88515" s="33"/>
    </row>
    <row r="88532" spans="19:20">
      <c r="S88532" s="33"/>
      <c r="T88532" s="33"/>
    </row>
    <row r="88549" spans="19:20">
      <c r="S88549" s="33"/>
      <c r="T88549" s="33"/>
    </row>
    <row r="88566" spans="19:20">
      <c r="S88566" s="33"/>
      <c r="T88566" s="33"/>
    </row>
    <row r="88583" spans="19:20">
      <c r="S88583" s="33"/>
      <c r="T88583" s="33"/>
    </row>
    <row r="88600" spans="19:20">
      <c r="S88600" s="33"/>
      <c r="T88600" s="33"/>
    </row>
    <row r="88617" spans="19:20">
      <c r="S88617" s="33"/>
      <c r="T88617" s="33"/>
    </row>
    <row r="88634" spans="19:20">
      <c r="S88634" s="33"/>
      <c r="T88634" s="33"/>
    </row>
    <row r="88651" spans="19:20">
      <c r="S88651" s="33"/>
      <c r="T88651" s="33"/>
    </row>
    <row r="88668" spans="19:20">
      <c r="S88668" s="33"/>
      <c r="T88668" s="33"/>
    </row>
    <row r="88685" spans="19:20">
      <c r="S88685" s="33"/>
      <c r="T88685" s="33"/>
    </row>
    <row r="88702" spans="19:20">
      <c r="S88702" s="33"/>
      <c r="T88702" s="33"/>
    </row>
    <row r="88719" spans="19:20">
      <c r="S88719" s="33"/>
      <c r="T88719" s="33"/>
    </row>
    <row r="88736" spans="19:20">
      <c r="S88736" s="33"/>
      <c r="T88736" s="33"/>
    </row>
    <row r="88753" spans="19:20">
      <c r="S88753" s="33"/>
      <c r="T88753" s="33"/>
    </row>
    <row r="88770" spans="19:20">
      <c r="S88770" s="33"/>
      <c r="T88770" s="33"/>
    </row>
    <row r="88787" spans="19:20">
      <c r="S88787" s="33"/>
      <c r="T88787" s="33"/>
    </row>
    <row r="88804" spans="19:20">
      <c r="S88804" s="33"/>
      <c r="T88804" s="33"/>
    </row>
    <row r="88821" spans="19:20">
      <c r="S88821" s="33"/>
      <c r="T88821" s="33"/>
    </row>
    <row r="88838" spans="19:20">
      <c r="S88838" s="33"/>
      <c r="T88838" s="33"/>
    </row>
    <row r="88855" spans="19:20">
      <c r="S88855" s="33"/>
      <c r="T88855" s="33"/>
    </row>
    <row r="88872" spans="19:20">
      <c r="S88872" s="33"/>
      <c r="T88872" s="33"/>
    </row>
    <row r="88889" spans="19:20">
      <c r="S88889" s="33"/>
      <c r="T88889" s="33"/>
    </row>
    <row r="88906" spans="19:20">
      <c r="S88906" s="33"/>
      <c r="T88906" s="33"/>
    </row>
    <row r="88923" spans="19:20">
      <c r="S88923" s="33"/>
      <c r="T88923" s="33"/>
    </row>
    <row r="88940" spans="19:20">
      <c r="S88940" s="33"/>
      <c r="T88940" s="33"/>
    </row>
    <row r="88957" spans="19:20">
      <c r="S88957" s="33"/>
      <c r="T88957" s="33"/>
    </row>
    <row r="88974" spans="19:20">
      <c r="S88974" s="33"/>
      <c r="T88974" s="33"/>
    </row>
    <row r="88991" spans="19:20">
      <c r="S88991" s="33"/>
      <c r="T88991" s="33"/>
    </row>
    <row r="89008" spans="19:20">
      <c r="S89008" s="33"/>
      <c r="T89008" s="33"/>
    </row>
    <row r="89025" spans="19:20">
      <c r="S89025" s="33"/>
      <c r="T89025" s="33"/>
    </row>
    <row r="89042" spans="19:20">
      <c r="S89042" s="33"/>
      <c r="T89042" s="33"/>
    </row>
    <row r="89059" spans="19:20">
      <c r="S89059" s="33"/>
      <c r="T89059" s="33"/>
    </row>
    <row r="89076" spans="19:20">
      <c r="S89076" s="33"/>
      <c r="T89076" s="33"/>
    </row>
    <row r="89093" spans="19:20">
      <c r="S89093" s="33"/>
      <c r="T89093" s="33"/>
    </row>
    <row r="89110" spans="19:20">
      <c r="S89110" s="33"/>
      <c r="T89110" s="33"/>
    </row>
    <row r="89127" spans="19:20">
      <c r="S89127" s="33"/>
      <c r="T89127" s="33"/>
    </row>
    <row r="89144" spans="19:20">
      <c r="S89144" s="33"/>
      <c r="T89144" s="33"/>
    </row>
    <row r="89161" spans="19:20">
      <c r="S89161" s="33"/>
      <c r="T89161" s="33"/>
    </row>
    <row r="89178" spans="19:20">
      <c r="S89178" s="33"/>
      <c r="T89178" s="33"/>
    </row>
    <row r="89195" spans="19:20">
      <c r="S89195" s="33"/>
      <c r="T89195" s="33"/>
    </row>
    <row r="89212" spans="19:20">
      <c r="S89212" s="33"/>
      <c r="T89212" s="33"/>
    </row>
    <row r="89229" spans="19:20">
      <c r="S89229" s="33"/>
      <c r="T89229" s="33"/>
    </row>
    <row r="89246" spans="19:20">
      <c r="S89246" s="33"/>
      <c r="T89246" s="33"/>
    </row>
    <row r="89263" spans="19:20">
      <c r="S89263" s="33"/>
      <c r="T89263" s="33"/>
    </row>
    <row r="89280" spans="19:20">
      <c r="S89280" s="33"/>
      <c r="T89280" s="33"/>
    </row>
    <row r="89297" spans="19:20">
      <c r="S89297" s="33"/>
      <c r="T89297" s="33"/>
    </row>
    <row r="89314" spans="19:20">
      <c r="S89314" s="33"/>
      <c r="T89314" s="33"/>
    </row>
    <row r="89331" spans="19:20">
      <c r="S89331" s="33"/>
      <c r="T89331" s="33"/>
    </row>
    <row r="89348" spans="19:20">
      <c r="S89348" s="33"/>
      <c r="T89348" s="33"/>
    </row>
    <row r="89365" spans="19:20">
      <c r="S89365" s="33"/>
      <c r="T89365" s="33"/>
    </row>
    <row r="89382" spans="19:20">
      <c r="S89382" s="33"/>
      <c r="T89382" s="33"/>
    </row>
    <row r="89399" spans="19:20">
      <c r="S89399" s="33"/>
      <c r="T89399" s="33"/>
    </row>
    <row r="89416" spans="19:20">
      <c r="S89416" s="33"/>
      <c r="T89416" s="33"/>
    </row>
    <row r="89433" spans="19:20">
      <c r="S89433" s="33"/>
      <c r="T89433" s="33"/>
    </row>
    <row r="89450" spans="19:20">
      <c r="S89450" s="33"/>
      <c r="T89450" s="33"/>
    </row>
    <row r="89467" spans="19:20">
      <c r="S89467" s="33"/>
      <c r="T89467" s="33"/>
    </row>
    <row r="89484" spans="19:20">
      <c r="S89484" s="33"/>
      <c r="T89484" s="33"/>
    </row>
    <row r="89501" spans="19:20">
      <c r="S89501" s="33"/>
      <c r="T89501" s="33"/>
    </row>
    <row r="89518" spans="19:20">
      <c r="S89518" s="33"/>
      <c r="T89518" s="33"/>
    </row>
    <row r="89535" spans="19:20">
      <c r="S89535" s="33"/>
      <c r="T89535" s="33"/>
    </row>
    <row r="89552" spans="19:20">
      <c r="S89552" s="33"/>
      <c r="T89552" s="33"/>
    </row>
    <row r="89569" spans="19:20">
      <c r="S89569" s="33"/>
      <c r="T89569" s="33"/>
    </row>
    <row r="89586" spans="19:20">
      <c r="S89586" s="33"/>
      <c r="T89586" s="33"/>
    </row>
    <row r="89603" spans="19:20">
      <c r="S89603" s="33"/>
      <c r="T89603" s="33"/>
    </row>
    <row r="89620" spans="19:20">
      <c r="S89620" s="33"/>
      <c r="T89620" s="33"/>
    </row>
    <row r="89637" spans="19:20">
      <c r="S89637" s="33"/>
      <c r="T89637" s="33"/>
    </row>
    <row r="89654" spans="19:20">
      <c r="S89654" s="33"/>
      <c r="T89654" s="33"/>
    </row>
    <row r="89671" spans="19:20">
      <c r="S89671" s="33"/>
      <c r="T89671" s="33"/>
    </row>
    <row r="89688" spans="19:20">
      <c r="S89688" s="33"/>
      <c r="T89688" s="33"/>
    </row>
    <row r="89705" spans="19:20">
      <c r="S89705" s="33"/>
      <c r="T89705" s="33"/>
    </row>
    <row r="89722" spans="19:20">
      <c r="S89722" s="33"/>
      <c r="T89722" s="33"/>
    </row>
    <row r="89739" spans="19:20">
      <c r="S89739" s="33"/>
      <c r="T89739" s="33"/>
    </row>
    <row r="89756" spans="19:20">
      <c r="S89756" s="33"/>
      <c r="T89756" s="33"/>
    </row>
    <row r="89773" spans="19:20">
      <c r="S89773" s="33"/>
      <c r="T89773" s="33"/>
    </row>
    <row r="89790" spans="19:20">
      <c r="S89790" s="33"/>
      <c r="T89790" s="33"/>
    </row>
    <row r="89807" spans="19:20">
      <c r="S89807" s="33"/>
      <c r="T89807" s="33"/>
    </row>
    <row r="89824" spans="19:20">
      <c r="S89824" s="33"/>
      <c r="T89824" s="33"/>
    </row>
    <row r="89841" spans="19:20">
      <c r="S89841" s="33"/>
      <c r="T89841" s="33"/>
    </row>
    <row r="89858" spans="19:20">
      <c r="S89858" s="33"/>
      <c r="T89858" s="33"/>
    </row>
    <row r="89875" spans="19:20">
      <c r="S89875" s="33"/>
      <c r="T89875" s="33"/>
    </row>
    <row r="89892" spans="19:20">
      <c r="S89892" s="33"/>
      <c r="T89892" s="33"/>
    </row>
    <row r="89909" spans="19:20">
      <c r="S89909" s="33"/>
      <c r="T89909" s="33"/>
    </row>
    <row r="89926" spans="19:20">
      <c r="S89926" s="33"/>
      <c r="T89926" s="33"/>
    </row>
    <row r="89943" spans="19:20">
      <c r="S89943" s="33"/>
      <c r="T89943" s="33"/>
    </row>
    <row r="89960" spans="19:20">
      <c r="S89960" s="33"/>
      <c r="T89960" s="33"/>
    </row>
    <row r="89977" spans="19:20">
      <c r="S89977" s="33"/>
      <c r="T89977" s="33"/>
    </row>
    <row r="89994" spans="19:20">
      <c r="S89994" s="33"/>
      <c r="T89994" s="33"/>
    </row>
    <row r="90011" spans="19:20">
      <c r="S90011" s="33"/>
      <c r="T90011" s="33"/>
    </row>
    <row r="90028" spans="19:20">
      <c r="S90028" s="33"/>
      <c r="T90028" s="33"/>
    </row>
    <row r="90045" spans="19:20">
      <c r="S90045" s="33"/>
      <c r="T90045" s="33"/>
    </row>
    <row r="90062" spans="19:20">
      <c r="S90062" s="33"/>
      <c r="T90062" s="33"/>
    </row>
    <row r="90079" spans="19:20">
      <c r="S90079" s="33"/>
      <c r="T90079" s="33"/>
    </row>
    <row r="90096" spans="19:20">
      <c r="S90096" s="33"/>
      <c r="T90096" s="33"/>
    </row>
    <row r="90113" spans="19:20">
      <c r="S90113" s="33"/>
      <c r="T90113" s="33"/>
    </row>
    <row r="90130" spans="19:20">
      <c r="S90130" s="33"/>
      <c r="T90130" s="33"/>
    </row>
    <row r="90147" spans="19:20">
      <c r="S90147" s="33"/>
      <c r="T90147" s="33"/>
    </row>
    <row r="90164" spans="19:20">
      <c r="S90164" s="33"/>
      <c r="T90164" s="33"/>
    </row>
    <row r="90181" spans="19:20">
      <c r="S90181" s="33"/>
      <c r="T90181" s="33"/>
    </row>
    <row r="90198" spans="19:20">
      <c r="S90198" s="33"/>
      <c r="T90198" s="33"/>
    </row>
    <row r="90215" spans="19:20">
      <c r="S90215" s="33"/>
      <c r="T90215" s="33"/>
    </row>
    <row r="90232" spans="19:20">
      <c r="S90232" s="33"/>
      <c r="T90232" s="33"/>
    </row>
    <row r="90249" spans="19:20">
      <c r="S90249" s="33"/>
      <c r="T90249" s="33"/>
    </row>
    <row r="90266" spans="19:20">
      <c r="S90266" s="33"/>
      <c r="T90266" s="33"/>
    </row>
    <row r="90283" spans="19:20">
      <c r="S90283" s="33"/>
      <c r="T90283" s="33"/>
    </row>
    <row r="90300" spans="19:20">
      <c r="S90300" s="33"/>
      <c r="T90300" s="33"/>
    </row>
    <row r="90317" spans="19:20">
      <c r="S90317" s="33"/>
      <c r="T90317" s="33"/>
    </row>
    <row r="90334" spans="19:20">
      <c r="S90334" s="33"/>
      <c r="T90334" s="33"/>
    </row>
    <row r="90351" spans="19:20">
      <c r="S90351" s="33"/>
      <c r="T90351" s="33"/>
    </row>
    <row r="90368" spans="19:20">
      <c r="S90368" s="33"/>
      <c r="T90368" s="33"/>
    </row>
    <row r="90385" spans="19:20">
      <c r="S90385" s="33"/>
      <c r="T90385" s="33"/>
    </row>
    <row r="90402" spans="19:20">
      <c r="S90402" s="33"/>
      <c r="T90402" s="33"/>
    </row>
    <row r="90419" spans="19:20">
      <c r="S90419" s="33"/>
      <c r="T90419" s="33"/>
    </row>
    <row r="90436" spans="19:20">
      <c r="S90436" s="33"/>
      <c r="T90436" s="33"/>
    </row>
    <row r="90453" spans="19:20">
      <c r="S90453" s="33"/>
      <c r="T90453" s="33"/>
    </row>
    <row r="90470" spans="19:20">
      <c r="S90470" s="33"/>
      <c r="T90470" s="33"/>
    </row>
    <row r="90487" spans="19:20">
      <c r="S90487" s="33"/>
      <c r="T90487" s="33"/>
    </row>
    <row r="90504" spans="19:20">
      <c r="S90504" s="33"/>
      <c r="T90504" s="33"/>
    </row>
    <row r="90521" spans="19:20">
      <c r="S90521" s="33"/>
      <c r="T90521" s="33"/>
    </row>
    <row r="90538" spans="19:20">
      <c r="S90538" s="33"/>
      <c r="T90538" s="33"/>
    </row>
    <row r="90555" spans="19:20">
      <c r="S90555" s="33"/>
      <c r="T90555" s="33"/>
    </row>
    <row r="90572" spans="19:20">
      <c r="S90572" s="33"/>
      <c r="T90572" s="33"/>
    </row>
    <row r="90589" spans="19:20">
      <c r="S90589" s="33"/>
      <c r="T90589" s="33"/>
    </row>
    <row r="90606" spans="19:20">
      <c r="S90606" s="33"/>
      <c r="T90606" s="33"/>
    </row>
    <row r="90623" spans="19:20">
      <c r="S90623" s="33"/>
      <c r="T90623" s="33"/>
    </row>
    <row r="90640" spans="19:20">
      <c r="S90640" s="33"/>
      <c r="T90640" s="33"/>
    </row>
    <row r="90657" spans="19:20">
      <c r="S90657" s="33"/>
      <c r="T90657" s="33"/>
    </row>
    <row r="90674" spans="19:20">
      <c r="S90674" s="33"/>
      <c r="T90674" s="33"/>
    </row>
    <row r="90691" spans="19:20">
      <c r="S90691" s="33"/>
      <c r="T90691" s="33"/>
    </row>
    <row r="90708" spans="19:20">
      <c r="S90708" s="33"/>
      <c r="T90708" s="33"/>
    </row>
    <row r="90725" spans="19:20">
      <c r="S90725" s="33"/>
      <c r="T90725" s="33"/>
    </row>
    <row r="90742" spans="19:20">
      <c r="S90742" s="33"/>
      <c r="T90742" s="33"/>
    </row>
    <row r="90759" spans="19:20">
      <c r="S90759" s="33"/>
      <c r="T90759" s="33"/>
    </row>
    <row r="90776" spans="19:20">
      <c r="S90776" s="33"/>
      <c r="T90776" s="33"/>
    </row>
    <row r="90793" spans="19:20">
      <c r="S90793" s="33"/>
      <c r="T90793" s="33"/>
    </row>
    <row r="90810" spans="19:20">
      <c r="S90810" s="33"/>
      <c r="T90810" s="33"/>
    </row>
    <row r="90827" spans="19:20">
      <c r="S90827" s="33"/>
      <c r="T90827" s="33"/>
    </row>
    <row r="90844" spans="19:20">
      <c r="S90844" s="33"/>
      <c r="T90844" s="33"/>
    </row>
    <row r="90861" spans="19:20">
      <c r="S90861" s="33"/>
      <c r="T90861" s="33"/>
    </row>
    <row r="90878" spans="19:20">
      <c r="S90878" s="33"/>
      <c r="T90878" s="33"/>
    </row>
    <row r="90895" spans="19:20">
      <c r="S90895" s="33"/>
      <c r="T90895" s="33"/>
    </row>
    <row r="90912" spans="19:20">
      <c r="S90912" s="33"/>
      <c r="T90912" s="33"/>
    </row>
    <row r="90929" spans="19:20">
      <c r="S90929" s="33"/>
      <c r="T90929" s="33"/>
    </row>
    <row r="90946" spans="19:20">
      <c r="S90946" s="33"/>
      <c r="T90946" s="33"/>
    </row>
    <row r="90963" spans="19:20">
      <c r="S90963" s="33"/>
      <c r="T90963" s="33"/>
    </row>
    <row r="90980" spans="19:20">
      <c r="S90980" s="33"/>
      <c r="T90980" s="33"/>
    </row>
    <row r="90997" spans="19:20">
      <c r="S90997" s="33"/>
      <c r="T90997" s="33"/>
    </row>
    <row r="91014" spans="19:20">
      <c r="S91014" s="33"/>
      <c r="T91014" s="33"/>
    </row>
    <row r="91031" spans="19:20">
      <c r="S91031" s="33"/>
      <c r="T91031" s="33"/>
    </row>
    <row r="91048" spans="19:20">
      <c r="S91048" s="33"/>
      <c r="T91048" s="33"/>
    </row>
    <row r="91065" spans="19:20">
      <c r="S91065" s="33"/>
      <c r="T91065" s="33"/>
    </row>
    <row r="91082" spans="19:20">
      <c r="S91082" s="33"/>
      <c r="T91082" s="33"/>
    </row>
    <row r="91099" spans="19:20">
      <c r="S91099" s="33"/>
      <c r="T91099" s="33"/>
    </row>
    <row r="91116" spans="19:20">
      <c r="S91116" s="33"/>
      <c r="T91116" s="33"/>
    </row>
    <row r="91133" spans="19:20">
      <c r="S91133" s="33"/>
      <c r="T91133" s="33"/>
    </row>
    <row r="91150" spans="19:20">
      <c r="S91150" s="33"/>
      <c r="T91150" s="33"/>
    </row>
    <row r="91167" spans="19:20">
      <c r="S91167" s="33"/>
      <c r="T91167" s="33"/>
    </row>
    <row r="91184" spans="19:20">
      <c r="S91184" s="33"/>
      <c r="T91184" s="33"/>
    </row>
    <row r="91201" spans="19:20">
      <c r="S91201" s="33"/>
      <c r="T91201" s="33"/>
    </row>
    <row r="91218" spans="19:20">
      <c r="S91218" s="33"/>
      <c r="T91218" s="33"/>
    </row>
    <row r="91235" spans="19:20">
      <c r="S91235" s="33"/>
      <c r="T91235" s="33"/>
    </row>
    <row r="91252" spans="19:20">
      <c r="S91252" s="33"/>
      <c r="T91252" s="33"/>
    </row>
    <row r="91269" spans="19:20">
      <c r="S91269" s="33"/>
      <c r="T91269" s="33"/>
    </row>
    <row r="91286" spans="19:20">
      <c r="S91286" s="33"/>
      <c r="T91286" s="33"/>
    </row>
    <row r="91303" spans="19:20">
      <c r="S91303" s="33"/>
      <c r="T91303" s="33"/>
    </row>
    <row r="91320" spans="19:20">
      <c r="S91320" s="33"/>
      <c r="T91320" s="33"/>
    </row>
    <row r="91337" spans="19:20">
      <c r="S91337" s="33"/>
      <c r="T91337" s="33"/>
    </row>
    <row r="91354" spans="19:20">
      <c r="S91354" s="33"/>
      <c r="T91354" s="33"/>
    </row>
    <row r="91371" spans="19:20">
      <c r="S91371" s="33"/>
      <c r="T91371" s="33"/>
    </row>
    <row r="91388" spans="19:20">
      <c r="S91388" s="33"/>
      <c r="T91388" s="33"/>
    </row>
    <row r="91405" spans="19:20">
      <c r="S91405" s="33"/>
      <c r="T91405" s="33"/>
    </row>
    <row r="91422" spans="19:20">
      <c r="S91422" s="33"/>
      <c r="T91422" s="33"/>
    </row>
    <row r="91439" spans="19:20">
      <c r="S91439" s="33"/>
      <c r="T91439" s="33"/>
    </row>
    <row r="91456" spans="19:20">
      <c r="S91456" s="33"/>
      <c r="T91456" s="33"/>
    </row>
    <row r="91473" spans="19:20">
      <c r="S91473" s="33"/>
      <c r="T91473" s="33"/>
    </row>
    <row r="91490" spans="19:20">
      <c r="S91490" s="33"/>
      <c r="T91490" s="33"/>
    </row>
    <row r="91507" spans="19:20">
      <c r="S91507" s="33"/>
      <c r="T91507" s="33"/>
    </row>
    <row r="91524" spans="19:20">
      <c r="S91524" s="33"/>
      <c r="T91524" s="33"/>
    </row>
    <row r="91541" spans="19:20">
      <c r="S91541" s="33"/>
      <c r="T91541" s="33"/>
    </row>
    <row r="91558" spans="19:20">
      <c r="S91558" s="33"/>
      <c r="T91558" s="33"/>
    </row>
    <row r="91575" spans="19:20">
      <c r="S91575" s="33"/>
      <c r="T91575" s="33"/>
    </row>
    <row r="91592" spans="19:20">
      <c r="S91592" s="33"/>
      <c r="T91592" s="33"/>
    </row>
    <row r="91609" spans="19:20">
      <c r="S91609" s="33"/>
      <c r="T91609" s="33"/>
    </row>
    <row r="91626" spans="19:20">
      <c r="S91626" s="33"/>
      <c r="T91626" s="33"/>
    </row>
    <row r="91643" spans="19:20">
      <c r="S91643" s="33"/>
      <c r="T91643" s="33"/>
    </row>
    <row r="91660" spans="19:20">
      <c r="S91660" s="33"/>
      <c r="T91660" s="33"/>
    </row>
    <row r="91677" spans="19:20">
      <c r="S91677" s="33"/>
      <c r="T91677" s="33"/>
    </row>
    <row r="91694" spans="19:20">
      <c r="S91694" s="33"/>
      <c r="T91694" s="33"/>
    </row>
    <row r="91711" spans="19:20">
      <c r="S91711" s="33"/>
      <c r="T91711" s="33"/>
    </row>
    <row r="91728" spans="19:20">
      <c r="S91728" s="33"/>
      <c r="T91728" s="33"/>
    </row>
    <row r="91745" spans="19:20">
      <c r="S91745" s="33"/>
      <c r="T91745" s="33"/>
    </row>
    <row r="91762" spans="19:20">
      <c r="S91762" s="33"/>
      <c r="T91762" s="33"/>
    </row>
    <row r="91779" spans="19:20">
      <c r="S91779" s="33"/>
      <c r="T91779" s="33"/>
    </row>
    <row r="91796" spans="19:20">
      <c r="S91796" s="33"/>
      <c r="T91796" s="33"/>
    </row>
    <row r="91813" spans="19:20">
      <c r="S91813" s="33"/>
      <c r="T91813" s="33"/>
    </row>
    <row r="91830" spans="19:20">
      <c r="S91830" s="33"/>
      <c r="T91830" s="33"/>
    </row>
    <row r="91847" spans="19:20">
      <c r="S91847" s="33"/>
      <c r="T91847" s="33"/>
    </row>
    <row r="91864" spans="19:20">
      <c r="S91864" s="33"/>
      <c r="T91864" s="33"/>
    </row>
    <row r="91881" spans="19:20">
      <c r="S91881" s="33"/>
      <c r="T91881" s="33"/>
    </row>
    <row r="91898" spans="19:20">
      <c r="S91898" s="33"/>
      <c r="T91898" s="33"/>
    </row>
    <row r="91915" spans="19:20">
      <c r="S91915" s="33"/>
      <c r="T91915" s="33"/>
    </row>
    <row r="91932" spans="19:20">
      <c r="S91932" s="33"/>
      <c r="T91932" s="33"/>
    </row>
    <row r="91949" spans="19:20">
      <c r="S91949" s="33"/>
      <c r="T91949" s="33"/>
    </row>
    <row r="91966" spans="19:20">
      <c r="S91966" s="33"/>
      <c r="T91966" s="33"/>
    </row>
    <row r="91983" spans="19:20">
      <c r="S91983" s="33"/>
      <c r="T91983" s="33"/>
    </row>
    <row r="92000" spans="19:20">
      <c r="S92000" s="33"/>
      <c r="T92000" s="33"/>
    </row>
    <row r="92017" spans="19:20">
      <c r="S92017" s="33"/>
      <c r="T92017" s="33"/>
    </row>
    <row r="92034" spans="19:20">
      <c r="S92034" s="33"/>
      <c r="T92034" s="33"/>
    </row>
    <row r="92051" spans="19:20">
      <c r="S92051" s="33"/>
      <c r="T92051" s="33"/>
    </row>
    <row r="92068" spans="19:20">
      <c r="S92068" s="33"/>
      <c r="T92068" s="33"/>
    </row>
    <row r="92085" spans="19:20">
      <c r="S92085" s="33"/>
      <c r="T92085" s="33"/>
    </row>
    <row r="92102" spans="19:20">
      <c r="S92102" s="33"/>
      <c r="T92102" s="33"/>
    </row>
    <row r="92119" spans="19:20">
      <c r="S92119" s="33"/>
      <c r="T92119" s="33"/>
    </row>
    <row r="92136" spans="19:20">
      <c r="S92136" s="33"/>
      <c r="T92136" s="33"/>
    </row>
    <row r="92153" spans="19:20">
      <c r="S92153" s="33"/>
      <c r="T92153" s="33"/>
    </row>
    <row r="92170" spans="19:20">
      <c r="S92170" s="33"/>
      <c r="T92170" s="33"/>
    </row>
    <row r="92187" spans="19:20">
      <c r="S92187" s="33"/>
      <c r="T92187" s="33"/>
    </row>
    <row r="92204" spans="19:20">
      <c r="S92204" s="33"/>
      <c r="T92204" s="33"/>
    </row>
    <row r="92221" spans="19:20">
      <c r="S92221" s="33"/>
      <c r="T92221" s="33"/>
    </row>
    <row r="92238" spans="19:20">
      <c r="S92238" s="33"/>
      <c r="T92238" s="33"/>
    </row>
    <row r="92255" spans="19:20">
      <c r="S92255" s="33"/>
      <c r="T92255" s="33"/>
    </row>
    <row r="92272" spans="19:20">
      <c r="S92272" s="33"/>
      <c r="T92272" s="33"/>
    </row>
    <row r="92289" spans="19:20">
      <c r="S92289" s="33"/>
      <c r="T92289" s="33"/>
    </row>
    <row r="92306" spans="19:20">
      <c r="S92306" s="33"/>
      <c r="T92306" s="33"/>
    </row>
    <row r="92323" spans="19:20">
      <c r="S92323" s="33"/>
      <c r="T92323" s="33"/>
    </row>
    <row r="92340" spans="19:20">
      <c r="S92340" s="33"/>
      <c r="T92340" s="33"/>
    </row>
    <row r="92357" spans="19:20">
      <c r="S92357" s="33"/>
      <c r="T92357" s="33"/>
    </row>
    <row r="92374" spans="19:20">
      <c r="S92374" s="33"/>
      <c r="T92374" s="33"/>
    </row>
    <row r="92391" spans="19:20">
      <c r="S92391" s="33"/>
      <c r="T92391" s="33"/>
    </row>
    <row r="92408" spans="19:20">
      <c r="S92408" s="33"/>
      <c r="T92408" s="33"/>
    </row>
    <row r="92425" spans="19:20">
      <c r="S92425" s="33"/>
      <c r="T92425" s="33"/>
    </row>
    <row r="92442" spans="19:20">
      <c r="S92442" s="33"/>
      <c r="T92442" s="33"/>
    </row>
    <row r="92459" spans="19:20">
      <c r="S92459" s="33"/>
      <c r="T92459" s="33"/>
    </row>
    <row r="92476" spans="19:20">
      <c r="S92476" s="33"/>
      <c r="T92476" s="33"/>
    </row>
    <row r="92493" spans="19:20">
      <c r="S92493" s="33"/>
      <c r="T92493" s="33"/>
    </row>
    <row r="92510" spans="19:20">
      <c r="S92510" s="33"/>
      <c r="T92510" s="33"/>
    </row>
    <row r="92527" spans="19:20">
      <c r="S92527" s="33"/>
      <c r="T92527" s="33"/>
    </row>
    <row r="92544" spans="19:20">
      <c r="S92544" s="33"/>
      <c r="T92544" s="33"/>
    </row>
    <row r="92561" spans="19:20">
      <c r="S92561" s="33"/>
      <c r="T92561" s="33"/>
    </row>
    <row r="92578" spans="19:20">
      <c r="S92578" s="33"/>
      <c r="T92578" s="33"/>
    </row>
    <row r="92595" spans="19:20">
      <c r="S92595" s="33"/>
      <c r="T92595" s="33"/>
    </row>
    <row r="92612" spans="19:20">
      <c r="S92612" s="33"/>
      <c r="T92612" s="33"/>
    </row>
    <row r="92629" spans="19:20">
      <c r="S92629" s="33"/>
      <c r="T92629" s="33"/>
    </row>
    <row r="92646" spans="19:20">
      <c r="S92646" s="33"/>
      <c r="T92646" s="33"/>
    </row>
    <row r="92663" spans="19:20">
      <c r="S92663" s="33"/>
      <c r="T92663" s="33"/>
    </row>
    <row r="92680" spans="19:20">
      <c r="S92680" s="33"/>
      <c r="T92680" s="33"/>
    </row>
    <row r="92697" spans="19:20">
      <c r="S92697" s="33"/>
      <c r="T92697" s="33"/>
    </row>
    <row r="92714" spans="19:20">
      <c r="S92714" s="33"/>
      <c r="T92714" s="33"/>
    </row>
    <row r="92731" spans="19:20">
      <c r="S92731" s="33"/>
      <c r="T92731" s="33"/>
    </row>
    <row r="92748" spans="19:20">
      <c r="S92748" s="33"/>
      <c r="T92748" s="33"/>
    </row>
    <row r="92765" spans="19:20">
      <c r="S92765" s="33"/>
      <c r="T92765" s="33"/>
    </row>
    <row r="92782" spans="19:20">
      <c r="S92782" s="33"/>
      <c r="T92782" s="33"/>
    </row>
    <row r="92799" spans="19:20">
      <c r="S92799" s="33"/>
      <c r="T92799" s="33"/>
    </row>
    <row r="92816" spans="19:20">
      <c r="S92816" s="33"/>
      <c r="T92816" s="33"/>
    </row>
    <row r="92833" spans="19:20">
      <c r="S92833" s="33"/>
      <c r="T92833" s="33"/>
    </row>
    <row r="92850" spans="19:20">
      <c r="S92850" s="33"/>
      <c r="T92850" s="33"/>
    </row>
    <row r="92867" spans="19:20">
      <c r="S92867" s="33"/>
      <c r="T92867" s="33"/>
    </row>
    <row r="92884" spans="19:20">
      <c r="S92884" s="33"/>
      <c r="T92884" s="33"/>
    </row>
    <row r="92901" spans="19:20">
      <c r="S92901" s="33"/>
      <c r="T92901" s="33"/>
    </row>
    <row r="92918" spans="19:20">
      <c r="S92918" s="33"/>
      <c r="T92918" s="33"/>
    </row>
    <row r="92935" spans="19:20">
      <c r="S92935" s="33"/>
      <c r="T92935" s="33"/>
    </row>
    <row r="92952" spans="19:20">
      <c r="S92952" s="33"/>
      <c r="T92952" s="33"/>
    </row>
    <row r="92969" spans="19:20">
      <c r="S92969" s="33"/>
      <c r="T92969" s="33"/>
    </row>
    <row r="92986" spans="19:20">
      <c r="S92986" s="33"/>
      <c r="T92986" s="33"/>
    </row>
    <row r="93003" spans="19:20">
      <c r="S93003" s="33"/>
      <c r="T93003" s="33"/>
    </row>
    <row r="93020" spans="19:20">
      <c r="S93020" s="33"/>
      <c r="T93020" s="33"/>
    </row>
    <row r="93037" spans="19:20">
      <c r="S93037" s="33"/>
      <c r="T93037" s="33"/>
    </row>
    <row r="93054" spans="19:20">
      <c r="S93054" s="33"/>
      <c r="T93054" s="33"/>
    </row>
    <row r="93071" spans="19:20">
      <c r="S93071" s="33"/>
      <c r="T93071" s="33"/>
    </row>
    <row r="93088" spans="19:20">
      <c r="S93088" s="33"/>
      <c r="T93088" s="33"/>
    </row>
    <row r="93105" spans="19:20">
      <c r="S93105" s="33"/>
      <c r="T93105" s="33"/>
    </row>
    <row r="93122" spans="19:20">
      <c r="S93122" s="33"/>
      <c r="T93122" s="33"/>
    </row>
    <row r="93139" spans="19:20">
      <c r="S93139" s="33"/>
      <c r="T93139" s="33"/>
    </row>
    <row r="93156" spans="19:20">
      <c r="S93156" s="33"/>
      <c r="T93156" s="33"/>
    </row>
    <row r="93173" spans="19:20">
      <c r="S93173" s="33"/>
      <c r="T93173" s="33"/>
    </row>
    <row r="93190" spans="19:20">
      <c r="S93190" s="33"/>
      <c r="T93190" s="33"/>
    </row>
    <row r="93207" spans="19:20">
      <c r="S93207" s="33"/>
      <c r="T93207" s="33"/>
    </row>
    <row r="93224" spans="19:20">
      <c r="S93224" s="33"/>
      <c r="T93224" s="33"/>
    </row>
    <row r="93241" spans="19:20">
      <c r="S93241" s="33"/>
      <c r="T93241" s="33"/>
    </row>
    <row r="93258" spans="19:20">
      <c r="S93258" s="33"/>
      <c r="T93258" s="33"/>
    </row>
    <row r="93275" spans="19:20">
      <c r="S93275" s="33"/>
      <c r="T93275" s="33"/>
    </row>
    <row r="93292" spans="19:20">
      <c r="S93292" s="33"/>
      <c r="T93292" s="33"/>
    </row>
    <row r="93309" spans="19:20">
      <c r="S93309" s="33"/>
      <c r="T93309" s="33"/>
    </row>
    <row r="93326" spans="19:20">
      <c r="S93326" s="33"/>
      <c r="T93326" s="33"/>
    </row>
    <row r="93343" spans="19:20">
      <c r="S93343" s="33"/>
      <c r="T93343" s="33"/>
    </row>
    <row r="93360" spans="19:20">
      <c r="S93360" s="33"/>
      <c r="T93360" s="33"/>
    </row>
    <row r="93377" spans="19:20">
      <c r="S93377" s="33"/>
      <c r="T93377" s="33"/>
    </row>
    <row r="93394" spans="19:20">
      <c r="S93394" s="33"/>
      <c r="T93394" s="33"/>
    </row>
    <row r="93411" spans="19:20">
      <c r="S93411" s="33"/>
      <c r="T93411" s="33"/>
    </row>
    <row r="93428" spans="19:20">
      <c r="S93428" s="33"/>
      <c r="T93428" s="33"/>
    </row>
    <row r="93445" spans="19:20">
      <c r="S93445" s="33"/>
      <c r="T93445" s="33"/>
    </row>
    <row r="93462" spans="19:20">
      <c r="S93462" s="33"/>
      <c r="T93462" s="33"/>
    </row>
    <row r="93479" spans="19:20">
      <c r="S93479" s="33"/>
      <c r="T93479" s="33"/>
    </row>
    <row r="93496" spans="19:20">
      <c r="S93496" s="33"/>
      <c r="T93496" s="33"/>
    </row>
    <row r="93513" spans="19:20">
      <c r="S93513" s="33"/>
      <c r="T93513" s="33"/>
    </row>
    <row r="93530" spans="19:20">
      <c r="S93530" s="33"/>
      <c r="T93530" s="33"/>
    </row>
    <row r="93547" spans="19:20">
      <c r="S93547" s="33"/>
      <c r="T93547" s="33"/>
    </row>
    <row r="93564" spans="19:20">
      <c r="S93564" s="33"/>
      <c r="T93564" s="33"/>
    </row>
    <row r="93581" spans="19:20">
      <c r="S93581" s="33"/>
      <c r="T93581" s="33"/>
    </row>
    <row r="93598" spans="19:20">
      <c r="S93598" s="33"/>
      <c r="T93598" s="33"/>
    </row>
    <row r="93615" spans="19:20">
      <c r="S93615" s="33"/>
      <c r="T93615" s="33"/>
    </row>
    <row r="93632" spans="19:20">
      <c r="S93632" s="33"/>
      <c r="T93632" s="33"/>
    </row>
    <row r="93649" spans="19:20">
      <c r="S93649" s="33"/>
      <c r="T93649" s="33"/>
    </row>
    <row r="93666" spans="19:20">
      <c r="S93666" s="33"/>
      <c r="T93666" s="33"/>
    </row>
    <row r="93683" spans="19:20">
      <c r="S93683" s="33"/>
      <c r="T93683" s="33"/>
    </row>
    <row r="93700" spans="19:20">
      <c r="S93700" s="33"/>
      <c r="T93700" s="33"/>
    </row>
    <row r="93717" spans="19:20">
      <c r="S93717" s="33"/>
      <c r="T93717" s="33"/>
    </row>
    <row r="93734" spans="19:20">
      <c r="S93734" s="33"/>
      <c r="T93734" s="33"/>
    </row>
    <row r="93751" spans="19:20">
      <c r="S93751" s="33"/>
      <c r="T93751" s="33"/>
    </row>
    <row r="93768" spans="19:20">
      <c r="S93768" s="33"/>
      <c r="T93768" s="33"/>
    </row>
    <row r="93785" spans="19:20">
      <c r="S93785" s="33"/>
      <c r="T93785" s="33"/>
    </row>
    <row r="93802" spans="19:20">
      <c r="S93802" s="33"/>
      <c r="T93802" s="33"/>
    </row>
    <row r="93819" spans="19:20">
      <c r="S93819" s="33"/>
      <c r="T93819" s="33"/>
    </row>
    <row r="93836" spans="19:20">
      <c r="S93836" s="33"/>
      <c r="T93836" s="33"/>
    </row>
    <row r="93853" spans="19:20">
      <c r="S93853" s="33"/>
      <c r="T93853" s="33"/>
    </row>
    <row r="93870" spans="19:20">
      <c r="S93870" s="33"/>
      <c r="T93870" s="33"/>
    </row>
    <row r="93887" spans="19:20">
      <c r="S93887" s="33"/>
      <c r="T93887" s="33"/>
    </row>
    <row r="93904" spans="19:20">
      <c r="S93904" s="33"/>
      <c r="T93904" s="33"/>
    </row>
    <row r="93921" spans="19:20">
      <c r="S93921" s="33"/>
      <c r="T93921" s="33"/>
    </row>
    <row r="93938" spans="19:20">
      <c r="S93938" s="33"/>
      <c r="T93938" s="33"/>
    </row>
    <row r="93955" spans="19:20">
      <c r="S93955" s="33"/>
      <c r="T93955" s="33"/>
    </row>
    <row r="93972" spans="19:20">
      <c r="S93972" s="33"/>
      <c r="T93972" s="33"/>
    </row>
    <row r="93989" spans="19:20">
      <c r="S93989" s="33"/>
      <c r="T93989" s="33"/>
    </row>
    <row r="94006" spans="19:20">
      <c r="S94006" s="33"/>
      <c r="T94006" s="33"/>
    </row>
    <row r="94023" spans="19:20">
      <c r="S94023" s="33"/>
      <c r="T94023" s="33"/>
    </row>
    <row r="94040" spans="19:20">
      <c r="S94040" s="33"/>
      <c r="T94040" s="33"/>
    </row>
    <row r="94057" spans="19:20">
      <c r="S94057" s="33"/>
      <c r="T94057" s="33"/>
    </row>
    <row r="94074" spans="19:20">
      <c r="S94074" s="33"/>
      <c r="T94074" s="33"/>
    </row>
    <row r="94091" spans="19:20">
      <c r="S94091" s="33"/>
      <c r="T94091" s="33"/>
    </row>
    <row r="94108" spans="19:20">
      <c r="S94108" s="33"/>
      <c r="T94108" s="33"/>
    </row>
    <row r="94125" spans="19:20">
      <c r="S94125" s="33"/>
      <c r="T94125" s="33"/>
    </row>
    <row r="94142" spans="19:20">
      <c r="S94142" s="33"/>
      <c r="T94142" s="33"/>
    </row>
    <row r="94159" spans="19:20">
      <c r="S94159" s="33"/>
      <c r="T94159" s="33"/>
    </row>
    <row r="94176" spans="19:20">
      <c r="S94176" s="33"/>
      <c r="T94176" s="33"/>
    </row>
    <row r="94193" spans="19:20">
      <c r="S94193" s="33"/>
      <c r="T94193" s="33"/>
    </row>
    <row r="94210" spans="19:20">
      <c r="S94210" s="33"/>
      <c r="T94210" s="33"/>
    </row>
    <row r="94227" spans="19:20">
      <c r="S94227" s="33"/>
      <c r="T94227" s="33"/>
    </row>
    <row r="94244" spans="19:20">
      <c r="S94244" s="33"/>
      <c r="T94244" s="33"/>
    </row>
    <row r="94261" spans="19:20">
      <c r="S94261" s="33"/>
      <c r="T94261" s="33"/>
    </row>
    <row r="94278" spans="19:20">
      <c r="S94278" s="33"/>
      <c r="T94278" s="33"/>
    </row>
    <row r="94295" spans="19:20">
      <c r="S94295" s="33"/>
      <c r="T94295" s="33"/>
    </row>
    <row r="94312" spans="19:20">
      <c r="S94312" s="33"/>
      <c r="T94312" s="33"/>
    </row>
    <row r="94329" spans="19:20">
      <c r="S94329" s="33"/>
      <c r="T94329" s="33"/>
    </row>
    <row r="94346" spans="19:20">
      <c r="S94346" s="33"/>
      <c r="T94346" s="33"/>
    </row>
    <row r="94363" spans="19:20">
      <c r="S94363" s="33"/>
      <c r="T94363" s="33"/>
    </row>
    <row r="94380" spans="19:20">
      <c r="S94380" s="33"/>
      <c r="T94380" s="33"/>
    </row>
    <row r="94397" spans="19:20">
      <c r="S94397" s="33"/>
      <c r="T94397" s="33"/>
    </row>
    <row r="94414" spans="19:20">
      <c r="S94414" s="33"/>
      <c r="T94414" s="33"/>
    </row>
    <row r="94431" spans="19:20">
      <c r="S94431" s="33"/>
      <c r="T94431" s="33"/>
    </row>
    <row r="94448" spans="19:20">
      <c r="S94448" s="33"/>
      <c r="T94448" s="33"/>
    </row>
    <row r="94465" spans="19:20">
      <c r="S94465" s="33"/>
      <c r="T94465" s="33"/>
    </row>
    <row r="94482" spans="19:20">
      <c r="S94482" s="33"/>
      <c r="T94482" s="33"/>
    </row>
    <row r="94499" spans="19:20">
      <c r="S94499" s="33"/>
      <c r="T94499" s="33"/>
    </row>
    <row r="94516" spans="19:20">
      <c r="S94516" s="33"/>
      <c r="T94516" s="33"/>
    </row>
    <row r="94533" spans="19:20">
      <c r="S94533" s="33"/>
      <c r="T94533" s="33"/>
    </row>
    <row r="94550" spans="19:20">
      <c r="S94550" s="33"/>
      <c r="T94550" s="33"/>
    </row>
    <row r="94567" spans="19:20">
      <c r="S94567" s="33"/>
      <c r="T94567" s="33"/>
    </row>
    <row r="94584" spans="19:20">
      <c r="S94584" s="33"/>
      <c r="T94584" s="33"/>
    </row>
    <row r="94601" spans="19:20">
      <c r="S94601" s="33"/>
      <c r="T94601" s="33"/>
    </row>
    <row r="94618" spans="19:20">
      <c r="S94618" s="33"/>
      <c r="T94618" s="33"/>
    </row>
    <row r="94635" spans="19:20">
      <c r="S94635" s="33"/>
      <c r="T94635" s="33"/>
    </row>
    <row r="94652" spans="19:20">
      <c r="S94652" s="33"/>
      <c r="T94652" s="33"/>
    </row>
    <row r="94669" spans="19:20">
      <c r="S94669" s="33"/>
      <c r="T94669" s="33"/>
    </row>
    <row r="94686" spans="19:20">
      <c r="S94686" s="33"/>
      <c r="T94686" s="33"/>
    </row>
    <row r="94703" spans="19:20">
      <c r="S94703" s="33"/>
      <c r="T94703" s="33"/>
    </row>
    <row r="94720" spans="19:20">
      <c r="S94720" s="33"/>
      <c r="T94720" s="33"/>
    </row>
    <row r="94737" spans="19:20">
      <c r="S94737" s="33"/>
      <c r="T94737" s="33"/>
    </row>
    <row r="94754" spans="19:20">
      <c r="S94754" s="33"/>
      <c r="T94754" s="33"/>
    </row>
    <row r="94771" spans="19:20">
      <c r="S94771" s="33"/>
      <c r="T94771" s="33"/>
    </row>
    <row r="94788" spans="19:20">
      <c r="S94788" s="33"/>
      <c r="T94788" s="33"/>
    </row>
    <row r="94805" spans="19:20">
      <c r="S94805" s="33"/>
      <c r="T94805" s="33"/>
    </row>
    <row r="94822" spans="19:20">
      <c r="S94822" s="33"/>
      <c r="T94822" s="33"/>
    </row>
    <row r="94839" spans="19:20">
      <c r="S94839" s="33"/>
      <c r="T94839" s="33"/>
    </row>
    <row r="94856" spans="19:20">
      <c r="S94856" s="33"/>
      <c r="T94856" s="33"/>
    </row>
    <row r="94873" spans="19:20">
      <c r="S94873" s="33"/>
      <c r="T94873" s="33"/>
    </row>
    <row r="94890" spans="19:20">
      <c r="S94890" s="33"/>
      <c r="T94890" s="33"/>
    </row>
    <row r="94907" spans="19:20">
      <c r="S94907" s="33"/>
      <c r="T94907" s="33"/>
    </row>
    <row r="94924" spans="19:20">
      <c r="S94924" s="33"/>
      <c r="T94924" s="33"/>
    </row>
    <row r="94941" spans="19:20">
      <c r="S94941" s="33"/>
      <c r="T94941" s="33"/>
    </row>
    <row r="94958" spans="19:20">
      <c r="S94958" s="33"/>
      <c r="T94958" s="33"/>
    </row>
    <row r="94975" spans="19:20">
      <c r="S94975" s="33"/>
      <c r="T94975" s="33"/>
    </row>
    <row r="94992" spans="19:20">
      <c r="S94992" s="33"/>
      <c r="T94992" s="33"/>
    </row>
    <row r="95009" spans="19:20">
      <c r="S95009" s="33"/>
      <c r="T95009" s="33"/>
    </row>
    <row r="95026" spans="19:20">
      <c r="S95026" s="33"/>
      <c r="T95026" s="33"/>
    </row>
    <row r="95043" spans="19:20">
      <c r="S95043" s="33"/>
      <c r="T95043" s="33"/>
    </row>
    <row r="95060" spans="19:20">
      <c r="S95060" s="33"/>
      <c r="T95060" s="33"/>
    </row>
    <row r="95077" spans="19:20">
      <c r="S95077" s="33"/>
      <c r="T95077" s="33"/>
    </row>
    <row r="95094" spans="19:20">
      <c r="S95094" s="33"/>
      <c r="T95094" s="33"/>
    </row>
    <row r="95111" spans="19:20">
      <c r="S95111" s="33"/>
      <c r="T95111" s="33"/>
    </row>
    <row r="95128" spans="19:20">
      <c r="S95128" s="33"/>
      <c r="T95128" s="33"/>
    </row>
    <row r="95145" spans="19:20">
      <c r="S95145" s="33"/>
      <c r="T95145" s="33"/>
    </row>
    <row r="95162" spans="19:20">
      <c r="S95162" s="33"/>
      <c r="T95162" s="33"/>
    </row>
    <row r="95179" spans="19:20">
      <c r="S95179" s="33"/>
      <c r="T95179" s="33"/>
    </row>
    <row r="95196" spans="19:20">
      <c r="S95196" s="33"/>
      <c r="T95196" s="33"/>
    </row>
    <row r="95213" spans="19:20">
      <c r="S95213" s="33"/>
      <c r="T95213" s="33"/>
    </row>
    <row r="95230" spans="19:20">
      <c r="S95230" s="33"/>
      <c r="T95230" s="33"/>
    </row>
    <row r="95247" spans="19:20">
      <c r="S95247" s="33"/>
      <c r="T95247" s="33"/>
    </row>
    <row r="95264" spans="19:20">
      <c r="S95264" s="33"/>
      <c r="T95264" s="33"/>
    </row>
    <row r="95281" spans="19:20">
      <c r="S95281" s="33"/>
      <c r="T95281" s="33"/>
    </row>
    <row r="95298" spans="19:20">
      <c r="S95298" s="33"/>
      <c r="T95298" s="33"/>
    </row>
    <row r="95315" spans="19:20">
      <c r="S95315" s="33"/>
      <c r="T95315" s="33"/>
    </row>
    <row r="95332" spans="19:20">
      <c r="S95332" s="33"/>
      <c r="T95332" s="33"/>
    </row>
    <row r="95349" spans="19:20">
      <c r="S95349" s="33"/>
      <c r="T95349" s="33"/>
    </row>
    <row r="95366" spans="19:20">
      <c r="S95366" s="33"/>
      <c r="T95366" s="33"/>
    </row>
    <row r="95383" spans="19:20">
      <c r="S95383" s="33"/>
      <c r="T95383" s="33"/>
    </row>
    <row r="95400" spans="19:20">
      <c r="S95400" s="33"/>
      <c r="T95400" s="33"/>
    </row>
    <row r="95417" spans="19:20">
      <c r="S95417" s="33"/>
      <c r="T95417" s="33"/>
    </row>
    <row r="95434" spans="19:20">
      <c r="S95434" s="33"/>
      <c r="T95434" s="33"/>
    </row>
    <row r="95451" spans="19:20">
      <c r="S95451" s="33"/>
      <c r="T95451" s="33"/>
    </row>
    <row r="95468" spans="19:20">
      <c r="S95468" s="33"/>
      <c r="T95468" s="33"/>
    </row>
    <row r="95485" spans="19:20">
      <c r="S95485" s="33"/>
      <c r="T95485" s="33"/>
    </row>
    <row r="95502" spans="19:20">
      <c r="S95502" s="33"/>
      <c r="T95502" s="33"/>
    </row>
    <row r="95519" spans="19:20">
      <c r="S95519" s="33"/>
      <c r="T95519" s="33"/>
    </row>
    <row r="95536" spans="19:20">
      <c r="S95536" s="33"/>
      <c r="T95536" s="33"/>
    </row>
    <row r="95553" spans="19:20">
      <c r="S95553" s="33"/>
      <c r="T95553" s="33"/>
    </row>
    <row r="95570" spans="19:20">
      <c r="S95570" s="33"/>
      <c r="T95570" s="33"/>
    </row>
    <row r="95587" spans="19:20">
      <c r="S95587" s="33"/>
      <c r="T95587" s="33"/>
    </row>
    <row r="95604" spans="19:20">
      <c r="S95604" s="33"/>
      <c r="T95604" s="33"/>
    </row>
    <row r="95621" spans="19:20">
      <c r="S95621" s="33"/>
      <c r="T95621" s="33"/>
    </row>
    <row r="95638" spans="19:20">
      <c r="S95638" s="33"/>
      <c r="T95638" s="33"/>
    </row>
    <row r="95655" spans="19:20">
      <c r="S95655" s="33"/>
      <c r="T95655" s="33"/>
    </row>
    <row r="95672" spans="19:20">
      <c r="S95672" s="33"/>
      <c r="T95672" s="33"/>
    </row>
    <row r="95689" spans="19:20">
      <c r="S95689" s="33"/>
      <c r="T95689" s="33"/>
    </row>
    <row r="95706" spans="19:20">
      <c r="S95706" s="33"/>
      <c r="T95706" s="33"/>
    </row>
    <row r="95723" spans="19:20">
      <c r="S95723" s="33"/>
      <c r="T95723" s="33"/>
    </row>
    <row r="95740" spans="19:20">
      <c r="S95740" s="33"/>
      <c r="T95740" s="33"/>
    </row>
    <row r="95757" spans="19:20">
      <c r="S95757" s="33"/>
      <c r="T95757" s="33"/>
    </row>
    <row r="95774" spans="19:20">
      <c r="S95774" s="33"/>
      <c r="T95774" s="33"/>
    </row>
    <row r="95791" spans="19:20">
      <c r="S95791" s="33"/>
      <c r="T95791" s="33"/>
    </row>
    <row r="95808" spans="19:20">
      <c r="S95808" s="33"/>
      <c r="T95808" s="33"/>
    </row>
    <row r="95825" spans="19:20">
      <c r="S95825" s="33"/>
      <c r="T95825" s="33"/>
    </row>
    <row r="95842" spans="19:20">
      <c r="S95842" s="33"/>
      <c r="T95842" s="33"/>
    </row>
    <row r="95859" spans="19:20">
      <c r="S95859" s="33"/>
      <c r="T95859" s="33"/>
    </row>
    <row r="95876" spans="19:20">
      <c r="S95876" s="33"/>
      <c r="T95876" s="33"/>
    </row>
    <row r="95893" spans="19:20">
      <c r="S95893" s="33"/>
      <c r="T95893" s="33"/>
    </row>
    <row r="95910" spans="19:20">
      <c r="S95910" s="33"/>
      <c r="T95910" s="33"/>
    </row>
    <row r="95927" spans="19:20">
      <c r="S95927" s="33"/>
      <c r="T95927" s="33"/>
    </row>
    <row r="95944" spans="19:20">
      <c r="S95944" s="33"/>
      <c r="T95944" s="33"/>
    </row>
    <row r="95961" spans="19:20">
      <c r="S95961" s="33"/>
      <c r="T95961" s="33"/>
    </row>
    <row r="95978" spans="19:20">
      <c r="S95978" s="33"/>
      <c r="T95978" s="33"/>
    </row>
    <row r="95995" spans="19:20">
      <c r="S95995" s="33"/>
      <c r="T95995" s="33"/>
    </row>
    <row r="96012" spans="19:20">
      <c r="S96012" s="33"/>
      <c r="T96012" s="33"/>
    </row>
    <row r="96029" spans="19:20">
      <c r="S96029" s="33"/>
      <c r="T96029" s="33"/>
    </row>
    <row r="96046" spans="19:20">
      <c r="S96046" s="33"/>
      <c r="T96046" s="33"/>
    </row>
    <row r="96063" spans="19:20">
      <c r="S96063" s="33"/>
      <c r="T96063" s="33"/>
    </row>
    <row r="96080" spans="19:20">
      <c r="S96080" s="33"/>
      <c r="T96080" s="33"/>
    </row>
    <row r="96097" spans="19:20">
      <c r="S96097" s="33"/>
      <c r="T96097" s="33"/>
    </row>
    <row r="96114" spans="19:20">
      <c r="S96114" s="33"/>
      <c r="T96114" s="33"/>
    </row>
    <row r="96131" spans="19:20">
      <c r="S96131" s="33"/>
      <c r="T96131" s="33"/>
    </row>
    <row r="96148" spans="19:20">
      <c r="S96148" s="33"/>
      <c r="T96148" s="33"/>
    </row>
    <row r="96165" spans="19:20">
      <c r="S96165" s="33"/>
      <c r="T96165" s="33"/>
    </row>
    <row r="96182" spans="19:20">
      <c r="S96182" s="33"/>
      <c r="T96182" s="33"/>
    </row>
    <row r="96199" spans="19:20">
      <c r="S96199" s="33"/>
      <c r="T96199" s="33"/>
    </row>
    <row r="96216" spans="19:20">
      <c r="S96216" s="33"/>
      <c r="T96216" s="33"/>
    </row>
    <row r="96233" spans="19:20">
      <c r="S96233" s="33"/>
      <c r="T96233" s="33"/>
    </row>
    <row r="96250" spans="19:20">
      <c r="S96250" s="33"/>
      <c r="T96250" s="33"/>
    </row>
    <row r="96267" spans="19:20">
      <c r="S96267" s="33"/>
      <c r="T96267" s="33"/>
    </row>
    <row r="96284" spans="19:20">
      <c r="S96284" s="33"/>
      <c r="T96284" s="33"/>
    </row>
    <row r="96301" spans="19:20">
      <c r="S96301" s="33"/>
      <c r="T96301" s="33"/>
    </row>
    <row r="96318" spans="19:20">
      <c r="S96318" s="33"/>
      <c r="T96318" s="33"/>
    </row>
    <row r="96335" spans="19:20">
      <c r="S96335" s="33"/>
      <c r="T96335" s="33"/>
    </row>
    <row r="96352" spans="19:20">
      <c r="S96352" s="33"/>
      <c r="T96352" s="33"/>
    </row>
    <row r="96369" spans="19:20">
      <c r="S96369" s="33"/>
      <c r="T96369" s="33"/>
    </row>
    <row r="96386" spans="19:20">
      <c r="S96386" s="33"/>
      <c r="T96386" s="33"/>
    </row>
    <row r="96403" spans="19:20">
      <c r="S96403" s="33"/>
      <c r="T96403" s="33"/>
    </row>
    <row r="96420" spans="19:20">
      <c r="S96420" s="33"/>
      <c r="T96420" s="33"/>
    </row>
    <row r="96437" spans="19:20">
      <c r="S96437" s="33"/>
      <c r="T96437" s="33"/>
    </row>
    <row r="96454" spans="19:20">
      <c r="S96454" s="33"/>
      <c r="T96454" s="33"/>
    </row>
    <row r="96471" spans="19:20">
      <c r="S96471" s="33"/>
      <c r="T96471" s="33"/>
    </row>
    <row r="96488" spans="19:20">
      <c r="S96488" s="33"/>
      <c r="T96488" s="33"/>
    </row>
    <row r="96505" spans="19:20">
      <c r="S96505" s="33"/>
      <c r="T96505" s="33"/>
    </row>
    <row r="96522" spans="19:20">
      <c r="S96522" s="33"/>
      <c r="T96522" s="33"/>
    </row>
    <row r="96539" spans="19:20">
      <c r="S96539" s="33"/>
      <c r="T96539" s="33"/>
    </row>
    <row r="96556" spans="19:20">
      <c r="S96556" s="33"/>
      <c r="T96556" s="33"/>
    </row>
    <row r="96573" spans="19:20">
      <c r="S96573" s="33"/>
      <c r="T96573" s="33"/>
    </row>
    <row r="96590" spans="19:20">
      <c r="S96590" s="33"/>
      <c r="T96590" s="33"/>
    </row>
    <row r="96607" spans="19:20">
      <c r="S96607" s="33"/>
      <c r="T96607" s="33"/>
    </row>
    <row r="96624" spans="19:20">
      <c r="S96624" s="33"/>
      <c r="T96624" s="33"/>
    </row>
    <row r="96641" spans="19:20">
      <c r="S96641" s="33"/>
      <c r="T96641" s="33"/>
    </row>
    <row r="96658" spans="19:20">
      <c r="S96658" s="33"/>
      <c r="T96658" s="33"/>
    </row>
    <row r="96675" spans="19:20">
      <c r="S96675" s="33"/>
      <c r="T96675" s="33"/>
    </row>
    <row r="96692" spans="19:20">
      <c r="S96692" s="33"/>
      <c r="T96692" s="33"/>
    </row>
    <row r="96709" spans="19:20">
      <c r="S96709" s="33"/>
      <c r="T96709" s="33"/>
    </row>
    <row r="96726" spans="19:20">
      <c r="S96726" s="33"/>
      <c r="T96726" s="33"/>
    </row>
    <row r="96743" spans="19:20">
      <c r="S96743" s="33"/>
      <c r="T96743" s="33"/>
    </row>
    <row r="96760" spans="19:20">
      <c r="S96760" s="33"/>
      <c r="T96760" s="33"/>
    </row>
    <row r="96777" spans="19:20">
      <c r="S96777" s="33"/>
      <c r="T96777" s="33"/>
    </row>
    <row r="96794" spans="19:20">
      <c r="S96794" s="33"/>
      <c r="T96794" s="33"/>
    </row>
    <row r="96811" spans="19:20">
      <c r="S96811" s="33"/>
      <c r="T96811" s="33"/>
    </row>
    <row r="96828" spans="19:20">
      <c r="S96828" s="33"/>
      <c r="T96828" s="33"/>
    </row>
    <row r="96845" spans="19:20">
      <c r="S96845" s="33"/>
      <c r="T96845" s="33"/>
    </row>
    <row r="96862" spans="19:20">
      <c r="S96862" s="33"/>
      <c r="T96862" s="33"/>
    </row>
    <row r="96879" spans="19:20">
      <c r="S96879" s="33"/>
      <c r="T96879" s="33"/>
    </row>
    <row r="96896" spans="19:20">
      <c r="S96896" s="33"/>
      <c r="T96896" s="33"/>
    </row>
    <row r="96913" spans="19:20">
      <c r="S96913" s="33"/>
      <c r="T96913" s="33"/>
    </row>
    <row r="96930" spans="19:20">
      <c r="S96930" s="33"/>
      <c r="T96930" s="33"/>
    </row>
    <row r="96947" spans="19:20">
      <c r="S96947" s="33"/>
      <c r="T96947" s="33"/>
    </row>
    <row r="96964" spans="19:20">
      <c r="S96964" s="33"/>
      <c r="T96964" s="33"/>
    </row>
    <row r="96981" spans="19:20">
      <c r="S96981" s="33"/>
      <c r="T96981" s="33"/>
    </row>
    <row r="96998" spans="19:20">
      <c r="S96998" s="33"/>
      <c r="T96998" s="33"/>
    </row>
    <row r="97015" spans="19:20">
      <c r="S97015" s="33"/>
      <c r="T97015" s="33"/>
    </row>
    <row r="97032" spans="19:20">
      <c r="S97032" s="33"/>
      <c r="T97032" s="33"/>
    </row>
    <row r="97049" spans="19:20">
      <c r="S97049" s="33"/>
      <c r="T97049" s="33"/>
    </row>
    <row r="97066" spans="19:20">
      <c r="S97066" s="33"/>
      <c r="T97066" s="33"/>
    </row>
    <row r="97083" spans="19:20">
      <c r="S97083" s="33"/>
      <c r="T97083" s="33"/>
    </row>
    <row r="97100" spans="19:20">
      <c r="S97100" s="33"/>
      <c r="T97100" s="33"/>
    </row>
    <row r="97117" spans="19:20">
      <c r="S97117" s="33"/>
      <c r="T97117" s="33"/>
    </row>
    <row r="97134" spans="19:20">
      <c r="S97134" s="33"/>
      <c r="T97134" s="33"/>
    </row>
    <row r="97151" spans="19:20">
      <c r="S97151" s="33"/>
      <c r="T97151" s="33"/>
    </row>
    <row r="97168" spans="19:20">
      <c r="S97168" s="33"/>
      <c r="T97168" s="33"/>
    </row>
    <row r="97185" spans="19:20">
      <c r="S97185" s="33"/>
      <c r="T97185" s="33"/>
    </row>
    <row r="97202" spans="19:20">
      <c r="S97202" s="33"/>
      <c r="T97202" s="33"/>
    </row>
    <row r="97219" spans="19:20">
      <c r="S97219" s="33"/>
      <c r="T97219" s="33"/>
    </row>
    <row r="97236" spans="19:20">
      <c r="S97236" s="33"/>
      <c r="T97236" s="33"/>
    </row>
    <row r="97253" spans="19:20">
      <c r="S97253" s="33"/>
      <c r="T97253" s="33"/>
    </row>
    <row r="97270" spans="19:20">
      <c r="S97270" s="33"/>
      <c r="T97270" s="33"/>
    </row>
    <row r="97287" spans="19:20">
      <c r="S97287" s="33"/>
      <c r="T97287" s="33"/>
    </row>
    <row r="97304" spans="19:20">
      <c r="S97304" s="33"/>
      <c r="T97304" s="33"/>
    </row>
    <row r="97321" spans="19:20">
      <c r="S97321" s="33"/>
      <c r="T97321" s="33"/>
    </row>
    <row r="97338" spans="19:20">
      <c r="S97338" s="33"/>
      <c r="T97338" s="33"/>
    </row>
    <row r="97355" spans="19:20">
      <c r="S97355" s="33"/>
      <c r="T97355" s="33"/>
    </row>
    <row r="97372" spans="19:20">
      <c r="S97372" s="33"/>
      <c r="T97372" s="33"/>
    </row>
    <row r="97389" spans="19:20">
      <c r="S97389" s="33"/>
      <c r="T97389" s="33"/>
    </row>
    <row r="97406" spans="19:20">
      <c r="S97406" s="33"/>
      <c r="T97406" s="33"/>
    </row>
    <row r="97423" spans="19:20">
      <c r="S97423" s="33"/>
      <c r="T97423" s="33"/>
    </row>
    <row r="97440" spans="19:20">
      <c r="S97440" s="33"/>
      <c r="T97440" s="33"/>
    </row>
    <row r="97457" spans="19:20">
      <c r="S97457" s="33"/>
      <c r="T97457" s="33"/>
    </row>
    <row r="97474" spans="19:20">
      <c r="S97474" s="33"/>
      <c r="T97474" s="33"/>
    </row>
    <row r="97491" spans="19:20">
      <c r="S97491" s="33"/>
      <c r="T97491" s="33"/>
    </row>
    <row r="97508" spans="19:20">
      <c r="S97508" s="33"/>
      <c r="T97508" s="33"/>
    </row>
    <row r="97525" spans="19:20">
      <c r="S97525" s="33"/>
      <c r="T97525" s="33"/>
    </row>
    <row r="97542" spans="19:20">
      <c r="S97542" s="33"/>
      <c r="T97542" s="33"/>
    </row>
    <row r="97559" spans="19:20">
      <c r="S97559" s="33"/>
      <c r="T97559" s="33"/>
    </row>
    <row r="97576" spans="19:20">
      <c r="S97576" s="33"/>
      <c r="T97576" s="33"/>
    </row>
    <row r="97593" spans="19:20">
      <c r="S97593" s="33"/>
      <c r="T97593" s="33"/>
    </row>
    <row r="97610" spans="19:20">
      <c r="S97610" s="33"/>
      <c r="T97610" s="33"/>
    </row>
    <row r="97627" spans="19:20">
      <c r="S97627" s="33"/>
      <c r="T97627" s="33"/>
    </row>
    <row r="97644" spans="19:20">
      <c r="S97644" s="33"/>
      <c r="T97644" s="33"/>
    </row>
    <row r="97661" spans="19:20">
      <c r="S97661" s="33"/>
      <c r="T97661" s="33"/>
    </row>
    <row r="97678" spans="19:20">
      <c r="S97678" s="33"/>
      <c r="T97678" s="33"/>
    </row>
    <row r="97695" spans="19:20">
      <c r="S97695" s="33"/>
      <c r="T97695" s="33"/>
    </row>
    <row r="97712" spans="19:20">
      <c r="S97712" s="33"/>
      <c r="T97712" s="33"/>
    </row>
    <row r="97729" spans="19:20">
      <c r="S97729" s="33"/>
      <c r="T97729" s="33"/>
    </row>
    <row r="97746" spans="19:20">
      <c r="S97746" s="33"/>
      <c r="T97746" s="33"/>
    </row>
    <row r="97763" spans="19:20">
      <c r="S97763" s="33"/>
      <c r="T97763" s="33"/>
    </row>
    <row r="97780" spans="19:20">
      <c r="S97780" s="33"/>
      <c r="T97780" s="33"/>
    </row>
    <row r="97797" spans="19:20">
      <c r="S97797" s="33"/>
      <c r="T97797" s="33"/>
    </row>
    <row r="97814" spans="19:20">
      <c r="S97814" s="33"/>
      <c r="T97814" s="33"/>
    </row>
    <row r="97831" spans="19:20">
      <c r="S97831" s="33"/>
      <c r="T97831" s="33"/>
    </row>
    <row r="97848" spans="19:20">
      <c r="S97848" s="33"/>
      <c r="T97848" s="33"/>
    </row>
    <row r="97865" spans="19:20">
      <c r="S97865" s="33"/>
      <c r="T97865" s="33"/>
    </row>
    <row r="97882" spans="19:20">
      <c r="S97882" s="33"/>
      <c r="T97882" s="33"/>
    </row>
    <row r="97899" spans="19:20">
      <c r="S97899" s="33"/>
      <c r="T97899" s="33"/>
    </row>
    <row r="97916" spans="19:20">
      <c r="S97916" s="33"/>
      <c r="T97916" s="33"/>
    </row>
    <row r="97933" spans="19:20">
      <c r="S97933" s="33"/>
      <c r="T97933" s="33"/>
    </row>
    <row r="97950" spans="19:20">
      <c r="S97950" s="33"/>
      <c r="T97950" s="33"/>
    </row>
    <row r="97967" spans="19:20">
      <c r="S97967" s="33"/>
      <c r="T97967" s="33"/>
    </row>
    <row r="97984" spans="19:20">
      <c r="S97984" s="33"/>
      <c r="T97984" s="33"/>
    </row>
    <row r="98001" spans="19:20">
      <c r="S98001" s="33"/>
      <c r="T98001" s="33"/>
    </row>
    <row r="98018" spans="19:20">
      <c r="S98018" s="33"/>
      <c r="T98018" s="33"/>
    </row>
    <row r="98035" spans="19:20">
      <c r="S98035" s="33"/>
      <c r="T98035" s="33"/>
    </row>
    <row r="98052" spans="19:20">
      <c r="S98052" s="33"/>
      <c r="T98052" s="33"/>
    </row>
    <row r="98069" spans="19:20">
      <c r="S98069" s="33"/>
      <c r="T98069" s="33"/>
    </row>
    <row r="98086" spans="19:20">
      <c r="S98086" s="33"/>
      <c r="T98086" s="33"/>
    </row>
    <row r="98103" spans="19:20">
      <c r="S98103" s="33"/>
      <c r="T98103" s="33"/>
    </row>
    <row r="98120" spans="19:20">
      <c r="S98120" s="33"/>
      <c r="T98120" s="33"/>
    </row>
    <row r="98137" spans="19:20">
      <c r="S98137" s="33"/>
      <c r="T98137" s="33"/>
    </row>
    <row r="98154" spans="19:20">
      <c r="S98154" s="33"/>
      <c r="T98154" s="33"/>
    </row>
    <row r="98171" spans="19:20">
      <c r="S98171" s="33"/>
      <c r="T98171" s="33"/>
    </row>
    <row r="98188" spans="19:20">
      <c r="S98188" s="33"/>
      <c r="T98188" s="33"/>
    </row>
    <row r="98205" spans="19:20">
      <c r="S98205" s="33"/>
      <c r="T98205" s="33"/>
    </row>
    <row r="98222" spans="19:20">
      <c r="S98222" s="33"/>
      <c r="T98222" s="33"/>
    </row>
    <row r="98239" spans="19:20">
      <c r="S98239" s="33"/>
      <c r="T98239" s="33"/>
    </row>
    <row r="98256" spans="19:20">
      <c r="S98256" s="33"/>
      <c r="T98256" s="33"/>
    </row>
    <row r="98273" spans="19:20">
      <c r="S98273" s="33"/>
      <c r="T98273" s="33"/>
    </row>
    <row r="98290" spans="19:20">
      <c r="S98290" s="33"/>
      <c r="T98290" s="33"/>
    </row>
    <row r="98307" spans="19:20">
      <c r="S98307" s="33"/>
      <c r="T98307" s="33"/>
    </row>
    <row r="98324" spans="19:20">
      <c r="S98324" s="33"/>
      <c r="T98324" s="33"/>
    </row>
    <row r="98341" spans="19:20">
      <c r="S98341" s="33"/>
      <c r="T98341" s="33"/>
    </row>
    <row r="98358" spans="19:20">
      <c r="S98358" s="33"/>
      <c r="T98358" s="33"/>
    </row>
    <row r="98375" spans="19:20">
      <c r="S98375" s="33"/>
      <c r="T98375" s="33"/>
    </row>
    <row r="98392" spans="19:20">
      <c r="S98392" s="33"/>
      <c r="T98392" s="33"/>
    </row>
    <row r="98409" spans="19:20">
      <c r="S98409" s="33"/>
      <c r="T98409" s="33"/>
    </row>
    <row r="98426" spans="19:20">
      <c r="S98426" s="33"/>
      <c r="T98426" s="33"/>
    </row>
    <row r="98443" spans="19:20">
      <c r="S98443" s="33"/>
      <c r="T98443" s="33"/>
    </row>
    <row r="98460" spans="19:20">
      <c r="S98460" s="33"/>
      <c r="T98460" s="33"/>
    </row>
    <row r="98477" spans="19:20">
      <c r="S98477" s="33"/>
      <c r="T98477" s="33"/>
    </row>
    <row r="98494" spans="19:20">
      <c r="S98494" s="33"/>
      <c r="T98494" s="33"/>
    </row>
    <row r="98511" spans="19:20">
      <c r="S98511" s="33"/>
      <c r="T98511" s="33"/>
    </row>
    <row r="98528" spans="19:20">
      <c r="S98528" s="33"/>
      <c r="T98528" s="33"/>
    </row>
    <row r="98545" spans="19:20">
      <c r="S98545" s="33"/>
      <c r="T98545" s="33"/>
    </row>
    <row r="98562" spans="19:20">
      <c r="S98562" s="33"/>
      <c r="T98562" s="33"/>
    </row>
    <row r="98579" spans="19:20">
      <c r="S98579" s="33"/>
      <c r="T98579" s="33"/>
    </row>
    <row r="98596" spans="19:20">
      <c r="S98596" s="33"/>
      <c r="T98596" s="33"/>
    </row>
    <row r="98613" spans="19:20">
      <c r="S98613" s="33"/>
      <c r="T98613" s="33"/>
    </row>
    <row r="98630" spans="19:20">
      <c r="S98630" s="33"/>
      <c r="T98630" s="33"/>
    </row>
    <row r="98647" spans="19:20">
      <c r="S98647" s="33"/>
      <c r="T98647" s="33"/>
    </row>
    <row r="98664" spans="19:20">
      <c r="S98664" s="33"/>
      <c r="T98664" s="33"/>
    </row>
    <row r="98681" spans="19:20">
      <c r="S98681" s="33"/>
      <c r="T98681" s="33"/>
    </row>
    <row r="98698" spans="19:20">
      <c r="S98698" s="33"/>
      <c r="T98698" s="33"/>
    </row>
    <row r="98715" spans="19:20">
      <c r="S98715" s="33"/>
      <c r="T98715" s="33"/>
    </row>
    <row r="98732" spans="19:20">
      <c r="S98732" s="33"/>
      <c r="T98732" s="33"/>
    </row>
    <row r="98749" spans="19:20">
      <c r="S98749" s="33"/>
      <c r="T98749" s="33"/>
    </row>
    <row r="98766" spans="19:20">
      <c r="S98766" s="33"/>
      <c r="T98766" s="33"/>
    </row>
    <row r="98783" spans="19:20">
      <c r="S98783" s="33"/>
      <c r="T98783" s="33"/>
    </row>
    <row r="98800" spans="19:20">
      <c r="S98800" s="33"/>
      <c r="T98800" s="33"/>
    </row>
    <row r="98817" spans="19:20">
      <c r="S98817" s="33"/>
      <c r="T98817" s="33"/>
    </row>
    <row r="98834" spans="19:20">
      <c r="S98834" s="33"/>
      <c r="T98834" s="33"/>
    </row>
    <row r="98851" spans="19:20">
      <c r="S98851" s="33"/>
      <c r="T98851" s="33"/>
    </row>
    <row r="98868" spans="19:20">
      <c r="S98868" s="33"/>
      <c r="T98868" s="33"/>
    </row>
    <row r="98885" spans="19:20">
      <c r="S98885" s="33"/>
      <c r="T98885" s="33"/>
    </row>
    <row r="98902" spans="19:20">
      <c r="S98902" s="33"/>
      <c r="T98902" s="33"/>
    </row>
    <row r="98919" spans="19:20">
      <c r="S98919" s="33"/>
      <c r="T98919" s="33"/>
    </row>
    <row r="98936" spans="19:20">
      <c r="S98936" s="33"/>
      <c r="T98936" s="33"/>
    </row>
    <row r="98953" spans="19:20">
      <c r="S98953" s="33"/>
      <c r="T98953" s="33"/>
    </row>
    <row r="98970" spans="19:20">
      <c r="S98970" s="33"/>
      <c r="T98970" s="33"/>
    </row>
    <row r="98987" spans="19:20">
      <c r="S98987" s="33"/>
      <c r="T98987" s="33"/>
    </row>
    <row r="99004" spans="19:20">
      <c r="S99004" s="33"/>
      <c r="T99004" s="33"/>
    </row>
    <row r="99021" spans="19:20">
      <c r="S99021" s="33"/>
      <c r="T99021" s="33"/>
    </row>
    <row r="99038" spans="19:20">
      <c r="S99038" s="33"/>
      <c r="T99038" s="33"/>
    </row>
    <row r="99055" spans="19:20">
      <c r="S99055" s="33"/>
      <c r="T99055" s="33"/>
    </row>
    <row r="99072" spans="19:20">
      <c r="S99072" s="33"/>
      <c r="T99072" s="33"/>
    </row>
    <row r="99089" spans="19:20">
      <c r="S99089" s="33"/>
      <c r="T99089" s="33"/>
    </row>
    <row r="99106" spans="19:20">
      <c r="S99106" s="33"/>
      <c r="T99106" s="33"/>
    </row>
    <row r="99123" spans="19:20">
      <c r="S99123" s="33"/>
      <c r="T99123" s="33"/>
    </row>
    <row r="99140" spans="19:20">
      <c r="S99140" s="33"/>
      <c r="T99140" s="33"/>
    </row>
    <row r="99157" spans="19:20">
      <c r="S99157" s="33"/>
      <c r="T99157" s="33"/>
    </row>
    <row r="99174" spans="19:20">
      <c r="S99174" s="33"/>
      <c r="T99174" s="33"/>
    </row>
    <row r="99191" spans="19:20">
      <c r="S99191" s="33"/>
      <c r="T99191" s="33"/>
    </row>
    <row r="99208" spans="19:20">
      <c r="S99208" s="33"/>
      <c r="T99208" s="33"/>
    </row>
    <row r="99225" spans="19:20">
      <c r="S99225" s="33"/>
      <c r="T99225" s="33"/>
    </row>
    <row r="99242" spans="19:20">
      <c r="S99242" s="33"/>
      <c r="T99242" s="33"/>
    </row>
    <row r="99259" spans="19:20">
      <c r="S99259" s="33"/>
      <c r="T99259" s="33"/>
    </row>
    <row r="99276" spans="19:20">
      <c r="S99276" s="33"/>
      <c r="T99276" s="33"/>
    </row>
    <row r="99293" spans="19:20">
      <c r="S99293" s="33"/>
      <c r="T99293" s="33"/>
    </row>
    <row r="99310" spans="19:20">
      <c r="S99310" s="33"/>
      <c r="T99310" s="33"/>
    </row>
    <row r="99327" spans="19:20">
      <c r="S99327" s="33"/>
      <c r="T99327" s="33"/>
    </row>
    <row r="99344" spans="19:20">
      <c r="S99344" s="33"/>
      <c r="T99344" s="33"/>
    </row>
    <row r="99361" spans="19:20">
      <c r="S99361" s="33"/>
      <c r="T99361" s="33"/>
    </row>
    <row r="99378" spans="19:20">
      <c r="S99378" s="33"/>
      <c r="T99378" s="33"/>
    </row>
    <row r="99395" spans="19:20">
      <c r="S99395" s="33"/>
      <c r="T99395" s="33"/>
    </row>
    <row r="99412" spans="19:20">
      <c r="S99412" s="33"/>
      <c r="T99412" s="33"/>
    </row>
    <row r="99429" spans="19:20">
      <c r="S99429" s="33"/>
      <c r="T99429" s="33"/>
    </row>
    <row r="99446" spans="19:20">
      <c r="S99446" s="33"/>
      <c r="T99446" s="33"/>
    </row>
    <row r="99463" spans="19:20">
      <c r="S99463" s="33"/>
      <c r="T99463" s="33"/>
    </row>
    <row r="99480" spans="19:20">
      <c r="S99480" s="33"/>
      <c r="T99480" s="33"/>
    </row>
    <row r="99497" spans="19:20">
      <c r="S99497" s="33"/>
      <c r="T99497" s="33"/>
    </row>
    <row r="99514" spans="19:20">
      <c r="S99514" s="33"/>
      <c r="T99514" s="33"/>
    </row>
    <row r="99531" spans="19:20">
      <c r="S99531" s="33"/>
      <c r="T99531" s="33"/>
    </row>
    <row r="99548" spans="19:20">
      <c r="S99548" s="33"/>
      <c r="T99548" s="33"/>
    </row>
    <row r="99565" spans="19:20">
      <c r="S99565" s="33"/>
      <c r="T99565" s="33"/>
    </row>
    <row r="99582" spans="19:20">
      <c r="S99582" s="33"/>
      <c r="T99582" s="33"/>
    </row>
    <row r="99599" spans="19:20">
      <c r="S99599" s="33"/>
      <c r="T99599" s="33"/>
    </row>
    <row r="99616" spans="19:20">
      <c r="S99616" s="33"/>
      <c r="T99616" s="33"/>
    </row>
    <row r="99633" spans="19:20">
      <c r="S99633" s="33"/>
      <c r="T99633" s="33"/>
    </row>
    <row r="99650" spans="19:20">
      <c r="S99650" s="33"/>
      <c r="T99650" s="33"/>
    </row>
    <row r="99667" spans="19:20">
      <c r="S99667" s="33"/>
      <c r="T99667" s="33"/>
    </row>
    <row r="99684" spans="19:20">
      <c r="S99684" s="33"/>
      <c r="T99684" s="33"/>
    </row>
    <row r="99701" spans="19:20">
      <c r="S99701" s="33"/>
      <c r="T99701" s="33"/>
    </row>
    <row r="99718" spans="19:20">
      <c r="S99718" s="33"/>
      <c r="T99718" s="33"/>
    </row>
    <row r="99735" spans="19:20">
      <c r="S99735" s="33"/>
      <c r="T99735" s="33"/>
    </row>
    <row r="99752" spans="19:20">
      <c r="S99752" s="33"/>
      <c r="T99752" s="33"/>
    </row>
    <row r="99769" spans="19:20">
      <c r="S99769" s="33"/>
      <c r="T99769" s="33"/>
    </row>
    <row r="99786" spans="19:20">
      <c r="S99786" s="33"/>
      <c r="T99786" s="33"/>
    </row>
    <row r="99803" spans="19:20">
      <c r="S99803" s="33"/>
      <c r="T99803" s="33"/>
    </row>
    <row r="99820" spans="19:20">
      <c r="S99820" s="33"/>
      <c r="T99820" s="33"/>
    </row>
    <row r="99837" spans="19:20">
      <c r="S99837" s="33"/>
      <c r="T99837" s="33"/>
    </row>
    <row r="99854" spans="19:20">
      <c r="S99854" s="33"/>
      <c r="T99854" s="33"/>
    </row>
    <row r="99871" spans="19:20">
      <c r="S99871" s="33"/>
      <c r="T99871" s="33"/>
    </row>
    <row r="99888" spans="19:20">
      <c r="S99888" s="33"/>
      <c r="T99888" s="33"/>
    </row>
    <row r="99905" spans="19:20">
      <c r="S99905" s="33"/>
      <c r="T99905" s="33"/>
    </row>
    <row r="99922" spans="19:20">
      <c r="S99922" s="33"/>
      <c r="T99922" s="33"/>
    </row>
    <row r="99939" spans="19:20">
      <c r="S99939" s="33"/>
      <c r="T99939" s="33"/>
    </row>
    <row r="99956" spans="19:20">
      <c r="S99956" s="33"/>
      <c r="T99956" s="33"/>
    </row>
    <row r="99973" spans="19:20">
      <c r="S99973" s="33"/>
      <c r="T99973" s="33"/>
    </row>
    <row r="99990" spans="19:20">
      <c r="S99990" s="33"/>
      <c r="T99990" s="33"/>
    </row>
    <row r="100007" spans="19:20">
      <c r="S100007" s="33"/>
      <c r="T100007" s="33"/>
    </row>
    <row r="100024" spans="19:20">
      <c r="S100024" s="33"/>
      <c r="T100024" s="33"/>
    </row>
    <row r="100041" spans="19:20">
      <c r="S100041" s="33"/>
      <c r="T100041" s="33"/>
    </row>
    <row r="100058" spans="19:20">
      <c r="S100058" s="33"/>
      <c r="T100058" s="33"/>
    </row>
    <row r="100075" spans="19:20">
      <c r="S100075" s="33"/>
      <c r="T100075" s="33"/>
    </row>
    <row r="100092" spans="19:20">
      <c r="S100092" s="33"/>
      <c r="T100092" s="33"/>
    </row>
    <row r="100109" spans="19:20">
      <c r="S100109" s="33"/>
      <c r="T100109" s="33"/>
    </row>
    <row r="100126" spans="19:20">
      <c r="S100126" s="33"/>
      <c r="T100126" s="33"/>
    </row>
    <row r="100143" spans="19:20">
      <c r="S100143" s="33"/>
      <c r="T100143" s="33"/>
    </row>
    <row r="100160" spans="19:20">
      <c r="S100160" s="33"/>
      <c r="T100160" s="33"/>
    </row>
    <row r="100177" spans="19:20">
      <c r="S100177" s="33"/>
      <c r="T100177" s="33"/>
    </row>
    <row r="100194" spans="19:20">
      <c r="S100194" s="33"/>
      <c r="T100194" s="33"/>
    </row>
    <row r="100211" spans="19:20">
      <c r="S100211" s="33"/>
      <c r="T100211" s="33"/>
    </row>
    <row r="100228" spans="19:20">
      <c r="S100228" s="33"/>
      <c r="T100228" s="33"/>
    </row>
    <row r="100245" spans="19:20">
      <c r="S100245" s="33"/>
      <c r="T100245" s="33"/>
    </row>
    <row r="100262" spans="19:20">
      <c r="S100262" s="33"/>
      <c r="T100262" s="33"/>
    </row>
    <row r="100279" spans="19:20">
      <c r="S100279" s="33"/>
      <c r="T100279" s="33"/>
    </row>
    <row r="100296" spans="19:20">
      <c r="S100296" s="33"/>
      <c r="T100296" s="33"/>
    </row>
    <row r="100313" spans="19:20">
      <c r="S100313" s="33"/>
      <c r="T100313" s="33"/>
    </row>
    <row r="100330" spans="19:20">
      <c r="S100330" s="33"/>
      <c r="T100330" s="33"/>
    </row>
    <row r="100347" spans="19:20">
      <c r="S100347" s="33"/>
      <c r="T100347" s="33"/>
    </row>
    <row r="100364" spans="19:20">
      <c r="S100364" s="33"/>
      <c r="T100364" s="33"/>
    </row>
    <row r="100381" spans="19:20">
      <c r="S100381" s="33"/>
      <c r="T100381" s="33"/>
    </row>
    <row r="100398" spans="19:20">
      <c r="S100398" s="33"/>
      <c r="T100398" s="33"/>
    </row>
    <row r="100415" spans="19:20">
      <c r="S100415" s="33"/>
      <c r="T100415" s="33"/>
    </row>
    <row r="100432" spans="19:20">
      <c r="S100432" s="33"/>
      <c r="T100432" s="33"/>
    </row>
    <row r="100449" spans="19:20">
      <c r="S100449" s="33"/>
      <c r="T100449" s="33"/>
    </row>
    <row r="100466" spans="19:20">
      <c r="S100466" s="33"/>
      <c r="T100466" s="33"/>
    </row>
    <row r="100483" spans="19:20">
      <c r="S100483" s="33"/>
      <c r="T100483" s="33"/>
    </row>
    <row r="100500" spans="19:20">
      <c r="S100500" s="33"/>
      <c r="T100500" s="33"/>
    </row>
    <row r="100517" spans="19:20">
      <c r="S100517" s="33"/>
      <c r="T100517" s="33"/>
    </row>
    <row r="100534" spans="19:20">
      <c r="S100534" s="33"/>
      <c r="T100534" s="33"/>
    </row>
    <row r="100551" spans="19:20">
      <c r="S100551" s="33"/>
      <c r="T100551" s="33"/>
    </row>
    <row r="100568" spans="19:20">
      <c r="S100568" s="33"/>
      <c r="T100568" s="33"/>
    </row>
    <row r="100585" spans="19:20">
      <c r="S100585" s="33"/>
      <c r="T100585" s="33"/>
    </row>
    <row r="100602" spans="19:20">
      <c r="S100602" s="33"/>
      <c r="T100602" s="33"/>
    </row>
    <row r="100619" spans="19:20">
      <c r="S100619" s="33"/>
      <c r="T100619" s="33"/>
    </row>
    <row r="100636" spans="19:20">
      <c r="S100636" s="33"/>
      <c r="T100636" s="33"/>
    </row>
    <row r="100653" spans="19:20">
      <c r="S100653" s="33"/>
      <c r="T100653" s="33"/>
    </row>
    <row r="100670" spans="19:20">
      <c r="S100670" s="33"/>
      <c r="T100670" s="33"/>
    </row>
    <row r="100687" spans="19:20">
      <c r="S100687" s="33"/>
      <c r="T100687" s="33"/>
    </row>
    <row r="100704" spans="19:20">
      <c r="S100704" s="33"/>
      <c r="T100704" s="33"/>
    </row>
    <row r="100721" spans="19:20">
      <c r="S100721" s="33"/>
      <c r="T100721" s="33"/>
    </row>
    <row r="100738" spans="19:20">
      <c r="S100738" s="33"/>
      <c r="T100738" s="33"/>
    </row>
    <row r="100755" spans="19:20">
      <c r="S100755" s="33"/>
      <c r="T100755" s="33"/>
    </row>
    <row r="100772" spans="19:20">
      <c r="S100772" s="33"/>
      <c r="T100772" s="33"/>
    </row>
    <row r="100789" spans="19:20">
      <c r="S100789" s="33"/>
      <c r="T100789" s="33"/>
    </row>
    <row r="100806" spans="19:20">
      <c r="S100806" s="33"/>
      <c r="T100806" s="33"/>
    </row>
    <row r="100823" spans="19:20">
      <c r="S100823" s="33"/>
      <c r="T100823" s="33"/>
    </row>
    <row r="100840" spans="19:20">
      <c r="S100840" s="33"/>
      <c r="T100840" s="33"/>
    </row>
    <row r="100857" spans="19:20">
      <c r="S100857" s="33"/>
      <c r="T100857" s="33"/>
    </row>
    <row r="100874" spans="19:20">
      <c r="S100874" s="33"/>
      <c r="T100874" s="33"/>
    </row>
    <row r="100891" spans="19:20">
      <c r="S100891" s="33"/>
      <c r="T100891" s="33"/>
    </row>
    <row r="100908" spans="19:20">
      <c r="S100908" s="33"/>
      <c r="T100908" s="33"/>
    </row>
    <row r="100925" spans="19:20">
      <c r="S100925" s="33"/>
      <c r="T100925" s="33"/>
    </row>
    <row r="100942" spans="19:20">
      <c r="S100942" s="33"/>
      <c r="T100942" s="33"/>
    </row>
    <row r="100959" spans="19:20">
      <c r="S100959" s="33"/>
      <c r="T100959" s="33"/>
    </row>
    <row r="100976" spans="19:20">
      <c r="S100976" s="33"/>
      <c r="T100976" s="33"/>
    </row>
    <row r="100993" spans="19:20">
      <c r="S100993" s="33"/>
      <c r="T100993" s="33"/>
    </row>
    <row r="101010" spans="19:20">
      <c r="S101010" s="33"/>
      <c r="T101010" s="33"/>
    </row>
    <row r="101027" spans="19:20">
      <c r="S101027" s="33"/>
      <c r="T101027" s="33"/>
    </row>
    <row r="101044" spans="19:20">
      <c r="S101044" s="33"/>
      <c r="T101044" s="33"/>
    </row>
    <row r="101061" spans="19:20">
      <c r="S101061" s="33"/>
      <c r="T101061" s="33"/>
    </row>
    <row r="101078" spans="19:20">
      <c r="S101078" s="33"/>
      <c r="T101078" s="33"/>
    </row>
    <row r="101095" spans="19:20">
      <c r="S101095" s="33"/>
      <c r="T101095" s="33"/>
    </row>
    <row r="101112" spans="19:20">
      <c r="S101112" s="33"/>
      <c r="T101112" s="33"/>
    </row>
    <row r="101129" spans="19:20">
      <c r="S101129" s="33"/>
      <c r="T101129" s="33"/>
    </row>
    <row r="101146" spans="19:20">
      <c r="S101146" s="33"/>
      <c r="T101146" s="33"/>
    </row>
    <row r="101163" spans="19:20">
      <c r="S101163" s="33"/>
      <c r="T101163" s="33"/>
    </row>
    <row r="101180" spans="19:20">
      <c r="S101180" s="33"/>
      <c r="T101180" s="33"/>
    </row>
    <row r="101197" spans="19:20">
      <c r="S101197" s="33"/>
      <c r="T101197" s="33"/>
    </row>
    <row r="101214" spans="19:20">
      <c r="S101214" s="33"/>
      <c r="T101214" s="33"/>
    </row>
    <row r="101231" spans="19:20">
      <c r="S101231" s="33"/>
      <c r="T101231" s="33"/>
    </row>
    <row r="101248" spans="19:20">
      <c r="S101248" s="33"/>
      <c r="T101248" s="33"/>
    </row>
    <row r="101265" spans="19:20">
      <c r="S101265" s="33"/>
      <c r="T101265" s="33"/>
    </row>
    <row r="101282" spans="19:20">
      <c r="S101282" s="33"/>
      <c r="T101282" s="33"/>
    </row>
    <row r="101299" spans="19:20">
      <c r="S101299" s="33"/>
      <c r="T101299" s="33"/>
    </row>
    <row r="101316" spans="19:20">
      <c r="S101316" s="33"/>
      <c r="T101316" s="33"/>
    </row>
    <row r="101333" spans="19:20">
      <c r="S101333" s="33"/>
      <c r="T101333" s="33"/>
    </row>
    <row r="101350" spans="19:20">
      <c r="S101350" s="33"/>
      <c r="T101350" s="33"/>
    </row>
    <row r="101367" spans="19:20">
      <c r="S101367" s="33"/>
      <c r="T101367" s="33"/>
    </row>
    <row r="101384" spans="19:20">
      <c r="S101384" s="33"/>
      <c r="T101384" s="33"/>
    </row>
    <row r="101401" spans="19:20">
      <c r="S101401" s="33"/>
      <c r="T101401" s="33"/>
    </row>
    <row r="101418" spans="19:20">
      <c r="S101418" s="33"/>
      <c r="T101418" s="33"/>
    </row>
    <row r="101435" spans="19:20">
      <c r="S101435" s="33"/>
      <c r="T101435" s="33"/>
    </row>
    <row r="101452" spans="19:20">
      <c r="S101452" s="33"/>
      <c r="T101452" s="33"/>
    </row>
    <row r="101469" spans="19:20">
      <c r="S101469" s="33"/>
      <c r="T101469" s="33"/>
    </row>
    <row r="101486" spans="19:20">
      <c r="S101486" s="33"/>
      <c r="T101486" s="33"/>
    </row>
    <row r="101503" spans="19:20">
      <c r="S101503" s="33"/>
      <c r="T101503" s="33"/>
    </row>
    <row r="101520" spans="19:20">
      <c r="S101520" s="33"/>
      <c r="T101520" s="33"/>
    </row>
    <row r="101537" spans="19:20">
      <c r="S101537" s="33"/>
      <c r="T101537" s="33"/>
    </row>
    <row r="101554" spans="19:20">
      <c r="S101554" s="33"/>
      <c r="T101554" s="33"/>
    </row>
    <row r="101571" spans="19:20">
      <c r="S101571" s="33"/>
      <c r="T101571" s="33"/>
    </row>
    <row r="101588" spans="19:20">
      <c r="S101588" s="33"/>
      <c r="T101588" s="33"/>
    </row>
    <row r="101605" spans="19:20">
      <c r="S101605" s="33"/>
      <c r="T101605" s="33"/>
    </row>
    <row r="101622" spans="19:20">
      <c r="S101622" s="33"/>
      <c r="T101622" s="33"/>
    </row>
    <row r="101639" spans="19:20">
      <c r="S101639" s="33"/>
      <c r="T101639" s="33"/>
    </row>
    <row r="101656" spans="19:20">
      <c r="S101656" s="33"/>
      <c r="T101656" s="33"/>
    </row>
    <row r="101673" spans="19:20">
      <c r="S101673" s="33"/>
      <c r="T101673" s="33"/>
    </row>
    <row r="101690" spans="19:20">
      <c r="S101690" s="33"/>
      <c r="T101690" s="33"/>
    </row>
    <row r="101707" spans="19:20">
      <c r="S101707" s="33"/>
      <c r="T101707" s="33"/>
    </row>
    <row r="101724" spans="19:20">
      <c r="S101724" s="33"/>
      <c r="T101724" s="33"/>
    </row>
    <row r="101741" spans="19:20">
      <c r="S101741" s="33"/>
      <c r="T101741" s="33"/>
    </row>
    <row r="101758" spans="19:20">
      <c r="S101758" s="33"/>
      <c r="T101758" s="33"/>
    </row>
    <row r="101775" spans="19:20">
      <c r="S101775" s="33"/>
      <c r="T101775" s="33"/>
    </row>
    <row r="101792" spans="19:20">
      <c r="S101792" s="33"/>
      <c r="T101792" s="33"/>
    </row>
    <row r="101809" spans="19:20">
      <c r="S101809" s="33"/>
      <c r="T101809" s="33"/>
    </row>
    <row r="101826" spans="19:20">
      <c r="S101826" s="33"/>
      <c r="T101826" s="33"/>
    </row>
    <row r="101843" spans="19:20">
      <c r="S101843" s="33"/>
      <c r="T101843" s="33"/>
    </row>
    <row r="101860" spans="19:20">
      <c r="S101860" s="33"/>
      <c r="T101860" s="33"/>
    </row>
    <row r="101877" spans="19:20">
      <c r="S101877" s="33"/>
      <c r="T101877" s="33"/>
    </row>
    <row r="101894" spans="19:20">
      <c r="S101894" s="33"/>
      <c r="T101894" s="33"/>
    </row>
    <row r="101911" spans="19:20">
      <c r="S101911" s="33"/>
      <c r="T101911" s="33"/>
    </row>
    <row r="101928" spans="19:20">
      <c r="S101928" s="33"/>
      <c r="T101928" s="33"/>
    </row>
    <row r="101945" spans="19:20">
      <c r="S101945" s="33"/>
      <c r="T101945" s="33"/>
    </row>
    <row r="101962" spans="19:20">
      <c r="S101962" s="33"/>
      <c r="T101962" s="33"/>
    </row>
    <row r="101979" spans="19:20">
      <c r="S101979" s="33"/>
      <c r="T101979" s="33"/>
    </row>
    <row r="101996" spans="19:20">
      <c r="S101996" s="33"/>
      <c r="T101996" s="33"/>
    </row>
    <row r="102013" spans="19:20">
      <c r="S102013" s="33"/>
      <c r="T102013" s="33"/>
    </row>
    <row r="102030" spans="19:20">
      <c r="S102030" s="33"/>
      <c r="T102030" s="33"/>
    </row>
    <row r="102047" spans="19:20">
      <c r="S102047" s="33"/>
      <c r="T102047" s="33"/>
    </row>
    <row r="102064" spans="19:20">
      <c r="S102064" s="33"/>
      <c r="T102064" s="33"/>
    </row>
    <row r="102081" spans="19:20">
      <c r="S102081" s="33"/>
      <c r="T102081" s="33"/>
    </row>
    <row r="102098" spans="19:20">
      <c r="S102098" s="33"/>
      <c r="T102098" s="33"/>
    </row>
    <row r="102115" spans="19:20">
      <c r="S102115" s="33"/>
      <c r="T102115" s="33"/>
    </row>
    <row r="102132" spans="19:20">
      <c r="S102132" s="33"/>
      <c r="T102132" s="33"/>
    </row>
    <row r="102149" spans="19:20">
      <c r="S102149" s="33"/>
      <c r="T102149" s="33"/>
    </row>
    <row r="102166" spans="19:20">
      <c r="S102166" s="33"/>
      <c r="T102166" s="33"/>
    </row>
    <row r="102183" spans="19:20">
      <c r="S102183" s="33"/>
      <c r="T102183" s="33"/>
    </row>
    <row r="102200" spans="19:20">
      <c r="S102200" s="33"/>
      <c r="T102200" s="33"/>
    </row>
    <row r="102217" spans="19:20">
      <c r="S102217" s="33"/>
      <c r="T102217" s="33"/>
    </row>
    <row r="102234" spans="19:20">
      <c r="S102234" s="33"/>
      <c r="T102234" s="33"/>
    </row>
    <row r="102251" spans="19:20">
      <c r="S102251" s="33"/>
      <c r="T102251" s="33"/>
    </row>
    <row r="102268" spans="19:20">
      <c r="S102268" s="33"/>
      <c r="T102268" s="33"/>
    </row>
    <row r="102285" spans="19:20">
      <c r="S102285" s="33"/>
      <c r="T102285" s="33"/>
    </row>
    <row r="102302" spans="19:20">
      <c r="S102302" s="33"/>
      <c r="T102302" s="33"/>
    </row>
    <row r="102319" spans="19:20">
      <c r="S102319" s="33"/>
      <c r="T102319" s="33"/>
    </row>
    <row r="102336" spans="19:20">
      <c r="S102336" s="33"/>
      <c r="T102336" s="33"/>
    </row>
    <row r="102353" spans="19:20">
      <c r="S102353" s="33"/>
      <c r="T102353" s="33"/>
    </row>
    <row r="102370" spans="19:20">
      <c r="S102370" s="33"/>
      <c r="T102370" s="33"/>
    </row>
    <row r="102387" spans="19:20">
      <c r="S102387" s="33"/>
      <c r="T102387" s="33"/>
    </row>
    <row r="102404" spans="19:20">
      <c r="S102404" s="33"/>
      <c r="T102404" s="33"/>
    </row>
    <row r="102421" spans="19:20">
      <c r="S102421" s="33"/>
      <c r="T102421" s="33"/>
    </row>
    <row r="102438" spans="19:20">
      <c r="S102438" s="33"/>
      <c r="T102438" s="33"/>
    </row>
    <row r="102455" spans="19:20">
      <c r="S102455" s="33"/>
      <c r="T102455" s="33"/>
    </row>
    <row r="102472" spans="19:20">
      <c r="S102472" s="33"/>
      <c r="T102472" s="33"/>
    </row>
    <row r="102489" spans="19:20">
      <c r="S102489" s="33"/>
      <c r="T102489" s="33"/>
    </row>
    <row r="102506" spans="19:20">
      <c r="S102506" s="33"/>
      <c r="T102506" s="33"/>
    </row>
    <row r="102523" spans="19:20">
      <c r="S102523" s="33"/>
      <c r="T102523" s="33"/>
    </row>
    <row r="102540" spans="19:20">
      <c r="S102540" s="33"/>
      <c r="T102540" s="33"/>
    </row>
    <row r="102557" spans="19:20">
      <c r="S102557" s="33"/>
      <c r="T102557" s="33"/>
    </row>
    <row r="102574" spans="19:20">
      <c r="S102574" s="33"/>
      <c r="T102574" s="33"/>
    </row>
    <row r="102591" spans="19:20">
      <c r="S102591" s="33"/>
      <c r="T102591" s="33"/>
    </row>
    <row r="102608" spans="19:20">
      <c r="S102608" s="33"/>
      <c r="T102608" s="33"/>
    </row>
    <row r="102625" spans="19:20">
      <c r="S102625" s="33"/>
      <c r="T102625" s="33"/>
    </row>
    <row r="102642" spans="19:20">
      <c r="S102642" s="33"/>
      <c r="T102642" s="33"/>
    </row>
    <row r="102659" spans="19:20">
      <c r="S102659" s="33"/>
      <c r="T102659" s="33"/>
    </row>
    <row r="102676" spans="19:20">
      <c r="S102676" s="33"/>
      <c r="T102676" s="33"/>
    </row>
    <row r="102693" spans="19:20">
      <c r="S102693" s="33"/>
      <c r="T102693" s="33"/>
    </row>
    <row r="102710" spans="19:20">
      <c r="S102710" s="33"/>
      <c r="T102710" s="33"/>
    </row>
    <row r="102727" spans="19:20">
      <c r="S102727" s="33"/>
      <c r="T102727" s="33"/>
    </row>
    <row r="102744" spans="19:20">
      <c r="S102744" s="33"/>
      <c r="T102744" s="33"/>
    </row>
    <row r="102761" spans="19:20">
      <c r="S102761" s="33"/>
      <c r="T102761" s="33"/>
    </row>
    <row r="102778" spans="19:20">
      <c r="S102778" s="33"/>
      <c r="T102778" s="33"/>
    </row>
    <row r="102795" spans="19:20">
      <c r="S102795" s="33"/>
      <c r="T102795" s="33"/>
    </row>
    <row r="102812" spans="19:20">
      <c r="S102812" s="33"/>
      <c r="T102812" s="33"/>
    </row>
    <row r="102829" spans="19:20">
      <c r="S102829" s="33"/>
      <c r="T102829" s="33"/>
    </row>
    <row r="102846" spans="19:20">
      <c r="S102846" s="33"/>
      <c r="T102846" s="33"/>
    </row>
    <row r="102863" spans="19:20">
      <c r="S102863" s="33"/>
      <c r="T102863" s="33"/>
    </row>
    <row r="102880" spans="19:20">
      <c r="S102880" s="33"/>
      <c r="T102880" s="33"/>
    </row>
    <row r="102897" spans="19:20">
      <c r="S102897" s="33"/>
      <c r="T102897" s="33"/>
    </row>
    <row r="102914" spans="19:20">
      <c r="S102914" s="33"/>
      <c r="T102914" s="33"/>
    </row>
    <row r="102931" spans="19:20">
      <c r="S102931" s="33"/>
      <c r="T102931" s="33"/>
    </row>
    <row r="102948" spans="19:20">
      <c r="S102948" s="33"/>
      <c r="T102948" s="33"/>
    </row>
    <row r="102965" spans="19:20">
      <c r="S102965" s="33"/>
      <c r="T102965" s="33"/>
    </row>
    <row r="102982" spans="19:20">
      <c r="S102982" s="33"/>
      <c r="T102982" s="33"/>
    </row>
    <row r="102999" spans="19:20">
      <c r="S102999" s="33"/>
      <c r="T102999" s="33"/>
    </row>
    <row r="103016" spans="19:20">
      <c r="S103016" s="33"/>
      <c r="T103016" s="33"/>
    </row>
    <row r="103033" spans="19:20">
      <c r="S103033" s="33"/>
      <c r="T103033" s="33"/>
    </row>
    <row r="103050" spans="19:20">
      <c r="S103050" s="33"/>
      <c r="T103050" s="33"/>
    </row>
    <row r="103067" spans="19:20">
      <c r="S103067" s="33"/>
      <c r="T103067" s="33"/>
    </row>
    <row r="103084" spans="19:20">
      <c r="S103084" s="33"/>
      <c r="T103084" s="33"/>
    </row>
    <row r="103101" spans="19:20">
      <c r="S103101" s="33"/>
      <c r="T103101" s="33"/>
    </row>
    <row r="103118" spans="19:20">
      <c r="S103118" s="33"/>
      <c r="T103118" s="33"/>
    </row>
    <row r="103135" spans="19:20">
      <c r="S103135" s="33"/>
      <c r="T103135" s="33"/>
    </row>
    <row r="103152" spans="19:20">
      <c r="S103152" s="33"/>
      <c r="T103152" s="33"/>
    </row>
    <row r="103169" spans="19:20">
      <c r="S103169" s="33"/>
      <c r="T103169" s="33"/>
    </row>
    <row r="103186" spans="19:20">
      <c r="S103186" s="33"/>
      <c r="T103186" s="33"/>
    </row>
    <row r="103203" spans="19:20">
      <c r="S103203" s="33"/>
      <c r="T103203" s="33"/>
    </row>
    <row r="103220" spans="19:20">
      <c r="S103220" s="33"/>
      <c r="T103220" s="33"/>
    </row>
    <row r="103237" spans="19:20">
      <c r="S103237" s="33"/>
      <c r="T103237" s="33"/>
    </row>
    <row r="103254" spans="19:20">
      <c r="S103254" s="33"/>
      <c r="T103254" s="33"/>
    </row>
    <row r="103271" spans="19:20">
      <c r="S103271" s="33"/>
      <c r="T103271" s="33"/>
    </row>
    <row r="103288" spans="19:20">
      <c r="S103288" s="33"/>
      <c r="T103288" s="33"/>
    </row>
    <row r="103305" spans="19:20">
      <c r="S103305" s="33"/>
      <c r="T103305" s="33"/>
    </row>
    <row r="103322" spans="19:20">
      <c r="S103322" s="33"/>
      <c r="T103322" s="33"/>
    </row>
    <row r="103339" spans="19:20">
      <c r="S103339" s="33"/>
      <c r="T103339" s="33"/>
    </row>
    <row r="103356" spans="19:20">
      <c r="S103356" s="33"/>
      <c r="T103356" s="33"/>
    </row>
    <row r="103373" spans="19:20">
      <c r="S103373" s="33"/>
      <c r="T103373" s="33"/>
    </row>
    <row r="103390" spans="19:20">
      <c r="S103390" s="33"/>
      <c r="T103390" s="33"/>
    </row>
    <row r="103407" spans="19:20">
      <c r="S103407" s="33"/>
      <c r="T103407" s="33"/>
    </row>
    <row r="103424" spans="19:20">
      <c r="S103424" s="33"/>
      <c r="T103424" s="33"/>
    </row>
    <row r="103441" spans="19:20">
      <c r="S103441" s="33"/>
      <c r="T103441" s="33"/>
    </row>
    <row r="103458" spans="19:20">
      <c r="S103458" s="33"/>
      <c r="T103458" s="33"/>
    </row>
    <row r="103475" spans="19:20">
      <c r="S103475" s="33"/>
      <c r="T103475" s="33"/>
    </row>
    <row r="103492" spans="19:20">
      <c r="S103492" s="33"/>
      <c r="T103492" s="33"/>
    </row>
    <row r="103509" spans="19:20">
      <c r="S103509" s="33"/>
      <c r="T103509" s="33"/>
    </row>
    <row r="103526" spans="19:20">
      <c r="S103526" s="33"/>
      <c r="T103526" s="33"/>
    </row>
    <row r="103543" spans="19:20">
      <c r="S103543" s="33"/>
      <c r="T103543" s="33"/>
    </row>
    <row r="103560" spans="19:20">
      <c r="S103560" s="33"/>
      <c r="T103560" s="33"/>
    </row>
    <row r="103577" spans="19:20">
      <c r="S103577" s="33"/>
      <c r="T103577" s="33"/>
    </row>
    <row r="103594" spans="19:20">
      <c r="S103594" s="33"/>
      <c r="T103594" s="33"/>
    </row>
    <row r="103611" spans="19:20">
      <c r="S103611" s="33"/>
      <c r="T103611" s="33"/>
    </row>
    <row r="103628" spans="19:20">
      <c r="S103628" s="33"/>
      <c r="T103628" s="33"/>
    </row>
    <row r="103645" spans="19:20">
      <c r="S103645" s="33"/>
      <c r="T103645" s="33"/>
    </row>
    <row r="103662" spans="19:20">
      <c r="S103662" s="33"/>
      <c r="T103662" s="33"/>
    </row>
    <row r="103679" spans="19:20">
      <c r="S103679" s="33"/>
      <c r="T103679" s="33"/>
    </row>
    <row r="103696" spans="19:20">
      <c r="S103696" s="33"/>
      <c r="T103696" s="33"/>
    </row>
    <row r="103713" spans="19:20">
      <c r="S103713" s="33"/>
      <c r="T103713" s="33"/>
    </row>
    <row r="103730" spans="19:20">
      <c r="S103730" s="33"/>
      <c r="T103730" s="33"/>
    </row>
    <row r="103747" spans="19:20">
      <c r="S103747" s="33"/>
      <c r="T103747" s="33"/>
    </row>
    <row r="103764" spans="19:20">
      <c r="S103764" s="33"/>
      <c r="T103764" s="33"/>
    </row>
    <row r="103781" spans="19:20">
      <c r="S103781" s="33"/>
      <c r="T103781" s="33"/>
    </row>
    <row r="103798" spans="19:20">
      <c r="S103798" s="33"/>
      <c r="T103798" s="33"/>
    </row>
    <row r="103815" spans="19:20">
      <c r="S103815" s="33"/>
      <c r="T103815" s="33"/>
    </row>
    <row r="103832" spans="19:20">
      <c r="S103832" s="33"/>
      <c r="T103832" s="33"/>
    </row>
    <row r="103849" spans="19:20">
      <c r="S103849" s="33"/>
      <c r="T103849" s="33"/>
    </row>
    <row r="103866" spans="19:20">
      <c r="S103866" s="33"/>
      <c r="T103866" s="33"/>
    </row>
    <row r="103883" spans="19:20">
      <c r="S103883" s="33"/>
      <c r="T103883" s="33"/>
    </row>
    <row r="103900" spans="19:20">
      <c r="S103900" s="33"/>
      <c r="T103900" s="33"/>
    </row>
    <row r="103917" spans="19:20">
      <c r="S103917" s="33"/>
      <c r="T103917" s="33"/>
    </row>
    <row r="103934" spans="19:20">
      <c r="S103934" s="33"/>
      <c r="T103934" s="33"/>
    </row>
    <row r="103951" spans="19:20">
      <c r="S103951" s="33"/>
      <c r="T103951" s="33"/>
    </row>
    <row r="103968" spans="19:20">
      <c r="S103968" s="33"/>
      <c r="T103968" s="33"/>
    </row>
    <row r="103985" spans="19:20">
      <c r="S103985" s="33"/>
      <c r="T103985" s="33"/>
    </row>
    <row r="104002" spans="19:20">
      <c r="S104002" s="33"/>
      <c r="T104002" s="33"/>
    </row>
    <row r="104019" spans="19:20">
      <c r="S104019" s="33"/>
      <c r="T104019" s="33"/>
    </row>
    <row r="104036" spans="19:20">
      <c r="S104036" s="33"/>
      <c r="T104036" s="33"/>
    </row>
    <row r="104053" spans="19:20">
      <c r="S104053" s="33"/>
      <c r="T104053" s="33"/>
    </row>
    <row r="104070" spans="19:20">
      <c r="S104070" s="33"/>
      <c r="T104070" s="33"/>
    </row>
    <row r="104087" spans="19:20">
      <c r="S104087" s="33"/>
      <c r="T104087" s="33"/>
    </row>
    <row r="104104" spans="19:20">
      <c r="S104104" s="33"/>
      <c r="T104104" s="33"/>
    </row>
    <row r="104121" spans="19:20">
      <c r="S104121" s="33"/>
      <c r="T104121" s="33"/>
    </row>
    <row r="104138" spans="19:20">
      <c r="S104138" s="33"/>
      <c r="T104138" s="33"/>
    </row>
    <row r="104155" spans="19:20">
      <c r="S104155" s="33"/>
      <c r="T104155" s="33"/>
    </row>
    <row r="104172" spans="19:20">
      <c r="S104172" s="33"/>
      <c r="T104172" s="33"/>
    </row>
    <row r="104189" spans="19:20">
      <c r="S104189" s="33"/>
      <c r="T104189" s="33"/>
    </row>
    <row r="104206" spans="19:20">
      <c r="S104206" s="33"/>
      <c r="T104206" s="33"/>
    </row>
    <row r="104223" spans="19:20">
      <c r="S104223" s="33"/>
      <c r="T104223" s="33"/>
    </row>
    <row r="104240" spans="19:20">
      <c r="S104240" s="33"/>
      <c r="T104240" s="33"/>
    </row>
    <row r="104257" spans="19:20">
      <c r="S104257" s="33"/>
      <c r="T104257" s="33"/>
    </row>
    <row r="104274" spans="19:20">
      <c r="S104274" s="33"/>
      <c r="T104274" s="33"/>
    </row>
    <row r="104291" spans="19:20">
      <c r="S104291" s="33"/>
      <c r="T104291" s="33"/>
    </row>
    <row r="104308" spans="19:20">
      <c r="S104308" s="33"/>
      <c r="T104308" s="33"/>
    </row>
    <row r="104325" spans="19:20">
      <c r="S104325" s="33"/>
      <c r="T104325" s="33"/>
    </row>
    <row r="104342" spans="19:20">
      <c r="S104342" s="33"/>
      <c r="T104342" s="33"/>
    </row>
    <row r="104359" spans="19:20">
      <c r="S104359" s="33"/>
      <c r="T104359" s="33"/>
    </row>
    <row r="104376" spans="19:20">
      <c r="S104376" s="33"/>
      <c r="T104376" s="33"/>
    </row>
    <row r="104393" spans="19:20">
      <c r="S104393" s="33"/>
      <c r="T104393" s="33"/>
    </row>
    <row r="104410" spans="19:20">
      <c r="S104410" s="33"/>
      <c r="T104410" s="33"/>
    </row>
    <row r="104427" spans="19:20">
      <c r="S104427" s="33"/>
      <c r="T104427" s="33"/>
    </row>
    <row r="104444" spans="19:20">
      <c r="S104444" s="33"/>
      <c r="T104444" s="33"/>
    </row>
    <row r="104461" spans="19:20">
      <c r="S104461" s="33"/>
      <c r="T104461" s="33"/>
    </row>
    <row r="104478" spans="19:20">
      <c r="S104478" s="33"/>
      <c r="T104478" s="33"/>
    </row>
    <row r="104495" spans="19:20">
      <c r="S104495" s="33"/>
      <c r="T104495" s="33"/>
    </row>
    <row r="104512" spans="19:20">
      <c r="S104512" s="33"/>
      <c r="T104512" s="33"/>
    </row>
    <row r="104529" spans="19:20">
      <c r="S104529" s="33"/>
      <c r="T104529" s="33"/>
    </row>
    <row r="104546" spans="19:20">
      <c r="S104546" s="33"/>
      <c r="T104546" s="33"/>
    </row>
    <row r="104563" spans="19:20">
      <c r="S104563" s="33"/>
      <c r="T104563" s="33"/>
    </row>
    <row r="104580" spans="19:20">
      <c r="S104580" s="33"/>
      <c r="T104580" s="33"/>
    </row>
    <row r="104597" spans="19:20">
      <c r="S104597" s="33"/>
      <c r="T104597" s="33"/>
    </row>
    <row r="104614" spans="19:20">
      <c r="S104614" s="33"/>
      <c r="T104614" s="33"/>
    </row>
    <row r="104631" spans="19:20">
      <c r="S104631" s="33"/>
      <c r="T104631" s="33"/>
    </row>
    <row r="104648" spans="19:20">
      <c r="S104648" s="33"/>
      <c r="T104648" s="33"/>
    </row>
    <row r="104665" spans="19:20">
      <c r="S104665" s="33"/>
      <c r="T104665" s="33"/>
    </row>
    <row r="104682" spans="19:20">
      <c r="S104682" s="33"/>
      <c r="T104682" s="33"/>
    </row>
    <row r="104699" spans="19:20">
      <c r="S104699" s="33"/>
      <c r="T104699" s="33"/>
    </row>
    <row r="104716" spans="19:20">
      <c r="S104716" s="33"/>
      <c r="T104716" s="33"/>
    </row>
    <row r="104733" spans="19:20">
      <c r="S104733" s="33"/>
      <c r="T104733" s="33"/>
    </row>
    <row r="104750" spans="19:20">
      <c r="S104750" s="33"/>
      <c r="T104750" s="33"/>
    </row>
    <row r="104767" spans="19:20">
      <c r="S104767" s="33"/>
      <c r="T104767" s="33"/>
    </row>
    <row r="104784" spans="19:20">
      <c r="S104784" s="33"/>
      <c r="T104784" s="33"/>
    </row>
    <row r="104801" spans="19:20">
      <c r="S104801" s="33"/>
      <c r="T104801" s="33"/>
    </row>
    <row r="104818" spans="19:20">
      <c r="S104818" s="33"/>
      <c r="T104818" s="33"/>
    </row>
    <row r="104835" spans="19:20">
      <c r="S104835" s="33"/>
      <c r="T104835" s="33"/>
    </row>
    <row r="104852" spans="19:20">
      <c r="S104852" s="33"/>
      <c r="T104852" s="33"/>
    </row>
    <row r="104869" spans="19:20">
      <c r="S104869" s="33"/>
      <c r="T104869" s="33"/>
    </row>
    <row r="104886" spans="19:20">
      <c r="S104886" s="33"/>
      <c r="T104886" s="33"/>
    </row>
    <row r="104903" spans="19:20">
      <c r="S104903" s="33"/>
      <c r="T104903" s="33"/>
    </row>
    <row r="104920" spans="19:20">
      <c r="S104920" s="33"/>
      <c r="T104920" s="33"/>
    </row>
    <row r="104937" spans="19:20">
      <c r="S104937" s="33"/>
      <c r="T104937" s="33"/>
    </row>
    <row r="104954" spans="19:20">
      <c r="S104954" s="33"/>
      <c r="T104954" s="33"/>
    </row>
    <row r="104971" spans="19:20">
      <c r="S104971" s="33"/>
      <c r="T104971" s="33"/>
    </row>
    <row r="104988" spans="19:20">
      <c r="S104988" s="33"/>
      <c r="T104988" s="33"/>
    </row>
    <row r="105005" spans="19:20">
      <c r="S105005" s="33"/>
      <c r="T105005" s="33"/>
    </row>
    <row r="105022" spans="19:20">
      <c r="S105022" s="33"/>
      <c r="T105022" s="33"/>
    </row>
    <row r="105039" spans="19:20">
      <c r="S105039" s="33"/>
      <c r="T105039" s="33"/>
    </row>
    <row r="105056" spans="19:20">
      <c r="S105056" s="33"/>
      <c r="T105056" s="33"/>
    </row>
    <row r="105073" spans="19:20">
      <c r="S105073" s="33"/>
      <c r="T105073" s="33"/>
    </row>
    <row r="105090" spans="19:20">
      <c r="S105090" s="33"/>
      <c r="T105090" s="33"/>
    </row>
    <row r="105107" spans="19:20">
      <c r="S105107" s="33"/>
      <c r="T105107" s="33"/>
    </row>
    <row r="105124" spans="19:20">
      <c r="S105124" s="33"/>
      <c r="T105124" s="33"/>
    </row>
    <row r="105141" spans="19:20">
      <c r="S105141" s="33"/>
      <c r="T105141" s="33"/>
    </row>
    <row r="105158" spans="19:20">
      <c r="S105158" s="33"/>
      <c r="T105158" s="33"/>
    </row>
    <row r="105175" spans="19:20">
      <c r="S105175" s="33"/>
      <c r="T105175" s="33"/>
    </row>
    <row r="105192" spans="19:20">
      <c r="S105192" s="33"/>
      <c r="T105192" s="33"/>
    </row>
    <row r="105209" spans="19:20">
      <c r="S105209" s="33"/>
      <c r="T105209" s="33"/>
    </row>
    <row r="105226" spans="19:20">
      <c r="S105226" s="33"/>
      <c r="T105226" s="33"/>
    </row>
    <row r="105243" spans="19:20">
      <c r="S105243" s="33"/>
      <c r="T105243" s="33"/>
    </row>
    <row r="105260" spans="19:20">
      <c r="S105260" s="33"/>
      <c r="T105260" s="33"/>
    </row>
    <row r="105277" spans="19:20">
      <c r="S105277" s="33"/>
      <c r="T105277" s="33"/>
    </row>
    <row r="105294" spans="19:20">
      <c r="S105294" s="33"/>
      <c r="T105294" s="33"/>
    </row>
    <row r="105311" spans="19:20">
      <c r="S105311" s="33"/>
      <c r="T105311" s="33"/>
    </row>
    <row r="105328" spans="19:20">
      <c r="S105328" s="33"/>
      <c r="T105328" s="33"/>
    </row>
    <row r="105345" spans="19:20">
      <c r="S105345" s="33"/>
      <c r="T105345" s="33"/>
    </row>
    <row r="105362" spans="19:20">
      <c r="S105362" s="33"/>
      <c r="T105362" s="33"/>
    </row>
    <row r="105379" spans="19:20">
      <c r="S105379" s="33"/>
      <c r="T105379" s="33"/>
    </row>
    <row r="105396" spans="19:20">
      <c r="S105396" s="33"/>
      <c r="T105396" s="33"/>
    </row>
    <row r="105413" spans="19:20">
      <c r="S105413" s="33"/>
      <c r="T105413" s="33"/>
    </row>
    <row r="105430" spans="19:20">
      <c r="S105430" s="33"/>
      <c r="T105430" s="33"/>
    </row>
    <row r="105447" spans="19:20">
      <c r="S105447" s="33"/>
      <c r="T105447" s="33"/>
    </row>
    <row r="105464" spans="19:20">
      <c r="S105464" s="33"/>
      <c r="T105464" s="33"/>
    </row>
    <row r="105481" spans="19:20">
      <c r="S105481" s="33"/>
      <c r="T105481" s="33"/>
    </row>
    <row r="105498" spans="19:20">
      <c r="S105498" s="33"/>
      <c r="T105498" s="33"/>
    </row>
    <row r="105515" spans="19:20">
      <c r="S105515" s="33"/>
      <c r="T105515" s="33"/>
    </row>
    <row r="105532" spans="19:20">
      <c r="S105532" s="33"/>
      <c r="T105532" s="33"/>
    </row>
    <row r="105549" spans="19:20">
      <c r="S105549" s="33"/>
      <c r="T105549" s="33"/>
    </row>
    <row r="105566" spans="19:20">
      <c r="S105566" s="33"/>
      <c r="T105566" s="33"/>
    </row>
    <row r="105583" spans="19:20">
      <c r="S105583" s="33"/>
      <c r="T105583" s="33"/>
    </row>
    <row r="105600" spans="19:20">
      <c r="S105600" s="33"/>
      <c r="T105600" s="33"/>
    </row>
    <row r="105617" spans="19:20">
      <c r="S105617" s="33"/>
      <c r="T105617" s="33"/>
    </row>
    <row r="105634" spans="19:20">
      <c r="S105634" s="33"/>
      <c r="T105634" s="33"/>
    </row>
    <row r="105651" spans="19:20">
      <c r="S105651" s="33"/>
      <c r="T105651" s="33"/>
    </row>
    <row r="105668" spans="19:20">
      <c r="S105668" s="33"/>
      <c r="T105668" s="33"/>
    </row>
    <row r="105685" spans="19:20">
      <c r="S105685" s="33"/>
      <c r="T105685" s="33"/>
    </row>
    <row r="105702" spans="19:20">
      <c r="S105702" s="33"/>
      <c r="T105702" s="33"/>
    </row>
    <row r="105719" spans="19:20">
      <c r="S105719" s="33"/>
      <c r="T105719" s="33"/>
    </row>
    <row r="105736" spans="19:20">
      <c r="S105736" s="33"/>
      <c r="T105736" s="33"/>
    </row>
    <row r="105753" spans="19:20">
      <c r="S105753" s="33"/>
      <c r="T105753" s="33"/>
    </row>
    <row r="105770" spans="19:20">
      <c r="S105770" s="33"/>
      <c r="T105770" s="33"/>
    </row>
    <row r="105787" spans="19:20">
      <c r="S105787" s="33"/>
      <c r="T105787" s="33"/>
    </row>
    <row r="105804" spans="19:20">
      <c r="S105804" s="33"/>
      <c r="T105804" s="33"/>
    </row>
    <row r="105821" spans="19:20">
      <c r="S105821" s="33"/>
      <c r="T105821" s="33"/>
    </row>
    <row r="105838" spans="19:20">
      <c r="S105838" s="33"/>
      <c r="T105838" s="33"/>
    </row>
    <row r="105855" spans="19:20">
      <c r="S105855" s="33"/>
      <c r="T105855" s="33"/>
    </row>
    <row r="105872" spans="19:20">
      <c r="S105872" s="33"/>
      <c r="T105872" s="33"/>
    </row>
    <row r="105889" spans="19:20">
      <c r="S105889" s="33"/>
      <c r="T105889" s="33"/>
    </row>
    <row r="105906" spans="19:20">
      <c r="S105906" s="33"/>
      <c r="T105906" s="33"/>
    </row>
    <row r="105923" spans="19:20">
      <c r="S105923" s="33"/>
      <c r="T105923" s="33"/>
    </row>
    <row r="105940" spans="19:20">
      <c r="S105940" s="33"/>
      <c r="T105940" s="33"/>
    </row>
    <row r="105957" spans="19:20">
      <c r="S105957" s="33"/>
      <c r="T105957" s="33"/>
    </row>
    <row r="105974" spans="19:20">
      <c r="S105974" s="33"/>
      <c r="T105974" s="33"/>
    </row>
    <row r="105991" spans="19:20">
      <c r="S105991" s="33"/>
      <c r="T105991" s="33"/>
    </row>
    <row r="106008" spans="19:20">
      <c r="S106008" s="33"/>
      <c r="T106008" s="33"/>
    </row>
    <row r="106025" spans="19:20">
      <c r="S106025" s="33"/>
      <c r="T106025" s="33"/>
    </row>
    <row r="106042" spans="19:20">
      <c r="S106042" s="33"/>
      <c r="T106042" s="33"/>
    </row>
    <row r="106059" spans="19:20">
      <c r="S106059" s="33"/>
      <c r="T106059" s="33"/>
    </row>
    <row r="106076" spans="19:20">
      <c r="S106076" s="33"/>
      <c r="T106076" s="33"/>
    </row>
    <row r="106093" spans="19:20">
      <c r="S106093" s="33"/>
      <c r="T106093" s="33"/>
    </row>
    <row r="106110" spans="19:20">
      <c r="S106110" s="33"/>
      <c r="T106110" s="33"/>
    </row>
    <row r="106127" spans="19:20">
      <c r="S106127" s="33"/>
      <c r="T106127" s="33"/>
    </row>
    <row r="106144" spans="19:20">
      <c r="S106144" s="33"/>
      <c r="T106144" s="33"/>
    </row>
    <row r="106161" spans="19:20">
      <c r="S106161" s="33"/>
      <c r="T106161" s="33"/>
    </row>
    <row r="106178" spans="19:20">
      <c r="S106178" s="33"/>
      <c r="T106178" s="33"/>
    </row>
    <row r="106195" spans="19:20">
      <c r="S106195" s="33"/>
      <c r="T106195" s="33"/>
    </row>
    <row r="106212" spans="19:20">
      <c r="S106212" s="33"/>
      <c r="T106212" s="33"/>
    </row>
    <row r="106229" spans="19:20">
      <c r="S106229" s="33"/>
      <c r="T106229" s="33"/>
    </row>
    <row r="106246" spans="19:20">
      <c r="S106246" s="33"/>
      <c r="T106246" s="33"/>
    </row>
    <row r="106263" spans="19:20">
      <c r="S106263" s="33"/>
      <c r="T106263" s="33"/>
    </row>
    <row r="106280" spans="19:20">
      <c r="S106280" s="33"/>
      <c r="T106280" s="33"/>
    </row>
    <row r="106297" spans="19:20">
      <c r="S106297" s="33"/>
      <c r="T106297" s="33"/>
    </row>
    <row r="106314" spans="19:20">
      <c r="S106314" s="33"/>
      <c r="T106314" s="33"/>
    </row>
    <row r="106331" spans="19:20">
      <c r="S106331" s="33"/>
      <c r="T106331" s="33"/>
    </row>
    <row r="106348" spans="19:20">
      <c r="S106348" s="33"/>
      <c r="T106348" s="33"/>
    </row>
    <row r="106365" spans="19:20">
      <c r="S106365" s="33"/>
      <c r="T106365" s="33"/>
    </row>
    <row r="106382" spans="19:20">
      <c r="S106382" s="33"/>
      <c r="T106382" s="33"/>
    </row>
    <row r="106399" spans="19:20">
      <c r="S106399" s="33"/>
      <c r="T106399" s="33"/>
    </row>
    <row r="106416" spans="19:20">
      <c r="S106416" s="33"/>
      <c r="T106416" s="33"/>
    </row>
    <row r="106433" spans="19:20">
      <c r="S106433" s="33"/>
      <c r="T106433" s="33"/>
    </row>
    <row r="106450" spans="19:20">
      <c r="S106450" s="33"/>
      <c r="T106450" s="33"/>
    </row>
    <row r="106467" spans="19:20">
      <c r="S106467" s="33"/>
      <c r="T106467" s="33"/>
    </row>
    <row r="106484" spans="19:20">
      <c r="S106484" s="33"/>
      <c r="T106484" s="33"/>
    </row>
    <row r="106501" spans="19:20">
      <c r="S106501" s="33"/>
      <c r="T106501" s="33"/>
    </row>
    <row r="106518" spans="19:20">
      <c r="S106518" s="33"/>
      <c r="T106518" s="33"/>
    </row>
    <row r="106535" spans="19:20">
      <c r="S106535" s="33"/>
      <c r="T106535" s="33"/>
    </row>
    <row r="106552" spans="19:20">
      <c r="S106552" s="33"/>
      <c r="T106552" s="33"/>
    </row>
    <row r="106569" spans="19:20">
      <c r="S106569" s="33"/>
      <c r="T106569" s="33"/>
    </row>
    <row r="106586" spans="19:20">
      <c r="S106586" s="33"/>
      <c r="T106586" s="33"/>
    </row>
    <row r="106603" spans="19:20">
      <c r="S106603" s="33"/>
      <c r="T106603" s="33"/>
    </row>
    <row r="106620" spans="19:20">
      <c r="S106620" s="33"/>
      <c r="T106620" s="33"/>
    </row>
    <row r="106637" spans="19:20">
      <c r="S106637" s="33"/>
      <c r="T106637" s="33"/>
    </row>
    <row r="106654" spans="19:20">
      <c r="S106654" s="33"/>
      <c r="T106654" s="33"/>
    </row>
    <row r="106671" spans="19:20">
      <c r="S106671" s="33"/>
      <c r="T106671" s="33"/>
    </row>
    <row r="106688" spans="19:20">
      <c r="S106688" s="33"/>
      <c r="T106688" s="33"/>
    </row>
    <row r="106705" spans="19:20">
      <c r="S106705" s="33"/>
      <c r="T106705" s="33"/>
    </row>
    <row r="106722" spans="19:20">
      <c r="S106722" s="33"/>
      <c r="T106722" s="33"/>
    </row>
    <row r="106739" spans="19:20">
      <c r="S106739" s="33"/>
      <c r="T106739" s="33"/>
    </row>
    <row r="106756" spans="19:20">
      <c r="S106756" s="33"/>
      <c r="T106756" s="33"/>
    </row>
    <row r="106773" spans="19:20">
      <c r="S106773" s="33"/>
      <c r="T106773" s="33"/>
    </row>
    <row r="106790" spans="19:20">
      <c r="S106790" s="33"/>
      <c r="T106790" s="33"/>
    </row>
    <row r="106807" spans="19:20">
      <c r="S106807" s="33"/>
      <c r="T106807" s="33"/>
    </row>
    <row r="106824" spans="19:20">
      <c r="S106824" s="33"/>
      <c r="T106824" s="33"/>
    </row>
    <row r="106841" spans="19:20">
      <c r="S106841" s="33"/>
      <c r="T106841" s="33"/>
    </row>
    <row r="106858" spans="19:20">
      <c r="S106858" s="33"/>
      <c r="T106858" s="33"/>
    </row>
    <row r="106875" spans="19:20">
      <c r="S106875" s="33"/>
      <c r="T106875" s="33"/>
    </row>
    <row r="106892" spans="19:20">
      <c r="S106892" s="33"/>
      <c r="T106892" s="33"/>
    </row>
    <row r="106909" spans="19:20">
      <c r="S106909" s="33"/>
      <c r="T106909" s="33"/>
    </row>
    <row r="106926" spans="19:20">
      <c r="S106926" s="33"/>
      <c r="T106926" s="33"/>
    </row>
    <row r="106943" spans="19:20">
      <c r="S106943" s="33"/>
      <c r="T106943" s="33"/>
    </row>
    <row r="106960" spans="19:20">
      <c r="S106960" s="33"/>
      <c r="T106960" s="33"/>
    </row>
    <row r="106977" spans="19:20">
      <c r="S106977" s="33"/>
      <c r="T106977" s="33"/>
    </row>
    <row r="106994" spans="19:20">
      <c r="S106994" s="33"/>
      <c r="T106994" s="33"/>
    </row>
    <row r="107011" spans="19:20">
      <c r="S107011" s="33"/>
      <c r="T107011" s="33"/>
    </row>
    <row r="107028" spans="19:20">
      <c r="S107028" s="33"/>
      <c r="T107028" s="33"/>
    </row>
    <row r="107045" spans="19:20">
      <c r="S107045" s="33"/>
      <c r="T107045" s="33"/>
    </row>
    <row r="107062" spans="19:20">
      <c r="S107062" s="33"/>
      <c r="T107062" s="33"/>
    </row>
    <row r="107079" spans="19:20">
      <c r="S107079" s="33"/>
      <c r="T107079" s="33"/>
    </row>
    <row r="107096" spans="19:20">
      <c r="S107096" s="33"/>
      <c r="T107096" s="33"/>
    </row>
    <row r="107113" spans="19:20">
      <c r="S107113" s="33"/>
      <c r="T107113" s="33"/>
    </row>
    <row r="107130" spans="19:20">
      <c r="S107130" s="33"/>
      <c r="T107130" s="33"/>
    </row>
    <row r="107147" spans="19:20">
      <c r="S107147" s="33"/>
      <c r="T107147" s="33"/>
    </row>
    <row r="107164" spans="19:20">
      <c r="S107164" s="33"/>
      <c r="T107164" s="33"/>
    </row>
    <row r="107181" spans="19:20">
      <c r="S107181" s="33"/>
      <c r="T107181" s="33"/>
    </row>
    <row r="107198" spans="19:20">
      <c r="S107198" s="33"/>
      <c r="T107198" s="33"/>
    </row>
    <row r="107215" spans="19:20">
      <c r="S107215" s="33"/>
      <c r="T107215" s="33"/>
    </row>
    <row r="107232" spans="19:20">
      <c r="S107232" s="33"/>
      <c r="T107232" s="33"/>
    </row>
    <row r="107249" spans="19:20">
      <c r="S107249" s="33"/>
      <c r="T107249" s="33"/>
    </row>
    <row r="107266" spans="19:20">
      <c r="S107266" s="33"/>
      <c r="T107266" s="33"/>
    </row>
    <row r="107283" spans="19:20">
      <c r="S107283" s="33"/>
      <c r="T107283" s="33"/>
    </row>
    <row r="107300" spans="19:20">
      <c r="S107300" s="33"/>
      <c r="T107300" s="33"/>
    </row>
    <row r="107317" spans="19:20">
      <c r="S107317" s="33"/>
      <c r="T107317" s="33"/>
    </row>
    <row r="107334" spans="19:20">
      <c r="S107334" s="33"/>
      <c r="T107334" s="33"/>
    </row>
    <row r="107351" spans="19:20">
      <c r="S107351" s="33"/>
      <c r="T107351" s="33"/>
    </row>
    <row r="107368" spans="19:20">
      <c r="S107368" s="33"/>
      <c r="T107368" s="33"/>
    </row>
    <row r="107385" spans="19:20">
      <c r="S107385" s="33"/>
      <c r="T107385" s="33"/>
    </row>
    <row r="107402" spans="19:20">
      <c r="S107402" s="33"/>
      <c r="T107402" s="33"/>
    </row>
    <row r="107419" spans="19:20">
      <c r="S107419" s="33"/>
      <c r="T107419" s="33"/>
    </row>
    <row r="107436" spans="19:20">
      <c r="S107436" s="33"/>
      <c r="T107436" s="33"/>
    </row>
    <row r="107453" spans="19:20">
      <c r="S107453" s="33"/>
      <c r="T107453" s="33"/>
    </row>
    <row r="107470" spans="19:20">
      <c r="S107470" s="33"/>
      <c r="T107470" s="33"/>
    </row>
    <row r="107487" spans="19:20">
      <c r="S107487" s="33"/>
      <c r="T107487" s="33"/>
    </row>
    <row r="107504" spans="19:20">
      <c r="S107504" s="33"/>
      <c r="T107504" s="33"/>
    </row>
    <row r="107521" spans="19:20">
      <c r="S107521" s="33"/>
      <c r="T107521" s="33"/>
    </row>
    <row r="107538" spans="19:20">
      <c r="S107538" s="33"/>
      <c r="T107538" s="33"/>
    </row>
    <row r="107555" spans="19:20">
      <c r="S107555" s="33"/>
      <c r="T107555" s="33"/>
    </row>
    <row r="107572" spans="19:20">
      <c r="S107572" s="33"/>
      <c r="T107572" s="33"/>
    </row>
    <row r="107589" spans="19:20">
      <c r="S107589" s="33"/>
      <c r="T107589" s="33"/>
    </row>
    <row r="107606" spans="19:20">
      <c r="S107606" s="33"/>
      <c r="T107606" s="33"/>
    </row>
    <row r="107623" spans="19:20">
      <c r="S107623" s="33"/>
      <c r="T107623" s="33"/>
    </row>
    <row r="107640" spans="19:20">
      <c r="S107640" s="33"/>
      <c r="T107640" s="33"/>
    </row>
    <row r="107657" spans="19:20">
      <c r="S107657" s="33"/>
      <c r="T107657" s="33"/>
    </row>
    <row r="107674" spans="19:20">
      <c r="S107674" s="33"/>
      <c r="T107674" s="33"/>
    </row>
    <row r="107691" spans="19:20">
      <c r="S107691" s="33"/>
      <c r="T107691" s="33"/>
    </row>
    <row r="107708" spans="19:20">
      <c r="S107708" s="33"/>
      <c r="T107708" s="33"/>
    </row>
    <row r="107725" spans="19:20">
      <c r="S107725" s="33"/>
      <c r="T107725" s="33"/>
    </row>
    <row r="107742" spans="19:20">
      <c r="S107742" s="33"/>
      <c r="T107742" s="33"/>
    </row>
    <row r="107759" spans="19:20">
      <c r="S107759" s="33"/>
      <c r="T107759" s="33"/>
    </row>
    <row r="107776" spans="19:20">
      <c r="S107776" s="33"/>
      <c r="T107776" s="33"/>
    </row>
    <row r="107793" spans="19:20">
      <c r="S107793" s="33"/>
      <c r="T107793" s="33"/>
    </row>
    <row r="107810" spans="19:20">
      <c r="S107810" s="33"/>
      <c r="T107810" s="33"/>
    </row>
    <row r="107827" spans="19:20">
      <c r="S107827" s="33"/>
      <c r="T107827" s="33"/>
    </row>
    <row r="107844" spans="19:20">
      <c r="S107844" s="33"/>
      <c r="T107844" s="33"/>
    </row>
    <row r="107861" spans="19:20">
      <c r="S107861" s="33"/>
      <c r="T107861" s="33"/>
    </row>
    <row r="107878" spans="19:20">
      <c r="S107878" s="33"/>
      <c r="T107878" s="33"/>
    </row>
    <row r="107895" spans="19:20">
      <c r="S107895" s="33"/>
      <c r="T107895" s="33"/>
    </row>
    <row r="107912" spans="19:20">
      <c r="S107912" s="33"/>
      <c r="T107912" s="33"/>
    </row>
    <row r="107929" spans="19:20">
      <c r="S107929" s="33"/>
      <c r="T107929" s="33"/>
    </row>
    <row r="107946" spans="19:20">
      <c r="S107946" s="33"/>
      <c r="T107946" s="33"/>
    </row>
    <row r="107963" spans="19:20">
      <c r="S107963" s="33"/>
      <c r="T107963" s="33"/>
    </row>
    <row r="107980" spans="19:20">
      <c r="S107980" s="33"/>
      <c r="T107980" s="33"/>
    </row>
    <row r="107997" spans="19:20">
      <c r="S107997" s="33"/>
      <c r="T107997" s="33"/>
    </row>
    <row r="108014" spans="19:20">
      <c r="S108014" s="33"/>
      <c r="T108014" s="33"/>
    </row>
    <row r="108031" spans="19:20">
      <c r="S108031" s="33"/>
      <c r="T108031" s="33"/>
    </row>
    <row r="108048" spans="19:20">
      <c r="S108048" s="33"/>
      <c r="T108048" s="33"/>
    </row>
    <row r="108065" spans="19:20">
      <c r="S108065" s="33"/>
      <c r="T108065" s="33"/>
    </row>
    <row r="108082" spans="19:20">
      <c r="S108082" s="33"/>
      <c r="T108082" s="33"/>
    </row>
    <row r="108099" spans="19:20">
      <c r="S108099" s="33"/>
      <c r="T108099" s="33"/>
    </row>
    <row r="108116" spans="19:20">
      <c r="S108116" s="33"/>
      <c r="T108116" s="33"/>
    </row>
    <row r="108133" spans="19:20">
      <c r="S108133" s="33"/>
      <c r="T108133" s="33"/>
    </row>
    <row r="108150" spans="19:20">
      <c r="S108150" s="33"/>
      <c r="T108150" s="33"/>
    </row>
    <row r="108167" spans="19:20">
      <c r="S108167" s="33"/>
      <c r="T108167" s="33"/>
    </row>
    <row r="108184" spans="19:20">
      <c r="S108184" s="33"/>
      <c r="T108184" s="33"/>
    </row>
    <row r="108201" spans="19:20">
      <c r="S108201" s="33"/>
      <c r="T108201" s="33"/>
    </row>
    <row r="108218" spans="19:20">
      <c r="S108218" s="33"/>
      <c r="T108218" s="33"/>
    </row>
    <row r="108235" spans="19:20">
      <c r="S108235" s="33"/>
      <c r="T108235" s="33"/>
    </row>
    <row r="108252" spans="19:20">
      <c r="S108252" s="33"/>
      <c r="T108252" s="33"/>
    </row>
    <row r="108269" spans="19:20">
      <c r="S108269" s="33"/>
      <c r="T108269" s="33"/>
    </row>
    <row r="108286" spans="19:20">
      <c r="S108286" s="33"/>
      <c r="T108286" s="33"/>
    </row>
    <row r="108303" spans="19:20">
      <c r="S108303" s="33"/>
      <c r="T108303" s="33"/>
    </row>
    <row r="108320" spans="19:20">
      <c r="S108320" s="33"/>
      <c r="T108320" s="33"/>
    </row>
    <row r="108337" spans="19:20">
      <c r="S108337" s="33"/>
      <c r="T108337" s="33"/>
    </row>
    <row r="108354" spans="19:20">
      <c r="S108354" s="33"/>
      <c r="T108354" s="33"/>
    </row>
    <row r="108371" spans="19:20">
      <c r="S108371" s="33"/>
      <c r="T108371" s="33"/>
    </row>
    <row r="108388" spans="19:20">
      <c r="S108388" s="33"/>
      <c r="T108388" s="33"/>
    </row>
    <row r="108405" spans="19:20">
      <c r="S108405" s="33"/>
      <c r="T108405" s="33"/>
    </row>
    <row r="108422" spans="19:20">
      <c r="S108422" s="33"/>
      <c r="T108422" s="33"/>
    </row>
    <row r="108439" spans="19:20">
      <c r="S108439" s="33"/>
      <c r="T108439" s="33"/>
    </row>
    <row r="108456" spans="19:20">
      <c r="S108456" s="33"/>
      <c r="T108456" s="33"/>
    </row>
    <row r="108473" spans="19:20">
      <c r="S108473" s="33"/>
      <c r="T108473" s="33"/>
    </row>
    <row r="108490" spans="19:20">
      <c r="S108490" s="33"/>
      <c r="T108490" s="33"/>
    </row>
    <row r="108507" spans="19:20">
      <c r="S108507" s="33"/>
      <c r="T108507" s="33"/>
    </row>
    <row r="108524" spans="19:20">
      <c r="S108524" s="33"/>
      <c r="T108524" s="33"/>
    </row>
    <row r="108541" spans="19:20">
      <c r="S108541" s="33"/>
      <c r="T108541" s="33"/>
    </row>
    <row r="108558" spans="19:20">
      <c r="S108558" s="33"/>
      <c r="T108558" s="33"/>
    </row>
    <row r="108575" spans="19:20">
      <c r="S108575" s="33"/>
      <c r="T108575" s="33"/>
    </row>
    <row r="108592" spans="19:20">
      <c r="S108592" s="33"/>
      <c r="T108592" s="33"/>
    </row>
    <row r="108609" spans="19:20">
      <c r="S108609" s="33"/>
      <c r="T108609" s="33"/>
    </row>
    <row r="108626" spans="19:20">
      <c r="S108626" s="33"/>
      <c r="T108626" s="33"/>
    </row>
    <row r="108643" spans="19:20">
      <c r="S108643" s="33"/>
      <c r="T108643" s="33"/>
    </row>
    <row r="108660" spans="19:20">
      <c r="S108660" s="33"/>
      <c r="T108660" s="33"/>
    </row>
    <row r="108677" spans="19:20">
      <c r="S108677" s="33"/>
      <c r="T108677" s="33"/>
    </row>
    <row r="108694" spans="19:20">
      <c r="S108694" s="33"/>
      <c r="T108694" s="33"/>
    </row>
    <row r="108711" spans="19:20">
      <c r="S108711" s="33"/>
      <c r="T108711" s="33"/>
    </row>
    <row r="108728" spans="19:20">
      <c r="S108728" s="33"/>
      <c r="T108728" s="33"/>
    </row>
    <row r="108745" spans="19:20">
      <c r="S108745" s="33"/>
      <c r="T108745" s="33"/>
    </row>
    <row r="108762" spans="19:20">
      <c r="S108762" s="33"/>
      <c r="T108762" s="33"/>
    </row>
    <row r="108779" spans="19:20">
      <c r="S108779" s="33"/>
      <c r="T108779" s="33"/>
    </row>
    <row r="108796" spans="19:20">
      <c r="S108796" s="33"/>
      <c r="T108796" s="33"/>
    </row>
    <row r="108813" spans="19:20">
      <c r="S108813" s="33"/>
      <c r="T108813" s="33"/>
    </row>
    <row r="108830" spans="19:20">
      <c r="S108830" s="33"/>
      <c r="T108830" s="33"/>
    </row>
    <row r="108847" spans="19:20">
      <c r="S108847" s="33"/>
      <c r="T108847" s="33"/>
    </row>
    <row r="108864" spans="19:20">
      <c r="S108864" s="33"/>
      <c r="T108864" s="33"/>
    </row>
    <row r="108881" spans="19:20">
      <c r="S108881" s="33"/>
      <c r="T108881" s="33"/>
    </row>
    <row r="108898" spans="19:20">
      <c r="S108898" s="33"/>
      <c r="T108898" s="33"/>
    </row>
    <row r="108915" spans="19:20">
      <c r="S108915" s="33"/>
      <c r="T108915" s="33"/>
    </row>
    <row r="108932" spans="19:20">
      <c r="S108932" s="33"/>
      <c r="T108932" s="33"/>
    </row>
    <row r="108949" spans="19:20">
      <c r="S108949" s="33"/>
      <c r="T108949" s="33"/>
    </row>
    <row r="108966" spans="19:20">
      <c r="S108966" s="33"/>
      <c r="T108966" s="33"/>
    </row>
    <row r="108983" spans="19:20">
      <c r="S108983" s="33"/>
      <c r="T108983" s="33"/>
    </row>
    <row r="109000" spans="19:20">
      <c r="S109000" s="33"/>
      <c r="T109000" s="33"/>
    </row>
    <row r="109017" spans="19:20">
      <c r="S109017" s="33"/>
      <c r="T109017" s="33"/>
    </row>
    <row r="109034" spans="19:20">
      <c r="S109034" s="33"/>
      <c r="T109034" s="33"/>
    </row>
    <row r="109051" spans="19:20">
      <c r="S109051" s="33"/>
      <c r="T109051" s="33"/>
    </row>
    <row r="109068" spans="19:20">
      <c r="S109068" s="33"/>
      <c r="T109068" s="33"/>
    </row>
    <row r="109085" spans="19:20">
      <c r="S109085" s="33"/>
      <c r="T109085" s="33"/>
    </row>
    <row r="109102" spans="19:20">
      <c r="S109102" s="33"/>
      <c r="T109102" s="33"/>
    </row>
    <row r="109119" spans="19:20">
      <c r="S109119" s="33"/>
      <c r="T109119" s="33"/>
    </row>
    <row r="109136" spans="19:20">
      <c r="S109136" s="33"/>
      <c r="T109136" s="33"/>
    </row>
    <row r="109153" spans="19:20">
      <c r="S109153" s="33"/>
      <c r="T109153" s="33"/>
    </row>
    <row r="109170" spans="19:20">
      <c r="S109170" s="33"/>
      <c r="T109170" s="33"/>
    </row>
    <row r="109187" spans="19:20">
      <c r="S109187" s="33"/>
      <c r="T109187" s="33"/>
    </row>
    <row r="109204" spans="19:20">
      <c r="S109204" s="33"/>
      <c r="T109204" s="33"/>
    </row>
    <row r="109221" spans="19:20">
      <c r="S109221" s="33"/>
      <c r="T109221" s="33"/>
    </row>
    <row r="109238" spans="19:20">
      <c r="S109238" s="33"/>
      <c r="T109238" s="33"/>
    </row>
    <row r="109255" spans="19:20">
      <c r="S109255" s="33"/>
      <c r="T109255" s="33"/>
    </row>
    <row r="109272" spans="19:20">
      <c r="S109272" s="33"/>
      <c r="T109272" s="33"/>
    </row>
    <row r="109289" spans="19:20">
      <c r="S109289" s="33"/>
      <c r="T109289" s="33"/>
    </row>
    <row r="109306" spans="19:20">
      <c r="S109306" s="33"/>
      <c r="T109306" s="33"/>
    </row>
    <row r="109323" spans="19:20">
      <c r="S109323" s="33"/>
      <c r="T109323" s="33"/>
    </row>
    <row r="109340" spans="19:20">
      <c r="S109340" s="33"/>
      <c r="T109340" s="33"/>
    </row>
    <row r="109357" spans="19:20">
      <c r="S109357" s="33"/>
      <c r="T109357" s="33"/>
    </row>
    <row r="109374" spans="19:20">
      <c r="S109374" s="33"/>
      <c r="T109374" s="33"/>
    </row>
    <row r="109391" spans="19:20">
      <c r="S109391" s="33"/>
      <c r="T109391" s="33"/>
    </row>
    <row r="109408" spans="19:20">
      <c r="S109408" s="33"/>
      <c r="T109408" s="33"/>
    </row>
    <row r="109425" spans="19:20">
      <c r="S109425" s="33"/>
      <c r="T109425" s="33"/>
    </row>
    <row r="109442" spans="19:20">
      <c r="S109442" s="33"/>
      <c r="T109442" s="33"/>
    </row>
    <row r="109459" spans="19:20">
      <c r="S109459" s="33"/>
      <c r="T109459" s="33"/>
    </row>
    <row r="109476" spans="19:20">
      <c r="S109476" s="33"/>
      <c r="T109476" s="33"/>
    </row>
    <row r="109493" spans="19:20">
      <c r="S109493" s="33"/>
      <c r="T109493" s="33"/>
    </row>
    <row r="109510" spans="19:20">
      <c r="S109510" s="33"/>
      <c r="T109510" s="33"/>
    </row>
    <row r="109527" spans="19:20">
      <c r="S109527" s="33"/>
      <c r="T109527" s="33"/>
    </row>
    <row r="109544" spans="19:20">
      <c r="S109544" s="33"/>
      <c r="T109544" s="33"/>
    </row>
    <row r="109561" spans="19:20">
      <c r="S109561" s="33"/>
      <c r="T109561" s="33"/>
    </row>
    <row r="109578" spans="19:20">
      <c r="S109578" s="33"/>
      <c r="T109578" s="33"/>
    </row>
    <row r="109595" spans="19:20">
      <c r="S109595" s="33"/>
      <c r="T109595" s="33"/>
    </row>
    <row r="109612" spans="19:20">
      <c r="S109612" s="33"/>
      <c r="T109612" s="33"/>
    </row>
    <row r="109629" spans="19:20">
      <c r="S109629" s="33"/>
      <c r="T109629" s="33"/>
    </row>
    <row r="109646" spans="19:20">
      <c r="S109646" s="33"/>
      <c r="T109646" s="33"/>
    </row>
    <row r="109663" spans="19:20">
      <c r="S109663" s="33"/>
      <c r="T109663" s="33"/>
    </row>
    <row r="109680" spans="19:20">
      <c r="S109680" s="33"/>
      <c r="T109680" s="33"/>
    </row>
    <row r="109697" spans="19:20">
      <c r="S109697" s="33"/>
      <c r="T109697" s="33"/>
    </row>
    <row r="109714" spans="19:20">
      <c r="S109714" s="33"/>
      <c r="T109714" s="33"/>
    </row>
    <row r="109731" spans="19:20">
      <c r="S109731" s="33"/>
      <c r="T109731" s="33"/>
    </row>
    <row r="109748" spans="19:20">
      <c r="S109748" s="33"/>
      <c r="T109748" s="33"/>
    </row>
    <row r="109765" spans="19:20">
      <c r="S109765" s="33"/>
      <c r="T109765" s="33"/>
    </row>
    <row r="109782" spans="19:20">
      <c r="S109782" s="33"/>
      <c r="T109782" s="33"/>
    </row>
    <row r="109799" spans="19:20">
      <c r="S109799" s="33"/>
      <c r="T109799" s="33"/>
    </row>
    <row r="109816" spans="19:20">
      <c r="S109816" s="33"/>
      <c r="T109816" s="33"/>
    </row>
    <row r="109833" spans="19:20">
      <c r="S109833" s="33"/>
      <c r="T109833" s="33"/>
    </row>
    <row r="109850" spans="19:20">
      <c r="S109850" s="33"/>
      <c r="T109850" s="33"/>
    </row>
    <row r="109867" spans="19:20">
      <c r="S109867" s="33"/>
      <c r="T109867" s="33"/>
    </row>
    <row r="109884" spans="19:20">
      <c r="S109884" s="33"/>
      <c r="T109884" s="33"/>
    </row>
    <row r="109901" spans="19:20">
      <c r="S109901" s="33"/>
      <c r="T109901" s="33"/>
    </row>
    <row r="109918" spans="19:20">
      <c r="S109918" s="33"/>
      <c r="T109918" s="33"/>
    </row>
    <row r="109935" spans="19:20">
      <c r="S109935" s="33"/>
      <c r="T109935" s="33"/>
    </row>
    <row r="109952" spans="19:20">
      <c r="S109952" s="33"/>
      <c r="T109952" s="33"/>
    </row>
    <row r="109969" spans="19:20">
      <c r="S109969" s="33"/>
      <c r="T109969" s="33"/>
    </row>
    <row r="109986" spans="19:20">
      <c r="S109986" s="33"/>
      <c r="T109986" s="33"/>
    </row>
    <row r="110003" spans="19:20">
      <c r="S110003" s="33"/>
      <c r="T110003" s="33"/>
    </row>
    <row r="110020" spans="19:20">
      <c r="S110020" s="33"/>
      <c r="T110020" s="33"/>
    </row>
    <row r="110037" spans="19:20">
      <c r="S110037" s="33"/>
      <c r="T110037" s="33"/>
    </row>
    <row r="110054" spans="19:20">
      <c r="S110054" s="33"/>
      <c r="T110054" s="33"/>
    </row>
    <row r="110071" spans="19:20">
      <c r="S110071" s="33"/>
      <c r="T110071" s="33"/>
    </row>
    <row r="110088" spans="19:20">
      <c r="S110088" s="33"/>
      <c r="T110088" s="33"/>
    </row>
    <row r="110105" spans="19:20">
      <c r="S110105" s="33"/>
      <c r="T110105" s="33"/>
    </row>
    <row r="110122" spans="19:20">
      <c r="S110122" s="33"/>
      <c r="T110122" s="33"/>
    </row>
    <row r="110139" spans="19:20">
      <c r="S110139" s="33"/>
      <c r="T110139" s="33"/>
    </row>
    <row r="110156" spans="19:20">
      <c r="S110156" s="33"/>
      <c r="T110156" s="33"/>
    </row>
    <row r="110173" spans="19:20">
      <c r="S110173" s="33"/>
      <c r="T110173" s="33"/>
    </row>
    <row r="110190" spans="19:20">
      <c r="S110190" s="33"/>
      <c r="T110190" s="33"/>
    </row>
    <row r="110207" spans="19:20">
      <c r="S110207" s="33"/>
      <c r="T110207" s="33"/>
    </row>
    <row r="110224" spans="19:20">
      <c r="S110224" s="33"/>
      <c r="T110224" s="33"/>
    </row>
    <row r="110241" spans="19:20">
      <c r="S110241" s="33"/>
      <c r="T110241" s="33"/>
    </row>
    <row r="110258" spans="19:20">
      <c r="S110258" s="33"/>
      <c r="T110258" s="33"/>
    </row>
    <row r="110275" spans="19:20">
      <c r="S110275" s="33"/>
      <c r="T110275" s="33"/>
    </row>
    <row r="110292" spans="19:20">
      <c r="S110292" s="33"/>
      <c r="T110292" s="33"/>
    </row>
    <row r="110309" spans="19:20">
      <c r="S110309" s="33"/>
      <c r="T110309" s="33"/>
    </row>
    <row r="110326" spans="19:20">
      <c r="S110326" s="33"/>
      <c r="T110326" s="33"/>
    </row>
    <row r="110343" spans="19:20">
      <c r="S110343" s="33"/>
      <c r="T110343" s="33"/>
    </row>
    <row r="110360" spans="19:20">
      <c r="S110360" s="33"/>
      <c r="T110360" s="33"/>
    </row>
    <row r="110377" spans="19:20">
      <c r="S110377" s="33"/>
      <c r="T110377" s="33"/>
    </row>
    <row r="110394" spans="19:20">
      <c r="S110394" s="33"/>
      <c r="T110394" s="33"/>
    </row>
    <row r="110411" spans="19:20">
      <c r="S110411" s="33"/>
      <c r="T110411" s="33"/>
    </row>
    <row r="110428" spans="19:20">
      <c r="S110428" s="33"/>
      <c r="T110428" s="33"/>
    </row>
    <row r="110445" spans="19:20">
      <c r="S110445" s="33"/>
      <c r="T110445" s="33"/>
    </row>
    <row r="110462" spans="19:20">
      <c r="S110462" s="33"/>
      <c r="T110462" s="33"/>
    </row>
    <row r="110479" spans="19:20">
      <c r="S110479" s="33"/>
      <c r="T110479" s="33"/>
    </row>
    <row r="110496" spans="19:20">
      <c r="S110496" s="33"/>
      <c r="T110496" s="33"/>
    </row>
    <row r="110513" spans="19:20">
      <c r="S110513" s="33"/>
      <c r="T110513" s="33"/>
    </row>
    <row r="110530" spans="19:20">
      <c r="S110530" s="33"/>
      <c r="T110530" s="33"/>
    </row>
    <row r="110547" spans="19:20">
      <c r="S110547" s="33"/>
      <c r="T110547" s="33"/>
    </row>
    <row r="110564" spans="19:20">
      <c r="S110564" s="33"/>
      <c r="T110564" s="33"/>
    </row>
    <row r="110581" spans="19:20">
      <c r="S110581" s="33"/>
      <c r="T110581" s="33"/>
    </row>
    <row r="110598" spans="19:20">
      <c r="S110598" s="33"/>
      <c r="T110598" s="33"/>
    </row>
    <row r="110615" spans="19:20">
      <c r="S110615" s="33"/>
      <c r="T110615" s="33"/>
    </row>
    <row r="110632" spans="19:20">
      <c r="S110632" s="33"/>
      <c r="T110632" s="33"/>
    </row>
    <row r="110649" spans="19:20">
      <c r="S110649" s="33"/>
      <c r="T110649" s="33"/>
    </row>
    <row r="110666" spans="19:20">
      <c r="S110666" s="33"/>
      <c r="T110666" s="33"/>
    </row>
    <row r="110683" spans="19:20">
      <c r="S110683" s="33"/>
      <c r="T110683" s="33"/>
    </row>
    <row r="110700" spans="19:20">
      <c r="S110700" s="33"/>
      <c r="T110700" s="33"/>
    </row>
    <row r="110717" spans="19:20">
      <c r="S110717" s="33"/>
      <c r="T110717" s="33"/>
    </row>
    <row r="110734" spans="19:20">
      <c r="S110734" s="33"/>
      <c r="T110734" s="33"/>
    </row>
    <row r="110751" spans="19:20">
      <c r="S110751" s="33"/>
      <c r="T110751" s="33"/>
    </row>
    <row r="110768" spans="19:20">
      <c r="S110768" s="33"/>
      <c r="T110768" s="33"/>
    </row>
    <row r="110785" spans="19:20">
      <c r="S110785" s="33"/>
      <c r="T110785" s="33"/>
    </row>
    <row r="110802" spans="19:20">
      <c r="S110802" s="33"/>
      <c r="T110802" s="33"/>
    </row>
    <row r="110819" spans="19:20">
      <c r="S110819" s="33"/>
      <c r="T110819" s="33"/>
    </row>
    <row r="110836" spans="19:20">
      <c r="S110836" s="33"/>
      <c r="T110836" s="33"/>
    </row>
    <row r="110853" spans="19:20">
      <c r="S110853" s="33"/>
      <c r="T110853" s="33"/>
    </row>
    <row r="110870" spans="19:20">
      <c r="S110870" s="33"/>
      <c r="T110870" s="33"/>
    </row>
    <row r="110887" spans="19:20">
      <c r="S110887" s="33"/>
      <c r="T110887" s="33"/>
    </row>
    <row r="110904" spans="19:20">
      <c r="S110904" s="33"/>
      <c r="T110904" s="33"/>
    </row>
    <row r="110921" spans="19:20">
      <c r="S110921" s="33"/>
      <c r="T110921" s="33"/>
    </row>
    <row r="110938" spans="19:20">
      <c r="S110938" s="33"/>
      <c r="T110938" s="33"/>
    </row>
    <row r="110955" spans="19:20">
      <c r="S110955" s="33"/>
      <c r="T110955" s="33"/>
    </row>
    <row r="110972" spans="19:20">
      <c r="S110972" s="33"/>
      <c r="T110972" s="33"/>
    </row>
    <row r="110989" spans="19:20">
      <c r="S110989" s="33"/>
      <c r="T110989" s="33"/>
    </row>
    <row r="111006" spans="19:20">
      <c r="S111006" s="33"/>
      <c r="T111006" s="33"/>
    </row>
    <row r="111023" spans="19:20">
      <c r="S111023" s="33"/>
      <c r="T111023" s="33"/>
    </row>
    <row r="111040" spans="19:20">
      <c r="S111040" s="33"/>
      <c r="T111040" s="33"/>
    </row>
    <row r="111057" spans="19:20">
      <c r="S111057" s="33"/>
      <c r="T111057" s="33"/>
    </row>
    <row r="111074" spans="19:20">
      <c r="S111074" s="33"/>
      <c r="T111074" s="33"/>
    </row>
    <row r="111091" spans="19:20">
      <c r="S111091" s="33"/>
      <c r="T111091" s="33"/>
    </row>
    <row r="111108" spans="19:20">
      <c r="S111108" s="33"/>
      <c r="T111108" s="33"/>
    </row>
    <row r="111125" spans="19:20">
      <c r="S111125" s="33"/>
      <c r="T111125" s="33"/>
    </row>
    <row r="111142" spans="19:20">
      <c r="S111142" s="33"/>
      <c r="T111142" s="33"/>
    </row>
    <row r="111159" spans="19:20">
      <c r="S111159" s="33"/>
      <c r="T111159" s="33"/>
    </row>
    <row r="111176" spans="19:20">
      <c r="S111176" s="33"/>
      <c r="T111176" s="33"/>
    </row>
    <row r="111193" spans="19:20">
      <c r="S111193" s="33"/>
      <c r="T111193" s="33"/>
    </row>
    <row r="111210" spans="19:20">
      <c r="S111210" s="33"/>
      <c r="T111210" s="33"/>
    </row>
    <row r="111227" spans="19:20">
      <c r="S111227" s="33"/>
      <c r="T111227" s="33"/>
    </row>
    <row r="111244" spans="19:20">
      <c r="S111244" s="33"/>
      <c r="T111244" s="33"/>
    </row>
    <row r="111261" spans="19:20">
      <c r="S111261" s="33"/>
      <c r="T111261" s="33"/>
    </row>
    <row r="111278" spans="19:20">
      <c r="S111278" s="33"/>
      <c r="T111278" s="33"/>
    </row>
    <row r="111295" spans="19:20">
      <c r="S111295" s="33"/>
      <c r="T111295" s="33"/>
    </row>
    <row r="111312" spans="19:20">
      <c r="S111312" s="33"/>
      <c r="T111312" s="33"/>
    </row>
    <row r="111329" spans="19:20">
      <c r="S111329" s="33"/>
      <c r="T111329" s="33"/>
    </row>
    <row r="111346" spans="19:20">
      <c r="S111346" s="33"/>
      <c r="T111346" s="33"/>
    </row>
    <row r="111363" spans="19:20">
      <c r="S111363" s="33"/>
      <c r="T111363" s="33"/>
    </row>
    <row r="111380" spans="19:20">
      <c r="S111380" s="33"/>
      <c r="T111380" s="33"/>
    </row>
    <row r="111397" spans="19:20">
      <c r="S111397" s="33"/>
      <c r="T111397" s="33"/>
    </row>
    <row r="111414" spans="19:20">
      <c r="S111414" s="33"/>
      <c r="T111414" s="33"/>
    </row>
    <row r="111431" spans="19:20">
      <c r="S111431" s="33"/>
      <c r="T111431" s="33"/>
    </row>
    <row r="111448" spans="19:20">
      <c r="S111448" s="33"/>
      <c r="T111448" s="33"/>
    </row>
    <row r="111465" spans="19:20">
      <c r="S111465" s="33"/>
      <c r="T111465" s="33"/>
    </row>
    <row r="111482" spans="19:20">
      <c r="S111482" s="33"/>
      <c r="T111482" s="33"/>
    </row>
    <row r="111499" spans="19:20">
      <c r="S111499" s="33"/>
      <c r="T111499" s="33"/>
    </row>
    <row r="111516" spans="19:20">
      <c r="S111516" s="33"/>
      <c r="T111516" s="33"/>
    </row>
    <row r="111533" spans="19:20">
      <c r="S111533" s="33"/>
      <c r="T111533" s="33"/>
    </row>
    <row r="111550" spans="19:20">
      <c r="S111550" s="33"/>
      <c r="T111550" s="33"/>
    </row>
    <row r="111567" spans="19:20">
      <c r="S111567" s="33"/>
      <c r="T111567" s="33"/>
    </row>
    <row r="111584" spans="19:20">
      <c r="S111584" s="33"/>
      <c r="T111584" s="33"/>
    </row>
    <row r="111601" spans="19:20">
      <c r="S111601" s="33"/>
      <c r="T111601" s="33"/>
    </row>
    <row r="111618" spans="19:20">
      <c r="S111618" s="33"/>
      <c r="T111618" s="33"/>
    </row>
    <row r="111635" spans="19:20">
      <c r="S111635" s="33"/>
      <c r="T111635" s="33"/>
    </row>
    <row r="111652" spans="19:20">
      <c r="S111652" s="33"/>
      <c r="T111652" s="33"/>
    </row>
    <row r="111669" spans="19:20">
      <c r="S111669" s="33"/>
      <c r="T111669" s="33"/>
    </row>
    <row r="111686" spans="19:20">
      <c r="S111686" s="33"/>
      <c r="T111686" s="33"/>
    </row>
    <row r="111703" spans="19:20">
      <c r="S111703" s="33"/>
      <c r="T111703" s="33"/>
    </row>
    <row r="111720" spans="19:20">
      <c r="S111720" s="33"/>
      <c r="T111720" s="33"/>
    </row>
    <row r="111737" spans="19:20">
      <c r="S111737" s="33"/>
      <c r="T111737" s="33"/>
    </row>
    <row r="111754" spans="19:20">
      <c r="S111754" s="33"/>
      <c r="T111754" s="33"/>
    </row>
    <row r="111771" spans="19:20">
      <c r="S111771" s="33"/>
      <c r="T111771" s="33"/>
    </row>
    <row r="111788" spans="19:20">
      <c r="S111788" s="33"/>
      <c r="T111788" s="33"/>
    </row>
    <row r="111805" spans="19:20">
      <c r="S111805" s="33"/>
      <c r="T111805" s="33"/>
    </row>
    <row r="111822" spans="19:20">
      <c r="S111822" s="33"/>
      <c r="T111822" s="33"/>
    </row>
    <row r="111839" spans="19:20">
      <c r="S111839" s="33"/>
      <c r="T111839" s="33"/>
    </row>
    <row r="111856" spans="19:20">
      <c r="S111856" s="33"/>
      <c r="T111856" s="33"/>
    </row>
    <row r="111873" spans="19:20">
      <c r="S111873" s="33"/>
      <c r="T111873" s="33"/>
    </row>
    <row r="111890" spans="19:20">
      <c r="S111890" s="33"/>
      <c r="T111890" s="33"/>
    </row>
    <row r="111907" spans="19:20">
      <c r="S111907" s="33"/>
      <c r="T111907" s="33"/>
    </row>
    <row r="111924" spans="19:20">
      <c r="S111924" s="33"/>
      <c r="T111924" s="33"/>
    </row>
    <row r="111941" spans="19:20">
      <c r="S111941" s="33"/>
      <c r="T111941" s="33"/>
    </row>
    <row r="111958" spans="19:20">
      <c r="S111958" s="33"/>
      <c r="T111958" s="33"/>
    </row>
    <row r="111975" spans="19:20">
      <c r="S111975" s="33"/>
      <c r="T111975" s="33"/>
    </row>
    <row r="111992" spans="19:20">
      <c r="S111992" s="33"/>
      <c r="T111992" s="33"/>
    </row>
    <row r="112009" spans="19:20">
      <c r="S112009" s="33"/>
      <c r="T112009" s="33"/>
    </row>
    <row r="112026" spans="19:20">
      <c r="S112026" s="33"/>
      <c r="T112026" s="33"/>
    </row>
    <row r="112043" spans="19:20">
      <c r="S112043" s="33"/>
      <c r="T112043" s="33"/>
    </row>
    <row r="112060" spans="19:20">
      <c r="S112060" s="33"/>
      <c r="T112060" s="33"/>
    </row>
    <row r="112077" spans="19:20">
      <c r="S112077" s="33"/>
      <c r="T112077" s="33"/>
    </row>
    <row r="112094" spans="19:20">
      <c r="S112094" s="33"/>
      <c r="T112094" s="33"/>
    </row>
    <row r="112111" spans="19:20">
      <c r="S112111" s="33"/>
      <c r="T112111" s="33"/>
    </row>
    <row r="112128" spans="19:20">
      <c r="S112128" s="33"/>
      <c r="T112128" s="33"/>
    </row>
    <row r="112145" spans="19:20">
      <c r="S112145" s="33"/>
      <c r="T112145" s="33"/>
    </row>
    <row r="112162" spans="19:20">
      <c r="S112162" s="33"/>
      <c r="T112162" s="33"/>
    </row>
    <row r="112179" spans="19:20">
      <c r="S112179" s="33"/>
      <c r="T112179" s="33"/>
    </row>
    <row r="112196" spans="19:20">
      <c r="S112196" s="33"/>
      <c r="T112196" s="33"/>
    </row>
    <row r="112213" spans="19:20">
      <c r="S112213" s="33"/>
      <c r="T112213" s="33"/>
    </row>
    <row r="112230" spans="19:20">
      <c r="S112230" s="33"/>
      <c r="T112230" s="33"/>
    </row>
    <row r="112247" spans="19:20">
      <c r="S112247" s="33"/>
      <c r="T112247" s="33"/>
    </row>
    <row r="112264" spans="19:20">
      <c r="S112264" s="33"/>
      <c r="T112264" s="33"/>
    </row>
    <row r="112281" spans="19:20">
      <c r="S112281" s="33"/>
      <c r="T112281" s="33"/>
    </row>
    <row r="112298" spans="19:20">
      <c r="S112298" s="33"/>
      <c r="T112298" s="33"/>
    </row>
    <row r="112315" spans="19:20">
      <c r="S112315" s="33"/>
      <c r="T112315" s="33"/>
    </row>
    <row r="112332" spans="19:20">
      <c r="S112332" s="33"/>
      <c r="T112332" s="33"/>
    </row>
    <row r="112349" spans="19:20">
      <c r="S112349" s="33"/>
      <c r="T112349" s="33"/>
    </row>
    <row r="112366" spans="19:20">
      <c r="S112366" s="33"/>
      <c r="T112366" s="33"/>
    </row>
    <row r="112383" spans="19:20">
      <c r="S112383" s="33"/>
      <c r="T112383" s="33"/>
    </row>
    <row r="112400" spans="19:20">
      <c r="S112400" s="33"/>
      <c r="T112400" s="33"/>
    </row>
    <row r="112417" spans="19:20">
      <c r="S112417" s="33"/>
      <c r="T112417" s="33"/>
    </row>
    <row r="112434" spans="19:20">
      <c r="S112434" s="33"/>
      <c r="T112434" s="33"/>
    </row>
    <row r="112451" spans="19:20">
      <c r="S112451" s="33"/>
      <c r="T112451" s="33"/>
    </row>
    <row r="112468" spans="19:20">
      <c r="S112468" s="33"/>
      <c r="T112468" s="33"/>
    </row>
    <row r="112485" spans="19:20">
      <c r="S112485" s="33"/>
      <c r="T112485" s="33"/>
    </row>
    <row r="112502" spans="19:20">
      <c r="S112502" s="33"/>
      <c r="T112502" s="33"/>
    </row>
    <row r="112519" spans="19:20">
      <c r="S112519" s="33"/>
      <c r="T112519" s="33"/>
    </row>
    <row r="112536" spans="19:20">
      <c r="S112536" s="33"/>
      <c r="T112536" s="33"/>
    </row>
    <row r="112553" spans="19:20">
      <c r="S112553" s="33"/>
      <c r="T112553" s="33"/>
    </row>
    <row r="112570" spans="19:20">
      <c r="S112570" s="33"/>
      <c r="T112570" s="33"/>
    </row>
    <row r="112587" spans="19:20">
      <c r="S112587" s="33"/>
      <c r="T112587" s="33"/>
    </row>
    <row r="112604" spans="19:20">
      <c r="S112604" s="33"/>
      <c r="T112604" s="33"/>
    </row>
    <row r="112621" spans="19:20">
      <c r="S112621" s="33"/>
      <c r="T112621" s="33"/>
    </row>
    <row r="112638" spans="19:20">
      <c r="S112638" s="33"/>
      <c r="T112638" s="33"/>
    </row>
    <row r="112655" spans="19:20">
      <c r="S112655" s="33"/>
      <c r="T112655" s="33"/>
    </row>
    <row r="112672" spans="19:20">
      <c r="S112672" s="33"/>
      <c r="T112672" s="33"/>
    </row>
    <row r="112689" spans="19:20">
      <c r="S112689" s="33"/>
      <c r="T112689" s="33"/>
    </row>
    <row r="112706" spans="19:20">
      <c r="S112706" s="33"/>
      <c r="T112706" s="33"/>
    </row>
    <row r="112723" spans="19:20">
      <c r="S112723" s="33"/>
      <c r="T112723" s="33"/>
    </row>
    <row r="112740" spans="19:20">
      <c r="S112740" s="33"/>
      <c r="T112740" s="33"/>
    </row>
    <row r="112757" spans="19:20">
      <c r="S112757" s="33"/>
      <c r="T112757" s="33"/>
    </row>
    <row r="112774" spans="19:20">
      <c r="S112774" s="33"/>
      <c r="T112774" s="33"/>
    </row>
    <row r="112791" spans="19:20">
      <c r="S112791" s="33"/>
      <c r="T112791" s="33"/>
    </row>
    <row r="112808" spans="19:20">
      <c r="S112808" s="33"/>
      <c r="T112808" s="33"/>
    </row>
    <row r="112825" spans="19:20">
      <c r="S112825" s="33"/>
      <c r="T112825" s="33"/>
    </row>
    <row r="112842" spans="19:20">
      <c r="S112842" s="33"/>
      <c r="T112842" s="33"/>
    </row>
    <row r="112859" spans="19:20">
      <c r="S112859" s="33"/>
      <c r="T112859" s="33"/>
    </row>
    <row r="112876" spans="19:20">
      <c r="S112876" s="33"/>
      <c r="T112876" s="33"/>
    </row>
    <row r="112893" spans="19:20">
      <c r="S112893" s="33"/>
      <c r="T112893" s="33"/>
    </row>
    <row r="112910" spans="19:20">
      <c r="S112910" s="33"/>
      <c r="T112910" s="33"/>
    </row>
    <row r="112927" spans="19:20">
      <c r="S112927" s="33"/>
      <c r="T112927" s="33"/>
    </row>
    <row r="112944" spans="19:20">
      <c r="S112944" s="33"/>
      <c r="T112944" s="33"/>
    </row>
    <row r="112961" spans="19:20">
      <c r="S112961" s="33"/>
      <c r="T112961" s="33"/>
    </row>
    <row r="112978" spans="19:20">
      <c r="S112978" s="33"/>
      <c r="T112978" s="33"/>
    </row>
    <row r="112995" spans="19:20">
      <c r="S112995" s="33"/>
      <c r="T112995" s="33"/>
    </row>
    <row r="113012" spans="19:20">
      <c r="S113012" s="33"/>
      <c r="T113012" s="33"/>
    </row>
    <row r="113029" spans="19:20">
      <c r="S113029" s="33"/>
      <c r="T113029" s="33"/>
    </row>
    <row r="113046" spans="19:20">
      <c r="S113046" s="33"/>
      <c r="T113046" s="33"/>
    </row>
    <row r="113063" spans="19:20">
      <c r="S113063" s="33"/>
      <c r="T113063" s="33"/>
    </row>
    <row r="113080" spans="19:20">
      <c r="S113080" s="33"/>
      <c r="T113080" s="33"/>
    </row>
    <row r="113097" spans="19:20">
      <c r="S113097" s="33"/>
      <c r="T113097" s="33"/>
    </row>
    <row r="113114" spans="19:20">
      <c r="S113114" s="33"/>
      <c r="T113114" s="33"/>
    </row>
    <row r="113131" spans="19:20">
      <c r="S113131" s="33"/>
      <c r="T113131" s="33"/>
    </row>
    <row r="113148" spans="19:20">
      <c r="S113148" s="33"/>
      <c r="T113148" s="33"/>
    </row>
    <row r="113165" spans="19:20">
      <c r="S113165" s="33"/>
      <c r="T113165" s="33"/>
    </row>
    <row r="113182" spans="19:20">
      <c r="S113182" s="33"/>
      <c r="T113182" s="33"/>
    </row>
    <row r="113199" spans="19:20">
      <c r="S113199" s="33"/>
      <c r="T113199" s="33"/>
    </row>
    <row r="113216" spans="19:20">
      <c r="S113216" s="33"/>
      <c r="T113216" s="33"/>
    </row>
    <row r="113233" spans="19:20">
      <c r="S113233" s="33"/>
      <c r="T113233" s="33"/>
    </row>
    <row r="113250" spans="19:20">
      <c r="S113250" s="33"/>
      <c r="T113250" s="33"/>
    </row>
    <row r="113267" spans="19:20">
      <c r="S113267" s="33"/>
      <c r="T113267" s="33"/>
    </row>
    <row r="113284" spans="19:20">
      <c r="S113284" s="33"/>
      <c r="T113284" s="33"/>
    </row>
    <row r="113301" spans="19:20">
      <c r="S113301" s="33"/>
      <c r="T113301" s="33"/>
    </row>
    <row r="113318" spans="19:20">
      <c r="S113318" s="33"/>
      <c r="T113318" s="33"/>
    </row>
    <row r="113335" spans="19:20">
      <c r="S113335" s="33"/>
      <c r="T113335" s="33"/>
    </row>
    <row r="113352" spans="19:20">
      <c r="S113352" s="33"/>
      <c r="T113352" s="33"/>
    </row>
    <row r="113369" spans="19:20">
      <c r="S113369" s="33"/>
      <c r="T113369" s="33"/>
    </row>
    <row r="113386" spans="19:20">
      <c r="S113386" s="33"/>
      <c r="T113386" s="33"/>
    </row>
    <row r="113403" spans="19:20">
      <c r="S113403" s="33"/>
      <c r="T113403" s="33"/>
    </row>
    <row r="113420" spans="19:20">
      <c r="S113420" s="33"/>
      <c r="T113420" s="33"/>
    </row>
    <row r="113437" spans="19:20">
      <c r="S113437" s="33"/>
      <c r="T113437" s="33"/>
    </row>
    <row r="113454" spans="19:20">
      <c r="S113454" s="33"/>
      <c r="T113454" s="33"/>
    </row>
    <row r="113471" spans="19:20">
      <c r="S113471" s="33"/>
      <c r="T113471" s="33"/>
    </row>
    <row r="113488" spans="19:20">
      <c r="S113488" s="33"/>
      <c r="T113488" s="33"/>
    </row>
    <row r="113505" spans="19:20">
      <c r="S113505" s="33"/>
      <c r="T113505" s="33"/>
    </row>
    <row r="113522" spans="19:20">
      <c r="S113522" s="33"/>
      <c r="T113522" s="33"/>
    </row>
    <row r="113539" spans="19:20">
      <c r="S113539" s="33"/>
      <c r="T113539" s="33"/>
    </row>
    <row r="113556" spans="19:20">
      <c r="S113556" s="33"/>
      <c r="T113556" s="33"/>
    </row>
    <row r="113573" spans="19:20">
      <c r="S113573" s="33"/>
      <c r="T113573" s="33"/>
    </row>
    <row r="113590" spans="19:20">
      <c r="S113590" s="33"/>
      <c r="T113590" s="33"/>
    </row>
    <row r="113607" spans="19:20">
      <c r="S113607" s="33"/>
      <c r="T113607" s="33"/>
    </row>
    <row r="113624" spans="19:20">
      <c r="S113624" s="33"/>
      <c r="T113624" s="33"/>
    </row>
    <row r="113641" spans="19:20">
      <c r="S113641" s="33"/>
      <c r="T113641" s="33"/>
    </row>
    <row r="113658" spans="19:20">
      <c r="S113658" s="33"/>
      <c r="T113658" s="33"/>
    </row>
    <row r="113675" spans="19:20">
      <c r="S113675" s="33"/>
      <c r="T113675" s="33"/>
    </row>
    <row r="113692" spans="19:20">
      <c r="S113692" s="33"/>
      <c r="T113692" s="33"/>
    </row>
    <row r="113709" spans="19:20">
      <c r="S113709" s="33"/>
      <c r="T113709" s="33"/>
    </row>
    <row r="113726" spans="19:20">
      <c r="S113726" s="33"/>
      <c r="T113726" s="33"/>
    </row>
    <row r="113743" spans="19:20">
      <c r="S113743" s="33"/>
      <c r="T113743" s="33"/>
    </row>
    <row r="113760" spans="19:20">
      <c r="S113760" s="33"/>
      <c r="T113760" s="33"/>
    </row>
    <row r="113777" spans="19:20">
      <c r="S113777" s="33"/>
      <c r="T113777" s="33"/>
    </row>
    <row r="113794" spans="19:20">
      <c r="S113794" s="33"/>
      <c r="T113794" s="33"/>
    </row>
    <row r="113811" spans="19:20">
      <c r="S113811" s="33"/>
      <c r="T113811" s="33"/>
    </row>
    <row r="113828" spans="19:20">
      <c r="S113828" s="33"/>
      <c r="T113828" s="33"/>
    </row>
    <row r="113845" spans="19:20">
      <c r="S113845" s="33"/>
      <c r="T113845" s="33"/>
    </row>
    <row r="113862" spans="19:20">
      <c r="S113862" s="33"/>
      <c r="T113862" s="33"/>
    </row>
    <row r="113879" spans="19:20">
      <c r="S113879" s="33"/>
      <c r="T113879" s="33"/>
    </row>
    <row r="113896" spans="19:20">
      <c r="S113896" s="33"/>
      <c r="T113896" s="33"/>
    </row>
    <row r="113913" spans="19:20">
      <c r="S113913" s="33"/>
      <c r="T113913" s="33"/>
    </row>
    <row r="113930" spans="19:20">
      <c r="S113930" s="33"/>
      <c r="T113930" s="33"/>
    </row>
    <row r="113947" spans="19:20">
      <c r="S113947" s="33"/>
      <c r="T113947" s="33"/>
    </row>
    <row r="113964" spans="19:20">
      <c r="S113964" s="33"/>
      <c r="T113964" s="33"/>
    </row>
    <row r="113981" spans="19:20">
      <c r="S113981" s="33"/>
      <c r="T113981" s="33"/>
    </row>
    <row r="113998" spans="19:20">
      <c r="S113998" s="33"/>
      <c r="T113998" s="33"/>
    </row>
    <row r="114015" spans="19:20">
      <c r="S114015" s="33"/>
      <c r="T114015" s="33"/>
    </row>
    <row r="114032" spans="19:20">
      <c r="S114032" s="33"/>
      <c r="T114032" s="33"/>
    </row>
    <row r="114049" spans="19:20">
      <c r="S114049" s="33"/>
      <c r="T114049" s="33"/>
    </row>
    <row r="114066" spans="19:20">
      <c r="S114066" s="33"/>
      <c r="T114066" s="33"/>
    </row>
    <row r="114083" spans="19:20">
      <c r="S114083" s="33"/>
      <c r="T114083" s="33"/>
    </row>
    <row r="114100" spans="19:20">
      <c r="S114100" s="33"/>
      <c r="T114100" s="33"/>
    </row>
    <row r="114117" spans="19:20">
      <c r="S114117" s="33"/>
      <c r="T114117" s="33"/>
    </row>
    <row r="114134" spans="19:20">
      <c r="S114134" s="33"/>
      <c r="T114134" s="33"/>
    </row>
    <row r="114151" spans="19:20">
      <c r="S114151" s="33"/>
      <c r="T114151" s="33"/>
    </row>
    <row r="114168" spans="19:20">
      <c r="S114168" s="33"/>
      <c r="T114168" s="33"/>
    </row>
    <row r="114185" spans="19:20">
      <c r="S114185" s="33"/>
      <c r="T114185" s="33"/>
    </row>
    <row r="114202" spans="19:20">
      <c r="S114202" s="33"/>
      <c r="T114202" s="33"/>
    </row>
    <row r="114219" spans="19:20">
      <c r="S114219" s="33"/>
      <c r="T114219" s="33"/>
    </row>
    <row r="114236" spans="19:20">
      <c r="S114236" s="33"/>
      <c r="T114236" s="33"/>
    </row>
    <row r="114253" spans="19:20">
      <c r="S114253" s="33"/>
      <c r="T114253" s="33"/>
    </row>
    <row r="114270" spans="19:20">
      <c r="S114270" s="33"/>
      <c r="T114270" s="33"/>
    </row>
    <row r="114287" spans="19:20">
      <c r="S114287" s="33"/>
      <c r="T114287" s="33"/>
    </row>
    <row r="114304" spans="19:20">
      <c r="S114304" s="33"/>
      <c r="T114304" s="33"/>
    </row>
    <row r="114321" spans="19:20">
      <c r="S114321" s="33"/>
      <c r="T114321" s="33"/>
    </row>
    <row r="114338" spans="19:20">
      <c r="S114338" s="33"/>
      <c r="T114338" s="33"/>
    </row>
    <row r="114355" spans="19:20">
      <c r="S114355" s="33"/>
      <c r="T114355" s="33"/>
    </row>
    <row r="114372" spans="19:20">
      <c r="S114372" s="33"/>
      <c r="T114372" s="33"/>
    </row>
    <row r="114389" spans="19:20">
      <c r="S114389" s="33"/>
      <c r="T114389" s="33"/>
    </row>
    <row r="114406" spans="19:20">
      <c r="S114406" s="33"/>
      <c r="T114406" s="33"/>
    </row>
    <row r="114423" spans="19:20">
      <c r="S114423" s="33"/>
      <c r="T114423" s="33"/>
    </row>
    <row r="114440" spans="19:20">
      <c r="S114440" s="33"/>
      <c r="T114440" s="33"/>
    </row>
    <row r="114457" spans="19:20">
      <c r="S114457" s="33"/>
      <c r="T114457" s="33"/>
    </row>
    <row r="114474" spans="19:20">
      <c r="S114474" s="33"/>
      <c r="T114474" s="33"/>
    </row>
    <row r="114491" spans="19:20">
      <c r="S114491" s="33"/>
      <c r="T114491" s="33"/>
    </row>
    <row r="114508" spans="19:20">
      <c r="S114508" s="33"/>
      <c r="T114508" s="33"/>
    </row>
    <row r="114525" spans="19:20">
      <c r="S114525" s="33"/>
      <c r="T114525" s="33"/>
    </row>
    <row r="114542" spans="19:20">
      <c r="S114542" s="33"/>
      <c r="T114542" s="33"/>
    </row>
    <row r="114559" spans="19:20">
      <c r="S114559" s="33"/>
      <c r="T114559" s="33"/>
    </row>
    <row r="114576" spans="19:20">
      <c r="S114576" s="33"/>
      <c r="T114576" s="33"/>
    </row>
    <row r="114593" spans="19:20">
      <c r="S114593" s="33"/>
      <c r="T114593" s="33"/>
    </row>
    <row r="114610" spans="19:20">
      <c r="S114610" s="33"/>
      <c r="T114610" s="33"/>
    </row>
    <row r="114627" spans="19:20">
      <c r="S114627" s="33"/>
      <c r="T114627" s="33"/>
    </row>
    <row r="114644" spans="19:20">
      <c r="S114644" s="33"/>
      <c r="T114644" s="33"/>
    </row>
    <row r="114661" spans="19:20">
      <c r="S114661" s="33"/>
      <c r="T114661" s="33"/>
    </row>
    <row r="114678" spans="19:20">
      <c r="S114678" s="33"/>
      <c r="T114678" s="33"/>
    </row>
    <row r="114695" spans="19:20">
      <c r="S114695" s="33"/>
      <c r="T114695" s="33"/>
    </row>
    <row r="114712" spans="19:20">
      <c r="S114712" s="33"/>
      <c r="T114712" s="33"/>
    </row>
    <row r="114729" spans="19:20">
      <c r="S114729" s="33"/>
      <c r="T114729" s="33"/>
    </row>
    <row r="114746" spans="19:20">
      <c r="S114746" s="33"/>
      <c r="T114746" s="33"/>
    </row>
    <row r="114763" spans="19:20">
      <c r="S114763" s="33"/>
      <c r="T114763" s="33"/>
    </row>
    <row r="114780" spans="19:20">
      <c r="S114780" s="33"/>
      <c r="T114780" s="33"/>
    </row>
    <row r="114797" spans="19:20">
      <c r="S114797" s="33"/>
      <c r="T114797" s="33"/>
    </row>
    <row r="114814" spans="19:20">
      <c r="S114814" s="33"/>
      <c r="T114814" s="33"/>
    </row>
    <row r="114831" spans="19:20">
      <c r="S114831" s="33"/>
      <c r="T114831" s="33"/>
    </row>
    <row r="114848" spans="19:20">
      <c r="S114848" s="33"/>
      <c r="T114848" s="33"/>
    </row>
    <row r="114865" spans="19:20">
      <c r="S114865" s="33"/>
      <c r="T114865" s="33"/>
    </row>
    <row r="114882" spans="19:20">
      <c r="S114882" s="33"/>
      <c r="T114882" s="33"/>
    </row>
    <row r="114899" spans="19:20">
      <c r="S114899" s="33"/>
      <c r="T114899" s="33"/>
    </row>
    <row r="114916" spans="19:20">
      <c r="S114916" s="33"/>
      <c r="T114916" s="33"/>
    </row>
    <row r="114933" spans="19:20">
      <c r="S114933" s="33"/>
      <c r="T114933" s="33"/>
    </row>
    <row r="114950" spans="19:20">
      <c r="S114950" s="33"/>
      <c r="T114950" s="33"/>
    </row>
    <row r="114967" spans="19:20">
      <c r="S114967" s="33"/>
      <c r="T114967" s="33"/>
    </row>
    <row r="114984" spans="19:20">
      <c r="S114984" s="33"/>
      <c r="T114984" s="33"/>
    </row>
    <row r="115001" spans="19:20">
      <c r="S115001" s="33"/>
      <c r="T115001" s="33"/>
    </row>
    <row r="115018" spans="19:20">
      <c r="S115018" s="33"/>
      <c r="T115018" s="33"/>
    </row>
    <row r="115035" spans="19:20">
      <c r="S115035" s="33"/>
      <c r="T115035" s="33"/>
    </row>
    <row r="115052" spans="19:20">
      <c r="S115052" s="33"/>
      <c r="T115052" s="33"/>
    </row>
    <row r="115069" spans="19:20">
      <c r="S115069" s="33"/>
      <c r="T115069" s="33"/>
    </row>
    <row r="115086" spans="19:20">
      <c r="S115086" s="33"/>
      <c r="T115086" s="33"/>
    </row>
    <row r="115103" spans="19:20">
      <c r="S115103" s="33"/>
      <c r="T115103" s="33"/>
    </row>
    <row r="115120" spans="19:20">
      <c r="S115120" s="33"/>
      <c r="T115120" s="33"/>
    </row>
    <row r="115137" spans="19:20">
      <c r="S115137" s="33"/>
      <c r="T115137" s="33"/>
    </row>
    <row r="115154" spans="19:20">
      <c r="S115154" s="33"/>
      <c r="T115154" s="33"/>
    </row>
    <row r="115171" spans="19:20">
      <c r="S115171" s="33"/>
      <c r="T115171" s="33"/>
    </row>
    <row r="115188" spans="19:20">
      <c r="S115188" s="33"/>
      <c r="T115188" s="33"/>
    </row>
    <row r="115205" spans="19:20">
      <c r="S115205" s="33"/>
      <c r="T115205" s="33"/>
    </row>
    <row r="115222" spans="19:20">
      <c r="S115222" s="33"/>
      <c r="T115222" s="33"/>
    </row>
    <row r="115239" spans="19:20">
      <c r="S115239" s="33"/>
      <c r="T115239" s="33"/>
    </row>
    <row r="115256" spans="19:20">
      <c r="S115256" s="33"/>
      <c r="T115256" s="33"/>
    </row>
    <row r="115273" spans="19:20">
      <c r="S115273" s="33"/>
      <c r="T115273" s="33"/>
    </row>
    <row r="115290" spans="19:20">
      <c r="S115290" s="33"/>
      <c r="T115290" s="33"/>
    </row>
    <row r="115307" spans="19:20">
      <c r="S115307" s="33"/>
      <c r="T115307" s="33"/>
    </row>
    <row r="115324" spans="19:20">
      <c r="S115324" s="33"/>
      <c r="T115324" s="33"/>
    </row>
    <row r="115341" spans="19:20">
      <c r="S115341" s="33"/>
      <c r="T115341" s="33"/>
    </row>
    <row r="115358" spans="19:20">
      <c r="S115358" s="33"/>
      <c r="T115358" s="33"/>
    </row>
    <row r="115375" spans="19:20">
      <c r="S115375" s="33"/>
      <c r="T115375" s="33"/>
    </row>
    <row r="115392" spans="19:20">
      <c r="S115392" s="33"/>
      <c r="T115392" s="33"/>
    </row>
    <row r="115409" spans="19:20">
      <c r="S115409" s="33"/>
      <c r="T115409" s="33"/>
    </row>
    <row r="115426" spans="19:20">
      <c r="S115426" s="33"/>
      <c r="T115426" s="33"/>
    </row>
    <row r="115443" spans="19:20">
      <c r="S115443" s="33"/>
      <c r="T115443" s="33"/>
    </row>
    <row r="115460" spans="19:20">
      <c r="S115460" s="33"/>
      <c r="T115460" s="33"/>
    </row>
    <row r="115477" spans="19:20">
      <c r="S115477" s="33"/>
      <c r="T115477" s="33"/>
    </row>
    <row r="115494" spans="19:20">
      <c r="S115494" s="33"/>
      <c r="T115494" s="33"/>
    </row>
    <row r="115511" spans="19:20">
      <c r="S115511" s="33"/>
      <c r="T115511" s="33"/>
    </row>
    <row r="115528" spans="19:20">
      <c r="S115528" s="33"/>
      <c r="T115528" s="33"/>
    </row>
    <row r="115545" spans="19:20">
      <c r="S115545" s="33"/>
      <c r="T115545" s="33"/>
    </row>
    <row r="115562" spans="19:20">
      <c r="S115562" s="33"/>
      <c r="T115562" s="33"/>
    </row>
    <row r="115579" spans="19:20">
      <c r="S115579" s="33"/>
      <c r="T115579" s="33"/>
    </row>
    <row r="115596" spans="19:20">
      <c r="S115596" s="33"/>
      <c r="T115596" s="33"/>
    </row>
    <row r="115613" spans="19:20">
      <c r="S115613" s="33"/>
      <c r="T115613" s="33"/>
    </row>
    <row r="115630" spans="19:20">
      <c r="S115630" s="33"/>
      <c r="T115630" s="33"/>
    </row>
    <row r="115647" spans="19:20">
      <c r="S115647" s="33"/>
      <c r="T115647" s="33"/>
    </row>
    <row r="115664" spans="19:20">
      <c r="S115664" s="33"/>
      <c r="T115664" s="33"/>
    </row>
    <row r="115681" spans="19:20">
      <c r="S115681" s="33"/>
      <c r="T115681" s="33"/>
    </row>
    <row r="115698" spans="19:20">
      <c r="S115698" s="33"/>
      <c r="T115698" s="33"/>
    </row>
    <row r="115715" spans="19:20">
      <c r="S115715" s="33"/>
      <c r="T115715" s="33"/>
    </row>
    <row r="115732" spans="19:20">
      <c r="S115732" s="33"/>
      <c r="T115732" s="33"/>
    </row>
    <row r="115749" spans="19:20">
      <c r="S115749" s="33"/>
      <c r="T115749" s="33"/>
    </row>
    <row r="115766" spans="19:20">
      <c r="S115766" s="33"/>
      <c r="T115766" s="33"/>
    </row>
    <row r="115783" spans="19:20">
      <c r="S115783" s="33"/>
      <c r="T115783" s="33"/>
    </row>
    <row r="115800" spans="19:20">
      <c r="S115800" s="33"/>
      <c r="T115800" s="33"/>
    </row>
    <row r="115817" spans="19:20">
      <c r="S115817" s="33"/>
      <c r="T115817" s="33"/>
    </row>
    <row r="115834" spans="19:20">
      <c r="S115834" s="33"/>
      <c r="T115834" s="33"/>
    </row>
    <row r="115851" spans="19:20">
      <c r="S115851" s="33"/>
      <c r="T115851" s="33"/>
    </row>
    <row r="115868" spans="19:20">
      <c r="S115868" s="33"/>
      <c r="T115868" s="33"/>
    </row>
    <row r="115885" spans="19:20">
      <c r="S115885" s="33"/>
      <c r="T115885" s="33"/>
    </row>
    <row r="115902" spans="19:20">
      <c r="S115902" s="33"/>
      <c r="T115902" s="33"/>
    </row>
    <row r="115919" spans="19:20">
      <c r="S115919" s="33"/>
      <c r="T115919" s="33"/>
    </row>
    <row r="115936" spans="19:20">
      <c r="S115936" s="33"/>
      <c r="T115936" s="33"/>
    </row>
    <row r="115953" spans="19:20">
      <c r="S115953" s="33"/>
      <c r="T115953" s="33"/>
    </row>
    <row r="115970" spans="19:20">
      <c r="S115970" s="33"/>
      <c r="T115970" s="33"/>
    </row>
    <row r="115987" spans="19:20">
      <c r="S115987" s="33"/>
      <c r="T115987" s="33"/>
    </row>
    <row r="116004" spans="19:20">
      <c r="S116004" s="33"/>
      <c r="T116004" s="33"/>
    </row>
    <row r="116021" spans="19:20">
      <c r="S116021" s="33"/>
      <c r="T116021" s="33"/>
    </row>
    <row r="116038" spans="19:20">
      <c r="S116038" s="33"/>
      <c r="T116038" s="33"/>
    </row>
    <row r="116055" spans="19:20">
      <c r="S116055" s="33"/>
      <c r="T116055" s="33"/>
    </row>
    <row r="116072" spans="19:20">
      <c r="S116072" s="33"/>
      <c r="T116072" s="33"/>
    </row>
    <row r="116089" spans="19:20">
      <c r="S116089" s="33"/>
      <c r="T116089" s="33"/>
    </row>
    <row r="116106" spans="19:20">
      <c r="S116106" s="33"/>
      <c r="T116106" s="33"/>
    </row>
    <row r="116123" spans="19:20">
      <c r="S116123" s="33"/>
      <c r="T116123" s="33"/>
    </row>
    <row r="116140" spans="19:20">
      <c r="S116140" s="33"/>
      <c r="T116140" s="33"/>
    </row>
    <row r="116157" spans="19:20">
      <c r="S116157" s="33"/>
      <c r="T116157" s="33"/>
    </row>
    <row r="116174" spans="19:20">
      <c r="S116174" s="33"/>
      <c r="T116174" s="33"/>
    </row>
    <row r="116191" spans="19:20">
      <c r="S116191" s="33"/>
      <c r="T116191" s="33"/>
    </row>
    <row r="116208" spans="19:20">
      <c r="S116208" s="33"/>
      <c r="T116208" s="33"/>
    </row>
    <row r="116225" spans="19:20">
      <c r="S116225" s="33"/>
      <c r="T116225" s="33"/>
    </row>
    <row r="116242" spans="19:20">
      <c r="S116242" s="33"/>
      <c r="T116242" s="33"/>
    </row>
    <row r="116259" spans="19:20">
      <c r="S116259" s="33"/>
      <c r="T116259" s="33"/>
    </row>
    <row r="116276" spans="19:20">
      <c r="S116276" s="33"/>
      <c r="T116276" s="33"/>
    </row>
    <row r="116293" spans="19:20">
      <c r="S116293" s="33"/>
      <c r="T116293" s="33"/>
    </row>
    <row r="116310" spans="19:20">
      <c r="S116310" s="33"/>
      <c r="T116310" s="33"/>
    </row>
    <row r="116327" spans="19:20">
      <c r="S116327" s="33"/>
      <c r="T116327" s="33"/>
    </row>
    <row r="116344" spans="19:20">
      <c r="S116344" s="33"/>
      <c r="T116344" s="33"/>
    </row>
    <row r="116361" spans="19:20">
      <c r="S116361" s="33"/>
      <c r="T116361" s="33"/>
    </row>
    <row r="116378" spans="19:20">
      <c r="S116378" s="33"/>
      <c r="T116378" s="33"/>
    </row>
    <row r="116395" spans="19:20">
      <c r="S116395" s="33"/>
      <c r="T116395" s="33"/>
    </row>
    <row r="116412" spans="19:20">
      <c r="S116412" s="33"/>
      <c r="T116412" s="33"/>
    </row>
    <row r="116429" spans="19:20">
      <c r="S116429" s="33"/>
      <c r="T116429" s="33"/>
    </row>
    <row r="116446" spans="19:20">
      <c r="S116446" s="33"/>
      <c r="T116446" s="33"/>
    </row>
    <row r="116463" spans="19:20">
      <c r="S116463" s="33"/>
      <c r="T116463" s="33"/>
    </row>
    <row r="116480" spans="19:20">
      <c r="S116480" s="33"/>
      <c r="T116480" s="33"/>
    </row>
    <row r="116497" spans="19:20">
      <c r="S116497" s="33"/>
      <c r="T116497" s="33"/>
    </row>
    <row r="116514" spans="19:20">
      <c r="S116514" s="33"/>
      <c r="T116514" s="33"/>
    </row>
    <row r="116531" spans="19:20">
      <c r="S116531" s="33"/>
      <c r="T116531" s="33"/>
    </row>
    <row r="116548" spans="19:20">
      <c r="S116548" s="33"/>
      <c r="T116548" s="33"/>
    </row>
    <row r="116565" spans="19:20">
      <c r="S116565" s="33"/>
      <c r="T116565" s="33"/>
    </row>
    <row r="116582" spans="19:20">
      <c r="S116582" s="33"/>
      <c r="T116582" s="33"/>
    </row>
    <row r="116599" spans="19:20">
      <c r="S116599" s="33"/>
      <c r="T116599" s="33"/>
    </row>
    <row r="116616" spans="19:20">
      <c r="S116616" s="33"/>
      <c r="T116616" s="33"/>
    </row>
    <row r="116633" spans="19:20">
      <c r="S116633" s="33"/>
      <c r="T116633" s="33"/>
    </row>
    <row r="116650" spans="19:20">
      <c r="S116650" s="33"/>
      <c r="T116650" s="33"/>
    </row>
    <row r="116667" spans="19:20">
      <c r="S116667" s="33"/>
      <c r="T116667" s="33"/>
    </row>
    <row r="116684" spans="19:20">
      <c r="S116684" s="33"/>
      <c r="T116684" s="33"/>
    </row>
    <row r="116701" spans="19:20">
      <c r="S116701" s="33"/>
      <c r="T116701" s="33"/>
    </row>
    <row r="116718" spans="19:20">
      <c r="S116718" s="33"/>
      <c r="T116718" s="33"/>
    </row>
    <row r="116735" spans="19:20">
      <c r="S116735" s="33"/>
      <c r="T116735" s="33"/>
    </row>
    <row r="116752" spans="19:20">
      <c r="S116752" s="33"/>
      <c r="T116752" s="33"/>
    </row>
    <row r="116769" spans="19:20">
      <c r="S116769" s="33"/>
      <c r="T116769" s="33"/>
    </row>
    <row r="116786" spans="19:20">
      <c r="S116786" s="33"/>
      <c r="T116786" s="33"/>
    </row>
    <row r="116803" spans="19:20">
      <c r="S116803" s="33"/>
      <c r="T116803" s="33"/>
    </row>
    <row r="116820" spans="19:20">
      <c r="S116820" s="33"/>
      <c r="T116820" s="33"/>
    </row>
    <row r="116837" spans="19:20">
      <c r="S116837" s="33"/>
      <c r="T116837" s="33"/>
    </row>
    <row r="116854" spans="19:20">
      <c r="S116854" s="33"/>
      <c r="T116854" s="33"/>
    </row>
    <row r="116871" spans="19:20">
      <c r="S116871" s="33"/>
      <c r="T116871" s="33"/>
    </row>
    <row r="116888" spans="19:20">
      <c r="S116888" s="33"/>
      <c r="T116888" s="33"/>
    </row>
    <row r="116905" spans="19:20">
      <c r="S116905" s="33"/>
      <c r="T116905" s="33"/>
    </row>
    <row r="116922" spans="19:20">
      <c r="S116922" s="33"/>
      <c r="T116922" s="33"/>
    </row>
    <row r="116939" spans="19:20">
      <c r="S116939" s="33"/>
      <c r="T116939" s="33"/>
    </row>
    <row r="116956" spans="19:20">
      <c r="S116956" s="33"/>
      <c r="T116956" s="33"/>
    </row>
    <row r="116973" spans="19:20">
      <c r="S116973" s="33"/>
      <c r="T116973" s="33"/>
    </row>
    <row r="116990" spans="19:20">
      <c r="S116990" s="33"/>
      <c r="T116990" s="33"/>
    </row>
    <row r="117007" spans="19:20">
      <c r="S117007" s="33"/>
      <c r="T117007" s="33"/>
    </row>
    <row r="117024" spans="19:20">
      <c r="S117024" s="33"/>
      <c r="T117024" s="33"/>
    </row>
    <row r="117041" spans="19:20">
      <c r="S117041" s="33"/>
      <c r="T117041" s="33"/>
    </row>
    <row r="117058" spans="19:20">
      <c r="S117058" s="33"/>
      <c r="T117058" s="33"/>
    </row>
    <row r="117075" spans="19:20">
      <c r="S117075" s="33"/>
      <c r="T117075" s="33"/>
    </row>
    <row r="117092" spans="19:20">
      <c r="S117092" s="33"/>
      <c r="T117092" s="33"/>
    </row>
    <row r="117109" spans="19:20">
      <c r="S117109" s="33"/>
      <c r="T117109" s="33"/>
    </row>
    <row r="117126" spans="19:20">
      <c r="S117126" s="33"/>
      <c r="T117126" s="33"/>
    </row>
    <row r="117143" spans="19:20">
      <c r="S117143" s="33"/>
      <c r="T117143" s="33"/>
    </row>
    <row r="117160" spans="19:20">
      <c r="S117160" s="33"/>
      <c r="T117160" s="33"/>
    </row>
    <row r="117177" spans="19:20">
      <c r="S117177" s="33"/>
      <c r="T117177" s="33"/>
    </row>
    <row r="117194" spans="19:20">
      <c r="S117194" s="33"/>
      <c r="T117194" s="33"/>
    </row>
    <row r="117211" spans="19:20">
      <c r="S117211" s="33"/>
      <c r="T117211" s="33"/>
    </row>
    <row r="117228" spans="19:20">
      <c r="S117228" s="33"/>
      <c r="T117228" s="33"/>
    </row>
    <row r="117245" spans="19:20">
      <c r="S117245" s="33"/>
      <c r="T117245" s="33"/>
    </row>
    <row r="117262" spans="19:20">
      <c r="S117262" s="33"/>
      <c r="T117262" s="33"/>
    </row>
    <row r="117279" spans="19:20">
      <c r="S117279" s="33"/>
      <c r="T117279" s="33"/>
    </row>
    <row r="117296" spans="19:20">
      <c r="S117296" s="33"/>
      <c r="T117296" s="33"/>
    </row>
    <row r="117313" spans="19:20">
      <c r="S117313" s="33"/>
      <c r="T117313" s="33"/>
    </row>
    <row r="117330" spans="19:20">
      <c r="S117330" s="33"/>
      <c r="T117330" s="33"/>
    </row>
    <row r="117347" spans="19:20">
      <c r="S117347" s="33"/>
      <c r="T117347" s="33"/>
    </row>
    <row r="117364" spans="19:20">
      <c r="S117364" s="33"/>
      <c r="T117364" s="33"/>
    </row>
    <row r="117381" spans="19:20">
      <c r="S117381" s="33"/>
      <c r="T117381" s="33"/>
    </row>
    <row r="117398" spans="19:20">
      <c r="S117398" s="33"/>
      <c r="T117398" s="33"/>
    </row>
    <row r="117415" spans="19:20">
      <c r="S117415" s="33"/>
      <c r="T117415" s="33"/>
    </row>
    <row r="117432" spans="19:20">
      <c r="S117432" s="33"/>
      <c r="T117432" s="33"/>
    </row>
    <row r="117449" spans="19:20">
      <c r="S117449" s="33"/>
      <c r="T117449" s="33"/>
    </row>
    <row r="117466" spans="19:20">
      <c r="S117466" s="33"/>
      <c r="T117466" s="33"/>
    </row>
    <row r="117483" spans="19:20">
      <c r="S117483" s="33"/>
      <c r="T117483" s="33"/>
    </row>
    <row r="117500" spans="19:20">
      <c r="S117500" s="33"/>
      <c r="T117500" s="33"/>
    </row>
    <row r="117517" spans="19:20">
      <c r="S117517" s="33"/>
      <c r="T117517" s="33"/>
    </row>
    <row r="117534" spans="19:20">
      <c r="S117534" s="33"/>
      <c r="T117534" s="33"/>
    </row>
    <row r="117551" spans="19:20">
      <c r="S117551" s="33"/>
      <c r="T117551" s="33"/>
    </row>
    <row r="117568" spans="19:20">
      <c r="S117568" s="33"/>
      <c r="T117568" s="33"/>
    </row>
    <row r="117585" spans="19:20">
      <c r="S117585" s="33"/>
      <c r="T117585" s="33"/>
    </row>
    <row r="117602" spans="19:20">
      <c r="S117602" s="33"/>
      <c r="T117602" s="33"/>
    </row>
    <row r="117619" spans="19:20">
      <c r="S117619" s="33"/>
      <c r="T117619" s="33"/>
    </row>
    <row r="117636" spans="19:20">
      <c r="S117636" s="33"/>
      <c r="T117636" s="33"/>
    </row>
    <row r="117653" spans="19:20">
      <c r="S117653" s="33"/>
      <c r="T117653" s="33"/>
    </row>
    <row r="117670" spans="19:20">
      <c r="S117670" s="33"/>
      <c r="T117670" s="33"/>
    </row>
    <row r="117687" spans="19:20">
      <c r="S117687" s="33"/>
      <c r="T117687" s="33"/>
    </row>
    <row r="117704" spans="19:20">
      <c r="S117704" s="33"/>
      <c r="T117704" s="33"/>
    </row>
    <row r="117721" spans="19:20">
      <c r="S117721" s="33"/>
      <c r="T117721" s="33"/>
    </row>
    <row r="117738" spans="19:20">
      <c r="S117738" s="33"/>
      <c r="T117738" s="33"/>
    </row>
    <row r="117755" spans="19:20">
      <c r="S117755" s="33"/>
      <c r="T117755" s="33"/>
    </row>
    <row r="117772" spans="19:20">
      <c r="S117772" s="33"/>
      <c r="T117772" s="33"/>
    </row>
    <row r="117789" spans="19:20">
      <c r="S117789" s="33"/>
      <c r="T117789" s="33"/>
    </row>
    <row r="117806" spans="19:20">
      <c r="S117806" s="33"/>
      <c r="T117806" s="33"/>
    </row>
    <row r="117823" spans="19:20">
      <c r="S117823" s="33"/>
      <c r="T117823" s="33"/>
    </row>
    <row r="117840" spans="19:20">
      <c r="S117840" s="33"/>
      <c r="T117840" s="33"/>
    </row>
    <row r="117857" spans="19:20">
      <c r="S117857" s="33"/>
      <c r="T117857" s="33"/>
    </row>
    <row r="117874" spans="19:20">
      <c r="S117874" s="33"/>
      <c r="T117874" s="33"/>
    </row>
    <row r="117891" spans="19:20">
      <c r="S117891" s="33"/>
      <c r="T117891" s="33"/>
    </row>
    <row r="117908" spans="19:20">
      <c r="S117908" s="33"/>
      <c r="T117908" s="33"/>
    </row>
    <row r="117925" spans="19:20">
      <c r="S117925" s="33"/>
      <c r="T117925" s="33"/>
    </row>
    <row r="117942" spans="19:20">
      <c r="S117942" s="33"/>
      <c r="T117942" s="33"/>
    </row>
    <row r="117959" spans="19:20">
      <c r="S117959" s="33"/>
      <c r="T117959" s="33"/>
    </row>
    <row r="117976" spans="19:20">
      <c r="S117976" s="33"/>
      <c r="T117976" s="33"/>
    </row>
    <row r="117993" spans="19:20">
      <c r="S117993" s="33"/>
      <c r="T117993" s="33"/>
    </row>
    <row r="118010" spans="19:20">
      <c r="S118010" s="33"/>
      <c r="T118010" s="33"/>
    </row>
    <row r="118027" spans="19:20">
      <c r="S118027" s="33"/>
      <c r="T118027" s="33"/>
    </row>
    <row r="118044" spans="19:20">
      <c r="S118044" s="33"/>
      <c r="T118044" s="33"/>
    </row>
    <row r="118061" spans="19:20">
      <c r="S118061" s="33"/>
      <c r="T118061" s="33"/>
    </row>
    <row r="118078" spans="19:20">
      <c r="S118078" s="33"/>
      <c r="T118078" s="33"/>
    </row>
    <row r="118095" spans="19:20">
      <c r="S118095" s="33"/>
      <c r="T118095" s="33"/>
    </row>
    <row r="118112" spans="19:20">
      <c r="S118112" s="33"/>
      <c r="T118112" s="33"/>
    </row>
    <row r="118129" spans="19:20">
      <c r="S118129" s="33"/>
      <c r="T118129" s="33"/>
    </row>
    <row r="118146" spans="19:20">
      <c r="S118146" s="33"/>
      <c r="T118146" s="33"/>
    </row>
    <row r="118163" spans="19:20">
      <c r="S118163" s="33"/>
      <c r="T118163" s="33"/>
    </row>
    <row r="118180" spans="19:20">
      <c r="S118180" s="33"/>
      <c r="T118180" s="33"/>
    </row>
    <row r="118197" spans="19:20">
      <c r="S118197" s="33"/>
      <c r="T118197" s="33"/>
    </row>
    <row r="118214" spans="19:20">
      <c r="S118214" s="33"/>
      <c r="T118214" s="33"/>
    </row>
    <row r="118231" spans="19:20">
      <c r="S118231" s="33"/>
      <c r="T118231" s="33"/>
    </row>
    <row r="118248" spans="19:20">
      <c r="S118248" s="33"/>
      <c r="T118248" s="33"/>
    </row>
    <row r="118265" spans="19:20">
      <c r="S118265" s="33"/>
      <c r="T118265" s="33"/>
    </row>
    <row r="118282" spans="19:20">
      <c r="S118282" s="33"/>
      <c r="T118282" s="33"/>
    </row>
    <row r="118299" spans="19:20">
      <c r="S118299" s="33"/>
      <c r="T118299" s="33"/>
    </row>
    <row r="118316" spans="19:20">
      <c r="S118316" s="33"/>
      <c r="T118316" s="33"/>
    </row>
    <row r="118333" spans="19:20">
      <c r="S118333" s="33"/>
      <c r="T118333" s="33"/>
    </row>
    <row r="118350" spans="19:20">
      <c r="S118350" s="33"/>
      <c r="T118350" s="33"/>
    </row>
    <row r="118367" spans="19:20">
      <c r="S118367" s="33"/>
      <c r="T118367" s="33"/>
    </row>
    <row r="118384" spans="19:20">
      <c r="S118384" s="33"/>
      <c r="T118384" s="33"/>
    </row>
    <row r="118401" spans="19:20">
      <c r="S118401" s="33"/>
      <c r="T118401" s="33"/>
    </row>
    <row r="118418" spans="19:20">
      <c r="S118418" s="33"/>
      <c r="T118418" s="33"/>
    </row>
    <row r="118435" spans="19:20">
      <c r="S118435" s="33"/>
      <c r="T118435" s="33"/>
    </row>
    <row r="118452" spans="19:20">
      <c r="S118452" s="33"/>
      <c r="T118452" s="33"/>
    </row>
    <row r="118469" spans="19:20">
      <c r="S118469" s="33"/>
      <c r="T118469" s="33"/>
    </row>
    <row r="118486" spans="19:20">
      <c r="S118486" s="33"/>
      <c r="T118486" s="33"/>
    </row>
    <row r="118503" spans="19:20">
      <c r="S118503" s="33"/>
      <c r="T118503" s="33"/>
    </row>
    <row r="118520" spans="19:20">
      <c r="S118520" s="33"/>
      <c r="T118520" s="33"/>
    </row>
    <row r="118537" spans="19:20">
      <c r="S118537" s="33"/>
      <c r="T118537" s="33"/>
    </row>
    <row r="118554" spans="19:20">
      <c r="S118554" s="33"/>
      <c r="T118554" s="33"/>
    </row>
    <row r="118571" spans="19:20">
      <c r="S118571" s="33"/>
      <c r="T118571" s="33"/>
    </row>
    <row r="118588" spans="19:20">
      <c r="S118588" s="33"/>
      <c r="T118588" s="33"/>
    </row>
    <row r="118605" spans="19:20">
      <c r="S118605" s="33"/>
      <c r="T118605" s="33"/>
    </row>
    <row r="118622" spans="19:20">
      <c r="S118622" s="33"/>
      <c r="T118622" s="33"/>
    </row>
    <row r="118639" spans="19:20">
      <c r="S118639" s="33"/>
      <c r="T118639" s="33"/>
    </row>
    <row r="118656" spans="19:20">
      <c r="S118656" s="33"/>
      <c r="T118656" s="33"/>
    </row>
    <row r="118673" spans="19:20">
      <c r="S118673" s="33"/>
      <c r="T118673" s="33"/>
    </row>
    <row r="118690" spans="19:20">
      <c r="S118690" s="33"/>
      <c r="T118690" s="33"/>
    </row>
    <row r="118707" spans="19:20">
      <c r="S118707" s="33"/>
      <c r="T118707" s="33"/>
    </row>
    <row r="118724" spans="19:20">
      <c r="S118724" s="33"/>
      <c r="T118724" s="33"/>
    </row>
    <row r="118741" spans="19:20">
      <c r="S118741" s="33"/>
      <c r="T118741" s="33"/>
    </row>
    <row r="118758" spans="19:20">
      <c r="S118758" s="33"/>
      <c r="T118758" s="33"/>
    </row>
    <row r="118775" spans="19:20">
      <c r="S118775" s="33"/>
      <c r="T118775" s="33"/>
    </row>
    <row r="118792" spans="19:20">
      <c r="S118792" s="33"/>
      <c r="T118792" s="33"/>
    </row>
    <row r="118809" spans="19:20">
      <c r="S118809" s="33"/>
      <c r="T118809" s="33"/>
    </row>
    <row r="118826" spans="19:20">
      <c r="S118826" s="33"/>
      <c r="T118826" s="33"/>
    </row>
    <row r="118843" spans="19:20">
      <c r="S118843" s="33"/>
      <c r="T118843" s="33"/>
    </row>
    <row r="118860" spans="19:20">
      <c r="S118860" s="33"/>
      <c r="T118860" s="33"/>
    </row>
    <row r="118877" spans="19:20">
      <c r="S118877" s="33"/>
      <c r="T118877" s="33"/>
    </row>
    <row r="118894" spans="19:20">
      <c r="S118894" s="33"/>
      <c r="T118894" s="33"/>
    </row>
    <row r="118911" spans="19:20">
      <c r="S118911" s="33"/>
      <c r="T118911" s="33"/>
    </row>
    <row r="118928" spans="19:20">
      <c r="S118928" s="33"/>
      <c r="T118928" s="33"/>
    </row>
    <row r="118945" spans="19:20">
      <c r="S118945" s="33"/>
      <c r="T118945" s="33"/>
    </row>
    <row r="118962" spans="19:20">
      <c r="S118962" s="33"/>
      <c r="T118962" s="33"/>
    </row>
    <row r="118979" spans="19:20">
      <c r="S118979" s="33"/>
      <c r="T118979" s="33"/>
    </row>
    <row r="118996" spans="19:20">
      <c r="S118996" s="33"/>
      <c r="T118996" s="33"/>
    </row>
    <row r="119013" spans="19:20">
      <c r="S119013" s="33"/>
      <c r="T119013" s="33"/>
    </row>
    <row r="119030" spans="19:20">
      <c r="S119030" s="33"/>
      <c r="T119030" s="33"/>
    </row>
    <row r="119047" spans="19:20">
      <c r="S119047" s="33"/>
      <c r="T119047" s="33"/>
    </row>
    <row r="119064" spans="19:20">
      <c r="S119064" s="33"/>
      <c r="T119064" s="33"/>
    </row>
    <row r="119081" spans="19:20">
      <c r="S119081" s="33"/>
      <c r="T119081" s="33"/>
    </row>
    <row r="119098" spans="19:20">
      <c r="S119098" s="33"/>
      <c r="T119098" s="33"/>
    </row>
    <row r="119115" spans="19:20">
      <c r="S119115" s="33"/>
      <c r="T119115" s="33"/>
    </row>
    <row r="119132" spans="19:20">
      <c r="S119132" s="33"/>
      <c r="T119132" s="33"/>
    </row>
    <row r="119149" spans="19:20">
      <c r="S119149" s="33"/>
      <c r="T119149" s="33"/>
    </row>
    <row r="119166" spans="19:20">
      <c r="S119166" s="33"/>
      <c r="T119166" s="33"/>
    </row>
    <row r="119183" spans="19:20">
      <c r="S119183" s="33"/>
      <c r="T119183" s="33"/>
    </row>
    <row r="119200" spans="19:20">
      <c r="S119200" s="33"/>
      <c r="T119200" s="33"/>
    </row>
    <row r="119217" spans="19:20">
      <c r="S119217" s="33"/>
      <c r="T119217" s="33"/>
    </row>
    <row r="119234" spans="19:20">
      <c r="S119234" s="33"/>
      <c r="T119234" s="33"/>
    </row>
    <row r="119251" spans="19:20">
      <c r="S119251" s="33"/>
      <c r="T119251" s="33"/>
    </row>
    <row r="119268" spans="19:20">
      <c r="S119268" s="33"/>
      <c r="T119268" s="33"/>
    </row>
    <row r="119285" spans="19:20">
      <c r="S119285" s="33"/>
      <c r="T119285" s="33"/>
    </row>
    <row r="119302" spans="19:20">
      <c r="S119302" s="33"/>
      <c r="T119302" s="33"/>
    </row>
    <row r="119319" spans="19:20">
      <c r="S119319" s="33"/>
      <c r="T119319" s="33"/>
    </row>
    <row r="119336" spans="19:20">
      <c r="S119336" s="33"/>
      <c r="T119336" s="33"/>
    </row>
    <row r="119353" spans="19:20">
      <c r="S119353" s="33"/>
      <c r="T119353" s="33"/>
    </row>
    <row r="119370" spans="19:20">
      <c r="S119370" s="33"/>
      <c r="T119370" s="33"/>
    </row>
    <row r="119387" spans="19:20">
      <c r="S119387" s="33"/>
      <c r="T119387" s="33"/>
    </row>
    <row r="119404" spans="19:20">
      <c r="S119404" s="33"/>
      <c r="T119404" s="33"/>
    </row>
    <row r="119421" spans="19:20">
      <c r="S119421" s="33"/>
      <c r="T119421" s="33"/>
    </row>
    <row r="119438" spans="19:20">
      <c r="S119438" s="33"/>
      <c r="T119438" s="33"/>
    </row>
    <row r="119455" spans="19:20">
      <c r="S119455" s="33"/>
      <c r="T119455" s="33"/>
    </row>
    <row r="119472" spans="19:20">
      <c r="S119472" s="33"/>
      <c r="T119472" s="33"/>
    </row>
    <row r="119489" spans="19:20">
      <c r="S119489" s="33"/>
      <c r="T119489" s="33"/>
    </row>
    <row r="119506" spans="19:20">
      <c r="S119506" s="33"/>
      <c r="T119506" s="33"/>
    </row>
    <row r="119523" spans="19:20">
      <c r="S119523" s="33"/>
      <c r="T119523" s="33"/>
    </row>
    <row r="119540" spans="19:20">
      <c r="S119540" s="33"/>
      <c r="T119540" s="33"/>
    </row>
    <row r="119557" spans="19:20">
      <c r="S119557" s="33"/>
      <c r="T119557" s="33"/>
    </row>
    <row r="119574" spans="19:20">
      <c r="S119574" s="33"/>
      <c r="T119574" s="33"/>
    </row>
    <row r="119591" spans="19:20">
      <c r="S119591" s="33"/>
      <c r="T119591" s="33"/>
    </row>
    <row r="119608" spans="19:20">
      <c r="S119608" s="33"/>
      <c r="T119608" s="33"/>
    </row>
    <row r="119625" spans="19:20">
      <c r="S119625" s="33"/>
      <c r="T119625" s="33"/>
    </row>
    <row r="119642" spans="19:20">
      <c r="S119642" s="33"/>
      <c r="T119642" s="33"/>
    </row>
    <row r="119659" spans="19:20">
      <c r="S119659" s="33"/>
      <c r="T119659" s="33"/>
    </row>
    <row r="119676" spans="19:20">
      <c r="S119676" s="33"/>
      <c r="T119676" s="33"/>
    </row>
    <row r="119693" spans="19:20">
      <c r="S119693" s="33"/>
      <c r="T119693" s="33"/>
    </row>
    <row r="119710" spans="19:20">
      <c r="S119710" s="33"/>
      <c r="T119710" s="33"/>
    </row>
    <row r="119727" spans="19:20">
      <c r="S119727" s="33"/>
      <c r="T119727" s="33"/>
    </row>
    <row r="119744" spans="19:20">
      <c r="S119744" s="33"/>
      <c r="T119744" s="33"/>
    </row>
    <row r="119761" spans="19:20">
      <c r="S119761" s="33"/>
      <c r="T119761" s="33"/>
    </row>
    <row r="119778" spans="19:20">
      <c r="S119778" s="33"/>
      <c r="T119778" s="33"/>
    </row>
    <row r="119795" spans="19:20">
      <c r="S119795" s="33"/>
      <c r="T119795" s="33"/>
    </row>
    <row r="119812" spans="19:20">
      <c r="S119812" s="33"/>
      <c r="T119812" s="33"/>
    </row>
    <row r="119829" spans="19:20">
      <c r="S119829" s="33"/>
      <c r="T119829" s="33"/>
    </row>
    <row r="119846" spans="19:20">
      <c r="S119846" s="33"/>
      <c r="T119846" s="33"/>
    </row>
    <row r="119863" spans="19:20">
      <c r="S119863" s="33"/>
      <c r="T119863" s="33"/>
    </row>
    <row r="119880" spans="19:20">
      <c r="S119880" s="33"/>
      <c r="T119880" s="33"/>
    </row>
    <row r="119897" spans="19:20">
      <c r="S119897" s="33"/>
      <c r="T119897" s="33"/>
    </row>
    <row r="119914" spans="19:20">
      <c r="S119914" s="33"/>
      <c r="T119914" s="33"/>
    </row>
    <row r="119931" spans="19:20">
      <c r="S119931" s="33"/>
      <c r="T119931" s="33"/>
    </row>
    <row r="119948" spans="19:20">
      <c r="S119948" s="33"/>
      <c r="T119948" s="33"/>
    </row>
    <row r="119965" spans="19:20">
      <c r="S119965" s="33"/>
      <c r="T119965" s="33"/>
    </row>
    <row r="119982" spans="19:20">
      <c r="S119982" s="33"/>
      <c r="T119982" s="33"/>
    </row>
    <row r="119999" spans="19:20">
      <c r="S119999" s="33"/>
      <c r="T119999" s="33"/>
    </row>
    <row r="120016" spans="19:20">
      <c r="S120016" s="33"/>
      <c r="T120016" s="33"/>
    </row>
    <row r="120033" spans="19:20">
      <c r="S120033" s="33"/>
      <c r="T120033" s="33"/>
    </row>
    <row r="120050" spans="19:20">
      <c r="S120050" s="33"/>
      <c r="T120050" s="33"/>
    </row>
    <row r="120067" spans="19:20">
      <c r="S120067" s="33"/>
      <c r="T120067" s="33"/>
    </row>
    <row r="120084" spans="19:20">
      <c r="S120084" s="33"/>
      <c r="T120084" s="33"/>
    </row>
    <row r="120101" spans="19:20">
      <c r="S120101" s="33"/>
      <c r="T120101" s="33"/>
    </row>
    <row r="120118" spans="19:20">
      <c r="S120118" s="33"/>
      <c r="T120118" s="33"/>
    </row>
    <row r="120135" spans="19:20">
      <c r="S120135" s="33"/>
      <c r="T120135" s="33"/>
    </row>
    <row r="120152" spans="19:20">
      <c r="S120152" s="33"/>
      <c r="T120152" s="33"/>
    </row>
    <row r="120169" spans="19:20">
      <c r="S120169" s="33"/>
      <c r="T120169" s="33"/>
    </row>
    <row r="120186" spans="19:20">
      <c r="S120186" s="33"/>
      <c r="T120186" s="33"/>
    </row>
    <row r="120203" spans="19:20">
      <c r="S120203" s="33"/>
      <c r="T120203" s="33"/>
    </row>
    <row r="120220" spans="19:20">
      <c r="S120220" s="33"/>
      <c r="T120220" s="33"/>
    </row>
    <row r="120237" spans="19:20">
      <c r="S120237" s="33"/>
      <c r="T120237" s="33"/>
    </row>
    <row r="120254" spans="19:20">
      <c r="S120254" s="33"/>
      <c r="T120254" s="33"/>
    </row>
    <row r="120271" spans="19:20">
      <c r="S120271" s="33"/>
      <c r="T120271" s="33"/>
    </row>
    <row r="120288" spans="19:20">
      <c r="S120288" s="33"/>
      <c r="T120288" s="33"/>
    </row>
    <row r="120305" spans="19:20">
      <c r="S120305" s="33"/>
      <c r="T120305" s="33"/>
    </row>
    <row r="120322" spans="19:20">
      <c r="S120322" s="33"/>
      <c r="T120322" s="33"/>
    </row>
    <row r="120339" spans="19:20">
      <c r="S120339" s="33"/>
      <c r="T120339" s="33"/>
    </row>
    <row r="120356" spans="19:20">
      <c r="S120356" s="33"/>
      <c r="T120356" s="33"/>
    </row>
    <row r="120373" spans="19:20">
      <c r="S120373" s="33"/>
      <c r="T120373" s="33"/>
    </row>
    <row r="120390" spans="19:20">
      <c r="S120390" s="33"/>
      <c r="T120390" s="33"/>
    </row>
    <row r="120407" spans="19:20">
      <c r="S120407" s="33"/>
      <c r="T120407" s="33"/>
    </row>
    <row r="120424" spans="19:20">
      <c r="S120424" s="33"/>
      <c r="T120424" s="33"/>
    </row>
    <row r="120441" spans="19:20">
      <c r="S120441" s="33"/>
      <c r="T120441" s="33"/>
    </row>
    <row r="120458" spans="19:20">
      <c r="S120458" s="33"/>
      <c r="T120458" s="33"/>
    </row>
    <row r="120475" spans="19:20">
      <c r="S120475" s="33"/>
      <c r="T120475" s="33"/>
    </row>
    <row r="120492" spans="19:20">
      <c r="S120492" s="33"/>
      <c r="T120492" s="33"/>
    </row>
    <row r="120509" spans="19:20">
      <c r="S120509" s="33"/>
      <c r="T120509" s="33"/>
    </row>
    <row r="120526" spans="19:20">
      <c r="S120526" s="33"/>
      <c r="T120526" s="33"/>
    </row>
    <row r="120543" spans="19:20">
      <c r="S120543" s="33"/>
      <c r="T120543" s="33"/>
    </row>
    <row r="120560" spans="19:20">
      <c r="S120560" s="33"/>
      <c r="T120560" s="33"/>
    </row>
    <row r="120577" spans="19:20">
      <c r="S120577" s="33"/>
      <c r="T120577" s="33"/>
    </row>
    <row r="120594" spans="19:20">
      <c r="S120594" s="33"/>
      <c r="T120594" s="33"/>
    </row>
    <row r="120611" spans="19:20">
      <c r="S120611" s="33"/>
      <c r="T120611" s="33"/>
    </row>
    <row r="120628" spans="19:20">
      <c r="S120628" s="33"/>
      <c r="T120628" s="33"/>
    </row>
    <row r="120645" spans="19:20">
      <c r="S120645" s="33"/>
      <c r="T120645" s="33"/>
    </row>
    <row r="120662" spans="19:20">
      <c r="S120662" s="33"/>
      <c r="T120662" s="33"/>
    </row>
    <row r="120679" spans="19:20">
      <c r="S120679" s="33"/>
      <c r="T120679" s="33"/>
    </row>
    <row r="120696" spans="19:20">
      <c r="S120696" s="33"/>
      <c r="T120696" s="33"/>
    </row>
    <row r="120713" spans="19:20">
      <c r="S120713" s="33"/>
      <c r="T120713" s="33"/>
    </row>
    <row r="120730" spans="19:20">
      <c r="S120730" s="33"/>
      <c r="T120730" s="33"/>
    </row>
    <row r="120747" spans="19:20">
      <c r="S120747" s="33"/>
      <c r="T120747" s="33"/>
    </row>
    <row r="120764" spans="19:20">
      <c r="S120764" s="33"/>
      <c r="T120764" s="33"/>
    </row>
    <row r="120781" spans="19:20">
      <c r="S120781" s="33"/>
      <c r="T120781" s="33"/>
    </row>
    <row r="120798" spans="19:20">
      <c r="S120798" s="33"/>
      <c r="T120798" s="33"/>
    </row>
    <row r="120815" spans="19:20">
      <c r="S120815" s="33"/>
      <c r="T120815" s="33"/>
    </row>
    <row r="120832" spans="19:20">
      <c r="S120832" s="33"/>
      <c r="T120832" s="33"/>
    </row>
    <row r="120849" spans="19:20">
      <c r="S120849" s="33"/>
      <c r="T120849" s="33"/>
    </row>
    <row r="120866" spans="19:20">
      <c r="S120866" s="33"/>
      <c r="T120866" s="33"/>
    </row>
    <row r="120883" spans="19:20">
      <c r="S120883" s="33"/>
      <c r="T120883" s="33"/>
    </row>
    <row r="120900" spans="19:20">
      <c r="S120900" s="33"/>
      <c r="T120900" s="33"/>
    </row>
    <row r="120917" spans="19:20">
      <c r="S120917" s="33"/>
      <c r="T120917" s="33"/>
    </row>
    <row r="120934" spans="19:20">
      <c r="S120934" s="33"/>
      <c r="T120934" s="33"/>
    </row>
    <row r="120951" spans="19:20">
      <c r="S120951" s="33"/>
      <c r="T120951" s="33"/>
    </row>
    <row r="120968" spans="19:20">
      <c r="S120968" s="33"/>
      <c r="T120968" s="33"/>
    </row>
    <row r="120985" spans="19:20">
      <c r="S120985" s="33"/>
      <c r="T120985" s="33"/>
    </row>
    <row r="121002" spans="19:20">
      <c r="S121002" s="33"/>
      <c r="T121002" s="33"/>
    </row>
    <row r="121019" spans="19:20">
      <c r="S121019" s="33"/>
      <c r="T121019" s="33"/>
    </row>
    <row r="121036" spans="19:20">
      <c r="S121036" s="33"/>
      <c r="T121036" s="33"/>
    </row>
    <row r="121053" spans="19:20">
      <c r="S121053" s="33"/>
      <c r="T121053" s="33"/>
    </row>
    <row r="121070" spans="19:20">
      <c r="S121070" s="33"/>
      <c r="T121070" s="33"/>
    </row>
    <row r="121087" spans="19:20">
      <c r="S121087" s="33"/>
      <c r="T121087" s="33"/>
    </row>
    <row r="121104" spans="19:20">
      <c r="S121104" s="33"/>
      <c r="T121104" s="33"/>
    </row>
    <row r="121121" spans="19:20">
      <c r="S121121" s="33"/>
      <c r="T121121" s="33"/>
    </row>
    <row r="121138" spans="19:20">
      <c r="S121138" s="33"/>
      <c r="T121138" s="33"/>
    </row>
    <row r="121155" spans="19:20">
      <c r="S121155" s="33"/>
      <c r="T121155" s="33"/>
    </row>
    <row r="121172" spans="19:20">
      <c r="S121172" s="33"/>
      <c r="T121172" s="33"/>
    </row>
    <row r="121189" spans="19:20">
      <c r="S121189" s="33"/>
      <c r="T121189" s="33"/>
    </row>
    <row r="121206" spans="19:20">
      <c r="S121206" s="33"/>
      <c r="T121206" s="33"/>
    </row>
    <row r="121223" spans="19:20">
      <c r="S121223" s="33"/>
      <c r="T121223" s="33"/>
    </row>
    <row r="121240" spans="19:20">
      <c r="S121240" s="33"/>
      <c r="T121240" s="33"/>
    </row>
    <row r="121257" spans="19:20">
      <c r="S121257" s="33"/>
      <c r="T121257" s="33"/>
    </row>
    <row r="121274" spans="19:20">
      <c r="S121274" s="33"/>
      <c r="T121274" s="33"/>
    </row>
    <row r="121291" spans="19:20">
      <c r="S121291" s="33"/>
      <c r="T121291" s="33"/>
    </row>
    <row r="121308" spans="19:20">
      <c r="S121308" s="33"/>
      <c r="T121308" s="33"/>
    </row>
    <row r="121325" spans="19:20">
      <c r="S121325" s="33"/>
      <c r="T121325" s="33"/>
    </row>
    <row r="121342" spans="19:20">
      <c r="S121342" s="33"/>
      <c r="T121342" s="33"/>
    </row>
    <row r="121359" spans="19:20">
      <c r="S121359" s="33"/>
      <c r="T121359" s="33"/>
    </row>
    <row r="121376" spans="19:20">
      <c r="S121376" s="33"/>
      <c r="T121376" s="33"/>
    </row>
    <row r="121393" spans="19:20">
      <c r="S121393" s="33"/>
      <c r="T121393" s="33"/>
    </row>
    <row r="121410" spans="19:20">
      <c r="S121410" s="33"/>
      <c r="T121410" s="33"/>
    </row>
    <row r="121427" spans="19:20">
      <c r="S121427" s="33"/>
      <c r="T121427" s="33"/>
    </row>
    <row r="121444" spans="19:20">
      <c r="S121444" s="33"/>
      <c r="T121444" s="33"/>
    </row>
    <row r="121461" spans="19:20">
      <c r="S121461" s="33"/>
      <c r="T121461" s="33"/>
    </row>
    <row r="121478" spans="19:20">
      <c r="S121478" s="33"/>
      <c r="T121478" s="33"/>
    </row>
    <row r="121495" spans="19:20">
      <c r="S121495" s="33"/>
      <c r="T121495" s="33"/>
    </row>
    <row r="121512" spans="19:20">
      <c r="S121512" s="33"/>
      <c r="T121512" s="33"/>
    </row>
    <row r="121529" spans="19:20">
      <c r="S121529" s="33"/>
      <c r="T121529" s="33"/>
    </row>
    <row r="121546" spans="19:20">
      <c r="S121546" s="33"/>
      <c r="T121546" s="33"/>
    </row>
    <row r="121563" spans="19:20">
      <c r="S121563" s="33"/>
      <c r="T121563" s="33"/>
    </row>
    <row r="121580" spans="19:20">
      <c r="S121580" s="33"/>
      <c r="T121580" s="33"/>
    </row>
    <row r="121597" spans="19:20">
      <c r="S121597" s="33"/>
      <c r="T121597" s="33"/>
    </row>
    <row r="121614" spans="19:20">
      <c r="S121614" s="33"/>
      <c r="T121614" s="33"/>
    </row>
    <row r="121631" spans="19:20">
      <c r="S121631" s="33"/>
      <c r="T121631" s="33"/>
    </row>
    <row r="121648" spans="19:20">
      <c r="S121648" s="33"/>
      <c r="T121648" s="33"/>
    </row>
    <row r="121665" spans="19:20">
      <c r="S121665" s="33"/>
      <c r="T121665" s="33"/>
    </row>
    <row r="121682" spans="19:20">
      <c r="S121682" s="33"/>
      <c r="T121682" s="33"/>
    </row>
    <row r="121699" spans="19:20">
      <c r="S121699" s="33"/>
      <c r="T121699" s="33"/>
    </row>
    <row r="121716" spans="19:20">
      <c r="S121716" s="33"/>
      <c r="T121716" s="33"/>
    </row>
    <row r="121733" spans="19:20">
      <c r="S121733" s="33"/>
      <c r="T121733" s="33"/>
    </row>
    <row r="121750" spans="19:20">
      <c r="S121750" s="33"/>
      <c r="T121750" s="33"/>
    </row>
    <row r="121767" spans="19:20">
      <c r="S121767" s="33"/>
      <c r="T121767" s="33"/>
    </row>
    <row r="121784" spans="19:20">
      <c r="S121784" s="33"/>
      <c r="T121784" s="33"/>
    </row>
    <row r="121801" spans="19:20">
      <c r="S121801" s="33"/>
      <c r="T121801" s="33"/>
    </row>
    <row r="121818" spans="19:20">
      <c r="S121818" s="33"/>
      <c r="T121818" s="33"/>
    </row>
    <row r="121835" spans="19:20">
      <c r="S121835" s="33"/>
      <c r="T121835" s="33"/>
    </row>
    <row r="121852" spans="19:20">
      <c r="S121852" s="33"/>
      <c r="T121852" s="33"/>
    </row>
    <row r="121869" spans="19:20">
      <c r="S121869" s="33"/>
      <c r="T121869" s="33"/>
    </row>
    <row r="121886" spans="19:20">
      <c r="S121886" s="33"/>
      <c r="T121886" s="33"/>
    </row>
    <row r="121903" spans="19:20">
      <c r="S121903" s="33"/>
      <c r="T121903" s="33"/>
    </row>
    <row r="121920" spans="19:20">
      <c r="S121920" s="33"/>
      <c r="T121920" s="33"/>
    </row>
    <row r="121937" spans="19:20">
      <c r="S121937" s="33"/>
      <c r="T121937" s="33"/>
    </row>
    <row r="121954" spans="19:20">
      <c r="S121954" s="33"/>
      <c r="T121954" s="33"/>
    </row>
    <row r="121971" spans="19:20">
      <c r="S121971" s="33"/>
      <c r="T121971" s="33"/>
    </row>
    <row r="121988" spans="19:20">
      <c r="S121988" s="33"/>
      <c r="T121988" s="33"/>
    </row>
    <row r="122005" spans="19:20">
      <c r="S122005" s="33"/>
      <c r="T122005" s="33"/>
    </row>
    <row r="122022" spans="19:20">
      <c r="S122022" s="33"/>
      <c r="T122022" s="33"/>
    </row>
    <row r="122039" spans="19:20">
      <c r="S122039" s="33"/>
      <c r="T122039" s="33"/>
    </row>
    <row r="122056" spans="19:20">
      <c r="S122056" s="33"/>
      <c r="T122056" s="33"/>
    </row>
    <row r="122073" spans="19:20">
      <c r="S122073" s="33"/>
      <c r="T122073" s="33"/>
    </row>
    <row r="122090" spans="19:20">
      <c r="S122090" s="33"/>
      <c r="T122090" s="33"/>
    </row>
    <row r="122107" spans="19:20">
      <c r="S122107" s="33"/>
      <c r="T122107" s="33"/>
    </row>
    <row r="122124" spans="19:20">
      <c r="S122124" s="33"/>
      <c r="T122124" s="33"/>
    </row>
    <row r="122141" spans="19:20">
      <c r="S122141" s="33"/>
      <c r="T122141" s="33"/>
    </row>
    <row r="122158" spans="19:20">
      <c r="S122158" s="33"/>
      <c r="T122158" s="33"/>
    </row>
    <row r="122175" spans="19:20">
      <c r="S122175" s="33"/>
      <c r="T122175" s="33"/>
    </row>
    <row r="122192" spans="19:20">
      <c r="S122192" s="33"/>
      <c r="T122192" s="33"/>
    </row>
    <row r="122209" spans="19:20">
      <c r="S122209" s="33"/>
      <c r="T122209" s="33"/>
    </row>
    <row r="122226" spans="19:20">
      <c r="S122226" s="33"/>
      <c r="T122226" s="33"/>
    </row>
    <row r="122243" spans="19:20">
      <c r="S122243" s="33"/>
      <c r="T122243" s="33"/>
    </row>
    <row r="122260" spans="19:20">
      <c r="S122260" s="33"/>
      <c r="T122260" s="33"/>
    </row>
    <row r="122277" spans="19:20">
      <c r="S122277" s="33"/>
      <c r="T122277" s="33"/>
    </row>
    <row r="122294" spans="19:20">
      <c r="S122294" s="33"/>
      <c r="T122294" s="33"/>
    </row>
    <row r="122311" spans="19:20">
      <c r="S122311" s="33"/>
      <c r="T122311" s="33"/>
    </row>
    <row r="122328" spans="19:20">
      <c r="S122328" s="33"/>
      <c r="T122328" s="33"/>
    </row>
    <row r="122345" spans="19:20">
      <c r="S122345" s="33"/>
      <c r="T122345" s="33"/>
    </row>
    <row r="122362" spans="19:20">
      <c r="S122362" s="33"/>
      <c r="T122362" s="33"/>
    </row>
    <row r="122379" spans="19:20">
      <c r="S122379" s="33"/>
      <c r="T122379" s="33"/>
    </row>
    <row r="122396" spans="19:20">
      <c r="S122396" s="33"/>
      <c r="T122396" s="33"/>
    </row>
    <row r="122413" spans="19:20">
      <c r="S122413" s="33"/>
      <c r="T122413" s="33"/>
    </row>
    <row r="122430" spans="19:20">
      <c r="S122430" s="33"/>
      <c r="T122430" s="33"/>
    </row>
    <row r="122447" spans="19:20">
      <c r="S122447" s="33"/>
      <c r="T122447" s="33"/>
    </row>
    <row r="122464" spans="19:20">
      <c r="S122464" s="33"/>
      <c r="T122464" s="33"/>
    </row>
    <row r="122481" spans="19:20">
      <c r="S122481" s="33"/>
      <c r="T122481" s="33"/>
    </row>
    <row r="122498" spans="19:20">
      <c r="S122498" s="33"/>
      <c r="T122498" s="33"/>
    </row>
    <row r="122515" spans="19:20">
      <c r="S122515" s="33"/>
      <c r="T122515" s="33"/>
    </row>
    <row r="122532" spans="19:20">
      <c r="S122532" s="33"/>
      <c r="T122532" s="33"/>
    </row>
    <row r="122549" spans="19:20">
      <c r="S122549" s="33"/>
      <c r="T122549" s="33"/>
    </row>
    <row r="122566" spans="19:20">
      <c r="S122566" s="33"/>
      <c r="T122566" s="33"/>
    </row>
    <row r="122583" spans="19:20">
      <c r="S122583" s="33"/>
      <c r="T122583" s="33"/>
    </row>
    <row r="122600" spans="19:20">
      <c r="S122600" s="33"/>
      <c r="T122600" s="33"/>
    </row>
    <row r="122617" spans="19:20">
      <c r="S122617" s="33"/>
      <c r="T122617" s="33"/>
    </row>
    <row r="122634" spans="19:20">
      <c r="S122634" s="33"/>
      <c r="T122634" s="33"/>
    </row>
    <row r="122651" spans="19:20">
      <c r="S122651" s="33"/>
      <c r="T122651" s="33"/>
    </row>
    <row r="122668" spans="19:20">
      <c r="S122668" s="33"/>
      <c r="T122668" s="33"/>
    </row>
    <row r="122685" spans="19:20">
      <c r="S122685" s="33"/>
      <c r="T122685" s="33"/>
    </row>
    <row r="122702" spans="19:20">
      <c r="S122702" s="33"/>
      <c r="T122702" s="33"/>
    </row>
    <row r="122719" spans="19:20">
      <c r="S122719" s="33"/>
      <c r="T122719" s="33"/>
    </row>
    <row r="122736" spans="19:20">
      <c r="S122736" s="33"/>
      <c r="T122736" s="33"/>
    </row>
    <row r="122753" spans="19:20">
      <c r="S122753" s="33"/>
      <c r="T122753" s="33"/>
    </row>
    <row r="122770" spans="19:20">
      <c r="S122770" s="33"/>
      <c r="T122770" s="33"/>
    </row>
    <row r="122787" spans="19:20">
      <c r="S122787" s="33"/>
      <c r="T122787" s="33"/>
    </row>
    <row r="122804" spans="19:20">
      <c r="S122804" s="33"/>
      <c r="T122804" s="33"/>
    </row>
    <row r="122821" spans="19:20">
      <c r="S122821" s="33"/>
      <c r="T122821" s="33"/>
    </row>
    <row r="122838" spans="19:20">
      <c r="S122838" s="33"/>
      <c r="T122838" s="33"/>
    </row>
    <row r="122855" spans="19:20">
      <c r="S122855" s="33"/>
      <c r="T122855" s="33"/>
    </row>
    <row r="122872" spans="19:20">
      <c r="S122872" s="33"/>
      <c r="T122872" s="33"/>
    </row>
    <row r="122889" spans="19:20">
      <c r="S122889" s="33"/>
      <c r="T122889" s="33"/>
    </row>
    <row r="122906" spans="19:20">
      <c r="S122906" s="33"/>
      <c r="T122906" s="33"/>
    </row>
    <row r="122923" spans="19:20">
      <c r="S122923" s="33"/>
      <c r="T122923" s="33"/>
    </row>
    <row r="122940" spans="19:20">
      <c r="S122940" s="33"/>
      <c r="T122940" s="33"/>
    </row>
    <row r="122957" spans="19:20">
      <c r="S122957" s="33"/>
      <c r="T122957" s="33"/>
    </row>
    <row r="122974" spans="19:20">
      <c r="S122974" s="33"/>
      <c r="T122974" s="33"/>
    </row>
    <row r="122991" spans="19:20">
      <c r="S122991" s="33"/>
      <c r="T122991" s="33"/>
    </row>
    <row r="123008" spans="19:20">
      <c r="S123008" s="33"/>
      <c r="T123008" s="33"/>
    </row>
    <row r="123025" spans="19:20">
      <c r="S123025" s="33"/>
      <c r="T123025" s="33"/>
    </row>
    <row r="123042" spans="19:20">
      <c r="S123042" s="33"/>
      <c r="T123042" s="33"/>
    </row>
    <row r="123059" spans="19:20">
      <c r="S123059" s="33"/>
      <c r="T123059" s="33"/>
    </row>
    <row r="123076" spans="19:20">
      <c r="S123076" s="33"/>
      <c r="T123076" s="33"/>
    </row>
    <row r="123093" spans="19:20">
      <c r="S123093" s="33"/>
      <c r="T123093" s="33"/>
    </row>
    <row r="123110" spans="19:20">
      <c r="S123110" s="33"/>
      <c r="T123110" s="33"/>
    </row>
    <row r="123127" spans="19:20">
      <c r="S123127" s="33"/>
      <c r="T123127" s="33"/>
    </row>
    <row r="123144" spans="19:20">
      <c r="S123144" s="33"/>
      <c r="T123144" s="33"/>
    </row>
    <row r="123161" spans="19:20">
      <c r="S123161" s="33"/>
      <c r="T123161" s="33"/>
    </row>
    <row r="123178" spans="19:20">
      <c r="S123178" s="33"/>
      <c r="T123178" s="33"/>
    </row>
    <row r="123195" spans="19:20">
      <c r="S123195" s="33"/>
      <c r="T123195" s="33"/>
    </row>
    <row r="123212" spans="19:20">
      <c r="S123212" s="33"/>
      <c r="T123212" s="33"/>
    </row>
    <row r="123229" spans="19:20">
      <c r="S123229" s="33"/>
      <c r="T123229" s="33"/>
    </row>
    <row r="123246" spans="19:20">
      <c r="S123246" s="33"/>
      <c r="T123246" s="33"/>
    </row>
    <row r="123263" spans="19:20">
      <c r="S123263" s="33"/>
      <c r="T123263" s="33"/>
    </row>
    <row r="123280" spans="19:20">
      <c r="S123280" s="33"/>
      <c r="T123280" s="33"/>
    </row>
    <row r="123297" spans="19:20">
      <c r="S123297" s="33"/>
      <c r="T123297" s="33"/>
    </row>
    <row r="123314" spans="19:20">
      <c r="S123314" s="33"/>
      <c r="T123314" s="33"/>
    </row>
    <row r="123331" spans="19:20">
      <c r="S123331" s="33"/>
      <c r="T123331" s="33"/>
    </row>
    <row r="123348" spans="19:20">
      <c r="S123348" s="33"/>
      <c r="T123348" s="33"/>
    </row>
    <row r="123365" spans="19:20">
      <c r="S123365" s="33"/>
      <c r="T123365" s="33"/>
    </row>
    <row r="123382" spans="19:20">
      <c r="S123382" s="33"/>
      <c r="T123382" s="33"/>
    </row>
    <row r="123399" spans="19:20">
      <c r="S123399" s="33"/>
      <c r="T123399" s="33"/>
    </row>
    <row r="123416" spans="19:20">
      <c r="S123416" s="33"/>
      <c r="T123416" s="33"/>
    </row>
    <row r="123433" spans="19:20">
      <c r="S123433" s="33"/>
      <c r="T123433" s="33"/>
    </row>
    <row r="123450" spans="19:20">
      <c r="S123450" s="33"/>
      <c r="T123450" s="33"/>
    </row>
    <row r="123467" spans="19:20">
      <c r="S123467" s="33"/>
      <c r="T123467" s="33"/>
    </row>
    <row r="123484" spans="19:20">
      <c r="S123484" s="33"/>
      <c r="T123484" s="33"/>
    </row>
    <row r="123501" spans="19:20">
      <c r="S123501" s="33"/>
      <c r="T123501" s="33"/>
    </row>
    <row r="123518" spans="19:20">
      <c r="S123518" s="33"/>
      <c r="T123518" s="33"/>
    </row>
    <row r="123535" spans="19:20">
      <c r="S123535" s="33"/>
      <c r="T123535" s="33"/>
    </row>
    <row r="123552" spans="19:20">
      <c r="S123552" s="33"/>
      <c r="T123552" s="33"/>
    </row>
    <row r="123569" spans="19:20">
      <c r="S123569" s="33"/>
      <c r="T123569" s="33"/>
    </row>
    <row r="123586" spans="19:20">
      <c r="S123586" s="33"/>
      <c r="T123586" s="33"/>
    </row>
    <row r="123603" spans="19:20">
      <c r="S123603" s="33"/>
      <c r="T123603" s="33"/>
    </row>
    <row r="123620" spans="19:20">
      <c r="S123620" s="33"/>
      <c r="T123620" s="33"/>
    </row>
    <row r="123637" spans="19:20">
      <c r="S123637" s="33"/>
      <c r="T123637" s="33"/>
    </row>
    <row r="123654" spans="19:20">
      <c r="S123654" s="33"/>
      <c r="T123654" s="33"/>
    </row>
    <row r="123671" spans="19:20">
      <c r="S123671" s="33"/>
      <c r="T123671" s="33"/>
    </row>
    <row r="123688" spans="19:20">
      <c r="S123688" s="33"/>
      <c r="T123688" s="33"/>
    </row>
    <row r="123705" spans="19:20">
      <c r="S123705" s="33"/>
      <c r="T123705" s="33"/>
    </row>
    <row r="123722" spans="19:20">
      <c r="S123722" s="33"/>
      <c r="T123722" s="33"/>
    </row>
    <row r="123739" spans="19:20">
      <c r="S123739" s="33"/>
      <c r="T123739" s="33"/>
    </row>
    <row r="123756" spans="19:20">
      <c r="S123756" s="33"/>
      <c r="T123756" s="33"/>
    </row>
    <row r="123773" spans="19:20">
      <c r="S123773" s="33"/>
      <c r="T123773" s="33"/>
    </row>
    <row r="123790" spans="19:20">
      <c r="S123790" s="33"/>
      <c r="T123790" s="33"/>
    </row>
    <row r="123807" spans="19:20">
      <c r="S123807" s="33"/>
      <c r="T123807" s="33"/>
    </row>
    <row r="123824" spans="19:20">
      <c r="S123824" s="33"/>
      <c r="T123824" s="33"/>
    </row>
    <row r="123841" spans="19:20">
      <c r="S123841" s="33"/>
      <c r="T123841" s="33"/>
    </row>
    <row r="123858" spans="19:20">
      <c r="S123858" s="33"/>
      <c r="T123858" s="33"/>
    </row>
    <row r="123875" spans="19:20">
      <c r="S123875" s="33"/>
      <c r="T123875" s="33"/>
    </row>
    <row r="123892" spans="19:20">
      <c r="S123892" s="33"/>
      <c r="T123892" s="33"/>
    </row>
    <row r="123909" spans="19:20">
      <c r="S123909" s="33"/>
      <c r="T123909" s="33"/>
    </row>
    <row r="123926" spans="19:20">
      <c r="S123926" s="33"/>
      <c r="T123926" s="33"/>
    </row>
    <row r="123943" spans="19:20">
      <c r="S123943" s="33"/>
      <c r="T123943" s="33"/>
    </row>
    <row r="123960" spans="19:20">
      <c r="S123960" s="33"/>
      <c r="T123960" s="33"/>
    </row>
    <row r="123977" spans="19:20">
      <c r="S123977" s="33"/>
      <c r="T123977" s="33"/>
    </row>
    <row r="123994" spans="19:20">
      <c r="S123994" s="33"/>
      <c r="T123994" s="33"/>
    </row>
    <row r="124011" spans="19:20">
      <c r="S124011" s="33"/>
      <c r="T124011" s="33"/>
    </row>
    <row r="124028" spans="19:20">
      <c r="S124028" s="33"/>
      <c r="T124028" s="33"/>
    </row>
    <row r="124045" spans="19:20">
      <c r="S124045" s="33"/>
      <c r="T124045" s="33"/>
    </row>
    <row r="124062" spans="19:20">
      <c r="S124062" s="33"/>
      <c r="T124062" s="33"/>
    </row>
    <row r="124079" spans="19:20">
      <c r="S124079" s="33"/>
      <c r="T124079" s="33"/>
    </row>
    <row r="124096" spans="19:20">
      <c r="S124096" s="33"/>
      <c r="T124096" s="33"/>
    </row>
    <row r="124113" spans="19:20">
      <c r="S124113" s="33"/>
      <c r="T124113" s="33"/>
    </row>
    <row r="124130" spans="19:20">
      <c r="S124130" s="33"/>
      <c r="T124130" s="33"/>
    </row>
    <row r="124147" spans="19:20">
      <c r="S124147" s="33"/>
      <c r="T124147" s="33"/>
    </row>
    <row r="124164" spans="19:20">
      <c r="S124164" s="33"/>
      <c r="T124164" s="33"/>
    </row>
    <row r="124181" spans="19:20">
      <c r="S124181" s="33"/>
      <c r="T124181" s="33"/>
    </row>
    <row r="124198" spans="19:20">
      <c r="S124198" s="33"/>
      <c r="T124198" s="33"/>
    </row>
    <row r="124215" spans="19:20">
      <c r="S124215" s="33"/>
      <c r="T124215" s="33"/>
    </row>
    <row r="124232" spans="19:20">
      <c r="S124232" s="33"/>
      <c r="T124232" s="33"/>
    </row>
    <row r="124249" spans="19:20">
      <c r="S124249" s="33"/>
      <c r="T124249" s="33"/>
    </row>
    <row r="124266" spans="19:20">
      <c r="S124266" s="33"/>
      <c r="T124266" s="33"/>
    </row>
    <row r="124283" spans="19:20">
      <c r="S124283" s="33"/>
      <c r="T124283" s="33"/>
    </row>
    <row r="124300" spans="19:20">
      <c r="S124300" s="33"/>
      <c r="T124300" s="33"/>
    </row>
    <row r="124317" spans="19:20">
      <c r="S124317" s="33"/>
      <c r="T124317" s="33"/>
    </row>
    <row r="124334" spans="19:20">
      <c r="S124334" s="33"/>
      <c r="T124334" s="33"/>
    </row>
    <row r="124351" spans="19:20">
      <c r="S124351" s="33"/>
      <c r="T124351" s="33"/>
    </row>
    <row r="124368" spans="19:20">
      <c r="S124368" s="33"/>
      <c r="T124368" s="33"/>
    </row>
    <row r="124385" spans="19:20">
      <c r="S124385" s="33"/>
      <c r="T124385" s="33"/>
    </row>
    <row r="124402" spans="19:20">
      <c r="S124402" s="33"/>
      <c r="T124402" s="33"/>
    </row>
    <row r="124419" spans="19:20">
      <c r="S124419" s="33"/>
      <c r="T124419" s="33"/>
    </row>
    <row r="124436" spans="19:20">
      <c r="S124436" s="33"/>
      <c r="T124436" s="33"/>
    </row>
    <row r="124453" spans="19:20">
      <c r="S124453" s="33"/>
      <c r="T124453" s="33"/>
    </row>
    <row r="124470" spans="19:20">
      <c r="S124470" s="33"/>
      <c r="T124470" s="33"/>
    </row>
    <row r="124487" spans="19:20">
      <c r="S124487" s="33"/>
      <c r="T124487" s="33"/>
    </row>
    <row r="124504" spans="19:20">
      <c r="S124504" s="33"/>
      <c r="T124504" s="33"/>
    </row>
    <row r="124521" spans="19:20">
      <c r="S124521" s="33"/>
      <c r="T124521" s="33"/>
    </row>
    <row r="124538" spans="19:20">
      <c r="S124538" s="33"/>
      <c r="T124538" s="33"/>
    </row>
    <row r="124555" spans="19:20">
      <c r="S124555" s="33"/>
      <c r="T124555" s="33"/>
    </row>
    <row r="124572" spans="19:20">
      <c r="S124572" s="33"/>
      <c r="T124572" s="33"/>
    </row>
    <row r="124589" spans="19:20">
      <c r="S124589" s="33"/>
      <c r="T124589" s="33"/>
    </row>
    <row r="124606" spans="19:20">
      <c r="S124606" s="33"/>
      <c r="T124606" s="33"/>
    </row>
    <row r="124623" spans="19:20">
      <c r="S124623" s="33"/>
      <c r="T124623" s="33"/>
    </row>
    <row r="124640" spans="19:20">
      <c r="S124640" s="33"/>
      <c r="T124640" s="33"/>
    </row>
    <row r="124657" spans="19:20">
      <c r="S124657" s="33"/>
      <c r="T124657" s="33"/>
    </row>
    <row r="124674" spans="19:20">
      <c r="S124674" s="33"/>
      <c r="T124674" s="33"/>
    </row>
    <row r="124691" spans="19:20">
      <c r="S124691" s="33"/>
      <c r="T124691" s="33"/>
    </row>
    <row r="124708" spans="19:20">
      <c r="S124708" s="33"/>
      <c r="T124708" s="33"/>
    </row>
    <row r="124725" spans="19:20">
      <c r="S124725" s="33"/>
      <c r="T124725" s="33"/>
    </row>
    <row r="124742" spans="19:20">
      <c r="S124742" s="33"/>
      <c r="T124742" s="33"/>
    </row>
    <row r="124759" spans="19:20">
      <c r="S124759" s="33"/>
      <c r="T124759" s="33"/>
    </row>
    <row r="124776" spans="19:20">
      <c r="S124776" s="33"/>
      <c r="T124776" s="33"/>
    </row>
    <row r="124793" spans="19:20">
      <c r="S124793" s="33"/>
      <c r="T124793" s="33"/>
    </row>
    <row r="124810" spans="19:20">
      <c r="S124810" s="33"/>
      <c r="T124810" s="33"/>
    </row>
    <row r="124827" spans="19:20">
      <c r="S124827" s="33"/>
      <c r="T124827" s="33"/>
    </row>
    <row r="124844" spans="19:20">
      <c r="S124844" s="33"/>
      <c r="T124844" s="33"/>
    </row>
    <row r="124861" spans="19:20">
      <c r="S124861" s="33"/>
      <c r="T124861" s="33"/>
    </row>
    <row r="124878" spans="19:20">
      <c r="S124878" s="33"/>
      <c r="T124878" s="33"/>
    </row>
    <row r="124895" spans="19:20">
      <c r="S124895" s="33"/>
      <c r="T124895" s="33"/>
    </row>
    <row r="124912" spans="19:20">
      <c r="S124912" s="33"/>
      <c r="T124912" s="33"/>
    </row>
    <row r="124929" spans="19:20">
      <c r="S124929" s="33"/>
      <c r="T124929" s="33"/>
    </row>
    <row r="124946" spans="19:20">
      <c r="S124946" s="33"/>
      <c r="T124946" s="33"/>
    </row>
    <row r="124963" spans="19:20">
      <c r="S124963" s="33"/>
      <c r="T124963" s="33"/>
    </row>
    <row r="124980" spans="19:20">
      <c r="S124980" s="33"/>
      <c r="T124980" s="33"/>
    </row>
    <row r="124997" spans="19:20">
      <c r="S124997" s="33"/>
      <c r="T124997" s="33"/>
    </row>
    <row r="125014" spans="19:20">
      <c r="S125014" s="33"/>
      <c r="T125014" s="33"/>
    </row>
    <row r="125031" spans="19:20">
      <c r="S125031" s="33"/>
      <c r="T125031" s="33"/>
    </row>
    <row r="125048" spans="19:20">
      <c r="S125048" s="33"/>
      <c r="T125048" s="33"/>
    </row>
    <row r="125065" spans="19:20">
      <c r="S125065" s="33"/>
      <c r="T125065" s="33"/>
    </row>
    <row r="125082" spans="19:20">
      <c r="S125082" s="33"/>
      <c r="T125082" s="33"/>
    </row>
    <row r="125099" spans="19:20">
      <c r="S125099" s="33"/>
      <c r="T125099" s="33"/>
    </row>
    <row r="125116" spans="19:20">
      <c r="S125116" s="33"/>
      <c r="T125116" s="33"/>
    </row>
    <row r="125133" spans="19:20">
      <c r="S125133" s="33"/>
      <c r="T125133" s="33"/>
    </row>
    <row r="125150" spans="19:20">
      <c r="S125150" s="33"/>
      <c r="T125150" s="33"/>
    </row>
    <row r="125167" spans="19:20">
      <c r="S125167" s="33"/>
      <c r="T125167" s="33"/>
    </row>
    <row r="125184" spans="19:20">
      <c r="S125184" s="33"/>
      <c r="T125184" s="33"/>
    </row>
    <row r="125201" spans="19:20">
      <c r="S125201" s="33"/>
      <c r="T125201" s="33"/>
    </row>
    <row r="125218" spans="19:20">
      <c r="S125218" s="33"/>
      <c r="T125218" s="33"/>
    </row>
    <row r="125235" spans="19:20">
      <c r="S125235" s="33"/>
      <c r="T125235" s="33"/>
    </row>
    <row r="125252" spans="19:20">
      <c r="S125252" s="33"/>
      <c r="T125252" s="33"/>
    </row>
    <row r="125269" spans="19:20">
      <c r="S125269" s="33"/>
      <c r="T125269" s="33"/>
    </row>
    <row r="125286" spans="19:20">
      <c r="S125286" s="33"/>
      <c r="T125286" s="33"/>
    </row>
    <row r="125303" spans="19:20">
      <c r="S125303" s="33"/>
      <c r="T125303" s="33"/>
    </row>
    <row r="125320" spans="19:20">
      <c r="S125320" s="33"/>
      <c r="T125320" s="33"/>
    </row>
    <row r="125337" spans="19:20">
      <c r="S125337" s="33"/>
      <c r="T125337" s="33"/>
    </row>
    <row r="125354" spans="19:20">
      <c r="S125354" s="33"/>
      <c r="T125354" s="33"/>
    </row>
    <row r="125371" spans="19:20">
      <c r="S125371" s="33"/>
      <c r="T125371" s="33"/>
    </row>
    <row r="125388" spans="19:20">
      <c r="S125388" s="33"/>
      <c r="T125388" s="33"/>
    </row>
    <row r="125405" spans="19:20">
      <c r="S125405" s="33"/>
      <c r="T125405" s="33"/>
    </row>
    <row r="125422" spans="19:20">
      <c r="S125422" s="33"/>
      <c r="T125422" s="33"/>
    </row>
    <row r="125439" spans="19:20">
      <c r="S125439" s="33"/>
      <c r="T125439" s="33"/>
    </row>
    <row r="125456" spans="19:20">
      <c r="S125456" s="33"/>
      <c r="T125456" s="33"/>
    </row>
    <row r="125473" spans="19:20">
      <c r="S125473" s="33"/>
      <c r="T125473" s="33"/>
    </row>
    <row r="125490" spans="19:20">
      <c r="S125490" s="33"/>
      <c r="T125490" s="33"/>
    </row>
    <row r="125507" spans="19:20">
      <c r="S125507" s="33"/>
      <c r="T125507" s="33"/>
    </row>
    <row r="125524" spans="19:20">
      <c r="S125524" s="33"/>
      <c r="T125524" s="33"/>
    </row>
    <row r="125541" spans="19:20">
      <c r="S125541" s="33"/>
      <c r="T125541" s="33"/>
    </row>
    <row r="125558" spans="19:20">
      <c r="S125558" s="33"/>
      <c r="T125558" s="33"/>
    </row>
    <row r="125575" spans="19:20">
      <c r="S125575" s="33"/>
      <c r="T125575" s="33"/>
    </row>
    <row r="125592" spans="19:20">
      <c r="S125592" s="33"/>
      <c r="T125592" s="33"/>
    </row>
    <row r="125609" spans="19:20">
      <c r="S125609" s="33"/>
      <c r="T125609" s="33"/>
    </row>
    <row r="125626" spans="19:20">
      <c r="S125626" s="33"/>
      <c r="T125626" s="33"/>
    </row>
    <row r="125643" spans="19:20">
      <c r="S125643" s="33"/>
      <c r="T125643" s="33"/>
    </row>
    <row r="125660" spans="19:20">
      <c r="S125660" s="33"/>
      <c r="T125660" s="33"/>
    </row>
    <row r="125677" spans="19:20">
      <c r="S125677" s="33"/>
      <c r="T125677" s="33"/>
    </row>
    <row r="125694" spans="19:20">
      <c r="S125694" s="33"/>
      <c r="T125694" s="33"/>
    </row>
    <row r="125711" spans="19:20">
      <c r="S125711" s="33"/>
      <c r="T125711" s="33"/>
    </row>
    <row r="125728" spans="19:20">
      <c r="S125728" s="33"/>
      <c r="T125728" s="33"/>
    </row>
    <row r="125745" spans="19:20">
      <c r="S125745" s="33"/>
      <c r="T125745" s="33"/>
    </row>
    <row r="125762" spans="19:20">
      <c r="S125762" s="33"/>
      <c r="T125762" s="33"/>
    </row>
    <row r="125779" spans="19:20">
      <c r="S125779" s="33"/>
      <c r="T125779" s="33"/>
    </row>
    <row r="125796" spans="19:20">
      <c r="S125796" s="33"/>
      <c r="T125796" s="33"/>
    </row>
    <row r="125813" spans="19:20">
      <c r="S125813" s="33"/>
      <c r="T125813" s="33"/>
    </row>
    <row r="125830" spans="19:20">
      <c r="S125830" s="33"/>
      <c r="T125830" s="33"/>
    </row>
    <row r="125847" spans="19:20">
      <c r="S125847" s="33"/>
      <c r="T125847" s="33"/>
    </row>
    <row r="125864" spans="19:20">
      <c r="S125864" s="33"/>
      <c r="T125864" s="33"/>
    </row>
    <row r="125881" spans="19:20">
      <c r="S125881" s="33"/>
      <c r="T125881" s="33"/>
    </row>
    <row r="125898" spans="19:20">
      <c r="S125898" s="33"/>
      <c r="T125898" s="33"/>
    </row>
    <row r="125915" spans="19:20">
      <c r="S125915" s="33"/>
      <c r="T125915" s="33"/>
    </row>
    <row r="125932" spans="19:20">
      <c r="S125932" s="33"/>
      <c r="T125932" s="33"/>
    </row>
    <row r="125949" spans="19:20">
      <c r="S125949" s="33"/>
      <c r="T125949" s="33"/>
    </row>
    <row r="125966" spans="19:20">
      <c r="S125966" s="33"/>
      <c r="T125966" s="33"/>
    </row>
    <row r="125983" spans="19:20">
      <c r="S125983" s="33"/>
      <c r="T125983" s="33"/>
    </row>
    <row r="126000" spans="19:20">
      <c r="S126000" s="33"/>
      <c r="T126000" s="33"/>
    </row>
    <row r="126017" spans="19:20">
      <c r="S126017" s="33"/>
      <c r="T126017" s="33"/>
    </row>
    <row r="126034" spans="19:20">
      <c r="S126034" s="33"/>
      <c r="T126034" s="33"/>
    </row>
    <row r="126051" spans="19:20">
      <c r="S126051" s="33"/>
      <c r="T126051" s="33"/>
    </row>
    <row r="126068" spans="19:20">
      <c r="S126068" s="33"/>
      <c r="T126068" s="33"/>
    </row>
    <row r="126085" spans="19:20">
      <c r="S126085" s="33"/>
      <c r="T126085" s="33"/>
    </row>
    <row r="126102" spans="19:20">
      <c r="S126102" s="33"/>
      <c r="T126102" s="33"/>
    </row>
    <row r="126119" spans="19:20">
      <c r="S126119" s="33"/>
      <c r="T126119" s="33"/>
    </row>
    <row r="126136" spans="19:20">
      <c r="S126136" s="33"/>
      <c r="T126136" s="33"/>
    </row>
    <row r="126153" spans="19:20">
      <c r="S126153" s="33"/>
      <c r="T126153" s="33"/>
    </row>
    <row r="126170" spans="19:20">
      <c r="S126170" s="33"/>
      <c r="T126170" s="33"/>
    </row>
    <row r="126187" spans="19:20">
      <c r="S126187" s="33"/>
      <c r="T126187" s="33"/>
    </row>
    <row r="126204" spans="19:20">
      <c r="S126204" s="33"/>
      <c r="T126204" s="33"/>
    </row>
    <row r="126221" spans="19:20">
      <c r="S126221" s="33"/>
      <c r="T126221" s="33"/>
    </row>
    <row r="126238" spans="19:20">
      <c r="S126238" s="33"/>
      <c r="T126238" s="33"/>
    </row>
    <row r="126255" spans="19:20">
      <c r="S126255" s="33"/>
      <c r="T126255" s="33"/>
    </row>
    <row r="126272" spans="19:20">
      <c r="S126272" s="33"/>
      <c r="T126272" s="33"/>
    </row>
    <row r="126289" spans="19:20">
      <c r="S126289" s="33"/>
      <c r="T126289" s="33"/>
    </row>
    <row r="126306" spans="19:20">
      <c r="S126306" s="33"/>
      <c r="T126306" s="33"/>
    </row>
    <row r="126323" spans="19:20">
      <c r="S126323" s="33"/>
      <c r="T126323" s="33"/>
    </row>
    <row r="126340" spans="19:20">
      <c r="S126340" s="33"/>
      <c r="T126340" s="33"/>
    </row>
    <row r="126357" spans="19:20">
      <c r="S126357" s="33"/>
      <c r="T126357" s="33"/>
    </row>
    <row r="126374" spans="19:20">
      <c r="S126374" s="33"/>
      <c r="T126374" s="33"/>
    </row>
    <row r="126391" spans="19:20">
      <c r="S126391" s="33"/>
      <c r="T126391" s="33"/>
    </row>
    <row r="126408" spans="19:20">
      <c r="S126408" s="33"/>
      <c r="T126408" s="33"/>
    </row>
    <row r="126425" spans="19:20">
      <c r="S126425" s="33"/>
      <c r="T126425" s="33"/>
    </row>
    <row r="126442" spans="19:20">
      <c r="S126442" s="33"/>
      <c r="T126442" s="33"/>
    </row>
    <row r="126459" spans="19:20">
      <c r="S126459" s="33"/>
      <c r="T126459" s="33"/>
    </row>
    <row r="126476" spans="19:20">
      <c r="S126476" s="33"/>
      <c r="T126476" s="33"/>
    </row>
    <row r="126493" spans="19:20">
      <c r="S126493" s="33"/>
      <c r="T126493" s="33"/>
    </row>
    <row r="126510" spans="19:20">
      <c r="S126510" s="33"/>
      <c r="T126510" s="33"/>
    </row>
    <row r="126527" spans="19:20">
      <c r="S126527" s="33"/>
      <c r="T126527" s="33"/>
    </row>
    <row r="126544" spans="19:20">
      <c r="S126544" s="33"/>
      <c r="T126544" s="33"/>
    </row>
    <row r="126561" spans="19:20">
      <c r="S126561" s="33"/>
      <c r="T126561" s="33"/>
    </row>
    <row r="126578" spans="19:20">
      <c r="S126578" s="33"/>
      <c r="T126578" s="33"/>
    </row>
    <row r="126595" spans="19:20">
      <c r="S126595" s="33"/>
      <c r="T126595" s="33"/>
    </row>
    <row r="126612" spans="19:20">
      <c r="S126612" s="33"/>
      <c r="T126612" s="33"/>
    </row>
    <row r="126629" spans="19:20">
      <c r="S126629" s="33"/>
      <c r="T126629" s="33"/>
    </row>
    <row r="126646" spans="19:20">
      <c r="S126646" s="33"/>
      <c r="T126646" s="33"/>
    </row>
    <row r="126663" spans="19:20">
      <c r="S126663" s="33"/>
      <c r="T126663" s="33"/>
    </row>
    <row r="126680" spans="19:20">
      <c r="S126680" s="33"/>
      <c r="T126680" s="33"/>
    </row>
    <row r="126697" spans="19:20">
      <c r="S126697" s="33"/>
      <c r="T126697" s="33"/>
    </row>
    <row r="126714" spans="19:20">
      <c r="S126714" s="33"/>
      <c r="T126714" s="33"/>
    </row>
    <row r="126731" spans="19:20">
      <c r="S126731" s="33"/>
      <c r="T126731" s="33"/>
    </row>
    <row r="126748" spans="19:20">
      <c r="S126748" s="33"/>
      <c r="T126748" s="33"/>
    </row>
    <row r="126765" spans="19:20">
      <c r="S126765" s="33"/>
      <c r="T126765" s="33"/>
    </row>
    <row r="126782" spans="19:20">
      <c r="S126782" s="33"/>
      <c r="T126782" s="33"/>
    </row>
    <row r="126799" spans="19:20">
      <c r="S126799" s="33"/>
      <c r="T126799" s="33"/>
    </row>
    <row r="126816" spans="19:20">
      <c r="S126816" s="33"/>
      <c r="T126816" s="33"/>
    </row>
    <row r="126833" spans="19:20">
      <c r="S126833" s="33"/>
      <c r="T126833" s="33"/>
    </row>
    <row r="126850" spans="19:20">
      <c r="S126850" s="33"/>
      <c r="T126850" s="33"/>
    </row>
    <row r="126867" spans="19:20">
      <c r="S126867" s="33"/>
      <c r="T126867" s="33"/>
    </row>
    <row r="126884" spans="19:20">
      <c r="S126884" s="33"/>
      <c r="T126884" s="33"/>
    </row>
    <row r="126901" spans="19:20">
      <c r="S126901" s="33"/>
      <c r="T126901" s="33"/>
    </row>
    <row r="126918" spans="19:20">
      <c r="S126918" s="33"/>
      <c r="T126918" s="33"/>
    </row>
    <row r="126935" spans="19:20">
      <c r="S126935" s="33"/>
      <c r="T126935" s="33"/>
    </row>
    <row r="126952" spans="19:20">
      <c r="S126952" s="33"/>
      <c r="T126952" s="33"/>
    </row>
    <row r="126969" spans="19:20">
      <c r="S126969" s="33"/>
      <c r="T126969" s="33"/>
    </row>
    <row r="126986" spans="19:20">
      <c r="S126986" s="33"/>
      <c r="T126986" s="33"/>
    </row>
    <row r="127003" spans="19:20">
      <c r="S127003" s="33"/>
      <c r="T127003" s="33"/>
    </row>
    <row r="127020" spans="19:20">
      <c r="S127020" s="33"/>
      <c r="T127020" s="33"/>
    </row>
    <row r="127037" spans="19:20">
      <c r="S127037" s="33"/>
      <c r="T127037" s="33"/>
    </row>
    <row r="127054" spans="19:20">
      <c r="S127054" s="33"/>
      <c r="T127054" s="33"/>
    </row>
    <row r="127071" spans="19:20">
      <c r="S127071" s="33"/>
      <c r="T127071" s="33"/>
    </row>
    <row r="127088" spans="19:20">
      <c r="S127088" s="33"/>
      <c r="T127088" s="33"/>
    </row>
    <row r="127105" spans="19:20">
      <c r="S127105" s="33"/>
      <c r="T127105" s="33"/>
    </row>
    <row r="127122" spans="19:20">
      <c r="S127122" s="33"/>
      <c r="T127122" s="33"/>
    </row>
    <row r="127139" spans="19:20">
      <c r="S127139" s="33"/>
      <c r="T127139" s="33"/>
    </row>
    <row r="127156" spans="19:20">
      <c r="S127156" s="33"/>
      <c r="T127156" s="33"/>
    </row>
    <row r="127173" spans="19:20">
      <c r="S127173" s="33"/>
      <c r="T127173" s="33"/>
    </row>
    <row r="127190" spans="19:20">
      <c r="S127190" s="33"/>
      <c r="T127190" s="33"/>
    </row>
    <row r="127207" spans="19:20">
      <c r="S127207" s="33"/>
      <c r="T127207" s="33"/>
    </row>
    <row r="127224" spans="19:20">
      <c r="S127224" s="33"/>
      <c r="T127224" s="33"/>
    </row>
    <row r="127241" spans="19:20">
      <c r="S127241" s="33"/>
      <c r="T127241" s="33"/>
    </row>
    <row r="127258" spans="19:20">
      <c r="S127258" s="33"/>
      <c r="T127258" s="33"/>
    </row>
    <row r="127275" spans="19:20">
      <c r="S127275" s="33"/>
      <c r="T127275" s="33"/>
    </row>
    <row r="127292" spans="19:20">
      <c r="S127292" s="33"/>
      <c r="T127292" s="33"/>
    </row>
    <row r="127309" spans="19:20">
      <c r="S127309" s="33"/>
      <c r="T127309" s="33"/>
    </row>
    <row r="127326" spans="19:20">
      <c r="S127326" s="33"/>
      <c r="T127326" s="33"/>
    </row>
    <row r="127343" spans="19:20">
      <c r="S127343" s="33"/>
      <c r="T127343" s="33"/>
    </row>
    <row r="127360" spans="19:20">
      <c r="S127360" s="33"/>
      <c r="T127360" s="33"/>
    </row>
    <row r="127377" spans="19:20">
      <c r="S127377" s="33"/>
      <c r="T127377" s="33"/>
    </row>
    <row r="127394" spans="19:20">
      <c r="S127394" s="33"/>
      <c r="T127394" s="33"/>
    </row>
    <row r="127411" spans="19:20">
      <c r="S127411" s="33"/>
      <c r="T127411" s="33"/>
    </row>
    <row r="127428" spans="19:20">
      <c r="S127428" s="33"/>
      <c r="T127428" s="33"/>
    </row>
    <row r="127445" spans="19:20">
      <c r="S127445" s="33"/>
      <c r="T127445" s="33"/>
    </row>
    <row r="127462" spans="19:20">
      <c r="S127462" s="33"/>
      <c r="T127462" s="33"/>
    </row>
    <row r="127479" spans="19:20">
      <c r="S127479" s="33"/>
      <c r="T127479" s="33"/>
    </row>
    <row r="127496" spans="19:20">
      <c r="S127496" s="33"/>
      <c r="T127496" s="33"/>
    </row>
    <row r="127513" spans="19:20">
      <c r="S127513" s="33"/>
      <c r="T127513" s="33"/>
    </row>
    <row r="127530" spans="19:20">
      <c r="S127530" s="33"/>
      <c r="T127530" s="33"/>
    </row>
    <row r="127547" spans="19:20">
      <c r="S127547" s="33"/>
      <c r="T127547" s="33"/>
    </row>
    <row r="127564" spans="19:20">
      <c r="S127564" s="33"/>
      <c r="T127564" s="33"/>
    </row>
    <row r="127581" spans="19:20">
      <c r="S127581" s="33"/>
      <c r="T127581" s="33"/>
    </row>
    <row r="127598" spans="19:20">
      <c r="S127598" s="33"/>
      <c r="T127598" s="33"/>
    </row>
    <row r="127615" spans="19:20">
      <c r="S127615" s="33"/>
      <c r="T127615" s="33"/>
    </row>
    <row r="127632" spans="19:20">
      <c r="S127632" s="33"/>
      <c r="T127632" s="33"/>
    </row>
    <row r="127649" spans="19:20">
      <c r="S127649" s="33"/>
      <c r="T127649" s="33"/>
    </row>
    <row r="127666" spans="19:20">
      <c r="S127666" s="33"/>
      <c r="T127666" s="33"/>
    </row>
    <row r="127683" spans="19:20">
      <c r="S127683" s="33"/>
      <c r="T127683" s="33"/>
    </row>
    <row r="127700" spans="19:20">
      <c r="S127700" s="33"/>
      <c r="T127700" s="33"/>
    </row>
    <row r="127717" spans="19:20">
      <c r="S127717" s="33"/>
      <c r="T127717" s="33"/>
    </row>
    <row r="127734" spans="19:20">
      <c r="S127734" s="33"/>
      <c r="T127734" s="33"/>
    </row>
    <row r="127751" spans="19:20">
      <c r="S127751" s="33"/>
      <c r="T127751" s="33"/>
    </row>
    <row r="127768" spans="19:20">
      <c r="S127768" s="33"/>
      <c r="T127768" s="33"/>
    </row>
    <row r="127785" spans="19:20">
      <c r="S127785" s="33"/>
      <c r="T127785" s="33"/>
    </row>
    <row r="127802" spans="19:20">
      <c r="S127802" s="33"/>
      <c r="T127802" s="33"/>
    </row>
    <row r="127819" spans="19:20">
      <c r="S127819" s="33"/>
      <c r="T127819" s="33"/>
    </row>
    <row r="127836" spans="19:20">
      <c r="S127836" s="33"/>
      <c r="T127836" s="33"/>
    </row>
    <row r="127853" spans="19:20">
      <c r="S127853" s="33"/>
      <c r="T127853" s="33"/>
    </row>
    <row r="127870" spans="19:20">
      <c r="S127870" s="33"/>
      <c r="T127870" s="33"/>
    </row>
    <row r="127887" spans="19:20">
      <c r="S127887" s="33"/>
      <c r="T127887" s="33"/>
    </row>
    <row r="127904" spans="19:20">
      <c r="S127904" s="33"/>
      <c r="T127904" s="33"/>
    </row>
    <row r="127921" spans="19:20">
      <c r="S127921" s="33"/>
      <c r="T127921" s="33"/>
    </row>
    <row r="127938" spans="19:20">
      <c r="S127938" s="33"/>
      <c r="T127938" s="33"/>
    </row>
    <row r="127955" spans="19:20">
      <c r="S127955" s="33"/>
      <c r="T127955" s="33"/>
    </row>
    <row r="127972" spans="19:20">
      <c r="S127972" s="33"/>
      <c r="T127972" s="33"/>
    </row>
    <row r="127989" spans="19:20">
      <c r="S127989" s="33"/>
      <c r="T127989" s="33"/>
    </row>
    <row r="128006" spans="19:20">
      <c r="S128006" s="33"/>
      <c r="T128006" s="33"/>
    </row>
    <row r="128023" spans="19:20">
      <c r="S128023" s="33"/>
      <c r="T128023" s="33"/>
    </row>
    <row r="128040" spans="19:20">
      <c r="S128040" s="33"/>
      <c r="T128040" s="33"/>
    </row>
    <row r="128057" spans="19:20">
      <c r="S128057" s="33"/>
      <c r="T128057" s="33"/>
    </row>
    <row r="128074" spans="19:20">
      <c r="S128074" s="33"/>
      <c r="T128074" s="33"/>
    </row>
    <row r="128091" spans="19:20">
      <c r="S128091" s="33"/>
      <c r="T128091" s="33"/>
    </row>
    <row r="128108" spans="19:20">
      <c r="S128108" s="33"/>
      <c r="T128108" s="33"/>
    </row>
    <row r="128125" spans="19:20">
      <c r="S128125" s="33"/>
      <c r="T128125" s="33"/>
    </row>
    <row r="128142" spans="19:20">
      <c r="S128142" s="33"/>
      <c r="T128142" s="33"/>
    </row>
    <row r="128159" spans="19:20">
      <c r="S128159" s="33"/>
      <c r="T128159" s="33"/>
    </row>
    <row r="128176" spans="19:20">
      <c r="S128176" s="33"/>
      <c r="T128176" s="33"/>
    </row>
    <row r="128193" spans="19:20">
      <c r="S128193" s="33"/>
      <c r="T128193" s="33"/>
    </row>
    <row r="128210" spans="19:20">
      <c r="S128210" s="33"/>
      <c r="T128210" s="33"/>
    </row>
    <row r="128227" spans="19:20">
      <c r="S128227" s="33"/>
      <c r="T128227" s="33"/>
    </row>
    <row r="128244" spans="19:20">
      <c r="S128244" s="33"/>
      <c r="T128244" s="33"/>
    </row>
    <row r="128261" spans="19:20">
      <c r="S128261" s="33"/>
      <c r="T128261" s="33"/>
    </row>
    <row r="128278" spans="19:20">
      <c r="S128278" s="33"/>
      <c r="T128278" s="33"/>
    </row>
    <row r="128295" spans="19:20">
      <c r="S128295" s="33"/>
      <c r="T128295" s="33"/>
    </row>
    <row r="128312" spans="19:20">
      <c r="S128312" s="33"/>
      <c r="T128312" s="33"/>
    </row>
    <row r="128329" spans="19:20">
      <c r="S128329" s="33"/>
      <c r="T128329" s="33"/>
    </row>
    <row r="128346" spans="19:20">
      <c r="S128346" s="33"/>
      <c r="T128346" s="33"/>
    </row>
    <row r="128363" spans="19:20">
      <c r="S128363" s="33"/>
      <c r="T128363" s="33"/>
    </row>
    <row r="128380" spans="19:20">
      <c r="S128380" s="33"/>
      <c r="T128380" s="33"/>
    </row>
    <row r="128397" spans="19:20">
      <c r="S128397" s="33"/>
      <c r="T128397" s="33"/>
    </row>
    <row r="128414" spans="19:20">
      <c r="S128414" s="33"/>
      <c r="T128414" s="33"/>
    </row>
    <row r="128431" spans="19:20">
      <c r="S128431" s="33"/>
      <c r="T128431" s="33"/>
    </row>
    <row r="128448" spans="19:20">
      <c r="S128448" s="33"/>
      <c r="T128448" s="33"/>
    </row>
    <row r="128465" spans="19:20">
      <c r="S128465" s="33"/>
      <c r="T128465" s="33"/>
    </row>
    <row r="128482" spans="19:20">
      <c r="S128482" s="33"/>
      <c r="T128482" s="33"/>
    </row>
    <row r="128499" spans="19:20">
      <c r="S128499" s="33"/>
      <c r="T128499" s="33"/>
    </row>
    <row r="128516" spans="19:20">
      <c r="S128516" s="33"/>
      <c r="T128516" s="33"/>
    </row>
    <row r="128533" spans="19:20">
      <c r="S128533" s="33"/>
      <c r="T128533" s="33"/>
    </row>
    <row r="128550" spans="19:20">
      <c r="S128550" s="33"/>
      <c r="T128550" s="33"/>
    </row>
    <row r="128567" spans="19:20">
      <c r="S128567" s="33"/>
      <c r="T128567" s="33"/>
    </row>
    <row r="128584" spans="19:20">
      <c r="S128584" s="33"/>
      <c r="T128584" s="33"/>
    </row>
    <row r="128601" spans="19:20">
      <c r="S128601" s="33"/>
      <c r="T128601" s="33"/>
    </row>
    <row r="128618" spans="19:20">
      <c r="S128618" s="33"/>
      <c r="T128618" s="33"/>
    </row>
    <row r="128635" spans="19:20">
      <c r="S128635" s="33"/>
      <c r="T128635" s="33"/>
    </row>
    <row r="128652" spans="19:20">
      <c r="S128652" s="33"/>
      <c r="T128652" s="33"/>
    </row>
    <row r="128669" spans="19:20">
      <c r="S128669" s="33"/>
      <c r="T128669" s="33"/>
    </row>
    <row r="128686" spans="19:20">
      <c r="S128686" s="33"/>
      <c r="T128686" s="33"/>
    </row>
    <row r="128703" spans="19:20">
      <c r="S128703" s="33"/>
      <c r="T128703" s="33"/>
    </row>
    <row r="128720" spans="19:20">
      <c r="S128720" s="33"/>
      <c r="T128720" s="33"/>
    </row>
    <row r="128737" spans="19:20">
      <c r="S128737" s="33"/>
      <c r="T128737" s="33"/>
    </row>
    <row r="128754" spans="19:20">
      <c r="S128754" s="33"/>
      <c r="T128754" s="33"/>
    </row>
    <row r="128771" spans="19:20">
      <c r="S128771" s="33"/>
      <c r="T128771" s="33"/>
    </row>
    <row r="128788" spans="19:20">
      <c r="S128788" s="33"/>
      <c r="T128788" s="33"/>
    </row>
    <row r="128805" spans="19:20">
      <c r="S128805" s="33"/>
      <c r="T128805" s="33"/>
    </row>
    <row r="128822" spans="19:20">
      <c r="S128822" s="33"/>
      <c r="T128822" s="33"/>
    </row>
    <row r="128839" spans="19:20">
      <c r="S128839" s="33"/>
      <c r="T128839" s="33"/>
    </row>
    <row r="128856" spans="19:20">
      <c r="S128856" s="33"/>
      <c r="T128856" s="33"/>
    </row>
    <row r="128873" spans="19:20">
      <c r="S128873" s="33"/>
      <c r="T128873" s="33"/>
    </row>
    <row r="128890" spans="19:20">
      <c r="S128890" s="33"/>
      <c r="T128890" s="33"/>
    </row>
    <row r="128907" spans="19:20">
      <c r="S128907" s="33"/>
      <c r="T128907" s="33"/>
    </row>
    <row r="128924" spans="19:20">
      <c r="S128924" s="33"/>
      <c r="T128924" s="33"/>
    </row>
    <row r="128941" spans="19:20">
      <c r="S128941" s="33"/>
      <c r="T128941" s="33"/>
    </row>
    <row r="128958" spans="19:20">
      <c r="S128958" s="33"/>
      <c r="T128958" s="33"/>
    </row>
    <row r="128975" spans="19:20">
      <c r="S128975" s="33"/>
      <c r="T128975" s="33"/>
    </row>
    <row r="128992" spans="19:20">
      <c r="S128992" s="33"/>
      <c r="T128992" s="33"/>
    </row>
    <row r="129009" spans="19:20">
      <c r="S129009" s="33"/>
      <c r="T129009" s="33"/>
    </row>
    <row r="129026" spans="19:20">
      <c r="S129026" s="33"/>
      <c r="T129026" s="33"/>
    </row>
    <row r="129043" spans="19:20">
      <c r="S129043" s="33"/>
      <c r="T129043" s="33"/>
    </row>
    <row r="129060" spans="19:20">
      <c r="S129060" s="33"/>
      <c r="T129060" s="33"/>
    </row>
    <row r="129077" spans="19:20">
      <c r="S129077" s="33"/>
      <c r="T129077" s="33"/>
    </row>
    <row r="129094" spans="19:20">
      <c r="S129094" s="33"/>
      <c r="T129094" s="33"/>
    </row>
    <row r="129111" spans="19:20">
      <c r="S129111" s="33"/>
      <c r="T129111" s="33"/>
    </row>
    <row r="129128" spans="19:20">
      <c r="S129128" s="33"/>
      <c r="T129128" s="33"/>
    </row>
    <row r="129145" spans="19:20">
      <c r="S129145" s="33"/>
      <c r="T129145" s="33"/>
    </row>
    <row r="129162" spans="19:20">
      <c r="S129162" s="33"/>
      <c r="T129162" s="33"/>
    </row>
    <row r="129179" spans="19:20">
      <c r="S129179" s="33"/>
      <c r="T129179" s="33"/>
    </row>
    <row r="129196" spans="19:20">
      <c r="S129196" s="33"/>
      <c r="T129196" s="33"/>
    </row>
    <row r="129213" spans="19:20">
      <c r="S129213" s="33"/>
      <c r="T129213" s="33"/>
    </row>
    <row r="129230" spans="19:20">
      <c r="S129230" s="33"/>
      <c r="T129230" s="33"/>
    </row>
    <row r="129247" spans="19:20">
      <c r="S129247" s="33"/>
      <c r="T129247" s="33"/>
    </row>
    <row r="129264" spans="19:20">
      <c r="S129264" s="33"/>
      <c r="T129264" s="33"/>
    </row>
    <row r="129281" spans="19:20">
      <c r="S129281" s="33"/>
      <c r="T129281" s="33"/>
    </row>
    <row r="129298" spans="19:20">
      <c r="S129298" s="33"/>
      <c r="T129298" s="33"/>
    </row>
    <row r="129315" spans="19:20">
      <c r="S129315" s="33"/>
      <c r="T129315" s="33"/>
    </row>
    <row r="129332" spans="19:20">
      <c r="S129332" s="33"/>
      <c r="T129332" s="33"/>
    </row>
    <row r="129349" spans="19:20">
      <c r="S129349" s="33"/>
      <c r="T129349" s="33"/>
    </row>
    <row r="129366" spans="19:20">
      <c r="S129366" s="33"/>
      <c r="T129366" s="33"/>
    </row>
    <row r="129383" spans="19:20">
      <c r="S129383" s="33"/>
      <c r="T129383" s="33"/>
    </row>
    <row r="129400" spans="19:20">
      <c r="S129400" s="33"/>
      <c r="T129400" s="33"/>
    </row>
    <row r="129417" spans="19:20">
      <c r="S129417" s="33"/>
      <c r="T129417" s="33"/>
    </row>
    <row r="129434" spans="19:20">
      <c r="S129434" s="33"/>
      <c r="T129434" s="33"/>
    </row>
    <row r="129451" spans="19:20">
      <c r="S129451" s="33"/>
      <c r="T129451" s="33"/>
    </row>
    <row r="129468" spans="19:20">
      <c r="S129468" s="33"/>
      <c r="T129468" s="33"/>
    </row>
    <row r="129485" spans="19:20">
      <c r="S129485" s="33"/>
      <c r="T129485" s="33"/>
    </row>
    <row r="129502" spans="19:20">
      <c r="S129502" s="33"/>
      <c r="T129502" s="33"/>
    </row>
    <row r="129519" spans="19:20">
      <c r="S129519" s="33"/>
      <c r="T129519" s="33"/>
    </row>
    <row r="129536" spans="19:20">
      <c r="S129536" s="33"/>
      <c r="T129536" s="33"/>
    </row>
    <row r="129553" spans="19:20">
      <c r="S129553" s="33"/>
      <c r="T129553" s="33"/>
    </row>
    <row r="129570" spans="19:20">
      <c r="S129570" s="33"/>
      <c r="T129570" s="33"/>
    </row>
    <row r="129587" spans="19:20">
      <c r="S129587" s="33"/>
      <c r="T129587" s="33"/>
    </row>
    <row r="129604" spans="19:20">
      <c r="S129604" s="33"/>
      <c r="T129604" s="33"/>
    </row>
    <row r="129621" spans="19:20">
      <c r="S129621" s="33"/>
      <c r="T129621" s="33"/>
    </row>
    <row r="129638" spans="19:20">
      <c r="S129638" s="33"/>
      <c r="T129638" s="33"/>
    </row>
    <row r="129655" spans="19:20">
      <c r="S129655" s="33"/>
      <c r="T129655" s="33"/>
    </row>
    <row r="129672" spans="19:20">
      <c r="S129672" s="33"/>
      <c r="T129672" s="33"/>
    </row>
    <row r="129689" spans="19:20">
      <c r="S129689" s="33"/>
      <c r="T129689" s="33"/>
    </row>
    <row r="129706" spans="19:20">
      <c r="S129706" s="33"/>
      <c r="T129706" s="33"/>
    </row>
    <row r="129723" spans="19:20">
      <c r="S129723" s="33"/>
      <c r="T129723" s="33"/>
    </row>
    <row r="129740" spans="19:20">
      <c r="S129740" s="33"/>
      <c r="T129740" s="33"/>
    </row>
    <row r="129757" spans="19:20">
      <c r="S129757" s="33"/>
      <c r="T129757" s="33"/>
    </row>
    <row r="129774" spans="19:20">
      <c r="S129774" s="33"/>
      <c r="T129774" s="33"/>
    </row>
    <row r="129791" spans="19:20">
      <c r="S129791" s="33"/>
      <c r="T129791" s="33"/>
    </row>
    <row r="129808" spans="19:20">
      <c r="S129808" s="33"/>
      <c r="T129808" s="33"/>
    </row>
    <row r="129825" spans="19:20">
      <c r="S129825" s="33"/>
      <c r="T129825" s="33"/>
    </row>
    <row r="129842" spans="19:20">
      <c r="S129842" s="33"/>
      <c r="T129842" s="33"/>
    </row>
    <row r="129859" spans="19:20">
      <c r="S129859" s="33"/>
      <c r="T129859" s="33"/>
    </row>
    <row r="129876" spans="19:20">
      <c r="S129876" s="33"/>
      <c r="T129876" s="33"/>
    </row>
    <row r="129893" spans="19:20">
      <c r="S129893" s="33"/>
      <c r="T129893" s="33"/>
    </row>
    <row r="129910" spans="19:20">
      <c r="S129910" s="33"/>
      <c r="T129910" s="33"/>
    </row>
    <row r="129927" spans="19:20">
      <c r="S129927" s="33"/>
      <c r="T129927" s="33"/>
    </row>
    <row r="129944" spans="19:20">
      <c r="S129944" s="33"/>
      <c r="T129944" s="33"/>
    </row>
    <row r="129961" spans="19:20">
      <c r="S129961" s="33"/>
      <c r="T129961" s="33"/>
    </row>
    <row r="129978" spans="19:20">
      <c r="S129978" s="33"/>
      <c r="T129978" s="33"/>
    </row>
    <row r="129995" spans="19:20">
      <c r="S129995" s="33"/>
      <c r="T129995" s="33"/>
    </row>
    <row r="130012" spans="19:20">
      <c r="S130012" s="33"/>
      <c r="T130012" s="33"/>
    </row>
    <row r="130029" spans="19:20">
      <c r="S130029" s="33"/>
      <c r="T130029" s="33"/>
    </row>
    <row r="130046" spans="19:20">
      <c r="S130046" s="33"/>
      <c r="T130046" s="33"/>
    </row>
    <row r="130063" spans="19:20">
      <c r="S130063" s="33"/>
      <c r="T130063" s="33"/>
    </row>
    <row r="130080" spans="19:20">
      <c r="S130080" s="33"/>
      <c r="T130080" s="33"/>
    </row>
    <row r="130097" spans="19:20">
      <c r="S130097" s="33"/>
      <c r="T130097" s="33"/>
    </row>
    <row r="130114" spans="19:20">
      <c r="S130114" s="33"/>
      <c r="T130114" s="33"/>
    </row>
    <row r="130131" spans="19:20">
      <c r="S130131" s="33"/>
      <c r="T130131" s="33"/>
    </row>
    <row r="130148" spans="19:20">
      <c r="S130148" s="33"/>
      <c r="T130148" s="33"/>
    </row>
    <row r="130165" spans="19:20">
      <c r="S130165" s="33"/>
      <c r="T130165" s="33"/>
    </row>
    <row r="130182" spans="19:20">
      <c r="S130182" s="33"/>
      <c r="T130182" s="33"/>
    </row>
    <row r="130199" spans="19:20">
      <c r="S130199" s="33"/>
      <c r="T130199" s="33"/>
    </row>
    <row r="130216" spans="19:20">
      <c r="S130216" s="33"/>
      <c r="T130216" s="33"/>
    </row>
    <row r="130233" spans="19:20">
      <c r="S130233" s="33"/>
      <c r="T130233" s="33"/>
    </row>
    <row r="130250" spans="19:20">
      <c r="S130250" s="33"/>
      <c r="T130250" s="33"/>
    </row>
    <row r="130267" spans="19:20">
      <c r="S130267" s="33"/>
      <c r="T130267" s="33"/>
    </row>
    <row r="130284" spans="19:20">
      <c r="S130284" s="33"/>
      <c r="T130284" s="33"/>
    </row>
    <row r="130301" spans="19:20">
      <c r="S130301" s="33"/>
      <c r="T130301" s="33"/>
    </row>
    <row r="130318" spans="19:20">
      <c r="S130318" s="33"/>
      <c r="T130318" s="33"/>
    </row>
    <row r="130335" spans="19:20">
      <c r="S130335" s="33"/>
      <c r="T130335" s="33"/>
    </row>
    <row r="130352" spans="19:20">
      <c r="S130352" s="33"/>
      <c r="T130352" s="33"/>
    </row>
    <row r="130369" spans="19:20">
      <c r="S130369" s="33"/>
      <c r="T130369" s="33"/>
    </row>
    <row r="130386" spans="19:20">
      <c r="S130386" s="33"/>
      <c r="T130386" s="33"/>
    </row>
    <row r="130403" spans="19:20">
      <c r="S130403" s="33"/>
      <c r="T130403" s="33"/>
    </row>
    <row r="130420" spans="19:20">
      <c r="S130420" s="33"/>
      <c r="T130420" s="33"/>
    </row>
    <row r="130437" spans="19:20">
      <c r="S130437" s="33"/>
      <c r="T130437" s="33"/>
    </row>
    <row r="130454" spans="19:20">
      <c r="S130454" s="33"/>
      <c r="T130454" s="33"/>
    </row>
    <row r="130471" spans="19:20">
      <c r="S130471" s="33"/>
      <c r="T130471" s="33"/>
    </row>
    <row r="130488" spans="19:20">
      <c r="S130488" s="33"/>
      <c r="T130488" s="33"/>
    </row>
    <row r="130505" spans="19:20">
      <c r="S130505" s="33"/>
      <c r="T130505" s="33"/>
    </row>
    <row r="130522" spans="19:20">
      <c r="S130522" s="33"/>
      <c r="T130522" s="33"/>
    </row>
    <row r="130539" spans="19:20">
      <c r="S130539" s="33"/>
      <c r="T130539" s="33"/>
    </row>
    <row r="130556" spans="19:20">
      <c r="S130556" s="33"/>
      <c r="T130556" s="33"/>
    </row>
    <row r="130573" spans="19:20">
      <c r="S130573" s="33"/>
      <c r="T130573" s="33"/>
    </row>
    <row r="130590" spans="19:20">
      <c r="S130590" s="33"/>
      <c r="T130590" s="33"/>
    </row>
    <row r="130607" spans="19:20">
      <c r="S130607" s="33"/>
      <c r="T130607" s="33"/>
    </row>
    <row r="130624" spans="19:20">
      <c r="S130624" s="33"/>
      <c r="T130624" s="33"/>
    </row>
    <row r="130641" spans="19:20">
      <c r="S130641" s="33"/>
      <c r="T130641" s="33"/>
    </row>
    <row r="130658" spans="19:20">
      <c r="S130658" s="33"/>
      <c r="T130658" s="33"/>
    </row>
    <row r="130675" spans="19:20">
      <c r="S130675" s="33"/>
      <c r="T130675" s="33"/>
    </row>
    <row r="130692" spans="19:20">
      <c r="S130692" s="33"/>
      <c r="T130692" s="33"/>
    </row>
    <row r="130709" spans="19:20">
      <c r="S130709" s="33"/>
      <c r="T130709" s="33"/>
    </row>
    <row r="130726" spans="19:20">
      <c r="S130726" s="33"/>
      <c r="T130726" s="33"/>
    </row>
    <row r="130743" spans="19:20">
      <c r="S130743" s="33"/>
      <c r="T130743" s="33"/>
    </row>
    <row r="130760" spans="19:20">
      <c r="S130760" s="33"/>
      <c r="T130760" s="33"/>
    </row>
    <row r="130777" spans="19:20">
      <c r="S130777" s="33"/>
      <c r="T130777" s="33"/>
    </row>
    <row r="130794" spans="19:20">
      <c r="S130794" s="33"/>
      <c r="T130794" s="33"/>
    </row>
    <row r="130811" spans="19:20">
      <c r="S130811" s="33"/>
      <c r="T130811" s="33"/>
    </row>
    <row r="130828" spans="19:20">
      <c r="S130828" s="33"/>
      <c r="T130828" s="33"/>
    </row>
    <row r="130845" spans="19:20">
      <c r="S130845" s="33"/>
      <c r="T130845" s="33"/>
    </row>
    <row r="130862" spans="19:20">
      <c r="S130862" s="33"/>
      <c r="T130862" s="33"/>
    </row>
    <row r="130879" spans="19:20">
      <c r="S130879" s="33"/>
      <c r="T130879" s="33"/>
    </row>
    <row r="130896" spans="19:20">
      <c r="S130896" s="33"/>
      <c r="T130896" s="33"/>
    </row>
    <row r="130913" spans="19:20">
      <c r="S130913" s="33"/>
      <c r="T130913" s="33"/>
    </row>
    <row r="130930" spans="19:20">
      <c r="S130930" s="33"/>
      <c r="T130930" s="33"/>
    </row>
    <row r="130947" spans="19:20">
      <c r="S130947" s="33"/>
      <c r="T130947" s="33"/>
    </row>
    <row r="130964" spans="19:20">
      <c r="S130964" s="33"/>
      <c r="T130964" s="33"/>
    </row>
    <row r="130981" spans="19:20">
      <c r="S130981" s="33"/>
      <c r="T130981" s="33"/>
    </row>
    <row r="130998" spans="19:20">
      <c r="S130998" s="33"/>
      <c r="T130998" s="33"/>
    </row>
    <row r="131015" spans="19:20">
      <c r="S131015" s="33"/>
      <c r="T131015" s="33"/>
    </row>
    <row r="131032" spans="19:20">
      <c r="S131032" s="33"/>
      <c r="T131032" s="33"/>
    </row>
    <row r="131049" spans="19:20">
      <c r="S131049" s="33"/>
      <c r="T131049" s="33"/>
    </row>
    <row r="131066" spans="19:20">
      <c r="S131066" s="33"/>
      <c r="T131066" s="33"/>
    </row>
    <row r="131083" spans="19:20">
      <c r="S131083" s="33"/>
      <c r="T131083" s="33"/>
    </row>
    <row r="131100" spans="19:20">
      <c r="S131100" s="33"/>
      <c r="T131100" s="33"/>
    </row>
    <row r="131117" spans="19:20">
      <c r="S131117" s="33"/>
      <c r="T131117" s="33"/>
    </row>
    <row r="131134" spans="19:20">
      <c r="S131134" s="33"/>
      <c r="T131134" s="33"/>
    </row>
    <row r="131151" spans="19:20">
      <c r="S131151" s="33"/>
      <c r="T131151" s="33"/>
    </row>
    <row r="131168" spans="19:20">
      <c r="S131168" s="33"/>
      <c r="T131168" s="33"/>
    </row>
    <row r="131185" spans="19:20">
      <c r="S131185" s="33"/>
      <c r="T131185" s="33"/>
    </row>
    <row r="131202" spans="19:20">
      <c r="S131202" s="33"/>
      <c r="T131202" s="33"/>
    </row>
    <row r="131219" spans="19:20">
      <c r="S131219" s="33"/>
      <c r="T131219" s="33"/>
    </row>
    <row r="131236" spans="19:20">
      <c r="S131236" s="33"/>
      <c r="T131236" s="33"/>
    </row>
    <row r="131253" spans="19:20">
      <c r="S131253" s="33"/>
      <c r="T131253" s="33"/>
    </row>
    <row r="131270" spans="19:20">
      <c r="S131270" s="33"/>
      <c r="T131270" s="33"/>
    </row>
    <row r="131287" spans="19:20">
      <c r="S131287" s="33"/>
      <c r="T131287" s="33"/>
    </row>
    <row r="131304" spans="19:20">
      <c r="S131304" s="33"/>
      <c r="T131304" s="33"/>
    </row>
    <row r="131321" spans="19:20">
      <c r="S131321" s="33"/>
      <c r="T131321" s="33"/>
    </row>
    <row r="131338" spans="19:20">
      <c r="S131338" s="33"/>
      <c r="T131338" s="33"/>
    </row>
    <row r="131355" spans="19:20">
      <c r="S131355" s="33"/>
      <c r="T131355" s="33"/>
    </row>
    <row r="131372" spans="19:20">
      <c r="S131372" s="33"/>
      <c r="T131372" s="33"/>
    </row>
    <row r="131389" spans="19:20">
      <c r="S131389" s="33"/>
      <c r="T131389" s="33"/>
    </row>
    <row r="131406" spans="19:20">
      <c r="S131406" s="33"/>
      <c r="T131406" s="33"/>
    </row>
    <row r="131423" spans="19:20">
      <c r="S131423" s="33"/>
      <c r="T131423" s="33"/>
    </row>
    <row r="131440" spans="19:20">
      <c r="S131440" s="33"/>
      <c r="T131440" s="33"/>
    </row>
    <row r="131457" spans="19:20">
      <c r="S131457" s="33"/>
      <c r="T131457" s="33"/>
    </row>
    <row r="131474" spans="19:20">
      <c r="S131474" s="33"/>
      <c r="T131474" s="33"/>
    </row>
    <row r="131491" spans="19:20">
      <c r="S131491" s="33"/>
      <c r="T131491" s="33"/>
    </row>
    <row r="131508" spans="19:20">
      <c r="S131508" s="33"/>
      <c r="T131508" s="33"/>
    </row>
    <row r="131525" spans="19:20">
      <c r="S131525" s="33"/>
      <c r="T131525" s="33"/>
    </row>
    <row r="131542" spans="19:20">
      <c r="S131542" s="33"/>
      <c r="T131542" s="33"/>
    </row>
    <row r="131559" spans="19:20">
      <c r="S131559" s="33"/>
      <c r="T131559" s="33"/>
    </row>
    <row r="131576" spans="19:20">
      <c r="S131576" s="33"/>
      <c r="T131576" s="33"/>
    </row>
    <row r="131593" spans="19:20">
      <c r="S131593" s="33"/>
      <c r="T131593" s="33"/>
    </row>
    <row r="131610" spans="19:20">
      <c r="S131610" s="33"/>
      <c r="T131610" s="33"/>
    </row>
    <row r="131627" spans="19:20">
      <c r="S131627" s="33"/>
      <c r="T131627" s="33"/>
    </row>
    <row r="131644" spans="19:20">
      <c r="S131644" s="33"/>
      <c r="T131644" s="33"/>
    </row>
    <row r="131661" spans="19:20">
      <c r="S131661" s="33"/>
      <c r="T131661" s="33"/>
    </row>
    <row r="131678" spans="19:20">
      <c r="S131678" s="33"/>
      <c r="T131678" s="33"/>
    </row>
    <row r="131695" spans="19:20">
      <c r="S131695" s="33"/>
      <c r="T131695" s="33"/>
    </row>
    <row r="131712" spans="19:20">
      <c r="S131712" s="33"/>
      <c r="T131712" s="33"/>
    </row>
    <row r="131729" spans="19:20">
      <c r="S131729" s="33"/>
      <c r="T131729" s="33"/>
    </row>
    <row r="131746" spans="19:20">
      <c r="S131746" s="33"/>
      <c r="T131746" s="33"/>
    </row>
    <row r="131763" spans="19:20">
      <c r="S131763" s="33"/>
      <c r="T131763" s="33"/>
    </row>
    <row r="131780" spans="19:20">
      <c r="S131780" s="33"/>
      <c r="T131780" s="33"/>
    </row>
    <row r="131797" spans="19:20">
      <c r="S131797" s="33"/>
      <c r="T131797" s="33"/>
    </row>
    <row r="131814" spans="19:20">
      <c r="S131814" s="33"/>
      <c r="T131814" s="33"/>
    </row>
    <row r="131831" spans="19:20">
      <c r="S131831" s="33"/>
      <c r="T131831" s="33"/>
    </row>
    <row r="131848" spans="19:20">
      <c r="S131848" s="33"/>
      <c r="T131848" s="33"/>
    </row>
    <row r="131865" spans="19:20">
      <c r="S131865" s="33"/>
      <c r="T131865" s="33"/>
    </row>
    <row r="131882" spans="19:20">
      <c r="S131882" s="33"/>
      <c r="T131882" s="33"/>
    </row>
    <row r="131899" spans="19:20">
      <c r="S131899" s="33"/>
      <c r="T131899" s="33"/>
    </row>
    <row r="131916" spans="19:20">
      <c r="S131916" s="33"/>
      <c r="T131916" s="33"/>
    </row>
    <row r="131933" spans="19:20">
      <c r="S131933" s="33"/>
      <c r="T131933" s="33"/>
    </row>
    <row r="131950" spans="19:20">
      <c r="S131950" s="33"/>
      <c r="T131950" s="33"/>
    </row>
    <row r="131967" spans="19:20">
      <c r="S131967" s="33"/>
      <c r="T131967" s="33"/>
    </row>
    <row r="131984" spans="19:20">
      <c r="S131984" s="33"/>
      <c r="T131984" s="33"/>
    </row>
    <row r="132001" spans="19:20">
      <c r="S132001" s="33"/>
      <c r="T132001" s="33"/>
    </row>
    <row r="132018" spans="19:20">
      <c r="S132018" s="33"/>
      <c r="T132018" s="33"/>
    </row>
    <row r="132035" spans="19:20">
      <c r="S132035" s="33"/>
      <c r="T132035" s="33"/>
    </row>
    <row r="132052" spans="19:20">
      <c r="S132052" s="33"/>
      <c r="T132052" s="33"/>
    </row>
    <row r="132069" spans="19:20">
      <c r="S132069" s="33"/>
      <c r="T132069" s="33"/>
    </row>
    <row r="132086" spans="19:20">
      <c r="S132086" s="33"/>
      <c r="T132086" s="33"/>
    </row>
    <row r="132103" spans="19:20">
      <c r="S132103" s="33"/>
      <c r="T132103" s="33"/>
    </row>
    <row r="132120" spans="19:20">
      <c r="S132120" s="33"/>
      <c r="T132120" s="33"/>
    </row>
    <row r="132137" spans="19:20">
      <c r="S132137" s="33"/>
      <c r="T132137" s="33"/>
    </row>
    <row r="132154" spans="19:20">
      <c r="S132154" s="33"/>
      <c r="T132154" s="33"/>
    </row>
    <row r="132171" spans="19:20">
      <c r="S132171" s="33"/>
      <c r="T132171" s="33"/>
    </row>
    <row r="132188" spans="19:20">
      <c r="S132188" s="33"/>
      <c r="T132188" s="33"/>
    </row>
    <row r="132205" spans="19:20">
      <c r="S132205" s="33"/>
      <c r="T132205" s="33"/>
    </row>
    <row r="132222" spans="19:20">
      <c r="S132222" s="33"/>
      <c r="T132222" s="33"/>
    </row>
    <row r="132239" spans="19:20">
      <c r="S132239" s="33"/>
      <c r="T132239" s="33"/>
    </row>
    <row r="132256" spans="19:20">
      <c r="S132256" s="33"/>
      <c r="T132256" s="33"/>
    </row>
    <row r="132273" spans="19:20">
      <c r="S132273" s="33"/>
      <c r="T132273" s="33"/>
    </row>
    <row r="132290" spans="19:20">
      <c r="S132290" s="33"/>
      <c r="T132290" s="33"/>
    </row>
    <row r="132307" spans="19:20">
      <c r="S132307" s="33"/>
      <c r="T132307" s="33"/>
    </row>
    <row r="132324" spans="19:20">
      <c r="S132324" s="33"/>
      <c r="T132324" s="33"/>
    </row>
    <row r="132341" spans="19:20">
      <c r="S132341" s="33"/>
      <c r="T132341" s="33"/>
    </row>
    <row r="132358" spans="19:20">
      <c r="S132358" s="33"/>
      <c r="T132358" s="33"/>
    </row>
    <row r="132375" spans="19:20">
      <c r="S132375" s="33"/>
      <c r="T132375" s="33"/>
    </row>
    <row r="132392" spans="19:20">
      <c r="S132392" s="33"/>
      <c r="T132392" s="33"/>
    </row>
    <row r="132409" spans="19:20">
      <c r="S132409" s="33"/>
      <c r="T132409" s="33"/>
    </row>
    <row r="132426" spans="19:20">
      <c r="S132426" s="33"/>
      <c r="T132426" s="33"/>
    </row>
    <row r="132443" spans="19:20">
      <c r="S132443" s="33"/>
      <c r="T132443" s="33"/>
    </row>
    <row r="132460" spans="19:20">
      <c r="S132460" s="33"/>
      <c r="T132460" s="33"/>
    </row>
    <row r="132477" spans="19:20">
      <c r="S132477" s="33"/>
      <c r="T132477" s="33"/>
    </row>
    <row r="132494" spans="19:20">
      <c r="S132494" s="33"/>
      <c r="T132494" s="33"/>
    </row>
    <row r="132511" spans="19:20">
      <c r="S132511" s="33"/>
      <c r="T132511" s="33"/>
    </row>
    <row r="132528" spans="19:20">
      <c r="S132528" s="33"/>
      <c r="T132528" s="33"/>
    </row>
    <row r="132545" spans="19:20">
      <c r="S132545" s="33"/>
      <c r="T132545" s="33"/>
    </row>
    <row r="132562" spans="19:20">
      <c r="S132562" s="33"/>
      <c r="T132562" s="33"/>
    </row>
    <row r="132579" spans="19:20">
      <c r="S132579" s="33"/>
      <c r="T132579" s="33"/>
    </row>
    <row r="132596" spans="19:20">
      <c r="S132596" s="33"/>
      <c r="T132596" s="33"/>
    </row>
    <row r="132613" spans="19:20">
      <c r="S132613" s="33"/>
      <c r="T132613" s="33"/>
    </row>
    <row r="132630" spans="19:20">
      <c r="S132630" s="33"/>
      <c r="T132630" s="33"/>
    </row>
    <row r="132647" spans="19:20">
      <c r="S132647" s="33"/>
      <c r="T132647" s="33"/>
    </row>
    <row r="132664" spans="19:20">
      <c r="S132664" s="33"/>
      <c r="T132664" s="33"/>
    </row>
    <row r="132681" spans="19:20">
      <c r="S132681" s="33"/>
      <c r="T132681" s="33"/>
    </row>
    <row r="132698" spans="19:20">
      <c r="S132698" s="33"/>
      <c r="T132698" s="33"/>
    </row>
    <row r="132715" spans="19:20">
      <c r="S132715" s="33"/>
      <c r="T132715" s="33"/>
    </row>
    <row r="132732" spans="19:20">
      <c r="S132732" s="33"/>
      <c r="T132732" s="33"/>
    </row>
    <row r="132749" spans="19:20">
      <c r="S132749" s="33"/>
      <c r="T132749" s="33"/>
    </row>
    <row r="132766" spans="19:20">
      <c r="S132766" s="33"/>
      <c r="T132766" s="33"/>
    </row>
    <row r="132783" spans="19:20">
      <c r="S132783" s="33"/>
      <c r="T132783" s="33"/>
    </row>
    <row r="132800" spans="19:20">
      <c r="S132800" s="33"/>
      <c r="T132800" s="33"/>
    </row>
    <row r="132817" spans="19:20">
      <c r="S132817" s="33"/>
      <c r="T132817" s="33"/>
    </row>
    <row r="132834" spans="19:20">
      <c r="S132834" s="33"/>
      <c r="T132834" s="33"/>
    </row>
    <row r="132851" spans="19:20">
      <c r="S132851" s="33"/>
      <c r="T132851" s="33"/>
    </row>
    <row r="132868" spans="19:20">
      <c r="S132868" s="33"/>
      <c r="T132868" s="33"/>
    </row>
    <row r="132885" spans="19:20">
      <c r="S132885" s="33"/>
      <c r="T132885" s="33"/>
    </row>
    <row r="132902" spans="19:20">
      <c r="S132902" s="33"/>
      <c r="T132902" s="33"/>
    </row>
    <row r="132919" spans="19:20">
      <c r="S132919" s="33"/>
      <c r="T132919" s="33"/>
    </row>
    <row r="132936" spans="19:20">
      <c r="S132936" s="33"/>
      <c r="T132936" s="33"/>
    </row>
    <row r="132953" spans="19:20">
      <c r="S132953" s="33"/>
      <c r="T132953" s="33"/>
    </row>
    <row r="132970" spans="19:20">
      <c r="S132970" s="33"/>
      <c r="T132970" s="33"/>
    </row>
    <row r="132987" spans="19:20">
      <c r="S132987" s="33"/>
      <c r="T132987" s="33"/>
    </row>
    <row r="133004" spans="19:20">
      <c r="S133004" s="33"/>
      <c r="T133004" s="33"/>
    </row>
    <row r="133021" spans="19:20">
      <c r="S133021" s="33"/>
      <c r="T133021" s="33"/>
    </row>
    <row r="133038" spans="19:20">
      <c r="S133038" s="33"/>
      <c r="T133038" s="33"/>
    </row>
    <row r="133055" spans="19:20">
      <c r="S133055" s="33"/>
      <c r="T133055" s="33"/>
    </row>
    <row r="133072" spans="19:20">
      <c r="S133072" s="33"/>
      <c r="T133072" s="33"/>
    </row>
    <row r="133089" spans="19:20">
      <c r="S133089" s="33"/>
      <c r="T133089" s="33"/>
    </row>
    <row r="133106" spans="19:20">
      <c r="S133106" s="33"/>
      <c r="T133106" s="33"/>
    </row>
    <row r="133123" spans="19:20">
      <c r="S133123" s="33"/>
      <c r="T133123" s="33"/>
    </row>
    <row r="133140" spans="19:20">
      <c r="S133140" s="33"/>
      <c r="T133140" s="33"/>
    </row>
    <row r="133157" spans="19:20">
      <c r="S133157" s="33"/>
      <c r="T133157" s="33"/>
    </row>
    <row r="133174" spans="19:20">
      <c r="S133174" s="33"/>
      <c r="T133174" s="33"/>
    </row>
    <row r="133191" spans="19:20">
      <c r="S133191" s="33"/>
      <c r="T133191" s="33"/>
    </row>
    <row r="133208" spans="19:20">
      <c r="S133208" s="33"/>
      <c r="T133208" s="33"/>
    </row>
    <row r="133225" spans="19:20">
      <c r="S133225" s="33"/>
      <c r="T133225" s="33"/>
    </row>
    <row r="133242" spans="19:20">
      <c r="S133242" s="33"/>
      <c r="T133242" s="33"/>
    </row>
    <row r="133259" spans="19:20">
      <c r="S133259" s="33"/>
      <c r="T133259" s="33"/>
    </row>
    <row r="133276" spans="19:20">
      <c r="S133276" s="33"/>
      <c r="T133276" s="33"/>
    </row>
    <row r="133293" spans="19:20">
      <c r="S133293" s="33"/>
      <c r="T133293" s="33"/>
    </row>
    <row r="133310" spans="19:20">
      <c r="S133310" s="33"/>
      <c r="T133310" s="33"/>
    </row>
    <row r="133327" spans="19:20">
      <c r="S133327" s="33"/>
      <c r="T133327" s="33"/>
    </row>
    <row r="133344" spans="19:20">
      <c r="S133344" s="33"/>
      <c r="T133344" s="33"/>
    </row>
    <row r="133361" spans="19:20">
      <c r="S133361" s="33"/>
      <c r="T133361" s="33"/>
    </row>
    <row r="133378" spans="19:20">
      <c r="S133378" s="33"/>
      <c r="T133378" s="33"/>
    </row>
    <row r="133395" spans="19:20">
      <c r="S133395" s="33"/>
      <c r="T133395" s="33"/>
    </row>
    <row r="133412" spans="19:20">
      <c r="S133412" s="33"/>
      <c r="T133412" s="33"/>
    </row>
    <row r="133429" spans="19:20">
      <c r="S133429" s="33"/>
      <c r="T133429" s="33"/>
    </row>
    <row r="133446" spans="19:20">
      <c r="S133446" s="33"/>
      <c r="T133446" s="33"/>
    </row>
    <row r="133463" spans="19:20">
      <c r="S133463" s="33"/>
      <c r="T133463" s="33"/>
    </row>
    <row r="133480" spans="19:20">
      <c r="S133480" s="33"/>
      <c r="T133480" s="33"/>
    </row>
    <row r="133497" spans="19:20">
      <c r="S133497" s="33"/>
      <c r="T133497" s="33"/>
    </row>
    <row r="133514" spans="19:20">
      <c r="S133514" s="33"/>
      <c r="T133514" s="33"/>
    </row>
    <row r="133531" spans="19:20">
      <c r="S133531" s="33"/>
      <c r="T133531" s="33"/>
    </row>
    <row r="133548" spans="19:20">
      <c r="S133548" s="33"/>
      <c r="T133548" s="33"/>
    </row>
    <row r="133565" spans="19:20">
      <c r="S133565" s="33"/>
      <c r="T133565" s="33"/>
    </row>
    <row r="133582" spans="19:20">
      <c r="S133582" s="33"/>
      <c r="T133582" s="33"/>
    </row>
    <row r="133599" spans="19:20">
      <c r="S133599" s="33"/>
      <c r="T133599" s="33"/>
    </row>
    <row r="133616" spans="19:20">
      <c r="S133616" s="33"/>
      <c r="T133616" s="33"/>
    </row>
    <row r="133633" spans="19:20">
      <c r="S133633" s="33"/>
      <c r="T133633" s="33"/>
    </row>
    <row r="133650" spans="19:20">
      <c r="S133650" s="33"/>
      <c r="T133650" s="33"/>
    </row>
    <row r="133667" spans="19:20">
      <c r="S133667" s="33"/>
      <c r="T133667" s="33"/>
    </row>
    <row r="133684" spans="19:20">
      <c r="S133684" s="33"/>
      <c r="T133684" s="33"/>
    </row>
    <row r="133701" spans="19:20">
      <c r="S133701" s="33"/>
      <c r="T133701" s="33"/>
    </row>
    <row r="133718" spans="19:20">
      <c r="S133718" s="33"/>
      <c r="T133718" s="33"/>
    </row>
    <row r="133735" spans="19:20">
      <c r="S133735" s="33"/>
      <c r="T133735" s="33"/>
    </row>
    <row r="133752" spans="19:20">
      <c r="S133752" s="33"/>
      <c r="T133752" s="33"/>
    </row>
    <row r="133769" spans="19:20">
      <c r="S133769" s="33"/>
      <c r="T133769" s="33"/>
    </row>
    <row r="133786" spans="19:20">
      <c r="S133786" s="33"/>
      <c r="T133786" s="33"/>
    </row>
    <row r="133803" spans="19:20">
      <c r="S133803" s="33"/>
      <c r="T133803" s="33"/>
    </row>
    <row r="133820" spans="19:20">
      <c r="S133820" s="33"/>
      <c r="T133820" s="33"/>
    </row>
    <row r="133837" spans="19:20">
      <c r="S133837" s="33"/>
      <c r="T133837" s="33"/>
    </row>
    <row r="133854" spans="19:20">
      <c r="S133854" s="33"/>
      <c r="T133854" s="33"/>
    </row>
    <row r="133871" spans="19:20">
      <c r="S133871" s="33"/>
      <c r="T133871" s="33"/>
    </row>
    <row r="133888" spans="19:20">
      <c r="S133888" s="33"/>
      <c r="T133888" s="33"/>
    </row>
    <row r="133905" spans="19:20">
      <c r="S133905" s="33"/>
      <c r="T133905" s="33"/>
    </row>
    <row r="133922" spans="19:20">
      <c r="S133922" s="33"/>
      <c r="T133922" s="33"/>
    </row>
    <row r="133939" spans="19:20">
      <c r="S133939" s="33"/>
      <c r="T133939" s="33"/>
    </row>
    <row r="133956" spans="19:20">
      <c r="S133956" s="33"/>
      <c r="T133956" s="33"/>
    </row>
    <row r="133973" spans="19:20">
      <c r="S133973" s="33"/>
      <c r="T133973" s="33"/>
    </row>
    <row r="133990" spans="19:20">
      <c r="S133990" s="33"/>
      <c r="T133990" s="33"/>
    </row>
    <row r="134007" spans="19:20">
      <c r="S134007" s="33"/>
      <c r="T134007" s="33"/>
    </row>
    <row r="134024" spans="19:20">
      <c r="S134024" s="33"/>
      <c r="T134024" s="33"/>
    </row>
    <row r="134041" spans="19:20">
      <c r="S134041" s="33"/>
      <c r="T134041" s="33"/>
    </row>
    <row r="134058" spans="19:20">
      <c r="S134058" s="33"/>
      <c r="T134058" s="33"/>
    </row>
    <row r="134075" spans="19:20">
      <c r="S134075" s="33"/>
      <c r="T134075" s="33"/>
    </row>
    <row r="134092" spans="19:20">
      <c r="S134092" s="33"/>
      <c r="T134092" s="33"/>
    </row>
    <row r="134109" spans="19:20">
      <c r="S134109" s="33"/>
      <c r="T134109" s="33"/>
    </row>
    <row r="134126" spans="19:20">
      <c r="S134126" s="33"/>
      <c r="T134126" s="33"/>
    </row>
    <row r="134143" spans="19:20">
      <c r="S134143" s="33"/>
      <c r="T134143" s="33"/>
    </row>
    <row r="134160" spans="19:20">
      <c r="S134160" s="33"/>
      <c r="T134160" s="33"/>
    </row>
    <row r="134177" spans="19:20">
      <c r="S134177" s="33"/>
      <c r="T134177" s="33"/>
    </row>
    <row r="134194" spans="19:20">
      <c r="S134194" s="33"/>
      <c r="T134194" s="33"/>
    </row>
    <row r="134211" spans="19:20">
      <c r="S134211" s="33"/>
      <c r="T134211" s="33"/>
    </row>
    <row r="134228" spans="19:20">
      <c r="S134228" s="33"/>
      <c r="T134228" s="33"/>
    </row>
    <row r="134245" spans="19:20">
      <c r="S134245" s="33"/>
      <c r="T134245" s="33"/>
    </row>
    <row r="134262" spans="19:20">
      <c r="S134262" s="33"/>
      <c r="T134262" s="33"/>
    </row>
    <row r="134279" spans="19:20">
      <c r="S134279" s="33"/>
      <c r="T134279" s="33"/>
    </row>
    <row r="134296" spans="19:20">
      <c r="S134296" s="33"/>
      <c r="T134296" s="33"/>
    </row>
    <row r="134313" spans="19:20">
      <c r="S134313" s="33"/>
      <c r="T134313" s="33"/>
    </row>
    <row r="134330" spans="19:20">
      <c r="S134330" s="33"/>
      <c r="T134330" s="33"/>
    </row>
    <row r="134347" spans="19:20">
      <c r="S134347" s="33"/>
      <c r="T134347" s="33"/>
    </row>
    <row r="134364" spans="19:20">
      <c r="S134364" s="33"/>
      <c r="T134364" s="33"/>
    </row>
    <row r="134381" spans="19:20">
      <c r="S134381" s="33"/>
      <c r="T134381" s="33"/>
    </row>
    <row r="134398" spans="19:20">
      <c r="S134398" s="33"/>
      <c r="T134398" s="33"/>
    </row>
    <row r="134415" spans="19:20">
      <c r="S134415" s="33"/>
      <c r="T134415" s="33"/>
    </row>
    <row r="134432" spans="19:20">
      <c r="S134432" s="33"/>
      <c r="T134432" s="33"/>
    </row>
    <row r="134449" spans="19:20">
      <c r="S134449" s="33"/>
      <c r="T134449" s="33"/>
    </row>
    <row r="134466" spans="19:20">
      <c r="S134466" s="33"/>
      <c r="T134466" s="33"/>
    </row>
    <row r="134483" spans="19:20">
      <c r="S134483" s="33"/>
      <c r="T134483" s="33"/>
    </row>
    <row r="134500" spans="19:20">
      <c r="S134500" s="33"/>
      <c r="T134500" s="33"/>
    </row>
    <row r="134517" spans="19:20">
      <c r="S134517" s="33"/>
      <c r="T134517" s="33"/>
    </row>
    <row r="134534" spans="19:20">
      <c r="S134534" s="33"/>
      <c r="T134534" s="33"/>
    </row>
    <row r="134551" spans="19:20">
      <c r="S134551" s="33"/>
      <c r="T134551" s="33"/>
    </row>
    <row r="134568" spans="19:20">
      <c r="S134568" s="33"/>
      <c r="T134568" s="33"/>
    </row>
    <row r="134585" spans="19:20">
      <c r="S134585" s="33"/>
      <c r="T134585" s="33"/>
    </row>
    <row r="134602" spans="19:20">
      <c r="S134602" s="33"/>
      <c r="T134602" s="33"/>
    </row>
    <row r="134619" spans="19:20">
      <c r="S134619" s="33"/>
      <c r="T134619" s="33"/>
    </row>
    <row r="134636" spans="19:20">
      <c r="S134636" s="33"/>
      <c r="T134636" s="33"/>
    </row>
    <row r="134653" spans="19:20">
      <c r="S134653" s="33"/>
      <c r="T134653" s="33"/>
    </row>
    <row r="134670" spans="19:20">
      <c r="S134670" s="33"/>
      <c r="T134670" s="33"/>
    </row>
    <row r="134687" spans="19:20">
      <c r="S134687" s="33"/>
      <c r="T134687" s="33"/>
    </row>
    <row r="134704" spans="19:20">
      <c r="S134704" s="33"/>
      <c r="T134704" s="33"/>
    </row>
    <row r="134721" spans="19:20">
      <c r="S134721" s="33"/>
      <c r="T134721" s="33"/>
    </row>
    <row r="134738" spans="19:20">
      <c r="S134738" s="33"/>
      <c r="T134738" s="33"/>
    </row>
    <row r="134755" spans="19:20">
      <c r="S134755" s="33"/>
      <c r="T134755" s="33"/>
    </row>
    <row r="134772" spans="19:20">
      <c r="S134772" s="33"/>
      <c r="T134772" s="33"/>
    </row>
    <row r="134789" spans="19:20">
      <c r="S134789" s="33"/>
      <c r="T134789" s="33"/>
    </row>
    <row r="134806" spans="19:20">
      <c r="S134806" s="33"/>
      <c r="T134806" s="33"/>
    </row>
    <row r="134823" spans="19:20">
      <c r="S134823" s="33"/>
      <c r="T134823" s="33"/>
    </row>
    <row r="134840" spans="19:20">
      <c r="S134840" s="33"/>
      <c r="T134840" s="33"/>
    </row>
    <row r="134857" spans="19:20">
      <c r="S134857" s="33"/>
      <c r="T134857" s="33"/>
    </row>
    <row r="134874" spans="19:20">
      <c r="S134874" s="33"/>
      <c r="T134874" s="33"/>
    </row>
    <row r="134891" spans="19:20">
      <c r="S134891" s="33"/>
      <c r="T134891" s="33"/>
    </row>
    <row r="134908" spans="19:20">
      <c r="S134908" s="33"/>
      <c r="T134908" s="33"/>
    </row>
    <row r="134925" spans="19:20">
      <c r="S134925" s="33"/>
      <c r="T134925" s="33"/>
    </row>
    <row r="134942" spans="19:20">
      <c r="S134942" s="33"/>
      <c r="T134942" s="33"/>
    </row>
    <row r="134959" spans="19:20">
      <c r="S134959" s="33"/>
      <c r="T134959" s="33"/>
    </row>
    <row r="134976" spans="19:20">
      <c r="S134976" s="33"/>
      <c r="T134976" s="33"/>
    </row>
    <row r="134993" spans="19:20">
      <c r="S134993" s="33"/>
      <c r="T134993" s="33"/>
    </row>
    <row r="135010" spans="19:20">
      <c r="S135010" s="33"/>
      <c r="T135010" s="33"/>
    </row>
    <row r="135027" spans="19:20">
      <c r="S135027" s="33"/>
      <c r="T135027" s="33"/>
    </row>
    <row r="135044" spans="19:20">
      <c r="S135044" s="33"/>
      <c r="T135044" s="33"/>
    </row>
    <row r="135061" spans="19:20">
      <c r="S135061" s="33"/>
      <c r="T135061" s="33"/>
    </row>
    <row r="135078" spans="19:20">
      <c r="S135078" s="33"/>
      <c r="T135078" s="33"/>
    </row>
    <row r="135095" spans="19:20">
      <c r="S135095" s="33"/>
      <c r="T135095" s="33"/>
    </row>
    <row r="135112" spans="19:20">
      <c r="S135112" s="33"/>
      <c r="T135112" s="33"/>
    </row>
    <row r="135129" spans="19:20">
      <c r="S135129" s="33"/>
      <c r="T135129" s="33"/>
    </row>
    <row r="135146" spans="19:20">
      <c r="S135146" s="33"/>
      <c r="T135146" s="33"/>
    </row>
    <row r="135163" spans="19:20">
      <c r="S135163" s="33"/>
      <c r="T135163" s="33"/>
    </row>
    <row r="135180" spans="19:20">
      <c r="S135180" s="33"/>
      <c r="T135180" s="33"/>
    </row>
    <row r="135197" spans="19:20">
      <c r="S135197" s="33"/>
      <c r="T135197" s="33"/>
    </row>
    <row r="135214" spans="19:20">
      <c r="S135214" s="33"/>
      <c r="T135214" s="33"/>
    </row>
    <row r="135231" spans="19:20">
      <c r="S135231" s="33"/>
      <c r="T135231" s="33"/>
    </row>
    <row r="135248" spans="19:20">
      <c r="S135248" s="33"/>
      <c r="T135248" s="33"/>
    </row>
    <row r="135265" spans="19:20">
      <c r="S135265" s="33"/>
      <c r="T135265" s="33"/>
    </row>
    <row r="135282" spans="19:20">
      <c r="S135282" s="33"/>
      <c r="T135282" s="33"/>
    </row>
    <row r="135299" spans="19:20">
      <c r="S135299" s="33"/>
      <c r="T135299" s="33"/>
    </row>
    <row r="135316" spans="19:20">
      <c r="S135316" s="33"/>
      <c r="T135316" s="33"/>
    </row>
    <row r="135333" spans="19:20">
      <c r="S135333" s="33"/>
      <c r="T135333" s="33"/>
    </row>
    <row r="135350" spans="19:20">
      <c r="S135350" s="33"/>
      <c r="T135350" s="33"/>
    </row>
    <row r="135367" spans="19:20">
      <c r="S135367" s="33"/>
      <c r="T135367" s="33"/>
    </row>
    <row r="135384" spans="19:20">
      <c r="S135384" s="33"/>
      <c r="T135384" s="33"/>
    </row>
    <row r="135401" spans="19:20">
      <c r="S135401" s="33"/>
      <c r="T135401" s="33"/>
    </row>
    <row r="135418" spans="19:20">
      <c r="S135418" s="33"/>
      <c r="T135418" s="33"/>
    </row>
    <row r="135435" spans="19:20">
      <c r="S135435" s="33"/>
      <c r="T135435" s="33"/>
    </row>
    <row r="135452" spans="19:20">
      <c r="S135452" s="33"/>
      <c r="T135452" s="33"/>
    </row>
    <row r="135469" spans="19:20">
      <c r="S135469" s="33"/>
      <c r="T135469" s="33"/>
    </row>
    <row r="135486" spans="19:20">
      <c r="S135486" s="33"/>
      <c r="T135486" s="33"/>
    </row>
    <row r="135503" spans="19:20">
      <c r="S135503" s="33"/>
      <c r="T135503" s="33"/>
    </row>
    <row r="135520" spans="19:20">
      <c r="S135520" s="33"/>
      <c r="T135520" s="33"/>
    </row>
    <row r="135537" spans="19:20">
      <c r="S135537" s="33"/>
      <c r="T135537" s="33"/>
    </row>
    <row r="135554" spans="19:20">
      <c r="S135554" s="33"/>
      <c r="T135554" s="33"/>
    </row>
    <row r="135571" spans="19:20">
      <c r="S135571" s="33"/>
      <c r="T135571" s="33"/>
    </row>
    <row r="135588" spans="19:20">
      <c r="S135588" s="33"/>
      <c r="T135588" s="33"/>
    </row>
    <row r="135605" spans="19:20">
      <c r="S135605" s="33"/>
      <c r="T135605" s="33"/>
    </row>
    <row r="135622" spans="19:20">
      <c r="S135622" s="33"/>
      <c r="T135622" s="33"/>
    </row>
    <row r="135639" spans="19:20">
      <c r="S135639" s="33"/>
      <c r="T135639" s="33"/>
    </row>
    <row r="135656" spans="19:20">
      <c r="S135656" s="33"/>
      <c r="T135656" s="33"/>
    </row>
    <row r="135673" spans="19:20">
      <c r="S135673" s="33"/>
      <c r="T135673" s="33"/>
    </row>
    <row r="135690" spans="19:20">
      <c r="S135690" s="33"/>
      <c r="T135690" s="33"/>
    </row>
    <row r="135707" spans="19:20">
      <c r="S135707" s="33"/>
      <c r="T135707" s="33"/>
    </row>
    <row r="135724" spans="19:20">
      <c r="S135724" s="33"/>
      <c r="T135724" s="33"/>
    </row>
    <row r="135741" spans="19:20">
      <c r="S135741" s="33"/>
      <c r="T135741" s="33"/>
    </row>
    <row r="135758" spans="19:20">
      <c r="S135758" s="33"/>
      <c r="T135758" s="33"/>
    </row>
    <row r="135775" spans="19:20">
      <c r="S135775" s="33"/>
      <c r="T135775" s="33"/>
    </row>
    <row r="135792" spans="19:20">
      <c r="S135792" s="33"/>
      <c r="T135792" s="33"/>
    </row>
    <row r="135809" spans="19:20">
      <c r="S135809" s="33"/>
      <c r="T135809" s="33"/>
    </row>
    <row r="135826" spans="19:20">
      <c r="S135826" s="33"/>
      <c r="T135826" s="33"/>
    </row>
    <row r="135843" spans="19:20">
      <c r="S135843" s="33"/>
      <c r="T135843" s="33"/>
    </row>
    <row r="135860" spans="19:20">
      <c r="S135860" s="33"/>
      <c r="T135860" s="33"/>
    </row>
    <row r="135877" spans="19:20">
      <c r="S135877" s="33"/>
      <c r="T135877" s="33"/>
    </row>
    <row r="135894" spans="19:20">
      <c r="S135894" s="33"/>
      <c r="T135894" s="33"/>
    </row>
    <row r="135911" spans="19:20">
      <c r="S135911" s="33"/>
      <c r="T135911" s="33"/>
    </row>
    <row r="135928" spans="19:20">
      <c r="S135928" s="33"/>
      <c r="T135928" s="33"/>
    </row>
    <row r="135945" spans="19:20">
      <c r="S135945" s="33"/>
      <c r="T135945" s="33"/>
    </row>
    <row r="135962" spans="19:20">
      <c r="S135962" s="33"/>
      <c r="T135962" s="33"/>
    </row>
    <row r="135979" spans="19:20">
      <c r="S135979" s="33"/>
      <c r="T135979" s="33"/>
    </row>
    <row r="135996" spans="19:20">
      <c r="S135996" s="33"/>
      <c r="T135996" s="33"/>
    </row>
    <row r="136013" spans="19:20">
      <c r="S136013" s="33"/>
      <c r="T136013" s="33"/>
    </row>
    <row r="136030" spans="19:20">
      <c r="S136030" s="33"/>
      <c r="T136030" s="33"/>
    </row>
    <row r="136047" spans="19:20">
      <c r="S136047" s="33"/>
      <c r="T136047" s="33"/>
    </row>
    <row r="136064" spans="19:20">
      <c r="S136064" s="33"/>
      <c r="T136064" s="33"/>
    </row>
    <row r="136081" spans="19:20">
      <c r="S136081" s="33"/>
      <c r="T136081" s="33"/>
    </row>
    <row r="136098" spans="19:20">
      <c r="S136098" s="33"/>
      <c r="T136098" s="33"/>
    </row>
    <row r="136115" spans="19:20">
      <c r="S136115" s="33"/>
      <c r="T136115" s="33"/>
    </row>
    <row r="136132" spans="19:20">
      <c r="S136132" s="33"/>
      <c r="T136132" s="33"/>
    </row>
    <row r="136149" spans="19:20">
      <c r="S136149" s="33"/>
      <c r="T136149" s="33"/>
    </row>
    <row r="136166" spans="19:20">
      <c r="S136166" s="33"/>
      <c r="T136166" s="33"/>
    </row>
    <row r="136183" spans="19:20">
      <c r="S136183" s="33"/>
      <c r="T136183" s="33"/>
    </row>
    <row r="136200" spans="19:20">
      <c r="S136200" s="33"/>
      <c r="T136200" s="33"/>
    </row>
    <row r="136217" spans="19:20">
      <c r="S136217" s="33"/>
      <c r="T136217" s="33"/>
    </row>
    <row r="136234" spans="19:20">
      <c r="S136234" s="33"/>
      <c r="T136234" s="33"/>
    </row>
    <row r="136251" spans="19:20">
      <c r="S136251" s="33"/>
      <c r="T136251" s="33"/>
    </row>
    <row r="136268" spans="19:20">
      <c r="S136268" s="33"/>
      <c r="T136268" s="33"/>
    </row>
    <row r="136285" spans="19:20">
      <c r="S136285" s="33"/>
      <c r="T136285" s="33"/>
    </row>
    <row r="136302" spans="19:20">
      <c r="S136302" s="33"/>
      <c r="T136302" s="33"/>
    </row>
    <row r="136319" spans="19:20">
      <c r="S136319" s="33"/>
      <c r="T136319" s="33"/>
    </row>
    <row r="136336" spans="19:20">
      <c r="S136336" s="33"/>
      <c r="T136336" s="33"/>
    </row>
    <row r="136353" spans="19:20">
      <c r="S136353" s="33"/>
      <c r="T136353" s="33"/>
    </row>
    <row r="136370" spans="19:20">
      <c r="S136370" s="33"/>
      <c r="T136370" s="33"/>
    </row>
    <row r="136387" spans="19:20">
      <c r="S136387" s="33"/>
      <c r="T136387" s="33"/>
    </row>
    <row r="136404" spans="19:20">
      <c r="S136404" s="33"/>
      <c r="T136404" s="33"/>
    </row>
    <row r="136421" spans="19:20">
      <c r="S136421" s="33"/>
      <c r="T136421" s="33"/>
    </row>
    <row r="136438" spans="19:20">
      <c r="S136438" s="33"/>
      <c r="T136438" s="33"/>
    </row>
    <row r="136455" spans="19:20">
      <c r="S136455" s="33"/>
      <c r="T136455" s="33"/>
    </row>
    <row r="136472" spans="19:20">
      <c r="S136472" s="33"/>
      <c r="T136472" s="33"/>
    </row>
    <row r="136489" spans="19:20">
      <c r="S136489" s="33"/>
      <c r="T136489" s="33"/>
    </row>
    <row r="136506" spans="19:20">
      <c r="S136506" s="33"/>
      <c r="T136506" s="33"/>
    </row>
    <row r="136523" spans="19:20">
      <c r="S136523" s="33"/>
      <c r="T136523" s="33"/>
    </row>
    <row r="136540" spans="19:20">
      <c r="S136540" s="33"/>
      <c r="T136540" s="33"/>
    </row>
    <row r="136557" spans="19:20">
      <c r="S136557" s="33"/>
      <c r="T136557" s="33"/>
    </row>
    <row r="136574" spans="19:20">
      <c r="S136574" s="33"/>
      <c r="T136574" s="33"/>
    </row>
    <row r="136591" spans="19:20">
      <c r="S136591" s="33"/>
      <c r="T136591" s="33"/>
    </row>
    <row r="136608" spans="19:20">
      <c r="S136608" s="33"/>
      <c r="T136608" s="33"/>
    </row>
    <row r="136625" spans="19:20">
      <c r="S136625" s="33"/>
      <c r="T136625" s="33"/>
    </row>
    <row r="136642" spans="19:20">
      <c r="S136642" s="33"/>
      <c r="T136642" s="33"/>
    </row>
    <row r="136659" spans="19:20">
      <c r="S136659" s="33"/>
      <c r="T136659" s="33"/>
    </row>
    <row r="136676" spans="19:20">
      <c r="S136676" s="33"/>
      <c r="T136676" s="33"/>
    </row>
    <row r="136693" spans="19:20">
      <c r="S136693" s="33"/>
      <c r="T136693" s="33"/>
    </row>
    <row r="136710" spans="19:20">
      <c r="S136710" s="33"/>
      <c r="T136710" s="33"/>
    </row>
    <row r="136727" spans="19:20">
      <c r="S136727" s="33"/>
      <c r="T136727" s="33"/>
    </row>
    <row r="136744" spans="19:20">
      <c r="S136744" s="33"/>
      <c r="T136744" s="33"/>
    </row>
    <row r="136761" spans="19:20">
      <c r="S136761" s="33"/>
      <c r="T136761" s="33"/>
    </row>
    <row r="136778" spans="19:20">
      <c r="S136778" s="33"/>
      <c r="T136778" s="33"/>
    </row>
    <row r="136795" spans="19:20">
      <c r="S136795" s="33"/>
      <c r="T136795" s="33"/>
    </row>
    <row r="136812" spans="19:20">
      <c r="S136812" s="33"/>
      <c r="T136812" s="33"/>
    </row>
    <row r="136829" spans="19:20">
      <c r="S136829" s="33"/>
      <c r="T136829" s="33"/>
    </row>
    <row r="136846" spans="19:20">
      <c r="S136846" s="33"/>
      <c r="T136846" s="33"/>
    </row>
    <row r="136863" spans="19:20">
      <c r="S136863" s="33"/>
      <c r="T136863" s="33"/>
    </row>
    <row r="136880" spans="19:20">
      <c r="S136880" s="33"/>
      <c r="T136880" s="33"/>
    </row>
    <row r="136897" spans="19:20">
      <c r="S136897" s="33"/>
      <c r="T136897" s="33"/>
    </row>
    <row r="136914" spans="19:20">
      <c r="S136914" s="33"/>
      <c r="T136914" s="33"/>
    </row>
    <row r="136931" spans="19:20">
      <c r="S136931" s="33"/>
      <c r="T136931" s="33"/>
    </row>
    <row r="136948" spans="19:20">
      <c r="S136948" s="33"/>
      <c r="T136948" s="33"/>
    </row>
    <row r="136965" spans="19:20">
      <c r="S136965" s="33"/>
      <c r="T136965" s="33"/>
    </row>
    <row r="136982" spans="19:20">
      <c r="S136982" s="33"/>
      <c r="T136982" s="33"/>
    </row>
    <row r="136999" spans="19:20">
      <c r="S136999" s="33"/>
      <c r="T136999" s="33"/>
    </row>
    <row r="137016" spans="19:20">
      <c r="S137016" s="33"/>
      <c r="T137016" s="33"/>
    </row>
    <row r="137033" spans="19:20">
      <c r="S137033" s="33"/>
      <c r="T137033" s="33"/>
    </row>
    <row r="137050" spans="19:20">
      <c r="S137050" s="33"/>
      <c r="T137050" s="33"/>
    </row>
    <row r="137067" spans="19:20">
      <c r="S137067" s="33"/>
      <c r="T137067" s="33"/>
    </row>
    <row r="137084" spans="19:20">
      <c r="S137084" s="33"/>
      <c r="T137084" s="33"/>
    </row>
    <row r="137101" spans="19:20">
      <c r="S137101" s="33"/>
      <c r="T137101" s="33"/>
    </row>
    <row r="137118" spans="19:20">
      <c r="S137118" s="33"/>
      <c r="T137118" s="33"/>
    </row>
    <row r="137135" spans="19:20">
      <c r="S137135" s="33"/>
      <c r="T137135" s="33"/>
    </row>
    <row r="137152" spans="19:20">
      <c r="S137152" s="33"/>
      <c r="T137152" s="33"/>
    </row>
    <row r="137169" spans="19:20">
      <c r="S137169" s="33"/>
      <c r="T137169" s="33"/>
    </row>
    <row r="137186" spans="19:20">
      <c r="S137186" s="33"/>
      <c r="T137186" s="33"/>
    </row>
    <row r="137203" spans="19:20">
      <c r="S137203" s="33"/>
      <c r="T137203" s="33"/>
    </row>
    <row r="137220" spans="19:20">
      <c r="S137220" s="33"/>
      <c r="T137220" s="33"/>
    </row>
    <row r="137237" spans="19:20">
      <c r="S137237" s="33"/>
      <c r="T137237" s="33"/>
    </row>
    <row r="137254" spans="19:20">
      <c r="S137254" s="33"/>
      <c r="T137254" s="33"/>
    </row>
    <row r="137271" spans="19:20">
      <c r="S137271" s="33"/>
      <c r="T137271" s="33"/>
    </row>
    <row r="137288" spans="19:20">
      <c r="S137288" s="33"/>
      <c r="T137288" s="33"/>
    </row>
    <row r="137305" spans="19:20">
      <c r="S137305" s="33"/>
      <c r="T137305" s="33"/>
    </row>
    <row r="137322" spans="19:20">
      <c r="S137322" s="33"/>
      <c r="T137322" s="33"/>
    </row>
    <row r="137339" spans="19:20">
      <c r="S137339" s="33"/>
      <c r="T137339" s="33"/>
    </row>
    <row r="137356" spans="19:20">
      <c r="S137356" s="33"/>
      <c r="T137356" s="33"/>
    </row>
    <row r="137373" spans="19:20">
      <c r="S137373" s="33"/>
      <c r="T137373" s="33"/>
    </row>
    <row r="137390" spans="19:20">
      <c r="S137390" s="33"/>
      <c r="T137390" s="33"/>
    </row>
    <row r="137407" spans="19:20">
      <c r="S137407" s="33"/>
      <c r="T137407" s="33"/>
    </row>
    <row r="137424" spans="19:20">
      <c r="S137424" s="33"/>
      <c r="T137424" s="33"/>
    </row>
    <row r="137441" spans="19:20">
      <c r="S137441" s="33"/>
      <c r="T137441" s="33"/>
    </row>
    <row r="137458" spans="19:20">
      <c r="S137458" s="33"/>
      <c r="T137458" s="33"/>
    </row>
    <row r="137475" spans="19:20">
      <c r="S137475" s="33"/>
      <c r="T137475" s="33"/>
    </row>
    <row r="137492" spans="19:20">
      <c r="S137492" s="33"/>
      <c r="T137492" s="33"/>
    </row>
    <row r="137509" spans="19:20">
      <c r="S137509" s="33"/>
      <c r="T137509" s="33"/>
    </row>
    <row r="137526" spans="19:20">
      <c r="S137526" s="33"/>
      <c r="T137526" s="33"/>
    </row>
    <row r="137543" spans="19:20">
      <c r="S137543" s="33"/>
      <c r="T137543" s="33"/>
    </row>
    <row r="137560" spans="19:20">
      <c r="S137560" s="33"/>
      <c r="T137560" s="33"/>
    </row>
    <row r="137577" spans="19:20">
      <c r="S137577" s="33"/>
      <c r="T137577" s="33"/>
    </row>
    <row r="137594" spans="19:20">
      <c r="S137594" s="33"/>
      <c r="T137594" s="33"/>
    </row>
    <row r="137611" spans="19:20">
      <c r="S137611" s="33"/>
      <c r="T137611" s="33"/>
    </row>
    <row r="137628" spans="19:20">
      <c r="S137628" s="33"/>
      <c r="T137628" s="33"/>
    </row>
    <row r="137645" spans="19:20">
      <c r="S137645" s="33"/>
      <c r="T137645" s="33"/>
    </row>
    <row r="137662" spans="19:20">
      <c r="S137662" s="33"/>
      <c r="T137662" s="33"/>
    </row>
    <row r="137679" spans="19:20">
      <c r="S137679" s="33"/>
      <c r="T137679" s="33"/>
    </row>
    <row r="137696" spans="19:20">
      <c r="S137696" s="33"/>
      <c r="T137696" s="33"/>
    </row>
    <row r="137713" spans="19:20">
      <c r="S137713" s="33"/>
      <c r="T137713" s="33"/>
    </row>
    <row r="137730" spans="19:20">
      <c r="S137730" s="33"/>
      <c r="T137730" s="33"/>
    </row>
    <row r="137747" spans="19:20">
      <c r="S137747" s="33"/>
      <c r="T137747" s="33"/>
    </row>
    <row r="137764" spans="19:20">
      <c r="S137764" s="33"/>
      <c r="T137764" s="33"/>
    </row>
    <row r="137781" spans="19:20">
      <c r="S137781" s="33"/>
      <c r="T137781" s="33"/>
    </row>
    <row r="137798" spans="19:20">
      <c r="S137798" s="33"/>
      <c r="T137798" s="33"/>
    </row>
    <row r="137815" spans="19:20">
      <c r="S137815" s="33"/>
      <c r="T137815" s="33"/>
    </row>
    <row r="137832" spans="19:20">
      <c r="S137832" s="33"/>
      <c r="T137832" s="33"/>
    </row>
    <row r="137849" spans="19:20">
      <c r="S137849" s="33"/>
      <c r="T137849" s="33"/>
    </row>
    <row r="137866" spans="19:20">
      <c r="S137866" s="33"/>
      <c r="T137866" s="33"/>
    </row>
    <row r="137883" spans="19:20">
      <c r="S137883" s="33"/>
      <c r="T137883" s="33"/>
    </row>
    <row r="137900" spans="19:20">
      <c r="S137900" s="33"/>
      <c r="T137900" s="33"/>
    </row>
    <row r="137917" spans="19:20">
      <c r="S137917" s="33"/>
      <c r="T137917" s="33"/>
    </row>
    <row r="137934" spans="19:20">
      <c r="S137934" s="33"/>
      <c r="T137934" s="33"/>
    </row>
    <row r="137951" spans="19:20">
      <c r="S137951" s="33"/>
      <c r="T137951" s="33"/>
    </row>
    <row r="137968" spans="19:20">
      <c r="S137968" s="33"/>
      <c r="T137968" s="33"/>
    </row>
    <row r="137985" spans="19:20">
      <c r="S137985" s="33"/>
      <c r="T137985" s="33"/>
    </row>
    <row r="138002" spans="19:20">
      <c r="S138002" s="33"/>
      <c r="T138002" s="33"/>
    </row>
    <row r="138019" spans="19:20">
      <c r="S138019" s="33"/>
      <c r="T138019" s="33"/>
    </row>
    <row r="138036" spans="19:20">
      <c r="S138036" s="33"/>
      <c r="T138036" s="33"/>
    </row>
    <row r="138053" spans="19:20">
      <c r="S138053" s="33"/>
      <c r="T138053" s="33"/>
    </row>
    <row r="138070" spans="19:20">
      <c r="S138070" s="33"/>
      <c r="T138070" s="33"/>
    </row>
    <row r="138087" spans="19:20">
      <c r="S138087" s="33"/>
      <c r="T138087" s="33"/>
    </row>
    <row r="138104" spans="19:20">
      <c r="S138104" s="33"/>
      <c r="T138104" s="33"/>
    </row>
    <row r="138121" spans="19:20">
      <c r="S138121" s="33"/>
      <c r="T138121" s="33"/>
    </row>
    <row r="138138" spans="19:20">
      <c r="S138138" s="33"/>
      <c r="T138138" s="33"/>
    </row>
    <row r="138155" spans="19:20">
      <c r="S138155" s="33"/>
      <c r="T138155" s="33"/>
    </row>
    <row r="138172" spans="19:20">
      <c r="S138172" s="33"/>
      <c r="T138172" s="33"/>
    </row>
    <row r="138189" spans="19:20">
      <c r="S138189" s="33"/>
      <c r="T138189" s="33"/>
    </row>
    <row r="138206" spans="19:20">
      <c r="S138206" s="33"/>
      <c r="T138206" s="33"/>
    </row>
    <row r="138223" spans="19:20">
      <c r="S138223" s="33"/>
      <c r="T138223" s="33"/>
    </row>
    <row r="138240" spans="19:20">
      <c r="S138240" s="33"/>
      <c r="T138240" s="33"/>
    </row>
    <row r="138257" spans="19:20">
      <c r="S138257" s="33"/>
      <c r="T138257" s="33"/>
    </row>
    <row r="138274" spans="19:20">
      <c r="S138274" s="33"/>
      <c r="T138274" s="33"/>
    </row>
    <row r="138291" spans="19:20">
      <c r="S138291" s="33"/>
      <c r="T138291" s="33"/>
    </row>
    <row r="138308" spans="19:20">
      <c r="S138308" s="33"/>
      <c r="T138308" s="33"/>
    </row>
    <row r="138325" spans="19:20">
      <c r="S138325" s="33"/>
      <c r="T138325" s="33"/>
    </row>
    <row r="138342" spans="19:20">
      <c r="S138342" s="33"/>
      <c r="T138342" s="33"/>
    </row>
    <row r="138359" spans="19:20">
      <c r="S138359" s="33"/>
      <c r="T138359" s="33"/>
    </row>
    <row r="138376" spans="19:20">
      <c r="S138376" s="33"/>
      <c r="T138376" s="33"/>
    </row>
    <row r="138393" spans="19:20">
      <c r="S138393" s="33"/>
      <c r="T138393" s="33"/>
    </row>
    <row r="138410" spans="19:20">
      <c r="S138410" s="33"/>
      <c r="T138410" s="33"/>
    </row>
    <row r="138427" spans="19:20">
      <c r="S138427" s="33"/>
      <c r="T138427" s="33"/>
    </row>
    <row r="138444" spans="19:20">
      <c r="S138444" s="33"/>
      <c r="T138444" s="33"/>
    </row>
    <row r="138461" spans="19:20">
      <c r="S138461" s="33"/>
      <c r="T138461" s="33"/>
    </row>
    <row r="138478" spans="19:20">
      <c r="S138478" s="33"/>
      <c r="T138478" s="33"/>
    </row>
    <row r="138495" spans="19:20">
      <c r="S138495" s="33"/>
      <c r="T138495" s="33"/>
    </row>
    <row r="138512" spans="19:20">
      <c r="S138512" s="33"/>
      <c r="T138512" s="33"/>
    </row>
    <row r="138529" spans="19:20">
      <c r="S138529" s="33"/>
      <c r="T138529" s="33"/>
    </row>
    <row r="138546" spans="19:20">
      <c r="S138546" s="33"/>
      <c r="T138546" s="33"/>
    </row>
    <row r="138563" spans="19:20">
      <c r="S138563" s="33"/>
      <c r="T138563" s="33"/>
    </row>
    <row r="138580" spans="19:20">
      <c r="S138580" s="33"/>
      <c r="T138580" s="33"/>
    </row>
    <row r="138597" spans="19:20">
      <c r="S138597" s="33"/>
      <c r="T138597" s="33"/>
    </row>
    <row r="138614" spans="19:20">
      <c r="S138614" s="33"/>
      <c r="T138614" s="33"/>
    </row>
    <row r="138631" spans="19:20">
      <c r="S138631" s="33"/>
      <c r="T138631" s="33"/>
    </row>
    <row r="138648" spans="19:20">
      <c r="S138648" s="33"/>
      <c r="T138648" s="33"/>
    </row>
    <row r="138665" spans="19:20">
      <c r="S138665" s="33"/>
      <c r="T138665" s="33"/>
    </row>
    <row r="138682" spans="19:20">
      <c r="S138682" s="33"/>
      <c r="T138682" s="33"/>
    </row>
    <row r="138699" spans="19:20">
      <c r="S138699" s="33"/>
      <c r="T138699" s="33"/>
    </row>
    <row r="138716" spans="19:20">
      <c r="S138716" s="33"/>
      <c r="T138716" s="33"/>
    </row>
    <row r="138733" spans="19:20">
      <c r="S138733" s="33"/>
      <c r="T138733" s="33"/>
    </row>
    <row r="138750" spans="19:20">
      <c r="S138750" s="33"/>
      <c r="T138750" s="33"/>
    </row>
    <row r="138767" spans="19:20">
      <c r="S138767" s="33"/>
      <c r="T138767" s="33"/>
    </row>
    <row r="138784" spans="19:20">
      <c r="S138784" s="33"/>
      <c r="T138784" s="33"/>
    </row>
    <row r="138801" spans="19:20">
      <c r="S138801" s="33"/>
      <c r="T138801" s="33"/>
    </row>
    <row r="138818" spans="19:20">
      <c r="S138818" s="33"/>
      <c r="T138818" s="33"/>
    </row>
    <row r="138835" spans="19:20">
      <c r="S138835" s="33"/>
      <c r="T138835" s="33"/>
    </row>
    <row r="138852" spans="19:20">
      <c r="S138852" s="33"/>
      <c r="T138852" s="33"/>
    </row>
    <row r="138869" spans="19:20">
      <c r="S138869" s="33"/>
      <c r="T138869" s="33"/>
    </row>
    <row r="138886" spans="19:20">
      <c r="S138886" s="33"/>
      <c r="T138886" s="33"/>
    </row>
    <row r="138903" spans="19:20">
      <c r="S138903" s="33"/>
      <c r="T138903" s="33"/>
    </row>
    <row r="138920" spans="19:20">
      <c r="S138920" s="33"/>
      <c r="T138920" s="33"/>
    </row>
    <row r="138937" spans="19:20">
      <c r="S138937" s="33"/>
      <c r="T138937" s="33"/>
    </row>
    <row r="138954" spans="19:20">
      <c r="S138954" s="33"/>
      <c r="T138954" s="33"/>
    </row>
    <row r="138971" spans="19:20">
      <c r="S138971" s="33"/>
      <c r="T138971" s="33"/>
    </row>
    <row r="138988" spans="19:20">
      <c r="S138988" s="33"/>
      <c r="T138988" s="33"/>
    </row>
    <row r="139005" spans="19:20">
      <c r="S139005" s="33"/>
      <c r="T139005" s="33"/>
    </row>
    <row r="139022" spans="19:20">
      <c r="S139022" s="33"/>
      <c r="T139022" s="33"/>
    </row>
    <row r="139039" spans="19:20">
      <c r="S139039" s="33"/>
      <c r="T139039" s="33"/>
    </row>
    <row r="139056" spans="19:20">
      <c r="S139056" s="33"/>
      <c r="T139056" s="33"/>
    </row>
    <row r="139073" spans="19:20">
      <c r="S139073" s="33"/>
      <c r="T139073" s="33"/>
    </row>
    <row r="139090" spans="19:20">
      <c r="S139090" s="33"/>
      <c r="T139090" s="33"/>
    </row>
    <row r="139107" spans="19:20">
      <c r="S139107" s="33"/>
      <c r="T139107" s="33"/>
    </row>
    <row r="139124" spans="19:20">
      <c r="S139124" s="33"/>
      <c r="T139124" s="33"/>
    </row>
    <row r="139141" spans="19:20">
      <c r="S139141" s="33"/>
      <c r="T139141" s="33"/>
    </row>
    <row r="139158" spans="19:20">
      <c r="S139158" s="33"/>
      <c r="T139158" s="33"/>
    </row>
    <row r="139175" spans="19:20">
      <c r="S139175" s="33"/>
      <c r="T139175" s="33"/>
    </row>
    <row r="139192" spans="19:20">
      <c r="S139192" s="33"/>
      <c r="T139192" s="33"/>
    </row>
    <row r="139209" spans="19:20">
      <c r="S139209" s="33"/>
      <c r="T139209" s="33"/>
    </row>
    <row r="139226" spans="19:20">
      <c r="S139226" s="33"/>
      <c r="T139226" s="33"/>
    </row>
    <row r="139243" spans="19:20">
      <c r="S139243" s="33"/>
      <c r="T139243" s="33"/>
    </row>
    <row r="139260" spans="19:20">
      <c r="S139260" s="33"/>
      <c r="T139260" s="33"/>
    </row>
    <row r="139277" spans="19:20">
      <c r="S139277" s="33"/>
      <c r="T139277" s="33"/>
    </row>
    <row r="139294" spans="19:20">
      <c r="S139294" s="33"/>
      <c r="T139294" s="33"/>
    </row>
    <row r="139311" spans="19:20">
      <c r="S139311" s="33"/>
      <c r="T139311" s="33"/>
    </row>
    <row r="139328" spans="19:20">
      <c r="S139328" s="33"/>
      <c r="T139328" s="33"/>
    </row>
    <row r="139345" spans="19:20">
      <c r="S139345" s="33"/>
      <c r="T139345" s="33"/>
    </row>
    <row r="139362" spans="19:20">
      <c r="S139362" s="33"/>
      <c r="T139362" s="33"/>
    </row>
    <row r="139379" spans="19:20">
      <c r="S139379" s="33"/>
      <c r="T139379" s="33"/>
    </row>
    <row r="139396" spans="19:20">
      <c r="S139396" s="33"/>
      <c r="T139396" s="33"/>
    </row>
    <row r="139413" spans="19:20">
      <c r="S139413" s="33"/>
      <c r="T139413" s="33"/>
    </row>
    <row r="139430" spans="19:20">
      <c r="S139430" s="33"/>
      <c r="T139430" s="33"/>
    </row>
    <row r="139447" spans="19:20">
      <c r="S139447" s="33"/>
      <c r="T139447" s="33"/>
    </row>
    <row r="139464" spans="19:20">
      <c r="S139464" s="33"/>
      <c r="T139464" s="33"/>
    </row>
    <row r="139481" spans="19:20">
      <c r="S139481" s="33"/>
      <c r="T139481" s="33"/>
    </row>
    <row r="139498" spans="19:20">
      <c r="S139498" s="33"/>
      <c r="T139498" s="33"/>
    </row>
    <row r="139515" spans="19:20">
      <c r="S139515" s="33"/>
      <c r="T139515" s="33"/>
    </row>
    <row r="139532" spans="19:20">
      <c r="S139532" s="33"/>
      <c r="T139532" s="33"/>
    </row>
    <row r="139549" spans="19:20">
      <c r="S139549" s="33"/>
      <c r="T139549" s="33"/>
    </row>
    <row r="139566" spans="19:20">
      <c r="S139566" s="33"/>
      <c r="T139566" s="33"/>
    </row>
    <row r="139583" spans="19:20">
      <c r="S139583" s="33"/>
      <c r="T139583" s="33"/>
    </row>
    <row r="139600" spans="19:20">
      <c r="S139600" s="33"/>
      <c r="T139600" s="33"/>
    </row>
    <row r="139617" spans="19:20">
      <c r="S139617" s="33"/>
      <c r="T139617" s="33"/>
    </row>
    <row r="139634" spans="19:20">
      <c r="S139634" s="33"/>
      <c r="T139634" s="33"/>
    </row>
    <row r="139651" spans="19:20">
      <c r="S139651" s="33"/>
      <c r="T139651" s="33"/>
    </row>
    <row r="139668" spans="19:20">
      <c r="S139668" s="33"/>
      <c r="T139668" s="33"/>
    </row>
    <row r="139685" spans="19:20">
      <c r="S139685" s="33"/>
      <c r="T139685" s="33"/>
    </row>
    <row r="139702" spans="19:20">
      <c r="S139702" s="33"/>
      <c r="T139702" s="33"/>
    </row>
    <row r="139719" spans="19:20">
      <c r="S139719" s="33"/>
      <c r="T139719" s="33"/>
    </row>
    <row r="139736" spans="19:20">
      <c r="S139736" s="33"/>
      <c r="T139736" s="33"/>
    </row>
    <row r="139753" spans="19:20">
      <c r="S139753" s="33"/>
      <c r="T139753" s="33"/>
    </row>
    <row r="139770" spans="19:20">
      <c r="S139770" s="33"/>
      <c r="T139770" s="33"/>
    </row>
    <row r="139787" spans="19:20">
      <c r="S139787" s="33"/>
      <c r="T139787" s="33"/>
    </row>
    <row r="139804" spans="19:20">
      <c r="S139804" s="33"/>
      <c r="T139804" s="33"/>
    </row>
    <row r="139821" spans="19:20">
      <c r="S139821" s="33"/>
      <c r="T139821" s="33"/>
    </row>
    <row r="139838" spans="19:20">
      <c r="S139838" s="33"/>
      <c r="T139838" s="33"/>
    </row>
    <row r="139855" spans="19:20">
      <c r="S139855" s="33"/>
      <c r="T139855" s="33"/>
    </row>
    <row r="139872" spans="19:20">
      <c r="S139872" s="33"/>
      <c r="T139872" s="33"/>
    </row>
    <row r="139889" spans="19:20">
      <c r="S139889" s="33"/>
      <c r="T139889" s="33"/>
    </row>
    <row r="139906" spans="19:20">
      <c r="S139906" s="33"/>
      <c r="T139906" s="33"/>
    </row>
    <row r="139923" spans="19:20">
      <c r="S139923" s="33"/>
      <c r="T139923" s="33"/>
    </row>
    <row r="139940" spans="19:20">
      <c r="S139940" s="33"/>
      <c r="T139940" s="33"/>
    </row>
    <row r="139957" spans="19:20">
      <c r="S139957" s="33"/>
      <c r="T139957" s="33"/>
    </row>
    <row r="139974" spans="19:20">
      <c r="S139974" s="33"/>
      <c r="T139974" s="33"/>
    </row>
    <row r="139991" spans="19:20">
      <c r="S139991" s="33"/>
      <c r="T139991" s="33"/>
    </row>
    <row r="140008" spans="19:20">
      <c r="S140008" s="33"/>
      <c r="T140008" s="33"/>
    </row>
    <row r="140025" spans="19:20">
      <c r="S140025" s="33"/>
      <c r="T140025" s="33"/>
    </row>
    <row r="140042" spans="19:20">
      <c r="S140042" s="33"/>
      <c r="T140042" s="33"/>
    </row>
    <row r="140059" spans="19:20">
      <c r="S140059" s="33"/>
      <c r="T140059" s="33"/>
    </row>
    <row r="140076" spans="19:20">
      <c r="S140076" s="33"/>
      <c r="T140076" s="33"/>
    </row>
    <row r="140093" spans="19:20">
      <c r="S140093" s="33"/>
      <c r="T140093" s="33"/>
    </row>
    <row r="140110" spans="19:20">
      <c r="S140110" s="33"/>
      <c r="T140110" s="33"/>
    </row>
    <row r="140127" spans="19:20">
      <c r="S140127" s="33"/>
      <c r="T140127" s="33"/>
    </row>
    <row r="140144" spans="19:20">
      <c r="S140144" s="33"/>
      <c r="T140144" s="33"/>
    </row>
    <row r="140161" spans="19:20">
      <c r="S140161" s="33"/>
      <c r="T140161" s="33"/>
    </row>
    <row r="140178" spans="19:20">
      <c r="S140178" s="33"/>
      <c r="T140178" s="33"/>
    </row>
    <row r="140195" spans="19:20">
      <c r="S140195" s="33"/>
      <c r="T140195" s="33"/>
    </row>
    <row r="140212" spans="19:20">
      <c r="S140212" s="33"/>
      <c r="T140212" s="33"/>
    </row>
    <row r="140229" spans="19:20">
      <c r="S140229" s="33"/>
      <c r="T140229" s="33"/>
    </row>
    <row r="140246" spans="19:20">
      <c r="S140246" s="33"/>
      <c r="T140246" s="33"/>
    </row>
    <row r="140263" spans="19:20">
      <c r="S140263" s="33"/>
      <c r="T140263" s="33"/>
    </row>
    <row r="140280" spans="19:20">
      <c r="S140280" s="33"/>
      <c r="T140280" s="33"/>
    </row>
    <row r="140297" spans="19:20">
      <c r="S140297" s="33"/>
      <c r="T140297" s="33"/>
    </row>
    <row r="140314" spans="19:20">
      <c r="S140314" s="33"/>
      <c r="T140314" s="33"/>
    </row>
    <row r="140331" spans="19:20">
      <c r="S140331" s="33"/>
      <c r="T140331" s="33"/>
    </row>
    <row r="140348" spans="19:20">
      <c r="S140348" s="33"/>
      <c r="T140348" s="33"/>
    </row>
    <row r="140365" spans="19:20">
      <c r="S140365" s="33"/>
      <c r="T140365" s="33"/>
    </row>
    <row r="140382" spans="19:20">
      <c r="S140382" s="33"/>
      <c r="T140382" s="33"/>
    </row>
    <row r="140399" spans="19:20">
      <c r="S140399" s="33"/>
      <c r="T140399" s="33"/>
    </row>
    <row r="140416" spans="19:20">
      <c r="S140416" s="33"/>
      <c r="T140416" s="33"/>
    </row>
    <row r="140433" spans="19:20">
      <c r="S140433" s="33"/>
      <c r="T140433" s="33"/>
    </row>
    <row r="140450" spans="19:20">
      <c r="S140450" s="33"/>
      <c r="T140450" s="33"/>
    </row>
    <row r="140467" spans="19:20">
      <c r="S140467" s="33"/>
      <c r="T140467" s="33"/>
    </row>
    <row r="140484" spans="19:20">
      <c r="S140484" s="33"/>
      <c r="T140484" s="33"/>
    </row>
    <row r="140501" spans="19:20">
      <c r="S140501" s="33"/>
      <c r="T140501" s="33"/>
    </row>
    <row r="140518" spans="19:20">
      <c r="S140518" s="33"/>
      <c r="T140518" s="33"/>
    </row>
    <row r="140535" spans="19:20">
      <c r="S140535" s="33"/>
      <c r="T140535" s="33"/>
    </row>
    <row r="140552" spans="19:20">
      <c r="S140552" s="33"/>
      <c r="T140552" s="33"/>
    </row>
    <row r="140569" spans="19:20">
      <c r="S140569" s="33"/>
      <c r="T140569" s="33"/>
    </row>
    <row r="140586" spans="19:20">
      <c r="S140586" s="33"/>
      <c r="T140586" s="33"/>
    </row>
    <row r="140603" spans="19:20">
      <c r="S140603" s="33"/>
      <c r="T140603" s="33"/>
    </row>
    <row r="140620" spans="19:20">
      <c r="S140620" s="33"/>
      <c r="T140620" s="33"/>
    </row>
    <row r="140637" spans="19:20">
      <c r="S140637" s="33"/>
      <c r="T140637" s="33"/>
    </row>
    <row r="140654" spans="19:20">
      <c r="S140654" s="33"/>
      <c r="T140654" s="33"/>
    </row>
    <row r="140671" spans="19:20">
      <c r="S140671" s="33"/>
      <c r="T140671" s="33"/>
    </row>
    <row r="140688" spans="19:20">
      <c r="S140688" s="33"/>
      <c r="T140688" s="33"/>
    </row>
    <row r="140705" spans="19:20">
      <c r="S140705" s="33"/>
      <c r="T140705" s="33"/>
    </row>
    <row r="140722" spans="19:20">
      <c r="S140722" s="33"/>
      <c r="T140722" s="33"/>
    </row>
    <row r="140739" spans="19:20">
      <c r="S140739" s="33"/>
      <c r="T140739" s="33"/>
    </row>
    <row r="140756" spans="19:20">
      <c r="S140756" s="33"/>
      <c r="T140756" s="33"/>
    </row>
    <row r="140773" spans="19:20">
      <c r="S140773" s="33"/>
      <c r="T140773" s="33"/>
    </row>
    <row r="140790" spans="19:20">
      <c r="S140790" s="33"/>
      <c r="T140790" s="33"/>
    </row>
    <row r="140807" spans="19:20">
      <c r="S140807" s="33"/>
      <c r="T140807" s="33"/>
    </row>
    <row r="140824" spans="19:20">
      <c r="S140824" s="33"/>
      <c r="T140824" s="33"/>
    </row>
    <row r="140841" spans="19:20">
      <c r="S140841" s="33"/>
      <c r="T140841" s="33"/>
    </row>
    <row r="140858" spans="19:20">
      <c r="S140858" s="33"/>
      <c r="T140858" s="33"/>
    </row>
    <row r="140875" spans="19:20">
      <c r="S140875" s="33"/>
      <c r="T140875" s="33"/>
    </row>
    <row r="140892" spans="19:20">
      <c r="S140892" s="33"/>
      <c r="T140892" s="33"/>
    </row>
    <row r="140909" spans="19:20">
      <c r="S140909" s="33"/>
      <c r="T140909" s="33"/>
    </row>
    <row r="140926" spans="19:20">
      <c r="S140926" s="33"/>
      <c r="T140926" s="33"/>
    </row>
    <row r="140943" spans="19:20">
      <c r="S140943" s="33"/>
      <c r="T140943" s="33"/>
    </row>
    <row r="140960" spans="19:20">
      <c r="S140960" s="33"/>
      <c r="T140960" s="33"/>
    </row>
    <row r="140977" spans="19:20">
      <c r="S140977" s="33"/>
      <c r="T140977" s="33"/>
    </row>
    <row r="140994" spans="19:20">
      <c r="S140994" s="33"/>
      <c r="T140994" s="33"/>
    </row>
    <row r="141011" spans="19:20">
      <c r="S141011" s="33"/>
      <c r="T141011" s="33"/>
    </row>
    <row r="141028" spans="19:20">
      <c r="S141028" s="33"/>
      <c r="T141028" s="33"/>
    </row>
    <row r="141045" spans="19:20">
      <c r="S141045" s="33"/>
      <c r="T141045" s="33"/>
    </row>
    <row r="141062" spans="19:20">
      <c r="S141062" s="33"/>
      <c r="T141062" s="33"/>
    </row>
    <row r="141079" spans="19:20">
      <c r="S141079" s="33"/>
      <c r="T141079" s="33"/>
    </row>
    <row r="141096" spans="19:20">
      <c r="S141096" s="33"/>
      <c r="T141096" s="33"/>
    </row>
    <row r="141113" spans="19:20">
      <c r="S141113" s="33"/>
      <c r="T141113" s="33"/>
    </row>
    <row r="141130" spans="19:20">
      <c r="S141130" s="33"/>
      <c r="T141130" s="33"/>
    </row>
    <row r="141147" spans="19:20">
      <c r="S141147" s="33"/>
      <c r="T141147" s="33"/>
    </row>
    <row r="141164" spans="19:20">
      <c r="S141164" s="33"/>
      <c r="T141164" s="33"/>
    </row>
    <row r="141181" spans="19:20">
      <c r="S141181" s="33"/>
      <c r="T141181" s="33"/>
    </row>
    <row r="141198" spans="19:20">
      <c r="S141198" s="33"/>
      <c r="T141198" s="33"/>
    </row>
    <row r="141215" spans="19:20">
      <c r="S141215" s="33"/>
      <c r="T141215" s="33"/>
    </row>
    <row r="141232" spans="19:20">
      <c r="S141232" s="33"/>
      <c r="T141232" s="33"/>
    </row>
    <row r="141249" spans="19:20">
      <c r="S141249" s="33"/>
      <c r="T141249" s="33"/>
    </row>
    <row r="141266" spans="19:20">
      <c r="S141266" s="33"/>
      <c r="T141266" s="33"/>
    </row>
    <row r="141283" spans="19:20">
      <c r="S141283" s="33"/>
      <c r="T141283" s="33"/>
    </row>
    <row r="141300" spans="19:20">
      <c r="S141300" s="33"/>
      <c r="T141300" s="33"/>
    </row>
    <row r="141317" spans="19:20">
      <c r="S141317" s="33"/>
      <c r="T141317" s="33"/>
    </row>
    <row r="141334" spans="19:20">
      <c r="S141334" s="33"/>
      <c r="T141334" s="33"/>
    </row>
    <row r="141351" spans="19:20">
      <c r="S141351" s="33"/>
      <c r="T141351" s="33"/>
    </row>
    <row r="141368" spans="19:20">
      <c r="S141368" s="33"/>
      <c r="T141368" s="33"/>
    </row>
    <row r="141385" spans="19:20">
      <c r="S141385" s="33"/>
      <c r="T141385" s="33"/>
    </row>
    <row r="141402" spans="19:20">
      <c r="S141402" s="33"/>
      <c r="T141402" s="33"/>
    </row>
    <row r="141419" spans="19:20">
      <c r="S141419" s="33"/>
      <c r="T141419" s="33"/>
    </row>
    <row r="141436" spans="19:20">
      <c r="S141436" s="33"/>
      <c r="T141436" s="33"/>
    </row>
    <row r="141453" spans="19:20">
      <c r="S141453" s="33"/>
      <c r="T141453" s="33"/>
    </row>
    <row r="141470" spans="19:20">
      <c r="S141470" s="33"/>
      <c r="T141470" s="33"/>
    </row>
    <row r="141487" spans="19:20">
      <c r="S141487" s="33"/>
      <c r="T141487" s="33"/>
    </row>
    <row r="141504" spans="19:20">
      <c r="S141504" s="33"/>
      <c r="T141504" s="33"/>
    </row>
    <row r="141521" spans="19:20">
      <c r="S141521" s="33"/>
      <c r="T141521" s="33"/>
    </row>
    <row r="141538" spans="19:20">
      <c r="S141538" s="33"/>
      <c r="T141538" s="33"/>
    </row>
    <row r="141555" spans="19:20">
      <c r="S141555" s="33"/>
      <c r="T141555" s="33"/>
    </row>
    <row r="141572" spans="19:20">
      <c r="S141572" s="33"/>
      <c r="T141572" s="33"/>
    </row>
    <row r="141589" spans="19:20">
      <c r="S141589" s="33"/>
      <c r="T141589" s="33"/>
    </row>
    <row r="141606" spans="19:20">
      <c r="S141606" s="33"/>
      <c r="T141606" s="33"/>
    </row>
    <row r="141623" spans="19:20">
      <c r="S141623" s="33"/>
      <c r="T141623" s="33"/>
    </row>
    <row r="141640" spans="19:20">
      <c r="S141640" s="33"/>
      <c r="T141640" s="33"/>
    </row>
    <row r="141657" spans="19:20">
      <c r="S141657" s="33"/>
      <c r="T141657" s="33"/>
    </row>
    <row r="141674" spans="19:20">
      <c r="S141674" s="33"/>
      <c r="T141674" s="33"/>
    </row>
    <row r="141691" spans="19:20">
      <c r="S141691" s="33"/>
      <c r="T141691" s="33"/>
    </row>
    <row r="141708" spans="19:20">
      <c r="S141708" s="33"/>
      <c r="T141708" s="33"/>
    </row>
    <row r="141725" spans="19:20">
      <c r="S141725" s="33"/>
      <c r="T141725" s="33"/>
    </row>
    <row r="141742" spans="19:20">
      <c r="S141742" s="33"/>
      <c r="T141742" s="33"/>
    </row>
    <row r="141759" spans="19:20">
      <c r="S141759" s="33"/>
      <c r="T141759" s="33"/>
    </row>
    <row r="141776" spans="19:20">
      <c r="S141776" s="33"/>
      <c r="T141776" s="33"/>
    </row>
    <row r="141793" spans="19:20">
      <c r="S141793" s="33"/>
      <c r="T141793" s="33"/>
    </row>
    <row r="141810" spans="19:20">
      <c r="S141810" s="33"/>
      <c r="T141810" s="33"/>
    </row>
    <row r="141827" spans="19:20">
      <c r="S141827" s="33"/>
      <c r="T141827" s="33"/>
    </row>
    <row r="141844" spans="19:20">
      <c r="S141844" s="33"/>
      <c r="T141844" s="33"/>
    </row>
    <row r="141861" spans="19:20">
      <c r="S141861" s="33"/>
      <c r="T141861" s="33"/>
    </row>
    <row r="141878" spans="19:20">
      <c r="S141878" s="33"/>
      <c r="T141878" s="33"/>
    </row>
    <row r="141895" spans="19:20">
      <c r="S141895" s="33"/>
      <c r="T141895" s="33"/>
    </row>
    <row r="141912" spans="19:20">
      <c r="S141912" s="33"/>
      <c r="T141912" s="33"/>
    </row>
    <row r="141929" spans="19:20">
      <c r="S141929" s="33"/>
      <c r="T141929" s="33"/>
    </row>
    <row r="141946" spans="19:20">
      <c r="S141946" s="33"/>
      <c r="T141946" s="33"/>
    </row>
    <row r="141963" spans="19:20">
      <c r="S141963" s="33"/>
      <c r="T141963" s="33"/>
    </row>
    <row r="141980" spans="19:20">
      <c r="S141980" s="33"/>
      <c r="T141980" s="33"/>
    </row>
    <row r="141997" spans="19:20">
      <c r="S141997" s="33"/>
      <c r="T141997" s="33"/>
    </row>
    <row r="142014" spans="19:20">
      <c r="S142014" s="33"/>
      <c r="T142014" s="33"/>
    </row>
    <row r="142031" spans="19:20">
      <c r="S142031" s="33"/>
      <c r="T142031" s="33"/>
    </row>
    <row r="142048" spans="19:20">
      <c r="S142048" s="33"/>
      <c r="T142048" s="33"/>
    </row>
    <row r="142065" spans="19:20">
      <c r="S142065" s="33"/>
      <c r="T142065" s="33"/>
    </row>
    <row r="142082" spans="19:20">
      <c r="S142082" s="33"/>
      <c r="T142082" s="33"/>
    </row>
    <row r="142099" spans="19:20">
      <c r="S142099" s="33"/>
      <c r="T142099" s="33"/>
    </row>
    <row r="142116" spans="19:20">
      <c r="S142116" s="33"/>
      <c r="T142116" s="33"/>
    </row>
    <row r="142133" spans="19:20">
      <c r="S142133" s="33"/>
      <c r="T142133" s="33"/>
    </row>
    <row r="142150" spans="19:20">
      <c r="S142150" s="33"/>
      <c r="T142150" s="33"/>
    </row>
    <row r="142167" spans="19:20">
      <c r="S142167" s="33"/>
      <c r="T142167" s="33"/>
    </row>
    <row r="142184" spans="19:20">
      <c r="S142184" s="33"/>
      <c r="T142184" s="33"/>
    </row>
    <row r="142201" spans="19:20">
      <c r="S142201" s="33"/>
      <c r="T142201" s="33"/>
    </row>
    <row r="142218" spans="19:20">
      <c r="S142218" s="33"/>
      <c r="T142218" s="33"/>
    </row>
    <row r="142235" spans="19:20">
      <c r="S142235" s="33"/>
      <c r="T142235" s="33"/>
    </row>
    <row r="142252" spans="19:20">
      <c r="S142252" s="33"/>
      <c r="T142252" s="33"/>
    </row>
    <row r="142269" spans="19:20">
      <c r="S142269" s="33"/>
      <c r="T142269" s="33"/>
    </row>
    <row r="142286" spans="19:20">
      <c r="S142286" s="33"/>
      <c r="T142286" s="33"/>
    </row>
    <row r="142303" spans="19:20">
      <c r="S142303" s="33"/>
      <c r="T142303" s="33"/>
    </row>
    <row r="142320" spans="19:20">
      <c r="S142320" s="33"/>
      <c r="T142320" s="33"/>
    </row>
    <row r="142337" spans="19:20">
      <c r="S142337" s="33"/>
      <c r="T142337" s="33"/>
    </row>
    <row r="142354" spans="19:20">
      <c r="S142354" s="33"/>
      <c r="T142354" s="33"/>
    </row>
    <row r="142371" spans="19:20">
      <c r="S142371" s="33"/>
      <c r="T142371" s="33"/>
    </row>
    <row r="142388" spans="19:20">
      <c r="S142388" s="33"/>
      <c r="T142388" s="33"/>
    </row>
    <row r="142405" spans="19:20">
      <c r="S142405" s="33"/>
      <c r="T142405" s="33"/>
    </row>
    <row r="142422" spans="19:20">
      <c r="S142422" s="33"/>
      <c r="T142422" s="33"/>
    </row>
    <row r="142439" spans="19:20">
      <c r="S142439" s="33"/>
      <c r="T142439" s="33"/>
    </row>
    <row r="142456" spans="19:20">
      <c r="S142456" s="33"/>
      <c r="T142456" s="33"/>
    </row>
    <row r="142473" spans="19:20">
      <c r="S142473" s="33"/>
      <c r="T142473" s="33"/>
    </row>
    <row r="142490" spans="19:20">
      <c r="S142490" s="33"/>
      <c r="T142490" s="33"/>
    </row>
    <row r="142507" spans="19:20">
      <c r="S142507" s="33"/>
      <c r="T142507" s="33"/>
    </row>
    <row r="142524" spans="19:20">
      <c r="S142524" s="33"/>
      <c r="T142524" s="33"/>
    </row>
    <row r="142541" spans="19:20">
      <c r="S142541" s="33"/>
      <c r="T142541" s="33"/>
    </row>
    <row r="142558" spans="19:20">
      <c r="S142558" s="33"/>
      <c r="T142558" s="33"/>
    </row>
    <row r="142575" spans="19:20">
      <c r="S142575" s="33"/>
      <c r="T142575" s="33"/>
    </row>
    <row r="142592" spans="19:20">
      <c r="S142592" s="33"/>
      <c r="T142592" s="33"/>
    </row>
    <row r="142609" spans="19:20">
      <c r="S142609" s="33"/>
      <c r="T142609" s="33"/>
    </row>
    <row r="142626" spans="19:20">
      <c r="S142626" s="33"/>
      <c r="T142626" s="33"/>
    </row>
    <row r="142643" spans="19:20">
      <c r="S142643" s="33"/>
      <c r="T142643" s="33"/>
    </row>
    <row r="142660" spans="19:20">
      <c r="S142660" s="33"/>
      <c r="T142660" s="33"/>
    </row>
    <row r="142677" spans="19:20">
      <c r="S142677" s="33"/>
      <c r="T142677" s="33"/>
    </row>
    <row r="142694" spans="19:20">
      <c r="S142694" s="33"/>
      <c r="T142694" s="33"/>
    </row>
    <row r="142711" spans="19:20">
      <c r="S142711" s="33"/>
      <c r="T142711" s="33"/>
    </row>
    <row r="142728" spans="19:20">
      <c r="S142728" s="33"/>
      <c r="T142728" s="33"/>
    </row>
    <row r="142745" spans="19:20">
      <c r="S142745" s="33"/>
      <c r="T142745" s="33"/>
    </row>
    <row r="142762" spans="19:20">
      <c r="S142762" s="33"/>
      <c r="T142762" s="33"/>
    </row>
    <row r="142779" spans="19:20">
      <c r="S142779" s="33"/>
      <c r="T142779" s="33"/>
    </row>
    <row r="142796" spans="19:20">
      <c r="S142796" s="33"/>
      <c r="T142796" s="33"/>
    </row>
    <row r="142813" spans="19:20">
      <c r="S142813" s="33"/>
      <c r="T142813" s="33"/>
    </row>
    <row r="142830" spans="19:20">
      <c r="S142830" s="33"/>
      <c r="T142830" s="33"/>
    </row>
    <row r="142847" spans="19:20">
      <c r="S142847" s="33"/>
      <c r="T142847" s="33"/>
    </row>
    <row r="142864" spans="19:20">
      <c r="S142864" s="33"/>
      <c r="T142864" s="33"/>
    </row>
    <row r="142881" spans="19:20">
      <c r="S142881" s="33"/>
      <c r="T142881" s="33"/>
    </row>
    <row r="142898" spans="19:20">
      <c r="S142898" s="33"/>
      <c r="T142898" s="33"/>
    </row>
    <row r="142915" spans="19:20">
      <c r="S142915" s="33"/>
      <c r="T142915" s="33"/>
    </row>
    <row r="142932" spans="19:20">
      <c r="S142932" s="33"/>
      <c r="T142932" s="33"/>
    </row>
    <row r="142949" spans="19:20">
      <c r="S142949" s="33"/>
      <c r="T142949" s="33"/>
    </row>
    <row r="142966" spans="19:20">
      <c r="S142966" s="33"/>
      <c r="T142966" s="33"/>
    </row>
    <row r="142983" spans="19:20">
      <c r="S142983" s="33"/>
      <c r="T142983" s="33"/>
    </row>
    <row r="143000" spans="19:20">
      <c r="S143000" s="33"/>
      <c r="T143000" s="33"/>
    </row>
    <row r="143017" spans="19:20">
      <c r="S143017" s="33"/>
      <c r="T143017" s="33"/>
    </row>
    <row r="143034" spans="19:20">
      <c r="S143034" s="33"/>
      <c r="T143034" s="33"/>
    </row>
    <row r="143051" spans="19:20">
      <c r="S143051" s="33"/>
      <c r="T143051" s="33"/>
    </row>
    <row r="143068" spans="19:20">
      <c r="S143068" s="33"/>
      <c r="T143068" s="33"/>
    </row>
    <row r="143085" spans="19:20">
      <c r="S143085" s="33"/>
      <c r="T143085" s="33"/>
    </row>
    <row r="143102" spans="19:20">
      <c r="S143102" s="33"/>
      <c r="T143102" s="33"/>
    </row>
    <row r="143119" spans="19:20">
      <c r="S143119" s="33"/>
      <c r="T143119" s="33"/>
    </row>
    <row r="143136" spans="19:20">
      <c r="S143136" s="33"/>
      <c r="T143136" s="33"/>
    </row>
    <row r="143153" spans="19:20">
      <c r="S143153" s="33"/>
      <c r="T143153" s="33"/>
    </row>
    <row r="143170" spans="19:20">
      <c r="S143170" s="33"/>
      <c r="T143170" s="33"/>
    </row>
    <row r="143187" spans="19:20">
      <c r="S143187" s="33"/>
      <c r="T143187" s="33"/>
    </row>
    <row r="143204" spans="19:20">
      <c r="S143204" s="33"/>
      <c r="T143204" s="33"/>
    </row>
    <row r="143221" spans="19:20">
      <c r="S143221" s="33"/>
      <c r="T143221" s="33"/>
    </row>
    <row r="143238" spans="19:20">
      <c r="S143238" s="33"/>
      <c r="T143238" s="33"/>
    </row>
    <row r="143255" spans="19:20">
      <c r="S143255" s="33"/>
      <c r="T143255" s="33"/>
    </row>
    <row r="143272" spans="19:20">
      <c r="S143272" s="33"/>
      <c r="T143272" s="33"/>
    </row>
    <row r="143289" spans="19:20">
      <c r="S143289" s="33"/>
      <c r="T143289" s="33"/>
    </row>
    <row r="143306" spans="19:20">
      <c r="S143306" s="33"/>
      <c r="T143306" s="33"/>
    </row>
    <row r="143323" spans="19:20">
      <c r="S143323" s="33"/>
      <c r="T143323" s="33"/>
    </row>
    <row r="143340" spans="19:20">
      <c r="S143340" s="33"/>
      <c r="T143340" s="33"/>
    </row>
    <row r="143357" spans="19:20">
      <c r="S143357" s="33"/>
      <c r="T143357" s="33"/>
    </row>
    <row r="143374" spans="19:20">
      <c r="S143374" s="33"/>
      <c r="T143374" s="33"/>
    </row>
    <row r="143391" spans="19:20">
      <c r="S143391" s="33"/>
      <c r="T143391" s="33"/>
    </row>
    <row r="143408" spans="19:20">
      <c r="S143408" s="33"/>
      <c r="T143408" s="33"/>
    </row>
    <row r="143425" spans="19:20">
      <c r="S143425" s="33"/>
      <c r="T143425" s="33"/>
    </row>
    <row r="143442" spans="19:20">
      <c r="S143442" s="33"/>
      <c r="T143442" s="33"/>
    </row>
    <row r="143459" spans="19:20">
      <c r="S143459" s="33"/>
      <c r="T143459" s="33"/>
    </row>
    <row r="143476" spans="19:20">
      <c r="S143476" s="33"/>
      <c r="T143476" s="33"/>
    </row>
    <row r="143493" spans="19:20">
      <c r="S143493" s="33"/>
      <c r="T143493" s="33"/>
    </row>
    <row r="143510" spans="19:20">
      <c r="S143510" s="33"/>
      <c r="T143510" s="33"/>
    </row>
    <row r="143527" spans="19:20">
      <c r="S143527" s="33"/>
      <c r="T143527" s="33"/>
    </row>
    <row r="143544" spans="19:20">
      <c r="S143544" s="33"/>
      <c r="T143544" s="33"/>
    </row>
    <row r="143561" spans="19:20">
      <c r="S143561" s="33"/>
      <c r="T143561" s="33"/>
    </row>
    <row r="143578" spans="19:20">
      <c r="S143578" s="33"/>
      <c r="T143578" s="33"/>
    </row>
    <row r="143595" spans="19:20">
      <c r="S143595" s="33"/>
      <c r="T143595" s="33"/>
    </row>
    <row r="143612" spans="19:20">
      <c r="S143612" s="33"/>
      <c r="T143612" s="33"/>
    </row>
    <row r="143629" spans="19:20">
      <c r="S143629" s="33"/>
      <c r="T143629" s="33"/>
    </row>
    <row r="143646" spans="19:20">
      <c r="S143646" s="33"/>
      <c r="T143646" s="33"/>
    </row>
    <row r="143663" spans="19:20">
      <c r="S143663" s="33"/>
      <c r="T143663" s="33"/>
    </row>
    <row r="143680" spans="19:20">
      <c r="S143680" s="33"/>
      <c r="T143680" s="33"/>
    </row>
    <row r="143697" spans="19:20">
      <c r="S143697" s="33"/>
      <c r="T143697" s="33"/>
    </row>
    <row r="143714" spans="19:20">
      <c r="S143714" s="33"/>
      <c r="T143714" s="33"/>
    </row>
    <row r="143731" spans="19:20">
      <c r="S143731" s="33"/>
      <c r="T143731" s="33"/>
    </row>
    <row r="143748" spans="19:20">
      <c r="S143748" s="33"/>
      <c r="T143748" s="33"/>
    </row>
    <row r="143765" spans="19:20">
      <c r="S143765" s="33"/>
      <c r="T143765" s="33"/>
    </row>
    <row r="143782" spans="19:20">
      <c r="S143782" s="33"/>
      <c r="T143782" s="33"/>
    </row>
    <row r="143799" spans="19:20">
      <c r="S143799" s="33"/>
      <c r="T143799" s="33"/>
    </row>
    <row r="143816" spans="19:20">
      <c r="S143816" s="33"/>
      <c r="T143816" s="33"/>
    </row>
    <row r="143833" spans="19:20">
      <c r="S143833" s="33"/>
      <c r="T143833" s="33"/>
    </row>
    <row r="143850" spans="19:20">
      <c r="S143850" s="33"/>
      <c r="T143850" s="33"/>
    </row>
    <row r="143867" spans="19:20">
      <c r="S143867" s="33"/>
      <c r="T143867" s="33"/>
    </row>
    <row r="143884" spans="19:20">
      <c r="S143884" s="33"/>
      <c r="T143884" s="33"/>
    </row>
    <row r="143901" spans="19:20">
      <c r="S143901" s="33"/>
      <c r="T143901" s="33"/>
    </row>
    <row r="143918" spans="19:20">
      <c r="S143918" s="33"/>
      <c r="T143918" s="33"/>
    </row>
    <row r="143935" spans="19:20">
      <c r="S143935" s="33"/>
      <c r="T143935" s="33"/>
    </row>
    <row r="143952" spans="19:20">
      <c r="S143952" s="33"/>
      <c r="T143952" s="33"/>
    </row>
    <row r="143969" spans="19:20">
      <c r="S143969" s="33"/>
      <c r="T143969" s="33"/>
    </row>
    <row r="143986" spans="19:20">
      <c r="S143986" s="33"/>
      <c r="T143986" s="33"/>
    </row>
    <row r="144003" spans="19:20">
      <c r="S144003" s="33"/>
      <c r="T144003" s="33"/>
    </row>
    <row r="144020" spans="19:20">
      <c r="S144020" s="33"/>
      <c r="T144020" s="33"/>
    </row>
    <row r="144037" spans="19:20">
      <c r="S144037" s="33"/>
      <c r="T144037" s="33"/>
    </row>
    <row r="144054" spans="19:20">
      <c r="S144054" s="33"/>
      <c r="T144054" s="33"/>
    </row>
    <row r="144071" spans="19:20">
      <c r="S144071" s="33"/>
      <c r="T144071" s="33"/>
    </row>
    <row r="144088" spans="19:20">
      <c r="S144088" s="33"/>
      <c r="T144088" s="33"/>
    </row>
    <row r="144105" spans="19:20">
      <c r="S144105" s="33"/>
      <c r="T144105" s="33"/>
    </row>
    <row r="144122" spans="19:20">
      <c r="S144122" s="33"/>
      <c r="T144122" s="33"/>
    </row>
    <row r="144139" spans="19:20">
      <c r="S144139" s="33"/>
      <c r="T144139" s="33"/>
    </row>
    <row r="144156" spans="19:20">
      <c r="S144156" s="33"/>
      <c r="T144156" s="33"/>
    </row>
    <row r="144173" spans="19:20">
      <c r="S144173" s="33"/>
      <c r="T144173" s="33"/>
    </row>
    <row r="144190" spans="19:20">
      <c r="S144190" s="33"/>
      <c r="T144190" s="33"/>
    </row>
    <row r="144207" spans="19:20">
      <c r="S144207" s="33"/>
      <c r="T144207" s="33"/>
    </row>
    <row r="144224" spans="19:20">
      <c r="S144224" s="33"/>
      <c r="T144224" s="33"/>
    </row>
    <row r="144241" spans="19:20">
      <c r="S144241" s="33"/>
      <c r="T144241" s="33"/>
    </row>
    <row r="144258" spans="19:20">
      <c r="S144258" s="33"/>
      <c r="T144258" s="33"/>
    </row>
    <row r="144275" spans="19:20">
      <c r="S144275" s="33"/>
      <c r="T144275" s="33"/>
    </row>
    <row r="144292" spans="19:20">
      <c r="S144292" s="33"/>
      <c r="T144292" s="33"/>
    </row>
    <row r="144309" spans="19:20">
      <c r="S144309" s="33"/>
      <c r="T144309" s="33"/>
    </row>
    <row r="144326" spans="19:20">
      <c r="S144326" s="33"/>
      <c r="T144326" s="33"/>
    </row>
    <row r="144343" spans="19:20">
      <c r="S144343" s="33"/>
      <c r="T144343" s="33"/>
    </row>
    <row r="144360" spans="19:20">
      <c r="S144360" s="33"/>
      <c r="T144360" s="33"/>
    </row>
    <row r="144377" spans="19:20">
      <c r="S144377" s="33"/>
      <c r="T144377" s="33"/>
    </row>
    <row r="144394" spans="19:20">
      <c r="S144394" s="33"/>
      <c r="T144394" s="33"/>
    </row>
    <row r="144411" spans="19:20">
      <c r="S144411" s="33"/>
      <c r="T144411" s="33"/>
    </row>
    <row r="144428" spans="19:20">
      <c r="S144428" s="33"/>
      <c r="T144428" s="33"/>
    </row>
    <row r="144445" spans="19:20">
      <c r="S144445" s="33"/>
      <c r="T144445" s="33"/>
    </row>
    <row r="144462" spans="19:20">
      <c r="S144462" s="33"/>
      <c r="T144462" s="33"/>
    </row>
    <row r="144479" spans="19:20">
      <c r="S144479" s="33"/>
      <c r="T144479" s="33"/>
    </row>
    <row r="144496" spans="19:20">
      <c r="S144496" s="33"/>
      <c r="T144496" s="33"/>
    </row>
    <row r="144513" spans="19:20">
      <c r="S144513" s="33"/>
      <c r="T144513" s="33"/>
    </row>
    <row r="144530" spans="19:20">
      <c r="S144530" s="33"/>
      <c r="T144530" s="33"/>
    </row>
    <row r="144547" spans="19:20">
      <c r="S144547" s="33"/>
      <c r="T144547" s="33"/>
    </row>
    <row r="144564" spans="19:20">
      <c r="S144564" s="33"/>
      <c r="T144564" s="33"/>
    </row>
    <row r="144581" spans="19:20">
      <c r="S144581" s="33"/>
      <c r="T144581" s="33"/>
    </row>
    <row r="144598" spans="19:20">
      <c r="S144598" s="33"/>
      <c r="T144598" s="33"/>
    </row>
    <row r="144615" spans="19:20">
      <c r="S144615" s="33"/>
      <c r="T144615" s="33"/>
    </row>
    <row r="144632" spans="19:20">
      <c r="S144632" s="33"/>
      <c r="T144632" s="33"/>
    </row>
    <row r="144649" spans="19:20">
      <c r="S144649" s="33"/>
      <c r="T144649" s="33"/>
    </row>
    <row r="144666" spans="19:20">
      <c r="S144666" s="33"/>
      <c r="T144666" s="33"/>
    </row>
    <row r="144683" spans="19:20">
      <c r="S144683" s="33"/>
      <c r="T144683" s="33"/>
    </row>
    <row r="144700" spans="19:20">
      <c r="S144700" s="33"/>
      <c r="T144700" s="33"/>
    </row>
    <row r="144717" spans="19:20">
      <c r="S144717" s="33"/>
      <c r="T144717" s="33"/>
    </row>
    <row r="144734" spans="19:20">
      <c r="S144734" s="33"/>
      <c r="T144734" s="33"/>
    </row>
    <row r="144751" spans="19:20">
      <c r="S144751" s="33"/>
      <c r="T144751" s="33"/>
    </row>
    <row r="144768" spans="19:20">
      <c r="S144768" s="33"/>
      <c r="T144768" s="33"/>
    </row>
    <row r="144785" spans="19:20">
      <c r="S144785" s="33"/>
      <c r="T144785" s="33"/>
    </row>
    <row r="144802" spans="19:20">
      <c r="S144802" s="33"/>
      <c r="T144802" s="33"/>
    </row>
    <row r="144819" spans="19:20">
      <c r="S144819" s="33"/>
      <c r="T144819" s="33"/>
    </row>
    <row r="144836" spans="19:20">
      <c r="S144836" s="33"/>
      <c r="T144836" s="33"/>
    </row>
    <row r="144853" spans="19:20">
      <c r="S144853" s="33"/>
      <c r="T144853" s="33"/>
    </row>
    <row r="144870" spans="19:20">
      <c r="S144870" s="33"/>
      <c r="T144870" s="33"/>
    </row>
    <row r="144887" spans="19:20">
      <c r="S144887" s="33"/>
      <c r="T144887" s="33"/>
    </row>
    <row r="144904" spans="19:20">
      <c r="S144904" s="33"/>
      <c r="T144904" s="33"/>
    </row>
    <row r="144921" spans="19:20">
      <c r="S144921" s="33"/>
      <c r="T144921" s="33"/>
    </row>
    <row r="144938" spans="19:20">
      <c r="S144938" s="33"/>
      <c r="T144938" s="33"/>
    </row>
    <row r="144955" spans="19:20">
      <c r="S144955" s="33"/>
      <c r="T144955" s="33"/>
    </row>
    <row r="144972" spans="19:20">
      <c r="S144972" s="33"/>
      <c r="T144972" s="33"/>
    </row>
    <row r="144989" spans="19:20">
      <c r="S144989" s="33"/>
      <c r="T144989" s="33"/>
    </row>
    <row r="145006" spans="19:20">
      <c r="S145006" s="33"/>
      <c r="T145006" s="33"/>
    </row>
    <row r="145023" spans="19:20">
      <c r="S145023" s="33"/>
      <c r="T145023" s="33"/>
    </row>
    <row r="145040" spans="19:20">
      <c r="S145040" s="33"/>
      <c r="T145040" s="33"/>
    </row>
    <row r="145057" spans="19:20">
      <c r="S145057" s="33"/>
      <c r="T145057" s="33"/>
    </row>
    <row r="145074" spans="19:20">
      <c r="S145074" s="33"/>
      <c r="T145074" s="33"/>
    </row>
    <row r="145091" spans="19:20">
      <c r="S145091" s="33"/>
      <c r="T145091" s="33"/>
    </row>
    <row r="145108" spans="19:20">
      <c r="S145108" s="33"/>
      <c r="T145108" s="33"/>
    </row>
    <row r="145125" spans="19:20">
      <c r="S145125" s="33"/>
      <c r="T145125" s="33"/>
    </row>
    <row r="145142" spans="19:20">
      <c r="S145142" s="33"/>
      <c r="T145142" s="33"/>
    </row>
    <row r="145159" spans="19:20">
      <c r="S145159" s="33"/>
      <c r="T145159" s="33"/>
    </row>
    <row r="145176" spans="19:20">
      <c r="S145176" s="33"/>
      <c r="T145176" s="33"/>
    </row>
    <row r="145193" spans="19:20">
      <c r="S145193" s="33"/>
      <c r="T145193" s="33"/>
    </row>
    <row r="145210" spans="19:20">
      <c r="S145210" s="33"/>
      <c r="T145210" s="33"/>
    </row>
    <row r="145227" spans="19:20">
      <c r="S145227" s="33"/>
      <c r="T145227" s="33"/>
    </row>
    <row r="145244" spans="19:20">
      <c r="S145244" s="33"/>
      <c r="T145244" s="33"/>
    </row>
    <row r="145261" spans="19:20">
      <c r="S145261" s="33"/>
      <c r="T145261" s="33"/>
    </row>
    <row r="145278" spans="19:20">
      <c r="S145278" s="33"/>
      <c r="T145278" s="33"/>
    </row>
    <row r="145295" spans="19:20">
      <c r="S145295" s="33"/>
      <c r="T145295" s="33"/>
    </row>
    <row r="145312" spans="19:20">
      <c r="S145312" s="33"/>
      <c r="T145312" s="33"/>
    </row>
    <row r="145329" spans="19:20">
      <c r="S145329" s="33"/>
      <c r="T145329" s="33"/>
    </row>
    <row r="145346" spans="19:20">
      <c r="S145346" s="33"/>
      <c r="T145346" s="33"/>
    </row>
    <row r="145363" spans="19:20">
      <c r="S145363" s="33"/>
      <c r="T145363" s="33"/>
    </row>
    <row r="145380" spans="19:20">
      <c r="S145380" s="33"/>
      <c r="T145380" s="33"/>
    </row>
    <row r="145397" spans="19:20">
      <c r="S145397" s="33"/>
      <c r="T145397" s="33"/>
    </row>
    <row r="145414" spans="19:20">
      <c r="S145414" s="33"/>
      <c r="T145414" s="33"/>
    </row>
    <row r="145431" spans="19:20">
      <c r="S145431" s="33"/>
      <c r="T145431" s="33"/>
    </row>
    <row r="145448" spans="19:20">
      <c r="S145448" s="33"/>
      <c r="T145448" s="33"/>
    </row>
    <row r="145465" spans="19:20">
      <c r="S145465" s="33"/>
      <c r="T145465" s="33"/>
    </row>
    <row r="145482" spans="19:20">
      <c r="S145482" s="33"/>
      <c r="T145482" s="33"/>
    </row>
    <row r="145499" spans="19:20">
      <c r="S145499" s="33"/>
      <c r="T145499" s="33"/>
    </row>
    <row r="145516" spans="19:20">
      <c r="S145516" s="33"/>
      <c r="T145516" s="33"/>
    </row>
    <row r="145533" spans="19:20">
      <c r="S145533" s="33"/>
      <c r="T145533" s="33"/>
    </row>
    <row r="145550" spans="19:20">
      <c r="S145550" s="33"/>
      <c r="T145550" s="33"/>
    </row>
    <row r="145567" spans="19:20">
      <c r="S145567" s="33"/>
      <c r="T145567" s="33"/>
    </row>
    <row r="145584" spans="19:20">
      <c r="S145584" s="33"/>
      <c r="T145584" s="33"/>
    </row>
    <row r="145601" spans="19:20">
      <c r="S145601" s="33"/>
      <c r="T145601" s="33"/>
    </row>
    <row r="145618" spans="19:20">
      <c r="S145618" s="33"/>
      <c r="T145618" s="33"/>
    </row>
    <row r="145635" spans="19:20">
      <c r="S145635" s="33"/>
      <c r="T145635" s="33"/>
    </row>
    <row r="145652" spans="19:20">
      <c r="S145652" s="33"/>
      <c r="T145652" s="33"/>
    </row>
    <row r="145669" spans="19:20">
      <c r="S145669" s="33"/>
      <c r="T145669" s="33"/>
    </row>
    <row r="145686" spans="19:20">
      <c r="S145686" s="33"/>
      <c r="T145686" s="33"/>
    </row>
    <row r="145703" spans="19:20">
      <c r="S145703" s="33"/>
      <c r="T145703" s="33"/>
    </row>
    <row r="145720" spans="19:20">
      <c r="S145720" s="33"/>
      <c r="T145720" s="33"/>
    </row>
    <row r="145737" spans="19:20">
      <c r="S145737" s="33"/>
      <c r="T145737" s="33"/>
    </row>
    <row r="145754" spans="19:20">
      <c r="S145754" s="33"/>
      <c r="T145754" s="33"/>
    </row>
    <row r="145771" spans="19:20">
      <c r="S145771" s="33"/>
      <c r="T145771" s="33"/>
    </row>
    <row r="145788" spans="19:20">
      <c r="S145788" s="33"/>
      <c r="T145788" s="33"/>
    </row>
    <row r="145805" spans="19:20">
      <c r="S145805" s="33"/>
      <c r="T145805" s="33"/>
    </row>
    <row r="145822" spans="19:20">
      <c r="S145822" s="33"/>
      <c r="T145822" s="33"/>
    </row>
    <row r="145839" spans="19:20">
      <c r="S145839" s="33"/>
      <c r="T145839" s="33"/>
    </row>
    <row r="145856" spans="19:20">
      <c r="S145856" s="33"/>
      <c r="T145856" s="33"/>
    </row>
    <row r="145873" spans="19:20">
      <c r="S145873" s="33"/>
      <c r="T145873" s="33"/>
    </row>
    <row r="145890" spans="19:20">
      <c r="S145890" s="33"/>
      <c r="T145890" s="33"/>
    </row>
    <row r="145907" spans="19:20">
      <c r="S145907" s="33"/>
      <c r="T145907" s="33"/>
    </row>
    <row r="145924" spans="19:20">
      <c r="S145924" s="33"/>
      <c r="T145924" s="33"/>
    </row>
    <row r="145941" spans="19:20">
      <c r="S145941" s="33"/>
      <c r="T145941" s="33"/>
    </row>
    <row r="145958" spans="19:20">
      <c r="S145958" s="33"/>
      <c r="T145958" s="33"/>
    </row>
    <row r="145975" spans="19:20">
      <c r="S145975" s="33"/>
      <c r="T145975" s="33"/>
    </row>
    <row r="145992" spans="19:20">
      <c r="S145992" s="33"/>
      <c r="T145992" s="33"/>
    </row>
    <row r="146009" spans="19:20">
      <c r="S146009" s="33"/>
      <c r="T146009" s="33"/>
    </row>
    <row r="146026" spans="19:20">
      <c r="S146026" s="33"/>
      <c r="T146026" s="33"/>
    </row>
    <row r="146043" spans="19:20">
      <c r="S146043" s="33"/>
      <c r="T146043" s="33"/>
    </row>
    <row r="146060" spans="19:20">
      <c r="S146060" s="33"/>
      <c r="T146060" s="33"/>
    </row>
    <row r="146077" spans="19:20">
      <c r="S146077" s="33"/>
      <c r="T146077" s="33"/>
    </row>
    <row r="146094" spans="19:20">
      <c r="S146094" s="33"/>
      <c r="T146094" s="33"/>
    </row>
    <row r="146111" spans="19:20">
      <c r="S146111" s="33"/>
      <c r="T146111" s="33"/>
    </row>
    <row r="146128" spans="19:20">
      <c r="S146128" s="33"/>
      <c r="T146128" s="33"/>
    </row>
    <row r="146145" spans="19:20">
      <c r="S146145" s="33"/>
      <c r="T146145" s="33"/>
    </row>
    <row r="146162" spans="19:20">
      <c r="S146162" s="33"/>
      <c r="T146162" s="33"/>
    </row>
    <row r="146179" spans="19:20">
      <c r="S146179" s="33"/>
      <c r="T146179" s="33"/>
    </row>
    <row r="146196" spans="19:20">
      <c r="S146196" s="33"/>
      <c r="T146196" s="33"/>
    </row>
    <row r="146213" spans="19:20">
      <c r="S146213" s="33"/>
      <c r="T146213" s="33"/>
    </row>
    <row r="146230" spans="19:20">
      <c r="S146230" s="33"/>
      <c r="T146230" s="33"/>
    </row>
    <row r="146247" spans="19:20">
      <c r="S146247" s="33"/>
      <c r="T146247" s="33"/>
    </row>
    <row r="146264" spans="19:20">
      <c r="S146264" s="33"/>
      <c r="T146264" s="33"/>
    </row>
    <row r="146281" spans="19:20">
      <c r="S146281" s="33"/>
      <c r="T146281" s="33"/>
    </row>
    <row r="146298" spans="19:20">
      <c r="S146298" s="33"/>
      <c r="T146298" s="33"/>
    </row>
    <row r="146315" spans="19:20">
      <c r="S146315" s="33"/>
      <c r="T146315" s="33"/>
    </row>
    <row r="146332" spans="19:20">
      <c r="S146332" s="33"/>
      <c r="T146332" s="33"/>
    </row>
    <row r="146349" spans="19:20">
      <c r="S146349" s="33"/>
      <c r="T146349" s="33"/>
    </row>
    <row r="146366" spans="19:20">
      <c r="S146366" s="33"/>
      <c r="T146366" s="33"/>
    </row>
    <row r="146383" spans="19:20">
      <c r="S146383" s="33"/>
      <c r="T146383" s="33"/>
    </row>
    <row r="146400" spans="19:20">
      <c r="S146400" s="33"/>
      <c r="T146400" s="33"/>
    </row>
    <row r="146417" spans="19:20">
      <c r="S146417" s="33"/>
      <c r="T146417" s="33"/>
    </row>
    <row r="146434" spans="19:20">
      <c r="S146434" s="33"/>
      <c r="T146434" s="33"/>
    </row>
    <row r="146451" spans="19:20">
      <c r="S146451" s="33"/>
      <c r="T146451" s="33"/>
    </row>
    <row r="146468" spans="19:20">
      <c r="S146468" s="33"/>
      <c r="T146468" s="33"/>
    </row>
    <row r="146485" spans="19:20">
      <c r="S146485" s="33"/>
      <c r="T146485" s="33"/>
    </row>
    <row r="146502" spans="19:20">
      <c r="S146502" s="33"/>
      <c r="T146502" s="33"/>
    </row>
    <row r="146519" spans="19:20">
      <c r="S146519" s="33"/>
      <c r="T146519" s="33"/>
    </row>
    <row r="146536" spans="19:20">
      <c r="S146536" s="33"/>
      <c r="T146536" s="33"/>
    </row>
    <row r="146553" spans="19:20">
      <c r="S146553" s="33"/>
      <c r="T146553" s="33"/>
    </row>
    <row r="146570" spans="19:20">
      <c r="S146570" s="33"/>
      <c r="T146570" s="33"/>
    </row>
    <row r="146587" spans="19:20">
      <c r="S146587" s="33"/>
      <c r="T146587" s="33"/>
    </row>
    <row r="146604" spans="19:20">
      <c r="S146604" s="33"/>
      <c r="T146604" s="33"/>
    </row>
    <row r="146621" spans="19:20">
      <c r="S146621" s="33"/>
      <c r="T146621" s="33"/>
    </row>
    <row r="146638" spans="19:20">
      <c r="S146638" s="33"/>
      <c r="T146638" s="33"/>
    </row>
    <row r="146655" spans="19:20">
      <c r="S146655" s="33"/>
      <c r="T146655" s="33"/>
    </row>
    <row r="146672" spans="19:20">
      <c r="S146672" s="33"/>
      <c r="T146672" s="33"/>
    </row>
    <row r="146689" spans="19:20">
      <c r="S146689" s="33"/>
      <c r="T146689" s="33"/>
    </row>
    <row r="146706" spans="19:20">
      <c r="S146706" s="33"/>
      <c r="T146706" s="33"/>
    </row>
    <row r="146723" spans="19:20">
      <c r="S146723" s="33"/>
      <c r="T146723" s="33"/>
    </row>
    <row r="146740" spans="19:20">
      <c r="S146740" s="33"/>
      <c r="T146740" s="33"/>
    </row>
    <row r="146757" spans="19:20">
      <c r="S146757" s="33"/>
      <c r="T146757" s="33"/>
    </row>
    <row r="146774" spans="19:20">
      <c r="S146774" s="33"/>
      <c r="T146774" s="33"/>
    </row>
    <row r="146791" spans="19:20">
      <c r="S146791" s="33"/>
      <c r="T146791" s="33"/>
    </row>
    <row r="146808" spans="19:20">
      <c r="S146808" s="33"/>
      <c r="T146808" s="33"/>
    </row>
    <row r="146825" spans="19:20">
      <c r="S146825" s="33"/>
      <c r="T146825" s="33"/>
    </row>
    <row r="146842" spans="19:20">
      <c r="S146842" s="33"/>
      <c r="T146842" s="33"/>
    </row>
    <row r="146859" spans="19:20">
      <c r="S146859" s="33"/>
      <c r="T146859" s="33"/>
    </row>
    <row r="146876" spans="19:20">
      <c r="S146876" s="33"/>
      <c r="T146876" s="33"/>
    </row>
    <row r="146893" spans="19:20">
      <c r="S146893" s="33"/>
      <c r="T146893" s="33"/>
    </row>
    <row r="146910" spans="19:20">
      <c r="S146910" s="33"/>
      <c r="T146910" s="33"/>
    </row>
    <row r="146927" spans="19:20">
      <c r="S146927" s="33"/>
      <c r="T146927" s="33"/>
    </row>
    <row r="146944" spans="19:20">
      <c r="S146944" s="33"/>
      <c r="T146944" s="33"/>
    </row>
    <row r="146961" spans="19:20">
      <c r="S146961" s="33"/>
      <c r="T146961" s="33"/>
    </row>
    <row r="146978" spans="19:20">
      <c r="S146978" s="33"/>
      <c r="T146978" s="33"/>
    </row>
    <row r="146995" spans="19:20">
      <c r="S146995" s="33"/>
      <c r="T146995" s="33"/>
    </row>
    <row r="147012" spans="19:20">
      <c r="S147012" s="33"/>
      <c r="T147012" s="33"/>
    </row>
    <row r="147029" spans="19:20">
      <c r="S147029" s="33"/>
      <c r="T147029" s="33"/>
    </row>
    <row r="147046" spans="19:20">
      <c r="S147046" s="33"/>
      <c r="T147046" s="33"/>
    </row>
    <row r="147063" spans="19:20">
      <c r="S147063" s="33"/>
      <c r="T147063" s="33"/>
    </row>
    <row r="147080" spans="19:20">
      <c r="S147080" s="33"/>
      <c r="T147080" s="33"/>
    </row>
    <row r="147097" spans="19:20">
      <c r="S147097" s="33"/>
      <c r="T147097" s="33"/>
    </row>
    <row r="147114" spans="19:20">
      <c r="S147114" s="33"/>
      <c r="T147114" s="33"/>
    </row>
    <row r="147131" spans="19:20">
      <c r="S147131" s="33"/>
      <c r="T147131" s="33"/>
    </row>
    <row r="147148" spans="19:20">
      <c r="S147148" s="33"/>
      <c r="T147148" s="33"/>
    </row>
    <row r="147165" spans="19:20">
      <c r="S147165" s="33"/>
      <c r="T147165" s="33"/>
    </row>
    <row r="147182" spans="19:20">
      <c r="S147182" s="33"/>
      <c r="T147182" s="33"/>
    </row>
    <row r="147199" spans="19:20">
      <c r="S147199" s="33"/>
      <c r="T147199" s="33"/>
    </row>
    <row r="147216" spans="19:20">
      <c r="S147216" s="33"/>
      <c r="T147216" s="33"/>
    </row>
    <row r="147233" spans="19:20">
      <c r="S147233" s="33"/>
      <c r="T147233" s="33"/>
    </row>
    <row r="147250" spans="19:20">
      <c r="S147250" s="33"/>
      <c r="T147250" s="33"/>
    </row>
    <row r="147267" spans="19:20">
      <c r="S147267" s="33"/>
      <c r="T147267" s="33"/>
    </row>
    <row r="147284" spans="19:20">
      <c r="S147284" s="33"/>
      <c r="T147284" s="33"/>
    </row>
    <row r="147301" spans="19:20">
      <c r="S147301" s="33"/>
      <c r="T147301" s="33"/>
    </row>
    <row r="147318" spans="19:20">
      <c r="S147318" s="33"/>
      <c r="T147318" s="33"/>
    </row>
    <row r="147335" spans="19:20">
      <c r="S147335" s="33"/>
      <c r="T147335" s="33"/>
    </row>
    <row r="147352" spans="19:20">
      <c r="S147352" s="33"/>
      <c r="T147352" s="33"/>
    </row>
    <row r="147369" spans="19:20">
      <c r="S147369" s="33"/>
      <c r="T147369" s="33"/>
    </row>
    <row r="147386" spans="19:20">
      <c r="S147386" s="33"/>
      <c r="T147386" s="33"/>
    </row>
    <row r="147403" spans="19:20">
      <c r="S147403" s="33"/>
      <c r="T147403" s="33"/>
    </row>
    <row r="147420" spans="19:20">
      <c r="S147420" s="33"/>
      <c r="T147420" s="33"/>
    </row>
    <row r="147437" spans="19:20">
      <c r="S147437" s="33"/>
      <c r="T147437" s="33"/>
    </row>
    <row r="147454" spans="19:20">
      <c r="S147454" s="33"/>
      <c r="T147454" s="33"/>
    </row>
    <row r="147471" spans="19:20">
      <c r="S147471" s="33"/>
      <c r="T147471" s="33"/>
    </row>
    <row r="147488" spans="19:20">
      <c r="S147488" s="33"/>
      <c r="T147488" s="33"/>
    </row>
    <row r="147505" spans="19:20">
      <c r="S147505" s="33"/>
      <c r="T147505" s="33"/>
    </row>
    <row r="147522" spans="19:20">
      <c r="S147522" s="33"/>
      <c r="T147522" s="33"/>
    </row>
    <row r="147539" spans="19:20">
      <c r="S147539" s="33"/>
      <c r="T147539" s="33"/>
    </row>
    <row r="147556" spans="19:20">
      <c r="S147556" s="33"/>
      <c r="T147556" s="33"/>
    </row>
    <row r="147573" spans="19:20">
      <c r="S147573" s="33"/>
      <c r="T147573" s="33"/>
    </row>
    <row r="147590" spans="19:20">
      <c r="S147590" s="33"/>
      <c r="T147590" s="33"/>
    </row>
    <row r="147607" spans="19:20">
      <c r="S147607" s="33"/>
      <c r="T147607" s="33"/>
    </row>
    <row r="147624" spans="19:20">
      <c r="S147624" s="33"/>
      <c r="T147624" s="33"/>
    </row>
    <row r="147641" spans="19:20">
      <c r="S147641" s="33"/>
      <c r="T147641" s="33"/>
    </row>
    <row r="147658" spans="19:20">
      <c r="S147658" s="33"/>
      <c r="T147658" s="33"/>
    </row>
    <row r="147675" spans="19:20">
      <c r="S147675" s="33"/>
      <c r="T147675" s="33"/>
    </row>
    <row r="147692" spans="19:20">
      <c r="S147692" s="33"/>
      <c r="T147692" s="33"/>
    </row>
    <row r="147709" spans="19:20">
      <c r="S147709" s="33"/>
      <c r="T147709" s="33"/>
    </row>
    <row r="147726" spans="19:20">
      <c r="S147726" s="33"/>
      <c r="T147726" s="33"/>
    </row>
    <row r="147743" spans="19:20">
      <c r="S147743" s="33"/>
      <c r="T147743" s="33"/>
    </row>
    <row r="147760" spans="19:20">
      <c r="S147760" s="33"/>
      <c r="T147760" s="33"/>
    </row>
    <row r="147777" spans="19:20">
      <c r="S147777" s="33"/>
      <c r="T147777" s="33"/>
    </row>
    <row r="147794" spans="19:20">
      <c r="S147794" s="33"/>
      <c r="T147794" s="33"/>
    </row>
    <row r="147811" spans="19:20">
      <c r="S147811" s="33"/>
      <c r="T147811" s="33"/>
    </row>
    <row r="147828" spans="19:20">
      <c r="S147828" s="33"/>
      <c r="T147828" s="33"/>
    </row>
    <row r="147845" spans="19:20">
      <c r="S147845" s="33"/>
      <c r="T147845" s="33"/>
    </row>
    <row r="147862" spans="19:20">
      <c r="S147862" s="33"/>
      <c r="T147862" s="33"/>
    </row>
    <row r="147879" spans="19:20">
      <c r="S147879" s="33"/>
      <c r="T147879" s="33"/>
    </row>
    <row r="147896" spans="19:20">
      <c r="S147896" s="33"/>
      <c r="T147896" s="33"/>
    </row>
    <row r="147913" spans="19:20">
      <c r="S147913" s="33"/>
      <c r="T147913" s="33"/>
    </row>
    <row r="147930" spans="19:20">
      <c r="S147930" s="33"/>
      <c r="T147930" s="33"/>
    </row>
    <row r="147947" spans="19:20">
      <c r="S147947" s="33"/>
      <c r="T147947" s="33"/>
    </row>
    <row r="147964" spans="19:20">
      <c r="S147964" s="33"/>
      <c r="T147964" s="33"/>
    </row>
    <row r="147981" spans="19:20">
      <c r="S147981" s="33"/>
      <c r="T147981" s="33"/>
    </row>
    <row r="147998" spans="19:20">
      <c r="S147998" s="33"/>
      <c r="T147998" s="33"/>
    </row>
    <row r="148015" spans="19:20">
      <c r="S148015" s="33"/>
      <c r="T148015" s="33"/>
    </row>
    <row r="148032" spans="19:20">
      <c r="S148032" s="33"/>
      <c r="T148032" s="33"/>
    </row>
    <row r="148049" spans="19:20">
      <c r="S148049" s="33"/>
      <c r="T148049" s="33"/>
    </row>
    <row r="148066" spans="19:20">
      <c r="S148066" s="33"/>
      <c r="T148066" s="33"/>
    </row>
    <row r="148083" spans="19:20">
      <c r="S148083" s="33"/>
      <c r="T148083" s="33"/>
    </row>
    <row r="148100" spans="19:20">
      <c r="S148100" s="33"/>
      <c r="T148100" s="33"/>
    </row>
    <row r="148117" spans="19:20">
      <c r="S148117" s="33"/>
      <c r="T148117" s="33"/>
    </row>
    <row r="148134" spans="19:20">
      <c r="S148134" s="33"/>
      <c r="T148134" s="33"/>
    </row>
    <row r="148151" spans="19:20">
      <c r="S148151" s="33"/>
      <c r="T148151" s="33"/>
    </row>
    <row r="148168" spans="19:20">
      <c r="S148168" s="33"/>
      <c r="T148168" s="33"/>
    </row>
    <row r="148185" spans="19:20">
      <c r="S148185" s="33"/>
      <c r="T148185" s="33"/>
    </row>
    <row r="148202" spans="19:20">
      <c r="S148202" s="33"/>
      <c r="T148202" s="33"/>
    </row>
    <row r="148219" spans="19:20">
      <c r="S148219" s="33"/>
      <c r="T148219" s="33"/>
    </row>
    <row r="148236" spans="19:20">
      <c r="S148236" s="33"/>
      <c r="T148236" s="33"/>
    </row>
    <row r="148253" spans="19:20">
      <c r="S148253" s="33"/>
      <c r="T148253" s="33"/>
    </row>
    <row r="148270" spans="19:20">
      <c r="S148270" s="33"/>
      <c r="T148270" s="33"/>
    </row>
    <row r="148287" spans="19:20">
      <c r="S148287" s="33"/>
      <c r="T148287" s="33"/>
    </row>
    <row r="148304" spans="19:20">
      <c r="S148304" s="33"/>
      <c r="T148304" s="33"/>
    </row>
    <row r="148321" spans="19:20">
      <c r="S148321" s="33"/>
      <c r="T148321" s="33"/>
    </row>
    <row r="148338" spans="19:20">
      <c r="S148338" s="33"/>
      <c r="T148338" s="33"/>
    </row>
    <row r="148355" spans="19:20">
      <c r="S148355" s="33"/>
      <c r="T148355" s="33"/>
    </row>
    <row r="148372" spans="19:20">
      <c r="S148372" s="33"/>
      <c r="T148372" s="33"/>
    </row>
    <row r="148389" spans="19:20">
      <c r="S148389" s="33"/>
      <c r="T148389" s="33"/>
    </row>
    <row r="148406" spans="19:20">
      <c r="S148406" s="33"/>
      <c r="T148406" s="33"/>
    </row>
    <row r="148423" spans="19:20">
      <c r="S148423" s="33"/>
      <c r="T148423" s="33"/>
    </row>
    <row r="148440" spans="19:20">
      <c r="S148440" s="33"/>
      <c r="T148440" s="33"/>
    </row>
    <row r="148457" spans="19:20">
      <c r="S148457" s="33"/>
      <c r="T148457" s="33"/>
    </row>
    <row r="148474" spans="19:20">
      <c r="S148474" s="33"/>
      <c r="T148474" s="33"/>
    </row>
    <row r="148491" spans="19:20">
      <c r="S148491" s="33"/>
      <c r="T148491" s="33"/>
    </row>
    <row r="148508" spans="19:20">
      <c r="S148508" s="33"/>
      <c r="T148508" s="33"/>
    </row>
    <row r="148525" spans="19:20">
      <c r="S148525" s="33"/>
      <c r="T148525" s="33"/>
    </row>
    <row r="148542" spans="19:20">
      <c r="S148542" s="33"/>
      <c r="T148542" s="33"/>
    </row>
    <row r="148559" spans="19:20">
      <c r="S148559" s="33"/>
      <c r="T148559" s="33"/>
    </row>
    <row r="148576" spans="19:20">
      <c r="S148576" s="33"/>
      <c r="T148576" s="33"/>
    </row>
    <row r="148593" spans="19:20">
      <c r="S148593" s="33"/>
      <c r="T148593" s="33"/>
    </row>
    <row r="148610" spans="19:20">
      <c r="S148610" s="33"/>
      <c r="T148610" s="33"/>
    </row>
    <row r="148627" spans="19:20">
      <c r="S148627" s="33"/>
      <c r="T148627" s="33"/>
    </row>
    <row r="148644" spans="19:20">
      <c r="S148644" s="33"/>
      <c r="T148644" s="33"/>
    </row>
    <row r="148661" spans="19:20">
      <c r="S148661" s="33"/>
      <c r="T148661" s="33"/>
    </row>
    <row r="148678" spans="19:20">
      <c r="S148678" s="33"/>
      <c r="T148678" s="33"/>
    </row>
    <row r="148695" spans="19:20">
      <c r="S148695" s="33"/>
      <c r="T148695" s="33"/>
    </row>
    <row r="148712" spans="19:20">
      <c r="S148712" s="33"/>
      <c r="T148712" s="33"/>
    </row>
    <row r="148729" spans="19:20">
      <c r="S148729" s="33"/>
      <c r="T148729" s="33"/>
    </row>
    <row r="148746" spans="19:20">
      <c r="S148746" s="33"/>
      <c r="T148746" s="33"/>
    </row>
    <row r="148763" spans="19:20">
      <c r="S148763" s="33"/>
      <c r="T148763" s="33"/>
    </row>
    <row r="148780" spans="19:20">
      <c r="S148780" s="33"/>
      <c r="T148780" s="33"/>
    </row>
    <row r="148797" spans="19:20">
      <c r="S148797" s="33"/>
      <c r="T148797" s="33"/>
    </row>
    <row r="148814" spans="19:20">
      <c r="S148814" s="33"/>
      <c r="T148814" s="33"/>
    </row>
    <row r="148831" spans="19:20">
      <c r="S148831" s="33"/>
      <c r="T148831" s="33"/>
    </row>
    <row r="148848" spans="19:20">
      <c r="S148848" s="33"/>
      <c r="T148848" s="33"/>
    </row>
    <row r="148865" spans="19:20">
      <c r="S148865" s="33"/>
      <c r="T148865" s="33"/>
    </row>
    <row r="148882" spans="19:20">
      <c r="S148882" s="33"/>
      <c r="T148882" s="33"/>
    </row>
    <row r="148899" spans="19:20">
      <c r="S148899" s="33"/>
      <c r="T148899" s="33"/>
    </row>
    <row r="148916" spans="19:20">
      <c r="S148916" s="33"/>
      <c r="T148916" s="33"/>
    </row>
    <row r="148933" spans="19:20">
      <c r="S148933" s="33"/>
      <c r="T148933" s="33"/>
    </row>
    <row r="148950" spans="19:20">
      <c r="S148950" s="33"/>
      <c r="T148950" s="33"/>
    </row>
    <row r="148967" spans="19:20">
      <c r="S148967" s="33"/>
      <c r="T148967" s="33"/>
    </row>
    <row r="148984" spans="19:20">
      <c r="S148984" s="33"/>
      <c r="T148984" s="33"/>
    </row>
    <row r="149001" spans="19:20">
      <c r="S149001" s="33"/>
      <c r="T149001" s="33"/>
    </row>
    <row r="149018" spans="19:20">
      <c r="S149018" s="33"/>
      <c r="T149018" s="33"/>
    </row>
    <row r="149035" spans="19:20">
      <c r="S149035" s="33"/>
      <c r="T149035" s="33"/>
    </row>
    <row r="149052" spans="19:20">
      <c r="S149052" s="33"/>
      <c r="T149052" s="33"/>
    </row>
    <row r="149069" spans="19:20">
      <c r="S149069" s="33"/>
      <c r="T149069" s="33"/>
    </row>
    <row r="149086" spans="19:20">
      <c r="S149086" s="33"/>
      <c r="T149086" s="33"/>
    </row>
    <row r="149103" spans="19:20">
      <c r="S149103" s="33"/>
      <c r="T149103" s="33"/>
    </row>
    <row r="149120" spans="19:20">
      <c r="S149120" s="33"/>
      <c r="T149120" s="33"/>
    </row>
    <row r="149137" spans="19:20">
      <c r="S149137" s="33"/>
      <c r="T149137" s="33"/>
    </row>
    <row r="149154" spans="19:20">
      <c r="S149154" s="33"/>
      <c r="T149154" s="33"/>
    </row>
    <row r="149171" spans="19:20">
      <c r="S149171" s="33"/>
      <c r="T149171" s="33"/>
    </row>
    <row r="149188" spans="19:20">
      <c r="S149188" s="33"/>
      <c r="T149188" s="33"/>
    </row>
    <row r="149205" spans="19:20">
      <c r="S149205" s="33"/>
      <c r="T149205" s="33"/>
    </row>
    <row r="149222" spans="19:20">
      <c r="S149222" s="33"/>
      <c r="T149222" s="33"/>
    </row>
    <row r="149239" spans="19:20">
      <c r="S149239" s="33"/>
      <c r="T149239" s="33"/>
    </row>
    <row r="149256" spans="19:20">
      <c r="S149256" s="33"/>
      <c r="T149256" s="33"/>
    </row>
    <row r="149273" spans="19:20">
      <c r="S149273" s="33"/>
      <c r="T149273" s="33"/>
    </row>
    <row r="149290" spans="19:20">
      <c r="S149290" s="33"/>
      <c r="T149290" s="33"/>
    </row>
    <row r="149307" spans="19:20">
      <c r="S149307" s="33"/>
      <c r="T149307" s="33"/>
    </row>
    <row r="149324" spans="19:20">
      <c r="S149324" s="33"/>
      <c r="T149324" s="33"/>
    </row>
    <row r="149341" spans="19:20">
      <c r="S149341" s="33"/>
      <c r="T149341" s="33"/>
    </row>
    <row r="149358" spans="19:20">
      <c r="S149358" s="33"/>
      <c r="T149358" s="33"/>
    </row>
    <row r="149375" spans="19:20">
      <c r="S149375" s="33"/>
      <c r="T149375" s="33"/>
    </row>
    <row r="149392" spans="19:20">
      <c r="S149392" s="33"/>
      <c r="T149392" s="33"/>
    </row>
    <row r="149409" spans="19:20">
      <c r="S149409" s="33"/>
      <c r="T149409" s="33"/>
    </row>
    <row r="149426" spans="19:20">
      <c r="S149426" s="33"/>
      <c r="T149426" s="33"/>
    </row>
    <row r="149443" spans="19:20">
      <c r="S149443" s="33"/>
      <c r="T149443" s="33"/>
    </row>
    <row r="149460" spans="19:20">
      <c r="S149460" s="33"/>
      <c r="T149460" s="33"/>
    </row>
    <row r="149477" spans="19:20">
      <c r="S149477" s="33"/>
      <c r="T149477" s="33"/>
    </row>
    <row r="149494" spans="19:20">
      <c r="S149494" s="33"/>
      <c r="T149494" s="33"/>
    </row>
    <row r="149511" spans="19:20">
      <c r="S149511" s="33"/>
      <c r="T149511" s="33"/>
    </row>
    <row r="149528" spans="19:20">
      <c r="S149528" s="33"/>
      <c r="T149528" s="33"/>
    </row>
    <row r="149545" spans="19:20">
      <c r="S149545" s="33"/>
      <c r="T149545" s="33"/>
    </row>
    <row r="149562" spans="19:20">
      <c r="S149562" s="33"/>
      <c r="T149562" s="33"/>
    </row>
    <row r="149579" spans="19:20">
      <c r="S149579" s="33"/>
      <c r="T149579" s="33"/>
    </row>
    <row r="149596" spans="19:20">
      <c r="S149596" s="33"/>
      <c r="T149596" s="33"/>
    </row>
    <row r="149613" spans="19:20">
      <c r="S149613" s="33"/>
      <c r="T149613" s="33"/>
    </row>
    <row r="149630" spans="19:20">
      <c r="S149630" s="33"/>
      <c r="T149630" s="33"/>
    </row>
    <row r="149647" spans="19:20">
      <c r="S149647" s="33"/>
      <c r="T149647" s="33"/>
    </row>
    <row r="149664" spans="19:20">
      <c r="S149664" s="33"/>
      <c r="T149664" s="33"/>
    </row>
    <row r="149681" spans="19:20">
      <c r="S149681" s="33"/>
      <c r="T149681" s="33"/>
    </row>
    <row r="149698" spans="19:20">
      <c r="S149698" s="33"/>
      <c r="T149698" s="33"/>
    </row>
    <row r="149715" spans="19:20">
      <c r="S149715" s="33"/>
      <c r="T149715" s="33"/>
    </row>
    <row r="149732" spans="19:20">
      <c r="S149732" s="33"/>
      <c r="T149732" s="33"/>
    </row>
    <row r="149749" spans="19:20">
      <c r="S149749" s="33"/>
      <c r="T149749" s="33"/>
    </row>
    <row r="149766" spans="19:20">
      <c r="S149766" s="33"/>
      <c r="T149766" s="33"/>
    </row>
    <row r="149783" spans="19:20">
      <c r="S149783" s="33"/>
      <c r="T149783" s="33"/>
    </row>
    <row r="149800" spans="19:20">
      <c r="S149800" s="33"/>
      <c r="T149800" s="33"/>
    </row>
    <row r="149817" spans="19:20">
      <c r="S149817" s="33"/>
      <c r="T149817" s="33"/>
    </row>
    <row r="149834" spans="19:20">
      <c r="S149834" s="33"/>
      <c r="T149834" s="33"/>
    </row>
    <row r="149851" spans="19:20">
      <c r="S149851" s="33"/>
      <c r="T149851" s="33"/>
    </row>
    <row r="149868" spans="19:20">
      <c r="S149868" s="33"/>
      <c r="T149868" s="33"/>
    </row>
    <row r="149885" spans="19:20">
      <c r="S149885" s="33"/>
      <c r="T149885" s="33"/>
    </row>
    <row r="149902" spans="19:20">
      <c r="S149902" s="33"/>
      <c r="T149902" s="33"/>
    </row>
    <row r="149919" spans="19:20">
      <c r="S149919" s="33"/>
      <c r="T149919" s="33"/>
    </row>
    <row r="149936" spans="19:20">
      <c r="S149936" s="33"/>
      <c r="T149936" s="33"/>
    </row>
    <row r="149953" spans="19:20">
      <c r="S149953" s="33"/>
      <c r="T149953" s="33"/>
    </row>
    <row r="149970" spans="19:20">
      <c r="S149970" s="33"/>
      <c r="T149970" s="33"/>
    </row>
    <row r="149987" spans="19:20">
      <c r="S149987" s="33"/>
      <c r="T149987" s="33"/>
    </row>
    <row r="150004" spans="19:20">
      <c r="S150004" s="33"/>
      <c r="T150004" s="33"/>
    </row>
    <row r="150021" spans="19:20">
      <c r="S150021" s="33"/>
      <c r="T150021" s="33"/>
    </row>
    <row r="150038" spans="19:20">
      <c r="S150038" s="33"/>
      <c r="T150038" s="33"/>
    </row>
    <row r="150055" spans="19:20">
      <c r="S150055" s="33"/>
      <c r="T150055" s="33"/>
    </row>
    <row r="150072" spans="19:20">
      <c r="S150072" s="33"/>
      <c r="T150072" s="33"/>
    </row>
    <row r="150089" spans="19:20">
      <c r="S150089" s="33"/>
      <c r="T150089" s="33"/>
    </row>
    <row r="150106" spans="19:20">
      <c r="S150106" s="33"/>
      <c r="T150106" s="33"/>
    </row>
    <row r="150123" spans="19:20">
      <c r="S150123" s="33"/>
      <c r="T150123" s="33"/>
    </row>
    <row r="150140" spans="19:20">
      <c r="S150140" s="33"/>
      <c r="T150140" s="33"/>
    </row>
    <row r="150157" spans="19:20">
      <c r="S150157" s="33"/>
      <c r="T150157" s="33"/>
    </row>
    <row r="150174" spans="19:20">
      <c r="S150174" s="33"/>
      <c r="T150174" s="33"/>
    </row>
    <row r="150191" spans="19:20">
      <c r="S150191" s="33"/>
      <c r="T150191" s="33"/>
    </row>
    <row r="150208" spans="19:20">
      <c r="S150208" s="33"/>
      <c r="T150208" s="33"/>
    </row>
    <row r="150225" spans="19:20">
      <c r="S150225" s="33"/>
      <c r="T150225" s="33"/>
    </row>
    <row r="150242" spans="19:20">
      <c r="S150242" s="33"/>
      <c r="T150242" s="33"/>
    </row>
    <row r="150259" spans="19:20">
      <c r="S150259" s="33"/>
      <c r="T150259" s="33"/>
    </row>
    <row r="150276" spans="19:20">
      <c r="S150276" s="33"/>
      <c r="T150276" s="33"/>
    </row>
    <row r="150293" spans="19:20">
      <c r="S150293" s="33"/>
      <c r="T150293" s="33"/>
    </row>
    <row r="150310" spans="19:20">
      <c r="S150310" s="33"/>
      <c r="T150310" s="33"/>
    </row>
    <row r="150327" spans="19:20">
      <c r="S150327" s="33"/>
      <c r="T150327" s="33"/>
    </row>
    <row r="150344" spans="19:20">
      <c r="S150344" s="33"/>
      <c r="T150344" s="33"/>
    </row>
    <row r="150361" spans="19:20">
      <c r="S150361" s="33"/>
      <c r="T150361" s="33"/>
    </row>
    <row r="150378" spans="19:20">
      <c r="S150378" s="33"/>
      <c r="T150378" s="33"/>
    </row>
    <row r="150395" spans="19:20">
      <c r="S150395" s="33"/>
      <c r="T150395" s="33"/>
    </row>
    <row r="150412" spans="19:20">
      <c r="S150412" s="33"/>
      <c r="T150412" s="33"/>
    </row>
    <row r="150429" spans="19:20">
      <c r="S150429" s="33"/>
      <c r="T150429" s="33"/>
    </row>
    <row r="150446" spans="19:20">
      <c r="S150446" s="33"/>
      <c r="T150446" s="33"/>
    </row>
    <row r="150463" spans="19:20">
      <c r="S150463" s="33"/>
      <c r="T150463" s="33"/>
    </row>
    <row r="150480" spans="19:20">
      <c r="S150480" s="33"/>
      <c r="T150480" s="33"/>
    </row>
    <row r="150497" spans="19:20">
      <c r="S150497" s="33"/>
      <c r="T150497" s="33"/>
    </row>
    <row r="150514" spans="19:20">
      <c r="S150514" s="33"/>
      <c r="T150514" s="33"/>
    </row>
    <row r="150531" spans="19:20">
      <c r="S150531" s="33"/>
      <c r="T150531" s="33"/>
    </row>
    <row r="150548" spans="19:20">
      <c r="S150548" s="33"/>
      <c r="T150548" s="33"/>
    </row>
    <row r="150565" spans="19:20">
      <c r="S150565" s="33"/>
      <c r="T150565" s="33"/>
    </row>
    <row r="150582" spans="19:20">
      <c r="S150582" s="33"/>
      <c r="T150582" s="33"/>
    </row>
    <row r="150599" spans="19:20">
      <c r="S150599" s="33"/>
      <c r="T150599" s="33"/>
    </row>
    <row r="150616" spans="19:20">
      <c r="S150616" s="33"/>
      <c r="T150616" s="33"/>
    </row>
    <row r="150633" spans="19:20">
      <c r="S150633" s="33"/>
      <c r="T150633" s="33"/>
    </row>
    <row r="150650" spans="19:20">
      <c r="S150650" s="33"/>
      <c r="T150650" s="33"/>
    </row>
    <row r="150667" spans="19:20">
      <c r="S150667" s="33"/>
      <c r="T150667" s="33"/>
    </row>
    <row r="150684" spans="19:20">
      <c r="S150684" s="33"/>
      <c r="T150684" s="33"/>
    </row>
    <row r="150701" spans="19:20">
      <c r="S150701" s="33"/>
      <c r="T150701" s="33"/>
    </row>
    <row r="150718" spans="19:20">
      <c r="S150718" s="33"/>
      <c r="T150718" s="33"/>
    </row>
    <row r="150735" spans="19:20">
      <c r="S150735" s="33"/>
      <c r="T150735" s="33"/>
    </row>
    <row r="150752" spans="19:20">
      <c r="S150752" s="33"/>
      <c r="T150752" s="33"/>
    </row>
    <row r="150769" spans="19:20">
      <c r="S150769" s="33"/>
      <c r="T150769" s="33"/>
    </row>
    <row r="150786" spans="19:20">
      <c r="S150786" s="33"/>
      <c r="T150786" s="33"/>
    </row>
    <row r="150803" spans="19:20">
      <c r="S150803" s="33"/>
      <c r="T150803" s="33"/>
    </row>
    <row r="150820" spans="19:20">
      <c r="S150820" s="33"/>
      <c r="T150820" s="33"/>
    </row>
    <row r="150837" spans="19:20">
      <c r="S150837" s="33"/>
      <c r="T150837" s="33"/>
    </row>
    <row r="150854" spans="19:20">
      <c r="S150854" s="33"/>
      <c r="T150854" s="33"/>
    </row>
    <row r="150871" spans="19:20">
      <c r="S150871" s="33"/>
      <c r="T150871" s="33"/>
    </row>
    <row r="150888" spans="19:20">
      <c r="S150888" s="33"/>
      <c r="T150888" s="33"/>
    </row>
    <row r="150905" spans="19:20">
      <c r="S150905" s="33"/>
      <c r="T150905" s="33"/>
    </row>
    <row r="150922" spans="19:20">
      <c r="S150922" s="33"/>
      <c r="T150922" s="33"/>
    </row>
    <row r="150939" spans="19:20">
      <c r="S150939" s="33"/>
      <c r="T150939" s="33"/>
    </row>
    <row r="150956" spans="19:20">
      <c r="S150956" s="33"/>
      <c r="T150956" s="33"/>
    </row>
    <row r="150973" spans="19:20">
      <c r="S150973" s="33"/>
      <c r="T150973" s="33"/>
    </row>
    <row r="150990" spans="19:20">
      <c r="S150990" s="33"/>
      <c r="T150990" s="33"/>
    </row>
    <row r="151007" spans="19:20">
      <c r="S151007" s="33"/>
      <c r="T151007" s="33"/>
    </row>
    <row r="151024" spans="19:20">
      <c r="S151024" s="33"/>
      <c r="T151024" s="33"/>
    </row>
    <row r="151041" spans="19:20">
      <c r="S151041" s="33"/>
      <c r="T151041" s="33"/>
    </row>
    <row r="151058" spans="19:20">
      <c r="S151058" s="33"/>
      <c r="T151058" s="33"/>
    </row>
    <row r="151075" spans="19:20">
      <c r="S151075" s="33"/>
      <c r="T151075" s="33"/>
    </row>
    <row r="151092" spans="19:20">
      <c r="S151092" s="33"/>
      <c r="T151092" s="33"/>
    </row>
    <row r="151109" spans="19:20">
      <c r="S151109" s="33"/>
      <c r="T151109" s="33"/>
    </row>
    <row r="151126" spans="19:20">
      <c r="S151126" s="33"/>
      <c r="T151126" s="33"/>
    </row>
    <row r="151143" spans="19:20">
      <c r="S151143" s="33"/>
      <c r="T151143" s="33"/>
    </row>
    <row r="151160" spans="19:20">
      <c r="S151160" s="33"/>
      <c r="T151160" s="33"/>
    </row>
    <row r="151177" spans="19:20">
      <c r="S151177" s="33"/>
      <c r="T151177" s="33"/>
    </row>
    <row r="151194" spans="19:20">
      <c r="S151194" s="33"/>
      <c r="T151194" s="33"/>
    </row>
    <row r="151211" spans="19:20">
      <c r="S151211" s="33"/>
      <c r="T151211" s="33"/>
    </row>
    <row r="151228" spans="19:20">
      <c r="S151228" s="33"/>
      <c r="T151228" s="33"/>
    </row>
    <row r="151245" spans="19:20">
      <c r="S151245" s="33"/>
      <c r="T151245" s="33"/>
    </row>
    <row r="151262" spans="19:20">
      <c r="S151262" s="33"/>
      <c r="T151262" s="33"/>
    </row>
    <row r="151279" spans="19:20">
      <c r="S151279" s="33"/>
      <c r="T151279" s="33"/>
    </row>
    <row r="151296" spans="19:20">
      <c r="S151296" s="33"/>
      <c r="T151296" s="33"/>
    </row>
    <row r="151313" spans="19:20">
      <c r="S151313" s="33"/>
      <c r="T151313" s="33"/>
    </row>
    <row r="151330" spans="19:20">
      <c r="S151330" s="33"/>
      <c r="T151330" s="33"/>
    </row>
    <row r="151347" spans="19:20">
      <c r="S151347" s="33"/>
      <c r="T151347" s="33"/>
    </row>
    <row r="151364" spans="19:20">
      <c r="S151364" s="33"/>
      <c r="T151364" s="33"/>
    </row>
    <row r="151381" spans="19:20">
      <c r="S151381" s="33"/>
      <c r="T151381" s="33"/>
    </row>
    <row r="151398" spans="19:20">
      <c r="S151398" s="33"/>
      <c r="T151398" s="33"/>
    </row>
    <row r="151415" spans="19:20">
      <c r="S151415" s="33"/>
      <c r="T151415" s="33"/>
    </row>
    <row r="151432" spans="19:20">
      <c r="S151432" s="33"/>
      <c r="T151432" s="33"/>
    </row>
    <row r="151449" spans="19:20">
      <c r="S151449" s="33"/>
      <c r="T151449" s="33"/>
    </row>
    <row r="151466" spans="19:20">
      <c r="S151466" s="33"/>
      <c r="T151466" s="33"/>
    </row>
    <row r="151483" spans="19:20">
      <c r="S151483" s="33"/>
      <c r="T151483" s="33"/>
    </row>
    <row r="151500" spans="19:20">
      <c r="S151500" s="33"/>
      <c r="T151500" s="33"/>
    </row>
    <row r="151517" spans="19:20">
      <c r="S151517" s="33"/>
      <c r="T151517" s="33"/>
    </row>
    <row r="151534" spans="19:20">
      <c r="S151534" s="33"/>
      <c r="T151534" s="33"/>
    </row>
    <row r="151551" spans="19:20">
      <c r="S151551" s="33"/>
      <c r="T151551" s="33"/>
    </row>
    <row r="151568" spans="19:20">
      <c r="S151568" s="33"/>
      <c r="T151568" s="33"/>
    </row>
    <row r="151585" spans="19:20">
      <c r="S151585" s="33"/>
      <c r="T151585" s="33"/>
    </row>
    <row r="151602" spans="19:20">
      <c r="S151602" s="33"/>
      <c r="T151602" s="33"/>
    </row>
    <row r="151619" spans="19:20">
      <c r="S151619" s="33"/>
      <c r="T151619" s="33"/>
    </row>
    <row r="151636" spans="19:20">
      <c r="S151636" s="33"/>
      <c r="T151636" s="33"/>
    </row>
    <row r="151653" spans="19:20">
      <c r="S151653" s="33"/>
      <c r="T151653" s="33"/>
    </row>
    <row r="151670" spans="19:20">
      <c r="S151670" s="33"/>
      <c r="T151670" s="33"/>
    </row>
    <row r="151687" spans="19:20">
      <c r="S151687" s="33"/>
      <c r="T151687" s="33"/>
    </row>
    <row r="151704" spans="19:20">
      <c r="S151704" s="33"/>
      <c r="T151704" s="33"/>
    </row>
    <row r="151721" spans="19:20">
      <c r="S151721" s="33"/>
      <c r="T151721" s="33"/>
    </row>
    <row r="151738" spans="19:20">
      <c r="S151738" s="33"/>
      <c r="T151738" s="33"/>
    </row>
    <row r="151755" spans="19:20">
      <c r="S151755" s="33"/>
      <c r="T151755" s="33"/>
    </row>
    <row r="151772" spans="19:20">
      <c r="S151772" s="33"/>
      <c r="T151772" s="33"/>
    </row>
    <row r="151789" spans="19:20">
      <c r="S151789" s="33"/>
      <c r="T151789" s="33"/>
    </row>
    <row r="151806" spans="19:20">
      <c r="S151806" s="33"/>
      <c r="T151806" s="33"/>
    </row>
    <row r="151823" spans="19:20">
      <c r="S151823" s="33"/>
      <c r="T151823" s="33"/>
    </row>
    <row r="151840" spans="19:20">
      <c r="S151840" s="33"/>
      <c r="T151840" s="33"/>
    </row>
    <row r="151857" spans="19:20">
      <c r="S151857" s="33"/>
      <c r="T151857" s="33"/>
    </row>
    <row r="151874" spans="19:20">
      <c r="S151874" s="33"/>
      <c r="T151874" s="33"/>
    </row>
    <row r="151891" spans="19:20">
      <c r="S151891" s="33"/>
      <c r="T151891" s="33"/>
    </row>
    <row r="151908" spans="19:20">
      <c r="S151908" s="33"/>
      <c r="T151908" s="33"/>
    </row>
    <row r="151925" spans="19:20">
      <c r="S151925" s="33"/>
      <c r="T151925" s="33"/>
    </row>
    <row r="151942" spans="19:20">
      <c r="S151942" s="33"/>
      <c r="T151942" s="33"/>
    </row>
    <row r="151959" spans="19:20">
      <c r="S151959" s="33"/>
      <c r="T151959" s="33"/>
    </row>
    <row r="151976" spans="19:20">
      <c r="S151976" s="33"/>
      <c r="T151976" s="33"/>
    </row>
    <row r="151993" spans="19:20">
      <c r="S151993" s="33"/>
      <c r="T151993" s="33"/>
    </row>
    <row r="152010" spans="19:20">
      <c r="S152010" s="33"/>
      <c r="T152010" s="33"/>
    </row>
    <row r="152027" spans="19:20">
      <c r="S152027" s="33"/>
      <c r="T152027" s="33"/>
    </row>
    <row r="152044" spans="19:20">
      <c r="S152044" s="33"/>
      <c r="T152044" s="33"/>
    </row>
    <row r="152061" spans="19:20">
      <c r="S152061" s="33"/>
      <c r="T152061" s="33"/>
    </row>
    <row r="152078" spans="19:20">
      <c r="S152078" s="33"/>
      <c r="T152078" s="33"/>
    </row>
    <row r="152095" spans="19:20">
      <c r="S152095" s="33"/>
      <c r="T152095" s="33"/>
    </row>
    <row r="152112" spans="19:20">
      <c r="S152112" s="33"/>
      <c r="T152112" s="33"/>
    </row>
    <row r="152129" spans="19:20">
      <c r="S152129" s="33"/>
      <c r="T152129" s="33"/>
    </row>
    <row r="152146" spans="19:20">
      <c r="S152146" s="33"/>
      <c r="T152146" s="33"/>
    </row>
    <row r="152163" spans="19:20">
      <c r="S152163" s="33"/>
      <c r="T152163" s="33"/>
    </row>
    <row r="152180" spans="19:20">
      <c r="S152180" s="33"/>
      <c r="T152180" s="33"/>
    </row>
    <row r="152197" spans="19:20">
      <c r="S152197" s="33"/>
      <c r="T152197" s="33"/>
    </row>
    <row r="152214" spans="19:20">
      <c r="S152214" s="33"/>
      <c r="T152214" s="33"/>
    </row>
    <row r="152231" spans="19:20">
      <c r="S152231" s="33"/>
      <c r="T152231" s="33"/>
    </row>
    <row r="152248" spans="19:20">
      <c r="S152248" s="33"/>
      <c r="T152248" s="33"/>
    </row>
    <row r="152265" spans="19:20">
      <c r="S152265" s="33"/>
      <c r="T152265" s="33"/>
    </row>
    <row r="152282" spans="19:20">
      <c r="S152282" s="33"/>
      <c r="T152282" s="33"/>
    </row>
    <row r="152299" spans="19:20">
      <c r="S152299" s="33"/>
      <c r="T152299" s="33"/>
    </row>
    <row r="152316" spans="19:20">
      <c r="S152316" s="33"/>
      <c r="T152316" s="33"/>
    </row>
    <row r="152333" spans="19:20">
      <c r="S152333" s="33"/>
      <c r="T152333" s="33"/>
    </row>
    <row r="152350" spans="19:20">
      <c r="S152350" s="33"/>
      <c r="T152350" s="33"/>
    </row>
    <row r="152367" spans="19:20">
      <c r="S152367" s="33"/>
      <c r="T152367" s="33"/>
    </row>
    <row r="152384" spans="19:20">
      <c r="S152384" s="33"/>
      <c r="T152384" s="33"/>
    </row>
    <row r="152401" spans="19:20">
      <c r="S152401" s="33"/>
      <c r="T152401" s="33"/>
    </row>
    <row r="152418" spans="19:20">
      <c r="S152418" s="33"/>
      <c r="T152418" s="33"/>
    </row>
    <row r="152435" spans="19:20">
      <c r="S152435" s="33"/>
      <c r="T152435" s="33"/>
    </row>
    <row r="152452" spans="19:20">
      <c r="S152452" s="33"/>
      <c r="T152452" s="33"/>
    </row>
    <row r="152469" spans="19:20">
      <c r="S152469" s="33"/>
      <c r="T152469" s="33"/>
    </row>
    <row r="152486" spans="19:20">
      <c r="S152486" s="33"/>
      <c r="T152486" s="33"/>
    </row>
    <row r="152503" spans="19:20">
      <c r="S152503" s="33"/>
      <c r="T152503" s="33"/>
    </row>
    <row r="152520" spans="19:20">
      <c r="S152520" s="33"/>
      <c r="T152520" s="33"/>
    </row>
    <row r="152537" spans="19:20">
      <c r="S152537" s="33"/>
      <c r="T152537" s="33"/>
    </row>
    <row r="152554" spans="19:20">
      <c r="S152554" s="33"/>
      <c r="T152554" s="33"/>
    </row>
    <row r="152571" spans="19:20">
      <c r="S152571" s="33"/>
      <c r="T152571" s="33"/>
    </row>
    <row r="152588" spans="19:20">
      <c r="S152588" s="33"/>
      <c r="T152588" s="33"/>
    </row>
    <row r="152605" spans="19:20">
      <c r="S152605" s="33"/>
      <c r="T152605" s="33"/>
    </row>
    <row r="152622" spans="19:20">
      <c r="S152622" s="33"/>
      <c r="T152622" s="33"/>
    </row>
    <row r="152639" spans="19:20">
      <c r="S152639" s="33"/>
      <c r="T152639" s="33"/>
    </row>
    <row r="152656" spans="19:20">
      <c r="S152656" s="33"/>
      <c r="T152656" s="33"/>
    </row>
    <row r="152673" spans="19:20">
      <c r="S152673" s="33"/>
      <c r="T152673" s="33"/>
    </row>
    <row r="152690" spans="19:20">
      <c r="S152690" s="33"/>
      <c r="T152690" s="33"/>
    </row>
    <row r="152707" spans="19:20">
      <c r="S152707" s="33"/>
      <c r="T152707" s="33"/>
    </row>
    <row r="152724" spans="19:20">
      <c r="S152724" s="33"/>
      <c r="T152724" s="33"/>
    </row>
    <row r="152741" spans="19:20">
      <c r="S152741" s="33"/>
      <c r="T152741" s="33"/>
    </row>
    <row r="152758" spans="19:20">
      <c r="S152758" s="33"/>
      <c r="T152758" s="33"/>
    </row>
    <row r="152775" spans="19:20">
      <c r="S152775" s="33"/>
      <c r="T152775" s="33"/>
    </row>
    <row r="152792" spans="19:20">
      <c r="S152792" s="33"/>
      <c r="T152792" s="33"/>
    </row>
    <row r="152809" spans="19:20">
      <c r="S152809" s="33"/>
      <c r="T152809" s="33"/>
    </row>
    <row r="152826" spans="19:20">
      <c r="S152826" s="33"/>
      <c r="T152826" s="33"/>
    </row>
    <row r="152843" spans="19:20">
      <c r="S152843" s="33"/>
      <c r="T152843" s="33"/>
    </row>
    <row r="152860" spans="19:20">
      <c r="S152860" s="33"/>
      <c r="T152860" s="33"/>
    </row>
    <row r="152877" spans="19:20">
      <c r="S152877" s="33"/>
      <c r="T152877" s="33"/>
    </row>
    <row r="152894" spans="19:20">
      <c r="S152894" s="33"/>
      <c r="T152894" s="33"/>
    </row>
    <row r="152911" spans="19:20">
      <c r="S152911" s="33"/>
      <c r="T152911" s="33"/>
    </row>
    <row r="152928" spans="19:20">
      <c r="S152928" s="33"/>
      <c r="T152928" s="33"/>
    </row>
    <row r="152945" spans="19:20">
      <c r="S152945" s="33"/>
      <c r="T152945" s="33"/>
    </row>
    <row r="152962" spans="19:20">
      <c r="S152962" s="33"/>
      <c r="T152962" s="33"/>
    </row>
    <row r="152979" spans="19:20">
      <c r="S152979" s="33"/>
      <c r="T152979" s="33"/>
    </row>
    <row r="152996" spans="19:20">
      <c r="S152996" s="33"/>
      <c r="T152996" s="33"/>
    </row>
    <row r="153013" spans="19:20">
      <c r="S153013" s="33"/>
      <c r="T153013" s="33"/>
    </row>
    <row r="153030" spans="19:20">
      <c r="S153030" s="33"/>
      <c r="T153030" s="33"/>
    </row>
    <row r="153047" spans="19:20">
      <c r="S153047" s="33"/>
      <c r="T153047" s="33"/>
    </row>
    <row r="153064" spans="19:20">
      <c r="S153064" s="33"/>
      <c r="T153064" s="33"/>
    </row>
    <row r="153081" spans="19:20">
      <c r="S153081" s="33"/>
      <c r="T153081" s="33"/>
    </row>
    <row r="153098" spans="19:20">
      <c r="S153098" s="33"/>
      <c r="T153098" s="33"/>
    </row>
    <row r="153115" spans="19:20">
      <c r="S153115" s="33"/>
      <c r="T153115" s="33"/>
    </row>
    <row r="153132" spans="19:20">
      <c r="S153132" s="33"/>
      <c r="T153132" s="33"/>
    </row>
    <row r="153149" spans="19:20">
      <c r="S153149" s="33"/>
      <c r="T153149" s="33"/>
    </row>
    <row r="153166" spans="19:20">
      <c r="S153166" s="33"/>
      <c r="T153166" s="33"/>
    </row>
    <row r="153183" spans="19:20">
      <c r="S153183" s="33"/>
      <c r="T153183" s="33"/>
    </row>
    <row r="153200" spans="19:20">
      <c r="S153200" s="33"/>
      <c r="T153200" s="33"/>
    </row>
    <row r="153217" spans="19:20">
      <c r="S153217" s="33"/>
      <c r="T153217" s="33"/>
    </row>
    <row r="153234" spans="19:20">
      <c r="S153234" s="33"/>
      <c r="T153234" s="33"/>
    </row>
    <row r="153251" spans="19:20">
      <c r="S153251" s="33"/>
      <c r="T153251" s="33"/>
    </row>
    <row r="153268" spans="19:20">
      <c r="S153268" s="33"/>
      <c r="T153268" s="33"/>
    </row>
    <row r="153285" spans="19:20">
      <c r="S153285" s="33"/>
      <c r="T153285" s="33"/>
    </row>
    <row r="153302" spans="19:20">
      <c r="S153302" s="33"/>
      <c r="T153302" s="33"/>
    </row>
    <row r="153319" spans="19:20">
      <c r="S153319" s="33"/>
      <c r="T153319" s="33"/>
    </row>
    <row r="153336" spans="19:20">
      <c r="S153336" s="33"/>
      <c r="T153336" s="33"/>
    </row>
    <row r="153353" spans="19:20">
      <c r="S153353" s="33"/>
      <c r="T153353" s="33"/>
    </row>
    <row r="153370" spans="19:20">
      <c r="S153370" s="33"/>
      <c r="T153370" s="33"/>
    </row>
    <row r="153387" spans="19:20">
      <c r="S153387" s="33"/>
      <c r="T153387" s="33"/>
    </row>
    <row r="153404" spans="19:20">
      <c r="S153404" s="33"/>
      <c r="T153404" s="33"/>
    </row>
    <row r="153421" spans="19:20">
      <c r="S153421" s="33"/>
      <c r="T153421" s="33"/>
    </row>
    <row r="153438" spans="19:20">
      <c r="S153438" s="33"/>
      <c r="T153438" s="33"/>
    </row>
    <row r="153455" spans="19:20">
      <c r="S153455" s="33"/>
      <c r="T153455" s="33"/>
    </row>
    <row r="153472" spans="19:20">
      <c r="S153472" s="33"/>
      <c r="T153472" s="33"/>
    </row>
    <row r="153489" spans="19:20">
      <c r="S153489" s="33"/>
      <c r="T153489" s="33"/>
    </row>
    <row r="153506" spans="19:20">
      <c r="S153506" s="33"/>
      <c r="T153506" s="33"/>
    </row>
    <row r="153523" spans="19:20">
      <c r="S153523" s="33"/>
      <c r="T153523" s="33"/>
    </row>
    <row r="153540" spans="19:20">
      <c r="S153540" s="33"/>
      <c r="T153540" s="33"/>
    </row>
    <row r="153557" spans="19:20">
      <c r="S153557" s="33"/>
      <c r="T153557" s="33"/>
    </row>
    <row r="153574" spans="19:20">
      <c r="S153574" s="33"/>
      <c r="T153574" s="33"/>
    </row>
    <row r="153591" spans="19:20">
      <c r="S153591" s="33"/>
      <c r="T153591" s="33"/>
    </row>
    <row r="153608" spans="19:20">
      <c r="S153608" s="33"/>
      <c r="T153608" s="33"/>
    </row>
    <row r="153625" spans="19:20">
      <c r="S153625" s="33"/>
      <c r="T153625" s="33"/>
    </row>
    <row r="153642" spans="19:20">
      <c r="S153642" s="33"/>
      <c r="T153642" s="33"/>
    </row>
    <row r="153659" spans="19:20">
      <c r="S153659" s="33"/>
      <c r="T153659" s="33"/>
    </row>
    <row r="153676" spans="19:20">
      <c r="S153676" s="33"/>
      <c r="T153676" s="33"/>
    </row>
    <row r="153693" spans="19:20">
      <c r="S153693" s="33"/>
      <c r="T153693" s="33"/>
    </row>
    <row r="153710" spans="19:20">
      <c r="S153710" s="33"/>
      <c r="T153710" s="33"/>
    </row>
    <row r="153727" spans="19:20">
      <c r="S153727" s="33"/>
      <c r="T153727" s="33"/>
    </row>
    <row r="153744" spans="19:20">
      <c r="S153744" s="33"/>
      <c r="T153744" s="33"/>
    </row>
    <row r="153761" spans="19:20">
      <c r="S153761" s="33"/>
      <c r="T153761" s="33"/>
    </row>
    <row r="153778" spans="19:20">
      <c r="S153778" s="33"/>
      <c r="T153778" s="33"/>
    </row>
    <row r="153795" spans="19:20">
      <c r="S153795" s="33"/>
      <c r="T153795" s="33"/>
    </row>
    <row r="153812" spans="19:20">
      <c r="S153812" s="33"/>
      <c r="T153812" s="33"/>
    </row>
    <row r="153829" spans="19:20">
      <c r="S153829" s="33"/>
      <c r="T153829" s="33"/>
    </row>
    <row r="153846" spans="19:20">
      <c r="S153846" s="33"/>
      <c r="T153846" s="33"/>
    </row>
    <row r="153863" spans="19:20">
      <c r="S153863" s="33"/>
      <c r="T153863" s="33"/>
    </row>
    <row r="153880" spans="19:20">
      <c r="S153880" s="33"/>
      <c r="T153880" s="33"/>
    </row>
    <row r="153897" spans="19:20">
      <c r="S153897" s="33"/>
      <c r="T153897" s="33"/>
    </row>
    <row r="153914" spans="19:20">
      <c r="S153914" s="33"/>
      <c r="T153914" s="33"/>
    </row>
    <row r="153931" spans="19:20">
      <c r="S153931" s="33"/>
      <c r="T153931" s="33"/>
    </row>
    <row r="153948" spans="19:20">
      <c r="S153948" s="33"/>
      <c r="T153948" s="33"/>
    </row>
    <row r="153965" spans="19:20">
      <c r="S153965" s="33"/>
      <c r="T153965" s="33"/>
    </row>
    <row r="153982" spans="19:20">
      <c r="S153982" s="33"/>
      <c r="T153982" s="33"/>
    </row>
    <row r="153999" spans="19:20">
      <c r="S153999" s="33"/>
      <c r="T153999" s="33"/>
    </row>
    <row r="154016" spans="19:20">
      <c r="S154016" s="33"/>
      <c r="T154016" s="33"/>
    </row>
    <row r="154033" spans="19:20">
      <c r="S154033" s="33"/>
      <c r="T154033" s="33"/>
    </row>
    <row r="154050" spans="19:20">
      <c r="S154050" s="33"/>
      <c r="T154050" s="33"/>
    </row>
    <row r="154067" spans="19:20">
      <c r="S154067" s="33"/>
      <c r="T154067" s="33"/>
    </row>
    <row r="154084" spans="19:20">
      <c r="S154084" s="33"/>
      <c r="T154084" s="33"/>
    </row>
    <row r="154101" spans="19:20">
      <c r="S154101" s="33"/>
      <c r="T154101" s="33"/>
    </row>
    <row r="154118" spans="19:20">
      <c r="S154118" s="33"/>
      <c r="T154118" s="33"/>
    </row>
    <row r="154135" spans="19:20">
      <c r="S154135" s="33"/>
      <c r="T154135" s="33"/>
    </row>
    <row r="154152" spans="19:20">
      <c r="S154152" s="33"/>
      <c r="T154152" s="33"/>
    </row>
    <row r="154169" spans="19:20">
      <c r="S154169" s="33"/>
      <c r="T154169" s="33"/>
    </row>
    <row r="154186" spans="19:20">
      <c r="S154186" s="33"/>
      <c r="T154186" s="33"/>
    </row>
    <row r="154203" spans="19:20">
      <c r="S154203" s="33"/>
      <c r="T154203" s="33"/>
    </row>
    <row r="154220" spans="19:20">
      <c r="S154220" s="33"/>
      <c r="T154220" s="33"/>
    </row>
    <row r="154237" spans="19:20">
      <c r="S154237" s="33"/>
      <c r="T154237" s="33"/>
    </row>
    <row r="154254" spans="19:20">
      <c r="S154254" s="33"/>
      <c r="T154254" s="33"/>
    </row>
    <row r="154271" spans="19:20">
      <c r="S154271" s="33"/>
      <c r="T154271" s="33"/>
    </row>
    <row r="154288" spans="19:20">
      <c r="S154288" s="33"/>
      <c r="T154288" s="33"/>
    </row>
    <row r="154305" spans="19:20">
      <c r="S154305" s="33"/>
      <c r="T154305" s="33"/>
    </row>
    <row r="154322" spans="19:20">
      <c r="S154322" s="33"/>
      <c r="T154322" s="33"/>
    </row>
    <row r="154339" spans="19:20">
      <c r="S154339" s="33"/>
      <c r="T154339" s="33"/>
    </row>
    <row r="154356" spans="19:20">
      <c r="S154356" s="33"/>
      <c r="T154356" s="33"/>
    </row>
    <row r="154373" spans="19:20">
      <c r="S154373" s="33"/>
      <c r="T154373" s="33"/>
    </row>
    <row r="154390" spans="19:20">
      <c r="S154390" s="33"/>
      <c r="T154390" s="33"/>
    </row>
    <row r="154407" spans="19:20">
      <c r="S154407" s="33"/>
      <c r="T154407" s="33"/>
    </row>
    <row r="154424" spans="19:20">
      <c r="S154424" s="33"/>
      <c r="T154424" s="33"/>
    </row>
    <row r="154441" spans="19:20">
      <c r="S154441" s="33"/>
      <c r="T154441" s="33"/>
    </row>
    <row r="154458" spans="19:20">
      <c r="S154458" s="33"/>
      <c r="T154458" s="33"/>
    </row>
    <row r="154475" spans="19:20">
      <c r="S154475" s="33"/>
      <c r="T154475" s="33"/>
    </row>
    <row r="154492" spans="19:20">
      <c r="S154492" s="33"/>
      <c r="T154492" s="33"/>
    </row>
    <row r="154509" spans="19:20">
      <c r="S154509" s="33"/>
      <c r="T154509" s="33"/>
    </row>
    <row r="154526" spans="19:20">
      <c r="S154526" s="33"/>
      <c r="T154526" s="33"/>
    </row>
    <row r="154543" spans="19:20">
      <c r="S154543" s="33"/>
      <c r="T154543" s="33"/>
    </row>
    <row r="154560" spans="19:20">
      <c r="S154560" s="33"/>
      <c r="T154560" s="33"/>
    </row>
    <row r="154577" spans="19:20">
      <c r="S154577" s="33"/>
      <c r="T154577" s="33"/>
    </row>
    <row r="154594" spans="19:20">
      <c r="S154594" s="33"/>
      <c r="T154594" s="33"/>
    </row>
    <row r="154611" spans="19:20">
      <c r="S154611" s="33"/>
      <c r="T154611" s="33"/>
    </row>
    <row r="154628" spans="19:20">
      <c r="S154628" s="33"/>
      <c r="T154628" s="33"/>
    </row>
    <row r="154645" spans="19:20">
      <c r="S154645" s="33"/>
      <c r="T154645" s="33"/>
    </row>
    <row r="154662" spans="19:20">
      <c r="S154662" s="33"/>
      <c r="T154662" s="33"/>
    </row>
    <row r="154679" spans="19:20">
      <c r="S154679" s="33"/>
      <c r="T154679" s="33"/>
    </row>
    <row r="154696" spans="19:20">
      <c r="S154696" s="33"/>
      <c r="T154696" s="33"/>
    </row>
    <row r="154713" spans="19:20">
      <c r="S154713" s="33"/>
      <c r="T154713" s="33"/>
    </row>
    <row r="154730" spans="19:20">
      <c r="S154730" s="33"/>
      <c r="T154730" s="33"/>
    </row>
    <row r="154747" spans="19:20">
      <c r="S154747" s="33"/>
      <c r="T154747" s="33"/>
    </row>
    <row r="154764" spans="19:20">
      <c r="S154764" s="33"/>
      <c r="T154764" s="33"/>
    </row>
    <row r="154781" spans="19:20">
      <c r="S154781" s="33"/>
      <c r="T154781" s="33"/>
    </row>
    <row r="154798" spans="19:20">
      <c r="S154798" s="33"/>
      <c r="T154798" s="33"/>
    </row>
    <row r="154815" spans="19:20">
      <c r="S154815" s="33"/>
      <c r="T154815" s="33"/>
    </row>
    <row r="154832" spans="19:20">
      <c r="S154832" s="33"/>
      <c r="T154832" s="33"/>
    </row>
    <row r="154849" spans="19:20">
      <c r="S154849" s="33"/>
      <c r="T154849" s="33"/>
    </row>
    <row r="154866" spans="19:20">
      <c r="S154866" s="33"/>
      <c r="T154866" s="33"/>
    </row>
    <row r="154883" spans="19:20">
      <c r="S154883" s="33"/>
      <c r="T154883" s="33"/>
    </row>
    <row r="154900" spans="19:20">
      <c r="S154900" s="33"/>
      <c r="T154900" s="33"/>
    </row>
    <row r="154917" spans="19:20">
      <c r="S154917" s="33"/>
      <c r="T154917" s="33"/>
    </row>
    <row r="154934" spans="19:20">
      <c r="S154934" s="33"/>
      <c r="T154934" s="33"/>
    </row>
    <row r="154951" spans="19:20">
      <c r="S154951" s="33"/>
      <c r="T154951" s="33"/>
    </row>
    <row r="154968" spans="19:20">
      <c r="S154968" s="33"/>
      <c r="T154968" s="33"/>
    </row>
    <row r="154985" spans="19:20">
      <c r="S154985" s="33"/>
      <c r="T154985" s="33"/>
    </row>
    <row r="155002" spans="19:20">
      <c r="S155002" s="33"/>
      <c r="T155002" s="33"/>
    </row>
    <row r="155019" spans="19:20">
      <c r="S155019" s="33"/>
      <c r="T155019" s="33"/>
    </row>
    <row r="155036" spans="19:20">
      <c r="S155036" s="33"/>
      <c r="T155036" s="33"/>
    </row>
    <row r="155053" spans="19:20">
      <c r="S155053" s="33"/>
      <c r="T155053" s="33"/>
    </row>
    <row r="155070" spans="19:20">
      <c r="S155070" s="33"/>
      <c r="T155070" s="33"/>
    </row>
    <row r="155087" spans="19:20">
      <c r="S155087" s="33"/>
      <c r="T155087" s="33"/>
    </row>
    <row r="155104" spans="19:20">
      <c r="S155104" s="33"/>
      <c r="T155104" s="33"/>
    </row>
    <row r="155121" spans="19:20">
      <c r="S155121" s="33"/>
      <c r="T155121" s="33"/>
    </row>
    <row r="155138" spans="19:20">
      <c r="S155138" s="33"/>
      <c r="T155138" s="33"/>
    </row>
    <row r="155155" spans="19:20">
      <c r="S155155" s="33"/>
      <c r="T155155" s="33"/>
    </row>
    <row r="155172" spans="19:20">
      <c r="S155172" s="33"/>
      <c r="T155172" s="33"/>
    </row>
    <row r="155189" spans="19:20">
      <c r="S155189" s="33"/>
      <c r="T155189" s="33"/>
    </row>
    <row r="155206" spans="19:20">
      <c r="S155206" s="33"/>
      <c r="T155206" s="33"/>
    </row>
    <row r="155223" spans="19:20">
      <c r="S155223" s="33"/>
      <c r="T155223" s="33"/>
    </row>
    <row r="155240" spans="19:20">
      <c r="S155240" s="33"/>
      <c r="T155240" s="33"/>
    </row>
    <row r="155257" spans="19:20">
      <c r="S155257" s="33"/>
      <c r="T155257" s="33"/>
    </row>
    <row r="155274" spans="19:20">
      <c r="S155274" s="33"/>
      <c r="T155274" s="33"/>
    </row>
    <row r="155291" spans="19:20">
      <c r="S155291" s="33"/>
      <c r="T155291" s="33"/>
    </row>
    <row r="155308" spans="19:20">
      <c r="S155308" s="33"/>
      <c r="T155308" s="33"/>
    </row>
    <row r="155325" spans="19:20">
      <c r="S155325" s="33"/>
      <c r="T155325" s="33"/>
    </row>
    <row r="155342" spans="19:20">
      <c r="S155342" s="33"/>
      <c r="T155342" s="33"/>
    </row>
    <row r="155359" spans="19:20">
      <c r="S155359" s="33"/>
      <c r="T155359" s="33"/>
    </row>
    <row r="155376" spans="19:20">
      <c r="S155376" s="33"/>
      <c r="T155376" s="33"/>
    </row>
    <row r="155393" spans="19:20">
      <c r="S155393" s="33"/>
      <c r="T155393" s="33"/>
    </row>
    <row r="155410" spans="19:20">
      <c r="S155410" s="33"/>
      <c r="T155410" s="33"/>
    </row>
    <row r="155427" spans="19:20">
      <c r="S155427" s="33"/>
      <c r="T155427" s="33"/>
    </row>
    <row r="155444" spans="19:20">
      <c r="S155444" s="33"/>
      <c r="T155444" s="33"/>
    </row>
    <row r="155461" spans="19:20">
      <c r="S155461" s="33"/>
      <c r="T155461" s="33"/>
    </row>
    <row r="155478" spans="19:20">
      <c r="S155478" s="33"/>
      <c r="T155478" s="33"/>
    </row>
    <row r="155495" spans="19:20">
      <c r="S155495" s="33"/>
      <c r="T155495" s="33"/>
    </row>
    <row r="155512" spans="19:20">
      <c r="S155512" s="33"/>
      <c r="T155512" s="33"/>
    </row>
    <row r="155529" spans="19:20">
      <c r="S155529" s="33"/>
      <c r="T155529" s="33"/>
    </row>
    <row r="155546" spans="19:20">
      <c r="S155546" s="33"/>
      <c r="T155546" s="33"/>
    </row>
    <row r="155563" spans="19:20">
      <c r="S155563" s="33"/>
      <c r="T155563" s="33"/>
    </row>
    <row r="155580" spans="19:20">
      <c r="S155580" s="33"/>
      <c r="T155580" s="33"/>
    </row>
    <row r="155597" spans="19:20">
      <c r="S155597" s="33"/>
      <c r="T155597" s="33"/>
    </row>
    <row r="155614" spans="19:20">
      <c r="S155614" s="33"/>
      <c r="T155614" s="33"/>
    </row>
    <row r="155631" spans="19:20">
      <c r="S155631" s="33"/>
      <c r="T155631" s="33"/>
    </row>
    <row r="155648" spans="19:20">
      <c r="S155648" s="33"/>
      <c r="T155648" s="33"/>
    </row>
    <row r="155665" spans="19:20">
      <c r="S155665" s="33"/>
      <c r="T155665" s="33"/>
    </row>
    <row r="155682" spans="19:20">
      <c r="S155682" s="33"/>
      <c r="T155682" s="33"/>
    </row>
    <row r="155699" spans="19:20">
      <c r="S155699" s="33"/>
      <c r="T155699" s="33"/>
    </row>
    <row r="155716" spans="19:20">
      <c r="S155716" s="33"/>
      <c r="T155716" s="33"/>
    </row>
    <row r="155733" spans="19:20">
      <c r="S155733" s="33"/>
      <c r="T155733" s="33"/>
    </row>
    <row r="155750" spans="19:20">
      <c r="S155750" s="33"/>
      <c r="T155750" s="33"/>
    </row>
    <row r="155767" spans="19:20">
      <c r="S155767" s="33"/>
      <c r="T155767" s="33"/>
    </row>
    <row r="155784" spans="19:20">
      <c r="S155784" s="33"/>
      <c r="T155784" s="33"/>
    </row>
    <row r="155801" spans="19:20">
      <c r="S155801" s="33"/>
      <c r="T155801" s="33"/>
    </row>
    <row r="155818" spans="19:20">
      <c r="S155818" s="33"/>
      <c r="T155818" s="33"/>
    </row>
    <row r="155835" spans="19:20">
      <c r="S155835" s="33"/>
      <c r="T155835" s="33"/>
    </row>
    <row r="155852" spans="19:20">
      <c r="S155852" s="33"/>
      <c r="T155852" s="33"/>
    </row>
    <row r="155869" spans="19:20">
      <c r="S155869" s="33"/>
      <c r="T155869" s="33"/>
    </row>
    <row r="155886" spans="19:20">
      <c r="S155886" s="33"/>
      <c r="T155886" s="33"/>
    </row>
    <row r="155903" spans="19:20">
      <c r="S155903" s="33"/>
      <c r="T155903" s="33"/>
    </row>
    <row r="155920" spans="19:20">
      <c r="S155920" s="33"/>
      <c r="T155920" s="33"/>
    </row>
    <row r="155937" spans="19:20">
      <c r="S155937" s="33"/>
      <c r="T155937" s="33"/>
    </row>
    <row r="155954" spans="19:20">
      <c r="S155954" s="33"/>
      <c r="T155954" s="33"/>
    </row>
    <row r="155971" spans="19:20">
      <c r="S155971" s="33"/>
      <c r="T155971" s="33"/>
    </row>
    <row r="155988" spans="19:20">
      <c r="S155988" s="33"/>
      <c r="T155988" s="33"/>
    </row>
    <row r="156005" spans="19:20">
      <c r="S156005" s="33"/>
      <c r="T156005" s="33"/>
    </row>
    <row r="156022" spans="19:20">
      <c r="S156022" s="33"/>
      <c r="T156022" s="33"/>
    </row>
    <row r="156039" spans="19:20">
      <c r="S156039" s="33"/>
      <c r="T156039" s="33"/>
    </row>
    <row r="156056" spans="19:20">
      <c r="S156056" s="33"/>
      <c r="T156056" s="33"/>
    </row>
    <row r="156073" spans="19:20">
      <c r="S156073" s="33"/>
      <c r="T156073" s="33"/>
    </row>
    <row r="156090" spans="19:20">
      <c r="S156090" s="33"/>
      <c r="T156090" s="33"/>
    </row>
    <row r="156107" spans="19:20">
      <c r="S156107" s="33"/>
      <c r="T156107" s="33"/>
    </row>
    <row r="156124" spans="19:20">
      <c r="S156124" s="33"/>
      <c r="T156124" s="33"/>
    </row>
    <row r="156141" spans="19:20">
      <c r="S156141" s="33"/>
      <c r="T156141" s="33"/>
    </row>
    <row r="156158" spans="19:20">
      <c r="S156158" s="33"/>
      <c r="T156158" s="33"/>
    </row>
    <row r="156175" spans="19:20">
      <c r="S156175" s="33"/>
      <c r="T156175" s="33"/>
    </row>
    <row r="156192" spans="19:20">
      <c r="S156192" s="33"/>
      <c r="T156192" s="33"/>
    </row>
    <row r="156209" spans="19:20">
      <c r="S156209" s="33"/>
      <c r="T156209" s="33"/>
    </row>
    <row r="156226" spans="19:20">
      <c r="S156226" s="33"/>
      <c r="T156226" s="33"/>
    </row>
    <row r="156243" spans="19:20">
      <c r="S156243" s="33"/>
      <c r="T156243" s="33"/>
    </row>
    <row r="156260" spans="19:20">
      <c r="S156260" s="33"/>
      <c r="T156260" s="33"/>
    </row>
    <row r="156277" spans="19:20">
      <c r="S156277" s="33"/>
      <c r="T156277" s="33"/>
    </row>
    <row r="156294" spans="19:20">
      <c r="S156294" s="33"/>
      <c r="T156294" s="33"/>
    </row>
    <row r="156311" spans="19:20">
      <c r="S156311" s="33"/>
      <c r="T156311" s="33"/>
    </row>
    <row r="156328" spans="19:20">
      <c r="S156328" s="33"/>
      <c r="T156328" s="33"/>
    </row>
    <row r="156345" spans="19:20">
      <c r="S156345" s="33"/>
      <c r="T156345" s="33"/>
    </row>
    <row r="156362" spans="19:20">
      <c r="S156362" s="33"/>
      <c r="T156362" s="33"/>
    </row>
    <row r="156379" spans="19:20">
      <c r="S156379" s="33"/>
      <c r="T156379" s="33"/>
    </row>
    <row r="156396" spans="19:20">
      <c r="S156396" s="33"/>
      <c r="T156396" s="33"/>
    </row>
    <row r="156413" spans="19:20">
      <c r="S156413" s="33"/>
      <c r="T156413" s="33"/>
    </row>
    <row r="156430" spans="19:20">
      <c r="S156430" s="33"/>
      <c r="T156430" s="33"/>
    </row>
    <row r="156447" spans="19:20">
      <c r="S156447" s="33"/>
      <c r="T156447" s="33"/>
    </row>
    <row r="156464" spans="19:20">
      <c r="S156464" s="33"/>
      <c r="T156464" s="33"/>
    </row>
    <row r="156481" spans="19:20">
      <c r="S156481" s="33"/>
      <c r="T156481" s="33"/>
    </row>
    <row r="156498" spans="19:20">
      <c r="S156498" s="33"/>
      <c r="T156498" s="33"/>
    </row>
    <row r="156515" spans="19:20">
      <c r="S156515" s="33"/>
      <c r="T156515" s="33"/>
    </row>
    <row r="156532" spans="19:20">
      <c r="S156532" s="33"/>
      <c r="T156532" s="33"/>
    </row>
    <row r="156549" spans="19:20">
      <c r="S156549" s="33"/>
      <c r="T156549" s="33"/>
    </row>
    <row r="156566" spans="19:20">
      <c r="S156566" s="33"/>
      <c r="T156566" s="33"/>
    </row>
    <row r="156583" spans="19:20">
      <c r="S156583" s="33"/>
      <c r="T156583" s="33"/>
    </row>
    <row r="156600" spans="19:20">
      <c r="S156600" s="33"/>
      <c r="T156600" s="33"/>
    </row>
    <row r="156617" spans="19:20">
      <c r="S156617" s="33"/>
      <c r="T156617" s="33"/>
    </row>
    <row r="156634" spans="19:20">
      <c r="S156634" s="33"/>
      <c r="T156634" s="33"/>
    </row>
    <row r="156651" spans="19:20">
      <c r="S156651" s="33"/>
      <c r="T156651" s="33"/>
    </row>
    <row r="156668" spans="19:20">
      <c r="S156668" s="33"/>
      <c r="T156668" s="33"/>
    </row>
    <row r="156685" spans="19:20">
      <c r="S156685" s="33"/>
      <c r="T156685" s="33"/>
    </row>
    <row r="156702" spans="19:20">
      <c r="S156702" s="33"/>
      <c r="T156702" s="33"/>
    </row>
    <row r="156719" spans="19:20">
      <c r="S156719" s="33"/>
      <c r="T156719" s="33"/>
    </row>
    <row r="156736" spans="19:20">
      <c r="S156736" s="33"/>
      <c r="T156736" s="33"/>
    </row>
    <row r="156753" spans="19:20">
      <c r="S156753" s="33"/>
      <c r="T156753" s="33"/>
    </row>
    <row r="156770" spans="19:20">
      <c r="S156770" s="33"/>
      <c r="T156770" s="33"/>
    </row>
    <row r="156787" spans="19:20">
      <c r="S156787" s="33"/>
      <c r="T156787" s="33"/>
    </row>
    <row r="156804" spans="19:20">
      <c r="S156804" s="33"/>
      <c r="T156804" s="33"/>
    </row>
    <row r="156821" spans="19:20">
      <c r="S156821" s="33"/>
      <c r="T156821" s="33"/>
    </row>
    <row r="156838" spans="19:20">
      <c r="S156838" s="33"/>
      <c r="T156838" s="33"/>
    </row>
    <row r="156855" spans="19:20">
      <c r="S156855" s="33"/>
      <c r="T156855" s="33"/>
    </row>
    <row r="156872" spans="19:20">
      <c r="S156872" s="33"/>
      <c r="T156872" s="33"/>
    </row>
    <row r="156889" spans="19:20">
      <c r="S156889" s="33"/>
      <c r="T156889" s="33"/>
    </row>
    <row r="156906" spans="19:20">
      <c r="S156906" s="33"/>
      <c r="T156906" s="33"/>
    </row>
    <row r="156923" spans="19:20">
      <c r="S156923" s="33"/>
      <c r="T156923" s="33"/>
    </row>
    <row r="156940" spans="19:20">
      <c r="S156940" s="33"/>
      <c r="T156940" s="33"/>
    </row>
    <row r="156957" spans="19:20">
      <c r="S156957" s="33"/>
      <c r="T156957" s="33"/>
    </row>
    <row r="156974" spans="19:20">
      <c r="S156974" s="33"/>
      <c r="T156974" s="33"/>
    </row>
    <row r="156991" spans="19:20">
      <c r="S156991" s="33"/>
      <c r="T156991" s="33"/>
    </row>
    <row r="157008" spans="19:20">
      <c r="S157008" s="33"/>
      <c r="T157008" s="33"/>
    </row>
    <row r="157025" spans="19:20">
      <c r="S157025" s="33"/>
      <c r="T157025" s="33"/>
    </row>
    <row r="157042" spans="19:20">
      <c r="S157042" s="33"/>
      <c r="T157042" s="33"/>
    </row>
    <row r="157059" spans="19:20">
      <c r="S157059" s="33"/>
      <c r="T157059" s="33"/>
    </row>
    <row r="157076" spans="19:20">
      <c r="S157076" s="33"/>
      <c r="T157076" s="33"/>
    </row>
    <row r="157093" spans="19:20">
      <c r="S157093" s="33"/>
      <c r="T157093" s="33"/>
    </row>
    <row r="157110" spans="19:20">
      <c r="S157110" s="33"/>
      <c r="T157110" s="33"/>
    </row>
    <row r="157127" spans="19:20">
      <c r="S157127" s="33"/>
      <c r="T157127" s="33"/>
    </row>
    <row r="157144" spans="19:20">
      <c r="S157144" s="33"/>
      <c r="T157144" s="33"/>
    </row>
    <row r="157161" spans="19:20">
      <c r="S157161" s="33"/>
      <c r="T157161" s="33"/>
    </row>
    <row r="157178" spans="19:20">
      <c r="S157178" s="33"/>
      <c r="T157178" s="33"/>
    </row>
    <row r="157195" spans="19:20">
      <c r="S157195" s="33"/>
      <c r="T157195" s="33"/>
    </row>
    <row r="157212" spans="19:20">
      <c r="S157212" s="33"/>
      <c r="T157212" s="33"/>
    </row>
    <row r="157229" spans="19:20">
      <c r="S157229" s="33"/>
      <c r="T157229" s="33"/>
    </row>
    <row r="157246" spans="19:20">
      <c r="S157246" s="33"/>
      <c r="T157246" s="33"/>
    </row>
    <row r="157263" spans="19:20">
      <c r="S157263" s="33"/>
      <c r="T157263" s="33"/>
    </row>
    <row r="157280" spans="19:20">
      <c r="S157280" s="33"/>
      <c r="T157280" s="33"/>
    </row>
    <row r="157297" spans="19:20">
      <c r="S157297" s="33"/>
      <c r="T157297" s="33"/>
    </row>
    <row r="157314" spans="19:20">
      <c r="S157314" s="33"/>
      <c r="T157314" s="33"/>
    </row>
    <row r="157331" spans="19:20">
      <c r="S157331" s="33"/>
      <c r="T157331" s="33"/>
    </row>
    <row r="157348" spans="19:20">
      <c r="S157348" s="33"/>
      <c r="T157348" s="33"/>
    </row>
    <row r="157365" spans="19:20">
      <c r="S157365" s="33"/>
      <c r="T157365" s="33"/>
    </row>
    <row r="157382" spans="19:20">
      <c r="S157382" s="33"/>
      <c r="T157382" s="33"/>
    </row>
    <row r="157399" spans="19:20">
      <c r="S157399" s="33"/>
      <c r="T157399" s="33"/>
    </row>
    <row r="157416" spans="19:20">
      <c r="S157416" s="33"/>
      <c r="T157416" s="33"/>
    </row>
    <row r="157433" spans="19:20">
      <c r="S157433" s="33"/>
      <c r="T157433" s="33"/>
    </row>
    <row r="157450" spans="19:20">
      <c r="S157450" s="33"/>
      <c r="T157450" s="33"/>
    </row>
    <row r="157467" spans="19:20">
      <c r="S157467" s="33"/>
      <c r="T157467" s="33"/>
    </row>
    <row r="157484" spans="19:20">
      <c r="S157484" s="33"/>
      <c r="T157484" s="33"/>
    </row>
    <row r="157501" spans="19:20">
      <c r="S157501" s="33"/>
      <c r="T157501" s="33"/>
    </row>
    <row r="157518" spans="19:20">
      <c r="S157518" s="33"/>
      <c r="T157518" s="33"/>
    </row>
    <row r="157535" spans="19:20">
      <c r="S157535" s="33"/>
      <c r="T157535" s="33"/>
    </row>
    <row r="157552" spans="19:20">
      <c r="S157552" s="33"/>
      <c r="T157552" s="33"/>
    </row>
    <row r="157569" spans="19:20">
      <c r="S157569" s="33"/>
      <c r="T157569" s="33"/>
    </row>
    <row r="157586" spans="19:20">
      <c r="S157586" s="33"/>
      <c r="T157586" s="33"/>
    </row>
    <row r="157603" spans="19:20">
      <c r="S157603" s="33"/>
      <c r="T157603" s="33"/>
    </row>
    <row r="157620" spans="19:20">
      <c r="S157620" s="33"/>
      <c r="T157620" s="33"/>
    </row>
    <row r="157637" spans="19:20">
      <c r="S157637" s="33"/>
      <c r="T157637" s="33"/>
    </row>
    <row r="157654" spans="19:20">
      <c r="S157654" s="33"/>
      <c r="T157654" s="33"/>
    </row>
    <row r="157671" spans="19:20">
      <c r="S157671" s="33"/>
      <c r="T157671" s="33"/>
    </row>
    <row r="157688" spans="19:20">
      <c r="S157688" s="33"/>
      <c r="T157688" s="33"/>
    </row>
    <row r="157705" spans="19:20">
      <c r="S157705" s="33"/>
      <c r="T157705" s="33"/>
    </row>
    <row r="157722" spans="19:20">
      <c r="S157722" s="33"/>
      <c r="T157722" s="33"/>
    </row>
    <row r="157739" spans="19:20">
      <c r="S157739" s="33"/>
      <c r="T157739" s="33"/>
    </row>
    <row r="157756" spans="19:20">
      <c r="S157756" s="33"/>
      <c r="T157756" s="33"/>
    </row>
    <row r="157773" spans="19:20">
      <c r="S157773" s="33"/>
      <c r="T157773" s="33"/>
    </row>
    <row r="157790" spans="19:20">
      <c r="S157790" s="33"/>
      <c r="T157790" s="33"/>
    </row>
    <row r="157807" spans="19:20">
      <c r="S157807" s="33"/>
      <c r="T157807" s="33"/>
    </row>
    <row r="157824" spans="19:20">
      <c r="S157824" s="33"/>
      <c r="T157824" s="33"/>
    </row>
    <row r="157841" spans="19:20">
      <c r="S157841" s="33"/>
      <c r="T157841" s="33"/>
    </row>
    <row r="157858" spans="19:20">
      <c r="S157858" s="33"/>
      <c r="T157858" s="33"/>
    </row>
    <row r="157875" spans="19:20">
      <c r="S157875" s="33"/>
      <c r="T157875" s="33"/>
    </row>
    <row r="157892" spans="19:20">
      <c r="S157892" s="33"/>
      <c r="T157892" s="33"/>
    </row>
    <row r="157909" spans="19:20">
      <c r="S157909" s="33"/>
      <c r="T157909" s="33"/>
    </row>
    <row r="157926" spans="19:20">
      <c r="S157926" s="33"/>
      <c r="T157926" s="33"/>
    </row>
    <row r="157943" spans="19:20">
      <c r="S157943" s="33"/>
      <c r="T157943" s="33"/>
    </row>
    <row r="157960" spans="19:20">
      <c r="S157960" s="33"/>
      <c r="T157960" s="33"/>
    </row>
    <row r="157977" spans="19:20">
      <c r="S157977" s="33"/>
      <c r="T157977" s="33"/>
    </row>
    <row r="157994" spans="19:20">
      <c r="S157994" s="33"/>
      <c r="T157994" s="33"/>
    </row>
    <row r="158011" spans="19:20">
      <c r="S158011" s="33"/>
      <c r="T158011" s="33"/>
    </row>
    <row r="158028" spans="19:20">
      <c r="S158028" s="33"/>
      <c r="T158028" s="33"/>
    </row>
    <row r="158045" spans="19:20">
      <c r="S158045" s="33"/>
      <c r="T158045" s="33"/>
    </row>
    <row r="158062" spans="19:20">
      <c r="S158062" s="33"/>
      <c r="T158062" s="33"/>
    </row>
    <row r="158079" spans="19:20">
      <c r="S158079" s="33"/>
      <c r="T158079" s="33"/>
    </row>
    <row r="158096" spans="19:20">
      <c r="S158096" s="33"/>
      <c r="T158096" s="33"/>
    </row>
    <row r="158113" spans="19:20">
      <c r="S158113" s="33"/>
      <c r="T158113" s="33"/>
    </row>
    <row r="158130" spans="19:20">
      <c r="S158130" s="33"/>
      <c r="T158130" s="33"/>
    </row>
    <row r="158147" spans="19:20">
      <c r="S158147" s="33"/>
      <c r="T158147" s="33"/>
    </row>
    <row r="158164" spans="19:20">
      <c r="S158164" s="33"/>
      <c r="T158164" s="33"/>
    </row>
    <row r="158181" spans="19:20">
      <c r="S158181" s="33"/>
      <c r="T158181" s="33"/>
    </row>
    <row r="158198" spans="19:20">
      <c r="S158198" s="33"/>
      <c r="T158198" s="33"/>
    </row>
    <row r="158215" spans="19:20">
      <c r="S158215" s="33"/>
      <c r="T158215" s="33"/>
    </row>
    <row r="158232" spans="19:20">
      <c r="S158232" s="33"/>
      <c r="T158232" s="33"/>
    </row>
    <row r="158249" spans="19:20">
      <c r="S158249" s="33"/>
      <c r="T158249" s="33"/>
    </row>
    <row r="158266" spans="19:20">
      <c r="S158266" s="33"/>
      <c r="T158266" s="33"/>
    </row>
    <row r="158283" spans="19:20">
      <c r="S158283" s="33"/>
      <c r="T158283" s="33"/>
    </row>
    <row r="158300" spans="19:20">
      <c r="S158300" s="33"/>
      <c r="T158300" s="33"/>
    </row>
    <row r="158317" spans="19:20">
      <c r="S158317" s="33"/>
      <c r="T158317" s="33"/>
    </row>
    <row r="158334" spans="19:20">
      <c r="S158334" s="33"/>
      <c r="T158334" s="33"/>
    </row>
    <row r="158351" spans="19:20">
      <c r="S158351" s="33"/>
      <c r="T158351" s="33"/>
    </row>
    <row r="158368" spans="19:20">
      <c r="S158368" s="33"/>
      <c r="T158368" s="33"/>
    </row>
    <row r="158385" spans="19:20">
      <c r="S158385" s="33"/>
      <c r="T158385" s="33"/>
    </row>
    <row r="158402" spans="19:20">
      <c r="S158402" s="33"/>
      <c r="T158402" s="33"/>
    </row>
    <row r="158419" spans="19:20">
      <c r="S158419" s="33"/>
      <c r="T158419" s="33"/>
    </row>
    <row r="158436" spans="19:20">
      <c r="S158436" s="33"/>
      <c r="T158436" s="33"/>
    </row>
    <row r="158453" spans="19:20">
      <c r="S158453" s="33"/>
      <c r="T158453" s="33"/>
    </row>
    <row r="158470" spans="19:20">
      <c r="S158470" s="33"/>
      <c r="T158470" s="33"/>
    </row>
    <row r="158487" spans="19:20">
      <c r="S158487" s="33"/>
      <c r="T158487" s="33"/>
    </row>
    <row r="158504" spans="19:20">
      <c r="S158504" s="33"/>
      <c r="T158504" s="33"/>
    </row>
    <row r="158521" spans="19:20">
      <c r="S158521" s="33"/>
      <c r="T158521" s="33"/>
    </row>
    <row r="158538" spans="19:20">
      <c r="S158538" s="33"/>
      <c r="T158538" s="33"/>
    </row>
    <row r="158555" spans="19:20">
      <c r="S158555" s="33"/>
      <c r="T158555" s="33"/>
    </row>
    <row r="158572" spans="19:20">
      <c r="S158572" s="33"/>
      <c r="T158572" s="33"/>
    </row>
    <row r="158589" spans="19:20">
      <c r="S158589" s="33"/>
      <c r="T158589" s="33"/>
    </row>
    <row r="158606" spans="19:20">
      <c r="S158606" s="33"/>
      <c r="T158606" s="33"/>
    </row>
    <row r="158623" spans="19:20">
      <c r="S158623" s="33"/>
      <c r="T158623" s="33"/>
    </row>
    <row r="158640" spans="19:20">
      <c r="S158640" s="33"/>
      <c r="T158640" s="33"/>
    </row>
    <row r="158657" spans="19:20">
      <c r="S158657" s="33"/>
      <c r="T158657" s="33"/>
    </row>
    <row r="158674" spans="19:20">
      <c r="S158674" s="33"/>
      <c r="T158674" s="33"/>
    </row>
    <row r="158691" spans="19:20">
      <c r="S158691" s="33"/>
      <c r="T158691" s="33"/>
    </row>
    <row r="158708" spans="19:20">
      <c r="S158708" s="33"/>
      <c r="T158708" s="33"/>
    </row>
    <row r="158725" spans="19:20">
      <c r="S158725" s="33"/>
      <c r="T158725" s="33"/>
    </row>
    <row r="158742" spans="19:20">
      <c r="S158742" s="33"/>
      <c r="T158742" s="33"/>
    </row>
    <row r="158759" spans="19:20">
      <c r="S158759" s="33"/>
      <c r="T158759" s="33"/>
    </row>
    <row r="158776" spans="19:20">
      <c r="S158776" s="33"/>
      <c r="T158776" s="33"/>
    </row>
    <row r="158793" spans="19:20">
      <c r="S158793" s="33"/>
      <c r="T158793" s="33"/>
    </row>
    <row r="158810" spans="19:20">
      <c r="S158810" s="33"/>
      <c r="T158810" s="33"/>
    </row>
    <row r="158827" spans="19:20">
      <c r="S158827" s="33"/>
      <c r="T158827" s="33"/>
    </row>
    <row r="158844" spans="19:20">
      <c r="S158844" s="33"/>
      <c r="T158844" s="33"/>
    </row>
    <row r="158861" spans="19:20">
      <c r="S158861" s="33"/>
      <c r="T158861" s="33"/>
    </row>
    <row r="158878" spans="19:20">
      <c r="S158878" s="33"/>
      <c r="T158878" s="33"/>
    </row>
    <row r="158895" spans="19:20">
      <c r="S158895" s="33"/>
      <c r="T158895" s="33"/>
    </row>
    <row r="158912" spans="19:20">
      <c r="S158912" s="33"/>
      <c r="T158912" s="33"/>
    </row>
    <row r="158929" spans="19:20">
      <c r="S158929" s="33"/>
      <c r="T158929" s="33"/>
    </row>
    <row r="158946" spans="19:20">
      <c r="S158946" s="33"/>
      <c r="T158946" s="33"/>
    </row>
    <row r="158963" spans="19:20">
      <c r="S158963" s="33"/>
      <c r="T158963" s="33"/>
    </row>
    <row r="158980" spans="19:20">
      <c r="S158980" s="33"/>
      <c r="T158980" s="33"/>
    </row>
    <row r="158997" spans="19:20">
      <c r="S158997" s="33"/>
      <c r="T158997" s="33"/>
    </row>
    <row r="159014" spans="19:20">
      <c r="S159014" s="33"/>
      <c r="T159014" s="33"/>
    </row>
    <row r="159031" spans="19:20">
      <c r="S159031" s="33"/>
      <c r="T159031" s="33"/>
    </row>
    <row r="159048" spans="19:20">
      <c r="S159048" s="33"/>
      <c r="T159048" s="33"/>
    </row>
    <row r="159065" spans="19:20">
      <c r="S159065" s="33"/>
      <c r="T159065" s="33"/>
    </row>
    <row r="159082" spans="19:20">
      <c r="S159082" s="33"/>
      <c r="T159082" s="33"/>
    </row>
    <row r="159099" spans="19:20">
      <c r="S159099" s="33"/>
      <c r="T159099" s="33"/>
    </row>
    <row r="159116" spans="19:20">
      <c r="S159116" s="33"/>
      <c r="T159116" s="33"/>
    </row>
    <row r="159133" spans="19:20">
      <c r="S159133" s="33"/>
      <c r="T159133" s="33"/>
    </row>
    <row r="159150" spans="19:20">
      <c r="S159150" s="33"/>
      <c r="T159150" s="33"/>
    </row>
    <row r="159167" spans="19:20">
      <c r="S159167" s="33"/>
      <c r="T159167" s="33"/>
    </row>
    <row r="159184" spans="19:20">
      <c r="S159184" s="33"/>
      <c r="T159184" s="33"/>
    </row>
    <row r="159201" spans="19:20">
      <c r="S159201" s="33"/>
      <c r="T159201" s="33"/>
    </row>
    <row r="159218" spans="19:20">
      <c r="S159218" s="33"/>
      <c r="T159218" s="33"/>
    </row>
    <row r="159235" spans="19:20">
      <c r="S159235" s="33"/>
      <c r="T159235" s="33"/>
    </row>
    <row r="159252" spans="19:20">
      <c r="S159252" s="33"/>
      <c r="T159252" s="33"/>
    </row>
    <row r="159269" spans="19:20">
      <c r="S159269" s="33"/>
      <c r="T159269" s="33"/>
    </row>
    <row r="159286" spans="19:20">
      <c r="S159286" s="33"/>
      <c r="T159286" s="33"/>
    </row>
    <row r="159303" spans="19:20">
      <c r="S159303" s="33"/>
      <c r="T159303" s="33"/>
    </row>
    <row r="159320" spans="19:20">
      <c r="S159320" s="33"/>
      <c r="T159320" s="33"/>
    </row>
    <row r="159337" spans="19:20">
      <c r="S159337" s="33"/>
      <c r="T159337" s="33"/>
    </row>
    <row r="159354" spans="19:20">
      <c r="S159354" s="33"/>
      <c r="T159354" s="33"/>
    </row>
    <row r="159371" spans="19:20">
      <c r="S159371" s="33"/>
      <c r="T159371" s="33"/>
    </row>
    <row r="159388" spans="19:20">
      <c r="S159388" s="33"/>
      <c r="T159388" s="33"/>
    </row>
    <row r="159405" spans="19:20">
      <c r="S159405" s="33"/>
      <c r="T159405" s="33"/>
    </row>
    <row r="159422" spans="19:20">
      <c r="S159422" s="33"/>
      <c r="T159422" s="33"/>
    </row>
    <row r="159439" spans="19:20">
      <c r="S159439" s="33"/>
      <c r="T159439" s="33"/>
    </row>
    <row r="159456" spans="19:20">
      <c r="S159456" s="33"/>
      <c r="T159456" s="33"/>
    </row>
    <row r="159473" spans="19:20">
      <c r="S159473" s="33"/>
      <c r="T159473" s="33"/>
    </row>
    <row r="159490" spans="19:20">
      <c r="S159490" s="33"/>
      <c r="T159490" s="33"/>
    </row>
    <row r="159507" spans="19:20">
      <c r="S159507" s="33"/>
      <c r="T159507" s="33"/>
    </row>
    <row r="159524" spans="19:20">
      <c r="S159524" s="33"/>
      <c r="T159524" s="33"/>
    </row>
    <row r="159541" spans="19:20">
      <c r="S159541" s="33"/>
      <c r="T159541" s="33"/>
    </row>
    <row r="159558" spans="19:20">
      <c r="S159558" s="33"/>
      <c r="T159558" s="33"/>
    </row>
    <row r="159575" spans="19:20">
      <c r="S159575" s="33"/>
      <c r="T159575" s="33"/>
    </row>
    <row r="159592" spans="19:20">
      <c r="S159592" s="33"/>
      <c r="T159592" s="33"/>
    </row>
    <row r="159609" spans="19:20">
      <c r="S159609" s="33"/>
      <c r="T159609" s="33"/>
    </row>
    <row r="159626" spans="19:20">
      <c r="S159626" s="33"/>
      <c r="T159626" s="33"/>
    </row>
    <row r="159643" spans="19:20">
      <c r="S159643" s="33"/>
      <c r="T159643" s="33"/>
    </row>
    <row r="159660" spans="19:20">
      <c r="S159660" s="33"/>
      <c r="T159660" s="33"/>
    </row>
    <row r="159677" spans="19:20">
      <c r="S159677" s="33"/>
      <c r="T159677" s="33"/>
    </row>
    <row r="159694" spans="19:20">
      <c r="S159694" s="33"/>
      <c r="T159694" s="33"/>
    </row>
    <row r="159711" spans="19:20">
      <c r="S159711" s="33"/>
      <c r="T159711" s="33"/>
    </row>
    <row r="159728" spans="19:20">
      <c r="S159728" s="33"/>
      <c r="T159728" s="33"/>
    </row>
    <row r="159745" spans="19:20">
      <c r="S159745" s="33"/>
      <c r="T159745" s="33"/>
    </row>
    <row r="159762" spans="19:20">
      <c r="S159762" s="33"/>
      <c r="T159762" s="33"/>
    </row>
    <row r="159779" spans="19:20">
      <c r="S159779" s="33"/>
      <c r="T159779" s="33"/>
    </row>
    <row r="159796" spans="19:20">
      <c r="S159796" s="33"/>
      <c r="T159796" s="33"/>
    </row>
    <row r="159813" spans="19:20">
      <c r="S159813" s="33"/>
      <c r="T159813" s="33"/>
    </row>
    <row r="159830" spans="19:20">
      <c r="S159830" s="33"/>
      <c r="T159830" s="33"/>
    </row>
    <row r="159847" spans="19:20">
      <c r="S159847" s="33"/>
      <c r="T159847" s="33"/>
    </row>
    <row r="159864" spans="19:20">
      <c r="S159864" s="33"/>
      <c r="T159864" s="33"/>
    </row>
    <row r="159881" spans="19:20">
      <c r="S159881" s="33"/>
      <c r="T159881" s="33"/>
    </row>
    <row r="159898" spans="19:20">
      <c r="S159898" s="33"/>
      <c r="T159898" s="33"/>
    </row>
    <row r="159915" spans="19:20">
      <c r="S159915" s="33"/>
      <c r="T159915" s="33"/>
    </row>
    <row r="159932" spans="19:20">
      <c r="S159932" s="33"/>
      <c r="T159932" s="33"/>
    </row>
    <row r="159949" spans="19:20">
      <c r="S159949" s="33"/>
      <c r="T159949" s="33"/>
    </row>
    <row r="159966" spans="19:20">
      <c r="S159966" s="33"/>
      <c r="T159966" s="33"/>
    </row>
    <row r="159983" spans="19:20">
      <c r="S159983" s="33"/>
      <c r="T159983" s="33"/>
    </row>
    <row r="160000" spans="19:20">
      <c r="S160000" s="33"/>
      <c r="T160000" s="33"/>
    </row>
    <row r="160017" spans="19:20">
      <c r="S160017" s="33"/>
      <c r="T160017" s="33"/>
    </row>
    <row r="160034" spans="19:20">
      <c r="S160034" s="33"/>
      <c r="T160034" s="33"/>
    </row>
    <row r="160051" spans="19:20">
      <c r="S160051" s="33"/>
      <c r="T160051" s="33"/>
    </row>
    <row r="160068" spans="19:20">
      <c r="S160068" s="33"/>
      <c r="T160068" s="33"/>
    </row>
    <row r="160085" spans="19:20">
      <c r="S160085" s="33"/>
      <c r="T160085" s="33"/>
    </row>
    <row r="160102" spans="19:20">
      <c r="S160102" s="33"/>
      <c r="T160102" s="33"/>
    </row>
    <row r="160119" spans="19:20">
      <c r="S160119" s="33"/>
      <c r="T160119" s="33"/>
    </row>
    <row r="160136" spans="19:20">
      <c r="S160136" s="33"/>
      <c r="T160136" s="33"/>
    </row>
    <row r="160153" spans="19:20">
      <c r="S160153" s="33"/>
      <c r="T160153" s="33"/>
    </row>
    <row r="160170" spans="19:20">
      <c r="S160170" s="33"/>
      <c r="T160170" s="33"/>
    </row>
    <row r="160187" spans="19:20">
      <c r="S160187" s="33"/>
      <c r="T160187" s="33"/>
    </row>
    <row r="160204" spans="19:20">
      <c r="S160204" s="33"/>
      <c r="T160204" s="33"/>
    </row>
    <row r="160221" spans="19:20">
      <c r="S160221" s="33"/>
      <c r="T160221" s="33"/>
    </row>
    <row r="160238" spans="19:20">
      <c r="S160238" s="33"/>
      <c r="T160238" s="33"/>
    </row>
    <row r="160255" spans="19:20">
      <c r="S160255" s="33"/>
      <c r="T160255" s="33"/>
    </row>
    <row r="160272" spans="19:20">
      <c r="S160272" s="33"/>
      <c r="T160272" s="33"/>
    </row>
    <row r="160289" spans="19:20">
      <c r="S160289" s="33"/>
      <c r="T160289" s="33"/>
    </row>
    <row r="160306" spans="19:20">
      <c r="S160306" s="33"/>
      <c r="T160306" s="33"/>
    </row>
    <row r="160323" spans="19:20">
      <c r="S160323" s="33"/>
      <c r="T160323" s="33"/>
    </row>
    <row r="160340" spans="19:20">
      <c r="S160340" s="33"/>
      <c r="T160340" s="33"/>
    </row>
    <row r="160357" spans="19:20">
      <c r="S160357" s="33"/>
      <c r="T160357" s="33"/>
    </row>
    <row r="160374" spans="19:20">
      <c r="S160374" s="33"/>
      <c r="T160374" s="33"/>
    </row>
    <row r="160391" spans="19:20">
      <c r="S160391" s="33"/>
      <c r="T160391" s="33"/>
    </row>
    <row r="160408" spans="19:20">
      <c r="S160408" s="33"/>
      <c r="T160408" s="33"/>
    </row>
    <row r="160425" spans="19:20">
      <c r="S160425" s="33"/>
      <c r="T160425" s="33"/>
    </row>
    <row r="160442" spans="19:20">
      <c r="S160442" s="33"/>
      <c r="T160442" s="33"/>
    </row>
    <row r="160459" spans="19:20">
      <c r="S160459" s="33"/>
      <c r="T160459" s="33"/>
    </row>
    <row r="160476" spans="19:20">
      <c r="S160476" s="33"/>
      <c r="T160476" s="33"/>
    </row>
    <row r="160493" spans="19:20">
      <c r="S160493" s="33"/>
      <c r="T160493" s="33"/>
    </row>
    <row r="160510" spans="19:20">
      <c r="S160510" s="33"/>
      <c r="T160510" s="33"/>
    </row>
    <row r="160527" spans="19:20">
      <c r="S160527" s="33"/>
      <c r="T160527" s="33"/>
    </row>
    <row r="160544" spans="19:20">
      <c r="S160544" s="33"/>
      <c r="T160544" s="33"/>
    </row>
    <row r="160561" spans="19:20">
      <c r="S160561" s="33"/>
      <c r="T160561" s="33"/>
    </row>
    <row r="160578" spans="19:20">
      <c r="S160578" s="33"/>
      <c r="T160578" s="33"/>
    </row>
    <row r="160595" spans="19:20">
      <c r="S160595" s="33"/>
      <c r="T160595" s="33"/>
    </row>
    <row r="160612" spans="19:20">
      <c r="S160612" s="33"/>
      <c r="T160612" s="33"/>
    </row>
    <row r="160629" spans="19:20">
      <c r="S160629" s="33"/>
      <c r="T160629" s="33"/>
    </row>
    <row r="160646" spans="19:20">
      <c r="S160646" s="33"/>
      <c r="T160646" s="33"/>
    </row>
    <row r="160663" spans="19:20">
      <c r="S160663" s="33"/>
      <c r="T160663" s="33"/>
    </row>
    <row r="160680" spans="19:20">
      <c r="S160680" s="33"/>
      <c r="T160680" s="33"/>
    </row>
    <row r="160697" spans="19:20">
      <c r="S160697" s="33"/>
      <c r="T160697" s="33"/>
    </row>
    <row r="160714" spans="19:20">
      <c r="S160714" s="33"/>
      <c r="T160714" s="33"/>
    </row>
    <row r="160731" spans="19:20">
      <c r="S160731" s="33"/>
      <c r="T160731" s="33"/>
    </row>
    <row r="160748" spans="19:20">
      <c r="S160748" s="33"/>
      <c r="T160748" s="33"/>
    </row>
    <row r="160765" spans="19:20">
      <c r="S160765" s="33"/>
      <c r="T160765" s="33"/>
    </row>
    <row r="160782" spans="19:20">
      <c r="S160782" s="33"/>
      <c r="T160782" s="33"/>
    </row>
    <row r="160799" spans="19:20">
      <c r="S160799" s="33"/>
      <c r="T160799" s="33"/>
    </row>
    <row r="160816" spans="19:20">
      <c r="S160816" s="33"/>
      <c r="T160816" s="33"/>
    </row>
    <row r="160833" spans="19:20">
      <c r="S160833" s="33"/>
      <c r="T160833" s="33"/>
    </row>
    <row r="160850" spans="19:20">
      <c r="S160850" s="33"/>
      <c r="T160850" s="33"/>
    </row>
    <row r="160867" spans="19:20">
      <c r="S160867" s="33"/>
      <c r="T160867" s="33"/>
    </row>
    <row r="160884" spans="19:20">
      <c r="S160884" s="33"/>
      <c r="T160884" s="33"/>
    </row>
    <row r="160901" spans="19:20">
      <c r="S160901" s="33"/>
      <c r="T160901" s="33"/>
    </row>
    <row r="160918" spans="19:20">
      <c r="S160918" s="33"/>
      <c r="T160918" s="33"/>
    </row>
    <row r="160935" spans="19:20">
      <c r="S160935" s="33"/>
      <c r="T160935" s="33"/>
    </row>
    <row r="160952" spans="19:20">
      <c r="S160952" s="33"/>
      <c r="T160952" s="33"/>
    </row>
    <row r="160969" spans="19:20">
      <c r="S160969" s="33"/>
      <c r="T160969" s="33"/>
    </row>
    <row r="160986" spans="19:20">
      <c r="S160986" s="33"/>
      <c r="T160986" s="33"/>
    </row>
    <row r="161003" spans="19:20">
      <c r="S161003" s="33"/>
      <c r="T161003" s="33"/>
    </row>
    <row r="161020" spans="19:20">
      <c r="S161020" s="33"/>
      <c r="T161020" s="33"/>
    </row>
    <row r="161037" spans="19:20">
      <c r="S161037" s="33"/>
      <c r="T161037" s="33"/>
    </row>
    <row r="161054" spans="19:20">
      <c r="S161054" s="33"/>
      <c r="T161054" s="33"/>
    </row>
    <row r="161071" spans="19:20">
      <c r="S161071" s="33"/>
      <c r="T161071" s="33"/>
    </row>
    <row r="161088" spans="19:20">
      <c r="S161088" s="33"/>
      <c r="T161088" s="33"/>
    </row>
    <row r="161105" spans="19:20">
      <c r="S161105" s="33"/>
      <c r="T161105" s="33"/>
    </row>
    <row r="161122" spans="19:20">
      <c r="S161122" s="33"/>
      <c r="T161122" s="33"/>
    </row>
    <row r="161139" spans="19:20">
      <c r="S161139" s="33"/>
      <c r="T161139" s="33"/>
    </row>
    <row r="161156" spans="19:20">
      <c r="S161156" s="33"/>
      <c r="T161156" s="33"/>
    </row>
    <row r="161173" spans="19:20">
      <c r="S161173" s="33"/>
      <c r="T161173" s="33"/>
    </row>
    <row r="161190" spans="19:20">
      <c r="S161190" s="33"/>
      <c r="T161190" s="33"/>
    </row>
    <row r="161207" spans="19:20">
      <c r="S161207" s="33"/>
      <c r="T161207" s="33"/>
    </row>
    <row r="161224" spans="19:20">
      <c r="S161224" s="33"/>
      <c r="T161224" s="33"/>
    </row>
    <row r="161241" spans="19:20">
      <c r="S161241" s="33"/>
      <c r="T161241" s="33"/>
    </row>
    <row r="161258" spans="19:20">
      <c r="S161258" s="33"/>
      <c r="T161258" s="33"/>
    </row>
    <row r="161275" spans="19:20">
      <c r="S161275" s="33"/>
      <c r="T161275" s="33"/>
    </row>
    <row r="161292" spans="19:20">
      <c r="S161292" s="33"/>
      <c r="T161292" s="33"/>
    </row>
    <row r="161309" spans="19:20">
      <c r="S161309" s="33"/>
      <c r="T161309" s="33"/>
    </row>
    <row r="161326" spans="19:20">
      <c r="S161326" s="33"/>
      <c r="T161326" s="33"/>
    </row>
    <row r="161343" spans="19:20">
      <c r="S161343" s="33"/>
      <c r="T161343" s="33"/>
    </row>
    <row r="161360" spans="19:20">
      <c r="S161360" s="33"/>
      <c r="T161360" s="33"/>
    </row>
    <row r="161377" spans="19:20">
      <c r="S161377" s="33"/>
      <c r="T161377" s="33"/>
    </row>
    <row r="161394" spans="19:20">
      <c r="S161394" s="33"/>
      <c r="T161394" s="33"/>
    </row>
    <row r="161411" spans="19:20">
      <c r="S161411" s="33"/>
      <c r="T161411" s="33"/>
    </row>
    <row r="161428" spans="19:20">
      <c r="S161428" s="33"/>
      <c r="T161428" s="33"/>
    </row>
    <row r="161445" spans="19:20">
      <c r="S161445" s="33"/>
      <c r="T161445" s="33"/>
    </row>
    <row r="161462" spans="19:20">
      <c r="S161462" s="33"/>
      <c r="T161462" s="33"/>
    </row>
    <row r="161479" spans="19:20">
      <c r="S161479" s="33"/>
      <c r="T161479" s="33"/>
    </row>
    <row r="161496" spans="19:20">
      <c r="S161496" s="33"/>
      <c r="T161496" s="33"/>
    </row>
    <row r="161513" spans="19:20">
      <c r="S161513" s="33"/>
      <c r="T161513" s="33"/>
    </row>
    <row r="161530" spans="19:20">
      <c r="S161530" s="33"/>
      <c r="T161530" s="33"/>
    </row>
    <row r="161547" spans="19:20">
      <c r="S161547" s="33"/>
      <c r="T161547" s="33"/>
    </row>
    <row r="161564" spans="19:20">
      <c r="S161564" s="33"/>
      <c r="T161564" s="33"/>
    </row>
    <row r="161581" spans="19:20">
      <c r="S161581" s="33"/>
      <c r="T161581" s="33"/>
    </row>
    <row r="161598" spans="19:20">
      <c r="S161598" s="33"/>
      <c r="T161598" s="33"/>
    </row>
    <row r="161615" spans="19:20">
      <c r="S161615" s="33"/>
      <c r="T161615" s="33"/>
    </row>
    <row r="161632" spans="19:20">
      <c r="S161632" s="33"/>
      <c r="T161632" s="33"/>
    </row>
    <row r="161649" spans="19:20">
      <c r="S161649" s="33"/>
      <c r="T161649" s="33"/>
    </row>
    <row r="161666" spans="19:20">
      <c r="S161666" s="33"/>
      <c r="T161666" s="33"/>
    </row>
    <row r="161683" spans="19:20">
      <c r="S161683" s="33"/>
      <c r="T161683" s="33"/>
    </row>
    <row r="161700" spans="19:20">
      <c r="S161700" s="33"/>
      <c r="T161700" s="33"/>
    </row>
    <row r="161717" spans="19:20">
      <c r="S161717" s="33"/>
      <c r="T161717" s="33"/>
    </row>
    <row r="161734" spans="19:20">
      <c r="S161734" s="33"/>
      <c r="T161734" s="33"/>
    </row>
    <row r="161751" spans="19:20">
      <c r="S161751" s="33"/>
      <c r="T161751" s="33"/>
    </row>
    <row r="161768" spans="19:20">
      <c r="S161768" s="33"/>
      <c r="T161768" s="33"/>
    </row>
    <row r="161785" spans="19:20">
      <c r="S161785" s="33"/>
      <c r="T161785" s="33"/>
    </row>
    <row r="161802" spans="19:20">
      <c r="S161802" s="33"/>
      <c r="T161802" s="33"/>
    </row>
    <row r="161819" spans="19:20">
      <c r="S161819" s="33"/>
      <c r="T161819" s="33"/>
    </row>
    <row r="161836" spans="19:20">
      <c r="S161836" s="33"/>
      <c r="T161836" s="33"/>
    </row>
    <row r="161853" spans="19:20">
      <c r="S161853" s="33"/>
      <c r="T161853" s="33"/>
    </row>
    <row r="161870" spans="19:20">
      <c r="S161870" s="33"/>
      <c r="T161870" s="33"/>
    </row>
    <row r="161887" spans="19:20">
      <c r="S161887" s="33"/>
      <c r="T161887" s="33"/>
    </row>
    <row r="161904" spans="19:20">
      <c r="S161904" s="33"/>
      <c r="T161904" s="33"/>
    </row>
    <row r="161921" spans="19:20">
      <c r="S161921" s="33"/>
      <c r="T161921" s="33"/>
    </row>
    <row r="161938" spans="19:20">
      <c r="S161938" s="33"/>
      <c r="T161938" s="33"/>
    </row>
    <row r="161955" spans="19:20">
      <c r="S161955" s="33"/>
      <c r="T161955" s="33"/>
    </row>
    <row r="161972" spans="19:20">
      <c r="S161972" s="33"/>
      <c r="T161972" s="33"/>
    </row>
    <row r="161989" spans="19:20">
      <c r="S161989" s="33"/>
      <c r="T161989" s="33"/>
    </row>
    <row r="162006" spans="19:20">
      <c r="S162006" s="33"/>
      <c r="T162006" s="33"/>
    </row>
    <row r="162023" spans="19:20">
      <c r="S162023" s="33"/>
      <c r="T162023" s="33"/>
    </row>
    <row r="162040" spans="19:20">
      <c r="S162040" s="33"/>
      <c r="T162040" s="33"/>
    </row>
    <row r="162057" spans="19:20">
      <c r="S162057" s="33"/>
      <c r="T162057" s="33"/>
    </row>
    <row r="162074" spans="19:20">
      <c r="S162074" s="33"/>
      <c r="T162074" s="33"/>
    </row>
    <row r="162091" spans="19:20">
      <c r="S162091" s="33"/>
      <c r="T162091" s="33"/>
    </row>
    <row r="162108" spans="19:20">
      <c r="S162108" s="33"/>
      <c r="T162108" s="33"/>
    </row>
    <row r="162125" spans="19:20">
      <c r="S162125" s="33"/>
      <c r="T162125" s="33"/>
    </row>
    <row r="162142" spans="19:20">
      <c r="S162142" s="33"/>
      <c r="T162142" s="33"/>
    </row>
    <row r="162159" spans="19:20">
      <c r="S162159" s="33"/>
      <c r="T162159" s="33"/>
    </row>
    <row r="162176" spans="19:20">
      <c r="S162176" s="33"/>
      <c r="T162176" s="33"/>
    </row>
    <row r="162193" spans="19:20">
      <c r="S162193" s="33"/>
      <c r="T162193" s="33"/>
    </row>
    <row r="162210" spans="19:20">
      <c r="S162210" s="33"/>
      <c r="T162210" s="33"/>
    </row>
    <row r="162227" spans="19:20">
      <c r="S162227" s="33"/>
      <c r="T162227" s="33"/>
    </row>
    <row r="162244" spans="19:20">
      <c r="S162244" s="33"/>
      <c r="T162244" s="33"/>
    </row>
    <row r="162261" spans="19:20">
      <c r="S162261" s="33"/>
      <c r="T162261" s="33"/>
    </row>
    <row r="162278" spans="19:20">
      <c r="S162278" s="33"/>
      <c r="T162278" s="33"/>
    </row>
    <row r="162295" spans="19:20">
      <c r="S162295" s="33"/>
      <c r="T162295" s="33"/>
    </row>
    <row r="162312" spans="19:20">
      <c r="S162312" s="33"/>
      <c r="T162312" s="33"/>
    </row>
    <row r="162329" spans="19:20">
      <c r="S162329" s="33"/>
      <c r="T162329" s="33"/>
    </row>
    <row r="162346" spans="19:20">
      <c r="S162346" s="33"/>
      <c r="T162346" s="33"/>
    </row>
    <row r="162363" spans="19:20">
      <c r="S162363" s="33"/>
      <c r="T162363" s="33"/>
    </row>
    <row r="162380" spans="19:20">
      <c r="S162380" s="33"/>
      <c r="T162380" s="33"/>
    </row>
    <row r="162397" spans="19:20">
      <c r="S162397" s="33"/>
      <c r="T162397" s="33"/>
    </row>
    <row r="162414" spans="19:20">
      <c r="S162414" s="33"/>
      <c r="T162414" s="33"/>
    </row>
    <row r="162431" spans="19:20">
      <c r="S162431" s="33"/>
      <c r="T162431" s="33"/>
    </row>
    <row r="162448" spans="19:20">
      <c r="S162448" s="33"/>
      <c r="T162448" s="33"/>
    </row>
    <row r="162465" spans="19:20">
      <c r="S162465" s="33"/>
      <c r="T162465" s="33"/>
    </row>
    <row r="162482" spans="19:20">
      <c r="S162482" s="33"/>
      <c r="T162482" s="33"/>
    </row>
    <row r="162499" spans="19:20">
      <c r="S162499" s="33"/>
      <c r="T162499" s="33"/>
    </row>
    <row r="162516" spans="19:20">
      <c r="S162516" s="33"/>
      <c r="T162516" s="33"/>
    </row>
    <row r="162533" spans="19:20">
      <c r="S162533" s="33"/>
      <c r="T162533" s="33"/>
    </row>
    <row r="162550" spans="19:20">
      <c r="S162550" s="33"/>
      <c r="T162550" s="33"/>
    </row>
    <row r="162567" spans="19:20">
      <c r="S162567" s="33"/>
      <c r="T162567" s="33"/>
    </row>
    <row r="162584" spans="19:20">
      <c r="S162584" s="33"/>
      <c r="T162584" s="33"/>
    </row>
    <row r="162601" spans="19:20">
      <c r="S162601" s="33"/>
      <c r="T162601" s="33"/>
    </row>
    <row r="162618" spans="19:20">
      <c r="S162618" s="33"/>
      <c r="T162618" s="33"/>
    </row>
    <row r="162635" spans="19:20">
      <c r="S162635" s="33"/>
      <c r="T162635" s="33"/>
    </row>
    <row r="162652" spans="19:20">
      <c r="S162652" s="33"/>
      <c r="T162652" s="33"/>
    </row>
    <row r="162669" spans="19:20">
      <c r="S162669" s="33"/>
      <c r="T162669" s="33"/>
    </row>
    <row r="162686" spans="19:20">
      <c r="S162686" s="33"/>
      <c r="T162686" s="33"/>
    </row>
    <row r="162703" spans="19:20">
      <c r="S162703" s="33"/>
      <c r="T162703" s="33"/>
    </row>
    <row r="162720" spans="19:20">
      <c r="S162720" s="33"/>
      <c r="T162720" s="33"/>
    </row>
    <row r="162737" spans="19:20">
      <c r="S162737" s="33"/>
      <c r="T162737" s="33"/>
    </row>
    <row r="162754" spans="19:20">
      <c r="S162754" s="33"/>
      <c r="T162754" s="33"/>
    </row>
    <row r="162771" spans="19:20">
      <c r="S162771" s="33"/>
      <c r="T162771" s="33"/>
    </row>
    <row r="162788" spans="19:20">
      <c r="S162788" s="33"/>
      <c r="T162788" s="33"/>
    </row>
    <row r="162805" spans="19:20">
      <c r="S162805" s="33"/>
      <c r="T162805" s="33"/>
    </row>
    <row r="162822" spans="19:20">
      <c r="S162822" s="33"/>
      <c r="T162822" s="33"/>
    </row>
    <row r="162839" spans="19:20">
      <c r="S162839" s="33"/>
      <c r="T162839" s="33"/>
    </row>
    <row r="162856" spans="19:20">
      <c r="S162856" s="33"/>
      <c r="T162856" s="33"/>
    </row>
    <row r="162873" spans="19:20">
      <c r="S162873" s="33"/>
      <c r="T162873" s="33"/>
    </row>
    <row r="162890" spans="19:20">
      <c r="S162890" s="33"/>
      <c r="T162890" s="33"/>
    </row>
    <row r="162907" spans="19:20">
      <c r="S162907" s="33"/>
      <c r="T162907" s="33"/>
    </row>
    <row r="162924" spans="19:20">
      <c r="S162924" s="33"/>
      <c r="T162924" s="33"/>
    </row>
    <row r="162941" spans="19:20">
      <c r="S162941" s="33"/>
      <c r="T162941" s="33"/>
    </row>
    <row r="162958" spans="19:20">
      <c r="S162958" s="33"/>
      <c r="T162958" s="33"/>
    </row>
    <row r="162975" spans="19:20">
      <c r="S162975" s="33"/>
      <c r="T162975" s="33"/>
    </row>
    <row r="162992" spans="19:20">
      <c r="S162992" s="33"/>
      <c r="T162992" s="33"/>
    </row>
    <row r="163009" spans="19:20">
      <c r="S163009" s="33"/>
      <c r="T163009" s="33"/>
    </row>
    <row r="163026" spans="19:20">
      <c r="S163026" s="33"/>
      <c r="T163026" s="33"/>
    </row>
    <row r="163043" spans="19:20">
      <c r="S163043" s="33"/>
      <c r="T163043" s="33"/>
    </row>
    <row r="163060" spans="19:20">
      <c r="S163060" s="33"/>
      <c r="T163060" s="33"/>
    </row>
    <row r="163077" spans="19:20">
      <c r="S163077" s="33"/>
      <c r="T163077" s="33"/>
    </row>
    <row r="163094" spans="19:20">
      <c r="S163094" s="33"/>
      <c r="T163094" s="33"/>
    </row>
    <row r="163111" spans="19:20">
      <c r="S163111" s="33"/>
      <c r="T163111" s="33"/>
    </row>
    <row r="163128" spans="19:20">
      <c r="S163128" s="33"/>
      <c r="T163128" s="33"/>
    </row>
    <row r="163145" spans="19:20">
      <c r="S163145" s="33"/>
      <c r="T163145" s="33"/>
    </row>
    <row r="163162" spans="19:20">
      <c r="S163162" s="33"/>
      <c r="T163162" s="33"/>
    </row>
    <row r="163179" spans="19:20">
      <c r="S163179" s="33"/>
      <c r="T163179" s="33"/>
    </row>
    <row r="163196" spans="19:20">
      <c r="S163196" s="33"/>
      <c r="T163196" s="33"/>
    </row>
    <row r="163213" spans="19:20">
      <c r="S163213" s="33"/>
      <c r="T163213" s="33"/>
    </row>
    <row r="163230" spans="19:20">
      <c r="S163230" s="33"/>
      <c r="T163230" s="33"/>
    </row>
    <row r="163247" spans="19:20">
      <c r="S163247" s="33"/>
      <c r="T163247" s="33"/>
    </row>
    <row r="163264" spans="19:20">
      <c r="S163264" s="33"/>
      <c r="T163264" s="33"/>
    </row>
    <row r="163281" spans="19:20">
      <c r="S163281" s="33"/>
      <c r="T163281" s="33"/>
    </row>
    <row r="163298" spans="19:20">
      <c r="S163298" s="33"/>
      <c r="T163298" s="33"/>
    </row>
    <row r="163315" spans="19:20">
      <c r="S163315" s="33"/>
      <c r="T163315" s="33"/>
    </row>
    <row r="163332" spans="19:20">
      <c r="S163332" s="33"/>
      <c r="T163332" s="33"/>
    </row>
    <row r="163349" spans="19:20">
      <c r="S163349" s="33"/>
      <c r="T163349" s="33"/>
    </row>
    <row r="163366" spans="19:20">
      <c r="S163366" s="33"/>
      <c r="T163366" s="33"/>
    </row>
    <row r="163383" spans="19:20">
      <c r="S163383" s="33"/>
      <c r="T163383" s="33"/>
    </row>
    <row r="163400" spans="19:20">
      <c r="S163400" s="33"/>
      <c r="T163400" s="33"/>
    </row>
    <row r="163417" spans="19:20">
      <c r="S163417" s="33"/>
      <c r="T163417" s="33"/>
    </row>
    <row r="163434" spans="19:20">
      <c r="S163434" s="33"/>
      <c r="T163434" s="33"/>
    </row>
    <row r="163451" spans="19:20">
      <c r="S163451" s="33"/>
      <c r="T163451" s="33"/>
    </row>
    <row r="163468" spans="19:20">
      <c r="S163468" s="33"/>
      <c r="T163468" s="33"/>
    </row>
    <row r="163485" spans="19:20">
      <c r="S163485" s="33"/>
      <c r="T163485" s="33"/>
    </row>
    <row r="163502" spans="19:20">
      <c r="S163502" s="33"/>
      <c r="T163502" s="33"/>
    </row>
    <row r="163519" spans="19:20">
      <c r="S163519" s="33"/>
      <c r="T163519" s="33"/>
    </row>
    <row r="163536" spans="19:20">
      <c r="S163536" s="33"/>
      <c r="T163536" s="33"/>
    </row>
    <row r="163553" spans="19:20">
      <c r="S163553" s="33"/>
      <c r="T163553" s="33"/>
    </row>
    <row r="163570" spans="19:20">
      <c r="S163570" s="33"/>
      <c r="T163570" s="33"/>
    </row>
    <row r="163587" spans="19:20">
      <c r="S163587" s="33"/>
      <c r="T163587" s="33"/>
    </row>
    <row r="163604" spans="19:20">
      <c r="S163604" s="33"/>
      <c r="T163604" s="33"/>
    </row>
    <row r="163621" spans="19:20">
      <c r="S163621" s="33"/>
      <c r="T163621" s="33"/>
    </row>
    <row r="163638" spans="19:20">
      <c r="S163638" s="33"/>
      <c r="T163638" s="33"/>
    </row>
    <row r="163655" spans="19:20">
      <c r="S163655" s="33"/>
      <c r="T163655" s="33"/>
    </row>
    <row r="163672" spans="19:20">
      <c r="S163672" s="33"/>
      <c r="T163672" s="33"/>
    </row>
    <row r="163689" spans="19:20">
      <c r="S163689" s="33"/>
      <c r="T163689" s="33"/>
    </row>
    <row r="163706" spans="19:20">
      <c r="S163706" s="33"/>
      <c r="T163706" s="33"/>
    </row>
    <row r="163723" spans="19:20">
      <c r="S163723" s="33"/>
      <c r="T163723" s="33"/>
    </row>
    <row r="163740" spans="19:20">
      <c r="S163740" s="33"/>
      <c r="T163740" s="33"/>
    </row>
    <row r="163757" spans="19:20">
      <c r="S163757" s="33"/>
      <c r="T163757" s="33"/>
    </row>
    <row r="163774" spans="19:20">
      <c r="S163774" s="33"/>
      <c r="T163774" s="33"/>
    </row>
    <row r="163791" spans="19:20">
      <c r="S163791" s="33"/>
      <c r="T163791" s="33"/>
    </row>
    <row r="163808" spans="19:20">
      <c r="S163808" s="33"/>
      <c r="T163808" s="33"/>
    </row>
    <row r="163825" spans="19:20">
      <c r="S163825" s="33"/>
      <c r="T163825" s="33"/>
    </row>
    <row r="163842" spans="19:20">
      <c r="S163842" s="33"/>
      <c r="T163842" s="33"/>
    </row>
    <row r="163859" spans="19:20">
      <c r="S163859" s="33"/>
      <c r="T163859" s="33"/>
    </row>
    <row r="163876" spans="19:20">
      <c r="S163876" s="33"/>
      <c r="T163876" s="33"/>
    </row>
    <row r="163893" spans="19:20">
      <c r="S163893" s="33"/>
      <c r="T163893" s="33"/>
    </row>
    <row r="163910" spans="19:20">
      <c r="S163910" s="33"/>
      <c r="T163910" s="33"/>
    </row>
    <row r="163927" spans="19:20">
      <c r="S163927" s="33"/>
      <c r="T163927" s="33"/>
    </row>
    <row r="163944" spans="19:20">
      <c r="S163944" s="33"/>
      <c r="T163944" s="33"/>
    </row>
    <row r="163961" spans="19:20">
      <c r="S163961" s="33"/>
      <c r="T163961" s="33"/>
    </row>
    <row r="163978" spans="19:20">
      <c r="S163978" s="33"/>
      <c r="T163978" s="33"/>
    </row>
    <row r="163995" spans="19:20">
      <c r="S163995" s="33"/>
      <c r="T163995" s="33"/>
    </row>
    <row r="164012" spans="19:20">
      <c r="S164012" s="33"/>
      <c r="T164012" s="33"/>
    </row>
    <row r="164029" spans="19:20">
      <c r="S164029" s="33"/>
      <c r="T164029" s="33"/>
    </row>
    <row r="164046" spans="19:20">
      <c r="S164046" s="33"/>
      <c r="T164046" s="33"/>
    </row>
    <row r="164063" spans="19:20">
      <c r="S164063" s="33"/>
      <c r="T164063" s="33"/>
    </row>
    <row r="164080" spans="19:20">
      <c r="S164080" s="33"/>
      <c r="T164080" s="33"/>
    </row>
    <row r="164097" spans="19:20">
      <c r="S164097" s="33"/>
      <c r="T164097" s="33"/>
    </row>
    <row r="164114" spans="19:20">
      <c r="S164114" s="33"/>
      <c r="T164114" s="33"/>
    </row>
    <row r="164131" spans="19:20">
      <c r="S164131" s="33"/>
      <c r="T164131" s="33"/>
    </row>
    <row r="164148" spans="19:20">
      <c r="S164148" s="33"/>
      <c r="T164148" s="33"/>
    </row>
    <row r="164165" spans="19:20">
      <c r="S164165" s="33"/>
      <c r="T164165" s="33"/>
    </row>
    <row r="164182" spans="19:20">
      <c r="S164182" s="33"/>
      <c r="T164182" s="33"/>
    </row>
    <row r="164199" spans="19:20">
      <c r="S164199" s="33"/>
      <c r="T164199" s="33"/>
    </row>
    <row r="164216" spans="19:20">
      <c r="S164216" s="33"/>
      <c r="T164216" s="33"/>
    </row>
    <row r="164233" spans="19:20">
      <c r="S164233" s="33"/>
      <c r="T164233" s="33"/>
    </row>
    <row r="164250" spans="19:20">
      <c r="S164250" s="33"/>
      <c r="T164250" s="33"/>
    </row>
    <row r="164267" spans="19:20">
      <c r="S164267" s="33"/>
      <c r="T164267" s="33"/>
    </row>
    <row r="164284" spans="19:20">
      <c r="S164284" s="33"/>
      <c r="T164284" s="33"/>
    </row>
    <row r="164301" spans="19:20">
      <c r="S164301" s="33"/>
      <c r="T164301" s="33"/>
    </row>
    <row r="164318" spans="19:20">
      <c r="S164318" s="33"/>
      <c r="T164318" s="33"/>
    </row>
    <row r="164335" spans="19:20">
      <c r="S164335" s="33"/>
      <c r="T164335" s="33"/>
    </row>
    <row r="164352" spans="19:20">
      <c r="S164352" s="33"/>
      <c r="T164352" s="33"/>
    </row>
    <row r="164369" spans="19:20">
      <c r="S164369" s="33"/>
      <c r="T164369" s="33"/>
    </row>
    <row r="164386" spans="19:20">
      <c r="S164386" s="33"/>
      <c r="T164386" s="33"/>
    </row>
    <row r="164403" spans="19:20">
      <c r="S164403" s="33"/>
      <c r="T164403" s="33"/>
    </row>
    <row r="164420" spans="19:20">
      <c r="S164420" s="33"/>
      <c r="T164420" s="33"/>
    </row>
    <row r="164437" spans="19:20">
      <c r="S164437" s="33"/>
      <c r="T164437" s="33"/>
    </row>
    <row r="164454" spans="19:20">
      <c r="S164454" s="33"/>
      <c r="T164454" s="33"/>
    </row>
    <row r="164471" spans="19:20">
      <c r="S164471" s="33"/>
      <c r="T164471" s="33"/>
    </row>
    <row r="164488" spans="19:20">
      <c r="S164488" s="33"/>
      <c r="T164488" s="33"/>
    </row>
    <row r="164505" spans="19:20">
      <c r="S164505" s="33"/>
      <c r="T164505" s="33"/>
    </row>
    <row r="164522" spans="19:20">
      <c r="S164522" s="33"/>
      <c r="T164522" s="33"/>
    </row>
    <row r="164539" spans="19:20">
      <c r="S164539" s="33"/>
      <c r="T164539" s="33"/>
    </row>
    <row r="164556" spans="19:20">
      <c r="S164556" s="33"/>
      <c r="T164556" s="33"/>
    </row>
    <row r="164573" spans="19:20">
      <c r="S164573" s="33"/>
      <c r="T164573" s="33"/>
    </row>
    <row r="164590" spans="19:20">
      <c r="S164590" s="33"/>
      <c r="T164590" s="33"/>
    </row>
    <row r="164607" spans="19:20">
      <c r="S164607" s="33"/>
      <c r="T164607" s="33"/>
    </row>
    <row r="164624" spans="19:20">
      <c r="S164624" s="33"/>
      <c r="T164624" s="33"/>
    </row>
    <row r="164641" spans="19:20">
      <c r="S164641" s="33"/>
      <c r="T164641" s="33"/>
    </row>
    <row r="164658" spans="19:20">
      <c r="S164658" s="33"/>
      <c r="T164658" s="33"/>
    </row>
    <row r="164675" spans="19:20">
      <c r="S164675" s="33"/>
      <c r="T164675" s="33"/>
    </row>
    <row r="164692" spans="19:20">
      <c r="S164692" s="33"/>
      <c r="T164692" s="33"/>
    </row>
    <row r="164709" spans="19:20">
      <c r="S164709" s="33"/>
      <c r="T164709" s="33"/>
    </row>
    <row r="164726" spans="19:20">
      <c r="S164726" s="33"/>
      <c r="T164726" s="33"/>
    </row>
    <row r="164743" spans="19:20">
      <c r="S164743" s="33"/>
      <c r="T164743" s="33"/>
    </row>
    <row r="164760" spans="19:20">
      <c r="S164760" s="33"/>
      <c r="T164760" s="33"/>
    </row>
    <row r="164777" spans="19:20">
      <c r="S164777" s="33"/>
      <c r="T164777" s="33"/>
    </row>
    <row r="164794" spans="19:20">
      <c r="S164794" s="33"/>
      <c r="T164794" s="33"/>
    </row>
    <row r="164811" spans="19:20">
      <c r="S164811" s="33"/>
      <c r="T164811" s="33"/>
    </row>
    <row r="164828" spans="19:20">
      <c r="S164828" s="33"/>
      <c r="T164828" s="33"/>
    </row>
    <row r="164845" spans="19:20">
      <c r="S164845" s="33"/>
      <c r="T164845" s="33"/>
    </row>
    <row r="164862" spans="19:20">
      <c r="S164862" s="33"/>
      <c r="T164862" s="33"/>
    </row>
    <row r="164879" spans="19:20">
      <c r="S164879" s="33"/>
      <c r="T164879" s="33"/>
    </row>
    <row r="164896" spans="19:20">
      <c r="S164896" s="33"/>
      <c r="T164896" s="33"/>
    </row>
    <row r="164913" spans="19:20">
      <c r="S164913" s="33"/>
      <c r="T164913" s="33"/>
    </row>
    <row r="164930" spans="19:20">
      <c r="S164930" s="33"/>
      <c r="T164930" s="33"/>
    </row>
    <row r="164947" spans="19:20">
      <c r="S164947" s="33"/>
      <c r="T164947" s="33"/>
    </row>
    <row r="164964" spans="19:20">
      <c r="S164964" s="33"/>
      <c r="T164964" s="33"/>
    </row>
    <row r="164981" spans="19:20">
      <c r="S164981" s="33"/>
      <c r="T164981" s="33"/>
    </row>
    <row r="164998" spans="19:20">
      <c r="S164998" s="33"/>
      <c r="T164998" s="33"/>
    </row>
    <row r="165015" spans="19:20">
      <c r="S165015" s="33"/>
      <c r="T165015" s="33"/>
    </row>
    <row r="165032" spans="19:20">
      <c r="S165032" s="33"/>
      <c r="T165032" s="33"/>
    </row>
    <row r="165049" spans="19:20">
      <c r="S165049" s="33"/>
      <c r="T165049" s="33"/>
    </row>
    <row r="165066" spans="19:20">
      <c r="S165066" s="33"/>
      <c r="T165066" s="33"/>
    </row>
    <row r="165083" spans="19:20">
      <c r="S165083" s="33"/>
      <c r="T165083" s="33"/>
    </row>
    <row r="165100" spans="19:20">
      <c r="S165100" s="33"/>
      <c r="T165100" s="33"/>
    </row>
    <row r="165117" spans="19:20">
      <c r="S165117" s="33"/>
      <c r="T165117" s="33"/>
    </row>
    <row r="165134" spans="19:20">
      <c r="S165134" s="33"/>
      <c r="T165134" s="33"/>
    </row>
    <row r="165151" spans="19:20">
      <c r="S165151" s="33"/>
      <c r="T165151" s="33"/>
    </row>
    <row r="165168" spans="19:20">
      <c r="S165168" s="33"/>
      <c r="T165168" s="33"/>
    </row>
    <row r="165185" spans="19:20">
      <c r="S165185" s="33"/>
      <c r="T165185" s="33"/>
    </row>
    <row r="165202" spans="19:20">
      <c r="S165202" s="33"/>
      <c r="T165202" s="33"/>
    </row>
    <row r="165219" spans="19:20">
      <c r="S165219" s="33"/>
      <c r="T165219" s="33"/>
    </row>
    <row r="165236" spans="19:20">
      <c r="S165236" s="33"/>
      <c r="T165236" s="33"/>
    </row>
    <row r="165253" spans="19:20">
      <c r="S165253" s="33"/>
      <c r="T165253" s="33"/>
    </row>
    <row r="165270" spans="19:20">
      <c r="S165270" s="33"/>
      <c r="T165270" s="33"/>
    </row>
    <row r="165287" spans="19:20">
      <c r="S165287" s="33"/>
      <c r="T165287" s="33"/>
    </row>
    <row r="165304" spans="19:20">
      <c r="S165304" s="33"/>
      <c r="T165304" s="33"/>
    </row>
    <row r="165321" spans="19:20">
      <c r="S165321" s="33"/>
      <c r="T165321" s="33"/>
    </row>
    <row r="165338" spans="19:20">
      <c r="S165338" s="33"/>
      <c r="T165338" s="33"/>
    </row>
    <row r="165355" spans="19:20">
      <c r="S165355" s="33"/>
      <c r="T165355" s="33"/>
    </row>
    <row r="165372" spans="19:20">
      <c r="S165372" s="33"/>
      <c r="T165372" s="33"/>
    </row>
    <row r="165389" spans="19:20">
      <c r="S165389" s="33"/>
      <c r="T165389" s="33"/>
    </row>
    <row r="165406" spans="19:20">
      <c r="S165406" s="33"/>
      <c r="T165406" s="33"/>
    </row>
    <row r="165423" spans="19:20">
      <c r="S165423" s="33"/>
      <c r="T165423" s="33"/>
    </row>
    <row r="165440" spans="19:20">
      <c r="S165440" s="33"/>
      <c r="T165440" s="33"/>
    </row>
    <row r="165457" spans="19:20">
      <c r="S165457" s="33"/>
      <c r="T165457" s="33"/>
    </row>
    <row r="165474" spans="19:20">
      <c r="S165474" s="33"/>
      <c r="T165474" s="33"/>
    </row>
    <row r="165491" spans="19:20">
      <c r="S165491" s="33"/>
      <c r="T165491" s="33"/>
    </row>
    <row r="165508" spans="19:20">
      <c r="S165508" s="33"/>
      <c r="T165508" s="33"/>
    </row>
    <row r="165525" spans="19:20">
      <c r="S165525" s="33"/>
      <c r="T165525" s="33"/>
    </row>
    <row r="165542" spans="19:20">
      <c r="S165542" s="33"/>
      <c r="T165542" s="33"/>
    </row>
    <row r="165559" spans="19:20">
      <c r="S165559" s="33"/>
      <c r="T165559" s="33"/>
    </row>
    <row r="165576" spans="19:20">
      <c r="S165576" s="33"/>
      <c r="T165576" s="33"/>
    </row>
    <row r="165593" spans="19:20">
      <c r="S165593" s="33"/>
      <c r="T165593" s="33"/>
    </row>
    <row r="165610" spans="19:20">
      <c r="S165610" s="33"/>
      <c r="T165610" s="33"/>
    </row>
    <row r="165627" spans="19:20">
      <c r="S165627" s="33"/>
      <c r="T165627" s="33"/>
    </row>
    <row r="165644" spans="19:20">
      <c r="S165644" s="33"/>
      <c r="T165644" s="33"/>
    </row>
    <row r="165661" spans="19:20">
      <c r="S165661" s="33"/>
      <c r="T165661" s="33"/>
    </row>
    <row r="165678" spans="19:20">
      <c r="S165678" s="33"/>
      <c r="T165678" s="33"/>
    </row>
    <row r="165695" spans="19:20">
      <c r="S165695" s="33"/>
      <c r="T165695" s="33"/>
    </row>
    <row r="165712" spans="19:20">
      <c r="S165712" s="33"/>
      <c r="T165712" s="33"/>
    </row>
    <row r="165729" spans="19:20">
      <c r="S165729" s="33"/>
      <c r="T165729" s="33"/>
    </row>
    <row r="165746" spans="19:20">
      <c r="S165746" s="33"/>
      <c r="T165746" s="33"/>
    </row>
    <row r="165763" spans="19:20">
      <c r="S165763" s="33"/>
      <c r="T165763" s="33"/>
    </row>
    <row r="165780" spans="19:20">
      <c r="S165780" s="33"/>
      <c r="T165780" s="33"/>
    </row>
    <row r="165797" spans="19:20">
      <c r="S165797" s="33"/>
      <c r="T165797" s="33"/>
    </row>
    <row r="165814" spans="19:20">
      <c r="S165814" s="33"/>
      <c r="T165814" s="33"/>
    </row>
    <row r="165831" spans="19:20">
      <c r="S165831" s="33"/>
      <c r="T165831" s="33"/>
    </row>
    <row r="165848" spans="19:20">
      <c r="S165848" s="33"/>
      <c r="T165848" s="33"/>
    </row>
    <row r="165865" spans="19:20">
      <c r="S165865" s="33"/>
      <c r="T165865" s="33"/>
    </row>
    <row r="165882" spans="19:20">
      <c r="S165882" s="33"/>
      <c r="T165882" s="33"/>
    </row>
    <row r="165899" spans="19:20">
      <c r="S165899" s="33"/>
      <c r="T165899" s="33"/>
    </row>
    <row r="165916" spans="19:20">
      <c r="S165916" s="33"/>
      <c r="T165916" s="33"/>
    </row>
    <row r="165933" spans="19:20">
      <c r="S165933" s="33"/>
      <c r="T165933" s="33"/>
    </row>
    <row r="165950" spans="19:20">
      <c r="S165950" s="33"/>
      <c r="T165950" s="33"/>
    </row>
    <row r="165967" spans="19:20">
      <c r="S165967" s="33"/>
      <c r="T165967" s="33"/>
    </row>
    <row r="165984" spans="19:20">
      <c r="S165984" s="33"/>
      <c r="T165984" s="33"/>
    </row>
    <row r="166001" spans="19:20">
      <c r="S166001" s="33"/>
      <c r="T166001" s="33"/>
    </row>
    <row r="166018" spans="19:20">
      <c r="S166018" s="33"/>
      <c r="T166018" s="33"/>
    </row>
    <row r="166035" spans="19:20">
      <c r="S166035" s="33"/>
      <c r="T166035" s="33"/>
    </row>
    <row r="166052" spans="19:20">
      <c r="S166052" s="33"/>
      <c r="T166052" s="33"/>
    </row>
    <row r="166069" spans="19:20">
      <c r="S166069" s="33"/>
      <c r="T166069" s="33"/>
    </row>
    <row r="166086" spans="19:20">
      <c r="S166086" s="33"/>
      <c r="T166086" s="33"/>
    </row>
    <row r="166103" spans="19:20">
      <c r="S166103" s="33"/>
      <c r="T166103" s="33"/>
    </row>
    <row r="166120" spans="19:20">
      <c r="S166120" s="33"/>
      <c r="T166120" s="33"/>
    </row>
    <row r="166137" spans="19:20">
      <c r="S166137" s="33"/>
      <c r="T166137" s="33"/>
    </row>
    <row r="166154" spans="19:20">
      <c r="S166154" s="33"/>
      <c r="T166154" s="33"/>
    </row>
    <row r="166171" spans="19:20">
      <c r="S166171" s="33"/>
      <c r="T166171" s="33"/>
    </row>
    <row r="166188" spans="19:20">
      <c r="S166188" s="33"/>
      <c r="T166188" s="33"/>
    </row>
    <row r="166205" spans="19:20">
      <c r="S166205" s="33"/>
      <c r="T166205" s="33"/>
    </row>
    <row r="166222" spans="19:20">
      <c r="S166222" s="33"/>
      <c r="T166222" s="33"/>
    </row>
    <row r="166239" spans="19:20">
      <c r="S166239" s="33"/>
      <c r="T166239" s="33"/>
    </row>
    <row r="166256" spans="19:20">
      <c r="S166256" s="33"/>
      <c r="T166256" s="33"/>
    </row>
    <row r="166273" spans="19:20">
      <c r="S166273" s="33"/>
      <c r="T166273" s="33"/>
    </row>
    <row r="166290" spans="19:20">
      <c r="S166290" s="33"/>
      <c r="T166290" s="33"/>
    </row>
    <row r="166307" spans="19:20">
      <c r="S166307" s="33"/>
      <c r="T166307" s="33"/>
    </row>
    <row r="166324" spans="19:20">
      <c r="S166324" s="33"/>
      <c r="T166324" s="33"/>
    </row>
    <row r="166341" spans="19:20">
      <c r="S166341" s="33"/>
      <c r="T166341" s="33"/>
    </row>
    <row r="166358" spans="19:20">
      <c r="S166358" s="33"/>
      <c r="T166358" s="33"/>
    </row>
    <row r="166375" spans="19:20">
      <c r="S166375" s="33"/>
      <c r="T166375" s="33"/>
    </row>
    <row r="166392" spans="19:20">
      <c r="S166392" s="33"/>
      <c r="T166392" s="33"/>
    </row>
    <row r="166409" spans="19:20">
      <c r="S166409" s="33"/>
      <c r="T166409" s="33"/>
    </row>
    <row r="166426" spans="19:20">
      <c r="S166426" s="33"/>
      <c r="T166426" s="33"/>
    </row>
    <row r="166443" spans="19:20">
      <c r="S166443" s="33"/>
      <c r="T166443" s="33"/>
    </row>
    <row r="166460" spans="19:20">
      <c r="S166460" s="33"/>
      <c r="T166460" s="33"/>
    </row>
    <row r="166477" spans="19:20">
      <c r="S166477" s="33"/>
      <c r="T166477" s="33"/>
    </row>
    <row r="166494" spans="19:20">
      <c r="S166494" s="33"/>
      <c r="T166494" s="33"/>
    </row>
    <row r="166511" spans="19:20">
      <c r="S166511" s="33"/>
      <c r="T166511" s="33"/>
    </row>
    <row r="166528" spans="19:20">
      <c r="S166528" s="33"/>
      <c r="T166528" s="33"/>
    </row>
    <row r="166545" spans="19:20">
      <c r="S166545" s="33"/>
      <c r="T166545" s="33"/>
    </row>
    <row r="166562" spans="19:20">
      <c r="S166562" s="33"/>
      <c r="T166562" s="33"/>
    </row>
    <row r="166579" spans="19:20">
      <c r="S166579" s="33"/>
      <c r="T166579" s="33"/>
    </row>
    <row r="166596" spans="19:20">
      <c r="S166596" s="33"/>
      <c r="T166596" s="33"/>
    </row>
    <row r="166613" spans="19:20">
      <c r="S166613" s="33"/>
      <c r="T166613" s="33"/>
    </row>
    <row r="166630" spans="19:20">
      <c r="S166630" s="33"/>
      <c r="T166630" s="33"/>
    </row>
    <row r="166647" spans="19:20">
      <c r="S166647" s="33"/>
      <c r="T166647" s="33"/>
    </row>
    <row r="166664" spans="19:20">
      <c r="S166664" s="33"/>
      <c r="T166664" s="33"/>
    </row>
    <row r="166681" spans="19:20">
      <c r="S166681" s="33"/>
      <c r="T166681" s="33"/>
    </row>
    <row r="166698" spans="19:20">
      <c r="S166698" s="33"/>
      <c r="T166698" s="33"/>
    </row>
    <row r="166715" spans="19:20">
      <c r="S166715" s="33"/>
      <c r="T166715" s="33"/>
    </row>
    <row r="166732" spans="19:20">
      <c r="S166732" s="33"/>
      <c r="T166732" s="33"/>
    </row>
    <row r="166749" spans="19:20">
      <c r="S166749" s="33"/>
      <c r="T166749" s="33"/>
    </row>
    <row r="166766" spans="19:20">
      <c r="S166766" s="33"/>
      <c r="T166766" s="33"/>
    </row>
    <row r="166783" spans="19:20">
      <c r="S166783" s="33"/>
      <c r="T166783" s="33"/>
    </row>
    <row r="166800" spans="19:20">
      <c r="S166800" s="33"/>
      <c r="T166800" s="33"/>
    </row>
    <row r="166817" spans="19:20">
      <c r="S166817" s="33"/>
      <c r="T166817" s="33"/>
    </row>
    <row r="166834" spans="19:20">
      <c r="S166834" s="33"/>
      <c r="T166834" s="33"/>
    </row>
    <row r="166851" spans="19:20">
      <c r="S166851" s="33"/>
      <c r="T166851" s="33"/>
    </row>
    <row r="166868" spans="19:20">
      <c r="S166868" s="33"/>
      <c r="T166868" s="33"/>
    </row>
    <row r="166885" spans="19:20">
      <c r="S166885" s="33"/>
      <c r="T166885" s="33"/>
    </row>
    <row r="166902" spans="19:20">
      <c r="S166902" s="33"/>
      <c r="T166902" s="33"/>
    </row>
    <row r="166919" spans="19:20">
      <c r="S166919" s="33"/>
      <c r="T166919" s="33"/>
    </row>
    <row r="166936" spans="19:20">
      <c r="S166936" s="33"/>
      <c r="T166936" s="33"/>
    </row>
    <row r="166953" spans="19:20">
      <c r="S166953" s="33"/>
      <c r="T166953" s="33"/>
    </row>
    <row r="166970" spans="19:20">
      <c r="S166970" s="33"/>
      <c r="T166970" s="33"/>
    </row>
    <row r="166987" spans="19:20">
      <c r="S166987" s="33"/>
      <c r="T166987" s="33"/>
    </row>
    <row r="167004" spans="19:20">
      <c r="S167004" s="33"/>
      <c r="T167004" s="33"/>
    </row>
    <row r="167021" spans="19:20">
      <c r="S167021" s="33"/>
      <c r="T167021" s="33"/>
    </row>
    <row r="167038" spans="19:20">
      <c r="S167038" s="33"/>
      <c r="T167038" s="33"/>
    </row>
    <row r="167055" spans="19:20">
      <c r="S167055" s="33"/>
      <c r="T167055" s="33"/>
    </row>
    <row r="167072" spans="19:20">
      <c r="S167072" s="33"/>
      <c r="T167072" s="33"/>
    </row>
    <row r="167089" spans="19:20">
      <c r="S167089" s="33"/>
      <c r="T167089" s="33"/>
    </row>
    <row r="167106" spans="19:20">
      <c r="S167106" s="33"/>
      <c r="T167106" s="33"/>
    </row>
    <row r="167123" spans="19:20">
      <c r="S167123" s="33"/>
      <c r="T167123" s="33"/>
    </row>
    <row r="167140" spans="19:20">
      <c r="S167140" s="33"/>
      <c r="T167140" s="33"/>
    </row>
    <row r="167157" spans="19:20">
      <c r="S167157" s="33"/>
      <c r="T167157" s="33"/>
    </row>
    <row r="167174" spans="19:20">
      <c r="S167174" s="33"/>
      <c r="T167174" s="33"/>
    </row>
    <row r="167191" spans="19:20">
      <c r="S167191" s="33"/>
      <c r="T167191" s="33"/>
    </row>
    <row r="167208" spans="19:20">
      <c r="S167208" s="33"/>
      <c r="T167208" s="33"/>
    </row>
    <row r="167225" spans="19:20">
      <c r="S167225" s="33"/>
      <c r="T167225" s="33"/>
    </row>
    <row r="167242" spans="19:20">
      <c r="S167242" s="33"/>
      <c r="T167242" s="33"/>
    </row>
    <row r="167259" spans="19:20">
      <c r="S167259" s="33"/>
      <c r="T167259" s="33"/>
    </row>
    <row r="167276" spans="19:20">
      <c r="S167276" s="33"/>
      <c r="T167276" s="33"/>
    </row>
    <row r="167293" spans="19:20">
      <c r="S167293" s="33"/>
      <c r="T167293" s="33"/>
    </row>
    <row r="167310" spans="19:20">
      <c r="S167310" s="33"/>
      <c r="T167310" s="33"/>
    </row>
    <row r="167327" spans="19:20">
      <c r="S167327" s="33"/>
      <c r="T167327" s="33"/>
    </row>
    <row r="167344" spans="19:20">
      <c r="S167344" s="33"/>
      <c r="T167344" s="33"/>
    </row>
    <row r="167361" spans="19:20">
      <c r="S167361" s="33"/>
      <c r="T167361" s="33"/>
    </row>
    <row r="167378" spans="19:20">
      <c r="S167378" s="33"/>
      <c r="T167378" s="33"/>
    </row>
    <row r="167395" spans="19:20">
      <c r="S167395" s="33"/>
      <c r="T167395" s="33"/>
    </row>
    <row r="167412" spans="19:20">
      <c r="S167412" s="33"/>
      <c r="T167412" s="33"/>
    </row>
    <row r="167429" spans="19:20">
      <c r="S167429" s="33"/>
      <c r="T167429" s="33"/>
    </row>
    <row r="167446" spans="19:20">
      <c r="S167446" s="33"/>
      <c r="T167446" s="33"/>
    </row>
    <row r="167463" spans="19:20">
      <c r="S167463" s="33"/>
      <c r="T167463" s="33"/>
    </row>
    <row r="167480" spans="19:20">
      <c r="S167480" s="33"/>
      <c r="T167480" s="33"/>
    </row>
    <row r="167497" spans="19:20">
      <c r="S167497" s="33"/>
      <c r="T167497" s="33"/>
    </row>
    <row r="167514" spans="19:20">
      <c r="S167514" s="33"/>
      <c r="T167514" s="33"/>
    </row>
    <row r="167531" spans="19:20">
      <c r="S167531" s="33"/>
      <c r="T167531" s="33"/>
    </row>
    <row r="167548" spans="19:20">
      <c r="S167548" s="33"/>
      <c r="T167548" s="33"/>
    </row>
    <row r="167565" spans="19:20">
      <c r="S167565" s="33"/>
      <c r="T167565" s="33"/>
    </row>
    <row r="167582" spans="19:20">
      <c r="S167582" s="33"/>
      <c r="T167582" s="33"/>
    </row>
    <row r="167599" spans="19:20">
      <c r="S167599" s="33"/>
      <c r="T167599" s="33"/>
    </row>
    <row r="167616" spans="19:20">
      <c r="S167616" s="33"/>
      <c r="T167616" s="33"/>
    </row>
    <row r="167633" spans="19:20">
      <c r="S167633" s="33"/>
      <c r="T167633" s="33"/>
    </row>
    <row r="167650" spans="19:20">
      <c r="S167650" s="33"/>
      <c r="T167650" s="33"/>
    </row>
    <row r="167667" spans="19:20">
      <c r="S167667" s="33"/>
      <c r="T167667" s="33"/>
    </row>
    <row r="167684" spans="19:20">
      <c r="S167684" s="33"/>
      <c r="T167684" s="33"/>
    </row>
    <row r="167701" spans="19:20">
      <c r="S167701" s="33"/>
      <c r="T167701" s="33"/>
    </row>
    <row r="167718" spans="19:20">
      <c r="S167718" s="33"/>
      <c r="T167718" s="33"/>
    </row>
    <row r="167735" spans="19:20">
      <c r="S167735" s="33"/>
      <c r="T167735" s="33"/>
    </row>
    <row r="167752" spans="19:20">
      <c r="S167752" s="33"/>
      <c r="T167752" s="33"/>
    </row>
    <row r="167769" spans="19:20">
      <c r="S167769" s="33"/>
      <c r="T167769" s="33"/>
    </row>
    <row r="167786" spans="19:20">
      <c r="S167786" s="33"/>
      <c r="T167786" s="33"/>
    </row>
    <row r="167803" spans="19:20">
      <c r="S167803" s="33"/>
      <c r="T167803" s="33"/>
    </row>
    <row r="167820" spans="19:20">
      <c r="S167820" s="33"/>
      <c r="T167820" s="33"/>
    </row>
    <row r="167837" spans="19:20">
      <c r="S167837" s="33"/>
      <c r="T167837" s="33"/>
    </row>
    <row r="167854" spans="19:20">
      <c r="S167854" s="33"/>
      <c r="T167854" s="33"/>
    </row>
    <row r="167871" spans="19:20">
      <c r="S167871" s="33"/>
      <c r="T167871" s="33"/>
    </row>
    <row r="167888" spans="19:20">
      <c r="S167888" s="33"/>
      <c r="T167888" s="33"/>
    </row>
    <row r="167905" spans="19:20">
      <c r="S167905" s="33"/>
      <c r="T167905" s="33"/>
    </row>
    <row r="167922" spans="19:20">
      <c r="S167922" s="33"/>
      <c r="T167922" s="33"/>
    </row>
    <row r="167939" spans="19:20">
      <c r="S167939" s="33"/>
      <c r="T167939" s="33"/>
    </row>
    <row r="167956" spans="19:20">
      <c r="S167956" s="33"/>
      <c r="T167956" s="33"/>
    </row>
    <row r="167973" spans="19:20">
      <c r="S167973" s="33"/>
      <c r="T167973" s="33"/>
    </row>
    <row r="167990" spans="19:20">
      <c r="S167990" s="33"/>
      <c r="T167990" s="33"/>
    </row>
    <row r="168007" spans="19:20">
      <c r="S168007" s="33"/>
      <c r="T168007" s="33"/>
    </row>
    <row r="168024" spans="19:20">
      <c r="S168024" s="33"/>
      <c r="T168024" s="33"/>
    </row>
    <row r="168041" spans="19:20">
      <c r="S168041" s="33"/>
      <c r="T168041" s="33"/>
    </row>
    <row r="168058" spans="19:20">
      <c r="S168058" s="33"/>
      <c r="T168058" s="33"/>
    </row>
    <row r="168075" spans="19:20">
      <c r="S168075" s="33"/>
      <c r="T168075" s="33"/>
    </row>
    <row r="168092" spans="19:20">
      <c r="S168092" s="33"/>
      <c r="T168092" s="33"/>
    </row>
    <row r="168109" spans="19:20">
      <c r="S168109" s="33"/>
      <c r="T168109" s="33"/>
    </row>
    <row r="168126" spans="19:20">
      <c r="S168126" s="33"/>
      <c r="T168126" s="33"/>
    </row>
    <row r="168143" spans="19:20">
      <c r="S168143" s="33"/>
      <c r="T168143" s="33"/>
    </row>
    <row r="168160" spans="19:20">
      <c r="S168160" s="33"/>
      <c r="T168160" s="33"/>
    </row>
    <row r="168177" spans="19:20">
      <c r="S168177" s="33"/>
      <c r="T168177" s="33"/>
    </row>
    <row r="168194" spans="19:20">
      <c r="S168194" s="33"/>
      <c r="T168194" s="33"/>
    </row>
    <row r="168211" spans="19:20">
      <c r="S168211" s="33"/>
      <c r="T168211" s="33"/>
    </row>
    <row r="168228" spans="19:20">
      <c r="S168228" s="33"/>
      <c r="T168228" s="33"/>
    </row>
    <row r="168245" spans="19:20">
      <c r="S168245" s="33"/>
      <c r="T168245" s="33"/>
    </row>
    <row r="168262" spans="19:20">
      <c r="S168262" s="33"/>
      <c r="T168262" s="33"/>
    </row>
    <row r="168279" spans="19:20">
      <c r="S168279" s="33"/>
      <c r="T168279" s="33"/>
    </row>
    <row r="168296" spans="19:20">
      <c r="S168296" s="33"/>
      <c r="T168296" s="33"/>
    </row>
    <row r="168313" spans="19:20">
      <c r="S168313" s="33"/>
      <c r="T168313" s="33"/>
    </row>
    <row r="168330" spans="19:20">
      <c r="S168330" s="33"/>
      <c r="T168330" s="33"/>
    </row>
    <row r="168347" spans="19:20">
      <c r="S168347" s="33"/>
      <c r="T168347" s="33"/>
    </row>
    <row r="168364" spans="19:20">
      <c r="S168364" s="33"/>
      <c r="T168364" s="33"/>
    </row>
    <row r="168381" spans="19:20">
      <c r="S168381" s="33"/>
      <c r="T168381" s="33"/>
    </row>
    <row r="168398" spans="19:20">
      <c r="S168398" s="33"/>
      <c r="T168398" s="33"/>
    </row>
    <row r="168415" spans="19:20">
      <c r="S168415" s="33"/>
      <c r="T168415" s="33"/>
    </row>
    <row r="168432" spans="19:20">
      <c r="S168432" s="33"/>
      <c r="T168432" s="33"/>
    </row>
    <row r="168449" spans="19:20">
      <c r="S168449" s="33"/>
      <c r="T168449" s="33"/>
    </row>
    <row r="168466" spans="19:20">
      <c r="S168466" s="33"/>
      <c r="T168466" s="33"/>
    </row>
    <row r="168483" spans="19:20">
      <c r="S168483" s="33"/>
      <c r="T168483" s="33"/>
    </row>
    <row r="168500" spans="19:20">
      <c r="S168500" s="33"/>
      <c r="T168500" s="33"/>
    </row>
    <row r="168517" spans="19:20">
      <c r="S168517" s="33"/>
      <c r="T168517" s="33"/>
    </row>
    <row r="168534" spans="19:20">
      <c r="S168534" s="33"/>
      <c r="T168534" s="33"/>
    </row>
    <row r="168551" spans="19:20">
      <c r="S168551" s="33"/>
      <c r="T168551" s="33"/>
    </row>
    <row r="168568" spans="19:20">
      <c r="S168568" s="33"/>
      <c r="T168568" s="33"/>
    </row>
    <row r="168585" spans="19:20">
      <c r="S168585" s="33"/>
      <c r="T168585" s="33"/>
    </row>
    <row r="168602" spans="19:20">
      <c r="S168602" s="33"/>
      <c r="T168602" s="33"/>
    </row>
    <row r="168619" spans="19:20">
      <c r="S168619" s="33"/>
      <c r="T168619" s="33"/>
    </row>
    <row r="168636" spans="19:20">
      <c r="S168636" s="33"/>
      <c r="T168636" s="33"/>
    </row>
    <row r="168653" spans="19:20">
      <c r="S168653" s="33"/>
      <c r="T168653" s="33"/>
    </row>
    <row r="168670" spans="19:20">
      <c r="S168670" s="33"/>
      <c r="T168670" s="33"/>
    </row>
    <row r="168687" spans="19:20">
      <c r="S168687" s="33"/>
      <c r="T168687" s="33"/>
    </row>
    <row r="168704" spans="19:20">
      <c r="S168704" s="33"/>
      <c r="T168704" s="33"/>
    </row>
    <row r="168721" spans="19:20">
      <c r="S168721" s="33"/>
      <c r="T168721" s="33"/>
    </row>
    <row r="168738" spans="19:20">
      <c r="S168738" s="33"/>
      <c r="T168738" s="33"/>
    </row>
    <row r="168755" spans="19:20">
      <c r="S168755" s="33"/>
      <c r="T168755" s="33"/>
    </row>
    <row r="168772" spans="19:20">
      <c r="S168772" s="33"/>
      <c r="T168772" s="33"/>
    </row>
    <row r="168789" spans="19:20">
      <c r="S168789" s="33"/>
      <c r="T168789" s="33"/>
    </row>
    <row r="168806" spans="19:20">
      <c r="S168806" s="33"/>
      <c r="T168806" s="33"/>
    </row>
    <row r="168823" spans="19:20">
      <c r="S168823" s="33"/>
      <c r="T168823" s="33"/>
    </row>
    <row r="168840" spans="19:20">
      <c r="S168840" s="33"/>
      <c r="T168840" s="33"/>
    </row>
    <row r="168857" spans="19:20">
      <c r="S168857" s="33"/>
      <c r="T168857" s="33"/>
    </row>
    <row r="168874" spans="19:20">
      <c r="S168874" s="33"/>
      <c r="T168874" s="33"/>
    </row>
    <row r="168891" spans="19:20">
      <c r="S168891" s="33"/>
      <c r="T168891" s="33"/>
    </row>
    <row r="168908" spans="19:20">
      <c r="S168908" s="33"/>
      <c r="T168908" s="33"/>
    </row>
    <row r="168925" spans="19:20">
      <c r="S168925" s="33"/>
      <c r="T168925" s="33"/>
    </row>
    <row r="168942" spans="19:20">
      <c r="S168942" s="33"/>
      <c r="T168942" s="33"/>
    </row>
    <row r="168959" spans="19:20">
      <c r="S168959" s="33"/>
      <c r="T168959" s="33"/>
    </row>
    <row r="168976" spans="19:20">
      <c r="S168976" s="33"/>
      <c r="T168976" s="33"/>
    </row>
    <row r="168993" spans="19:20">
      <c r="S168993" s="33"/>
      <c r="T168993" s="33"/>
    </row>
    <row r="169010" spans="19:20">
      <c r="S169010" s="33"/>
      <c r="T169010" s="33"/>
    </row>
    <row r="169027" spans="19:20">
      <c r="S169027" s="33"/>
      <c r="T169027" s="33"/>
    </row>
    <row r="169044" spans="19:20">
      <c r="S169044" s="33"/>
      <c r="T169044" s="33"/>
    </row>
    <row r="169061" spans="19:20">
      <c r="S169061" s="33"/>
      <c r="T169061" s="33"/>
    </row>
    <row r="169078" spans="19:20">
      <c r="S169078" s="33"/>
      <c r="T169078" s="33"/>
    </row>
    <row r="169095" spans="19:20">
      <c r="S169095" s="33"/>
      <c r="T169095" s="33"/>
    </row>
    <row r="169112" spans="19:20">
      <c r="S169112" s="33"/>
      <c r="T169112" s="33"/>
    </row>
    <row r="169129" spans="19:20">
      <c r="S169129" s="33"/>
      <c r="T169129" s="33"/>
    </row>
    <row r="169146" spans="19:20">
      <c r="S169146" s="33"/>
      <c r="T169146" s="33"/>
    </row>
    <row r="169163" spans="19:20">
      <c r="S169163" s="33"/>
      <c r="T169163" s="33"/>
    </row>
    <row r="169180" spans="19:20">
      <c r="S169180" s="33"/>
      <c r="T169180" s="33"/>
    </row>
    <row r="169197" spans="19:20">
      <c r="S169197" s="33"/>
      <c r="T169197" s="33"/>
    </row>
    <row r="169214" spans="19:20">
      <c r="S169214" s="33"/>
      <c r="T169214" s="33"/>
    </row>
    <row r="169231" spans="19:20">
      <c r="S169231" s="33"/>
      <c r="T169231" s="33"/>
    </row>
    <row r="169248" spans="19:20">
      <c r="S169248" s="33"/>
      <c r="T169248" s="33"/>
    </row>
    <row r="169265" spans="19:20">
      <c r="S169265" s="33"/>
      <c r="T169265" s="33"/>
    </row>
    <row r="169282" spans="19:20">
      <c r="S169282" s="33"/>
      <c r="T169282" s="33"/>
    </row>
    <row r="169299" spans="19:20">
      <c r="S169299" s="33"/>
      <c r="T169299" s="33"/>
    </row>
    <row r="169316" spans="19:20">
      <c r="S169316" s="33"/>
      <c r="T169316" s="33"/>
    </row>
    <row r="169333" spans="19:20">
      <c r="S169333" s="33"/>
      <c r="T169333" s="33"/>
    </row>
    <row r="169350" spans="19:20">
      <c r="S169350" s="33"/>
      <c r="T169350" s="33"/>
    </row>
    <row r="169367" spans="19:20">
      <c r="S169367" s="33"/>
      <c r="T169367" s="33"/>
    </row>
    <row r="169384" spans="19:20">
      <c r="S169384" s="33"/>
      <c r="T169384" s="33"/>
    </row>
    <row r="169401" spans="19:20">
      <c r="S169401" s="33"/>
      <c r="T169401" s="33"/>
    </row>
    <row r="169418" spans="19:20">
      <c r="S169418" s="33"/>
      <c r="T169418" s="33"/>
    </row>
    <row r="169435" spans="19:20">
      <c r="S169435" s="33"/>
      <c r="T169435" s="33"/>
    </row>
    <row r="169452" spans="19:20">
      <c r="S169452" s="33"/>
      <c r="T169452" s="33"/>
    </row>
    <row r="169469" spans="19:20">
      <c r="S169469" s="33"/>
      <c r="T169469" s="33"/>
    </row>
    <row r="169486" spans="19:20">
      <c r="S169486" s="33"/>
      <c r="T169486" s="33"/>
    </row>
    <row r="169503" spans="19:20">
      <c r="S169503" s="33"/>
      <c r="T169503" s="33"/>
    </row>
    <row r="169520" spans="19:20">
      <c r="S169520" s="33"/>
      <c r="T169520" s="33"/>
    </row>
    <row r="169537" spans="19:20">
      <c r="S169537" s="33"/>
      <c r="T169537" s="33"/>
    </row>
    <row r="169554" spans="19:20">
      <c r="S169554" s="33"/>
      <c r="T169554" s="33"/>
    </row>
    <row r="169571" spans="19:20">
      <c r="S169571" s="33"/>
      <c r="T169571" s="33"/>
    </row>
    <row r="169588" spans="19:20">
      <c r="S169588" s="33"/>
      <c r="T169588" s="33"/>
    </row>
    <row r="169605" spans="19:20">
      <c r="S169605" s="33"/>
      <c r="T169605" s="33"/>
    </row>
    <row r="169622" spans="19:20">
      <c r="S169622" s="33"/>
      <c r="T169622" s="33"/>
    </row>
    <row r="169639" spans="19:20">
      <c r="S169639" s="33"/>
      <c r="T169639" s="33"/>
    </row>
    <row r="169656" spans="19:20">
      <c r="S169656" s="33"/>
      <c r="T169656" s="33"/>
    </row>
    <row r="169673" spans="19:20">
      <c r="S169673" s="33"/>
      <c r="T169673" s="33"/>
    </row>
    <row r="169690" spans="19:20">
      <c r="S169690" s="33"/>
      <c r="T169690" s="33"/>
    </row>
    <row r="169707" spans="19:20">
      <c r="S169707" s="33"/>
      <c r="T169707" s="33"/>
    </row>
    <row r="169724" spans="19:20">
      <c r="S169724" s="33"/>
      <c r="T169724" s="33"/>
    </row>
    <row r="169741" spans="19:20">
      <c r="S169741" s="33"/>
      <c r="T169741" s="33"/>
    </row>
    <row r="169758" spans="19:20">
      <c r="S169758" s="33"/>
      <c r="T169758" s="33"/>
    </row>
    <row r="169775" spans="19:20">
      <c r="S169775" s="33"/>
      <c r="T169775" s="33"/>
    </row>
    <row r="169792" spans="19:20">
      <c r="S169792" s="33"/>
      <c r="T169792" s="33"/>
    </row>
    <row r="169809" spans="19:20">
      <c r="S169809" s="33"/>
      <c r="T169809" s="33"/>
    </row>
    <row r="169826" spans="19:20">
      <c r="S169826" s="33"/>
      <c r="T169826" s="33"/>
    </row>
    <row r="169843" spans="19:20">
      <c r="S169843" s="33"/>
      <c r="T169843" s="33"/>
    </row>
    <row r="169860" spans="19:20">
      <c r="S169860" s="33"/>
      <c r="T169860" s="33"/>
    </row>
    <row r="169877" spans="19:20">
      <c r="S169877" s="33"/>
      <c r="T169877" s="33"/>
    </row>
    <row r="169894" spans="19:20">
      <c r="S169894" s="33"/>
      <c r="T169894" s="33"/>
    </row>
    <row r="169911" spans="19:20">
      <c r="S169911" s="33"/>
      <c r="T169911" s="33"/>
    </row>
    <row r="169928" spans="19:20">
      <c r="S169928" s="33"/>
      <c r="T169928" s="33"/>
    </row>
    <row r="169945" spans="19:20">
      <c r="S169945" s="33"/>
      <c r="T169945" s="33"/>
    </row>
    <row r="169962" spans="19:20">
      <c r="S169962" s="33"/>
      <c r="T169962" s="33"/>
    </row>
    <row r="169979" spans="19:20">
      <c r="S169979" s="33"/>
      <c r="T169979" s="33"/>
    </row>
    <row r="169996" spans="19:20">
      <c r="S169996" s="33"/>
      <c r="T169996" s="33"/>
    </row>
    <row r="170013" spans="19:20">
      <c r="S170013" s="33"/>
      <c r="T170013" s="33"/>
    </row>
    <row r="170030" spans="19:20">
      <c r="S170030" s="33"/>
      <c r="T170030" s="33"/>
    </row>
    <row r="170047" spans="19:20">
      <c r="S170047" s="33"/>
      <c r="T170047" s="33"/>
    </row>
    <row r="170064" spans="19:20">
      <c r="S170064" s="33"/>
      <c r="T170064" s="33"/>
    </row>
    <row r="170081" spans="19:20">
      <c r="S170081" s="33"/>
      <c r="T170081" s="33"/>
    </row>
    <row r="170098" spans="19:20">
      <c r="S170098" s="33"/>
      <c r="T170098" s="33"/>
    </row>
    <row r="170115" spans="19:20">
      <c r="S170115" s="33"/>
      <c r="T170115" s="33"/>
    </row>
    <row r="170132" spans="19:20">
      <c r="S170132" s="33"/>
      <c r="T170132" s="33"/>
    </row>
    <row r="170149" spans="19:20">
      <c r="S170149" s="33"/>
      <c r="T170149" s="33"/>
    </row>
    <row r="170166" spans="19:20">
      <c r="S170166" s="33"/>
      <c r="T170166" s="33"/>
    </row>
    <row r="170183" spans="19:20">
      <c r="S170183" s="33"/>
      <c r="T170183" s="33"/>
    </row>
    <row r="170200" spans="19:20">
      <c r="S170200" s="33"/>
      <c r="T170200" s="33"/>
    </row>
    <row r="170217" spans="19:20">
      <c r="S170217" s="33"/>
      <c r="T170217" s="33"/>
    </row>
    <row r="170234" spans="19:20">
      <c r="S170234" s="33"/>
      <c r="T170234" s="33"/>
    </row>
    <row r="170251" spans="19:20">
      <c r="S170251" s="33"/>
      <c r="T170251" s="33"/>
    </row>
    <row r="170268" spans="19:20">
      <c r="S170268" s="33"/>
      <c r="T170268" s="33"/>
    </row>
    <row r="170285" spans="19:20">
      <c r="S170285" s="33"/>
      <c r="T170285" s="33"/>
    </row>
    <row r="170302" spans="19:20">
      <c r="S170302" s="33"/>
      <c r="T170302" s="33"/>
    </row>
    <row r="170319" spans="19:20">
      <c r="S170319" s="33"/>
      <c r="T170319" s="33"/>
    </row>
    <row r="170336" spans="19:20">
      <c r="S170336" s="33"/>
      <c r="T170336" s="33"/>
    </row>
    <row r="170353" spans="19:20">
      <c r="S170353" s="33"/>
      <c r="T170353" s="33"/>
    </row>
    <row r="170370" spans="19:20">
      <c r="S170370" s="33"/>
      <c r="T170370" s="33"/>
    </row>
    <row r="170387" spans="19:20">
      <c r="S170387" s="33"/>
      <c r="T170387" s="33"/>
    </row>
    <row r="170404" spans="19:20">
      <c r="S170404" s="33"/>
      <c r="T170404" s="33"/>
    </row>
    <row r="170421" spans="19:20">
      <c r="S170421" s="33"/>
      <c r="T170421" s="33"/>
    </row>
    <row r="170438" spans="19:20">
      <c r="S170438" s="33"/>
      <c r="T170438" s="33"/>
    </row>
    <row r="170455" spans="19:20">
      <c r="S170455" s="33"/>
      <c r="T170455" s="33"/>
    </row>
    <row r="170472" spans="19:20">
      <c r="S170472" s="33"/>
      <c r="T170472" s="33"/>
    </row>
    <row r="170489" spans="19:20">
      <c r="S170489" s="33"/>
      <c r="T170489" s="33"/>
    </row>
    <row r="170506" spans="19:20">
      <c r="S170506" s="33"/>
      <c r="T170506" s="33"/>
    </row>
    <row r="170523" spans="19:20">
      <c r="S170523" s="33"/>
      <c r="T170523" s="33"/>
    </row>
    <row r="170540" spans="19:20">
      <c r="S170540" s="33"/>
      <c r="T170540" s="33"/>
    </row>
    <row r="170557" spans="19:20">
      <c r="S170557" s="33"/>
      <c r="T170557" s="33"/>
    </row>
    <row r="170574" spans="19:20">
      <c r="S170574" s="33"/>
      <c r="T170574" s="33"/>
    </row>
    <row r="170591" spans="19:20">
      <c r="S170591" s="33"/>
      <c r="T170591" s="33"/>
    </row>
    <row r="170608" spans="19:20">
      <c r="S170608" s="33"/>
      <c r="T170608" s="33"/>
    </row>
    <row r="170625" spans="19:20">
      <c r="S170625" s="33"/>
      <c r="T170625" s="33"/>
    </row>
    <row r="170642" spans="19:20">
      <c r="S170642" s="33"/>
      <c r="T170642" s="33"/>
    </row>
    <row r="170659" spans="19:20">
      <c r="S170659" s="33"/>
      <c r="T170659" s="33"/>
    </row>
    <row r="170676" spans="19:20">
      <c r="S170676" s="33"/>
      <c r="T170676" s="33"/>
    </row>
    <row r="170693" spans="19:20">
      <c r="S170693" s="33"/>
      <c r="T170693" s="33"/>
    </row>
    <row r="170710" spans="19:20">
      <c r="S170710" s="33"/>
      <c r="T170710" s="33"/>
    </row>
    <row r="170727" spans="19:20">
      <c r="S170727" s="33"/>
      <c r="T170727" s="33"/>
    </row>
    <row r="170744" spans="19:20">
      <c r="S170744" s="33"/>
      <c r="T170744" s="33"/>
    </row>
    <row r="170761" spans="19:20">
      <c r="S170761" s="33"/>
      <c r="T170761" s="33"/>
    </row>
    <row r="170778" spans="19:20">
      <c r="S170778" s="33"/>
      <c r="T170778" s="33"/>
    </row>
    <row r="170795" spans="19:20">
      <c r="S170795" s="33"/>
      <c r="T170795" s="33"/>
    </row>
    <row r="170812" spans="19:20">
      <c r="S170812" s="33"/>
      <c r="T170812" s="33"/>
    </row>
    <row r="170829" spans="19:20">
      <c r="S170829" s="33"/>
      <c r="T170829" s="33"/>
    </row>
    <row r="170846" spans="19:20">
      <c r="S170846" s="33"/>
      <c r="T170846" s="33"/>
    </row>
    <row r="170863" spans="19:20">
      <c r="S170863" s="33"/>
      <c r="T170863" s="33"/>
    </row>
    <row r="170880" spans="19:20">
      <c r="S170880" s="33"/>
      <c r="T170880" s="33"/>
    </row>
    <row r="170897" spans="19:20">
      <c r="S170897" s="33"/>
      <c r="T170897" s="33"/>
    </row>
    <row r="170914" spans="19:20">
      <c r="S170914" s="33"/>
      <c r="T170914" s="33"/>
    </row>
    <row r="170931" spans="19:20">
      <c r="S170931" s="33"/>
      <c r="T170931" s="33"/>
    </row>
    <row r="170948" spans="19:20">
      <c r="S170948" s="33"/>
      <c r="T170948" s="33"/>
    </row>
    <row r="170965" spans="19:20">
      <c r="S170965" s="33"/>
      <c r="T170965" s="33"/>
    </row>
    <row r="170982" spans="19:20">
      <c r="S170982" s="33"/>
      <c r="T170982" s="33"/>
    </row>
    <row r="170999" spans="19:20">
      <c r="S170999" s="33"/>
      <c r="T170999" s="33"/>
    </row>
    <row r="171016" spans="19:20">
      <c r="S171016" s="33"/>
      <c r="T171016" s="33"/>
    </row>
    <row r="171033" spans="19:20">
      <c r="S171033" s="33"/>
      <c r="T171033" s="33"/>
    </row>
    <row r="171050" spans="19:20">
      <c r="S171050" s="33"/>
      <c r="T171050" s="33"/>
    </row>
    <row r="171067" spans="19:20">
      <c r="S171067" s="33"/>
      <c r="T171067" s="33"/>
    </row>
    <row r="171084" spans="19:20">
      <c r="S171084" s="33"/>
      <c r="T171084" s="33"/>
    </row>
    <row r="171101" spans="19:20">
      <c r="S171101" s="33"/>
      <c r="T171101" s="33"/>
    </row>
    <row r="171118" spans="19:20">
      <c r="S171118" s="33"/>
      <c r="T171118" s="33"/>
    </row>
    <row r="171135" spans="19:20">
      <c r="S171135" s="33"/>
      <c r="T171135" s="33"/>
    </row>
    <row r="171152" spans="19:20">
      <c r="S171152" s="33"/>
      <c r="T171152" s="33"/>
    </row>
    <row r="171169" spans="19:20">
      <c r="S171169" s="33"/>
      <c r="T171169" s="33"/>
    </row>
    <row r="171186" spans="19:20">
      <c r="S171186" s="33"/>
      <c r="T171186" s="33"/>
    </row>
    <row r="171203" spans="19:20">
      <c r="S171203" s="33"/>
      <c r="T171203" s="33"/>
    </row>
    <row r="171220" spans="19:20">
      <c r="S171220" s="33"/>
      <c r="T171220" s="33"/>
    </row>
    <row r="171237" spans="19:20">
      <c r="S171237" s="33"/>
      <c r="T171237" s="33"/>
    </row>
    <row r="171254" spans="19:20">
      <c r="S171254" s="33"/>
      <c r="T171254" s="33"/>
    </row>
    <row r="171271" spans="19:20">
      <c r="S171271" s="33"/>
      <c r="T171271" s="33"/>
    </row>
    <row r="171288" spans="19:20">
      <c r="S171288" s="33"/>
      <c r="T171288" s="33"/>
    </row>
    <row r="171305" spans="19:20">
      <c r="S171305" s="33"/>
      <c r="T171305" s="33"/>
    </row>
    <row r="171322" spans="19:20">
      <c r="S171322" s="33"/>
      <c r="T171322" s="33"/>
    </row>
    <row r="171339" spans="19:20">
      <c r="S171339" s="33"/>
      <c r="T171339" s="33"/>
    </row>
    <row r="171356" spans="19:20">
      <c r="S171356" s="33"/>
      <c r="T171356" s="33"/>
    </row>
    <row r="171373" spans="19:20">
      <c r="S171373" s="33"/>
      <c r="T171373" s="33"/>
    </row>
    <row r="171390" spans="19:20">
      <c r="S171390" s="33"/>
      <c r="T171390" s="33"/>
    </row>
    <row r="171407" spans="19:20">
      <c r="S171407" s="33"/>
      <c r="T171407" s="33"/>
    </row>
    <row r="171424" spans="19:20">
      <c r="S171424" s="33"/>
      <c r="T171424" s="33"/>
    </row>
    <row r="171441" spans="19:20">
      <c r="S171441" s="33"/>
      <c r="T171441" s="33"/>
    </row>
    <row r="171458" spans="19:20">
      <c r="S171458" s="33"/>
      <c r="T171458" s="33"/>
    </row>
    <row r="171475" spans="19:20">
      <c r="S171475" s="33"/>
      <c r="T171475" s="33"/>
    </row>
    <row r="171492" spans="19:20">
      <c r="S171492" s="33"/>
      <c r="T171492" s="33"/>
    </row>
    <row r="171509" spans="19:20">
      <c r="S171509" s="33"/>
      <c r="T171509" s="33"/>
    </row>
    <row r="171526" spans="19:20">
      <c r="S171526" s="33"/>
      <c r="T171526" s="33"/>
    </row>
    <row r="171543" spans="19:20">
      <c r="S171543" s="33"/>
      <c r="T171543" s="33"/>
    </row>
    <row r="171560" spans="19:20">
      <c r="S171560" s="33"/>
      <c r="T171560" s="33"/>
    </row>
    <row r="171577" spans="19:20">
      <c r="S171577" s="33"/>
      <c r="T171577" s="33"/>
    </row>
    <row r="171594" spans="19:20">
      <c r="S171594" s="33"/>
      <c r="T171594" s="33"/>
    </row>
    <row r="171611" spans="19:20">
      <c r="S171611" s="33"/>
      <c r="T171611" s="33"/>
    </row>
    <row r="171628" spans="19:20">
      <c r="S171628" s="33"/>
      <c r="T171628" s="33"/>
    </row>
    <row r="171645" spans="19:20">
      <c r="S171645" s="33"/>
      <c r="T171645" s="33"/>
    </row>
    <row r="171662" spans="19:20">
      <c r="S171662" s="33"/>
      <c r="T171662" s="33"/>
    </row>
    <row r="171679" spans="19:20">
      <c r="S171679" s="33"/>
      <c r="T171679" s="33"/>
    </row>
    <row r="171696" spans="19:20">
      <c r="S171696" s="33"/>
      <c r="T171696" s="33"/>
    </row>
    <row r="171713" spans="19:20">
      <c r="S171713" s="33"/>
      <c r="T171713" s="33"/>
    </row>
    <row r="171730" spans="19:20">
      <c r="S171730" s="33"/>
      <c r="T171730" s="33"/>
    </row>
    <row r="171747" spans="19:20">
      <c r="S171747" s="33"/>
      <c r="T171747" s="33"/>
    </row>
    <row r="171764" spans="19:20">
      <c r="S171764" s="33"/>
      <c r="T171764" s="33"/>
    </row>
    <row r="171781" spans="19:20">
      <c r="S171781" s="33"/>
      <c r="T171781" s="33"/>
    </row>
    <row r="171798" spans="19:20">
      <c r="S171798" s="33"/>
      <c r="T171798" s="33"/>
    </row>
    <row r="171815" spans="19:20">
      <c r="S171815" s="33"/>
      <c r="T171815" s="33"/>
    </row>
    <row r="171832" spans="19:20">
      <c r="S171832" s="33"/>
      <c r="T171832" s="33"/>
    </row>
    <row r="171849" spans="19:20">
      <c r="S171849" s="33"/>
      <c r="T171849" s="33"/>
    </row>
    <row r="171866" spans="19:20">
      <c r="S171866" s="33"/>
      <c r="T171866" s="33"/>
    </row>
    <row r="171883" spans="19:20">
      <c r="S171883" s="33"/>
      <c r="T171883" s="33"/>
    </row>
    <row r="171900" spans="19:20">
      <c r="S171900" s="33"/>
      <c r="T171900" s="33"/>
    </row>
    <row r="171917" spans="19:20">
      <c r="S171917" s="33"/>
      <c r="T171917" s="33"/>
    </row>
    <row r="171934" spans="19:20">
      <c r="S171934" s="33"/>
      <c r="T171934" s="33"/>
    </row>
    <row r="171951" spans="19:20">
      <c r="S171951" s="33"/>
      <c r="T171951" s="33"/>
    </row>
    <row r="171968" spans="19:20">
      <c r="S171968" s="33"/>
      <c r="T171968" s="33"/>
    </row>
    <row r="171985" spans="19:20">
      <c r="S171985" s="33"/>
      <c r="T171985" s="33"/>
    </row>
    <row r="172002" spans="19:20">
      <c r="S172002" s="33"/>
      <c r="T172002" s="33"/>
    </row>
    <row r="172019" spans="19:20">
      <c r="S172019" s="33"/>
      <c r="T172019" s="33"/>
    </row>
    <row r="172036" spans="19:20">
      <c r="S172036" s="33"/>
      <c r="T172036" s="33"/>
    </row>
    <row r="172053" spans="19:20">
      <c r="S172053" s="33"/>
      <c r="T172053" s="33"/>
    </row>
    <row r="172070" spans="19:20">
      <c r="S172070" s="33"/>
      <c r="T172070" s="33"/>
    </row>
    <row r="172087" spans="19:20">
      <c r="S172087" s="33"/>
      <c r="T172087" s="33"/>
    </row>
    <row r="172104" spans="19:20">
      <c r="S172104" s="33"/>
      <c r="T172104" s="33"/>
    </row>
    <row r="172121" spans="19:20">
      <c r="S172121" s="33"/>
      <c r="T172121" s="33"/>
    </row>
    <row r="172138" spans="19:20">
      <c r="S172138" s="33"/>
      <c r="T172138" s="33"/>
    </row>
    <row r="172155" spans="19:20">
      <c r="S172155" s="33"/>
      <c r="T172155" s="33"/>
    </row>
    <row r="172172" spans="19:20">
      <c r="S172172" s="33"/>
      <c r="T172172" s="33"/>
    </row>
    <row r="172189" spans="19:20">
      <c r="S172189" s="33"/>
      <c r="T172189" s="33"/>
    </row>
    <row r="172206" spans="19:20">
      <c r="S172206" s="33"/>
      <c r="T172206" s="33"/>
    </row>
    <row r="172223" spans="19:20">
      <c r="S172223" s="33"/>
      <c r="T172223" s="33"/>
    </row>
    <row r="172240" spans="19:20">
      <c r="S172240" s="33"/>
      <c r="T172240" s="33"/>
    </row>
    <row r="172257" spans="19:20">
      <c r="S172257" s="33"/>
      <c r="T172257" s="33"/>
    </row>
    <row r="172274" spans="19:20">
      <c r="S172274" s="33"/>
      <c r="T172274" s="33"/>
    </row>
    <row r="172291" spans="19:20">
      <c r="S172291" s="33"/>
      <c r="T172291" s="33"/>
    </row>
    <row r="172308" spans="19:20">
      <c r="S172308" s="33"/>
      <c r="T172308" s="33"/>
    </row>
    <row r="172325" spans="19:20">
      <c r="S172325" s="33"/>
      <c r="T172325" s="33"/>
    </row>
    <row r="172342" spans="19:20">
      <c r="S172342" s="33"/>
      <c r="T172342" s="33"/>
    </row>
    <row r="172359" spans="19:20">
      <c r="S172359" s="33"/>
      <c r="T172359" s="33"/>
    </row>
    <row r="172376" spans="19:20">
      <c r="S172376" s="33"/>
      <c r="T172376" s="33"/>
    </row>
    <row r="172393" spans="19:20">
      <c r="S172393" s="33"/>
      <c r="T172393" s="33"/>
    </row>
    <row r="172410" spans="19:20">
      <c r="S172410" s="33"/>
      <c r="T172410" s="33"/>
    </row>
    <row r="172427" spans="19:20">
      <c r="S172427" s="33"/>
      <c r="T172427" s="33"/>
    </row>
    <row r="172444" spans="19:20">
      <c r="S172444" s="33"/>
      <c r="T172444" s="33"/>
    </row>
    <row r="172461" spans="19:20">
      <c r="S172461" s="33"/>
      <c r="T172461" s="33"/>
    </row>
    <row r="172478" spans="19:20">
      <c r="S172478" s="33"/>
      <c r="T172478" s="33"/>
    </row>
    <row r="172495" spans="19:20">
      <c r="S172495" s="33"/>
      <c r="T172495" s="33"/>
    </row>
    <row r="172512" spans="19:20">
      <c r="S172512" s="33"/>
      <c r="T172512" s="33"/>
    </row>
    <row r="172529" spans="19:20">
      <c r="S172529" s="33"/>
      <c r="T172529" s="33"/>
    </row>
    <row r="172546" spans="19:20">
      <c r="S172546" s="33"/>
      <c r="T172546" s="33"/>
    </row>
    <row r="172563" spans="19:20">
      <c r="S172563" s="33"/>
      <c r="T172563" s="33"/>
    </row>
    <row r="172580" spans="19:20">
      <c r="S172580" s="33"/>
      <c r="T172580" s="33"/>
    </row>
    <row r="172597" spans="19:20">
      <c r="S172597" s="33"/>
      <c r="T172597" s="33"/>
    </row>
    <row r="172614" spans="19:20">
      <c r="S172614" s="33"/>
      <c r="T172614" s="33"/>
    </row>
    <row r="172631" spans="19:20">
      <c r="S172631" s="33"/>
      <c r="T172631" s="33"/>
    </row>
    <row r="172648" spans="19:20">
      <c r="S172648" s="33"/>
      <c r="T172648" s="33"/>
    </row>
    <row r="172665" spans="19:20">
      <c r="S172665" s="33"/>
      <c r="T172665" s="33"/>
    </row>
    <row r="172682" spans="19:20">
      <c r="S172682" s="33"/>
      <c r="T172682" s="33"/>
    </row>
    <row r="172699" spans="19:20">
      <c r="S172699" s="33"/>
      <c r="T172699" s="33"/>
    </row>
    <row r="172716" spans="19:20">
      <c r="S172716" s="33"/>
      <c r="T172716" s="33"/>
    </row>
    <row r="172733" spans="19:20">
      <c r="S172733" s="33"/>
      <c r="T172733" s="33"/>
    </row>
    <row r="172750" spans="19:20">
      <c r="S172750" s="33"/>
      <c r="T172750" s="33"/>
    </row>
    <row r="172767" spans="19:20">
      <c r="S172767" s="33"/>
      <c r="T172767" s="33"/>
    </row>
    <row r="172784" spans="19:20">
      <c r="S172784" s="33"/>
      <c r="T172784" s="33"/>
    </row>
    <row r="172801" spans="19:20">
      <c r="S172801" s="33"/>
      <c r="T172801" s="33"/>
    </row>
    <row r="172818" spans="19:20">
      <c r="S172818" s="33"/>
      <c r="T172818" s="33"/>
    </row>
    <row r="172835" spans="19:20">
      <c r="S172835" s="33"/>
      <c r="T172835" s="33"/>
    </row>
    <row r="172852" spans="19:20">
      <c r="S172852" s="33"/>
      <c r="T172852" s="33"/>
    </row>
    <row r="172869" spans="19:20">
      <c r="S172869" s="33"/>
      <c r="T172869" s="33"/>
    </row>
    <row r="172886" spans="19:20">
      <c r="S172886" s="33"/>
      <c r="T172886" s="33"/>
    </row>
    <row r="172903" spans="19:20">
      <c r="S172903" s="33"/>
      <c r="T172903" s="33"/>
    </row>
    <row r="172920" spans="19:20">
      <c r="S172920" s="33"/>
      <c r="T172920" s="33"/>
    </row>
    <row r="172937" spans="19:20">
      <c r="S172937" s="33"/>
      <c r="T172937" s="33"/>
    </row>
    <row r="172954" spans="19:20">
      <c r="S172954" s="33"/>
      <c r="T172954" s="33"/>
    </row>
    <row r="172971" spans="19:20">
      <c r="S172971" s="33"/>
      <c r="T172971" s="33"/>
    </row>
    <row r="172988" spans="19:20">
      <c r="S172988" s="33"/>
      <c r="T172988" s="33"/>
    </row>
    <row r="173005" spans="19:20">
      <c r="S173005" s="33"/>
      <c r="T173005" s="33"/>
    </row>
    <row r="173022" spans="19:20">
      <c r="S173022" s="33"/>
      <c r="T173022" s="33"/>
    </row>
    <row r="173039" spans="19:20">
      <c r="S173039" s="33"/>
      <c r="T173039" s="33"/>
    </row>
    <row r="173056" spans="19:20">
      <c r="S173056" s="33"/>
      <c r="T173056" s="33"/>
    </row>
    <row r="173073" spans="19:20">
      <c r="S173073" s="33"/>
      <c r="T173073" s="33"/>
    </row>
    <row r="173090" spans="19:20">
      <c r="S173090" s="33"/>
      <c r="T173090" s="33"/>
    </row>
    <row r="173107" spans="19:20">
      <c r="S173107" s="33"/>
      <c r="T173107" s="33"/>
    </row>
    <row r="173124" spans="19:20">
      <c r="S173124" s="33"/>
      <c r="T173124" s="33"/>
    </row>
    <row r="173141" spans="19:20">
      <c r="S173141" s="33"/>
      <c r="T173141" s="33"/>
    </row>
    <row r="173158" spans="19:20">
      <c r="S173158" s="33"/>
      <c r="T173158" s="33"/>
    </row>
    <row r="173175" spans="19:20">
      <c r="S173175" s="33"/>
      <c r="T173175" s="33"/>
    </row>
    <row r="173192" spans="19:20">
      <c r="S173192" s="33"/>
      <c r="T173192" s="33"/>
    </row>
    <row r="173209" spans="19:20">
      <c r="S173209" s="33"/>
      <c r="T173209" s="33"/>
    </row>
    <row r="173226" spans="19:20">
      <c r="S173226" s="33"/>
      <c r="T173226" s="33"/>
    </row>
    <row r="173243" spans="19:20">
      <c r="S173243" s="33"/>
      <c r="T173243" s="33"/>
    </row>
    <row r="173260" spans="19:20">
      <c r="S173260" s="33"/>
      <c r="T173260" s="33"/>
    </row>
    <row r="173277" spans="19:20">
      <c r="S173277" s="33"/>
      <c r="T173277" s="33"/>
    </row>
    <row r="173294" spans="19:20">
      <c r="S173294" s="33"/>
      <c r="T173294" s="33"/>
    </row>
    <row r="173311" spans="19:20">
      <c r="S173311" s="33"/>
      <c r="T173311" s="33"/>
    </row>
    <row r="173328" spans="19:20">
      <c r="S173328" s="33"/>
      <c r="T173328" s="33"/>
    </row>
    <row r="173345" spans="19:20">
      <c r="S173345" s="33"/>
      <c r="T173345" s="33"/>
    </row>
    <row r="173362" spans="19:20">
      <c r="S173362" s="33"/>
      <c r="T173362" s="33"/>
    </row>
    <row r="173379" spans="19:20">
      <c r="S173379" s="33"/>
      <c r="T173379" s="33"/>
    </row>
    <row r="173396" spans="19:20">
      <c r="S173396" s="33"/>
      <c r="T173396" s="33"/>
    </row>
    <row r="173413" spans="19:20">
      <c r="S173413" s="33"/>
      <c r="T173413" s="33"/>
    </row>
    <row r="173430" spans="19:20">
      <c r="S173430" s="33"/>
      <c r="T173430" s="33"/>
    </row>
    <row r="173447" spans="19:20">
      <c r="S173447" s="33"/>
      <c r="T173447" s="33"/>
    </row>
    <row r="173464" spans="19:20">
      <c r="S173464" s="33"/>
      <c r="T173464" s="33"/>
    </row>
    <row r="173481" spans="19:20">
      <c r="S173481" s="33"/>
      <c r="T173481" s="33"/>
    </row>
    <row r="173498" spans="19:20">
      <c r="S173498" s="33"/>
      <c r="T173498" s="33"/>
    </row>
    <row r="173515" spans="19:20">
      <c r="S173515" s="33"/>
      <c r="T173515" s="33"/>
    </row>
    <row r="173532" spans="19:20">
      <c r="S173532" s="33"/>
      <c r="T173532" s="33"/>
    </row>
    <row r="173549" spans="19:20">
      <c r="S173549" s="33"/>
      <c r="T173549" s="33"/>
    </row>
    <row r="173566" spans="19:20">
      <c r="S173566" s="33"/>
      <c r="T173566" s="33"/>
    </row>
    <row r="173583" spans="19:20">
      <c r="S173583" s="33"/>
      <c r="T173583" s="33"/>
    </row>
    <row r="173600" spans="19:20">
      <c r="S173600" s="33"/>
      <c r="T173600" s="33"/>
    </row>
    <row r="173617" spans="19:20">
      <c r="S173617" s="33"/>
      <c r="T173617" s="33"/>
    </row>
    <row r="173634" spans="19:20">
      <c r="S173634" s="33"/>
      <c r="T173634" s="33"/>
    </row>
    <row r="173651" spans="19:20">
      <c r="S173651" s="33"/>
      <c r="T173651" s="33"/>
    </row>
    <row r="173668" spans="19:20">
      <c r="S173668" s="33"/>
      <c r="T173668" s="33"/>
    </row>
    <row r="173685" spans="19:20">
      <c r="S173685" s="33"/>
      <c r="T173685" s="33"/>
    </row>
    <row r="173702" spans="19:20">
      <c r="S173702" s="33"/>
      <c r="T173702" s="33"/>
    </row>
    <row r="173719" spans="19:20">
      <c r="S173719" s="33"/>
      <c r="T173719" s="33"/>
    </row>
    <row r="173736" spans="19:20">
      <c r="S173736" s="33"/>
      <c r="T173736" s="33"/>
    </row>
    <row r="173753" spans="19:20">
      <c r="S173753" s="33"/>
      <c r="T173753" s="33"/>
    </row>
    <row r="173770" spans="19:20">
      <c r="S173770" s="33"/>
      <c r="T173770" s="33"/>
    </row>
    <row r="173787" spans="19:20">
      <c r="S173787" s="33"/>
      <c r="T173787" s="33"/>
    </row>
    <row r="173804" spans="19:20">
      <c r="S173804" s="33"/>
      <c r="T173804" s="33"/>
    </row>
    <row r="173821" spans="19:20">
      <c r="S173821" s="33"/>
      <c r="T173821" s="33"/>
    </row>
    <row r="173838" spans="19:20">
      <c r="S173838" s="33"/>
      <c r="T173838" s="33"/>
    </row>
    <row r="173855" spans="19:20">
      <c r="S173855" s="33"/>
      <c r="T173855" s="33"/>
    </row>
    <row r="173872" spans="19:20">
      <c r="S173872" s="33"/>
      <c r="T173872" s="33"/>
    </row>
    <row r="173889" spans="19:20">
      <c r="S173889" s="33"/>
      <c r="T173889" s="33"/>
    </row>
    <row r="173906" spans="19:20">
      <c r="S173906" s="33"/>
      <c r="T173906" s="33"/>
    </row>
    <row r="173923" spans="19:20">
      <c r="S173923" s="33"/>
      <c r="T173923" s="33"/>
    </row>
    <row r="173940" spans="19:20">
      <c r="S173940" s="33"/>
      <c r="T173940" s="33"/>
    </row>
    <row r="173957" spans="19:20">
      <c r="S173957" s="33"/>
      <c r="T173957" s="33"/>
    </row>
    <row r="173974" spans="19:20">
      <c r="S173974" s="33"/>
      <c r="T173974" s="33"/>
    </row>
    <row r="173991" spans="19:20">
      <c r="S173991" s="33"/>
      <c r="T173991" s="33"/>
    </row>
    <row r="174008" spans="19:20">
      <c r="S174008" s="33"/>
      <c r="T174008" s="33"/>
    </row>
    <row r="174025" spans="19:20">
      <c r="S174025" s="33"/>
      <c r="T174025" s="33"/>
    </row>
    <row r="174042" spans="19:20">
      <c r="S174042" s="33"/>
      <c r="T174042" s="33"/>
    </row>
    <row r="174059" spans="19:20">
      <c r="S174059" s="33"/>
      <c r="T174059" s="33"/>
    </row>
    <row r="174076" spans="19:20">
      <c r="S174076" s="33"/>
      <c r="T174076" s="33"/>
    </row>
    <row r="174093" spans="19:20">
      <c r="S174093" s="33"/>
      <c r="T174093" s="33"/>
    </row>
    <row r="174110" spans="19:20">
      <c r="S174110" s="33"/>
      <c r="T174110" s="33"/>
    </row>
    <row r="174127" spans="19:20">
      <c r="S174127" s="33"/>
      <c r="T174127" s="33"/>
    </row>
    <row r="174144" spans="19:20">
      <c r="S174144" s="33"/>
      <c r="T174144" s="33"/>
    </row>
    <row r="174161" spans="19:20">
      <c r="S174161" s="33"/>
      <c r="T174161" s="33"/>
    </row>
    <row r="174178" spans="19:20">
      <c r="S174178" s="33"/>
      <c r="T174178" s="33"/>
    </row>
    <row r="174195" spans="19:20">
      <c r="S174195" s="33"/>
      <c r="T174195" s="33"/>
    </row>
    <row r="174212" spans="19:20">
      <c r="S174212" s="33"/>
      <c r="T174212" s="33"/>
    </row>
    <row r="174229" spans="19:20">
      <c r="S174229" s="33"/>
      <c r="T174229" s="33"/>
    </row>
    <row r="174246" spans="19:20">
      <c r="S174246" s="33"/>
      <c r="T174246" s="33"/>
    </row>
    <row r="174263" spans="19:20">
      <c r="S174263" s="33"/>
      <c r="T174263" s="33"/>
    </row>
    <row r="174280" spans="19:20">
      <c r="S174280" s="33"/>
      <c r="T174280" s="33"/>
    </row>
    <row r="174297" spans="19:20">
      <c r="S174297" s="33"/>
      <c r="T174297" s="33"/>
    </row>
    <row r="174314" spans="19:20">
      <c r="S174314" s="33"/>
      <c r="T174314" s="33"/>
    </row>
    <row r="174331" spans="19:20">
      <c r="S174331" s="33"/>
      <c r="T174331" s="33"/>
    </row>
    <row r="174348" spans="19:20">
      <c r="S174348" s="33"/>
      <c r="T174348" s="33"/>
    </row>
    <row r="174365" spans="19:20">
      <c r="S174365" s="33"/>
      <c r="T174365" s="33"/>
    </row>
    <row r="174382" spans="19:20">
      <c r="S174382" s="33"/>
      <c r="T174382" s="33"/>
    </row>
    <row r="174399" spans="19:20">
      <c r="S174399" s="33"/>
      <c r="T174399" s="33"/>
    </row>
    <row r="174416" spans="19:20">
      <c r="S174416" s="33"/>
      <c r="T174416" s="33"/>
    </row>
    <row r="174433" spans="19:20">
      <c r="S174433" s="33"/>
      <c r="T174433" s="33"/>
    </row>
    <row r="174450" spans="19:20">
      <c r="S174450" s="33"/>
      <c r="T174450" s="33"/>
    </row>
    <row r="174467" spans="19:20">
      <c r="S174467" s="33"/>
      <c r="T174467" s="33"/>
    </row>
    <row r="174484" spans="19:20">
      <c r="S174484" s="33"/>
      <c r="T174484" s="33"/>
    </row>
    <row r="174501" spans="19:20">
      <c r="S174501" s="33"/>
      <c r="T174501" s="33"/>
    </row>
    <row r="174518" spans="19:20">
      <c r="S174518" s="33"/>
      <c r="T174518" s="33"/>
    </row>
    <row r="174535" spans="19:20">
      <c r="S174535" s="33"/>
      <c r="T174535" s="33"/>
    </row>
    <row r="174552" spans="19:20">
      <c r="S174552" s="33"/>
      <c r="T174552" s="33"/>
    </row>
    <row r="174569" spans="19:20">
      <c r="S174569" s="33"/>
      <c r="T174569" s="33"/>
    </row>
    <row r="174586" spans="19:20">
      <c r="S174586" s="33"/>
      <c r="T174586" s="33"/>
    </row>
    <row r="174603" spans="19:20">
      <c r="S174603" s="33"/>
      <c r="T174603" s="33"/>
    </row>
    <row r="174620" spans="19:20">
      <c r="S174620" s="33"/>
      <c r="T174620" s="33"/>
    </row>
    <row r="174637" spans="19:20">
      <c r="S174637" s="33"/>
      <c r="T174637" s="33"/>
    </row>
    <row r="174654" spans="19:20">
      <c r="S174654" s="33"/>
      <c r="T174654" s="33"/>
    </row>
    <row r="174671" spans="19:20">
      <c r="S174671" s="33"/>
      <c r="T174671" s="33"/>
    </row>
    <row r="174688" spans="19:20">
      <c r="S174688" s="33"/>
      <c r="T174688" s="33"/>
    </row>
    <row r="174705" spans="19:20">
      <c r="S174705" s="33"/>
      <c r="T174705" s="33"/>
    </row>
    <row r="174722" spans="19:20">
      <c r="S174722" s="33"/>
      <c r="T174722" s="33"/>
    </row>
    <row r="174739" spans="19:20">
      <c r="S174739" s="33"/>
      <c r="T174739" s="33"/>
    </row>
    <row r="174756" spans="19:20">
      <c r="S174756" s="33"/>
      <c r="T174756" s="33"/>
    </row>
    <row r="174773" spans="19:20">
      <c r="S174773" s="33"/>
      <c r="T174773" s="33"/>
    </row>
    <row r="174790" spans="19:20">
      <c r="S174790" s="33"/>
      <c r="T174790" s="33"/>
    </row>
    <row r="174807" spans="19:20">
      <c r="S174807" s="33"/>
      <c r="T174807" s="33"/>
    </row>
    <row r="174824" spans="19:20">
      <c r="S174824" s="33"/>
      <c r="T174824" s="33"/>
    </row>
    <row r="174841" spans="19:20">
      <c r="S174841" s="33"/>
      <c r="T174841" s="33"/>
    </row>
    <row r="174858" spans="19:20">
      <c r="S174858" s="33"/>
      <c r="T174858" s="33"/>
    </row>
    <row r="174875" spans="19:20">
      <c r="S174875" s="33"/>
      <c r="T174875" s="33"/>
    </row>
    <row r="174892" spans="19:20">
      <c r="S174892" s="33"/>
      <c r="T174892" s="33"/>
    </row>
    <row r="174909" spans="19:20">
      <c r="S174909" s="33"/>
      <c r="T174909" s="33"/>
    </row>
    <row r="174926" spans="19:20">
      <c r="S174926" s="33"/>
      <c r="T174926" s="33"/>
    </row>
    <row r="174943" spans="19:20">
      <c r="S174943" s="33"/>
      <c r="T174943" s="33"/>
    </row>
    <row r="174960" spans="19:20">
      <c r="S174960" s="33"/>
      <c r="T174960" s="33"/>
    </row>
    <row r="174977" spans="19:20">
      <c r="S174977" s="33"/>
      <c r="T174977" s="33"/>
    </row>
    <row r="174994" spans="19:20">
      <c r="S174994" s="33"/>
      <c r="T174994" s="33"/>
    </row>
    <row r="175011" spans="19:20">
      <c r="S175011" s="33"/>
      <c r="T175011" s="33"/>
    </row>
    <row r="175028" spans="19:20">
      <c r="S175028" s="33"/>
      <c r="T175028" s="33"/>
    </row>
    <row r="175045" spans="19:20">
      <c r="S175045" s="33"/>
      <c r="T175045" s="33"/>
    </row>
    <row r="175062" spans="19:20">
      <c r="S175062" s="33"/>
      <c r="T175062" s="33"/>
    </row>
    <row r="175079" spans="19:20">
      <c r="S175079" s="33"/>
      <c r="T175079" s="33"/>
    </row>
    <row r="175096" spans="19:20">
      <c r="S175096" s="33"/>
      <c r="T175096" s="33"/>
    </row>
    <row r="175113" spans="19:20">
      <c r="S175113" s="33"/>
      <c r="T175113" s="33"/>
    </row>
    <row r="175130" spans="19:20">
      <c r="S175130" s="33"/>
      <c r="T175130" s="33"/>
    </row>
    <row r="175147" spans="19:20">
      <c r="S175147" s="33"/>
      <c r="T175147" s="33"/>
    </row>
    <row r="175164" spans="19:20">
      <c r="S175164" s="33"/>
      <c r="T175164" s="33"/>
    </row>
    <row r="175181" spans="19:20">
      <c r="S175181" s="33"/>
      <c r="T175181" s="33"/>
    </row>
    <row r="175198" spans="19:20">
      <c r="S175198" s="33"/>
      <c r="T175198" s="33"/>
    </row>
    <row r="175215" spans="19:20">
      <c r="S175215" s="33"/>
      <c r="T175215" s="33"/>
    </row>
    <row r="175232" spans="19:20">
      <c r="S175232" s="33"/>
      <c r="T175232" s="33"/>
    </row>
    <row r="175249" spans="19:20">
      <c r="S175249" s="33"/>
      <c r="T175249" s="33"/>
    </row>
    <row r="175266" spans="19:20">
      <c r="S175266" s="33"/>
      <c r="T175266" s="33"/>
    </row>
    <row r="175283" spans="19:20">
      <c r="S175283" s="33"/>
      <c r="T175283" s="33"/>
    </row>
    <row r="175300" spans="19:20">
      <c r="S175300" s="33"/>
      <c r="T175300" s="33"/>
    </row>
    <row r="175317" spans="19:20">
      <c r="S175317" s="33"/>
      <c r="T175317" s="33"/>
    </row>
    <row r="175334" spans="19:20">
      <c r="S175334" s="33"/>
      <c r="T175334" s="33"/>
    </row>
    <row r="175351" spans="19:20">
      <c r="S175351" s="33"/>
      <c r="T175351" s="33"/>
    </row>
    <row r="175368" spans="19:20">
      <c r="S175368" s="33"/>
      <c r="T175368" s="33"/>
    </row>
    <row r="175385" spans="19:20">
      <c r="S175385" s="33"/>
      <c r="T175385" s="33"/>
    </row>
    <row r="175402" spans="19:20">
      <c r="S175402" s="33"/>
      <c r="T175402" s="33"/>
    </row>
    <row r="175419" spans="19:20">
      <c r="S175419" s="33"/>
      <c r="T175419" s="33"/>
    </row>
    <row r="175436" spans="19:20">
      <c r="S175436" s="33"/>
      <c r="T175436" s="33"/>
    </row>
    <row r="175453" spans="19:20">
      <c r="S175453" s="33"/>
      <c r="T175453" s="33"/>
    </row>
    <row r="175470" spans="19:20">
      <c r="S175470" s="33"/>
      <c r="T175470" s="33"/>
    </row>
    <row r="175487" spans="19:20">
      <c r="S175487" s="33"/>
      <c r="T175487" s="33"/>
    </row>
    <row r="175504" spans="19:20">
      <c r="S175504" s="33"/>
      <c r="T175504" s="33"/>
    </row>
    <row r="175521" spans="19:20">
      <c r="S175521" s="33"/>
      <c r="T175521" s="33"/>
    </row>
    <row r="175538" spans="19:20">
      <c r="S175538" s="33"/>
      <c r="T175538" s="33"/>
    </row>
    <row r="175555" spans="19:20">
      <c r="S175555" s="33"/>
      <c r="T175555" s="33"/>
    </row>
    <row r="175572" spans="19:20">
      <c r="S175572" s="33"/>
      <c r="T175572" s="33"/>
    </row>
    <row r="175589" spans="19:20">
      <c r="S175589" s="33"/>
      <c r="T175589" s="33"/>
    </row>
    <row r="175606" spans="19:20">
      <c r="S175606" s="33"/>
      <c r="T175606" s="33"/>
    </row>
    <row r="175623" spans="19:20">
      <c r="S175623" s="33"/>
      <c r="T175623" s="33"/>
    </row>
    <row r="175640" spans="19:20">
      <c r="S175640" s="33"/>
      <c r="T175640" s="33"/>
    </row>
    <row r="175657" spans="19:20">
      <c r="S175657" s="33"/>
      <c r="T175657" s="33"/>
    </row>
    <row r="175674" spans="19:20">
      <c r="S175674" s="33"/>
      <c r="T175674" s="33"/>
    </row>
    <row r="175691" spans="19:20">
      <c r="S175691" s="33"/>
      <c r="T175691" s="33"/>
    </row>
    <row r="175708" spans="19:20">
      <c r="S175708" s="33"/>
      <c r="T175708" s="33"/>
    </row>
    <row r="175725" spans="19:20">
      <c r="S175725" s="33"/>
      <c r="T175725" s="33"/>
    </row>
    <row r="175742" spans="19:20">
      <c r="S175742" s="33"/>
      <c r="T175742" s="33"/>
    </row>
    <row r="175759" spans="19:20">
      <c r="S175759" s="33"/>
      <c r="T175759" s="33"/>
    </row>
    <row r="175776" spans="19:20">
      <c r="S175776" s="33"/>
      <c r="T175776" s="33"/>
    </row>
    <row r="175793" spans="19:20">
      <c r="S175793" s="33"/>
      <c r="T175793" s="33"/>
    </row>
    <row r="175810" spans="19:20">
      <c r="S175810" s="33"/>
      <c r="T175810" s="33"/>
    </row>
    <row r="175827" spans="19:20">
      <c r="S175827" s="33"/>
      <c r="T175827" s="33"/>
    </row>
    <row r="175844" spans="19:20">
      <c r="S175844" s="33"/>
      <c r="T175844" s="33"/>
    </row>
    <row r="175861" spans="19:20">
      <c r="S175861" s="33"/>
      <c r="T175861" s="33"/>
    </row>
    <row r="175878" spans="19:20">
      <c r="S175878" s="33"/>
      <c r="T175878" s="33"/>
    </row>
    <row r="175895" spans="19:20">
      <c r="S175895" s="33"/>
      <c r="T175895" s="33"/>
    </row>
    <row r="175912" spans="19:20">
      <c r="S175912" s="33"/>
      <c r="T175912" s="33"/>
    </row>
    <row r="175929" spans="19:20">
      <c r="S175929" s="33"/>
      <c r="T175929" s="33"/>
    </row>
    <row r="175946" spans="19:20">
      <c r="S175946" s="33"/>
      <c r="T175946" s="33"/>
    </row>
    <row r="175963" spans="19:20">
      <c r="S175963" s="33"/>
      <c r="T175963" s="33"/>
    </row>
    <row r="175980" spans="19:20">
      <c r="S175980" s="33"/>
      <c r="T175980" s="33"/>
    </row>
    <row r="175997" spans="19:20">
      <c r="S175997" s="33"/>
      <c r="T175997" s="33"/>
    </row>
    <row r="176014" spans="19:20">
      <c r="S176014" s="33"/>
      <c r="T176014" s="33"/>
    </row>
    <row r="176031" spans="19:20">
      <c r="S176031" s="33"/>
      <c r="T176031" s="33"/>
    </row>
    <row r="176048" spans="19:20">
      <c r="S176048" s="33"/>
      <c r="T176048" s="33"/>
    </row>
    <row r="176065" spans="19:20">
      <c r="S176065" s="33"/>
      <c r="T176065" s="33"/>
    </row>
    <row r="176082" spans="19:20">
      <c r="S176082" s="33"/>
      <c r="T176082" s="33"/>
    </row>
    <row r="176099" spans="19:20">
      <c r="S176099" s="33"/>
      <c r="T176099" s="33"/>
    </row>
    <row r="176116" spans="19:20">
      <c r="S176116" s="33"/>
      <c r="T176116" s="33"/>
    </row>
    <row r="176133" spans="19:20">
      <c r="S176133" s="33"/>
      <c r="T176133" s="33"/>
    </row>
    <row r="176150" spans="19:20">
      <c r="S176150" s="33"/>
      <c r="T176150" s="33"/>
    </row>
    <row r="176167" spans="19:20">
      <c r="S176167" s="33"/>
      <c r="T176167" s="33"/>
    </row>
    <row r="176184" spans="19:20">
      <c r="S176184" s="33"/>
      <c r="T176184" s="33"/>
    </row>
    <row r="176201" spans="19:20">
      <c r="S176201" s="33"/>
      <c r="T176201" s="33"/>
    </row>
    <row r="176218" spans="19:20">
      <c r="S176218" s="33"/>
      <c r="T176218" s="33"/>
    </row>
    <row r="176235" spans="19:20">
      <c r="S176235" s="33"/>
      <c r="T176235" s="33"/>
    </row>
    <row r="176252" spans="19:20">
      <c r="S176252" s="33"/>
      <c r="T176252" s="33"/>
    </row>
    <row r="176269" spans="19:20">
      <c r="S176269" s="33"/>
      <c r="T176269" s="33"/>
    </row>
    <row r="176286" spans="19:20">
      <c r="S176286" s="33"/>
      <c r="T176286" s="33"/>
    </row>
    <row r="176303" spans="19:20">
      <c r="S176303" s="33"/>
      <c r="T176303" s="33"/>
    </row>
    <row r="176320" spans="19:20">
      <c r="S176320" s="33"/>
      <c r="T176320" s="33"/>
    </row>
    <row r="176337" spans="19:20">
      <c r="S176337" s="33"/>
      <c r="T176337" s="33"/>
    </row>
    <row r="176354" spans="19:20">
      <c r="S176354" s="33"/>
      <c r="T176354" s="33"/>
    </row>
    <row r="176371" spans="19:20">
      <c r="S176371" s="33"/>
      <c r="T176371" s="33"/>
    </row>
    <row r="176388" spans="19:20">
      <c r="S176388" s="33"/>
      <c r="T176388" s="33"/>
    </row>
    <row r="176405" spans="19:20">
      <c r="S176405" s="33"/>
      <c r="T176405" s="33"/>
    </row>
    <row r="176422" spans="19:20">
      <c r="S176422" s="33"/>
      <c r="T176422" s="33"/>
    </row>
    <row r="176439" spans="19:20">
      <c r="S176439" s="33"/>
      <c r="T176439" s="33"/>
    </row>
    <row r="176456" spans="19:20">
      <c r="S176456" s="33"/>
      <c r="T176456" s="33"/>
    </row>
    <row r="176473" spans="19:20">
      <c r="S176473" s="33"/>
      <c r="T176473" s="33"/>
    </row>
    <row r="176490" spans="19:20">
      <c r="S176490" s="33"/>
      <c r="T176490" s="33"/>
    </row>
    <row r="176507" spans="19:20">
      <c r="S176507" s="33"/>
      <c r="T176507" s="33"/>
    </row>
    <row r="176524" spans="19:20">
      <c r="S176524" s="33"/>
      <c r="T176524" s="33"/>
    </row>
    <row r="176541" spans="19:20">
      <c r="S176541" s="33"/>
      <c r="T176541" s="33"/>
    </row>
    <row r="176558" spans="19:20">
      <c r="S176558" s="33"/>
      <c r="T176558" s="33"/>
    </row>
    <row r="176575" spans="19:20">
      <c r="S176575" s="33"/>
      <c r="T176575" s="33"/>
    </row>
    <row r="176592" spans="19:20">
      <c r="S176592" s="33"/>
      <c r="T176592" s="33"/>
    </row>
    <row r="176609" spans="19:20">
      <c r="S176609" s="33"/>
      <c r="T176609" s="33"/>
    </row>
    <row r="176626" spans="19:20">
      <c r="S176626" s="33"/>
      <c r="T176626" s="33"/>
    </row>
    <row r="176643" spans="19:20">
      <c r="S176643" s="33"/>
      <c r="T176643" s="33"/>
    </row>
    <row r="176660" spans="19:20">
      <c r="S176660" s="33"/>
      <c r="T176660" s="33"/>
    </row>
    <row r="176677" spans="19:20">
      <c r="S176677" s="33"/>
      <c r="T176677" s="33"/>
    </row>
    <row r="176694" spans="19:20">
      <c r="S176694" s="33"/>
      <c r="T176694" s="33"/>
    </row>
    <row r="176711" spans="19:20">
      <c r="S176711" s="33"/>
      <c r="T176711" s="33"/>
    </row>
    <row r="176728" spans="19:20">
      <c r="S176728" s="33"/>
      <c r="T176728" s="33"/>
    </row>
    <row r="176745" spans="19:20">
      <c r="S176745" s="33"/>
      <c r="T176745" s="33"/>
    </row>
    <row r="176762" spans="19:20">
      <c r="S176762" s="33"/>
      <c r="T176762" s="33"/>
    </row>
    <row r="176779" spans="19:20">
      <c r="S176779" s="33"/>
      <c r="T176779" s="33"/>
    </row>
    <row r="176796" spans="19:20">
      <c r="S176796" s="33"/>
      <c r="T176796" s="33"/>
    </row>
    <row r="176813" spans="19:20">
      <c r="S176813" s="33"/>
      <c r="T176813" s="33"/>
    </row>
    <row r="176830" spans="19:20">
      <c r="S176830" s="33"/>
      <c r="T176830" s="33"/>
    </row>
    <row r="176847" spans="19:20">
      <c r="S176847" s="33"/>
      <c r="T176847" s="33"/>
    </row>
    <row r="176864" spans="19:20">
      <c r="S176864" s="33"/>
      <c r="T176864" s="33"/>
    </row>
    <row r="176881" spans="19:20">
      <c r="S176881" s="33"/>
      <c r="T176881" s="33"/>
    </row>
    <row r="176898" spans="19:20">
      <c r="S176898" s="33"/>
      <c r="T176898" s="33"/>
    </row>
    <row r="176915" spans="19:20">
      <c r="S176915" s="33"/>
      <c r="T176915" s="33"/>
    </row>
    <row r="176932" spans="19:20">
      <c r="S176932" s="33"/>
      <c r="T176932" s="33"/>
    </row>
    <row r="176949" spans="19:20">
      <c r="S176949" s="33"/>
      <c r="T176949" s="33"/>
    </row>
    <row r="176966" spans="19:20">
      <c r="S176966" s="33"/>
      <c r="T176966" s="33"/>
    </row>
    <row r="176983" spans="19:20">
      <c r="S176983" s="33"/>
      <c r="T176983" s="33"/>
    </row>
    <row r="177000" spans="19:20">
      <c r="S177000" s="33"/>
      <c r="T177000" s="33"/>
    </row>
    <row r="177017" spans="19:20">
      <c r="S177017" s="33"/>
      <c r="T177017" s="33"/>
    </row>
    <row r="177034" spans="19:20">
      <c r="S177034" s="33"/>
      <c r="T177034" s="33"/>
    </row>
    <row r="177051" spans="19:20">
      <c r="S177051" s="33"/>
      <c r="T177051" s="33"/>
    </row>
    <row r="177068" spans="19:20">
      <c r="S177068" s="33"/>
      <c r="T177068" s="33"/>
    </row>
    <row r="177085" spans="19:20">
      <c r="S177085" s="33"/>
      <c r="T177085" s="33"/>
    </row>
    <row r="177102" spans="19:20">
      <c r="S177102" s="33"/>
      <c r="T177102" s="33"/>
    </row>
    <row r="177119" spans="19:20">
      <c r="S177119" s="33"/>
      <c r="T177119" s="33"/>
    </row>
    <row r="177136" spans="19:20">
      <c r="S177136" s="33"/>
      <c r="T177136" s="33"/>
    </row>
    <row r="177153" spans="19:20">
      <c r="S177153" s="33"/>
      <c r="T177153" s="33"/>
    </row>
    <row r="177170" spans="19:20">
      <c r="S177170" s="33"/>
      <c r="T177170" s="33"/>
    </row>
    <row r="177187" spans="19:20">
      <c r="S177187" s="33"/>
      <c r="T177187" s="33"/>
    </row>
    <row r="177204" spans="19:20">
      <c r="S177204" s="33"/>
      <c r="T177204" s="33"/>
    </row>
    <row r="177221" spans="19:20">
      <c r="S177221" s="33"/>
      <c r="T177221" s="33"/>
    </row>
    <row r="177238" spans="19:20">
      <c r="S177238" s="33"/>
      <c r="T177238" s="33"/>
    </row>
    <row r="177255" spans="19:20">
      <c r="S177255" s="33"/>
      <c r="T177255" s="33"/>
    </row>
    <row r="177272" spans="19:20">
      <c r="S177272" s="33"/>
      <c r="T177272" s="33"/>
    </row>
    <row r="177289" spans="19:20">
      <c r="S177289" s="33"/>
      <c r="T177289" s="33"/>
    </row>
    <row r="177306" spans="19:20">
      <c r="S177306" s="33"/>
      <c r="T177306" s="33"/>
    </row>
    <row r="177323" spans="19:20">
      <c r="S177323" s="33"/>
      <c r="T177323" s="33"/>
    </row>
    <row r="177340" spans="19:20">
      <c r="S177340" s="33"/>
      <c r="T177340" s="33"/>
    </row>
    <row r="177357" spans="19:20">
      <c r="S177357" s="33"/>
      <c r="T177357" s="33"/>
    </row>
    <row r="177374" spans="19:20">
      <c r="S177374" s="33"/>
      <c r="T177374" s="33"/>
    </row>
    <row r="177391" spans="19:20">
      <c r="S177391" s="33"/>
      <c r="T177391" s="33"/>
    </row>
    <row r="177408" spans="19:20">
      <c r="S177408" s="33"/>
      <c r="T177408" s="33"/>
    </row>
    <row r="177425" spans="19:20">
      <c r="S177425" s="33"/>
      <c r="T177425" s="33"/>
    </row>
    <row r="177442" spans="19:20">
      <c r="S177442" s="33"/>
      <c r="T177442" s="33"/>
    </row>
    <row r="177459" spans="19:20">
      <c r="S177459" s="33"/>
      <c r="T177459" s="33"/>
    </row>
    <row r="177476" spans="19:20">
      <c r="S177476" s="33"/>
      <c r="T177476" s="33"/>
    </row>
    <row r="177493" spans="19:20">
      <c r="S177493" s="33"/>
      <c r="T177493" s="33"/>
    </row>
    <row r="177510" spans="19:20">
      <c r="S177510" s="33"/>
      <c r="T177510" s="33"/>
    </row>
    <row r="177527" spans="19:20">
      <c r="S177527" s="33"/>
      <c r="T177527" s="33"/>
    </row>
    <row r="177544" spans="19:20">
      <c r="S177544" s="33"/>
      <c r="T177544" s="33"/>
    </row>
    <row r="177561" spans="19:20">
      <c r="S177561" s="33"/>
      <c r="T177561" s="33"/>
    </row>
    <row r="177578" spans="19:20">
      <c r="S177578" s="33"/>
      <c r="T177578" s="33"/>
    </row>
    <row r="177595" spans="19:20">
      <c r="S177595" s="33"/>
      <c r="T177595" s="33"/>
    </row>
    <row r="177612" spans="19:20">
      <c r="S177612" s="33"/>
      <c r="T177612" s="33"/>
    </row>
    <row r="177629" spans="19:20">
      <c r="S177629" s="33"/>
      <c r="T177629" s="33"/>
    </row>
    <row r="177646" spans="19:20">
      <c r="S177646" s="33"/>
      <c r="T177646" s="33"/>
    </row>
    <row r="177663" spans="19:20">
      <c r="S177663" s="33"/>
      <c r="T177663" s="33"/>
    </row>
    <row r="177680" spans="19:20">
      <c r="S177680" s="33"/>
      <c r="T177680" s="33"/>
    </row>
    <row r="177697" spans="19:20">
      <c r="S177697" s="33"/>
      <c r="T177697" s="33"/>
    </row>
    <row r="177714" spans="19:20">
      <c r="S177714" s="33"/>
      <c r="T177714" s="33"/>
    </row>
    <row r="177731" spans="19:20">
      <c r="S177731" s="33"/>
      <c r="T177731" s="33"/>
    </row>
    <row r="177748" spans="19:20">
      <c r="S177748" s="33"/>
      <c r="T177748" s="33"/>
    </row>
    <row r="177765" spans="19:20">
      <c r="S177765" s="33"/>
      <c r="T177765" s="33"/>
    </row>
    <row r="177782" spans="19:20">
      <c r="S177782" s="33"/>
      <c r="T177782" s="33"/>
    </row>
    <row r="177799" spans="19:20">
      <c r="S177799" s="33"/>
      <c r="T177799" s="33"/>
    </row>
    <row r="177816" spans="19:20">
      <c r="S177816" s="33"/>
      <c r="T177816" s="33"/>
    </row>
    <row r="177833" spans="19:20">
      <c r="S177833" s="33"/>
      <c r="T177833" s="33"/>
    </row>
    <row r="177850" spans="19:20">
      <c r="S177850" s="33"/>
      <c r="T177850" s="33"/>
    </row>
    <row r="177867" spans="19:20">
      <c r="S177867" s="33"/>
      <c r="T177867" s="33"/>
    </row>
    <row r="177884" spans="19:20">
      <c r="S177884" s="33"/>
      <c r="T177884" s="33"/>
    </row>
    <row r="177901" spans="19:20">
      <c r="S177901" s="33"/>
      <c r="T177901" s="33"/>
    </row>
    <row r="177918" spans="19:20">
      <c r="S177918" s="33"/>
      <c r="T177918" s="33"/>
    </row>
    <row r="177935" spans="19:20">
      <c r="S177935" s="33"/>
      <c r="T177935" s="33"/>
    </row>
    <row r="177952" spans="19:20">
      <c r="S177952" s="33"/>
      <c r="T177952" s="33"/>
    </row>
    <row r="177969" spans="19:20">
      <c r="S177969" s="33"/>
      <c r="T177969" s="33"/>
    </row>
    <row r="177986" spans="19:20">
      <c r="S177986" s="33"/>
      <c r="T177986" s="33"/>
    </row>
    <row r="178003" spans="19:20">
      <c r="S178003" s="33"/>
      <c r="T178003" s="33"/>
    </row>
    <row r="178020" spans="19:20">
      <c r="S178020" s="33"/>
      <c r="T178020" s="33"/>
    </row>
    <row r="178037" spans="19:20">
      <c r="S178037" s="33"/>
      <c r="T178037" s="33"/>
    </row>
    <row r="178054" spans="19:20">
      <c r="S178054" s="33"/>
      <c r="T178054" s="33"/>
    </row>
    <row r="178071" spans="19:20">
      <c r="S178071" s="33"/>
      <c r="T178071" s="33"/>
    </row>
    <row r="178088" spans="19:20">
      <c r="S178088" s="33"/>
      <c r="T178088" s="33"/>
    </row>
    <row r="178105" spans="19:20">
      <c r="S178105" s="33"/>
      <c r="T178105" s="33"/>
    </row>
    <row r="178122" spans="19:20">
      <c r="S178122" s="33"/>
      <c r="T178122" s="33"/>
    </row>
    <row r="178139" spans="19:20">
      <c r="S178139" s="33"/>
      <c r="T178139" s="33"/>
    </row>
    <row r="178156" spans="19:20">
      <c r="S178156" s="33"/>
      <c r="T178156" s="33"/>
    </row>
    <row r="178173" spans="19:20">
      <c r="S178173" s="33"/>
      <c r="T178173" s="33"/>
    </row>
    <row r="178190" spans="19:20">
      <c r="S178190" s="33"/>
      <c r="T178190" s="33"/>
    </row>
    <row r="178207" spans="19:20">
      <c r="S178207" s="33"/>
      <c r="T178207" s="33"/>
    </row>
    <row r="178224" spans="19:20">
      <c r="S178224" s="33"/>
      <c r="T178224" s="33"/>
    </row>
    <row r="178241" spans="19:20">
      <c r="S178241" s="33"/>
      <c r="T178241" s="33"/>
    </row>
    <row r="178258" spans="19:20">
      <c r="S178258" s="33"/>
      <c r="T178258" s="33"/>
    </row>
    <row r="178275" spans="19:20">
      <c r="S178275" s="33"/>
      <c r="T178275" s="33"/>
    </row>
    <row r="178292" spans="19:20">
      <c r="S178292" s="33"/>
      <c r="T178292" s="33"/>
    </row>
    <row r="178309" spans="19:20">
      <c r="S178309" s="33"/>
      <c r="T178309" s="33"/>
    </row>
    <row r="178326" spans="19:20">
      <c r="S178326" s="33"/>
      <c r="T178326" s="33"/>
    </row>
    <row r="178343" spans="19:20">
      <c r="S178343" s="33"/>
      <c r="T178343" s="33"/>
    </row>
    <row r="178360" spans="19:20">
      <c r="S178360" s="33"/>
      <c r="T178360" s="33"/>
    </row>
    <row r="178377" spans="19:20">
      <c r="S178377" s="33"/>
      <c r="T178377" s="33"/>
    </row>
    <row r="178394" spans="19:20">
      <c r="S178394" s="33"/>
      <c r="T178394" s="33"/>
    </row>
    <row r="178411" spans="19:20">
      <c r="S178411" s="33"/>
      <c r="T178411" s="33"/>
    </row>
    <row r="178428" spans="19:20">
      <c r="S178428" s="33"/>
      <c r="T178428" s="33"/>
    </row>
    <row r="178445" spans="19:20">
      <c r="S178445" s="33"/>
      <c r="T178445" s="33"/>
    </row>
    <row r="178462" spans="19:20">
      <c r="S178462" s="33"/>
      <c r="T178462" s="33"/>
    </row>
    <row r="178479" spans="19:20">
      <c r="S178479" s="33"/>
      <c r="T178479" s="33"/>
    </row>
    <row r="178496" spans="19:20">
      <c r="S178496" s="33"/>
      <c r="T178496" s="33"/>
    </row>
    <row r="178513" spans="19:20">
      <c r="S178513" s="33"/>
      <c r="T178513" s="33"/>
    </row>
    <row r="178530" spans="19:20">
      <c r="S178530" s="33"/>
      <c r="T178530" s="33"/>
    </row>
    <row r="178547" spans="19:20">
      <c r="S178547" s="33"/>
      <c r="T178547" s="33"/>
    </row>
    <row r="178564" spans="19:20">
      <c r="S178564" s="33"/>
      <c r="T178564" s="33"/>
    </row>
    <row r="178581" spans="19:20">
      <c r="S178581" s="33"/>
      <c r="T178581" s="33"/>
    </row>
    <row r="178598" spans="19:20">
      <c r="S178598" s="33"/>
      <c r="T178598" s="33"/>
    </row>
    <row r="178615" spans="19:20">
      <c r="S178615" s="33"/>
      <c r="T178615" s="33"/>
    </row>
    <row r="178632" spans="19:20">
      <c r="S178632" s="33"/>
      <c r="T178632" s="33"/>
    </row>
    <row r="178649" spans="19:20">
      <c r="S178649" s="33"/>
      <c r="T178649" s="33"/>
    </row>
    <row r="178666" spans="19:20">
      <c r="S178666" s="33"/>
      <c r="T178666" s="33"/>
    </row>
    <row r="178683" spans="19:20">
      <c r="S178683" s="33"/>
      <c r="T178683" s="33"/>
    </row>
    <row r="178700" spans="19:20">
      <c r="S178700" s="33"/>
      <c r="T178700" s="33"/>
    </row>
    <row r="178717" spans="19:20">
      <c r="S178717" s="33"/>
      <c r="T178717" s="33"/>
    </row>
    <row r="178734" spans="19:20">
      <c r="S178734" s="33"/>
      <c r="T178734" s="33"/>
    </row>
    <row r="178751" spans="19:20">
      <c r="S178751" s="33"/>
      <c r="T178751" s="33"/>
    </row>
    <row r="178768" spans="19:20">
      <c r="S178768" s="33"/>
      <c r="T178768" s="33"/>
    </row>
    <row r="178785" spans="19:20">
      <c r="S178785" s="33"/>
      <c r="T178785" s="33"/>
    </row>
    <row r="178802" spans="19:20">
      <c r="S178802" s="33"/>
      <c r="T178802" s="33"/>
    </row>
    <row r="178819" spans="19:20">
      <c r="S178819" s="33"/>
      <c r="T178819" s="33"/>
    </row>
    <row r="178836" spans="19:20">
      <c r="S178836" s="33"/>
      <c r="T178836" s="33"/>
    </row>
    <row r="178853" spans="19:20">
      <c r="S178853" s="33"/>
      <c r="T178853" s="33"/>
    </row>
    <row r="178870" spans="19:20">
      <c r="S178870" s="33"/>
      <c r="T178870" s="33"/>
    </row>
    <row r="178887" spans="19:20">
      <c r="S178887" s="33"/>
      <c r="T178887" s="33"/>
    </row>
    <row r="178904" spans="19:20">
      <c r="S178904" s="33"/>
      <c r="T178904" s="33"/>
    </row>
    <row r="178921" spans="19:20">
      <c r="S178921" s="33"/>
      <c r="T178921" s="33"/>
    </row>
    <row r="178938" spans="19:20">
      <c r="S178938" s="33"/>
      <c r="T178938" s="33"/>
    </row>
    <row r="178955" spans="19:20">
      <c r="S178955" s="33"/>
      <c r="T178955" s="33"/>
    </row>
    <row r="178972" spans="19:20">
      <c r="S178972" s="33"/>
      <c r="T178972" s="33"/>
    </row>
    <row r="178989" spans="19:20">
      <c r="S178989" s="33"/>
      <c r="T178989" s="33"/>
    </row>
    <row r="179006" spans="19:20">
      <c r="S179006" s="33"/>
      <c r="T179006" s="33"/>
    </row>
    <row r="179023" spans="19:20">
      <c r="S179023" s="33"/>
      <c r="T179023" s="33"/>
    </row>
    <row r="179040" spans="19:20">
      <c r="S179040" s="33"/>
      <c r="T179040" s="33"/>
    </row>
    <row r="179057" spans="19:20">
      <c r="S179057" s="33"/>
      <c r="T179057" s="33"/>
    </row>
    <row r="179074" spans="19:20">
      <c r="S179074" s="33"/>
      <c r="T179074" s="33"/>
    </row>
    <row r="179091" spans="19:20">
      <c r="S179091" s="33"/>
      <c r="T179091" s="33"/>
    </row>
    <row r="179108" spans="19:20">
      <c r="S179108" s="33"/>
      <c r="T179108" s="33"/>
    </row>
    <row r="179125" spans="19:20">
      <c r="S179125" s="33"/>
      <c r="T179125" s="33"/>
    </row>
    <row r="179142" spans="19:20">
      <c r="S179142" s="33"/>
      <c r="T179142" s="33"/>
    </row>
    <row r="179159" spans="19:20">
      <c r="S179159" s="33"/>
      <c r="T179159" s="33"/>
    </row>
    <row r="179176" spans="19:20">
      <c r="S179176" s="33"/>
      <c r="T179176" s="33"/>
    </row>
    <row r="179193" spans="19:20">
      <c r="S179193" s="33"/>
      <c r="T179193" s="33"/>
    </row>
    <row r="179210" spans="19:20">
      <c r="S179210" s="33"/>
      <c r="T179210" s="33"/>
    </row>
    <row r="179227" spans="19:20">
      <c r="S179227" s="33"/>
      <c r="T179227" s="33"/>
    </row>
    <row r="179244" spans="19:20">
      <c r="S179244" s="33"/>
      <c r="T179244" s="33"/>
    </row>
    <row r="179261" spans="19:20">
      <c r="S179261" s="33"/>
      <c r="T179261" s="33"/>
    </row>
    <row r="179278" spans="19:20">
      <c r="S179278" s="33"/>
      <c r="T179278" s="33"/>
    </row>
    <row r="179295" spans="19:20">
      <c r="S179295" s="33"/>
      <c r="T179295" s="33"/>
    </row>
    <row r="179312" spans="19:20">
      <c r="S179312" s="33"/>
      <c r="T179312" s="33"/>
    </row>
    <row r="179329" spans="19:20">
      <c r="S179329" s="33"/>
      <c r="T179329" s="33"/>
    </row>
    <row r="179346" spans="19:20">
      <c r="S179346" s="33"/>
      <c r="T179346" s="33"/>
    </row>
    <row r="179363" spans="19:20">
      <c r="S179363" s="33"/>
      <c r="T179363" s="33"/>
    </row>
    <row r="179380" spans="19:20">
      <c r="S179380" s="33"/>
      <c r="T179380" s="33"/>
    </row>
    <row r="179397" spans="19:20">
      <c r="S179397" s="33"/>
      <c r="T179397" s="33"/>
    </row>
    <row r="179414" spans="19:20">
      <c r="S179414" s="33"/>
      <c r="T179414" s="33"/>
    </row>
    <row r="179431" spans="19:20">
      <c r="S179431" s="33"/>
      <c r="T179431" s="33"/>
    </row>
    <row r="179448" spans="19:20">
      <c r="S179448" s="33"/>
      <c r="T179448" s="33"/>
    </row>
    <row r="179465" spans="19:20">
      <c r="S179465" s="33"/>
      <c r="T179465" s="33"/>
    </row>
    <row r="179482" spans="19:20">
      <c r="S179482" s="33"/>
      <c r="T179482" s="33"/>
    </row>
    <row r="179499" spans="19:20">
      <c r="S179499" s="33"/>
      <c r="T179499" s="33"/>
    </row>
    <row r="179516" spans="19:20">
      <c r="S179516" s="33"/>
      <c r="T179516" s="33"/>
    </row>
    <row r="179533" spans="19:20">
      <c r="S179533" s="33"/>
      <c r="T179533" s="33"/>
    </row>
    <row r="179550" spans="19:20">
      <c r="S179550" s="33"/>
      <c r="T179550" s="33"/>
    </row>
    <row r="179567" spans="19:20">
      <c r="S179567" s="33"/>
      <c r="T179567" s="33"/>
    </row>
    <row r="179584" spans="19:20">
      <c r="S179584" s="33"/>
      <c r="T179584" s="33"/>
    </row>
    <row r="179601" spans="19:20">
      <c r="S179601" s="33"/>
      <c r="T179601" s="33"/>
    </row>
    <row r="179618" spans="19:20">
      <c r="S179618" s="33"/>
      <c r="T179618" s="33"/>
    </row>
    <row r="179635" spans="19:20">
      <c r="S179635" s="33"/>
      <c r="T179635" s="33"/>
    </row>
    <row r="179652" spans="19:20">
      <c r="S179652" s="33"/>
      <c r="T179652" s="33"/>
    </row>
    <row r="179669" spans="19:20">
      <c r="S179669" s="33"/>
      <c r="T179669" s="33"/>
    </row>
    <row r="179686" spans="19:20">
      <c r="S179686" s="33"/>
      <c r="T179686" s="33"/>
    </row>
    <row r="179703" spans="19:20">
      <c r="S179703" s="33"/>
      <c r="T179703" s="33"/>
    </row>
    <row r="179720" spans="19:20">
      <c r="S179720" s="33"/>
      <c r="T179720" s="33"/>
    </row>
    <row r="179737" spans="19:20">
      <c r="S179737" s="33"/>
      <c r="T179737" s="33"/>
    </row>
    <row r="179754" spans="19:20">
      <c r="S179754" s="33"/>
      <c r="T179754" s="33"/>
    </row>
    <row r="179771" spans="19:20">
      <c r="S179771" s="33"/>
      <c r="T179771" s="33"/>
    </row>
    <row r="179788" spans="19:20">
      <c r="S179788" s="33"/>
      <c r="T179788" s="33"/>
    </row>
    <row r="179805" spans="19:20">
      <c r="S179805" s="33"/>
      <c r="T179805" s="33"/>
    </row>
    <row r="179822" spans="19:20">
      <c r="S179822" s="33"/>
      <c r="T179822" s="33"/>
    </row>
    <row r="179839" spans="19:20">
      <c r="S179839" s="33"/>
      <c r="T179839" s="33"/>
    </row>
    <row r="179856" spans="19:20">
      <c r="S179856" s="33"/>
      <c r="T179856" s="33"/>
    </row>
    <row r="179873" spans="19:20">
      <c r="S179873" s="33"/>
      <c r="T179873" s="33"/>
    </row>
    <row r="179890" spans="19:20">
      <c r="S179890" s="33"/>
      <c r="T179890" s="33"/>
    </row>
    <row r="179907" spans="19:20">
      <c r="S179907" s="33"/>
      <c r="T179907" s="33"/>
    </row>
    <row r="179924" spans="19:20">
      <c r="S179924" s="33"/>
      <c r="T179924" s="33"/>
    </row>
    <row r="179941" spans="19:20">
      <c r="S179941" s="33"/>
      <c r="T179941" s="33"/>
    </row>
    <row r="179958" spans="19:20">
      <c r="S179958" s="33"/>
      <c r="T179958" s="33"/>
    </row>
    <row r="179975" spans="19:20">
      <c r="S179975" s="33"/>
      <c r="T179975" s="33"/>
    </row>
    <row r="179992" spans="19:20">
      <c r="S179992" s="33"/>
      <c r="T179992" s="33"/>
    </row>
    <row r="180009" spans="19:20">
      <c r="S180009" s="33"/>
      <c r="T180009" s="33"/>
    </row>
    <row r="180026" spans="19:20">
      <c r="S180026" s="33"/>
      <c r="T180026" s="33"/>
    </row>
    <row r="180043" spans="19:20">
      <c r="S180043" s="33"/>
      <c r="T180043" s="33"/>
    </row>
    <row r="180060" spans="19:20">
      <c r="S180060" s="33"/>
      <c r="T180060" s="33"/>
    </row>
    <row r="180077" spans="19:20">
      <c r="S180077" s="33"/>
      <c r="T180077" s="33"/>
    </row>
    <row r="180094" spans="19:20">
      <c r="S180094" s="33"/>
      <c r="T180094" s="33"/>
    </row>
    <row r="180111" spans="19:20">
      <c r="S180111" s="33"/>
      <c r="T180111" s="33"/>
    </row>
    <row r="180128" spans="19:20">
      <c r="S180128" s="33"/>
      <c r="T180128" s="33"/>
    </row>
    <row r="180145" spans="19:20">
      <c r="S180145" s="33"/>
      <c r="T180145" s="33"/>
    </row>
    <row r="180162" spans="19:20">
      <c r="S180162" s="33"/>
      <c r="T180162" s="33"/>
    </row>
    <row r="180179" spans="19:20">
      <c r="S180179" s="33"/>
      <c r="T180179" s="33"/>
    </row>
    <row r="180196" spans="19:20">
      <c r="S180196" s="33"/>
      <c r="T180196" s="33"/>
    </row>
    <row r="180213" spans="19:20">
      <c r="S180213" s="33"/>
      <c r="T180213" s="33"/>
    </row>
    <row r="180230" spans="19:20">
      <c r="S180230" s="33"/>
      <c r="T180230" s="33"/>
    </row>
    <row r="180247" spans="19:20">
      <c r="S180247" s="33"/>
      <c r="T180247" s="33"/>
    </row>
    <row r="180264" spans="19:20">
      <c r="S180264" s="33"/>
      <c r="T180264" s="33"/>
    </row>
    <row r="180281" spans="19:20">
      <c r="S180281" s="33"/>
      <c r="T180281" s="33"/>
    </row>
    <row r="180298" spans="19:20">
      <c r="S180298" s="33"/>
      <c r="T180298" s="33"/>
    </row>
    <row r="180315" spans="19:20">
      <c r="S180315" s="33"/>
      <c r="T180315" s="33"/>
    </row>
    <row r="180332" spans="19:20">
      <c r="S180332" s="33"/>
      <c r="T180332" s="33"/>
    </row>
    <row r="180349" spans="19:20">
      <c r="S180349" s="33"/>
      <c r="T180349" s="33"/>
    </row>
    <row r="180366" spans="19:20">
      <c r="S180366" s="33"/>
      <c r="T180366" s="33"/>
    </row>
    <row r="180383" spans="19:20">
      <c r="S180383" s="33"/>
      <c r="T180383" s="33"/>
    </row>
    <row r="180400" spans="19:20">
      <c r="S180400" s="33"/>
      <c r="T180400" s="33"/>
    </row>
    <row r="180417" spans="19:20">
      <c r="S180417" s="33"/>
      <c r="T180417" s="33"/>
    </row>
    <row r="180434" spans="19:20">
      <c r="S180434" s="33"/>
      <c r="T180434" s="33"/>
    </row>
    <row r="180451" spans="19:20">
      <c r="S180451" s="33"/>
      <c r="T180451" s="33"/>
    </row>
    <row r="180468" spans="19:20">
      <c r="S180468" s="33"/>
      <c r="T180468" s="33"/>
    </row>
    <row r="180485" spans="19:20">
      <c r="S180485" s="33"/>
      <c r="T180485" s="33"/>
    </row>
    <row r="180502" spans="19:20">
      <c r="S180502" s="33"/>
      <c r="T180502" s="33"/>
    </row>
    <row r="180519" spans="19:20">
      <c r="S180519" s="33"/>
      <c r="T180519" s="33"/>
    </row>
    <row r="180536" spans="19:20">
      <c r="S180536" s="33"/>
      <c r="T180536" s="33"/>
    </row>
    <row r="180553" spans="19:20">
      <c r="S180553" s="33"/>
      <c r="T180553" s="33"/>
    </row>
    <row r="180570" spans="19:20">
      <c r="S180570" s="33"/>
      <c r="T180570" s="33"/>
    </row>
    <row r="180587" spans="19:20">
      <c r="S180587" s="33"/>
      <c r="T180587" s="33"/>
    </row>
    <row r="180604" spans="19:20">
      <c r="S180604" s="33"/>
      <c r="T180604" s="33"/>
    </row>
    <row r="180621" spans="19:20">
      <c r="S180621" s="33"/>
      <c r="T180621" s="33"/>
    </row>
    <row r="180638" spans="19:20">
      <c r="S180638" s="33"/>
      <c r="T180638" s="33"/>
    </row>
    <row r="180655" spans="19:20">
      <c r="S180655" s="33"/>
      <c r="T180655" s="33"/>
    </row>
    <row r="180672" spans="19:20">
      <c r="S180672" s="33"/>
      <c r="T180672" s="33"/>
    </row>
    <row r="180689" spans="19:20">
      <c r="S180689" s="33"/>
      <c r="T180689" s="33"/>
    </row>
    <row r="180706" spans="19:20">
      <c r="S180706" s="33"/>
      <c r="T180706" s="33"/>
    </row>
    <row r="180723" spans="19:20">
      <c r="S180723" s="33"/>
      <c r="T180723" s="33"/>
    </row>
    <row r="180740" spans="19:20">
      <c r="S180740" s="33"/>
      <c r="T180740" s="33"/>
    </row>
    <row r="180757" spans="19:20">
      <c r="S180757" s="33"/>
      <c r="T180757" s="33"/>
    </row>
    <row r="180774" spans="19:20">
      <c r="S180774" s="33"/>
      <c r="T180774" s="33"/>
    </row>
    <row r="180791" spans="19:20">
      <c r="S180791" s="33"/>
      <c r="T180791" s="33"/>
    </row>
    <row r="180808" spans="19:20">
      <c r="S180808" s="33"/>
      <c r="T180808" s="33"/>
    </row>
    <row r="180825" spans="19:20">
      <c r="S180825" s="33"/>
      <c r="T180825" s="33"/>
    </row>
    <row r="180842" spans="19:20">
      <c r="S180842" s="33"/>
      <c r="T180842" s="33"/>
    </row>
    <row r="180859" spans="19:20">
      <c r="S180859" s="33"/>
      <c r="T180859" s="33"/>
    </row>
    <row r="180876" spans="19:20">
      <c r="S180876" s="33"/>
      <c r="T180876" s="33"/>
    </row>
    <row r="180893" spans="19:20">
      <c r="S180893" s="33"/>
      <c r="T180893" s="33"/>
    </row>
    <row r="180910" spans="19:20">
      <c r="S180910" s="33"/>
      <c r="T180910" s="33"/>
    </row>
    <row r="180927" spans="19:20">
      <c r="S180927" s="33"/>
      <c r="T180927" s="33"/>
    </row>
    <row r="180944" spans="19:20">
      <c r="S180944" s="33"/>
      <c r="T180944" s="33"/>
    </row>
    <row r="180961" spans="19:20">
      <c r="S180961" s="33"/>
      <c r="T180961" s="33"/>
    </row>
    <row r="180978" spans="19:20">
      <c r="S180978" s="33"/>
      <c r="T180978" s="33"/>
    </row>
    <row r="180995" spans="19:20">
      <c r="S180995" s="33"/>
      <c r="T180995" s="33"/>
    </row>
    <row r="181012" spans="19:20">
      <c r="S181012" s="33"/>
      <c r="T181012" s="33"/>
    </row>
    <row r="181029" spans="19:20">
      <c r="S181029" s="33"/>
      <c r="T181029" s="33"/>
    </row>
    <row r="181046" spans="19:20">
      <c r="S181046" s="33"/>
      <c r="T181046" s="33"/>
    </row>
    <row r="181063" spans="19:20">
      <c r="S181063" s="33"/>
      <c r="T181063" s="33"/>
    </row>
    <row r="181080" spans="19:20">
      <c r="S181080" s="33"/>
      <c r="T181080" s="33"/>
    </row>
    <row r="181097" spans="19:20">
      <c r="S181097" s="33"/>
      <c r="T181097" s="33"/>
    </row>
    <row r="181114" spans="19:20">
      <c r="S181114" s="33"/>
      <c r="T181114" s="33"/>
    </row>
    <row r="181131" spans="19:20">
      <c r="S181131" s="33"/>
      <c r="T181131" s="33"/>
    </row>
    <row r="181148" spans="19:20">
      <c r="S181148" s="33"/>
      <c r="T181148" s="33"/>
    </row>
    <row r="181165" spans="19:20">
      <c r="S181165" s="33"/>
      <c r="T181165" s="33"/>
    </row>
    <row r="181182" spans="19:20">
      <c r="S181182" s="33"/>
      <c r="T181182" s="33"/>
    </row>
    <row r="181199" spans="19:20">
      <c r="S181199" s="33"/>
      <c r="T181199" s="33"/>
    </row>
    <row r="181216" spans="19:20">
      <c r="S181216" s="33"/>
      <c r="T181216" s="33"/>
    </row>
    <row r="181233" spans="19:20">
      <c r="S181233" s="33"/>
      <c r="T181233" s="33"/>
    </row>
    <row r="181250" spans="19:20">
      <c r="S181250" s="33"/>
      <c r="T181250" s="33"/>
    </row>
    <row r="181267" spans="19:20">
      <c r="S181267" s="33"/>
      <c r="T181267" s="33"/>
    </row>
    <row r="181284" spans="19:20">
      <c r="S181284" s="33"/>
      <c r="T181284" s="33"/>
    </row>
    <row r="181301" spans="19:20">
      <c r="S181301" s="33"/>
      <c r="T181301" s="33"/>
    </row>
    <row r="181318" spans="19:20">
      <c r="S181318" s="33"/>
      <c r="T181318" s="33"/>
    </row>
    <row r="181335" spans="19:20">
      <c r="S181335" s="33"/>
      <c r="T181335" s="33"/>
    </row>
    <row r="181352" spans="19:20">
      <c r="S181352" s="33"/>
      <c r="T181352" s="33"/>
    </row>
    <row r="181369" spans="19:20">
      <c r="S181369" s="33"/>
      <c r="T181369" s="33"/>
    </row>
    <row r="181386" spans="19:20">
      <c r="S181386" s="33"/>
      <c r="T181386" s="33"/>
    </row>
    <row r="181403" spans="19:20">
      <c r="S181403" s="33"/>
      <c r="T181403" s="33"/>
    </row>
    <row r="181420" spans="19:20">
      <c r="S181420" s="33"/>
      <c r="T181420" s="33"/>
    </row>
    <row r="181437" spans="19:20">
      <c r="S181437" s="33"/>
      <c r="T181437" s="33"/>
    </row>
    <row r="181454" spans="19:20">
      <c r="S181454" s="33"/>
      <c r="T181454" s="33"/>
    </row>
    <row r="181471" spans="19:20">
      <c r="S181471" s="33"/>
      <c r="T181471" s="33"/>
    </row>
    <row r="181488" spans="19:20">
      <c r="S181488" s="33"/>
      <c r="T181488" s="33"/>
    </row>
    <row r="181505" spans="19:20">
      <c r="S181505" s="33"/>
      <c r="T181505" s="33"/>
    </row>
    <row r="181522" spans="19:20">
      <c r="S181522" s="33"/>
      <c r="T181522" s="33"/>
    </row>
    <row r="181539" spans="19:20">
      <c r="S181539" s="33"/>
      <c r="T181539" s="33"/>
    </row>
    <row r="181556" spans="19:20">
      <c r="S181556" s="33"/>
      <c r="T181556" s="33"/>
    </row>
    <row r="181573" spans="19:20">
      <c r="S181573" s="33"/>
      <c r="T181573" s="33"/>
    </row>
    <row r="181590" spans="19:20">
      <c r="S181590" s="33"/>
      <c r="T181590" s="33"/>
    </row>
    <row r="181607" spans="19:20">
      <c r="S181607" s="33"/>
      <c r="T181607" s="33"/>
    </row>
    <row r="181624" spans="19:20">
      <c r="S181624" s="33"/>
      <c r="T181624" s="33"/>
    </row>
    <row r="181641" spans="19:20">
      <c r="S181641" s="33"/>
      <c r="T181641" s="33"/>
    </row>
    <row r="181658" spans="19:20">
      <c r="S181658" s="33"/>
      <c r="T181658" s="33"/>
    </row>
    <row r="181675" spans="19:20">
      <c r="S181675" s="33"/>
      <c r="T181675" s="33"/>
    </row>
    <row r="181692" spans="19:20">
      <c r="S181692" s="33"/>
      <c r="T181692" s="33"/>
    </row>
    <row r="181709" spans="19:20">
      <c r="S181709" s="33"/>
      <c r="T181709" s="33"/>
    </row>
    <row r="181726" spans="19:20">
      <c r="S181726" s="33"/>
      <c r="T181726" s="33"/>
    </row>
    <row r="181743" spans="19:20">
      <c r="S181743" s="33"/>
      <c r="T181743" s="33"/>
    </row>
    <row r="181760" spans="19:20">
      <c r="S181760" s="33"/>
      <c r="T181760" s="33"/>
    </row>
    <row r="181777" spans="19:20">
      <c r="S181777" s="33"/>
      <c r="T181777" s="33"/>
    </row>
    <row r="181794" spans="19:20">
      <c r="S181794" s="33"/>
      <c r="T181794" s="33"/>
    </row>
    <row r="181811" spans="19:20">
      <c r="S181811" s="33"/>
      <c r="T181811" s="33"/>
    </row>
    <row r="181828" spans="19:20">
      <c r="S181828" s="33"/>
      <c r="T181828" s="33"/>
    </row>
    <row r="181845" spans="19:20">
      <c r="S181845" s="33"/>
      <c r="T181845" s="33"/>
    </row>
    <row r="181862" spans="19:20">
      <c r="S181862" s="33"/>
      <c r="T181862" s="33"/>
    </row>
    <row r="181879" spans="19:20">
      <c r="S181879" s="33"/>
      <c r="T181879" s="33"/>
    </row>
    <row r="181896" spans="19:20">
      <c r="S181896" s="33"/>
      <c r="T181896" s="33"/>
    </row>
    <row r="181913" spans="19:20">
      <c r="S181913" s="33"/>
      <c r="T181913" s="33"/>
    </row>
    <row r="181930" spans="19:20">
      <c r="S181930" s="33"/>
      <c r="T181930" s="33"/>
    </row>
    <row r="181947" spans="19:20">
      <c r="S181947" s="33"/>
      <c r="T181947" s="33"/>
    </row>
    <row r="181964" spans="19:20">
      <c r="S181964" s="33"/>
      <c r="T181964" s="33"/>
    </row>
    <row r="181981" spans="19:20">
      <c r="S181981" s="33"/>
      <c r="T181981" s="33"/>
    </row>
    <row r="181998" spans="19:20">
      <c r="S181998" s="33"/>
      <c r="T181998" s="33"/>
    </row>
    <row r="182015" spans="19:20">
      <c r="S182015" s="33"/>
      <c r="T182015" s="33"/>
    </row>
    <row r="182032" spans="19:20">
      <c r="S182032" s="33"/>
      <c r="T182032" s="33"/>
    </row>
    <row r="182049" spans="19:20">
      <c r="S182049" s="33"/>
      <c r="T182049" s="33"/>
    </row>
    <row r="182066" spans="19:20">
      <c r="S182066" s="33"/>
      <c r="T182066" s="33"/>
    </row>
    <row r="182083" spans="19:20">
      <c r="S182083" s="33"/>
      <c r="T182083" s="33"/>
    </row>
    <row r="182100" spans="19:20">
      <c r="S182100" s="33"/>
      <c r="T182100" s="33"/>
    </row>
    <row r="182117" spans="19:20">
      <c r="S182117" s="33"/>
      <c r="T182117" s="33"/>
    </row>
    <row r="182134" spans="19:20">
      <c r="S182134" s="33"/>
      <c r="T182134" s="33"/>
    </row>
    <row r="182151" spans="19:20">
      <c r="S182151" s="33"/>
      <c r="T182151" s="33"/>
    </row>
    <row r="182168" spans="19:20">
      <c r="S182168" s="33"/>
      <c r="T182168" s="33"/>
    </row>
    <row r="182185" spans="19:20">
      <c r="S182185" s="33"/>
      <c r="T182185" s="33"/>
    </row>
    <row r="182202" spans="19:20">
      <c r="S182202" s="33"/>
      <c r="T182202" s="33"/>
    </row>
    <row r="182219" spans="19:20">
      <c r="S182219" s="33"/>
      <c r="T182219" s="33"/>
    </row>
    <row r="182236" spans="19:20">
      <c r="S182236" s="33"/>
      <c r="T182236" s="33"/>
    </row>
    <row r="182253" spans="19:20">
      <c r="S182253" s="33"/>
      <c r="T182253" s="33"/>
    </row>
    <row r="182270" spans="19:20">
      <c r="S182270" s="33"/>
      <c r="T182270" s="33"/>
    </row>
    <row r="182287" spans="19:20">
      <c r="S182287" s="33"/>
      <c r="T182287" s="33"/>
    </row>
    <row r="182304" spans="19:20">
      <c r="S182304" s="33"/>
      <c r="T182304" s="33"/>
    </row>
    <row r="182321" spans="19:20">
      <c r="S182321" s="33"/>
      <c r="T182321" s="33"/>
    </row>
    <row r="182338" spans="19:20">
      <c r="S182338" s="33"/>
      <c r="T182338" s="33"/>
    </row>
    <row r="182355" spans="19:20">
      <c r="S182355" s="33"/>
      <c r="T182355" s="33"/>
    </row>
    <row r="182372" spans="19:20">
      <c r="S182372" s="33"/>
      <c r="T182372" s="33"/>
    </row>
    <row r="182389" spans="19:20">
      <c r="S182389" s="33"/>
      <c r="T182389" s="33"/>
    </row>
    <row r="182406" spans="19:20">
      <c r="S182406" s="33"/>
      <c r="T182406" s="33"/>
    </row>
    <row r="182423" spans="19:20">
      <c r="S182423" s="33"/>
      <c r="T182423" s="33"/>
    </row>
    <row r="182440" spans="19:20">
      <c r="S182440" s="33"/>
      <c r="T182440" s="33"/>
    </row>
    <row r="182457" spans="19:20">
      <c r="S182457" s="33"/>
      <c r="T182457" s="33"/>
    </row>
    <row r="182474" spans="19:20">
      <c r="S182474" s="33"/>
      <c r="T182474" s="33"/>
    </row>
    <row r="182491" spans="19:20">
      <c r="S182491" s="33"/>
      <c r="T182491" s="33"/>
    </row>
    <row r="182508" spans="19:20">
      <c r="S182508" s="33"/>
      <c r="T182508" s="33"/>
    </row>
    <row r="182525" spans="19:20">
      <c r="S182525" s="33"/>
      <c r="T182525" s="33"/>
    </row>
    <row r="182542" spans="19:20">
      <c r="S182542" s="33"/>
      <c r="T182542" s="33"/>
    </row>
    <row r="182559" spans="19:20">
      <c r="S182559" s="33"/>
      <c r="T182559" s="33"/>
    </row>
    <row r="182576" spans="19:20">
      <c r="S182576" s="33"/>
      <c r="T182576" s="33"/>
    </row>
    <row r="182593" spans="19:20">
      <c r="S182593" s="33"/>
      <c r="T182593" s="33"/>
    </row>
    <row r="182610" spans="19:20">
      <c r="S182610" s="33"/>
      <c r="T182610" s="33"/>
    </row>
    <row r="182627" spans="19:20">
      <c r="S182627" s="33"/>
      <c r="T182627" s="33"/>
    </row>
    <row r="182644" spans="19:20">
      <c r="S182644" s="33"/>
      <c r="T182644" s="33"/>
    </row>
    <row r="182661" spans="19:20">
      <c r="S182661" s="33"/>
      <c r="T182661" s="33"/>
    </row>
    <row r="182678" spans="19:20">
      <c r="S182678" s="33"/>
      <c r="T182678" s="33"/>
    </row>
    <row r="182695" spans="19:20">
      <c r="S182695" s="33"/>
      <c r="T182695" s="33"/>
    </row>
    <row r="182712" spans="19:20">
      <c r="S182712" s="33"/>
      <c r="T182712" s="33"/>
    </row>
    <row r="182729" spans="19:20">
      <c r="S182729" s="33"/>
      <c r="T182729" s="33"/>
    </row>
    <row r="182746" spans="19:20">
      <c r="S182746" s="33"/>
      <c r="T182746" s="33"/>
    </row>
    <row r="182763" spans="19:20">
      <c r="S182763" s="33"/>
      <c r="T182763" s="33"/>
    </row>
    <row r="182780" spans="19:20">
      <c r="S182780" s="33"/>
      <c r="T182780" s="33"/>
    </row>
    <row r="182797" spans="19:20">
      <c r="S182797" s="33"/>
      <c r="T182797" s="33"/>
    </row>
    <row r="182814" spans="19:20">
      <c r="S182814" s="33"/>
      <c r="T182814" s="33"/>
    </row>
    <row r="182831" spans="19:20">
      <c r="S182831" s="33"/>
      <c r="T182831" s="33"/>
    </row>
    <row r="182848" spans="19:20">
      <c r="S182848" s="33"/>
      <c r="T182848" s="33"/>
    </row>
    <row r="182865" spans="19:20">
      <c r="S182865" s="33"/>
      <c r="T182865" s="33"/>
    </row>
    <row r="182882" spans="19:20">
      <c r="S182882" s="33"/>
      <c r="T182882" s="33"/>
    </row>
    <row r="182899" spans="19:20">
      <c r="S182899" s="33"/>
      <c r="T182899" s="33"/>
    </row>
    <row r="182916" spans="19:20">
      <c r="S182916" s="33"/>
      <c r="T182916" s="33"/>
    </row>
    <row r="182933" spans="19:20">
      <c r="S182933" s="33"/>
      <c r="T182933" s="33"/>
    </row>
    <row r="182950" spans="19:20">
      <c r="S182950" s="33"/>
      <c r="T182950" s="33"/>
    </row>
    <row r="182967" spans="19:20">
      <c r="S182967" s="33"/>
      <c r="T182967" s="33"/>
    </row>
    <row r="182984" spans="19:20">
      <c r="S182984" s="33"/>
      <c r="T182984" s="33"/>
    </row>
    <row r="183001" spans="19:20">
      <c r="S183001" s="33"/>
      <c r="T183001" s="33"/>
    </row>
    <row r="183018" spans="19:20">
      <c r="S183018" s="33"/>
      <c r="T183018" s="33"/>
    </row>
    <row r="183035" spans="19:20">
      <c r="S183035" s="33"/>
      <c r="T183035" s="33"/>
    </row>
    <row r="183052" spans="19:20">
      <c r="S183052" s="33"/>
      <c r="T183052" s="33"/>
    </row>
    <row r="183069" spans="19:20">
      <c r="S183069" s="33"/>
      <c r="T183069" s="33"/>
    </row>
    <row r="183086" spans="19:20">
      <c r="S183086" s="33"/>
      <c r="T183086" s="33"/>
    </row>
    <row r="183103" spans="19:20">
      <c r="S183103" s="33"/>
      <c r="T183103" s="33"/>
    </row>
    <row r="183120" spans="19:20">
      <c r="S183120" s="33"/>
      <c r="T183120" s="33"/>
    </row>
    <row r="183137" spans="19:20">
      <c r="S183137" s="33"/>
      <c r="T183137" s="33"/>
    </row>
    <row r="183154" spans="19:20">
      <c r="S183154" s="33"/>
      <c r="T183154" s="33"/>
    </row>
    <row r="183171" spans="19:20">
      <c r="S183171" s="33"/>
      <c r="T183171" s="33"/>
    </row>
    <row r="183188" spans="19:20">
      <c r="S183188" s="33"/>
      <c r="T183188" s="33"/>
    </row>
    <row r="183205" spans="19:20">
      <c r="S183205" s="33"/>
      <c r="T183205" s="33"/>
    </row>
    <row r="183222" spans="19:20">
      <c r="S183222" s="33"/>
      <c r="T183222" s="33"/>
    </row>
    <row r="183239" spans="19:20">
      <c r="S183239" s="33"/>
      <c r="T183239" s="33"/>
    </row>
    <row r="183256" spans="19:20">
      <c r="S183256" s="33"/>
      <c r="T183256" s="33"/>
    </row>
    <row r="183273" spans="19:20">
      <c r="S183273" s="33"/>
      <c r="T183273" s="33"/>
    </row>
    <row r="183290" spans="19:20">
      <c r="S183290" s="33"/>
      <c r="T183290" s="33"/>
    </row>
    <row r="183307" spans="19:20">
      <c r="S183307" s="33"/>
      <c r="T183307" s="33"/>
    </row>
    <row r="183324" spans="19:20">
      <c r="S183324" s="33"/>
      <c r="T183324" s="33"/>
    </row>
    <row r="183341" spans="19:20">
      <c r="S183341" s="33"/>
      <c r="T183341" s="33"/>
    </row>
    <row r="183358" spans="19:20">
      <c r="S183358" s="33"/>
      <c r="T183358" s="33"/>
    </row>
    <row r="183375" spans="19:20">
      <c r="S183375" s="33"/>
      <c r="T183375" s="33"/>
    </row>
    <row r="183392" spans="19:20">
      <c r="S183392" s="33"/>
      <c r="T183392" s="33"/>
    </row>
    <row r="183409" spans="19:20">
      <c r="S183409" s="33"/>
      <c r="T183409" s="33"/>
    </row>
    <row r="183426" spans="19:20">
      <c r="S183426" s="33"/>
      <c r="T183426" s="33"/>
    </row>
    <row r="183443" spans="19:20">
      <c r="S183443" s="33"/>
      <c r="T183443" s="33"/>
    </row>
    <row r="183460" spans="19:20">
      <c r="S183460" s="33"/>
      <c r="T183460" s="33"/>
    </row>
    <row r="183477" spans="19:20">
      <c r="S183477" s="33"/>
      <c r="T183477" s="33"/>
    </row>
    <row r="183494" spans="19:20">
      <c r="S183494" s="33"/>
      <c r="T183494" s="33"/>
    </row>
    <row r="183511" spans="19:20">
      <c r="S183511" s="33"/>
      <c r="T183511" s="33"/>
    </row>
    <row r="183528" spans="19:20">
      <c r="S183528" s="33"/>
      <c r="T183528" s="33"/>
    </row>
    <row r="183545" spans="19:20">
      <c r="S183545" s="33"/>
      <c r="T183545" s="33"/>
    </row>
    <row r="183562" spans="19:20">
      <c r="S183562" s="33"/>
      <c r="T183562" s="33"/>
    </row>
    <row r="183579" spans="19:20">
      <c r="S183579" s="33"/>
      <c r="T183579" s="33"/>
    </row>
    <row r="183596" spans="19:20">
      <c r="S183596" s="33"/>
      <c r="T183596" s="33"/>
    </row>
    <row r="183613" spans="19:20">
      <c r="S183613" s="33"/>
      <c r="T183613" s="33"/>
    </row>
    <row r="183630" spans="19:20">
      <c r="S183630" s="33"/>
      <c r="T183630" s="33"/>
    </row>
    <row r="183647" spans="19:20">
      <c r="S183647" s="33"/>
      <c r="T183647" s="33"/>
    </row>
    <row r="183664" spans="19:20">
      <c r="S183664" s="33"/>
      <c r="T183664" s="33"/>
    </row>
    <row r="183681" spans="19:20">
      <c r="S183681" s="33"/>
      <c r="T183681" s="33"/>
    </row>
    <row r="183698" spans="19:20">
      <c r="S183698" s="33"/>
      <c r="T183698" s="33"/>
    </row>
    <row r="183715" spans="19:20">
      <c r="S183715" s="33"/>
      <c r="T183715" s="33"/>
    </row>
    <row r="183732" spans="19:20">
      <c r="S183732" s="33"/>
      <c r="T183732" s="33"/>
    </row>
    <row r="183749" spans="19:20">
      <c r="S183749" s="33"/>
      <c r="T183749" s="33"/>
    </row>
    <row r="183766" spans="19:20">
      <c r="S183766" s="33"/>
      <c r="T183766" s="33"/>
    </row>
    <row r="183783" spans="19:20">
      <c r="S183783" s="33"/>
      <c r="T183783" s="33"/>
    </row>
    <row r="183800" spans="19:20">
      <c r="S183800" s="33"/>
      <c r="T183800" s="33"/>
    </row>
    <row r="183817" spans="19:20">
      <c r="S183817" s="33"/>
      <c r="T183817" s="33"/>
    </row>
    <row r="183834" spans="19:20">
      <c r="S183834" s="33"/>
      <c r="T183834" s="33"/>
    </row>
    <row r="183851" spans="19:20">
      <c r="S183851" s="33"/>
      <c r="T183851" s="33"/>
    </row>
    <row r="183868" spans="19:20">
      <c r="S183868" s="33"/>
      <c r="T183868" s="33"/>
    </row>
    <row r="183885" spans="19:20">
      <c r="S183885" s="33"/>
      <c r="T183885" s="33"/>
    </row>
    <row r="183902" spans="19:20">
      <c r="S183902" s="33"/>
      <c r="T183902" s="33"/>
    </row>
    <row r="183919" spans="19:20">
      <c r="S183919" s="33"/>
      <c r="T183919" s="33"/>
    </row>
    <row r="183936" spans="19:20">
      <c r="S183936" s="33"/>
      <c r="T183936" s="33"/>
    </row>
    <row r="183953" spans="19:20">
      <c r="S183953" s="33"/>
      <c r="T183953" s="33"/>
    </row>
    <row r="183970" spans="19:20">
      <c r="S183970" s="33"/>
      <c r="T183970" s="33"/>
    </row>
    <row r="183987" spans="19:20">
      <c r="S183987" s="33"/>
      <c r="T183987" s="33"/>
    </row>
    <row r="184004" spans="19:20">
      <c r="S184004" s="33"/>
      <c r="T184004" s="33"/>
    </row>
    <row r="184021" spans="19:20">
      <c r="S184021" s="33"/>
      <c r="T184021" s="33"/>
    </row>
    <row r="184038" spans="19:20">
      <c r="S184038" s="33"/>
      <c r="T184038" s="33"/>
    </row>
    <row r="184055" spans="19:20">
      <c r="S184055" s="33"/>
      <c r="T184055" s="33"/>
    </row>
    <row r="184072" spans="19:20">
      <c r="S184072" s="33"/>
      <c r="T184072" s="33"/>
    </row>
    <row r="184089" spans="19:20">
      <c r="S184089" s="33"/>
      <c r="T184089" s="33"/>
    </row>
    <row r="184106" spans="19:20">
      <c r="S184106" s="33"/>
      <c r="T184106" s="33"/>
    </row>
    <row r="184123" spans="19:20">
      <c r="S184123" s="33"/>
      <c r="T184123" s="33"/>
    </row>
    <row r="184140" spans="19:20">
      <c r="S184140" s="33"/>
      <c r="T184140" s="33"/>
    </row>
    <row r="184157" spans="19:20">
      <c r="S184157" s="33"/>
      <c r="T184157" s="33"/>
    </row>
    <row r="184174" spans="19:20">
      <c r="S184174" s="33"/>
      <c r="T184174" s="33"/>
    </row>
    <row r="184191" spans="19:20">
      <c r="S184191" s="33"/>
      <c r="T184191" s="33"/>
    </row>
    <row r="184208" spans="19:20">
      <c r="S184208" s="33"/>
      <c r="T184208" s="33"/>
    </row>
    <row r="184225" spans="19:20">
      <c r="S184225" s="33"/>
      <c r="T184225" s="33"/>
    </row>
    <row r="184242" spans="19:20">
      <c r="S184242" s="33"/>
      <c r="T184242" s="33"/>
    </row>
    <row r="184259" spans="19:20">
      <c r="S184259" s="33"/>
      <c r="T184259" s="33"/>
    </row>
    <row r="184276" spans="19:20">
      <c r="S184276" s="33"/>
      <c r="T184276" s="33"/>
    </row>
    <row r="184293" spans="19:20">
      <c r="S184293" s="33"/>
      <c r="T184293" s="33"/>
    </row>
    <row r="184310" spans="19:20">
      <c r="S184310" s="33"/>
      <c r="T184310" s="33"/>
    </row>
    <row r="184327" spans="19:20">
      <c r="S184327" s="33"/>
      <c r="T184327" s="33"/>
    </row>
    <row r="184344" spans="19:20">
      <c r="S184344" s="33"/>
      <c r="T184344" s="33"/>
    </row>
    <row r="184361" spans="19:20">
      <c r="S184361" s="33"/>
      <c r="T184361" s="33"/>
    </row>
    <row r="184378" spans="19:20">
      <c r="S184378" s="33"/>
      <c r="T184378" s="33"/>
    </row>
    <row r="184395" spans="19:20">
      <c r="S184395" s="33"/>
      <c r="T184395" s="33"/>
    </row>
    <row r="184412" spans="19:20">
      <c r="S184412" s="33"/>
      <c r="T184412" s="33"/>
    </row>
    <row r="184429" spans="19:20">
      <c r="S184429" s="33"/>
      <c r="T184429" s="33"/>
    </row>
    <row r="184446" spans="19:20">
      <c r="S184446" s="33"/>
      <c r="T184446" s="33"/>
    </row>
    <row r="184463" spans="19:20">
      <c r="S184463" s="33"/>
      <c r="T184463" s="33"/>
    </row>
    <row r="184480" spans="19:20">
      <c r="S184480" s="33"/>
      <c r="T184480" s="33"/>
    </row>
    <row r="184497" spans="19:20">
      <c r="S184497" s="33"/>
      <c r="T184497" s="33"/>
    </row>
    <row r="184514" spans="19:20">
      <c r="S184514" s="33"/>
      <c r="T184514" s="33"/>
    </row>
    <row r="184531" spans="19:20">
      <c r="S184531" s="33"/>
      <c r="T184531" s="33"/>
    </row>
    <row r="184548" spans="19:20">
      <c r="S184548" s="33"/>
      <c r="T184548" s="33"/>
    </row>
    <row r="184565" spans="19:20">
      <c r="S184565" s="33"/>
      <c r="T184565" s="33"/>
    </row>
    <row r="184582" spans="19:20">
      <c r="S184582" s="33"/>
      <c r="T184582" s="33"/>
    </row>
    <row r="184599" spans="19:20">
      <c r="S184599" s="33"/>
      <c r="T184599" s="33"/>
    </row>
    <row r="184616" spans="19:20">
      <c r="S184616" s="33"/>
      <c r="T184616" s="33"/>
    </row>
    <row r="184633" spans="19:20">
      <c r="S184633" s="33"/>
      <c r="T184633" s="33"/>
    </row>
    <row r="184650" spans="19:20">
      <c r="S184650" s="33"/>
      <c r="T184650" s="33"/>
    </row>
    <row r="184667" spans="19:20">
      <c r="S184667" s="33"/>
      <c r="T184667" s="33"/>
    </row>
    <row r="184684" spans="19:20">
      <c r="S184684" s="33"/>
      <c r="T184684" s="33"/>
    </row>
    <row r="184701" spans="19:20">
      <c r="S184701" s="33"/>
      <c r="T184701" s="33"/>
    </row>
    <row r="184718" spans="19:20">
      <c r="S184718" s="33"/>
      <c r="T184718" s="33"/>
    </row>
    <row r="184735" spans="19:20">
      <c r="S184735" s="33"/>
      <c r="T184735" s="33"/>
    </row>
    <row r="184752" spans="19:20">
      <c r="S184752" s="33"/>
      <c r="T184752" s="33"/>
    </row>
    <row r="184769" spans="19:20">
      <c r="S184769" s="33"/>
      <c r="T184769" s="33"/>
    </row>
    <row r="184786" spans="19:20">
      <c r="S184786" s="33"/>
      <c r="T184786" s="33"/>
    </row>
    <row r="184803" spans="19:20">
      <c r="S184803" s="33"/>
      <c r="T184803" s="33"/>
    </row>
    <row r="184820" spans="19:20">
      <c r="S184820" s="33"/>
      <c r="T184820" s="33"/>
    </row>
    <row r="184837" spans="19:20">
      <c r="S184837" s="33"/>
      <c r="T184837" s="33"/>
    </row>
    <row r="184854" spans="19:20">
      <c r="S184854" s="33"/>
      <c r="T184854" s="33"/>
    </row>
    <row r="184871" spans="19:20">
      <c r="S184871" s="33"/>
      <c r="T184871" s="33"/>
    </row>
    <row r="184888" spans="19:20">
      <c r="S184888" s="33"/>
      <c r="T184888" s="33"/>
    </row>
    <row r="184905" spans="19:20">
      <c r="S184905" s="33"/>
      <c r="T184905" s="33"/>
    </row>
    <row r="184922" spans="19:20">
      <c r="S184922" s="33"/>
      <c r="T184922" s="33"/>
    </row>
    <row r="184939" spans="19:20">
      <c r="S184939" s="33"/>
      <c r="T184939" s="33"/>
    </row>
    <row r="184956" spans="19:20">
      <c r="S184956" s="33"/>
      <c r="T184956" s="33"/>
    </row>
    <row r="184973" spans="19:20">
      <c r="S184973" s="33"/>
      <c r="T184973" s="33"/>
    </row>
    <row r="184990" spans="19:20">
      <c r="S184990" s="33"/>
      <c r="T184990" s="33"/>
    </row>
    <row r="185007" spans="19:20">
      <c r="S185007" s="33"/>
      <c r="T185007" s="33"/>
    </row>
    <row r="185024" spans="19:20">
      <c r="S185024" s="33"/>
      <c r="T185024" s="33"/>
    </row>
    <row r="185041" spans="19:20">
      <c r="S185041" s="33"/>
      <c r="T185041" s="33"/>
    </row>
    <row r="185058" spans="19:20">
      <c r="S185058" s="33"/>
      <c r="T185058" s="33"/>
    </row>
    <row r="185075" spans="19:20">
      <c r="S185075" s="33"/>
      <c r="T185075" s="33"/>
    </row>
    <row r="185092" spans="19:20">
      <c r="S185092" s="33"/>
      <c r="T185092" s="33"/>
    </row>
    <row r="185109" spans="19:20">
      <c r="S185109" s="33"/>
      <c r="T185109" s="33"/>
    </row>
    <row r="185126" spans="19:20">
      <c r="S185126" s="33"/>
      <c r="T185126" s="33"/>
    </row>
    <row r="185143" spans="19:20">
      <c r="S185143" s="33"/>
      <c r="T185143" s="33"/>
    </row>
    <row r="185160" spans="19:20">
      <c r="S185160" s="33"/>
      <c r="T185160" s="33"/>
    </row>
    <row r="185177" spans="19:20">
      <c r="S185177" s="33"/>
      <c r="T185177" s="33"/>
    </row>
    <row r="185194" spans="19:20">
      <c r="S185194" s="33"/>
      <c r="T185194" s="33"/>
    </row>
    <row r="185211" spans="19:20">
      <c r="S185211" s="33"/>
      <c r="T185211" s="33"/>
    </row>
    <row r="185228" spans="19:20">
      <c r="S185228" s="33"/>
      <c r="T185228" s="33"/>
    </row>
    <row r="185245" spans="19:20">
      <c r="S185245" s="33"/>
      <c r="T185245" s="33"/>
    </row>
    <row r="185262" spans="19:20">
      <c r="S185262" s="33"/>
      <c r="T185262" s="33"/>
    </row>
    <row r="185279" spans="19:20">
      <c r="S185279" s="33"/>
      <c r="T185279" s="33"/>
    </row>
    <row r="185296" spans="19:20">
      <c r="S185296" s="33"/>
      <c r="T185296" s="33"/>
    </row>
    <row r="185313" spans="19:20">
      <c r="S185313" s="33"/>
      <c r="T185313" s="33"/>
    </row>
    <row r="185330" spans="19:20">
      <c r="S185330" s="33"/>
      <c r="T185330" s="33"/>
    </row>
    <row r="185347" spans="19:20">
      <c r="S185347" s="33"/>
      <c r="T185347" s="33"/>
    </row>
    <row r="185364" spans="19:20">
      <c r="S185364" s="33"/>
      <c r="T185364" s="33"/>
    </row>
    <row r="185381" spans="19:20">
      <c r="S185381" s="33"/>
      <c r="T185381" s="33"/>
    </row>
    <row r="185398" spans="19:20">
      <c r="S185398" s="33"/>
      <c r="T185398" s="33"/>
    </row>
    <row r="185415" spans="19:20">
      <c r="S185415" s="33"/>
      <c r="T185415" s="33"/>
    </row>
    <row r="185432" spans="19:20">
      <c r="S185432" s="33"/>
      <c r="T185432" s="33"/>
    </row>
    <row r="185449" spans="19:20">
      <c r="S185449" s="33"/>
      <c r="T185449" s="33"/>
    </row>
    <row r="185466" spans="19:20">
      <c r="S185466" s="33"/>
      <c r="T185466" s="33"/>
    </row>
    <row r="185483" spans="19:20">
      <c r="S185483" s="33"/>
      <c r="T185483" s="33"/>
    </row>
    <row r="185500" spans="19:20">
      <c r="S185500" s="33"/>
      <c r="T185500" s="33"/>
    </row>
    <row r="185517" spans="19:20">
      <c r="S185517" s="33"/>
      <c r="T185517" s="33"/>
    </row>
    <row r="185534" spans="19:20">
      <c r="S185534" s="33"/>
      <c r="T185534" s="33"/>
    </row>
    <row r="185551" spans="19:20">
      <c r="S185551" s="33"/>
      <c r="T185551" s="33"/>
    </row>
    <row r="185568" spans="19:20">
      <c r="S185568" s="33"/>
      <c r="T185568" s="33"/>
    </row>
    <row r="185585" spans="19:20">
      <c r="S185585" s="33"/>
      <c r="T185585" s="33"/>
    </row>
    <row r="185602" spans="19:20">
      <c r="S185602" s="33"/>
      <c r="T185602" s="33"/>
    </row>
    <row r="185619" spans="19:20">
      <c r="S185619" s="33"/>
      <c r="T185619" s="33"/>
    </row>
    <row r="185636" spans="19:20">
      <c r="S185636" s="33"/>
      <c r="T185636" s="33"/>
    </row>
    <row r="185653" spans="19:20">
      <c r="S185653" s="33"/>
      <c r="T185653" s="33"/>
    </row>
    <row r="185670" spans="19:20">
      <c r="S185670" s="33"/>
      <c r="T185670" s="33"/>
    </row>
    <row r="185687" spans="19:20">
      <c r="S185687" s="33"/>
      <c r="T185687" s="33"/>
    </row>
    <row r="185704" spans="19:20">
      <c r="S185704" s="33"/>
      <c r="T185704" s="33"/>
    </row>
    <row r="185721" spans="19:20">
      <c r="S185721" s="33"/>
      <c r="T185721" s="33"/>
    </row>
    <row r="185738" spans="19:20">
      <c r="S185738" s="33"/>
      <c r="T185738" s="33"/>
    </row>
    <row r="185755" spans="19:20">
      <c r="S185755" s="33"/>
      <c r="T185755" s="33"/>
    </row>
    <row r="185772" spans="19:20">
      <c r="S185772" s="33"/>
      <c r="T185772" s="33"/>
    </row>
    <row r="185789" spans="19:20">
      <c r="S185789" s="33"/>
      <c r="T185789" s="33"/>
    </row>
    <row r="185806" spans="19:20">
      <c r="S185806" s="33"/>
      <c r="T185806" s="33"/>
    </row>
    <row r="185823" spans="19:20">
      <c r="S185823" s="33"/>
      <c r="T185823" s="33"/>
    </row>
    <row r="185840" spans="19:20">
      <c r="S185840" s="33"/>
      <c r="T185840" s="33"/>
    </row>
    <row r="185857" spans="19:20">
      <c r="S185857" s="33"/>
      <c r="T185857" s="33"/>
    </row>
    <row r="185874" spans="19:20">
      <c r="S185874" s="33"/>
      <c r="T185874" s="33"/>
    </row>
    <row r="185891" spans="19:20">
      <c r="S185891" s="33"/>
      <c r="T185891" s="33"/>
    </row>
    <row r="185908" spans="19:20">
      <c r="S185908" s="33"/>
      <c r="T185908" s="33"/>
    </row>
    <row r="185925" spans="19:20">
      <c r="S185925" s="33"/>
      <c r="T185925" s="33"/>
    </row>
    <row r="185942" spans="19:20">
      <c r="S185942" s="33"/>
      <c r="T185942" s="33"/>
    </row>
    <row r="185959" spans="19:20">
      <c r="S185959" s="33"/>
      <c r="T185959" s="33"/>
    </row>
    <row r="185976" spans="19:20">
      <c r="S185976" s="33"/>
      <c r="T185976" s="33"/>
    </row>
    <row r="185993" spans="19:20">
      <c r="S185993" s="33"/>
      <c r="T185993" s="33"/>
    </row>
    <row r="186010" spans="19:20">
      <c r="S186010" s="33"/>
      <c r="T186010" s="33"/>
    </row>
    <row r="186027" spans="19:20">
      <c r="S186027" s="33"/>
      <c r="T186027" s="33"/>
    </row>
    <row r="186044" spans="19:20">
      <c r="S186044" s="33"/>
      <c r="T186044" s="33"/>
    </row>
    <row r="186061" spans="19:20">
      <c r="S186061" s="33"/>
      <c r="T186061" s="33"/>
    </row>
    <row r="186078" spans="19:20">
      <c r="S186078" s="33"/>
      <c r="T186078" s="33"/>
    </row>
    <row r="186095" spans="19:20">
      <c r="S186095" s="33"/>
      <c r="T186095" s="33"/>
    </row>
    <row r="186112" spans="19:20">
      <c r="S186112" s="33"/>
      <c r="T186112" s="33"/>
    </row>
    <row r="186129" spans="19:20">
      <c r="S186129" s="33"/>
      <c r="T186129" s="33"/>
    </row>
    <row r="186146" spans="19:20">
      <c r="S186146" s="33"/>
      <c r="T186146" s="33"/>
    </row>
    <row r="186163" spans="19:20">
      <c r="S186163" s="33"/>
      <c r="T186163" s="33"/>
    </row>
    <row r="186180" spans="19:20">
      <c r="S186180" s="33"/>
      <c r="T186180" s="33"/>
    </row>
    <row r="186197" spans="19:20">
      <c r="S186197" s="33"/>
      <c r="T186197" s="33"/>
    </row>
    <row r="186214" spans="19:20">
      <c r="S186214" s="33"/>
      <c r="T186214" s="33"/>
    </row>
    <row r="186231" spans="19:20">
      <c r="S186231" s="33"/>
      <c r="T186231" s="33"/>
    </row>
    <row r="186248" spans="19:20">
      <c r="S186248" s="33"/>
      <c r="T186248" s="33"/>
    </row>
    <row r="186265" spans="19:20">
      <c r="S186265" s="33"/>
      <c r="T186265" s="33"/>
    </row>
    <row r="186282" spans="19:20">
      <c r="S186282" s="33"/>
      <c r="T186282" s="33"/>
    </row>
    <row r="186299" spans="19:20">
      <c r="S186299" s="33"/>
      <c r="T186299" s="33"/>
    </row>
    <row r="186316" spans="19:20">
      <c r="S186316" s="33"/>
      <c r="T186316" s="33"/>
    </row>
    <row r="186333" spans="19:20">
      <c r="S186333" s="33"/>
      <c r="T186333" s="33"/>
    </row>
    <row r="186350" spans="19:20">
      <c r="S186350" s="33"/>
      <c r="T186350" s="33"/>
    </row>
    <row r="186367" spans="19:20">
      <c r="S186367" s="33"/>
      <c r="T186367" s="33"/>
    </row>
    <row r="186384" spans="19:20">
      <c r="S186384" s="33"/>
      <c r="T186384" s="33"/>
    </row>
    <row r="186401" spans="19:20">
      <c r="S186401" s="33"/>
      <c r="T186401" s="33"/>
    </row>
    <row r="186418" spans="19:20">
      <c r="S186418" s="33"/>
      <c r="T186418" s="33"/>
    </row>
    <row r="186435" spans="19:20">
      <c r="S186435" s="33"/>
      <c r="T186435" s="33"/>
    </row>
    <row r="186452" spans="19:20">
      <c r="S186452" s="33"/>
      <c r="T186452" s="33"/>
    </row>
    <row r="186469" spans="19:20">
      <c r="S186469" s="33"/>
      <c r="T186469" s="33"/>
    </row>
    <row r="186486" spans="19:20">
      <c r="S186486" s="33"/>
      <c r="T186486" s="33"/>
    </row>
    <row r="186503" spans="19:20">
      <c r="S186503" s="33"/>
      <c r="T186503" s="33"/>
    </row>
    <row r="186520" spans="19:20">
      <c r="S186520" s="33"/>
      <c r="T186520" s="33"/>
    </row>
    <row r="186537" spans="19:20">
      <c r="S186537" s="33"/>
      <c r="T186537" s="33"/>
    </row>
    <row r="186554" spans="19:20">
      <c r="S186554" s="33"/>
      <c r="T186554" s="33"/>
    </row>
    <row r="186571" spans="19:20">
      <c r="S186571" s="33"/>
      <c r="T186571" s="33"/>
    </row>
    <row r="186588" spans="19:20">
      <c r="S186588" s="33"/>
      <c r="T186588" s="33"/>
    </row>
    <row r="186605" spans="19:20">
      <c r="S186605" s="33"/>
      <c r="T186605" s="33"/>
    </row>
    <row r="186622" spans="19:20">
      <c r="S186622" s="33"/>
      <c r="T186622" s="33"/>
    </row>
    <row r="186639" spans="19:20">
      <c r="S186639" s="33"/>
      <c r="T186639" s="33"/>
    </row>
    <row r="186656" spans="19:20">
      <c r="S186656" s="33"/>
      <c r="T186656" s="33"/>
    </row>
    <row r="186673" spans="19:20">
      <c r="S186673" s="33"/>
      <c r="T186673" s="33"/>
    </row>
    <row r="186690" spans="19:20">
      <c r="S186690" s="33"/>
      <c r="T186690" s="33"/>
    </row>
    <row r="186707" spans="19:20">
      <c r="S186707" s="33"/>
      <c r="T186707" s="33"/>
    </row>
    <row r="186724" spans="19:20">
      <c r="S186724" s="33"/>
      <c r="T186724" s="33"/>
    </row>
    <row r="186741" spans="19:20">
      <c r="S186741" s="33"/>
      <c r="T186741" s="33"/>
    </row>
    <row r="186758" spans="19:20">
      <c r="S186758" s="33"/>
      <c r="T186758" s="33"/>
    </row>
    <row r="186775" spans="19:20">
      <c r="S186775" s="33"/>
      <c r="T186775" s="33"/>
    </row>
    <row r="186792" spans="19:20">
      <c r="S186792" s="33"/>
      <c r="T186792" s="33"/>
    </row>
    <row r="186809" spans="19:20">
      <c r="S186809" s="33"/>
      <c r="T186809" s="33"/>
    </row>
    <row r="186826" spans="19:20">
      <c r="S186826" s="33"/>
      <c r="T186826" s="33"/>
    </row>
    <row r="186843" spans="19:20">
      <c r="S186843" s="33"/>
      <c r="T186843" s="33"/>
    </row>
    <row r="186860" spans="19:20">
      <c r="S186860" s="33"/>
      <c r="T186860" s="33"/>
    </row>
    <row r="186877" spans="19:20">
      <c r="S186877" s="33"/>
      <c r="T186877" s="33"/>
    </row>
    <row r="186894" spans="19:20">
      <c r="S186894" s="33"/>
      <c r="T186894" s="33"/>
    </row>
    <row r="186911" spans="19:20">
      <c r="S186911" s="33"/>
      <c r="T186911" s="33"/>
    </row>
    <row r="186928" spans="19:20">
      <c r="S186928" s="33"/>
      <c r="T186928" s="33"/>
    </row>
    <row r="186945" spans="19:20">
      <c r="S186945" s="33"/>
      <c r="T186945" s="33"/>
    </row>
    <row r="186962" spans="19:20">
      <c r="S186962" s="33"/>
      <c r="T186962" s="33"/>
    </row>
    <row r="186979" spans="19:20">
      <c r="S186979" s="33"/>
      <c r="T186979" s="33"/>
    </row>
    <row r="186996" spans="19:20">
      <c r="S186996" s="33"/>
      <c r="T186996" s="33"/>
    </row>
    <row r="187013" spans="19:20">
      <c r="S187013" s="33"/>
      <c r="T187013" s="33"/>
    </row>
    <row r="187030" spans="19:20">
      <c r="S187030" s="33"/>
      <c r="T187030" s="33"/>
    </row>
    <row r="187047" spans="19:20">
      <c r="S187047" s="33"/>
      <c r="T187047" s="33"/>
    </row>
    <row r="187064" spans="19:20">
      <c r="S187064" s="33"/>
      <c r="T187064" s="33"/>
    </row>
    <row r="187081" spans="19:20">
      <c r="S187081" s="33"/>
      <c r="T187081" s="33"/>
    </row>
    <row r="187098" spans="19:20">
      <c r="S187098" s="33"/>
      <c r="T187098" s="33"/>
    </row>
    <row r="187115" spans="19:20">
      <c r="S187115" s="33"/>
      <c r="T187115" s="33"/>
    </row>
    <row r="187132" spans="19:20">
      <c r="S187132" s="33"/>
      <c r="T187132" s="33"/>
    </row>
    <row r="187149" spans="19:20">
      <c r="S187149" s="33"/>
      <c r="T187149" s="33"/>
    </row>
    <row r="187166" spans="19:20">
      <c r="S187166" s="33"/>
      <c r="T187166" s="33"/>
    </row>
    <row r="187183" spans="19:20">
      <c r="S187183" s="33"/>
      <c r="T187183" s="33"/>
    </row>
    <row r="187200" spans="19:20">
      <c r="S187200" s="33"/>
      <c r="T187200" s="33"/>
    </row>
    <row r="187217" spans="19:20">
      <c r="S187217" s="33"/>
      <c r="T187217" s="33"/>
    </row>
    <row r="187234" spans="19:20">
      <c r="S187234" s="33"/>
      <c r="T187234" s="33"/>
    </row>
    <row r="187251" spans="19:20">
      <c r="S187251" s="33"/>
      <c r="T187251" s="33"/>
    </row>
    <row r="187268" spans="19:20">
      <c r="S187268" s="33"/>
      <c r="T187268" s="33"/>
    </row>
    <row r="187285" spans="19:20">
      <c r="S187285" s="33"/>
      <c r="T187285" s="33"/>
    </row>
    <row r="187302" spans="19:20">
      <c r="S187302" s="33"/>
      <c r="T187302" s="33"/>
    </row>
    <row r="187319" spans="19:20">
      <c r="S187319" s="33"/>
      <c r="T187319" s="33"/>
    </row>
    <row r="187336" spans="19:20">
      <c r="S187336" s="33"/>
      <c r="T187336" s="33"/>
    </row>
    <row r="187353" spans="19:20">
      <c r="S187353" s="33"/>
      <c r="T187353" s="33"/>
    </row>
    <row r="187370" spans="19:20">
      <c r="S187370" s="33"/>
      <c r="T187370" s="33"/>
    </row>
    <row r="187387" spans="19:20">
      <c r="S187387" s="33"/>
      <c r="T187387" s="33"/>
    </row>
    <row r="187404" spans="19:20">
      <c r="S187404" s="33"/>
      <c r="T187404" s="33"/>
    </row>
    <row r="187421" spans="19:20">
      <c r="S187421" s="33"/>
      <c r="T187421" s="33"/>
    </row>
    <row r="187438" spans="19:20">
      <c r="S187438" s="33"/>
      <c r="T187438" s="33"/>
    </row>
    <row r="187455" spans="19:20">
      <c r="S187455" s="33"/>
      <c r="T187455" s="33"/>
    </row>
    <row r="187472" spans="19:20">
      <c r="S187472" s="33"/>
      <c r="T187472" s="33"/>
    </row>
    <row r="187489" spans="19:20">
      <c r="S187489" s="33"/>
      <c r="T187489" s="33"/>
    </row>
    <row r="187506" spans="19:20">
      <c r="S187506" s="33"/>
      <c r="T187506" s="33"/>
    </row>
    <row r="187523" spans="19:20">
      <c r="S187523" s="33"/>
      <c r="T187523" s="33"/>
    </row>
    <row r="187540" spans="19:20">
      <c r="S187540" s="33"/>
      <c r="T187540" s="33"/>
    </row>
    <row r="187557" spans="19:20">
      <c r="S187557" s="33"/>
      <c r="T187557" s="33"/>
    </row>
    <row r="187574" spans="19:20">
      <c r="S187574" s="33"/>
      <c r="T187574" s="33"/>
    </row>
    <row r="187591" spans="19:20">
      <c r="S187591" s="33"/>
      <c r="T187591" s="33"/>
    </row>
    <row r="187608" spans="19:20">
      <c r="S187608" s="33"/>
      <c r="T187608" s="33"/>
    </row>
    <row r="187625" spans="19:20">
      <c r="S187625" s="33"/>
      <c r="T187625" s="33"/>
    </row>
    <row r="187642" spans="19:20">
      <c r="S187642" s="33"/>
      <c r="T187642" s="33"/>
    </row>
    <row r="187659" spans="19:20">
      <c r="S187659" s="33"/>
      <c r="T187659" s="33"/>
    </row>
    <row r="187676" spans="19:20">
      <c r="S187676" s="33"/>
      <c r="T187676" s="33"/>
    </row>
    <row r="187693" spans="19:20">
      <c r="S187693" s="33"/>
      <c r="T187693" s="33"/>
    </row>
    <row r="187710" spans="19:20">
      <c r="S187710" s="33"/>
      <c r="T187710" s="33"/>
    </row>
    <row r="187727" spans="19:20">
      <c r="S187727" s="33"/>
      <c r="T187727" s="33"/>
    </row>
    <row r="187744" spans="19:20">
      <c r="S187744" s="33"/>
      <c r="T187744" s="33"/>
    </row>
    <row r="187761" spans="19:20">
      <c r="S187761" s="33"/>
      <c r="T187761" s="33"/>
    </row>
    <row r="187778" spans="19:20">
      <c r="S187778" s="33"/>
      <c r="T187778" s="33"/>
    </row>
    <row r="187795" spans="19:20">
      <c r="S187795" s="33"/>
      <c r="T187795" s="33"/>
    </row>
    <row r="187812" spans="19:20">
      <c r="S187812" s="33"/>
      <c r="T187812" s="33"/>
    </row>
    <row r="187829" spans="19:20">
      <c r="S187829" s="33"/>
      <c r="T187829" s="33"/>
    </row>
    <row r="187846" spans="19:20">
      <c r="S187846" s="33"/>
      <c r="T187846" s="33"/>
    </row>
    <row r="187863" spans="19:20">
      <c r="S187863" s="33"/>
      <c r="T187863" s="33"/>
    </row>
    <row r="187880" spans="19:20">
      <c r="S187880" s="33"/>
      <c r="T187880" s="33"/>
    </row>
    <row r="187897" spans="19:20">
      <c r="S187897" s="33"/>
      <c r="T187897" s="33"/>
    </row>
    <row r="187914" spans="19:20">
      <c r="S187914" s="33"/>
      <c r="T187914" s="33"/>
    </row>
    <row r="187931" spans="19:20">
      <c r="S187931" s="33"/>
      <c r="T187931" s="33"/>
    </row>
    <row r="187948" spans="19:20">
      <c r="S187948" s="33"/>
      <c r="T187948" s="33"/>
    </row>
    <row r="187965" spans="19:20">
      <c r="S187965" s="33"/>
      <c r="T187965" s="33"/>
    </row>
    <row r="187982" spans="19:20">
      <c r="S187982" s="33"/>
      <c r="T187982" s="33"/>
    </row>
    <row r="187999" spans="19:20">
      <c r="S187999" s="33"/>
      <c r="T187999" s="33"/>
    </row>
    <row r="188016" spans="19:20">
      <c r="S188016" s="33"/>
      <c r="T188016" s="33"/>
    </row>
    <row r="188033" spans="19:20">
      <c r="S188033" s="33"/>
      <c r="T188033" s="33"/>
    </row>
    <row r="188050" spans="19:20">
      <c r="S188050" s="33"/>
      <c r="T188050" s="33"/>
    </row>
    <row r="188067" spans="19:20">
      <c r="S188067" s="33"/>
      <c r="T188067" s="33"/>
    </row>
    <row r="188084" spans="19:20">
      <c r="S188084" s="33"/>
      <c r="T188084" s="33"/>
    </row>
    <row r="188101" spans="19:20">
      <c r="S188101" s="33"/>
      <c r="T188101" s="33"/>
    </row>
    <row r="188118" spans="19:20">
      <c r="S188118" s="33"/>
      <c r="T188118" s="33"/>
    </row>
    <row r="188135" spans="19:20">
      <c r="S188135" s="33"/>
      <c r="T188135" s="33"/>
    </row>
    <row r="188152" spans="19:20">
      <c r="S188152" s="33"/>
      <c r="T188152" s="33"/>
    </row>
    <row r="188169" spans="19:20">
      <c r="S188169" s="33"/>
      <c r="T188169" s="33"/>
    </row>
    <row r="188186" spans="19:20">
      <c r="S188186" s="33"/>
      <c r="T188186" s="33"/>
    </row>
    <row r="188203" spans="19:20">
      <c r="S188203" s="33"/>
      <c r="T188203" s="33"/>
    </row>
    <row r="188220" spans="19:20">
      <c r="S188220" s="33"/>
      <c r="T188220" s="33"/>
    </row>
    <row r="188237" spans="19:20">
      <c r="S188237" s="33"/>
      <c r="T188237" s="33"/>
    </row>
    <row r="188254" spans="19:20">
      <c r="S188254" s="33"/>
      <c r="T188254" s="33"/>
    </row>
    <row r="188271" spans="19:20">
      <c r="S188271" s="33"/>
      <c r="T188271" s="33"/>
    </row>
    <row r="188288" spans="19:20">
      <c r="S188288" s="33"/>
      <c r="T188288" s="33"/>
    </row>
    <row r="188305" spans="19:20">
      <c r="S188305" s="33"/>
      <c r="T188305" s="33"/>
    </row>
    <row r="188322" spans="19:20">
      <c r="S188322" s="33"/>
      <c r="T188322" s="33"/>
    </row>
    <row r="188339" spans="19:20">
      <c r="S188339" s="33"/>
      <c r="T188339" s="33"/>
    </row>
    <row r="188356" spans="19:20">
      <c r="S188356" s="33"/>
      <c r="T188356" s="33"/>
    </row>
    <row r="188373" spans="19:20">
      <c r="S188373" s="33"/>
      <c r="T188373" s="33"/>
    </row>
    <row r="188390" spans="19:20">
      <c r="S188390" s="33"/>
      <c r="T188390" s="33"/>
    </row>
    <row r="188407" spans="19:20">
      <c r="S188407" s="33"/>
      <c r="T188407" s="33"/>
    </row>
    <row r="188424" spans="19:20">
      <c r="S188424" s="33"/>
      <c r="T188424" s="33"/>
    </row>
    <row r="188441" spans="19:20">
      <c r="S188441" s="33"/>
      <c r="T188441" s="33"/>
    </row>
    <row r="188458" spans="19:20">
      <c r="S188458" s="33"/>
      <c r="T188458" s="33"/>
    </row>
    <row r="188475" spans="19:20">
      <c r="S188475" s="33"/>
      <c r="T188475" s="33"/>
    </row>
    <row r="188492" spans="19:20">
      <c r="S188492" s="33"/>
      <c r="T188492" s="33"/>
    </row>
    <row r="188509" spans="19:20">
      <c r="S188509" s="33"/>
      <c r="T188509" s="33"/>
    </row>
    <row r="188526" spans="19:20">
      <c r="S188526" s="33"/>
      <c r="T188526" s="33"/>
    </row>
    <row r="188543" spans="19:20">
      <c r="S188543" s="33"/>
      <c r="T188543" s="33"/>
    </row>
    <row r="188560" spans="19:20">
      <c r="S188560" s="33"/>
      <c r="T188560" s="33"/>
    </row>
    <row r="188577" spans="19:20">
      <c r="S188577" s="33"/>
      <c r="T188577" s="33"/>
    </row>
    <row r="188594" spans="19:20">
      <c r="S188594" s="33"/>
      <c r="T188594" s="33"/>
    </row>
    <row r="188611" spans="19:20">
      <c r="S188611" s="33"/>
      <c r="T188611" s="33"/>
    </row>
    <row r="188628" spans="19:20">
      <c r="S188628" s="33"/>
      <c r="T188628" s="33"/>
    </row>
    <row r="188645" spans="19:20">
      <c r="S188645" s="33"/>
      <c r="T188645" s="33"/>
    </row>
    <row r="188662" spans="19:20">
      <c r="S188662" s="33"/>
      <c r="T188662" s="33"/>
    </row>
    <row r="188679" spans="19:20">
      <c r="S188679" s="33"/>
      <c r="T188679" s="33"/>
    </row>
    <row r="188696" spans="19:20">
      <c r="S188696" s="33"/>
      <c r="T188696" s="33"/>
    </row>
    <row r="188713" spans="19:20">
      <c r="S188713" s="33"/>
      <c r="T188713" s="33"/>
    </row>
    <row r="188730" spans="19:20">
      <c r="S188730" s="33"/>
      <c r="T188730" s="33"/>
    </row>
    <row r="188747" spans="19:20">
      <c r="S188747" s="33"/>
      <c r="T188747" s="33"/>
    </row>
    <row r="188764" spans="19:20">
      <c r="S188764" s="33"/>
      <c r="T188764" s="33"/>
    </row>
    <row r="188781" spans="19:20">
      <c r="S188781" s="33"/>
      <c r="T188781" s="33"/>
    </row>
    <row r="188798" spans="19:20">
      <c r="S188798" s="33"/>
      <c r="T188798" s="33"/>
    </row>
    <row r="188815" spans="19:20">
      <c r="S188815" s="33"/>
      <c r="T188815" s="33"/>
    </row>
    <row r="188832" spans="19:20">
      <c r="S188832" s="33"/>
      <c r="T188832" s="33"/>
    </row>
    <row r="188849" spans="19:20">
      <c r="S188849" s="33"/>
      <c r="T188849" s="33"/>
    </row>
    <row r="188866" spans="19:20">
      <c r="S188866" s="33"/>
      <c r="T188866" s="33"/>
    </row>
    <row r="188883" spans="19:20">
      <c r="S188883" s="33"/>
      <c r="T188883" s="33"/>
    </row>
    <row r="188900" spans="19:20">
      <c r="S188900" s="33"/>
      <c r="T188900" s="33"/>
    </row>
    <row r="188917" spans="19:20">
      <c r="S188917" s="33"/>
      <c r="T188917" s="33"/>
    </row>
    <row r="188934" spans="19:20">
      <c r="S188934" s="33"/>
      <c r="T188934" s="33"/>
    </row>
    <row r="188951" spans="19:20">
      <c r="S188951" s="33"/>
      <c r="T188951" s="33"/>
    </row>
    <row r="188968" spans="19:20">
      <c r="S188968" s="33"/>
      <c r="T188968" s="33"/>
    </row>
    <row r="188985" spans="19:20">
      <c r="S188985" s="33"/>
      <c r="T188985" s="33"/>
    </row>
    <row r="189002" spans="19:20">
      <c r="S189002" s="33"/>
      <c r="T189002" s="33"/>
    </row>
    <row r="189019" spans="19:20">
      <c r="S189019" s="33"/>
      <c r="T189019" s="33"/>
    </row>
    <row r="189036" spans="19:20">
      <c r="S189036" s="33"/>
      <c r="T189036" s="33"/>
    </row>
    <row r="189053" spans="19:20">
      <c r="S189053" s="33"/>
      <c r="T189053" s="33"/>
    </row>
    <row r="189070" spans="19:20">
      <c r="S189070" s="33"/>
      <c r="T189070" s="33"/>
    </row>
    <row r="189087" spans="19:20">
      <c r="S189087" s="33"/>
      <c r="T189087" s="33"/>
    </row>
    <row r="189104" spans="19:20">
      <c r="S189104" s="33"/>
      <c r="T189104" s="33"/>
    </row>
    <row r="189121" spans="19:20">
      <c r="S189121" s="33"/>
      <c r="T189121" s="33"/>
    </row>
    <row r="189138" spans="19:20">
      <c r="S189138" s="33"/>
      <c r="T189138" s="33"/>
    </row>
    <row r="189155" spans="19:20">
      <c r="S189155" s="33"/>
      <c r="T189155" s="33"/>
    </row>
    <row r="189172" spans="19:20">
      <c r="S189172" s="33"/>
      <c r="T189172" s="33"/>
    </row>
    <row r="189189" spans="19:20">
      <c r="S189189" s="33"/>
      <c r="T189189" s="33"/>
    </row>
    <row r="189206" spans="19:20">
      <c r="S189206" s="33"/>
      <c r="T189206" s="33"/>
    </row>
    <row r="189223" spans="19:20">
      <c r="S189223" s="33"/>
      <c r="T189223" s="33"/>
    </row>
    <row r="189240" spans="19:20">
      <c r="S189240" s="33"/>
      <c r="T189240" s="33"/>
    </row>
    <row r="189257" spans="19:20">
      <c r="S189257" s="33"/>
      <c r="T189257" s="33"/>
    </row>
    <row r="189274" spans="19:20">
      <c r="S189274" s="33"/>
      <c r="T189274" s="33"/>
    </row>
    <row r="189291" spans="19:20">
      <c r="S189291" s="33"/>
      <c r="T189291" s="33"/>
    </row>
    <row r="189308" spans="19:20">
      <c r="S189308" s="33"/>
      <c r="T189308" s="33"/>
    </row>
    <row r="189325" spans="19:20">
      <c r="S189325" s="33"/>
      <c r="T189325" s="33"/>
    </row>
    <row r="189342" spans="19:20">
      <c r="S189342" s="33"/>
      <c r="T189342" s="33"/>
    </row>
    <row r="189359" spans="19:20">
      <c r="S189359" s="33"/>
      <c r="T189359" s="33"/>
    </row>
    <row r="189376" spans="19:20">
      <c r="S189376" s="33"/>
      <c r="T189376" s="33"/>
    </row>
    <row r="189393" spans="19:20">
      <c r="S189393" s="33"/>
      <c r="T189393" s="33"/>
    </row>
    <row r="189410" spans="19:20">
      <c r="S189410" s="33"/>
      <c r="T189410" s="33"/>
    </row>
    <row r="189427" spans="19:20">
      <c r="S189427" s="33"/>
      <c r="T189427" s="33"/>
    </row>
    <row r="189444" spans="19:20">
      <c r="S189444" s="33"/>
      <c r="T189444" s="33"/>
    </row>
    <row r="189461" spans="19:20">
      <c r="S189461" s="33"/>
      <c r="T189461" s="33"/>
    </row>
    <row r="189478" spans="19:20">
      <c r="S189478" s="33"/>
      <c r="T189478" s="33"/>
    </row>
    <row r="189495" spans="19:20">
      <c r="S189495" s="33"/>
      <c r="T189495" s="33"/>
    </row>
    <row r="189512" spans="19:20">
      <c r="S189512" s="33"/>
      <c r="T189512" s="33"/>
    </row>
    <row r="189529" spans="19:20">
      <c r="S189529" s="33"/>
      <c r="T189529" s="33"/>
    </row>
    <row r="189546" spans="19:20">
      <c r="S189546" s="33"/>
      <c r="T189546" s="33"/>
    </row>
    <row r="189563" spans="19:20">
      <c r="S189563" s="33"/>
      <c r="T189563" s="33"/>
    </row>
    <row r="189580" spans="19:20">
      <c r="S189580" s="33"/>
      <c r="T189580" s="33"/>
    </row>
    <row r="189597" spans="19:20">
      <c r="S189597" s="33"/>
      <c r="T189597" s="33"/>
    </row>
    <row r="189614" spans="19:20">
      <c r="S189614" s="33"/>
      <c r="T189614" s="33"/>
    </row>
    <row r="189631" spans="19:20">
      <c r="S189631" s="33"/>
      <c r="T189631" s="33"/>
    </row>
    <row r="189648" spans="19:20">
      <c r="S189648" s="33"/>
      <c r="T189648" s="33"/>
    </row>
    <row r="189665" spans="19:20">
      <c r="S189665" s="33"/>
      <c r="T189665" s="33"/>
    </row>
    <row r="189682" spans="19:20">
      <c r="S189682" s="33"/>
      <c r="T189682" s="33"/>
    </row>
    <row r="189699" spans="19:20">
      <c r="S189699" s="33"/>
      <c r="T189699" s="33"/>
    </row>
    <row r="189716" spans="19:20">
      <c r="S189716" s="33"/>
      <c r="T189716" s="33"/>
    </row>
    <row r="189733" spans="19:20">
      <c r="S189733" s="33"/>
      <c r="T189733" s="33"/>
    </row>
    <row r="189750" spans="19:20">
      <c r="S189750" s="33"/>
      <c r="T189750" s="33"/>
    </row>
    <row r="189767" spans="19:20">
      <c r="S189767" s="33"/>
      <c r="T189767" s="33"/>
    </row>
    <row r="189784" spans="19:20">
      <c r="S189784" s="33"/>
      <c r="T189784" s="33"/>
    </row>
    <row r="189801" spans="19:20">
      <c r="S189801" s="33"/>
      <c r="T189801" s="33"/>
    </row>
    <row r="189818" spans="19:20">
      <c r="S189818" s="33"/>
      <c r="T189818" s="33"/>
    </row>
    <row r="189835" spans="19:20">
      <c r="S189835" s="33"/>
      <c r="T189835" s="33"/>
    </row>
    <row r="189852" spans="19:20">
      <c r="S189852" s="33"/>
      <c r="T189852" s="33"/>
    </row>
    <row r="189869" spans="19:20">
      <c r="S189869" s="33"/>
      <c r="T189869" s="33"/>
    </row>
    <row r="189886" spans="19:20">
      <c r="S189886" s="33"/>
      <c r="T189886" s="33"/>
    </row>
    <row r="189903" spans="19:20">
      <c r="S189903" s="33"/>
      <c r="T189903" s="33"/>
    </row>
    <row r="189920" spans="19:20">
      <c r="S189920" s="33"/>
      <c r="T189920" s="33"/>
    </row>
    <row r="189937" spans="19:20">
      <c r="S189937" s="33"/>
      <c r="T189937" s="33"/>
    </row>
    <row r="189954" spans="19:20">
      <c r="S189954" s="33"/>
      <c r="T189954" s="33"/>
    </row>
    <row r="189971" spans="19:20">
      <c r="S189971" s="33"/>
      <c r="T189971" s="33"/>
    </row>
    <row r="189988" spans="19:20">
      <c r="S189988" s="33"/>
      <c r="T189988" s="33"/>
    </row>
    <row r="190005" spans="19:20">
      <c r="S190005" s="33"/>
      <c r="T190005" s="33"/>
    </row>
    <row r="190022" spans="19:20">
      <c r="S190022" s="33"/>
      <c r="T190022" s="33"/>
    </row>
    <row r="190039" spans="19:20">
      <c r="S190039" s="33"/>
      <c r="T190039" s="33"/>
    </row>
    <row r="190056" spans="19:20">
      <c r="S190056" s="33"/>
      <c r="T190056" s="33"/>
    </row>
    <row r="190073" spans="19:20">
      <c r="S190073" s="33"/>
      <c r="T190073" s="33"/>
    </row>
    <row r="190090" spans="19:20">
      <c r="S190090" s="33"/>
      <c r="T190090" s="33"/>
    </row>
    <row r="190107" spans="19:20">
      <c r="S190107" s="33"/>
      <c r="T190107" s="33"/>
    </row>
    <row r="190124" spans="19:20">
      <c r="S190124" s="33"/>
      <c r="T190124" s="33"/>
    </row>
    <row r="190141" spans="19:20">
      <c r="S190141" s="33"/>
      <c r="T190141" s="33"/>
    </row>
    <row r="190158" spans="19:20">
      <c r="S190158" s="33"/>
      <c r="T190158" s="33"/>
    </row>
    <row r="190175" spans="19:20">
      <c r="S190175" s="33"/>
      <c r="T190175" s="33"/>
    </row>
    <row r="190192" spans="19:20">
      <c r="S190192" s="33"/>
      <c r="T190192" s="33"/>
    </row>
    <row r="190209" spans="19:20">
      <c r="S190209" s="33"/>
      <c r="T190209" s="33"/>
    </row>
    <row r="190226" spans="19:20">
      <c r="S190226" s="33"/>
      <c r="T190226" s="33"/>
    </row>
    <row r="190243" spans="19:20">
      <c r="S190243" s="33"/>
      <c r="T190243" s="33"/>
    </row>
    <row r="190260" spans="19:20">
      <c r="S190260" s="33"/>
      <c r="T190260" s="33"/>
    </row>
    <row r="190277" spans="19:20">
      <c r="S190277" s="33"/>
      <c r="T190277" s="33"/>
    </row>
    <row r="190294" spans="19:20">
      <c r="S190294" s="33"/>
      <c r="T190294" s="33"/>
    </row>
    <row r="190311" spans="19:20">
      <c r="S190311" s="33"/>
      <c r="T190311" s="33"/>
    </row>
    <row r="190328" spans="19:20">
      <c r="S190328" s="33"/>
      <c r="T190328" s="33"/>
    </row>
    <row r="190345" spans="19:20">
      <c r="S190345" s="33"/>
      <c r="T190345" s="33"/>
    </row>
    <row r="190362" spans="19:20">
      <c r="S190362" s="33"/>
      <c r="T190362" s="33"/>
    </row>
    <row r="190379" spans="19:20">
      <c r="S190379" s="33"/>
      <c r="T190379" s="33"/>
    </row>
    <row r="190396" spans="19:20">
      <c r="S190396" s="33"/>
      <c r="T190396" s="33"/>
    </row>
    <row r="190413" spans="19:20">
      <c r="S190413" s="33"/>
      <c r="T190413" s="33"/>
    </row>
    <row r="190430" spans="19:20">
      <c r="S190430" s="33"/>
      <c r="T190430" s="33"/>
    </row>
    <row r="190447" spans="19:20">
      <c r="S190447" s="33"/>
      <c r="T190447" s="33"/>
    </row>
    <row r="190464" spans="19:20">
      <c r="S190464" s="33"/>
      <c r="T190464" s="33"/>
    </row>
    <row r="190481" spans="19:20">
      <c r="S190481" s="33"/>
      <c r="T190481" s="33"/>
    </row>
    <row r="190498" spans="19:20">
      <c r="S190498" s="33"/>
      <c r="T190498" s="33"/>
    </row>
    <row r="190515" spans="19:20">
      <c r="S190515" s="33"/>
      <c r="T190515" s="33"/>
    </row>
    <row r="190532" spans="19:20">
      <c r="S190532" s="33"/>
      <c r="T190532" s="33"/>
    </row>
    <row r="190549" spans="19:20">
      <c r="S190549" s="33"/>
      <c r="T190549" s="33"/>
    </row>
    <row r="190566" spans="19:20">
      <c r="S190566" s="33"/>
      <c r="T190566" s="33"/>
    </row>
    <row r="190583" spans="19:20">
      <c r="S190583" s="33"/>
      <c r="T190583" s="33"/>
    </row>
    <row r="190600" spans="19:20">
      <c r="S190600" s="33"/>
      <c r="T190600" s="33"/>
    </row>
    <row r="190617" spans="19:20">
      <c r="S190617" s="33"/>
      <c r="T190617" s="33"/>
    </row>
    <row r="190634" spans="19:20">
      <c r="S190634" s="33"/>
      <c r="T190634" s="33"/>
    </row>
    <row r="190651" spans="19:20">
      <c r="S190651" s="33"/>
      <c r="T190651" s="33"/>
    </row>
    <row r="190668" spans="19:20">
      <c r="S190668" s="33"/>
      <c r="T190668" s="33"/>
    </row>
    <row r="190685" spans="19:20">
      <c r="S190685" s="33"/>
      <c r="T190685" s="33"/>
    </row>
    <row r="190702" spans="19:20">
      <c r="S190702" s="33"/>
      <c r="T190702" s="33"/>
    </row>
    <row r="190719" spans="19:20">
      <c r="S190719" s="33"/>
      <c r="T190719" s="33"/>
    </row>
    <row r="190736" spans="19:20">
      <c r="S190736" s="33"/>
      <c r="T190736" s="33"/>
    </row>
    <row r="190753" spans="19:20">
      <c r="S190753" s="33"/>
      <c r="T190753" s="33"/>
    </row>
    <row r="190770" spans="19:20">
      <c r="S190770" s="33"/>
      <c r="T190770" s="33"/>
    </row>
    <row r="190787" spans="19:20">
      <c r="S190787" s="33"/>
      <c r="T190787" s="33"/>
    </row>
    <row r="190804" spans="19:20">
      <c r="S190804" s="33"/>
      <c r="T190804" s="33"/>
    </row>
    <row r="190821" spans="19:20">
      <c r="S190821" s="33"/>
      <c r="T190821" s="33"/>
    </row>
    <row r="190838" spans="19:20">
      <c r="S190838" s="33"/>
      <c r="T190838" s="33"/>
    </row>
    <row r="190855" spans="19:20">
      <c r="S190855" s="33"/>
      <c r="T190855" s="33"/>
    </row>
    <row r="190872" spans="19:20">
      <c r="S190872" s="33"/>
      <c r="T190872" s="33"/>
    </row>
    <row r="190889" spans="19:20">
      <c r="S190889" s="33"/>
      <c r="T190889" s="33"/>
    </row>
    <row r="190906" spans="19:20">
      <c r="S190906" s="33"/>
      <c r="T190906" s="33"/>
    </row>
    <row r="190923" spans="19:20">
      <c r="S190923" s="33"/>
      <c r="T190923" s="33"/>
    </row>
    <row r="190940" spans="19:20">
      <c r="S190940" s="33"/>
      <c r="T190940" s="33"/>
    </row>
    <row r="190957" spans="19:20">
      <c r="S190957" s="33"/>
      <c r="T190957" s="33"/>
    </row>
    <row r="190974" spans="19:20">
      <c r="S190974" s="33"/>
      <c r="T190974" s="33"/>
    </row>
    <row r="190991" spans="19:20">
      <c r="S190991" s="33"/>
      <c r="T190991" s="33"/>
    </row>
    <row r="191008" spans="19:20">
      <c r="S191008" s="33"/>
      <c r="T191008" s="33"/>
    </row>
    <row r="191025" spans="19:20">
      <c r="S191025" s="33"/>
      <c r="T191025" s="33"/>
    </row>
    <row r="191042" spans="19:20">
      <c r="S191042" s="33"/>
      <c r="T191042" s="33"/>
    </row>
    <row r="191059" spans="19:20">
      <c r="S191059" s="33"/>
      <c r="T191059" s="33"/>
    </row>
    <row r="191076" spans="19:20">
      <c r="S191076" s="33"/>
      <c r="T191076" s="33"/>
    </row>
    <row r="191093" spans="19:20">
      <c r="S191093" s="33"/>
      <c r="T191093" s="33"/>
    </row>
    <row r="191110" spans="19:20">
      <c r="S191110" s="33"/>
      <c r="T191110" s="33"/>
    </row>
    <row r="191127" spans="19:20">
      <c r="S191127" s="33"/>
      <c r="T191127" s="33"/>
    </row>
    <row r="191144" spans="19:20">
      <c r="S191144" s="33"/>
      <c r="T191144" s="33"/>
    </row>
    <row r="191161" spans="19:20">
      <c r="S191161" s="33"/>
      <c r="T191161" s="33"/>
    </row>
    <row r="191178" spans="19:20">
      <c r="S191178" s="33"/>
      <c r="T191178" s="33"/>
    </row>
    <row r="191195" spans="19:20">
      <c r="S191195" s="33"/>
      <c r="T191195" s="33"/>
    </row>
    <row r="191212" spans="19:20">
      <c r="S191212" s="33"/>
      <c r="T191212" s="33"/>
    </row>
    <row r="191229" spans="19:20">
      <c r="S191229" s="33"/>
      <c r="T191229" s="33"/>
    </row>
    <row r="191246" spans="19:20">
      <c r="S191246" s="33"/>
      <c r="T191246" s="33"/>
    </row>
    <row r="191263" spans="19:20">
      <c r="S191263" s="33"/>
      <c r="T191263" s="33"/>
    </row>
    <row r="191280" spans="19:20">
      <c r="S191280" s="33"/>
      <c r="T191280" s="33"/>
    </row>
    <row r="191297" spans="19:20">
      <c r="S191297" s="33"/>
      <c r="T191297" s="33"/>
    </row>
    <row r="191314" spans="19:20">
      <c r="S191314" s="33"/>
      <c r="T191314" s="33"/>
    </row>
    <row r="191331" spans="19:20">
      <c r="S191331" s="33"/>
      <c r="T191331" s="33"/>
    </row>
    <row r="191348" spans="19:20">
      <c r="S191348" s="33"/>
      <c r="T191348" s="33"/>
    </row>
    <row r="191365" spans="19:20">
      <c r="S191365" s="33"/>
      <c r="T191365" s="33"/>
    </row>
    <row r="191382" spans="19:20">
      <c r="S191382" s="33"/>
      <c r="T191382" s="33"/>
    </row>
    <row r="191399" spans="19:20">
      <c r="S191399" s="33"/>
      <c r="T191399" s="33"/>
    </row>
    <row r="191416" spans="19:20">
      <c r="S191416" s="33"/>
      <c r="T191416" s="33"/>
    </row>
    <row r="191433" spans="19:20">
      <c r="S191433" s="33"/>
      <c r="T191433" s="33"/>
    </row>
    <row r="191450" spans="19:20">
      <c r="S191450" s="33"/>
      <c r="T191450" s="33"/>
    </row>
    <row r="191467" spans="19:20">
      <c r="S191467" s="33"/>
      <c r="T191467" s="33"/>
    </row>
    <row r="191484" spans="19:20">
      <c r="S191484" s="33"/>
      <c r="T191484" s="33"/>
    </row>
    <row r="191501" spans="19:20">
      <c r="S191501" s="33"/>
      <c r="T191501" s="33"/>
    </row>
    <row r="191518" spans="19:20">
      <c r="S191518" s="33"/>
      <c r="T191518" s="33"/>
    </row>
    <row r="191535" spans="19:20">
      <c r="S191535" s="33"/>
      <c r="T191535" s="33"/>
    </row>
    <row r="191552" spans="19:20">
      <c r="S191552" s="33"/>
      <c r="T191552" s="33"/>
    </row>
    <row r="191569" spans="19:20">
      <c r="S191569" s="33"/>
      <c r="T191569" s="33"/>
    </row>
    <row r="191586" spans="19:20">
      <c r="S191586" s="33"/>
      <c r="T191586" s="33"/>
    </row>
    <row r="191603" spans="19:20">
      <c r="S191603" s="33"/>
      <c r="T191603" s="33"/>
    </row>
    <row r="191620" spans="19:20">
      <c r="S191620" s="33"/>
      <c r="T191620" s="33"/>
    </row>
    <row r="191637" spans="19:20">
      <c r="S191637" s="33"/>
      <c r="T191637" s="33"/>
    </row>
    <row r="191654" spans="19:20">
      <c r="S191654" s="33"/>
      <c r="T191654" s="33"/>
    </row>
    <row r="191671" spans="19:20">
      <c r="S191671" s="33"/>
      <c r="T191671" s="33"/>
    </row>
    <row r="191688" spans="19:20">
      <c r="S191688" s="33"/>
      <c r="T191688" s="33"/>
    </row>
    <row r="191705" spans="19:20">
      <c r="S191705" s="33"/>
      <c r="T191705" s="33"/>
    </row>
    <row r="191722" spans="19:20">
      <c r="S191722" s="33"/>
      <c r="T191722" s="33"/>
    </row>
    <row r="191739" spans="19:20">
      <c r="S191739" s="33"/>
      <c r="T191739" s="33"/>
    </row>
    <row r="191756" spans="19:20">
      <c r="S191756" s="33"/>
      <c r="T191756" s="33"/>
    </row>
    <row r="191773" spans="19:20">
      <c r="S191773" s="33"/>
      <c r="T191773" s="33"/>
    </row>
    <row r="191790" spans="19:20">
      <c r="S191790" s="33"/>
      <c r="T191790" s="33"/>
    </row>
    <row r="191807" spans="19:20">
      <c r="S191807" s="33"/>
      <c r="T191807" s="33"/>
    </row>
    <row r="191824" spans="19:20">
      <c r="S191824" s="33"/>
      <c r="T191824" s="33"/>
    </row>
    <row r="191841" spans="19:20">
      <c r="S191841" s="33"/>
      <c r="T191841" s="33"/>
    </row>
    <row r="191858" spans="19:20">
      <c r="S191858" s="33"/>
      <c r="T191858" s="33"/>
    </row>
    <row r="191875" spans="19:20">
      <c r="S191875" s="33"/>
      <c r="T191875" s="33"/>
    </row>
    <row r="191892" spans="19:20">
      <c r="S191892" s="33"/>
      <c r="T191892" s="33"/>
    </row>
    <row r="191909" spans="19:20">
      <c r="S191909" s="33"/>
      <c r="T191909" s="33"/>
    </row>
    <row r="191926" spans="19:20">
      <c r="S191926" s="33"/>
      <c r="T191926" s="33"/>
    </row>
    <row r="191943" spans="19:20">
      <c r="S191943" s="33"/>
      <c r="T191943" s="33"/>
    </row>
    <row r="191960" spans="19:20">
      <c r="S191960" s="33"/>
      <c r="T191960" s="33"/>
    </row>
    <row r="191977" spans="19:20">
      <c r="S191977" s="33"/>
      <c r="T191977" s="33"/>
    </row>
    <row r="191994" spans="19:20">
      <c r="S191994" s="33"/>
      <c r="T191994" s="33"/>
    </row>
    <row r="192011" spans="19:20">
      <c r="S192011" s="33"/>
      <c r="T192011" s="33"/>
    </row>
    <row r="192028" spans="19:20">
      <c r="S192028" s="33"/>
      <c r="T192028" s="33"/>
    </row>
    <row r="192045" spans="19:20">
      <c r="S192045" s="33"/>
      <c r="T192045" s="33"/>
    </row>
    <row r="192062" spans="19:20">
      <c r="S192062" s="33"/>
      <c r="T192062" s="33"/>
    </row>
    <row r="192079" spans="19:20">
      <c r="S192079" s="33"/>
      <c r="T192079" s="33"/>
    </row>
    <row r="192096" spans="19:20">
      <c r="S192096" s="33"/>
      <c r="T192096" s="33"/>
    </row>
    <row r="192113" spans="19:20">
      <c r="S192113" s="33"/>
      <c r="T192113" s="33"/>
    </row>
    <row r="192130" spans="19:20">
      <c r="S192130" s="33"/>
      <c r="T192130" s="33"/>
    </row>
    <row r="192147" spans="19:20">
      <c r="S192147" s="33"/>
      <c r="T192147" s="33"/>
    </row>
    <row r="192164" spans="19:20">
      <c r="S192164" s="33"/>
      <c r="T192164" s="33"/>
    </row>
    <row r="192181" spans="19:20">
      <c r="S192181" s="33"/>
      <c r="T192181" s="33"/>
    </row>
    <row r="192198" spans="19:20">
      <c r="S192198" s="33"/>
      <c r="T192198" s="33"/>
    </row>
    <row r="192215" spans="19:20">
      <c r="S192215" s="33"/>
      <c r="T192215" s="33"/>
    </row>
    <row r="192232" spans="19:20">
      <c r="S192232" s="33"/>
      <c r="T192232" s="33"/>
    </row>
    <row r="192249" spans="19:20">
      <c r="S192249" s="33"/>
      <c r="T192249" s="33"/>
    </row>
    <row r="192266" spans="19:20">
      <c r="S192266" s="33"/>
      <c r="T192266" s="33"/>
    </row>
    <row r="192283" spans="19:20">
      <c r="S192283" s="33"/>
      <c r="T192283" s="33"/>
    </row>
    <row r="192300" spans="19:20">
      <c r="S192300" s="33"/>
      <c r="T192300" s="33"/>
    </row>
    <row r="192317" spans="19:20">
      <c r="S192317" s="33"/>
      <c r="T192317" s="33"/>
    </row>
    <row r="192334" spans="19:20">
      <c r="S192334" s="33"/>
      <c r="T192334" s="33"/>
    </row>
    <row r="192351" spans="19:20">
      <c r="S192351" s="33"/>
      <c r="T192351" s="33"/>
    </row>
    <row r="192368" spans="19:20">
      <c r="S192368" s="33"/>
      <c r="T192368" s="33"/>
    </row>
    <row r="192385" spans="19:20">
      <c r="S192385" s="33"/>
      <c r="T192385" s="33"/>
    </row>
    <row r="192402" spans="19:20">
      <c r="S192402" s="33"/>
      <c r="T192402" s="33"/>
    </row>
    <row r="192419" spans="19:20">
      <c r="S192419" s="33"/>
      <c r="T192419" s="33"/>
    </row>
    <row r="192436" spans="19:20">
      <c r="S192436" s="33"/>
      <c r="T192436" s="33"/>
    </row>
    <row r="192453" spans="19:20">
      <c r="S192453" s="33"/>
      <c r="T192453" s="33"/>
    </row>
    <row r="192470" spans="19:20">
      <c r="S192470" s="33"/>
      <c r="T192470" s="33"/>
    </row>
    <row r="192487" spans="19:20">
      <c r="S192487" s="33"/>
      <c r="T192487" s="33"/>
    </row>
    <row r="192504" spans="19:20">
      <c r="S192504" s="33"/>
      <c r="T192504" s="33"/>
    </row>
    <row r="192521" spans="19:20">
      <c r="S192521" s="33"/>
      <c r="T192521" s="33"/>
    </row>
    <row r="192538" spans="19:20">
      <c r="S192538" s="33"/>
      <c r="T192538" s="33"/>
    </row>
    <row r="192555" spans="19:20">
      <c r="S192555" s="33"/>
      <c r="T192555" s="33"/>
    </row>
    <row r="192572" spans="19:20">
      <c r="S192572" s="33"/>
      <c r="T192572" s="33"/>
    </row>
    <row r="192589" spans="19:20">
      <c r="S192589" s="33"/>
      <c r="T192589" s="33"/>
    </row>
    <row r="192606" spans="19:20">
      <c r="S192606" s="33"/>
      <c r="T192606" s="33"/>
    </row>
    <row r="192623" spans="19:20">
      <c r="S192623" s="33"/>
      <c r="T192623" s="33"/>
    </row>
    <row r="192640" spans="19:20">
      <c r="S192640" s="33"/>
      <c r="T192640" s="33"/>
    </row>
    <row r="192657" spans="19:20">
      <c r="S192657" s="33"/>
      <c r="T192657" s="33"/>
    </row>
    <row r="192674" spans="19:20">
      <c r="S192674" s="33"/>
      <c r="T192674" s="33"/>
    </row>
    <row r="192691" spans="19:20">
      <c r="S192691" s="33"/>
      <c r="T192691" s="33"/>
    </row>
    <row r="192708" spans="19:20">
      <c r="S192708" s="33"/>
      <c r="T192708" s="33"/>
    </row>
    <row r="192725" spans="19:20">
      <c r="S192725" s="33"/>
      <c r="T192725" s="33"/>
    </row>
    <row r="192742" spans="19:20">
      <c r="S192742" s="33"/>
      <c r="T192742" s="33"/>
    </row>
    <row r="192759" spans="19:20">
      <c r="S192759" s="33"/>
      <c r="T192759" s="33"/>
    </row>
    <row r="192776" spans="19:20">
      <c r="S192776" s="33"/>
      <c r="T192776" s="33"/>
    </row>
    <row r="192793" spans="19:20">
      <c r="S192793" s="33"/>
      <c r="T192793" s="33"/>
    </row>
    <row r="192810" spans="19:20">
      <c r="S192810" s="33"/>
      <c r="T192810" s="33"/>
    </row>
    <row r="192827" spans="19:20">
      <c r="S192827" s="33"/>
      <c r="T192827" s="33"/>
    </row>
    <row r="192844" spans="19:20">
      <c r="S192844" s="33"/>
      <c r="T192844" s="33"/>
    </row>
    <row r="192861" spans="19:20">
      <c r="S192861" s="33"/>
      <c r="T192861" s="33"/>
    </row>
    <row r="192878" spans="19:20">
      <c r="S192878" s="33"/>
      <c r="T192878" s="33"/>
    </row>
    <row r="192895" spans="19:20">
      <c r="S192895" s="33"/>
      <c r="T192895" s="33"/>
    </row>
    <row r="192912" spans="19:20">
      <c r="S192912" s="33"/>
      <c r="T192912" s="33"/>
    </row>
    <row r="192929" spans="19:20">
      <c r="S192929" s="33"/>
      <c r="T192929" s="33"/>
    </row>
    <row r="192946" spans="19:20">
      <c r="S192946" s="33"/>
      <c r="T192946" s="33"/>
    </row>
    <row r="192963" spans="19:20">
      <c r="S192963" s="33"/>
      <c r="T192963" s="33"/>
    </row>
    <row r="192980" spans="19:20">
      <c r="S192980" s="33"/>
      <c r="T192980" s="33"/>
    </row>
    <row r="192997" spans="19:20">
      <c r="S192997" s="33"/>
      <c r="T192997" s="33"/>
    </row>
    <row r="193014" spans="19:20">
      <c r="S193014" s="33"/>
      <c r="T193014" s="33"/>
    </row>
    <row r="193031" spans="19:20">
      <c r="S193031" s="33"/>
      <c r="T193031" s="33"/>
    </row>
    <row r="193048" spans="19:20">
      <c r="S193048" s="33"/>
      <c r="T193048" s="33"/>
    </row>
    <row r="193065" spans="19:20">
      <c r="S193065" s="33"/>
      <c r="T193065" s="33"/>
    </row>
    <row r="193082" spans="19:20">
      <c r="S193082" s="33"/>
      <c r="T193082" s="33"/>
    </row>
    <row r="193099" spans="19:20">
      <c r="S193099" s="33"/>
      <c r="T193099" s="33"/>
    </row>
    <row r="193116" spans="19:20">
      <c r="S193116" s="33"/>
      <c r="T193116" s="33"/>
    </row>
    <row r="193133" spans="19:20">
      <c r="S193133" s="33"/>
      <c r="T193133" s="33"/>
    </row>
    <row r="193150" spans="19:20">
      <c r="S193150" s="33"/>
      <c r="T193150" s="33"/>
    </row>
    <row r="193167" spans="19:20">
      <c r="S193167" s="33"/>
      <c r="T193167" s="33"/>
    </row>
    <row r="193184" spans="19:20">
      <c r="S193184" s="33"/>
      <c r="T193184" s="33"/>
    </row>
    <row r="193201" spans="19:20">
      <c r="S193201" s="33"/>
      <c r="T193201" s="33"/>
    </row>
    <row r="193218" spans="19:20">
      <c r="S193218" s="33"/>
      <c r="T193218" s="33"/>
    </row>
    <row r="193235" spans="19:20">
      <c r="S193235" s="33"/>
      <c r="T193235" s="33"/>
    </row>
    <row r="193252" spans="19:20">
      <c r="S193252" s="33"/>
      <c r="T193252" s="33"/>
    </row>
    <row r="193269" spans="19:20">
      <c r="S193269" s="33"/>
      <c r="T193269" s="33"/>
    </row>
    <row r="193286" spans="19:20">
      <c r="S193286" s="33"/>
      <c r="T193286" s="33"/>
    </row>
    <row r="193303" spans="19:20">
      <c r="S193303" s="33"/>
      <c r="T193303" s="33"/>
    </row>
    <row r="193320" spans="19:20">
      <c r="S193320" s="33"/>
      <c r="T193320" s="33"/>
    </row>
    <row r="193337" spans="19:20">
      <c r="S193337" s="33"/>
      <c r="T193337" s="33"/>
    </row>
    <row r="193354" spans="19:20">
      <c r="S193354" s="33"/>
      <c r="T193354" s="33"/>
    </row>
    <row r="193371" spans="19:20">
      <c r="S193371" s="33"/>
      <c r="T193371" s="33"/>
    </row>
    <row r="193388" spans="19:20">
      <c r="S193388" s="33"/>
      <c r="T193388" s="33"/>
    </row>
    <row r="193405" spans="19:20">
      <c r="S193405" s="33"/>
      <c r="T193405" s="33"/>
    </row>
    <row r="193422" spans="19:20">
      <c r="S193422" s="33"/>
      <c r="T193422" s="33"/>
    </row>
    <row r="193439" spans="19:20">
      <c r="S193439" s="33"/>
      <c r="T193439" s="33"/>
    </row>
    <row r="193456" spans="19:20">
      <c r="S193456" s="33"/>
      <c r="T193456" s="33"/>
    </row>
    <row r="193473" spans="19:20">
      <c r="S193473" s="33"/>
      <c r="T193473" s="33"/>
    </row>
    <row r="193490" spans="19:20">
      <c r="S193490" s="33"/>
      <c r="T193490" s="33"/>
    </row>
    <row r="193507" spans="19:20">
      <c r="S193507" s="33"/>
      <c r="T193507" s="33"/>
    </row>
    <row r="193524" spans="19:20">
      <c r="S193524" s="33"/>
      <c r="T193524" s="33"/>
    </row>
    <row r="193541" spans="19:20">
      <c r="S193541" s="33"/>
      <c r="T193541" s="33"/>
    </row>
    <row r="193558" spans="19:20">
      <c r="S193558" s="33"/>
      <c r="T193558" s="33"/>
    </row>
    <row r="193575" spans="19:20">
      <c r="S193575" s="33"/>
      <c r="T193575" s="33"/>
    </row>
    <row r="193592" spans="19:20">
      <c r="S193592" s="33"/>
      <c r="T193592" s="33"/>
    </row>
    <row r="193609" spans="19:20">
      <c r="S193609" s="33"/>
      <c r="T193609" s="33"/>
    </row>
    <row r="193626" spans="19:20">
      <c r="S193626" s="33"/>
      <c r="T193626" s="33"/>
    </row>
    <row r="193643" spans="19:20">
      <c r="S193643" s="33"/>
      <c r="T193643" s="33"/>
    </row>
    <row r="193660" spans="19:20">
      <c r="S193660" s="33"/>
      <c r="T193660" s="33"/>
    </row>
    <row r="193677" spans="19:20">
      <c r="S193677" s="33"/>
      <c r="T193677" s="33"/>
    </row>
    <row r="193694" spans="19:20">
      <c r="S193694" s="33"/>
      <c r="T193694" s="33"/>
    </row>
    <row r="193711" spans="19:20">
      <c r="S193711" s="33"/>
      <c r="T193711" s="33"/>
    </row>
    <row r="193728" spans="19:20">
      <c r="S193728" s="33"/>
      <c r="T193728" s="33"/>
    </row>
    <row r="193745" spans="19:20">
      <c r="S193745" s="33"/>
      <c r="T193745" s="33"/>
    </row>
    <row r="193762" spans="19:20">
      <c r="S193762" s="33"/>
      <c r="T193762" s="33"/>
    </row>
    <row r="193779" spans="19:20">
      <c r="S193779" s="33"/>
      <c r="T193779" s="33"/>
    </row>
    <row r="193796" spans="19:20">
      <c r="S193796" s="33"/>
      <c r="T193796" s="33"/>
    </row>
    <row r="193813" spans="19:20">
      <c r="S193813" s="33"/>
      <c r="T193813" s="33"/>
    </row>
    <row r="193830" spans="19:20">
      <c r="S193830" s="33"/>
      <c r="T193830" s="33"/>
    </row>
    <row r="193847" spans="19:20">
      <c r="S193847" s="33"/>
      <c r="T193847" s="33"/>
    </row>
    <row r="193864" spans="19:20">
      <c r="S193864" s="33"/>
      <c r="T193864" s="33"/>
    </row>
    <row r="193881" spans="19:20">
      <c r="S193881" s="33"/>
      <c r="T193881" s="33"/>
    </row>
    <row r="193898" spans="19:20">
      <c r="S193898" s="33"/>
      <c r="T193898" s="33"/>
    </row>
    <row r="193915" spans="19:20">
      <c r="S193915" s="33"/>
      <c r="T193915" s="33"/>
    </row>
    <row r="193932" spans="19:20">
      <c r="S193932" s="33"/>
      <c r="T193932" s="33"/>
    </row>
    <row r="193949" spans="19:20">
      <c r="S193949" s="33"/>
      <c r="T193949" s="33"/>
    </row>
    <row r="193966" spans="19:20">
      <c r="S193966" s="33"/>
      <c r="T193966" s="33"/>
    </row>
    <row r="193983" spans="19:20">
      <c r="S193983" s="33"/>
      <c r="T193983" s="33"/>
    </row>
    <row r="194000" spans="19:20">
      <c r="S194000" s="33"/>
      <c r="T194000" s="33"/>
    </row>
    <row r="194017" spans="19:20">
      <c r="S194017" s="33"/>
      <c r="T194017" s="33"/>
    </row>
    <row r="194034" spans="19:20">
      <c r="S194034" s="33"/>
      <c r="T194034" s="33"/>
    </row>
    <row r="194051" spans="19:20">
      <c r="S194051" s="33"/>
      <c r="T194051" s="33"/>
    </row>
    <row r="194068" spans="19:20">
      <c r="S194068" s="33"/>
      <c r="T194068" s="33"/>
    </row>
    <row r="194085" spans="19:20">
      <c r="S194085" s="33"/>
      <c r="T194085" s="33"/>
    </row>
    <row r="194102" spans="19:20">
      <c r="S194102" s="33"/>
      <c r="T194102" s="33"/>
    </row>
    <row r="194119" spans="19:20">
      <c r="S194119" s="33"/>
      <c r="T194119" s="33"/>
    </row>
    <row r="194136" spans="19:20">
      <c r="S194136" s="33"/>
      <c r="T194136" s="33"/>
    </row>
    <row r="194153" spans="19:20">
      <c r="S194153" s="33"/>
      <c r="T194153" s="33"/>
    </row>
    <row r="194170" spans="19:20">
      <c r="S194170" s="33"/>
      <c r="T194170" s="33"/>
    </row>
    <row r="194187" spans="19:20">
      <c r="S194187" s="33"/>
      <c r="T194187" s="33"/>
    </row>
    <row r="194204" spans="19:20">
      <c r="S194204" s="33"/>
      <c r="T194204" s="33"/>
    </row>
    <row r="194221" spans="19:20">
      <c r="S194221" s="33"/>
      <c r="T194221" s="33"/>
    </row>
    <row r="194238" spans="19:20">
      <c r="S194238" s="33"/>
      <c r="T194238" s="33"/>
    </row>
    <row r="194255" spans="19:20">
      <c r="S194255" s="33"/>
      <c r="T194255" s="33"/>
    </row>
    <row r="194272" spans="19:20">
      <c r="S194272" s="33"/>
      <c r="T194272" s="33"/>
    </row>
    <row r="194289" spans="19:20">
      <c r="S194289" s="33"/>
      <c r="T194289" s="33"/>
    </row>
    <row r="194306" spans="19:20">
      <c r="S194306" s="33"/>
      <c r="T194306" s="33"/>
    </row>
    <row r="194323" spans="19:20">
      <c r="S194323" s="33"/>
      <c r="T194323" s="33"/>
    </row>
    <row r="194340" spans="19:20">
      <c r="S194340" s="33"/>
      <c r="T194340" s="33"/>
    </row>
    <row r="194357" spans="19:20">
      <c r="S194357" s="33"/>
      <c r="T194357" s="33"/>
    </row>
    <row r="194374" spans="19:20">
      <c r="S194374" s="33"/>
      <c r="T194374" s="33"/>
    </row>
    <row r="194391" spans="19:20">
      <c r="S194391" s="33"/>
      <c r="T194391" s="33"/>
    </row>
    <row r="194408" spans="19:20">
      <c r="S194408" s="33"/>
      <c r="T194408" s="33"/>
    </row>
    <row r="194425" spans="19:20">
      <c r="S194425" s="33"/>
      <c r="T194425" s="33"/>
    </row>
    <row r="194442" spans="19:20">
      <c r="S194442" s="33"/>
      <c r="T194442" s="33"/>
    </row>
    <row r="194459" spans="19:20">
      <c r="S194459" s="33"/>
      <c r="T194459" s="33"/>
    </row>
    <row r="194476" spans="19:20">
      <c r="S194476" s="33"/>
      <c r="T194476" s="33"/>
    </row>
    <row r="194493" spans="19:20">
      <c r="S194493" s="33"/>
      <c r="T194493" s="33"/>
    </row>
    <row r="194510" spans="19:20">
      <c r="S194510" s="33"/>
      <c r="T194510" s="33"/>
    </row>
    <row r="194527" spans="19:20">
      <c r="S194527" s="33"/>
      <c r="T194527" s="33"/>
    </row>
    <row r="194544" spans="19:20">
      <c r="S194544" s="33"/>
      <c r="T194544" s="33"/>
    </row>
    <row r="194561" spans="19:20">
      <c r="S194561" s="33"/>
      <c r="T194561" s="33"/>
    </row>
    <row r="194578" spans="19:20">
      <c r="S194578" s="33"/>
      <c r="T194578" s="33"/>
    </row>
    <row r="194595" spans="19:20">
      <c r="S194595" s="33"/>
      <c r="T194595" s="33"/>
    </row>
    <row r="194612" spans="19:20">
      <c r="S194612" s="33"/>
      <c r="T194612" s="33"/>
    </row>
    <row r="194629" spans="19:20">
      <c r="S194629" s="33"/>
      <c r="T194629" s="33"/>
    </row>
    <row r="194646" spans="19:20">
      <c r="S194646" s="33"/>
      <c r="T194646" s="33"/>
    </row>
    <row r="194663" spans="19:20">
      <c r="S194663" s="33"/>
      <c r="T194663" s="33"/>
    </row>
    <row r="194680" spans="19:20">
      <c r="S194680" s="33"/>
      <c r="T194680" s="33"/>
    </row>
    <row r="194697" spans="19:20">
      <c r="S194697" s="33"/>
      <c r="T194697" s="33"/>
    </row>
    <row r="194714" spans="19:20">
      <c r="S194714" s="33"/>
      <c r="T194714" s="33"/>
    </row>
    <row r="194731" spans="19:20">
      <c r="S194731" s="33"/>
      <c r="T194731" s="33"/>
    </row>
    <row r="194748" spans="19:20">
      <c r="S194748" s="33"/>
      <c r="T194748" s="33"/>
    </row>
    <row r="194765" spans="19:20">
      <c r="S194765" s="33"/>
      <c r="T194765" s="33"/>
    </row>
    <row r="194782" spans="19:20">
      <c r="S194782" s="33"/>
      <c r="T194782" s="33"/>
    </row>
    <row r="194799" spans="19:20">
      <c r="S194799" s="33"/>
      <c r="T194799" s="33"/>
    </row>
    <row r="194816" spans="19:20">
      <c r="S194816" s="33"/>
      <c r="T194816" s="33"/>
    </row>
    <row r="194833" spans="19:20">
      <c r="S194833" s="33"/>
      <c r="T194833" s="33"/>
    </row>
    <row r="194850" spans="19:20">
      <c r="S194850" s="33"/>
      <c r="T194850" s="33"/>
    </row>
    <row r="194867" spans="19:20">
      <c r="S194867" s="33"/>
      <c r="T194867" s="33"/>
    </row>
    <row r="194884" spans="19:20">
      <c r="S194884" s="33"/>
      <c r="T194884" s="33"/>
    </row>
    <row r="194901" spans="19:20">
      <c r="S194901" s="33"/>
      <c r="T194901" s="33"/>
    </row>
    <row r="194918" spans="19:20">
      <c r="S194918" s="33"/>
      <c r="T194918" s="33"/>
    </row>
    <row r="194935" spans="19:20">
      <c r="S194935" s="33"/>
      <c r="T194935" s="33"/>
    </row>
    <row r="194952" spans="19:20">
      <c r="S194952" s="33"/>
      <c r="T194952" s="33"/>
    </row>
    <row r="194969" spans="19:20">
      <c r="S194969" s="33"/>
      <c r="T194969" s="33"/>
    </row>
    <row r="194986" spans="19:20">
      <c r="S194986" s="33"/>
      <c r="T194986" s="33"/>
    </row>
    <row r="195003" spans="19:20">
      <c r="S195003" s="33"/>
      <c r="T195003" s="33"/>
    </row>
    <row r="195020" spans="19:20">
      <c r="S195020" s="33"/>
      <c r="T195020" s="33"/>
    </row>
    <row r="195037" spans="19:20">
      <c r="S195037" s="33"/>
      <c r="T195037" s="33"/>
    </row>
    <row r="195054" spans="19:20">
      <c r="S195054" s="33"/>
      <c r="T195054" s="33"/>
    </row>
    <row r="195071" spans="19:20">
      <c r="S195071" s="33"/>
      <c r="T195071" s="33"/>
    </row>
    <row r="195088" spans="19:20">
      <c r="S195088" s="33"/>
      <c r="T195088" s="33"/>
    </row>
    <row r="195105" spans="19:20">
      <c r="S195105" s="33"/>
      <c r="T195105" s="33"/>
    </row>
    <row r="195122" spans="19:20">
      <c r="S195122" s="33"/>
      <c r="T195122" s="33"/>
    </row>
    <row r="195139" spans="19:20">
      <c r="S195139" s="33"/>
      <c r="T195139" s="33"/>
    </row>
    <row r="195156" spans="19:20">
      <c r="S195156" s="33"/>
      <c r="T195156" s="33"/>
    </row>
    <row r="195173" spans="19:20">
      <c r="S195173" s="33"/>
      <c r="T195173" s="33"/>
    </row>
    <row r="195190" spans="19:20">
      <c r="S195190" s="33"/>
      <c r="T195190" s="33"/>
    </row>
    <row r="195207" spans="19:20">
      <c r="S195207" s="33"/>
      <c r="T195207" s="33"/>
    </row>
    <row r="195224" spans="19:20">
      <c r="S195224" s="33"/>
      <c r="T195224" s="33"/>
    </row>
    <row r="195241" spans="19:20">
      <c r="S195241" s="33"/>
      <c r="T195241" s="33"/>
    </row>
    <row r="195258" spans="19:20">
      <c r="S195258" s="33"/>
      <c r="T195258" s="33"/>
    </row>
    <row r="195275" spans="19:20">
      <c r="S195275" s="33"/>
      <c r="T195275" s="33"/>
    </row>
    <row r="195292" spans="19:20">
      <c r="S195292" s="33"/>
      <c r="T195292" s="33"/>
    </row>
    <row r="195309" spans="19:20">
      <c r="S195309" s="33"/>
      <c r="T195309" s="33"/>
    </row>
    <row r="195326" spans="19:20">
      <c r="S195326" s="33"/>
      <c r="T195326" s="33"/>
    </row>
    <row r="195343" spans="19:20">
      <c r="S195343" s="33"/>
      <c r="T195343" s="33"/>
    </row>
    <row r="195360" spans="19:20">
      <c r="S195360" s="33"/>
      <c r="T195360" s="33"/>
    </row>
    <row r="195377" spans="19:20">
      <c r="S195377" s="33"/>
      <c r="T195377" s="33"/>
    </row>
    <row r="195394" spans="19:20">
      <c r="S195394" s="33"/>
      <c r="T195394" s="33"/>
    </row>
    <row r="195411" spans="19:20">
      <c r="S195411" s="33"/>
      <c r="T195411" s="33"/>
    </row>
    <row r="195428" spans="19:20">
      <c r="S195428" s="33"/>
      <c r="T195428" s="33"/>
    </row>
    <row r="195445" spans="19:20">
      <c r="S195445" s="33"/>
      <c r="T195445" s="33"/>
    </row>
    <row r="195462" spans="19:20">
      <c r="S195462" s="33"/>
      <c r="T195462" s="33"/>
    </row>
    <row r="195479" spans="19:20">
      <c r="S195479" s="33"/>
      <c r="T195479" s="33"/>
    </row>
    <row r="195496" spans="19:20">
      <c r="S195496" s="33"/>
      <c r="T195496" s="33"/>
    </row>
    <row r="195513" spans="19:20">
      <c r="S195513" s="33"/>
      <c r="T195513" s="33"/>
    </row>
    <row r="195530" spans="19:20">
      <c r="S195530" s="33"/>
      <c r="T195530" s="33"/>
    </row>
    <row r="195547" spans="19:20">
      <c r="S195547" s="33"/>
      <c r="T195547" s="33"/>
    </row>
    <row r="195564" spans="19:20">
      <c r="S195564" s="33"/>
      <c r="T195564" s="33"/>
    </row>
    <row r="195581" spans="19:20">
      <c r="S195581" s="33"/>
      <c r="T195581" s="33"/>
    </row>
    <row r="195598" spans="19:20">
      <c r="S195598" s="33"/>
      <c r="T195598" s="33"/>
    </row>
    <row r="195615" spans="19:20">
      <c r="S195615" s="33"/>
      <c r="T195615" s="33"/>
    </row>
    <row r="195632" spans="19:20">
      <c r="S195632" s="33"/>
      <c r="T195632" s="33"/>
    </row>
    <row r="195649" spans="19:20">
      <c r="S195649" s="33"/>
      <c r="T195649" s="33"/>
    </row>
    <row r="195666" spans="19:20">
      <c r="S195666" s="33"/>
      <c r="T195666" s="33"/>
    </row>
    <row r="195683" spans="19:20">
      <c r="S195683" s="33"/>
      <c r="T195683" s="33"/>
    </row>
    <row r="195700" spans="19:20">
      <c r="S195700" s="33"/>
      <c r="T195700" s="33"/>
    </row>
    <row r="195717" spans="19:20">
      <c r="S195717" s="33"/>
      <c r="T195717" s="33"/>
    </row>
    <row r="195734" spans="19:20">
      <c r="S195734" s="33"/>
      <c r="T195734" s="33"/>
    </row>
    <row r="195751" spans="19:20">
      <c r="S195751" s="33"/>
      <c r="T195751" s="33"/>
    </row>
    <row r="195768" spans="19:20">
      <c r="S195768" s="33"/>
      <c r="T195768" s="33"/>
    </row>
    <row r="195785" spans="19:20">
      <c r="S195785" s="33"/>
      <c r="T195785" s="33"/>
    </row>
    <row r="195802" spans="19:20">
      <c r="S195802" s="33"/>
      <c r="T195802" s="33"/>
    </row>
    <row r="195819" spans="19:20">
      <c r="S195819" s="33"/>
      <c r="T195819" s="33"/>
    </row>
    <row r="195836" spans="19:20">
      <c r="S195836" s="33"/>
      <c r="T195836" s="33"/>
    </row>
    <row r="195853" spans="19:20">
      <c r="S195853" s="33"/>
      <c r="T195853" s="33"/>
    </row>
    <row r="195870" spans="19:20">
      <c r="S195870" s="33"/>
      <c r="T195870" s="33"/>
    </row>
    <row r="195887" spans="19:20">
      <c r="S195887" s="33"/>
      <c r="T195887" s="33"/>
    </row>
    <row r="195904" spans="19:20">
      <c r="S195904" s="33"/>
      <c r="T195904" s="33"/>
    </row>
    <row r="195921" spans="19:20">
      <c r="S195921" s="33"/>
      <c r="T195921" s="33"/>
    </row>
    <row r="195938" spans="19:20">
      <c r="S195938" s="33"/>
      <c r="T195938" s="33"/>
    </row>
    <row r="195955" spans="19:20">
      <c r="S195955" s="33"/>
      <c r="T195955" s="33"/>
    </row>
    <row r="195972" spans="19:20">
      <c r="S195972" s="33"/>
      <c r="T195972" s="33"/>
    </row>
    <row r="195989" spans="19:20">
      <c r="S195989" s="33"/>
      <c r="T195989" s="33"/>
    </row>
    <row r="196006" spans="19:20">
      <c r="S196006" s="33"/>
      <c r="T196006" s="33"/>
    </row>
    <row r="196023" spans="19:20">
      <c r="S196023" s="33"/>
      <c r="T196023" s="33"/>
    </row>
    <row r="196040" spans="19:20">
      <c r="S196040" s="33"/>
      <c r="T196040" s="33"/>
    </row>
    <row r="196057" spans="19:20">
      <c r="S196057" s="33"/>
      <c r="T196057" s="33"/>
    </row>
    <row r="196074" spans="19:20">
      <c r="S196074" s="33"/>
      <c r="T196074" s="33"/>
    </row>
    <row r="196091" spans="19:20">
      <c r="S196091" s="33"/>
      <c r="T196091" s="33"/>
    </row>
    <row r="196108" spans="19:20">
      <c r="S196108" s="33"/>
      <c r="T196108" s="33"/>
    </row>
    <row r="196125" spans="19:20">
      <c r="S196125" s="33"/>
      <c r="T196125" s="33"/>
    </row>
    <row r="196142" spans="19:20">
      <c r="S196142" s="33"/>
      <c r="T196142" s="33"/>
    </row>
    <row r="196159" spans="19:20">
      <c r="S196159" s="33"/>
      <c r="T196159" s="33"/>
    </row>
    <row r="196176" spans="19:20">
      <c r="S196176" s="33"/>
      <c r="T196176" s="33"/>
    </row>
    <row r="196193" spans="19:20">
      <c r="S196193" s="33"/>
      <c r="T196193" s="33"/>
    </row>
    <row r="196210" spans="19:20">
      <c r="S196210" s="33"/>
      <c r="T196210" s="33"/>
    </row>
    <row r="196227" spans="19:20">
      <c r="S196227" s="33"/>
      <c r="T196227" s="33"/>
    </row>
    <row r="196244" spans="19:20">
      <c r="S196244" s="33"/>
      <c r="T196244" s="33"/>
    </row>
    <row r="196261" spans="19:20">
      <c r="S196261" s="33"/>
      <c r="T196261" s="33"/>
    </row>
    <row r="196278" spans="19:20">
      <c r="S196278" s="33"/>
      <c r="T196278" s="33"/>
    </row>
    <row r="196295" spans="19:20">
      <c r="S196295" s="33"/>
      <c r="T196295" s="33"/>
    </row>
    <row r="196312" spans="19:20">
      <c r="S196312" s="33"/>
      <c r="T196312" s="33"/>
    </row>
    <row r="196329" spans="19:20">
      <c r="S196329" s="33"/>
      <c r="T196329" s="33"/>
    </row>
    <row r="196346" spans="19:20">
      <c r="S196346" s="33"/>
      <c r="T196346" s="33"/>
    </row>
    <row r="196363" spans="19:20">
      <c r="S196363" s="33"/>
      <c r="T196363" s="33"/>
    </row>
    <row r="196380" spans="19:20">
      <c r="S196380" s="33"/>
      <c r="T196380" s="33"/>
    </row>
    <row r="196397" spans="19:20">
      <c r="S196397" s="33"/>
      <c r="T196397" s="33"/>
    </row>
    <row r="196414" spans="19:20">
      <c r="S196414" s="33"/>
      <c r="T196414" s="33"/>
    </row>
    <row r="196431" spans="19:20">
      <c r="S196431" s="33"/>
      <c r="T196431" s="33"/>
    </row>
    <row r="196448" spans="19:20">
      <c r="S196448" s="33"/>
      <c r="T196448" s="33"/>
    </row>
    <row r="196465" spans="19:20">
      <c r="S196465" s="33"/>
      <c r="T196465" s="33"/>
    </row>
    <row r="196482" spans="19:20">
      <c r="S196482" s="33"/>
      <c r="T196482" s="33"/>
    </row>
    <row r="196499" spans="19:20">
      <c r="S196499" s="33"/>
      <c r="T196499" s="33"/>
    </row>
    <row r="196516" spans="19:20">
      <c r="S196516" s="33"/>
      <c r="T196516" s="33"/>
    </row>
    <row r="196533" spans="19:20">
      <c r="S196533" s="33"/>
      <c r="T196533" s="33"/>
    </row>
    <row r="196550" spans="19:20">
      <c r="S196550" s="33"/>
      <c r="T196550" s="33"/>
    </row>
    <row r="196567" spans="19:20">
      <c r="S196567" s="33"/>
      <c r="T196567" s="33"/>
    </row>
    <row r="196584" spans="19:20">
      <c r="S196584" s="33"/>
      <c r="T196584" s="33"/>
    </row>
    <row r="196601" spans="19:20">
      <c r="S196601" s="33"/>
      <c r="T196601" s="33"/>
    </row>
    <row r="196618" spans="19:20">
      <c r="S196618" s="33"/>
      <c r="T196618" s="33"/>
    </row>
    <row r="196635" spans="19:20">
      <c r="S196635" s="33"/>
      <c r="T196635" s="33"/>
    </row>
    <row r="196652" spans="19:20">
      <c r="S196652" s="33"/>
      <c r="T196652" s="33"/>
    </row>
    <row r="196669" spans="19:20">
      <c r="S196669" s="33"/>
      <c r="T196669" s="33"/>
    </row>
    <row r="196686" spans="19:20">
      <c r="S196686" s="33"/>
      <c r="T196686" s="33"/>
    </row>
    <row r="196703" spans="19:20">
      <c r="S196703" s="33"/>
      <c r="T196703" s="33"/>
    </row>
    <row r="196720" spans="19:20">
      <c r="S196720" s="33"/>
      <c r="T196720" s="33"/>
    </row>
    <row r="196737" spans="19:20">
      <c r="S196737" s="33"/>
      <c r="T196737" s="33"/>
    </row>
    <row r="196754" spans="19:20">
      <c r="S196754" s="33"/>
      <c r="T196754" s="33"/>
    </row>
    <row r="196771" spans="19:20">
      <c r="S196771" s="33"/>
      <c r="T196771" s="33"/>
    </row>
    <row r="196788" spans="19:20">
      <c r="S196788" s="33"/>
      <c r="T196788" s="33"/>
    </row>
    <row r="196805" spans="19:20">
      <c r="S196805" s="33"/>
      <c r="T196805" s="33"/>
    </row>
    <row r="196822" spans="19:20">
      <c r="S196822" s="33"/>
      <c r="T196822" s="33"/>
    </row>
    <row r="196839" spans="19:20">
      <c r="S196839" s="33"/>
      <c r="T196839" s="33"/>
    </row>
    <row r="196856" spans="19:20">
      <c r="S196856" s="33"/>
      <c r="T196856" s="33"/>
    </row>
    <row r="196873" spans="19:20">
      <c r="S196873" s="33"/>
      <c r="T196873" s="33"/>
    </row>
    <row r="196890" spans="19:20">
      <c r="S196890" s="33"/>
      <c r="T196890" s="33"/>
    </row>
    <row r="196907" spans="19:20">
      <c r="S196907" s="33"/>
      <c r="T196907" s="33"/>
    </row>
    <row r="196924" spans="19:20">
      <c r="S196924" s="33"/>
      <c r="T196924" s="33"/>
    </row>
    <row r="196941" spans="19:20">
      <c r="S196941" s="33"/>
      <c r="T196941" s="33"/>
    </row>
    <row r="196958" spans="19:20">
      <c r="S196958" s="33"/>
      <c r="T196958" s="33"/>
    </row>
    <row r="196975" spans="19:20">
      <c r="S196975" s="33"/>
      <c r="T196975" s="33"/>
    </row>
    <row r="196992" spans="19:20">
      <c r="S196992" s="33"/>
      <c r="T196992" s="33"/>
    </row>
    <row r="197009" spans="19:20">
      <c r="S197009" s="33"/>
      <c r="T197009" s="33"/>
    </row>
    <row r="197026" spans="19:20">
      <c r="S197026" s="33"/>
      <c r="T197026" s="33"/>
    </row>
    <row r="197043" spans="19:20">
      <c r="S197043" s="33"/>
      <c r="T197043" s="33"/>
    </row>
    <row r="197060" spans="19:20">
      <c r="S197060" s="33"/>
      <c r="T197060" s="33"/>
    </row>
    <row r="197077" spans="19:20">
      <c r="S197077" s="33"/>
      <c r="T197077" s="33"/>
    </row>
    <row r="197094" spans="19:20">
      <c r="S197094" s="33"/>
      <c r="T197094" s="33"/>
    </row>
    <row r="197111" spans="19:20">
      <c r="S197111" s="33"/>
      <c r="T197111" s="33"/>
    </row>
    <row r="197128" spans="19:20">
      <c r="S197128" s="33"/>
      <c r="T197128" s="33"/>
    </row>
    <row r="197145" spans="19:20">
      <c r="S197145" s="33"/>
      <c r="T197145" s="33"/>
    </row>
    <row r="197162" spans="19:20">
      <c r="S197162" s="33"/>
      <c r="T197162" s="33"/>
    </row>
    <row r="197179" spans="19:20">
      <c r="S197179" s="33"/>
      <c r="T197179" s="33"/>
    </row>
    <row r="197196" spans="19:20">
      <c r="S197196" s="33"/>
      <c r="T197196" s="33"/>
    </row>
    <row r="197213" spans="19:20">
      <c r="S197213" s="33"/>
      <c r="T197213" s="33"/>
    </row>
    <row r="197230" spans="19:20">
      <c r="S197230" s="33"/>
      <c r="T197230" s="33"/>
    </row>
    <row r="197247" spans="19:20">
      <c r="S197247" s="33"/>
      <c r="T197247" s="33"/>
    </row>
    <row r="197264" spans="19:20">
      <c r="S197264" s="33"/>
      <c r="T197264" s="33"/>
    </row>
    <row r="197281" spans="19:20">
      <c r="S197281" s="33"/>
      <c r="T197281" s="33"/>
    </row>
    <row r="197298" spans="19:20">
      <c r="S197298" s="33"/>
      <c r="T197298" s="33"/>
    </row>
    <row r="197315" spans="19:20">
      <c r="S197315" s="33"/>
      <c r="T197315" s="33"/>
    </row>
    <row r="197332" spans="19:20">
      <c r="S197332" s="33"/>
      <c r="T197332" s="33"/>
    </row>
    <row r="197349" spans="19:20">
      <c r="S197349" s="33"/>
      <c r="T197349" s="33"/>
    </row>
    <row r="197366" spans="19:20">
      <c r="S197366" s="33"/>
      <c r="T197366" s="33"/>
    </row>
    <row r="197383" spans="19:20">
      <c r="S197383" s="33"/>
      <c r="T197383" s="33"/>
    </row>
    <row r="197400" spans="19:20">
      <c r="S197400" s="33"/>
      <c r="T197400" s="33"/>
    </row>
    <row r="197417" spans="19:20">
      <c r="S197417" s="33"/>
      <c r="T197417" s="33"/>
    </row>
    <row r="197434" spans="19:20">
      <c r="S197434" s="33"/>
      <c r="T197434" s="33"/>
    </row>
    <row r="197451" spans="19:20">
      <c r="S197451" s="33"/>
      <c r="T197451" s="33"/>
    </row>
    <row r="197468" spans="19:20">
      <c r="S197468" s="33"/>
      <c r="T197468" s="33"/>
    </row>
    <row r="197485" spans="19:20">
      <c r="S197485" s="33"/>
      <c r="T197485" s="33"/>
    </row>
    <row r="197502" spans="19:20">
      <c r="S197502" s="33"/>
      <c r="T197502" s="33"/>
    </row>
    <row r="197519" spans="19:20">
      <c r="S197519" s="33"/>
      <c r="T197519" s="33"/>
    </row>
    <row r="197536" spans="19:20">
      <c r="S197536" s="33"/>
      <c r="T197536" s="33"/>
    </row>
    <row r="197553" spans="19:20">
      <c r="S197553" s="33"/>
      <c r="T197553" s="33"/>
    </row>
    <row r="197570" spans="19:20">
      <c r="S197570" s="33"/>
      <c r="T197570" s="33"/>
    </row>
    <row r="197587" spans="19:20">
      <c r="S197587" s="33"/>
      <c r="T197587" s="33"/>
    </row>
    <row r="197604" spans="19:20">
      <c r="S197604" s="33"/>
      <c r="T197604" s="33"/>
    </row>
    <row r="197621" spans="19:20">
      <c r="S197621" s="33"/>
      <c r="T197621" s="33"/>
    </row>
    <row r="197638" spans="19:20">
      <c r="S197638" s="33"/>
      <c r="T197638" s="33"/>
    </row>
    <row r="197655" spans="19:20">
      <c r="S197655" s="33"/>
      <c r="T197655" s="33"/>
    </row>
    <row r="197672" spans="19:20">
      <c r="S197672" s="33"/>
      <c r="T197672" s="33"/>
    </row>
    <row r="197689" spans="19:20">
      <c r="S197689" s="33"/>
      <c r="T197689" s="33"/>
    </row>
    <row r="197706" spans="19:20">
      <c r="S197706" s="33"/>
      <c r="T197706" s="33"/>
    </row>
    <row r="197723" spans="19:20">
      <c r="S197723" s="33"/>
      <c r="T197723" s="33"/>
    </row>
    <row r="197740" spans="19:20">
      <c r="S197740" s="33"/>
      <c r="T197740" s="33"/>
    </row>
    <row r="197757" spans="19:20">
      <c r="S197757" s="33"/>
      <c r="T197757" s="33"/>
    </row>
    <row r="197774" spans="19:20">
      <c r="S197774" s="33"/>
      <c r="T197774" s="33"/>
    </row>
    <row r="197791" spans="19:20">
      <c r="S197791" s="33"/>
      <c r="T197791" s="33"/>
    </row>
    <row r="197808" spans="19:20">
      <c r="S197808" s="33"/>
      <c r="T197808" s="33"/>
    </row>
    <row r="197825" spans="19:20">
      <c r="S197825" s="33"/>
      <c r="T197825" s="33"/>
    </row>
    <row r="197842" spans="19:20">
      <c r="S197842" s="33"/>
      <c r="T197842" s="33"/>
    </row>
    <row r="197859" spans="19:20">
      <c r="S197859" s="33"/>
      <c r="T197859" s="33"/>
    </row>
    <row r="197876" spans="19:20">
      <c r="S197876" s="33"/>
      <c r="T197876" s="33"/>
    </row>
    <row r="197893" spans="19:20">
      <c r="S197893" s="33"/>
      <c r="T197893" s="33"/>
    </row>
    <row r="197910" spans="19:20">
      <c r="S197910" s="33"/>
      <c r="T197910" s="33"/>
    </row>
    <row r="197927" spans="19:20">
      <c r="S197927" s="33"/>
      <c r="T197927" s="33"/>
    </row>
    <row r="197944" spans="19:20">
      <c r="S197944" s="33"/>
      <c r="T197944" s="33"/>
    </row>
    <row r="197961" spans="19:20">
      <c r="S197961" s="33"/>
      <c r="T197961" s="33"/>
    </row>
    <row r="197978" spans="19:20">
      <c r="S197978" s="33"/>
      <c r="T197978" s="33"/>
    </row>
    <row r="197995" spans="19:20">
      <c r="S197995" s="33"/>
      <c r="T197995" s="33"/>
    </row>
    <row r="198012" spans="19:20">
      <c r="S198012" s="33"/>
      <c r="T198012" s="33"/>
    </row>
    <row r="198029" spans="19:20">
      <c r="S198029" s="33"/>
      <c r="T198029" s="33"/>
    </row>
    <row r="198046" spans="19:20">
      <c r="S198046" s="33"/>
      <c r="T198046" s="33"/>
    </row>
    <row r="198063" spans="19:20">
      <c r="S198063" s="33"/>
      <c r="T198063" s="33"/>
    </row>
    <row r="198080" spans="19:20">
      <c r="S198080" s="33"/>
      <c r="T198080" s="33"/>
    </row>
    <row r="198097" spans="19:20">
      <c r="S198097" s="33"/>
      <c r="T198097" s="33"/>
    </row>
    <row r="198114" spans="19:20">
      <c r="S198114" s="33"/>
      <c r="T198114" s="33"/>
    </row>
    <row r="198131" spans="19:20">
      <c r="S198131" s="33"/>
      <c r="T198131" s="33"/>
    </row>
    <row r="198148" spans="19:20">
      <c r="S198148" s="33"/>
      <c r="T198148" s="33"/>
    </row>
    <row r="198165" spans="19:20">
      <c r="S198165" s="33"/>
      <c r="T198165" s="33"/>
    </row>
    <row r="198182" spans="19:20">
      <c r="S198182" s="33"/>
      <c r="T198182" s="33"/>
    </row>
    <row r="198199" spans="19:20">
      <c r="S198199" s="33"/>
      <c r="T198199" s="33"/>
    </row>
    <row r="198216" spans="19:20">
      <c r="S198216" s="33"/>
      <c r="T198216" s="33"/>
    </row>
    <row r="198233" spans="19:20">
      <c r="S198233" s="33"/>
      <c r="T198233" s="33"/>
    </row>
    <row r="198250" spans="19:20">
      <c r="S198250" s="33"/>
      <c r="T198250" s="33"/>
    </row>
    <row r="198267" spans="19:20">
      <c r="S198267" s="33"/>
      <c r="T198267" s="33"/>
    </row>
    <row r="198284" spans="19:20">
      <c r="S198284" s="33"/>
      <c r="T198284" s="33"/>
    </row>
    <row r="198301" spans="19:20">
      <c r="S198301" s="33"/>
      <c r="T198301" s="33"/>
    </row>
    <row r="198318" spans="19:20">
      <c r="S198318" s="33"/>
      <c r="T198318" s="33"/>
    </row>
    <row r="198335" spans="19:20">
      <c r="S198335" s="33"/>
      <c r="T198335" s="33"/>
    </row>
    <row r="198352" spans="19:20">
      <c r="S198352" s="33"/>
      <c r="T198352" s="33"/>
    </row>
    <row r="198369" spans="19:20">
      <c r="S198369" s="33"/>
      <c r="T198369" s="33"/>
    </row>
    <row r="198386" spans="19:20">
      <c r="S198386" s="33"/>
      <c r="T198386" s="33"/>
    </row>
    <row r="198403" spans="19:20">
      <c r="S198403" s="33"/>
      <c r="T198403" s="33"/>
    </row>
    <row r="198420" spans="19:20">
      <c r="S198420" s="33"/>
      <c r="T198420" s="33"/>
    </row>
    <row r="198437" spans="19:20">
      <c r="S198437" s="33"/>
      <c r="T198437" s="33"/>
    </row>
    <row r="198454" spans="19:20">
      <c r="S198454" s="33"/>
      <c r="T198454" s="33"/>
    </row>
    <row r="198471" spans="19:20">
      <c r="S198471" s="33"/>
      <c r="T198471" s="33"/>
    </row>
    <row r="198488" spans="19:20">
      <c r="S198488" s="33"/>
      <c r="T198488" s="33"/>
    </row>
    <row r="198505" spans="19:20">
      <c r="S198505" s="33"/>
      <c r="T198505" s="33"/>
    </row>
    <row r="198522" spans="19:20">
      <c r="S198522" s="33"/>
      <c r="T198522" s="33"/>
    </row>
    <row r="198539" spans="19:20">
      <c r="S198539" s="33"/>
      <c r="T198539" s="33"/>
    </row>
    <row r="198556" spans="19:20">
      <c r="S198556" s="33"/>
      <c r="T198556" s="33"/>
    </row>
    <row r="198573" spans="19:20">
      <c r="S198573" s="33"/>
      <c r="T198573" s="33"/>
    </row>
    <row r="198590" spans="19:20">
      <c r="S198590" s="33"/>
      <c r="T198590" s="33"/>
    </row>
    <row r="198607" spans="19:20">
      <c r="S198607" s="33"/>
      <c r="T198607" s="33"/>
    </row>
    <row r="198624" spans="19:20">
      <c r="S198624" s="33"/>
      <c r="T198624" s="33"/>
    </row>
    <row r="198641" spans="19:20">
      <c r="S198641" s="33"/>
      <c r="T198641" s="33"/>
    </row>
    <row r="198658" spans="19:20">
      <c r="S198658" s="33"/>
      <c r="T198658" s="33"/>
    </row>
    <row r="198675" spans="19:20">
      <c r="S198675" s="33"/>
      <c r="T198675" s="33"/>
    </row>
    <row r="198692" spans="19:20">
      <c r="S198692" s="33"/>
      <c r="T198692" s="33"/>
    </row>
    <row r="198709" spans="19:20">
      <c r="S198709" s="33"/>
      <c r="T198709" s="33"/>
    </row>
    <row r="198726" spans="19:20">
      <c r="S198726" s="33"/>
      <c r="T198726" s="33"/>
    </row>
    <row r="198743" spans="19:20">
      <c r="S198743" s="33"/>
      <c r="T198743" s="33"/>
    </row>
    <row r="198760" spans="19:20">
      <c r="S198760" s="33"/>
      <c r="T198760" s="33"/>
    </row>
    <row r="198777" spans="19:20">
      <c r="S198777" s="33"/>
      <c r="T198777" s="33"/>
    </row>
    <row r="198794" spans="19:20">
      <c r="S198794" s="33"/>
      <c r="T198794" s="33"/>
    </row>
    <row r="198811" spans="19:20">
      <c r="S198811" s="33"/>
      <c r="T198811" s="33"/>
    </row>
    <row r="198828" spans="19:20">
      <c r="S198828" s="33"/>
      <c r="T198828" s="33"/>
    </row>
    <row r="198845" spans="19:20">
      <c r="S198845" s="33"/>
      <c r="T198845" s="33"/>
    </row>
    <row r="198862" spans="19:20">
      <c r="S198862" s="33"/>
      <c r="T198862" s="33"/>
    </row>
    <row r="198879" spans="19:20">
      <c r="S198879" s="33"/>
      <c r="T198879" s="33"/>
    </row>
    <row r="198896" spans="19:20">
      <c r="S198896" s="33"/>
      <c r="T198896" s="33"/>
    </row>
    <row r="198913" spans="19:20">
      <c r="S198913" s="33"/>
      <c r="T198913" s="33"/>
    </row>
    <row r="198930" spans="19:20">
      <c r="S198930" s="33"/>
      <c r="T198930" s="33"/>
    </row>
    <row r="198947" spans="19:20">
      <c r="S198947" s="33"/>
      <c r="T198947" s="33"/>
    </row>
    <row r="198964" spans="19:20">
      <c r="S198964" s="33"/>
      <c r="T198964" s="33"/>
    </row>
    <row r="198981" spans="19:20">
      <c r="S198981" s="33"/>
      <c r="T198981" s="33"/>
    </row>
    <row r="198998" spans="19:20">
      <c r="S198998" s="33"/>
      <c r="T198998" s="33"/>
    </row>
    <row r="199015" spans="19:20">
      <c r="S199015" s="33"/>
      <c r="T199015" s="33"/>
    </row>
    <row r="199032" spans="19:20">
      <c r="S199032" s="33"/>
      <c r="T199032" s="33"/>
    </row>
    <row r="199049" spans="19:20">
      <c r="S199049" s="33"/>
      <c r="T199049" s="33"/>
    </row>
    <row r="199066" spans="19:20">
      <c r="S199066" s="33"/>
      <c r="T199066" s="33"/>
    </row>
    <row r="199083" spans="19:20">
      <c r="S199083" s="33"/>
      <c r="T199083" s="33"/>
    </row>
    <row r="199100" spans="19:20">
      <c r="S199100" s="33"/>
      <c r="T199100" s="33"/>
    </row>
    <row r="199117" spans="19:20">
      <c r="S199117" s="33"/>
      <c r="T199117" s="33"/>
    </row>
    <row r="199134" spans="19:20">
      <c r="S199134" s="33"/>
      <c r="T199134" s="33"/>
    </row>
    <row r="199151" spans="19:20">
      <c r="S199151" s="33"/>
      <c r="T199151" s="33"/>
    </row>
    <row r="199168" spans="19:20">
      <c r="S199168" s="33"/>
      <c r="T199168" s="33"/>
    </row>
    <row r="199185" spans="19:20">
      <c r="S199185" s="33"/>
      <c r="T199185" s="33"/>
    </row>
    <row r="199202" spans="19:20">
      <c r="S199202" s="33"/>
      <c r="T199202" s="33"/>
    </row>
    <row r="199219" spans="19:20">
      <c r="S199219" s="33"/>
      <c r="T199219" s="33"/>
    </row>
    <row r="199236" spans="19:20">
      <c r="S199236" s="33"/>
      <c r="T199236" s="33"/>
    </row>
    <row r="199253" spans="19:20">
      <c r="S199253" s="33"/>
      <c r="T199253" s="33"/>
    </row>
    <row r="199270" spans="19:20">
      <c r="S199270" s="33"/>
      <c r="T199270" s="33"/>
    </row>
    <row r="199287" spans="19:20">
      <c r="S199287" s="33"/>
      <c r="T199287" s="33"/>
    </row>
    <row r="199304" spans="19:20">
      <c r="S199304" s="33"/>
      <c r="T199304" s="33"/>
    </row>
    <row r="199321" spans="19:20">
      <c r="S199321" s="33"/>
      <c r="T199321" s="33"/>
    </row>
    <row r="199338" spans="19:20">
      <c r="S199338" s="33"/>
      <c r="T199338" s="33"/>
    </row>
    <row r="199355" spans="19:20">
      <c r="S199355" s="33"/>
      <c r="T199355" s="33"/>
    </row>
    <row r="199372" spans="19:20">
      <c r="S199372" s="33"/>
      <c r="T199372" s="33"/>
    </row>
    <row r="199389" spans="19:20">
      <c r="S199389" s="33"/>
      <c r="T199389" s="33"/>
    </row>
    <row r="199406" spans="19:20">
      <c r="S199406" s="33"/>
      <c r="T199406" s="33"/>
    </row>
    <row r="199423" spans="19:20">
      <c r="S199423" s="33"/>
      <c r="T199423" s="33"/>
    </row>
    <row r="199440" spans="19:20">
      <c r="S199440" s="33"/>
      <c r="T199440" s="33"/>
    </row>
    <row r="199457" spans="19:20">
      <c r="S199457" s="33"/>
      <c r="T199457" s="33"/>
    </row>
    <row r="199474" spans="19:20">
      <c r="S199474" s="33"/>
      <c r="T199474" s="33"/>
    </row>
    <row r="199491" spans="19:20">
      <c r="S199491" s="33"/>
      <c r="T199491" s="33"/>
    </row>
    <row r="199508" spans="19:20">
      <c r="S199508" s="33"/>
      <c r="T199508" s="33"/>
    </row>
    <row r="199525" spans="19:20">
      <c r="S199525" s="33"/>
      <c r="T199525" s="33"/>
    </row>
    <row r="199542" spans="19:20">
      <c r="S199542" s="33"/>
      <c r="T199542" s="33"/>
    </row>
    <row r="199559" spans="19:20">
      <c r="S199559" s="33"/>
      <c r="T199559" s="33"/>
    </row>
    <row r="199576" spans="19:20">
      <c r="S199576" s="33"/>
      <c r="T199576" s="33"/>
    </row>
    <row r="199593" spans="19:20">
      <c r="S199593" s="33"/>
      <c r="T199593" s="33"/>
    </row>
    <row r="199610" spans="19:20">
      <c r="S199610" s="33"/>
      <c r="T199610" s="33"/>
    </row>
    <row r="199627" spans="19:20">
      <c r="S199627" s="33"/>
      <c r="T199627" s="33"/>
    </row>
    <row r="199644" spans="19:20">
      <c r="S199644" s="33"/>
      <c r="T199644" s="33"/>
    </row>
    <row r="199661" spans="19:20">
      <c r="S199661" s="33"/>
      <c r="T199661" s="33"/>
    </row>
    <row r="199678" spans="19:20">
      <c r="S199678" s="33"/>
      <c r="T199678" s="33"/>
    </row>
    <row r="199695" spans="19:20">
      <c r="S199695" s="33"/>
      <c r="T199695" s="33"/>
    </row>
    <row r="199712" spans="19:20">
      <c r="S199712" s="33"/>
      <c r="T199712" s="33"/>
    </row>
    <row r="199729" spans="19:20">
      <c r="S199729" s="33"/>
      <c r="T199729" s="33"/>
    </row>
    <row r="199746" spans="19:20">
      <c r="S199746" s="33"/>
      <c r="T199746" s="33"/>
    </row>
    <row r="199763" spans="19:20">
      <c r="S199763" s="33"/>
      <c r="T199763" s="33"/>
    </row>
    <row r="199780" spans="19:20">
      <c r="S199780" s="33"/>
      <c r="T199780" s="33"/>
    </row>
    <row r="199797" spans="19:20">
      <c r="S199797" s="33"/>
      <c r="T199797" s="33"/>
    </row>
    <row r="199814" spans="19:20">
      <c r="S199814" s="33"/>
      <c r="T199814" s="33"/>
    </row>
    <row r="199831" spans="19:20">
      <c r="S199831" s="33"/>
      <c r="T199831" s="33"/>
    </row>
    <row r="199848" spans="19:20">
      <c r="S199848" s="33"/>
      <c r="T199848" s="33"/>
    </row>
    <row r="199865" spans="19:20">
      <c r="S199865" s="33"/>
      <c r="T199865" s="33"/>
    </row>
    <row r="199882" spans="19:20">
      <c r="S199882" s="33"/>
      <c r="T199882" s="33"/>
    </row>
    <row r="199899" spans="19:20">
      <c r="S199899" s="33"/>
      <c r="T199899" s="33"/>
    </row>
    <row r="199916" spans="19:20">
      <c r="S199916" s="33"/>
      <c r="T199916" s="33"/>
    </row>
    <row r="199933" spans="19:20">
      <c r="S199933" s="33"/>
      <c r="T199933" s="33"/>
    </row>
    <row r="199950" spans="19:20">
      <c r="S199950" s="33"/>
      <c r="T199950" s="33"/>
    </row>
    <row r="199967" spans="19:20">
      <c r="S199967" s="33"/>
      <c r="T199967" s="33"/>
    </row>
    <row r="199984" spans="19:20">
      <c r="S199984" s="33"/>
      <c r="T199984" s="33"/>
    </row>
    <row r="200001" spans="19:20">
      <c r="S200001" s="33"/>
      <c r="T200001" s="33"/>
    </row>
    <row r="200018" spans="19:20">
      <c r="S200018" s="33"/>
      <c r="T200018" s="33"/>
    </row>
    <row r="200035" spans="19:20">
      <c r="S200035" s="33"/>
      <c r="T200035" s="33"/>
    </row>
    <row r="200052" spans="19:20">
      <c r="S200052" s="33"/>
      <c r="T200052" s="33"/>
    </row>
    <row r="200069" spans="19:20">
      <c r="S200069" s="33"/>
      <c r="T200069" s="33"/>
    </row>
    <row r="200086" spans="19:20">
      <c r="S200086" s="33"/>
      <c r="T200086" s="33"/>
    </row>
    <row r="200103" spans="19:20">
      <c r="S200103" s="33"/>
      <c r="T200103" s="33"/>
    </row>
    <row r="200120" spans="19:20">
      <c r="S200120" s="33"/>
      <c r="T200120" s="33"/>
    </row>
    <row r="200137" spans="19:20">
      <c r="S200137" s="33"/>
      <c r="T200137" s="33"/>
    </row>
    <row r="200154" spans="19:20">
      <c r="S200154" s="33"/>
      <c r="T200154" s="33"/>
    </row>
    <row r="200171" spans="19:20">
      <c r="S200171" s="33"/>
      <c r="T200171" s="33"/>
    </row>
    <row r="200188" spans="19:20">
      <c r="S200188" s="33"/>
      <c r="T200188" s="33"/>
    </row>
    <row r="200205" spans="19:20">
      <c r="S200205" s="33"/>
      <c r="T200205" s="33"/>
    </row>
    <row r="200222" spans="19:20">
      <c r="S200222" s="33"/>
      <c r="T200222" s="33"/>
    </row>
    <row r="200239" spans="19:20">
      <c r="S200239" s="33"/>
      <c r="T200239" s="33"/>
    </row>
    <row r="200256" spans="19:20">
      <c r="S200256" s="33"/>
      <c r="T200256" s="33"/>
    </row>
    <row r="200273" spans="19:20">
      <c r="S200273" s="33"/>
      <c r="T200273" s="33"/>
    </row>
    <row r="200290" spans="19:20">
      <c r="S200290" s="33"/>
      <c r="T200290" s="33"/>
    </row>
    <row r="200307" spans="19:20">
      <c r="S200307" s="33"/>
      <c r="T200307" s="33"/>
    </row>
    <row r="200324" spans="19:20">
      <c r="S200324" s="33"/>
      <c r="T200324" s="33"/>
    </row>
    <row r="200341" spans="19:20">
      <c r="S200341" s="33"/>
      <c r="T200341" s="33"/>
    </row>
    <row r="200358" spans="19:20">
      <c r="S200358" s="33"/>
      <c r="T200358" s="33"/>
    </row>
    <row r="200375" spans="19:20">
      <c r="S200375" s="33"/>
      <c r="T200375" s="33"/>
    </row>
    <row r="200392" spans="19:20">
      <c r="S200392" s="33"/>
      <c r="T200392" s="33"/>
    </row>
    <row r="200409" spans="19:20">
      <c r="S200409" s="33"/>
      <c r="T200409" s="33"/>
    </row>
    <row r="200426" spans="19:20">
      <c r="S200426" s="33"/>
      <c r="T200426" s="33"/>
    </row>
    <row r="200443" spans="19:20">
      <c r="S200443" s="33"/>
      <c r="T200443" s="33"/>
    </row>
    <row r="200460" spans="19:20">
      <c r="S200460" s="33"/>
      <c r="T200460" s="33"/>
    </row>
    <row r="200477" spans="19:20">
      <c r="S200477" s="33"/>
      <c r="T200477" s="33"/>
    </row>
    <row r="200494" spans="19:20">
      <c r="S200494" s="33"/>
      <c r="T200494" s="33"/>
    </row>
    <row r="200511" spans="19:20">
      <c r="S200511" s="33"/>
      <c r="T200511" s="33"/>
    </row>
    <row r="200528" spans="19:20">
      <c r="S200528" s="33"/>
      <c r="T200528" s="33"/>
    </row>
    <row r="200545" spans="19:20">
      <c r="S200545" s="33"/>
      <c r="T200545" s="33"/>
    </row>
    <row r="200562" spans="19:20">
      <c r="S200562" s="33"/>
      <c r="T200562" s="33"/>
    </row>
    <row r="200579" spans="19:20">
      <c r="S200579" s="33"/>
      <c r="T200579" s="33"/>
    </row>
    <row r="200596" spans="19:20">
      <c r="S200596" s="33"/>
      <c r="T200596" s="33"/>
    </row>
    <row r="200613" spans="19:20">
      <c r="S200613" s="33"/>
      <c r="T200613" s="33"/>
    </row>
    <row r="200630" spans="19:20">
      <c r="S200630" s="33"/>
      <c r="T200630" s="33"/>
    </row>
    <row r="200647" spans="19:20">
      <c r="S200647" s="33"/>
      <c r="T200647" s="33"/>
    </row>
    <row r="200664" spans="19:20">
      <c r="S200664" s="33"/>
      <c r="T200664" s="33"/>
    </row>
    <row r="200681" spans="19:20">
      <c r="S200681" s="33"/>
      <c r="T200681" s="33"/>
    </row>
    <row r="200698" spans="19:20">
      <c r="S200698" s="33"/>
      <c r="T200698" s="33"/>
    </row>
    <row r="200715" spans="19:20">
      <c r="S200715" s="33"/>
      <c r="T200715" s="33"/>
    </row>
    <row r="200732" spans="19:20">
      <c r="S200732" s="33"/>
      <c r="T200732" s="33"/>
    </row>
    <row r="200749" spans="19:20">
      <c r="S200749" s="33"/>
      <c r="T200749" s="33"/>
    </row>
    <row r="200766" spans="19:20">
      <c r="S200766" s="33"/>
      <c r="T200766" s="33"/>
    </row>
    <row r="200783" spans="19:20">
      <c r="S200783" s="33"/>
      <c r="T200783" s="33"/>
    </row>
    <row r="200800" spans="19:20">
      <c r="S200800" s="33"/>
      <c r="T200800" s="33"/>
    </row>
    <row r="200817" spans="19:20">
      <c r="S200817" s="33"/>
      <c r="T200817" s="33"/>
    </row>
    <row r="200834" spans="19:20">
      <c r="S200834" s="33"/>
      <c r="T200834" s="33"/>
    </row>
    <row r="200851" spans="19:20">
      <c r="S200851" s="33"/>
      <c r="T200851" s="33"/>
    </row>
    <row r="200868" spans="19:20">
      <c r="S200868" s="33"/>
      <c r="T200868" s="33"/>
    </row>
    <row r="200885" spans="19:20">
      <c r="S200885" s="33"/>
      <c r="T200885" s="33"/>
    </row>
    <row r="200902" spans="19:20">
      <c r="S200902" s="33"/>
      <c r="T200902" s="33"/>
    </row>
    <row r="200919" spans="19:20">
      <c r="S200919" s="33"/>
      <c r="T200919" s="33"/>
    </row>
    <row r="200936" spans="19:20">
      <c r="S200936" s="33"/>
      <c r="T200936" s="33"/>
    </row>
    <row r="200953" spans="19:20">
      <c r="S200953" s="33"/>
      <c r="T200953" s="33"/>
    </row>
    <row r="200970" spans="19:20">
      <c r="S200970" s="33"/>
      <c r="T200970" s="33"/>
    </row>
    <row r="200987" spans="19:20">
      <c r="S200987" s="33"/>
      <c r="T200987" s="33"/>
    </row>
    <row r="201004" spans="19:20">
      <c r="S201004" s="33"/>
      <c r="T201004" s="33"/>
    </row>
    <row r="201021" spans="19:20">
      <c r="S201021" s="33"/>
      <c r="T201021" s="33"/>
    </row>
    <row r="201038" spans="19:20">
      <c r="S201038" s="33"/>
      <c r="T201038" s="33"/>
    </row>
    <row r="201055" spans="19:20">
      <c r="S201055" s="33"/>
      <c r="T201055" s="33"/>
    </row>
    <row r="201072" spans="19:20">
      <c r="S201072" s="33"/>
      <c r="T201072" s="33"/>
    </row>
    <row r="201089" spans="19:20">
      <c r="S201089" s="33"/>
      <c r="T201089" s="33"/>
    </row>
    <row r="201106" spans="19:20">
      <c r="S201106" s="33"/>
      <c r="T201106" s="33"/>
    </row>
    <row r="201123" spans="19:20">
      <c r="S201123" s="33"/>
      <c r="T201123" s="33"/>
    </row>
    <row r="201140" spans="19:20">
      <c r="S201140" s="33"/>
      <c r="T201140" s="33"/>
    </row>
    <row r="201157" spans="19:20">
      <c r="S201157" s="33"/>
      <c r="T201157" s="33"/>
    </row>
    <row r="201174" spans="19:20">
      <c r="S201174" s="33"/>
      <c r="T201174" s="33"/>
    </row>
    <row r="201191" spans="19:20">
      <c r="S201191" s="33"/>
      <c r="T201191" s="33"/>
    </row>
    <row r="201208" spans="19:20">
      <c r="S201208" s="33"/>
      <c r="T201208" s="33"/>
    </row>
    <row r="201225" spans="19:20">
      <c r="S201225" s="33"/>
      <c r="T201225" s="33"/>
    </row>
    <row r="201242" spans="19:20">
      <c r="S201242" s="33"/>
      <c r="T201242" s="33"/>
    </row>
    <row r="201259" spans="19:20">
      <c r="S201259" s="33"/>
      <c r="T201259" s="33"/>
    </row>
    <row r="201276" spans="19:20">
      <c r="S201276" s="33"/>
      <c r="T201276" s="33"/>
    </row>
    <row r="201293" spans="19:20">
      <c r="S201293" s="33"/>
      <c r="T201293" s="33"/>
    </row>
    <row r="201310" spans="19:20">
      <c r="S201310" s="33"/>
      <c r="T201310" s="33"/>
    </row>
    <row r="201327" spans="19:20">
      <c r="S201327" s="33"/>
      <c r="T201327" s="33"/>
    </row>
    <row r="201344" spans="19:20">
      <c r="S201344" s="33"/>
      <c r="T201344" s="33"/>
    </row>
    <row r="201361" spans="19:20">
      <c r="S201361" s="33"/>
      <c r="T201361" s="33"/>
    </row>
    <row r="201378" spans="19:20">
      <c r="S201378" s="33"/>
      <c r="T201378" s="33"/>
    </row>
    <row r="201395" spans="19:20">
      <c r="S201395" s="33"/>
      <c r="T201395" s="33"/>
    </row>
    <row r="201412" spans="19:20">
      <c r="S201412" s="33"/>
      <c r="T201412" s="33"/>
    </row>
    <row r="201429" spans="19:20">
      <c r="S201429" s="33"/>
      <c r="T201429" s="33"/>
    </row>
    <row r="201446" spans="19:20">
      <c r="S201446" s="33"/>
      <c r="T201446" s="33"/>
    </row>
    <row r="201463" spans="19:20">
      <c r="S201463" s="33"/>
      <c r="T201463" s="33"/>
    </row>
    <row r="201480" spans="19:20">
      <c r="S201480" s="33"/>
      <c r="T201480" s="33"/>
    </row>
    <row r="201497" spans="19:20">
      <c r="S201497" s="33"/>
      <c r="T201497" s="33"/>
    </row>
    <row r="201514" spans="19:20">
      <c r="S201514" s="33"/>
      <c r="T201514" s="33"/>
    </row>
    <row r="201531" spans="19:20">
      <c r="S201531" s="33"/>
      <c r="T201531" s="33"/>
    </row>
    <row r="201548" spans="19:20">
      <c r="S201548" s="33"/>
      <c r="T201548" s="33"/>
    </row>
    <row r="201565" spans="19:20">
      <c r="S201565" s="33"/>
      <c r="T201565" s="33"/>
    </row>
    <row r="201582" spans="19:20">
      <c r="S201582" s="33"/>
      <c r="T201582" s="33"/>
    </row>
    <row r="201599" spans="19:20">
      <c r="S201599" s="33"/>
      <c r="T201599" s="33"/>
    </row>
    <row r="201616" spans="19:20">
      <c r="S201616" s="33"/>
      <c r="T201616" s="33"/>
    </row>
    <row r="201633" spans="19:20">
      <c r="S201633" s="33"/>
      <c r="T201633" s="33"/>
    </row>
    <row r="201650" spans="19:20">
      <c r="S201650" s="33"/>
      <c r="T201650" s="33"/>
    </row>
    <row r="201667" spans="19:20">
      <c r="S201667" s="33"/>
      <c r="T201667" s="33"/>
    </row>
    <row r="201684" spans="19:20">
      <c r="S201684" s="33"/>
      <c r="T201684" s="33"/>
    </row>
    <row r="201701" spans="19:20">
      <c r="S201701" s="33"/>
      <c r="T201701" s="33"/>
    </row>
    <row r="201718" spans="19:20">
      <c r="S201718" s="33"/>
      <c r="T201718" s="33"/>
    </row>
    <row r="201735" spans="19:20">
      <c r="S201735" s="33"/>
      <c r="T201735" s="33"/>
    </row>
    <row r="201752" spans="19:20">
      <c r="S201752" s="33"/>
      <c r="T201752" s="33"/>
    </row>
    <row r="201769" spans="19:20">
      <c r="S201769" s="33"/>
      <c r="T201769" s="33"/>
    </row>
    <row r="201786" spans="19:20">
      <c r="S201786" s="33"/>
      <c r="T201786" s="33"/>
    </row>
    <row r="201803" spans="19:20">
      <c r="S201803" s="33"/>
      <c r="T201803" s="33"/>
    </row>
    <row r="201820" spans="19:20">
      <c r="S201820" s="33"/>
      <c r="T201820" s="33"/>
    </row>
    <row r="201837" spans="19:20">
      <c r="S201837" s="33"/>
      <c r="T201837" s="33"/>
    </row>
    <row r="201854" spans="19:20">
      <c r="S201854" s="33"/>
      <c r="T201854" s="33"/>
    </row>
    <row r="201871" spans="19:20">
      <c r="S201871" s="33"/>
      <c r="T201871" s="33"/>
    </row>
    <row r="201888" spans="19:20">
      <c r="S201888" s="33"/>
      <c r="T201888" s="33"/>
    </row>
    <row r="201905" spans="19:20">
      <c r="S201905" s="33"/>
      <c r="T201905" s="33"/>
    </row>
    <row r="201922" spans="19:20">
      <c r="S201922" s="33"/>
      <c r="T201922" s="33"/>
    </row>
    <row r="201939" spans="19:20">
      <c r="S201939" s="33"/>
      <c r="T201939" s="33"/>
    </row>
    <row r="201956" spans="19:20">
      <c r="S201956" s="33"/>
      <c r="T201956" s="33"/>
    </row>
    <row r="201973" spans="19:20">
      <c r="S201973" s="33"/>
      <c r="T201973" s="33"/>
    </row>
    <row r="201990" spans="19:20">
      <c r="S201990" s="33"/>
      <c r="T201990" s="33"/>
    </row>
    <row r="202007" spans="19:20">
      <c r="S202007" s="33"/>
      <c r="T202007" s="33"/>
    </row>
    <row r="202024" spans="19:20">
      <c r="S202024" s="33"/>
      <c r="T202024" s="33"/>
    </row>
    <row r="202041" spans="19:20">
      <c r="S202041" s="33"/>
      <c r="T202041" s="33"/>
    </row>
    <row r="202058" spans="19:20">
      <c r="S202058" s="33"/>
      <c r="T202058" s="33"/>
    </row>
    <row r="202075" spans="19:20">
      <c r="S202075" s="33"/>
      <c r="T202075" s="33"/>
    </row>
    <row r="202092" spans="19:20">
      <c r="S202092" s="33"/>
      <c r="T202092" s="33"/>
    </row>
    <row r="202109" spans="19:20">
      <c r="S202109" s="33"/>
      <c r="T202109" s="33"/>
    </row>
    <row r="202126" spans="19:20">
      <c r="S202126" s="33"/>
      <c r="T202126" s="33"/>
    </row>
    <row r="202143" spans="19:20">
      <c r="S202143" s="33"/>
      <c r="T202143" s="33"/>
    </row>
    <row r="202160" spans="19:20">
      <c r="S202160" s="33"/>
      <c r="T202160" s="33"/>
    </row>
    <row r="202177" spans="19:20">
      <c r="S202177" s="33"/>
      <c r="T202177" s="33"/>
    </row>
    <row r="202194" spans="19:20">
      <c r="S202194" s="33"/>
      <c r="T202194" s="33"/>
    </row>
    <row r="202211" spans="19:20">
      <c r="S202211" s="33"/>
      <c r="T202211" s="33"/>
    </row>
    <row r="202228" spans="19:20">
      <c r="S202228" s="33"/>
      <c r="T202228" s="33"/>
    </row>
    <row r="202245" spans="19:20">
      <c r="S202245" s="33"/>
      <c r="T202245" s="33"/>
    </row>
    <row r="202262" spans="19:20">
      <c r="S202262" s="33"/>
      <c r="T202262" s="33"/>
    </row>
    <row r="202279" spans="19:20">
      <c r="S202279" s="33"/>
      <c r="T202279" s="33"/>
    </row>
    <row r="202296" spans="19:20">
      <c r="S202296" s="33"/>
      <c r="T202296" s="33"/>
    </row>
    <row r="202313" spans="19:20">
      <c r="S202313" s="33"/>
      <c r="T202313" s="33"/>
    </row>
    <row r="202330" spans="19:20">
      <c r="S202330" s="33"/>
      <c r="T202330" s="33"/>
    </row>
    <row r="202347" spans="19:20">
      <c r="S202347" s="33"/>
      <c r="T202347" s="33"/>
    </row>
    <row r="202364" spans="19:20">
      <c r="S202364" s="33"/>
      <c r="T202364" s="33"/>
    </row>
    <row r="202381" spans="19:20">
      <c r="S202381" s="33"/>
      <c r="T202381" s="33"/>
    </row>
    <row r="202398" spans="19:20">
      <c r="S202398" s="33"/>
      <c r="T202398" s="33"/>
    </row>
    <row r="202415" spans="19:20">
      <c r="S202415" s="33"/>
      <c r="T202415" s="33"/>
    </row>
    <row r="202432" spans="19:20">
      <c r="S202432" s="33"/>
      <c r="T202432" s="33"/>
    </row>
    <row r="202449" spans="19:20">
      <c r="S202449" s="33"/>
      <c r="T202449" s="33"/>
    </row>
    <row r="202466" spans="19:20">
      <c r="S202466" s="33"/>
      <c r="T202466" s="33"/>
    </row>
    <row r="202483" spans="19:20">
      <c r="S202483" s="33"/>
      <c r="T202483" s="33"/>
    </row>
    <row r="202500" spans="19:20">
      <c r="S202500" s="33"/>
      <c r="T202500" s="33"/>
    </row>
    <row r="202517" spans="19:20">
      <c r="S202517" s="33"/>
      <c r="T202517" s="33"/>
    </row>
    <row r="202534" spans="19:20">
      <c r="S202534" s="33"/>
      <c r="T202534" s="33"/>
    </row>
    <row r="202551" spans="19:20">
      <c r="S202551" s="33"/>
      <c r="T202551" s="33"/>
    </row>
    <row r="202568" spans="19:20">
      <c r="S202568" s="33"/>
      <c r="T202568" s="33"/>
    </row>
    <row r="202585" spans="19:20">
      <c r="S202585" s="33"/>
      <c r="T202585" s="33"/>
    </row>
    <row r="202602" spans="19:20">
      <c r="S202602" s="33"/>
      <c r="T202602" s="33"/>
    </row>
    <row r="202619" spans="19:20">
      <c r="S202619" s="33"/>
      <c r="T202619" s="33"/>
    </row>
    <row r="202636" spans="19:20">
      <c r="S202636" s="33"/>
      <c r="T202636" s="33"/>
    </row>
    <row r="202653" spans="19:20">
      <c r="S202653" s="33"/>
      <c r="T202653" s="33"/>
    </row>
    <row r="202670" spans="19:20">
      <c r="S202670" s="33"/>
      <c r="T202670" s="33"/>
    </row>
    <row r="202687" spans="19:20">
      <c r="S202687" s="33"/>
      <c r="T202687" s="33"/>
    </row>
    <row r="202704" spans="19:20">
      <c r="S202704" s="33"/>
      <c r="T202704" s="33"/>
    </row>
    <row r="202721" spans="19:20">
      <c r="S202721" s="33"/>
      <c r="T202721" s="33"/>
    </row>
    <row r="202738" spans="19:20">
      <c r="S202738" s="33"/>
      <c r="T202738" s="33"/>
    </row>
    <row r="202755" spans="19:20">
      <c r="S202755" s="33"/>
      <c r="T202755" s="33"/>
    </row>
    <row r="202772" spans="19:20">
      <c r="S202772" s="33"/>
      <c r="T202772" s="33"/>
    </row>
    <row r="202789" spans="19:20">
      <c r="S202789" s="33"/>
      <c r="T202789" s="33"/>
    </row>
    <row r="202806" spans="19:20">
      <c r="S202806" s="33"/>
      <c r="T202806" s="33"/>
    </row>
    <row r="202823" spans="19:20">
      <c r="S202823" s="33"/>
      <c r="T202823" s="33"/>
    </row>
    <row r="202840" spans="19:20">
      <c r="S202840" s="33"/>
      <c r="T202840" s="33"/>
    </row>
    <row r="202857" spans="19:20">
      <c r="S202857" s="33"/>
      <c r="T202857" s="33"/>
    </row>
    <row r="202874" spans="19:20">
      <c r="S202874" s="33"/>
      <c r="T202874" s="33"/>
    </row>
    <row r="202891" spans="19:20">
      <c r="S202891" s="33"/>
      <c r="T202891" s="33"/>
    </row>
    <row r="202908" spans="19:20">
      <c r="S202908" s="33"/>
      <c r="T202908" s="33"/>
    </row>
    <row r="202925" spans="19:20">
      <c r="S202925" s="33"/>
      <c r="T202925" s="33"/>
    </row>
    <row r="202942" spans="19:20">
      <c r="S202942" s="33"/>
      <c r="T202942" s="33"/>
    </row>
    <row r="202959" spans="19:20">
      <c r="S202959" s="33"/>
      <c r="T202959" s="33"/>
    </row>
    <row r="202976" spans="19:20">
      <c r="S202976" s="33"/>
      <c r="T202976" s="33"/>
    </row>
    <row r="202993" spans="19:20">
      <c r="S202993" s="33"/>
      <c r="T202993" s="33"/>
    </row>
    <row r="203010" spans="19:20">
      <c r="S203010" s="33"/>
      <c r="T203010" s="33"/>
    </row>
    <row r="203027" spans="19:20">
      <c r="S203027" s="33"/>
      <c r="T203027" s="33"/>
    </row>
    <row r="203044" spans="19:20">
      <c r="S203044" s="33"/>
      <c r="T203044" s="33"/>
    </row>
    <row r="203061" spans="19:20">
      <c r="S203061" s="33"/>
      <c r="T203061" s="33"/>
    </row>
    <row r="203078" spans="19:20">
      <c r="S203078" s="33"/>
      <c r="T203078" s="33"/>
    </row>
    <row r="203095" spans="19:20">
      <c r="S203095" s="33"/>
      <c r="T203095" s="33"/>
    </row>
    <row r="203112" spans="19:20">
      <c r="S203112" s="33"/>
      <c r="T203112" s="33"/>
    </row>
    <row r="203129" spans="19:20">
      <c r="S203129" s="33"/>
      <c r="T203129" s="33"/>
    </row>
    <row r="203146" spans="19:20">
      <c r="S203146" s="33"/>
      <c r="T203146" s="33"/>
    </row>
    <row r="203163" spans="19:20">
      <c r="S203163" s="33"/>
      <c r="T203163" s="33"/>
    </row>
    <row r="203180" spans="19:20">
      <c r="S203180" s="33"/>
      <c r="T203180" s="33"/>
    </row>
    <row r="203197" spans="19:20">
      <c r="S203197" s="33"/>
      <c r="T203197" s="33"/>
    </row>
    <row r="203214" spans="19:20">
      <c r="S203214" s="33"/>
      <c r="T203214" s="33"/>
    </row>
    <row r="203231" spans="19:20">
      <c r="S203231" s="33"/>
      <c r="T203231" s="33"/>
    </row>
    <row r="203248" spans="19:20">
      <c r="S203248" s="33"/>
      <c r="T203248" s="33"/>
    </row>
    <row r="203265" spans="19:20">
      <c r="S203265" s="33"/>
      <c r="T203265" s="33"/>
    </row>
    <row r="203282" spans="19:20">
      <c r="S203282" s="33"/>
      <c r="T203282" s="33"/>
    </row>
    <row r="203299" spans="19:20">
      <c r="S203299" s="33"/>
      <c r="T203299" s="33"/>
    </row>
    <row r="203316" spans="19:20">
      <c r="S203316" s="33"/>
      <c r="T203316" s="33"/>
    </row>
    <row r="203333" spans="19:20">
      <c r="S203333" s="33"/>
      <c r="T203333" s="33"/>
    </row>
    <row r="203350" spans="19:20">
      <c r="S203350" s="33"/>
      <c r="T203350" s="33"/>
    </row>
    <row r="203367" spans="19:20">
      <c r="S203367" s="33"/>
      <c r="T203367" s="33"/>
    </row>
    <row r="203384" spans="19:20">
      <c r="S203384" s="33"/>
      <c r="T203384" s="33"/>
    </row>
    <row r="203401" spans="19:20">
      <c r="S203401" s="33"/>
      <c r="T203401" s="33"/>
    </row>
    <row r="203418" spans="19:20">
      <c r="S203418" s="33"/>
      <c r="T203418" s="33"/>
    </row>
    <row r="203435" spans="19:20">
      <c r="S203435" s="33"/>
      <c r="T203435" s="33"/>
    </row>
    <row r="203452" spans="19:20">
      <c r="S203452" s="33"/>
      <c r="T203452" s="33"/>
    </row>
    <row r="203469" spans="19:20">
      <c r="S203469" s="33"/>
      <c r="T203469" s="33"/>
    </row>
    <row r="203486" spans="19:20">
      <c r="S203486" s="33"/>
      <c r="T203486" s="33"/>
    </row>
    <row r="203503" spans="19:20">
      <c r="S203503" s="33"/>
      <c r="T203503" s="33"/>
    </row>
    <row r="203520" spans="19:20">
      <c r="S203520" s="33"/>
      <c r="T203520" s="33"/>
    </row>
    <row r="203537" spans="19:20">
      <c r="S203537" s="33"/>
      <c r="T203537" s="33"/>
    </row>
    <row r="203554" spans="19:20">
      <c r="S203554" s="33"/>
      <c r="T203554" s="33"/>
    </row>
    <row r="203571" spans="19:20">
      <c r="S203571" s="33"/>
      <c r="T203571" s="33"/>
    </row>
    <row r="203588" spans="19:20">
      <c r="S203588" s="33"/>
      <c r="T203588" s="33"/>
    </row>
    <row r="203605" spans="19:20">
      <c r="S203605" s="33"/>
      <c r="T203605" s="33"/>
    </row>
    <row r="203622" spans="19:20">
      <c r="S203622" s="33"/>
      <c r="T203622" s="33"/>
    </row>
    <row r="203639" spans="19:20">
      <c r="S203639" s="33"/>
      <c r="T203639" s="33"/>
    </row>
    <row r="203656" spans="19:20">
      <c r="S203656" s="33"/>
      <c r="T203656" s="33"/>
    </row>
    <row r="203673" spans="19:20">
      <c r="S203673" s="33"/>
      <c r="T203673" s="33"/>
    </row>
    <row r="203690" spans="19:20">
      <c r="S203690" s="33"/>
      <c r="T203690" s="33"/>
    </row>
    <row r="203707" spans="19:20">
      <c r="S203707" s="33"/>
      <c r="T203707" s="33"/>
    </row>
    <row r="203724" spans="19:20">
      <c r="S203724" s="33"/>
      <c r="T203724" s="33"/>
    </row>
    <row r="203741" spans="19:20">
      <c r="S203741" s="33"/>
      <c r="T203741" s="33"/>
    </row>
    <row r="203758" spans="19:20">
      <c r="S203758" s="33"/>
      <c r="T203758" s="33"/>
    </row>
    <row r="203775" spans="19:20">
      <c r="S203775" s="33"/>
      <c r="T203775" s="33"/>
    </row>
    <row r="203792" spans="19:20">
      <c r="S203792" s="33"/>
      <c r="T203792" s="33"/>
    </row>
    <row r="203809" spans="19:20">
      <c r="S203809" s="33"/>
      <c r="T203809" s="33"/>
    </row>
    <row r="203826" spans="19:20">
      <c r="S203826" s="33"/>
      <c r="T203826" s="33"/>
    </row>
    <row r="203843" spans="19:20">
      <c r="S203843" s="33"/>
      <c r="T203843" s="33"/>
    </row>
    <row r="203860" spans="19:20">
      <c r="S203860" s="33"/>
      <c r="T203860" s="33"/>
    </row>
    <row r="203877" spans="19:20">
      <c r="S203877" s="33"/>
      <c r="T203877" s="33"/>
    </row>
    <row r="203894" spans="19:20">
      <c r="S203894" s="33"/>
      <c r="T203894" s="33"/>
    </row>
    <row r="203911" spans="19:20">
      <c r="S203911" s="33"/>
      <c r="T203911" s="33"/>
    </row>
    <row r="203928" spans="19:20">
      <c r="S203928" s="33"/>
      <c r="T203928" s="33"/>
    </row>
    <row r="203945" spans="19:20">
      <c r="S203945" s="33"/>
      <c r="T203945" s="33"/>
    </row>
    <row r="203962" spans="19:20">
      <c r="S203962" s="33"/>
      <c r="T203962" s="33"/>
    </row>
    <row r="203979" spans="19:20">
      <c r="S203979" s="33"/>
      <c r="T203979" s="33"/>
    </row>
    <row r="203996" spans="19:20">
      <c r="S203996" s="33"/>
      <c r="T203996" s="33"/>
    </row>
    <row r="204013" spans="19:20">
      <c r="S204013" s="33"/>
      <c r="T204013" s="33"/>
    </row>
    <row r="204030" spans="19:20">
      <c r="S204030" s="33"/>
      <c r="T204030" s="33"/>
    </row>
    <row r="204047" spans="19:20">
      <c r="S204047" s="33"/>
      <c r="T204047" s="33"/>
    </row>
    <row r="204064" spans="19:20">
      <c r="S204064" s="33"/>
      <c r="T204064" s="33"/>
    </row>
    <row r="204081" spans="19:20">
      <c r="S204081" s="33"/>
      <c r="T204081" s="33"/>
    </row>
    <row r="204098" spans="19:20">
      <c r="S204098" s="33"/>
      <c r="T204098" s="33"/>
    </row>
    <row r="204115" spans="19:20">
      <c r="S204115" s="33"/>
      <c r="T204115" s="33"/>
    </row>
    <row r="204132" spans="19:20">
      <c r="S204132" s="33"/>
      <c r="T204132" s="33"/>
    </row>
    <row r="204149" spans="19:20">
      <c r="S204149" s="33"/>
      <c r="T204149" s="33"/>
    </row>
    <row r="204166" spans="19:20">
      <c r="S204166" s="33"/>
      <c r="T204166" s="33"/>
    </row>
    <row r="204183" spans="19:20">
      <c r="S204183" s="33"/>
      <c r="T204183" s="33"/>
    </row>
    <row r="204200" spans="19:20">
      <c r="S204200" s="33"/>
      <c r="T204200" s="33"/>
    </row>
    <row r="204217" spans="19:20">
      <c r="S204217" s="33"/>
      <c r="T204217" s="33"/>
    </row>
    <row r="204234" spans="19:20">
      <c r="S204234" s="33"/>
      <c r="T204234" s="33"/>
    </row>
    <row r="204251" spans="19:20">
      <c r="S204251" s="33"/>
      <c r="T204251" s="33"/>
    </row>
    <row r="204268" spans="19:20">
      <c r="S204268" s="33"/>
      <c r="T204268" s="33"/>
    </row>
    <row r="204285" spans="19:20">
      <c r="S204285" s="33"/>
      <c r="T204285" s="33"/>
    </row>
    <row r="204302" spans="19:20">
      <c r="S204302" s="33"/>
      <c r="T204302" s="33"/>
    </row>
    <row r="204319" spans="19:20">
      <c r="S204319" s="33"/>
      <c r="T204319" s="33"/>
    </row>
    <row r="204336" spans="19:20">
      <c r="S204336" s="33"/>
      <c r="T204336" s="33"/>
    </row>
    <row r="204353" spans="19:20">
      <c r="S204353" s="33"/>
      <c r="T204353" s="33"/>
    </row>
    <row r="204370" spans="19:20">
      <c r="S204370" s="33"/>
      <c r="T204370" s="33"/>
    </row>
    <row r="204387" spans="19:20">
      <c r="S204387" s="33"/>
      <c r="T204387" s="33"/>
    </row>
    <row r="204404" spans="19:20">
      <c r="S204404" s="33"/>
      <c r="T204404" s="33"/>
    </row>
    <row r="204421" spans="19:20">
      <c r="S204421" s="33"/>
      <c r="T204421" s="33"/>
    </row>
    <row r="204438" spans="19:20">
      <c r="S204438" s="33"/>
      <c r="T204438" s="33"/>
    </row>
    <row r="204455" spans="19:20">
      <c r="S204455" s="33"/>
      <c r="T204455" s="33"/>
    </row>
    <row r="204472" spans="19:20">
      <c r="S204472" s="33"/>
      <c r="T204472" s="33"/>
    </row>
    <row r="204489" spans="19:20">
      <c r="S204489" s="33"/>
      <c r="T204489" s="33"/>
    </row>
    <row r="204506" spans="19:20">
      <c r="S204506" s="33"/>
      <c r="T204506" s="33"/>
    </row>
    <row r="204523" spans="19:20">
      <c r="S204523" s="33"/>
      <c r="T204523" s="33"/>
    </row>
    <row r="204540" spans="19:20">
      <c r="S204540" s="33"/>
      <c r="T204540" s="33"/>
    </row>
    <row r="204557" spans="19:20">
      <c r="S204557" s="33"/>
      <c r="T204557" s="33"/>
    </row>
    <row r="204574" spans="19:20">
      <c r="S204574" s="33"/>
      <c r="T204574" s="33"/>
    </row>
    <row r="204591" spans="19:20">
      <c r="S204591" s="33"/>
      <c r="T204591" s="33"/>
    </row>
    <row r="204608" spans="19:20">
      <c r="S204608" s="33"/>
      <c r="T204608" s="33"/>
    </row>
    <row r="204625" spans="19:20">
      <c r="S204625" s="33"/>
      <c r="T204625" s="33"/>
    </row>
    <row r="204642" spans="19:20">
      <c r="S204642" s="33"/>
      <c r="T204642" s="33"/>
    </row>
    <row r="204659" spans="19:20">
      <c r="S204659" s="33"/>
      <c r="T204659" s="33"/>
    </row>
    <row r="204676" spans="19:20">
      <c r="S204676" s="33"/>
      <c r="T204676" s="33"/>
    </row>
    <row r="204693" spans="19:20">
      <c r="S204693" s="33"/>
      <c r="T204693" s="33"/>
    </row>
    <row r="204710" spans="19:20">
      <c r="S204710" s="33"/>
      <c r="T204710" s="33"/>
    </row>
    <row r="204727" spans="19:20">
      <c r="S204727" s="33"/>
      <c r="T204727" s="33"/>
    </row>
    <row r="204744" spans="19:20">
      <c r="S204744" s="33"/>
      <c r="T204744" s="33"/>
    </row>
    <row r="204761" spans="19:20">
      <c r="S204761" s="33"/>
      <c r="T204761" s="33"/>
    </row>
    <row r="204778" spans="19:20">
      <c r="S204778" s="33"/>
      <c r="T204778" s="33"/>
    </row>
    <row r="204795" spans="19:20">
      <c r="S204795" s="33"/>
      <c r="T204795" s="33"/>
    </row>
    <row r="204812" spans="19:20">
      <c r="S204812" s="33"/>
      <c r="T204812" s="33"/>
    </row>
    <row r="204829" spans="19:20">
      <c r="S204829" s="33"/>
      <c r="T204829" s="33"/>
    </row>
    <row r="204846" spans="19:20">
      <c r="S204846" s="33"/>
      <c r="T204846" s="33"/>
    </row>
    <row r="204863" spans="19:20">
      <c r="S204863" s="33"/>
      <c r="T204863" s="33"/>
    </row>
    <row r="204880" spans="19:20">
      <c r="S204880" s="33"/>
      <c r="T204880" s="33"/>
    </row>
    <row r="204897" spans="19:20">
      <c r="S204897" s="33"/>
      <c r="T204897" s="33"/>
    </row>
    <row r="204914" spans="19:20">
      <c r="S204914" s="33"/>
      <c r="T204914" s="33"/>
    </row>
    <row r="204931" spans="19:20">
      <c r="S204931" s="33"/>
      <c r="T204931" s="33"/>
    </row>
    <row r="204948" spans="19:20">
      <c r="S204948" s="33"/>
      <c r="T204948" s="33"/>
    </row>
    <row r="204965" spans="19:20">
      <c r="S204965" s="33"/>
      <c r="T204965" s="33"/>
    </row>
    <row r="204982" spans="19:20">
      <c r="S204982" s="33"/>
      <c r="T204982" s="33"/>
    </row>
    <row r="204999" spans="19:20">
      <c r="S204999" s="33"/>
      <c r="T204999" s="33"/>
    </row>
    <row r="205016" spans="19:20">
      <c r="S205016" s="33"/>
      <c r="T205016" s="33"/>
    </row>
    <row r="205033" spans="19:20">
      <c r="S205033" s="33"/>
      <c r="T205033" s="33"/>
    </row>
    <row r="205050" spans="19:20">
      <c r="S205050" s="33"/>
      <c r="T205050" s="33"/>
    </row>
    <row r="205067" spans="19:20">
      <c r="S205067" s="33"/>
      <c r="T205067" s="33"/>
    </row>
    <row r="205084" spans="19:20">
      <c r="S205084" s="33"/>
      <c r="T205084" s="33"/>
    </row>
    <row r="205101" spans="19:20">
      <c r="S205101" s="33"/>
      <c r="T205101" s="33"/>
    </row>
    <row r="205118" spans="19:20">
      <c r="S205118" s="33"/>
      <c r="T205118" s="33"/>
    </row>
    <row r="205135" spans="19:20">
      <c r="S205135" s="33"/>
      <c r="T205135" s="33"/>
    </row>
    <row r="205152" spans="19:20">
      <c r="S205152" s="33"/>
      <c r="T205152" s="33"/>
    </row>
    <row r="205169" spans="19:20">
      <c r="S205169" s="33"/>
      <c r="T205169" s="33"/>
    </row>
    <row r="205186" spans="19:20">
      <c r="S205186" s="33"/>
      <c r="T205186" s="33"/>
    </row>
    <row r="205203" spans="19:20">
      <c r="S205203" s="33"/>
      <c r="T205203" s="33"/>
    </row>
    <row r="205220" spans="19:20">
      <c r="S205220" s="33"/>
      <c r="T205220" s="33"/>
    </row>
    <row r="205237" spans="19:20">
      <c r="S205237" s="33"/>
      <c r="T205237" s="33"/>
    </row>
    <row r="205254" spans="19:20">
      <c r="S205254" s="33"/>
      <c r="T205254" s="33"/>
    </row>
    <row r="205271" spans="19:20">
      <c r="S205271" s="33"/>
      <c r="T205271" s="33"/>
    </row>
    <row r="205288" spans="19:20">
      <c r="S205288" s="33"/>
      <c r="T205288" s="33"/>
    </row>
    <row r="205305" spans="19:20">
      <c r="S205305" s="33"/>
      <c r="T205305" s="33"/>
    </row>
    <row r="205322" spans="19:20">
      <c r="S205322" s="33"/>
      <c r="T205322" s="33"/>
    </row>
    <row r="205339" spans="19:20">
      <c r="S205339" s="33"/>
      <c r="T205339" s="33"/>
    </row>
    <row r="205356" spans="19:20">
      <c r="S205356" s="33"/>
      <c r="T205356" s="33"/>
    </row>
    <row r="205373" spans="19:20">
      <c r="S205373" s="33"/>
      <c r="T205373" s="33"/>
    </row>
    <row r="205390" spans="19:20">
      <c r="S205390" s="33"/>
      <c r="T205390" s="33"/>
    </row>
    <row r="205407" spans="19:20">
      <c r="S205407" s="33"/>
      <c r="T205407" s="33"/>
    </row>
    <row r="205424" spans="19:20">
      <c r="S205424" s="33"/>
      <c r="T205424" s="33"/>
    </row>
    <row r="205441" spans="19:20">
      <c r="S205441" s="33"/>
      <c r="T205441" s="33"/>
    </row>
    <row r="205458" spans="19:20">
      <c r="S205458" s="33"/>
      <c r="T205458" s="33"/>
    </row>
    <row r="205475" spans="19:20">
      <c r="S205475" s="33"/>
      <c r="T205475" s="33"/>
    </row>
    <row r="205492" spans="19:20">
      <c r="S205492" s="33"/>
      <c r="T205492" s="33"/>
    </row>
    <row r="205509" spans="19:20">
      <c r="S205509" s="33"/>
      <c r="T205509" s="33"/>
    </row>
    <row r="205526" spans="19:20">
      <c r="S205526" s="33"/>
      <c r="T205526" s="33"/>
    </row>
    <row r="205543" spans="19:20">
      <c r="S205543" s="33"/>
      <c r="T205543" s="33"/>
    </row>
    <row r="205560" spans="19:20">
      <c r="S205560" s="33"/>
      <c r="T205560" s="33"/>
    </row>
    <row r="205577" spans="19:20">
      <c r="S205577" s="33"/>
      <c r="T205577" s="33"/>
    </row>
    <row r="205594" spans="19:20">
      <c r="S205594" s="33"/>
      <c r="T205594" s="33"/>
    </row>
    <row r="205611" spans="19:20">
      <c r="S205611" s="33"/>
      <c r="T205611" s="33"/>
    </row>
    <row r="205628" spans="19:20">
      <c r="S205628" s="33"/>
      <c r="T205628" s="33"/>
    </row>
    <row r="205645" spans="19:20">
      <c r="S205645" s="33"/>
      <c r="T205645" s="33"/>
    </row>
    <row r="205662" spans="19:20">
      <c r="S205662" s="33"/>
      <c r="T205662" s="33"/>
    </row>
    <row r="205679" spans="19:20">
      <c r="S205679" s="33"/>
      <c r="T205679" s="33"/>
    </row>
    <row r="205696" spans="19:20">
      <c r="S205696" s="33"/>
      <c r="T205696" s="33"/>
    </row>
    <row r="205713" spans="19:20">
      <c r="S205713" s="33"/>
      <c r="T205713" s="33"/>
    </row>
    <row r="205730" spans="19:20">
      <c r="S205730" s="33"/>
      <c r="T205730" s="33"/>
    </row>
    <row r="205747" spans="19:20">
      <c r="S205747" s="33"/>
      <c r="T205747" s="33"/>
    </row>
    <row r="205764" spans="19:20">
      <c r="S205764" s="33"/>
      <c r="T205764" s="33"/>
    </row>
    <row r="205781" spans="19:20">
      <c r="S205781" s="33"/>
      <c r="T205781" s="33"/>
    </row>
    <row r="205798" spans="19:20">
      <c r="S205798" s="33"/>
      <c r="T205798" s="33"/>
    </row>
    <row r="205815" spans="19:20">
      <c r="S205815" s="33"/>
      <c r="T205815" s="33"/>
    </row>
    <row r="205832" spans="19:20">
      <c r="S205832" s="33"/>
      <c r="T205832" s="33"/>
    </row>
    <row r="205849" spans="19:20">
      <c r="S205849" s="33"/>
      <c r="T205849" s="33"/>
    </row>
    <row r="205866" spans="19:20">
      <c r="S205866" s="33"/>
      <c r="T205866" s="33"/>
    </row>
    <row r="205883" spans="19:20">
      <c r="S205883" s="33"/>
      <c r="T205883" s="33"/>
    </row>
    <row r="205900" spans="19:20">
      <c r="S205900" s="33"/>
      <c r="T205900" s="33"/>
    </row>
    <row r="205917" spans="19:20">
      <c r="S205917" s="33"/>
      <c r="T205917" s="33"/>
    </row>
    <row r="205934" spans="19:20">
      <c r="S205934" s="33"/>
      <c r="T205934" s="33"/>
    </row>
    <row r="205951" spans="19:20">
      <c r="S205951" s="33"/>
      <c r="T205951" s="33"/>
    </row>
    <row r="205968" spans="19:20">
      <c r="S205968" s="33"/>
      <c r="T205968" s="33"/>
    </row>
    <row r="205985" spans="19:20">
      <c r="S205985" s="33"/>
      <c r="T205985" s="33"/>
    </row>
    <row r="206002" spans="19:20">
      <c r="S206002" s="33"/>
      <c r="T206002" s="33"/>
    </row>
    <row r="206019" spans="19:20">
      <c r="S206019" s="33"/>
      <c r="T206019" s="33"/>
    </row>
    <row r="206036" spans="19:20">
      <c r="S206036" s="33"/>
      <c r="T206036" s="33"/>
    </row>
    <row r="206053" spans="19:20">
      <c r="S206053" s="33"/>
      <c r="T206053" s="33"/>
    </row>
    <row r="206070" spans="19:20">
      <c r="S206070" s="33"/>
      <c r="T206070" s="33"/>
    </row>
    <row r="206087" spans="19:20">
      <c r="S206087" s="33"/>
      <c r="T206087" s="33"/>
    </row>
    <row r="206104" spans="19:20">
      <c r="S206104" s="33"/>
      <c r="T206104" s="33"/>
    </row>
    <row r="206121" spans="19:20">
      <c r="S206121" s="33"/>
      <c r="T206121" s="33"/>
    </row>
    <row r="206138" spans="19:20">
      <c r="S206138" s="33"/>
      <c r="T206138" s="33"/>
    </row>
    <row r="206155" spans="19:20">
      <c r="S206155" s="33"/>
      <c r="T206155" s="33"/>
    </row>
    <row r="206172" spans="19:20">
      <c r="S206172" s="33"/>
      <c r="T206172" s="33"/>
    </row>
    <row r="206189" spans="19:20">
      <c r="S206189" s="33"/>
      <c r="T206189" s="33"/>
    </row>
    <row r="206206" spans="19:20">
      <c r="S206206" s="33"/>
      <c r="T206206" s="33"/>
    </row>
    <row r="206223" spans="19:20">
      <c r="S206223" s="33"/>
      <c r="T206223" s="33"/>
    </row>
    <row r="206240" spans="19:20">
      <c r="S206240" s="33"/>
      <c r="T206240" s="33"/>
    </row>
    <row r="206257" spans="19:20">
      <c r="S206257" s="33"/>
      <c r="T206257" s="33"/>
    </row>
    <row r="206274" spans="19:20">
      <c r="S206274" s="33"/>
      <c r="T206274" s="33"/>
    </row>
    <row r="206291" spans="19:20">
      <c r="S206291" s="33"/>
      <c r="T206291" s="33"/>
    </row>
    <row r="206308" spans="19:20">
      <c r="S206308" s="33"/>
      <c r="T206308" s="33"/>
    </row>
    <row r="206325" spans="19:20">
      <c r="S206325" s="33"/>
      <c r="T206325" s="33"/>
    </row>
    <row r="206342" spans="19:20">
      <c r="S206342" s="33"/>
      <c r="T206342" s="33"/>
    </row>
    <row r="206359" spans="19:20">
      <c r="S206359" s="33"/>
      <c r="T206359" s="33"/>
    </row>
    <row r="206376" spans="19:20">
      <c r="S206376" s="33"/>
      <c r="T206376" s="33"/>
    </row>
    <row r="206393" spans="19:20">
      <c r="S206393" s="33"/>
      <c r="T206393" s="33"/>
    </row>
    <row r="206410" spans="19:20">
      <c r="S206410" s="33"/>
      <c r="T206410" s="33"/>
    </row>
    <row r="206427" spans="19:20">
      <c r="S206427" s="33"/>
      <c r="T206427" s="33"/>
    </row>
    <row r="206444" spans="19:20">
      <c r="S206444" s="33"/>
      <c r="T206444" s="33"/>
    </row>
    <row r="206461" spans="19:20">
      <c r="S206461" s="33"/>
      <c r="T206461" s="33"/>
    </row>
    <row r="206478" spans="19:20">
      <c r="S206478" s="33"/>
      <c r="T206478" s="33"/>
    </row>
    <row r="206495" spans="19:20">
      <c r="S206495" s="33"/>
      <c r="T206495" s="33"/>
    </row>
    <row r="206512" spans="19:20">
      <c r="S206512" s="33"/>
      <c r="T206512" s="33"/>
    </row>
    <row r="206529" spans="19:20">
      <c r="S206529" s="33"/>
      <c r="T206529" s="33"/>
    </row>
    <row r="206546" spans="19:20">
      <c r="S206546" s="33"/>
      <c r="T206546" s="33"/>
    </row>
    <row r="206563" spans="19:20">
      <c r="S206563" s="33"/>
      <c r="T206563" s="33"/>
    </row>
    <row r="206580" spans="19:20">
      <c r="S206580" s="33"/>
      <c r="T206580" s="33"/>
    </row>
    <row r="206597" spans="19:20">
      <c r="S206597" s="33"/>
      <c r="T206597" s="33"/>
    </row>
    <row r="206614" spans="19:20">
      <c r="S206614" s="33"/>
      <c r="T206614" s="33"/>
    </row>
    <row r="206631" spans="19:20">
      <c r="S206631" s="33"/>
      <c r="T206631" s="33"/>
    </row>
    <row r="206648" spans="19:20">
      <c r="S206648" s="33"/>
      <c r="T206648" s="33"/>
    </row>
    <row r="206665" spans="19:20">
      <c r="S206665" s="33"/>
      <c r="T206665" s="33"/>
    </row>
    <row r="206682" spans="19:20">
      <c r="S206682" s="33"/>
      <c r="T206682" s="33"/>
    </row>
    <row r="206699" spans="19:20">
      <c r="S206699" s="33"/>
      <c r="T206699" s="33"/>
    </row>
    <row r="206716" spans="19:20">
      <c r="S206716" s="33"/>
      <c r="T206716" s="33"/>
    </row>
    <row r="206733" spans="19:20">
      <c r="S206733" s="33"/>
      <c r="T206733" s="33"/>
    </row>
    <row r="206750" spans="19:20">
      <c r="S206750" s="33"/>
      <c r="T206750" s="33"/>
    </row>
    <row r="206767" spans="19:20">
      <c r="S206767" s="33"/>
      <c r="T206767" s="33"/>
    </row>
    <row r="206784" spans="19:20">
      <c r="S206784" s="33"/>
      <c r="T206784" s="33"/>
    </row>
    <row r="206801" spans="19:20">
      <c r="S206801" s="33"/>
      <c r="T206801" s="33"/>
    </row>
    <row r="206818" spans="19:20">
      <c r="S206818" s="33"/>
      <c r="T206818" s="33"/>
    </row>
    <row r="206835" spans="19:20">
      <c r="S206835" s="33"/>
      <c r="T206835" s="33"/>
    </row>
    <row r="206852" spans="19:20">
      <c r="S206852" s="33"/>
      <c r="T206852" s="33"/>
    </row>
    <row r="206869" spans="19:20">
      <c r="S206869" s="33"/>
      <c r="T206869" s="33"/>
    </row>
    <row r="206886" spans="19:20">
      <c r="S206886" s="33"/>
      <c r="T206886" s="33"/>
    </row>
    <row r="206903" spans="19:20">
      <c r="S206903" s="33"/>
      <c r="T206903" s="33"/>
    </row>
    <row r="206920" spans="19:20">
      <c r="S206920" s="33"/>
      <c r="T206920" s="33"/>
    </row>
    <row r="206937" spans="19:20">
      <c r="S206937" s="33"/>
      <c r="T206937" s="33"/>
    </row>
    <row r="206954" spans="19:20">
      <c r="S206954" s="33"/>
      <c r="T206954" s="33"/>
    </row>
    <row r="206971" spans="19:20">
      <c r="S206971" s="33"/>
      <c r="T206971" s="33"/>
    </row>
    <row r="206988" spans="19:20">
      <c r="S206988" s="33"/>
      <c r="T206988" s="33"/>
    </row>
    <row r="207005" spans="19:20">
      <c r="S207005" s="33"/>
      <c r="T207005" s="33"/>
    </row>
    <row r="207022" spans="19:20">
      <c r="S207022" s="33"/>
      <c r="T207022" s="33"/>
    </row>
    <row r="207039" spans="19:20">
      <c r="S207039" s="33"/>
      <c r="T207039" s="33"/>
    </row>
    <row r="207056" spans="19:20">
      <c r="S207056" s="33"/>
      <c r="T207056" s="33"/>
    </row>
    <row r="207073" spans="19:20">
      <c r="S207073" s="33"/>
      <c r="T207073" s="33"/>
    </row>
    <row r="207090" spans="19:20">
      <c r="S207090" s="33"/>
      <c r="T207090" s="33"/>
    </row>
    <row r="207107" spans="19:20">
      <c r="S207107" s="33"/>
      <c r="T207107" s="33"/>
    </row>
    <row r="207124" spans="19:20">
      <c r="S207124" s="33"/>
      <c r="T207124" s="33"/>
    </row>
    <row r="207141" spans="19:20">
      <c r="S207141" s="33"/>
      <c r="T207141" s="33"/>
    </row>
    <row r="207158" spans="19:20">
      <c r="S207158" s="33"/>
      <c r="T207158" s="33"/>
    </row>
    <row r="207175" spans="19:20">
      <c r="S207175" s="33"/>
      <c r="T207175" s="33"/>
    </row>
    <row r="207192" spans="19:20">
      <c r="S207192" s="33"/>
      <c r="T207192" s="33"/>
    </row>
    <row r="207209" spans="19:20">
      <c r="S207209" s="33"/>
      <c r="T207209" s="33"/>
    </row>
    <row r="207226" spans="19:20">
      <c r="S207226" s="33"/>
      <c r="T207226" s="33"/>
    </row>
    <row r="207243" spans="19:20">
      <c r="S207243" s="33"/>
      <c r="T207243" s="33"/>
    </row>
    <row r="207260" spans="19:20">
      <c r="S207260" s="33"/>
      <c r="T207260" s="33"/>
    </row>
    <row r="207277" spans="19:20">
      <c r="S207277" s="33"/>
      <c r="T207277" s="33"/>
    </row>
    <row r="207294" spans="19:20">
      <c r="S207294" s="33"/>
      <c r="T207294" s="33"/>
    </row>
    <row r="207311" spans="19:20">
      <c r="S207311" s="33"/>
      <c r="T207311" s="33"/>
    </row>
    <row r="207328" spans="19:20">
      <c r="S207328" s="33"/>
      <c r="T207328" s="33"/>
    </row>
    <row r="207345" spans="19:20">
      <c r="S207345" s="33"/>
      <c r="T207345" s="33"/>
    </row>
    <row r="207362" spans="19:20">
      <c r="S207362" s="33"/>
      <c r="T207362" s="33"/>
    </row>
    <row r="207379" spans="19:20">
      <c r="S207379" s="33"/>
      <c r="T207379" s="33"/>
    </row>
    <row r="207396" spans="19:20">
      <c r="S207396" s="33"/>
      <c r="T207396" s="33"/>
    </row>
    <row r="207413" spans="19:20">
      <c r="S207413" s="33"/>
      <c r="T207413" s="33"/>
    </row>
    <row r="207430" spans="19:20">
      <c r="S207430" s="33"/>
      <c r="T207430" s="33"/>
    </row>
    <row r="207447" spans="19:20">
      <c r="S207447" s="33"/>
      <c r="T207447" s="33"/>
    </row>
    <row r="207464" spans="19:20">
      <c r="S207464" s="33"/>
      <c r="T207464" s="33"/>
    </row>
    <row r="207481" spans="19:20">
      <c r="S207481" s="33"/>
      <c r="T207481" s="33"/>
    </row>
    <row r="207498" spans="19:20">
      <c r="S207498" s="33"/>
      <c r="T207498" s="33"/>
    </row>
    <row r="207515" spans="19:20">
      <c r="S207515" s="33"/>
      <c r="T207515" s="33"/>
    </row>
    <row r="207532" spans="19:20">
      <c r="S207532" s="33"/>
      <c r="T207532" s="33"/>
    </row>
    <row r="207549" spans="19:20">
      <c r="S207549" s="33"/>
      <c r="T207549" s="33"/>
    </row>
    <row r="207566" spans="19:20">
      <c r="S207566" s="33"/>
      <c r="T207566" s="33"/>
    </row>
    <row r="207583" spans="19:20">
      <c r="S207583" s="33"/>
      <c r="T207583" s="33"/>
    </row>
    <row r="207600" spans="19:20">
      <c r="S207600" s="33"/>
      <c r="T207600" s="33"/>
    </row>
    <row r="207617" spans="19:20">
      <c r="S207617" s="33"/>
      <c r="T207617" s="33"/>
    </row>
    <row r="207634" spans="19:20">
      <c r="S207634" s="33"/>
      <c r="T207634" s="33"/>
    </row>
    <row r="207651" spans="19:20">
      <c r="S207651" s="33"/>
      <c r="T207651" s="33"/>
    </row>
    <row r="207668" spans="19:20">
      <c r="S207668" s="33"/>
      <c r="T207668" s="33"/>
    </row>
    <row r="207685" spans="19:20">
      <c r="S207685" s="33"/>
      <c r="T207685" s="33"/>
    </row>
    <row r="207702" spans="19:20">
      <c r="S207702" s="33"/>
      <c r="T207702" s="33"/>
    </row>
    <row r="207719" spans="19:20">
      <c r="S207719" s="33"/>
      <c r="T207719" s="33"/>
    </row>
    <row r="207736" spans="19:20">
      <c r="S207736" s="33"/>
      <c r="T207736" s="33"/>
    </row>
    <row r="207753" spans="19:20">
      <c r="S207753" s="33"/>
      <c r="T207753" s="33"/>
    </row>
    <row r="207770" spans="19:20">
      <c r="S207770" s="33"/>
      <c r="T207770" s="33"/>
    </row>
    <row r="207787" spans="19:20">
      <c r="S207787" s="33"/>
      <c r="T207787" s="33"/>
    </row>
    <row r="207804" spans="19:20">
      <c r="S207804" s="33"/>
      <c r="T207804" s="33"/>
    </row>
    <row r="207821" spans="19:20">
      <c r="S207821" s="33"/>
      <c r="T207821" s="33"/>
    </row>
    <row r="207838" spans="19:20">
      <c r="S207838" s="33"/>
      <c r="T207838" s="33"/>
    </row>
    <row r="207855" spans="19:20">
      <c r="S207855" s="33"/>
      <c r="T207855" s="33"/>
    </row>
    <row r="207872" spans="19:20">
      <c r="S207872" s="33"/>
      <c r="T207872" s="33"/>
    </row>
    <row r="207889" spans="19:20">
      <c r="S207889" s="33"/>
      <c r="T207889" s="33"/>
    </row>
    <row r="207906" spans="19:20">
      <c r="S207906" s="33"/>
      <c r="T207906" s="33"/>
    </row>
    <row r="207923" spans="19:20">
      <c r="S207923" s="33"/>
      <c r="T207923" s="33"/>
    </row>
    <row r="207940" spans="19:20">
      <c r="S207940" s="33"/>
      <c r="T207940" s="33"/>
    </row>
    <row r="207957" spans="19:20">
      <c r="S207957" s="33"/>
      <c r="T207957" s="33"/>
    </row>
    <row r="207974" spans="19:20">
      <c r="S207974" s="33"/>
      <c r="T207974" s="33"/>
    </row>
    <row r="207991" spans="19:20">
      <c r="S207991" s="33"/>
      <c r="T207991" s="33"/>
    </row>
    <row r="208008" spans="19:20">
      <c r="S208008" s="33"/>
      <c r="T208008" s="33"/>
    </row>
    <row r="208025" spans="19:20">
      <c r="S208025" s="33"/>
      <c r="T208025" s="33"/>
    </row>
    <row r="208042" spans="19:20">
      <c r="S208042" s="33"/>
      <c r="T208042" s="33"/>
    </row>
    <row r="208059" spans="19:20">
      <c r="S208059" s="33"/>
      <c r="T208059" s="33"/>
    </row>
    <row r="208076" spans="19:20">
      <c r="S208076" s="33"/>
      <c r="T208076" s="33"/>
    </row>
    <row r="208093" spans="19:20">
      <c r="S208093" s="33"/>
      <c r="T208093" s="33"/>
    </row>
    <row r="208110" spans="19:20">
      <c r="S208110" s="33"/>
      <c r="T208110" s="33"/>
    </row>
    <row r="208127" spans="19:20">
      <c r="S208127" s="33"/>
      <c r="T208127" s="33"/>
    </row>
    <row r="208144" spans="19:20">
      <c r="S208144" s="33"/>
      <c r="T208144" s="33"/>
    </row>
    <row r="208161" spans="19:20">
      <c r="S208161" s="33"/>
      <c r="T208161" s="33"/>
    </row>
    <row r="208178" spans="19:20">
      <c r="S208178" s="33"/>
      <c r="T208178" s="33"/>
    </row>
    <row r="208195" spans="19:20">
      <c r="S208195" s="33"/>
      <c r="T208195" s="33"/>
    </row>
    <row r="208212" spans="19:20">
      <c r="S208212" s="33"/>
      <c r="T208212" s="33"/>
    </row>
    <row r="208229" spans="19:20">
      <c r="S208229" s="33"/>
      <c r="T208229" s="33"/>
    </row>
    <row r="208246" spans="19:20">
      <c r="S208246" s="33"/>
      <c r="T208246" s="33"/>
    </row>
    <row r="208263" spans="19:20">
      <c r="S208263" s="33"/>
      <c r="T208263" s="33"/>
    </row>
    <row r="208280" spans="19:20">
      <c r="S208280" s="33"/>
      <c r="T208280" s="33"/>
    </row>
    <row r="208297" spans="19:20">
      <c r="S208297" s="33"/>
      <c r="T208297" s="33"/>
    </row>
    <row r="208314" spans="19:20">
      <c r="S208314" s="33"/>
      <c r="T208314" s="33"/>
    </row>
    <row r="208331" spans="19:20">
      <c r="S208331" s="33"/>
      <c r="T208331" s="33"/>
    </row>
    <row r="208348" spans="19:20">
      <c r="S208348" s="33"/>
      <c r="T208348" s="33"/>
    </row>
    <row r="208365" spans="19:20">
      <c r="S208365" s="33"/>
      <c r="T208365" s="33"/>
    </row>
    <row r="208382" spans="19:20">
      <c r="S208382" s="33"/>
      <c r="T208382" s="33"/>
    </row>
    <row r="208399" spans="19:20">
      <c r="S208399" s="33"/>
      <c r="T208399" s="33"/>
    </row>
    <row r="208416" spans="19:20">
      <c r="S208416" s="33"/>
      <c r="T208416" s="33"/>
    </row>
    <row r="208433" spans="19:20">
      <c r="S208433" s="33"/>
      <c r="T208433" s="33"/>
    </row>
    <row r="208450" spans="19:20">
      <c r="S208450" s="33"/>
      <c r="T208450" s="33"/>
    </row>
    <row r="208467" spans="19:20">
      <c r="S208467" s="33"/>
      <c r="T208467" s="33"/>
    </row>
    <row r="208484" spans="19:20">
      <c r="S208484" s="33"/>
      <c r="T208484" s="33"/>
    </row>
    <row r="208501" spans="19:20">
      <c r="S208501" s="33"/>
      <c r="T208501" s="33"/>
    </row>
    <row r="208518" spans="19:20">
      <c r="S208518" s="33"/>
      <c r="T208518" s="33"/>
    </row>
    <row r="208535" spans="19:20">
      <c r="S208535" s="33"/>
      <c r="T208535" s="33"/>
    </row>
    <row r="208552" spans="19:20">
      <c r="S208552" s="33"/>
      <c r="T208552" s="33"/>
    </row>
    <row r="208569" spans="19:20">
      <c r="S208569" s="33"/>
      <c r="T208569" s="33"/>
    </row>
    <row r="208586" spans="19:20">
      <c r="S208586" s="33"/>
      <c r="T208586" s="33"/>
    </row>
    <row r="208603" spans="19:20">
      <c r="S208603" s="33"/>
      <c r="T208603" s="33"/>
    </row>
    <row r="208620" spans="19:20">
      <c r="S208620" s="33"/>
      <c r="T208620" s="33"/>
    </row>
    <row r="208637" spans="19:20">
      <c r="S208637" s="33"/>
      <c r="T208637" s="33"/>
    </row>
    <row r="208654" spans="19:20">
      <c r="S208654" s="33"/>
      <c r="T208654" s="33"/>
    </row>
    <row r="208671" spans="19:20">
      <c r="S208671" s="33"/>
      <c r="T208671" s="33"/>
    </row>
    <row r="208688" spans="19:20">
      <c r="S208688" s="33"/>
      <c r="T208688" s="33"/>
    </row>
    <row r="208705" spans="19:20">
      <c r="S208705" s="33"/>
      <c r="T208705" s="33"/>
    </row>
    <row r="208722" spans="19:20">
      <c r="S208722" s="33"/>
      <c r="T208722" s="33"/>
    </row>
    <row r="208739" spans="19:20">
      <c r="S208739" s="33"/>
      <c r="T208739" s="33"/>
    </row>
    <row r="208756" spans="19:20">
      <c r="S208756" s="33"/>
      <c r="T208756" s="33"/>
    </row>
    <row r="208773" spans="19:20">
      <c r="S208773" s="33"/>
      <c r="T208773" s="33"/>
    </row>
    <row r="208790" spans="19:20">
      <c r="S208790" s="33"/>
      <c r="T208790" s="33"/>
    </row>
    <row r="208807" spans="19:20">
      <c r="S208807" s="33"/>
      <c r="T208807" s="33"/>
    </row>
    <row r="208824" spans="19:20">
      <c r="S208824" s="33"/>
      <c r="T208824" s="33"/>
    </row>
    <row r="208841" spans="19:20">
      <c r="S208841" s="33"/>
      <c r="T208841" s="33"/>
    </row>
    <row r="208858" spans="19:20">
      <c r="S208858" s="33"/>
      <c r="T208858" s="33"/>
    </row>
    <row r="208875" spans="19:20">
      <c r="S208875" s="33"/>
      <c r="T208875" s="33"/>
    </row>
    <row r="208892" spans="19:20">
      <c r="S208892" s="33"/>
      <c r="T208892" s="33"/>
    </row>
    <row r="208909" spans="19:20">
      <c r="S208909" s="33"/>
      <c r="T208909" s="33"/>
    </row>
    <row r="208926" spans="19:20">
      <c r="S208926" s="33"/>
      <c r="T208926" s="33"/>
    </row>
    <row r="208943" spans="19:20">
      <c r="S208943" s="33"/>
      <c r="T208943" s="33"/>
    </row>
    <row r="208960" spans="19:20">
      <c r="S208960" s="33"/>
      <c r="T208960" s="33"/>
    </row>
    <row r="208977" spans="19:20">
      <c r="S208977" s="33"/>
      <c r="T208977" s="33"/>
    </row>
    <row r="208994" spans="19:20">
      <c r="S208994" s="33"/>
      <c r="T208994" s="33"/>
    </row>
    <row r="209011" spans="19:20">
      <c r="S209011" s="33"/>
      <c r="T209011" s="33"/>
    </row>
    <row r="209028" spans="19:20">
      <c r="S209028" s="33"/>
      <c r="T209028" s="33"/>
    </row>
    <row r="209045" spans="19:20">
      <c r="S209045" s="33"/>
      <c r="T209045" s="33"/>
    </row>
    <row r="209062" spans="19:20">
      <c r="S209062" s="33"/>
      <c r="T209062" s="33"/>
    </row>
    <row r="209079" spans="19:20">
      <c r="S209079" s="33"/>
      <c r="T209079" s="33"/>
    </row>
    <row r="209096" spans="19:20">
      <c r="S209096" s="33"/>
      <c r="T209096" s="33"/>
    </row>
    <row r="209113" spans="19:20">
      <c r="S209113" s="33"/>
      <c r="T209113" s="33"/>
    </row>
    <row r="209130" spans="19:20">
      <c r="S209130" s="33"/>
      <c r="T209130" s="33"/>
    </row>
    <row r="209147" spans="19:20">
      <c r="S209147" s="33"/>
      <c r="T209147" s="33"/>
    </row>
    <row r="209164" spans="19:20">
      <c r="S209164" s="33"/>
      <c r="T209164" s="33"/>
    </row>
    <row r="209181" spans="19:20">
      <c r="S209181" s="33"/>
      <c r="T209181" s="33"/>
    </row>
    <row r="209198" spans="19:20">
      <c r="S209198" s="33"/>
      <c r="T209198" s="33"/>
    </row>
    <row r="209215" spans="19:20">
      <c r="S209215" s="33"/>
      <c r="T209215" s="33"/>
    </row>
    <row r="209232" spans="19:20">
      <c r="S209232" s="33"/>
      <c r="T209232" s="33"/>
    </row>
    <row r="209249" spans="19:20">
      <c r="S209249" s="33"/>
      <c r="T209249" s="33"/>
    </row>
    <row r="209266" spans="19:20">
      <c r="S209266" s="33"/>
      <c r="T209266" s="33"/>
    </row>
    <row r="209283" spans="19:20">
      <c r="S209283" s="33"/>
      <c r="T209283" s="33"/>
    </row>
    <row r="209300" spans="19:20">
      <c r="S209300" s="33"/>
      <c r="T209300" s="33"/>
    </row>
    <row r="209317" spans="19:20">
      <c r="S209317" s="33"/>
      <c r="T209317" s="33"/>
    </row>
    <row r="209334" spans="19:20">
      <c r="S209334" s="33"/>
      <c r="T209334" s="33"/>
    </row>
    <row r="209351" spans="19:20">
      <c r="S209351" s="33"/>
      <c r="T209351" s="33"/>
    </row>
    <row r="209368" spans="19:20">
      <c r="S209368" s="33"/>
      <c r="T209368" s="33"/>
    </row>
    <row r="209385" spans="19:20">
      <c r="S209385" s="33"/>
      <c r="T209385" s="33"/>
    </row>
    <row r="209402" spans="19:20">
      <c r="S209402" s="33"/>
      <c r="T209402" s="33"/>
    </row>
    <row r="209419" spans="19:20">
      <c r="S209419" s="33"/>
      <c r="T209419" s="33"/>
    </row>
    <row r="209436" spans="19:20">
      <c r="S209436" s="33"/>
      <c r="T209436" s="33"/>
    </row>
    <row r="209453" spans="19:20">
      <c r="S209453" s="33"/>
      <c r="T209453" s="33"/>
    </row>
    <row r="209470" spans="19:20">
      <c r="S209470" s="33"/>
      <c r="T209470" s="33"/>
    </row>
    <row r="209487" spans="19:20">
      <c r="S209487" s="33"/>
      <c r="T209487" s="33"/>
    </row>
    <row r="209504" spans="19:20">
      <c r="S209504" s="33"/>
      <c r="T209504" s="33"/>
    </row>
    <row r="209521" spans="19:20">
      <c r="S209521" s="33"/>
      <c r="T209521" s="33"/>
    </row>
    <row r="209538" spans="19:20">
      <c r="S209538" s="33"/>
      <c r="T209538" s="33"/>
    </row>
    <row r="209555" spans="19:20">
      <c r="S209555" s="33"/>
      <c r="T209555" s="33"/>
    </row>
    <row r="209572" spans="19:20">
      <c r="S209572" s="33"/>
      <c r="T209572" s="33"/>
    </row>
    <row r="209589" spans="19:20">
      <c r="S209589" s="33"/>
      <c r="T209589" s="33"/>
    </row>
    <row r="209606" spans="19:20">
      <c r="S209606" s="33"/>
      <c r="T209606" s="33"/>
    </row>
    <row r="209623" spans="19:20">
      <c r="S209623" s="33"/>
      <c r="T209623" s="33"/>
    </row>
    <row r="209640" spans="19:20">
      <c r="S209640" s="33"/>
      <c r="T209640" s="33"/>
    </row>
    <row r="209657" spans="19:20">
      <c r="S209657" s="33"/>
      <c r="T209657" s="33"/>
    </row>
    <row r="209674" spans="19:20">
      <c r="S209674" s="33"/>
      <c r="T209674" s="33"/>
    </row>
    <row r="209691" spans="19:20">
      <c r="S209691" s="33"/>
      <c r="T209691" s="33"/>
    </row>
    <row r="209708" spans="19:20">
      <c r="S209708" s="33"/>
      <c r="T209708" s="33"/>
    </row>
    <row r="209725" spans="19:20">
      <c r="S209725" s="33"/>
      <c r="T209725" s="33"/>
    </row>
    <row r="209742" spans="19:20">
      <c r="S209742" s="33"/>
      <c r="T209742" s="33"/>
    </row>
    <row r="209759" spans="19:20">
      <c r="S209759" s="33"/>
      <c r="T209759" s="33"/>
    </row>
    <row r="209776" spans="19:20">
      <c r="S209776" s="33"/>
      <c r="T209776" s="33"/>
    </row>
    <row r="209793" spans="19:20">
      <c r="S209793" s="33"/>
      <c r="T209793" s="33"/>
    </row>
    <row r="209810" spans="19:20">
      <c r="S209810" s="33"/>
      <c r="T209810" s="33"/>
    </row>
    <row r="209827" spans="19:20">
      <c r="S209827" s="33"/>
      <c r="T209827" s="33"/>
    </row>
    <row r="209844" spans="19:20">
      <c r="S209844" s="33"/>
      <c r="T209844" s="33"/>
    </row>
    <row r="209861" spans="19:20">
      <c r="S209861" s="33"/>
      <c r="T209861" s="33"/>
    </row>
    <row r="209878" spans="19:20">
      <c r="S209878" s="33"/>
      <c r="T209878" s="33"/>
    </row>
    <row r="209895" spans="19:20">
      <c r="S209895" s="33"/>
      <c r="T209895" s="33"/>
    </row>
    <row r="209912" spans="19:20">
      <c r="S209912" s="33"/>
      <c r="T209912" s="33"/>
    </row>
    <row r="209929" spans="19:20">
      <c r="S209929" s="33"/>
      <c r="T209929" s="33"/>
    </row>
    <row r="209946" spans="19:20">
      <c r="S209946" s="33"/>
      <c r="T209946" s="33"/>
    </row>
    <row r="209963" spans="19:20">
      <c r="S209963" s="33"/>
      <c r="T209963" s="33"/>
    </row>
    <row r="209980" spans="19:20">
      <c r="S209980" s="33"/>
      <c r="T209980" s="33"/>
    </row>
    <row r="209997" spans="19:20">
      <c r="S209997" s="33"/>
      <c r="T209997" s="33"/>
    </row>
    <row r="210014" spans="19:20">
      <c r="S210014" s="33"/>
      <c r="T210014" s="33"/>
    </row>
    <row r="210031" spans="19:20">
      <c r="S210031" s="33"/>
      <c r="T210031" s="33"/>
    </row>
    <row r="210048" spans="19:20">
      <c r="S210048" s="33"/>
      <c r="T210048" s="33"/>
    </row>
    <row r="210065" spans="19:20">
      <c r="S210065" s="33"/>
      <c r="T210065" s="33"/>
    </row>
    <row r="210082" spans="19:20">
      <c r="S210082" s="33"/>
      <c r="T210082" s="33"/>
    </row>
    <row r="210099" spans="19:20">
      <c r="S210099" s="33"/>
      <c r="T210099" s="33"/>
    </row>
    <row r="210116" spans="19:20">
      <c r="S210116" s="33"/>
      <c r="T210116" s="33"/>
    </row>
    <row r="210133" spans="19:20">
      <c r="S210133" s="33"/>
      <c r="T210133" s="33"/>
    </row>
    <row r="210150" spans="19:20">
      <c r="S210150" s="33"/>
      <c r="T210150" s="33"/>
    </row>
    <row r="210167" spans="19:20">
      <c r="S210167" s="33"/>
      <c r="T210167" s="33"/>
    </row>
    <row r="210184" spans="19:20">
      <c r="S210184" s="33"/>
      <c r="T210184" s="33"/>
    </row>
    <row r="210201" spans="19:20">
      <c r="S210201" s="33"/>
      <c r="T210201" s="33"/>
    </row>
    <row r="210218" spans="19:20">
      <c r="S210218" s="33"/>
      <c r="T210218" s="33"/>
    </row>
    <row r="210235" spans="19:20">
      <c r="S210235" s="33"/>
      <c r="T210235" s="33"/>
    </row>
    <row r="210252" spans="19:20">
      <c r="S210252" s="33"/>
      <c r="T210252" s="33"/>
    </row>
    <row r="210269" spans="19:20">
      <c r="S210269" s="33"/>
      <c r="T210269" s="33"/>
    </row>
    <row r="210286" spans="19:20">
      <c r="S210286" s="33"/>
      <c r="T210286" s="33"/>
    </row>
    <row r="210303" spans="19:20">
      <c r="S210303" s="33"/>
      <c r="T210303" s="33"/>
    </row>
    <row r="210320" spans="19:20">
      <c r="S210320" s="33"/>
      <c r="T210320" s="33"/>
    </row>
    <row r="210337" spans="19:20">
      <c r="S210337" s="33"/>
      <c r="T210337" s="33"/>
    </row>
    <row r="210354" spans="19:20">
      <c r="S210354" s="33"/>
      <c r="T210354" s="33"/>
    </row>
    <row r="210371" spans="19:20">
      <c r="S210371" s="33"/>
      <c r="T210371" s="33"/>
    </row>
    <row r="210388" spans="19:20">
      <c r="S210388" s="33"/>
      <c r="T210388" s="33"/>
    </row>
    <row r="210405" spans="19:20">
      <c r="S210405" s="33"/>
      <c r="T210405" s="33"/>
    </row>
    <row r="210422" spans="19:20">
      <c r="S210422" s="33"/>
      <c r="T210422" s="33"/>
    </row>
    <row r="210439" spans="19:20">
      <c r="S210439" s="33"/>
      <c r="T210439" s="33"/>
    </row>
    <row r="210456" spans="19:20">
      <c r="S210456" s="33"/>
      <c r="T210456" s="33"/>
    </row>
    <row r="210473" spans="19:20">
      <c r="S210473" s="33"/>
      <c r="T210473" s="33"/>
    </row>
    <row r="210490" spans="19:20">
      <c r="S210490" s="33"/>
      <c r="T210490" s="33"/>
    </row>
    <row r="210507" spans="19:20">
      <c r="S210507" s="33"/>
      <c r="T210507" s="33"/>
    </row>
    <row r="210524" spans="19:20">
      <c r="S210524" s="33"/>
      <c r="T210524" s="33"/>
    </row>
    <row r="210541" spans="19:20">
      <c r="S210541" s="33"/>
      <c r="T210541" s="33"/>
    </row>
    <row r="210558" spans="19:20">
      <c r="S210558" s="33"/>
      <c r="T210558" s="33"/>
    </row>
    <row r="210575" spans="19:20">
      <c r="S210575" s="33"/>
      <c r="T210575" s="33"/>
    </row>
    <row r="210592" spans="19:20">
      <c r="S210592" s="33"/>
      <c r="T210592" s="33"/>
    </row>
    <row r="210609" spans="19:20">
      <c r="S210609" s="33"/>
      <c r="T210609" s="33"/>
    </row>
    <row r="210626" spans="19:20">
      <c r="S210626" s="33"/>
      <c r="T210626" s="33"/>
    </row>
    <row r="210643" spans="19:20">
      <c r="S210643" s="33"/>
      <c r="T210643" s="33"/>
    </row>
    <row r="210660" spans="19:20">
      <c r="S210660" s="33"/>
      <c r="T210660" s="33"/>
    </row>
    <row r="210677" spans="19:20">
      <c r="S210677" s="33"/>
      <c r="T210677" s="33"/>
    </row>
    <row r="210694" spans="19:20">
      <c r="S210694" s="33"/>
      <c r="T210694" s="33"/>
    </row>
    <row r="210711" spans="19:20">
      <c r="S210711" s="33"/>
      <c r="T210711" s="33"/>
    </row>
    <row r="210728" spans="19:20">
      <c r="S210728" s="33"/>
      <c r="T210728" s="33"/>
    </row>
    <row r="210745" spans="19:20">
      <c r="S210745" s="33"/>
      <c r="T210745" s="33"/>
    </row>
    <row r="210762" spans="19:20">
      <c r="S210762" s="33"/>
      <c r="T210762" s="33"/>
    </row>
    <row r="210779" spans="19:20">
      <c r="S210779" s="33"/>
      <c r="T210779" s="33"/>
    </row>
    <row r="210796" spans="19:20">
      <c r="S210796" s="33"/>
      <c r="T210796" s="33"/>
    </row>
    <row r="210813" spans="19:20">
      <c r="S210813" s="33"/>
      <c r="T210813" s="33"/>
    </row>
    <row r="210830" spans="19:20">
      <c r="S210830" s="33"/>
      <c r="T210830" s="33"/>
    </row>
    <row r="210847" spans="19:20">
      <c r="S210847" s="33"/>
      <c r="T210847" s="33"/>
    </row>
    <row r="210864" spans="19:20">
      <c r="S210864" s="33"/>
      <c r="T210864" s="33"/>
    </row>
    <row r="210881" spans="19:20">
      <c r="S210881" s="33"/>
      <c r="T210881" s="33"/>
    </row>
    <row r="210898" spans="19:20">
      <c r="S210898" s="33"/>
      <c r="T210898" s="33"/>
    </row>
    <row r="210915" spans="19:20">
      <c r="S210915" s="33"/>
      <c r="T210915" s="33"/>
    </row>
    <row r="210932" spans="19:20">
      <c r="S210932" s="33"/>
      <c r="T210932" s="33"/>
    </row>
    <row r="210949" spans="19:20">
      <c r="S210949" s="33"/>
      <c r="T210949" s="33"/>
    </row>
    <row r="210966" spans="19:20">
      <c r="S210966" s="33"/>
      <c r="T210966" s="33"/>
    </row>
    <row r="210983" spans="19:20">
      <c r="S210983" s="33"/>
      <c r="T210983" s="33"/>
    </row>
    <row r="211000" spans="19:20">
      <c r="S211000" s="33"/>
      <c r="T211000" s="33"/>
    </row>
    <row r="211017" spans="19:20">
      <c r="S211017" s="33"/>
      <c r="T211017" s="33"/>
    </row>
    <row r="211034" spans="19:20">
      <c r="S211034" s="33"/>
      <c r="T211034" s="33"/>
    </row>
    <row r="211051" spans="19:20">
      <c r="S211051" s="33"/>
      <c r="T211051" s="33"/>
    </row>
    <row r="211068" spans="19:20">
      <c r="S211068" s="33"/>
      <c r="T211068" s="33"/>
    </row>
    <row r="211085" spans="19:20">
      <c r="S211085" s="33"/>
      <c r="T211085" s="33"/>
    </row>
    <row r="211102" spans="19:20">
      <c r="S211102" s="33"/>
      <c r="T211102" s="33"/>
    </row>
    <row r="211119" spans="19:20">
      <c r="S211119" s="33"/>
      <c r="T211119" s="33"/>
    </row>
    <row r="211136" spans="19:20">
      <c r="S211136" s="33"/>
      <c r="T211136" s="33"/>
    </row>
    <row r="211153" spans="19:20">
      <c r="S211153" s="33"/>
      <c r="T211153" s="33"/>
    </row>
    <row r="211170" spans="19:20">
      <c r="S211170" s="33"/>
      <c r="T211170" s="33"/>
    </row>
    <row r="211187" spans="19:20">
      <c r="S211187" s="33"/>
      <c r="T211187" s="33"/>
    </row>
    <row r="211204" spans="19:20">
      <c r="S211204" s="33"/>
      <c r="T211204" s="33"/>
    </row>
    <row r="211221" spans="19:20">
      <c r="S211221" s="33"/>
      <c r="T211221" s="33"/>
    </row>
    <row r="211238" spans="19:20">
      <c r="S211238" s="33"/>
      <c r="T211238" s="33"/>
    </row>
    <row r="211255" spans="19:20">
      <c r="S211255" s="33"/>
      <c r="T211255" s="33"/>
    </row>
    <row r="211272" spans="19:20">
      <c r="S211272" s="33"/>
      <c r="T211272" s="33"/>
    </row>
    <row r="211289" spans="19:20">
      <c r="S211289" s="33"/>
      <c r="T211289" s="33"/>
    </row>
    <row r="211306" spans="19:20">
      <c r="S211306" s="33"/>
      <c r="T211306" s="33"/>
    </row>
    <row r="211323" spans="19:20">
      <c r="S211323" s="33"/>
      <c r="T211323" s="33"/>
    </row>
    <row r="211340" spans="19:20">
      <c r="S211340" s="33"/>
      <c r="T211340" s="33"/>
    </row>
    <row r="211357" spans="19:20">
      <c r="S211357" s="33"/>
      <c r="T211357" s="33"/>
    </row>
    <row r="211374" spans="19:20">
      <c r="S211374" s="33"/>
      <c r="T211374" s="33"/>
    </row>
    <row r="211391" spans="19:20">
      <c r="S211391" s="33"/>
      <c r="T211391" s="33"/>
    </row>
    <row r="211408" spans="19:20">
      <c r="S211408" s="33"/>
      <c r="T211408" s="33"/>
    </row>
    <row r="211425" spans="19:20">
      <c r="S211425" s="33"/>
      <c r="T211425" s="33"/>
    </row>
    <row r="211442" spans="19:20">
      <c r="S211442" s="33"/>
      <c r="T211442" s="33"/>
    </row>
    <row r="211459" spans="19:20">
      <c r="S211459" s="33"/>
      <c r="T211459" s="33"/>
    </row>
    <row r="211476" spans="19:20">
      <c r="S211476" s="33"/>
      <c r="T211476" s="33"/>
    </row>
    <row r="211493" spans="19:20">
      <c r="S211493" s="33"/>
      <c r="T211493" s="33"/>
    </row>
    <row r="211510" spans="19:20">
      <c r="S211510" s="33"/>
      <c r="T211510" s="33"/>
    </row>
    <row r="211527" spans="19:20">
      <c r="S211527" s="33"/>
      <c r="T211527" s="33"/>
    </row>
    <row r="211544" spans="19:20">
      <c r="S211544" s="33"/>
      <c r="T211544" s="33"/>
    </row>
    <row r="211561" spans="19:20">
      <c r="S211561" s="33"/>
      <c r="T211561" s="33"/>
    </row>
    <row r="211578" spans="19:20">
      <c r="S211578" s="33"/>
      <c r="T211578" s="33"/>
    </row>
    <row r="211595" spans="19:20">
      <c r="S211595" s="33"/>
      <c r="T211595" s="33"/>
    </row>
    <row r="211612" spans="19:20">
      <c r="S211612" s="33"/>
      <c r="T211612" s="33"/>
    </row>
    <row r="211629" spans="19:20">
      <c r="S211629" s="33"/>
      <c r="T211629" s="33"/>
    </row>
    <row r="211646" spans="19:20">
      <c r="S211646" s="33"/>
      <c r="T211646" s="33"/>
    </row>
    <row r="211663" spans="19:20">
      <c r="S211663" s="33"/>
      <c r="T211663" s="33"/>
    </row>
    <row r="211680" spans="19:20">
      <c r="S211680" s="33"/>
      <c r="T211680" s="33"/>
    </row>
    <row r="211697" spans="19:20">
      <c r="S211697" s="33"/>
      <c r="T211697" s="33"/>
    </row>
    <row r="211714" spans="19:20">
      <c r="S211714" s="33"/>
      <c r="T211714" s="33"/>
    </row>
    <row r="211731" spans="19:20">
      <c r="S211731" s="33"/>
      <c r="T211731" s="33"/>
    </row>
    <row r="211748" spans="19:20">
      <c r="S211748" s="33"/>
      <c r="T211748" s="33"/>
    </row>
    <row r="211765" spans="19:20">
      <c r="S211765" s="33"/>
      <c r="T211765" s="33"/>
    </row>
    <row r="211782" spans="19:20">
      <c r="S211782" s="33"/>
      <c r="T211782" s="33"/>
    </row>
    <row r="211799" spans="19:20">
      <c r="S211799" s="33"/>
      <c r="T211799" s="33"/>
    </row>
    <row r="211816" spans="19:20">
      <c r="S211816" s="33"/>
      <c r="T211816" s="33"/>
    </row>
    <row r="211833" spans="19:20">
      <c r="S211833" s="33"/>
      <c r="T211833" s="33"/>
    </row>
    <row r="211850" spans="19:20">
      <c r="S211850" s="33"/>
      <c r="T211850" s="33"/>
    </row>
    <row r="211867" spans="19:20">
      <c r="S211867" s="33"/>
      <c r="T211867" s="33"/>
    </row>
    <row r="211884" spans="19:20">
      <c r="S211884" s="33"/>
      <c r="T211884" s="33"/>
    </row>
    <row r="211901" spans="19:20">
      <c r="S211901" s="33"/>
      <c r="T211901" s="33"/>
    </row>
    <row r="211918" spans="19:20">
      <c r="S211918" s="33"/>
      <c r="T211918" s="33"/>
    </row>
    <row r="211935" spans="19:20">
      <c r="S211935" s="33"/>
      <c r="T211935" s="33"/>
    </row>
    <row r="211952" spans="19:20">
      <c r="S211952" s="33"/>
      <c r="T211952" s="33"/>
    </row>
    <row r="211969" spans="19:20">
      <c r="S211969" s="33"/>
      <c r="T211969" s="33"/>
    </row>
    <row r="211986" spans="19:20">
      <c r="S211986" s="33"/>
      <c r="T211986" s="33"/>
    </row>
    <row r="212003" spans="19:20">
      <c r="S212003" s="33"/>
      <c r="T212003" s="33"/>
    </row>
    <row r="212020" spans="19:20">
      <c r="S212020" s="33"/>
      <c r="T212020" s="33"/>
    </row>
    <row r="212037" spans="19:20">
      <c r="S212037" s="33"/>
      <c r="T212037" s="33"/>
    </row>
    <row r="212054" spans="19:20">
      <c r="S212054" s="33"/>
      <c r="T212054" s="33"/>
    </row>
    <row r="212071" spans="19:20">
      <c r="S212071" s="33"/>
      <c r="T212071" s="33"/>
    </row>
    <row r="212088" spans="19:20">
      <c r="S212088" s="33"/>
      <c r="T212088" s="33"/>
    </row>
    <row r="212105" spans="19:20">
      <c r="S212105" s="33"/>
      <c r="T212105" s="33"/>
    </row>
    <row r="212122" spans="19:20">
      <c r="S212122" s="33"/>
      <c r="T212122" s="33"/>
    </row>
    <row r="212139" spans="19:20">
      <c r="S212139" s="33"/>
      <c r="T212139" s="33"/>
    </row>
    <row r="212156" spans="19:20">
      <c r="S212156" s="33"/>
      <c r="T212156" s="33"/>
    </row>
    <row r="212173" spans="19:20">
      <c r="S212173" s="33"/>
      <c r="T212173" s="33"/>
    </row>
    <row r="212190" spans="19:20">
      <c r="S212190" s="33"/>
      <c r="T212190" s="33"/>
    </row>
    <row r="212207" spans="19:20">
      <c r="S212207" s="33"/>
      <c r="T212207" s="33"/>
    </row>
    <row r="212224" spans="19:20">
      <c r="S212224" s="33"/>
      <c r="T212224" s="33"/>
    </row>
    <row r="212241" spans="19:20">
      <c r="S212241" s="33"/>
      <c r="T212241" s="33"/>
    </row>
    <row r="212258" spans="19:20">
      <c r="S212258" s="33"/>
      <c r="T212258" s="33"/>
    </row>
    <row r="212275" spans="19:20">
      <c r="S212275" s="33"/>
      <c r="T212275" s="33"/>
    </row>
    <row r="212292" spans="19:20">
      <c r="S212292" s="33"/>
      <c r="T212292" s="33"/>
    </row>
    <row r="212309" spans="19:20">
      <c r="S212309" s="33"/>
      <c r="T212309" s="33"/>
    </row>
    <row r="212326" spans="19:20">
      <c r="S212326" s="33"/>
      <c r="T212326" s="33"/>
    </row>
    <row r="212343" spans="19:20">
      <c r="S212343" s="33"/>
      <c r="T212343" s="33"/>
    </row>
    <row r="212360" spans="19:20">
      <c r="S212360" s="33"/>
      <c r="T212360" s="33"/>
    </row>
    <row r="212377" spans="19:20">
      <c r="S212377" s="33"/>
      <c r="T212377" s="33"/>
    </row>
    <row r="212394" spans="19:20">
      <c r="S212394" s="33"/>
      <c r="T212394" s="33"/>
    </row>
    <row r="212411" spans="19:20">
      <c r="S212411" s="33"/>
      <c r="T212411" s="33"/>
    </row>
    <row r="212428" spans="19:20">
      <c r="S212428" s="33"/>
      <c r="T212428" s="33"/>
    </row>
    <row r="212445" spans="19:20">
      <c r="S212445" s="33"/>
      <c r="T212445" s="33"/>
    </row>
    <row r="212462" spans="19:20">
      <c r="S212462" s="33"/>
      <c r="T212462" s="33"/>
    </row>
    <row r="212479" spans="19:20">
      <c r="S212479" s="33"/>
      <c r="T212479" s="33"/>
    </row>
    <row r="212496" spans="19:20">
      <c r="S212496" s="33"/>
      <c r="T212496" s="33"/>
    </row>
    <row r="212513" spans="19:20">
      <c r="S212513" s="33"/>
      <c r="T212513" s="33"/>
    </row>
    <row r="212530" spans="19:20">
      <c r="S212530" s="33"/>
      <c r="T212530" s="33"/>
    </row>
    <row r="212547" spans="19:20">
      <c r="S212547" s="33"/>
      <c r="T212547" s="33"/>
    </row>
    <row r="212564" spans="19:20">
      <c r="S212564" s="33"/>
      <c r="T212564" s="33"/>
    </row>
    <row r="212581" spans="19:20">
      <c r="S212581" s="33"/>
      <c r="T212581" s="33"/>
    </row>
    <row r="212598" spans="19:20">
      <c r="S212598" s="33"/>
      <c r="T212598" s="33"/>
    </row>
    <row r="212615" spans="19:20">
      <c r="S212615" s="33"/>
      <c r="T212615" s="33"/>
    </row>
    <row r="212632" spans="19:20">
      <c r="S212632" s="33"/>
      <c r="T212632" s="33"/>
    </row>
    <row r="212649" spans="19:20">
      <c r="S212649" s="33"/>
      <c r="T212649" s="33"/>
    </row>
    <row r="212666" spans="19:20">
      <c r="S212666" s="33"/>
      <c r="T212666" s="33"/>
    </row>
    <row r="212683" spans="19:20">
      <c r="S212683" s="33"/>
      <c r="T212683" s="33"/>
    </row>
    <row r="212700" spans="19:20">
      <c r="S212700" s="33"/>
      <c r="T212700" s="33"/>
    </row>
    <row r="212717" spans="19:20">
      <c r="S212717" s="33"/>
      <c r="T212717" s="33"/>
    </row>
    <row r="212734" spans="19:20">
      <c r="S212734" s="33"/>
      <c r="T212734" s="33"/>
    </row>
    <row r="212751" spans="19:20">
      <c r="S212751" s="33"/>
      <c r="T212751" s="33"/>
    </row>
    <row r="212768" spans="19:20">
      <c r="S212768" s="33"/>
      <c r="T212768" s="33"/>
    </row>
    <row r="212785" spans="19:20">
      <c r="S212785" s="33"/>
      <c r="T212785" s="33"/>
    </row>
    <row r="212802" spans="19:20">
      <c r="S212802" s="33"/>
      <c r="T212802" s="33"/>
    </row>
    <row r="212819" spans="19:20">
      <c r="S212819" s="33"/>
      <c r="T212819" s="33"/>
    </row>
    <row r="212836" spans="19:20">
      <c r="S212836" s="33"/>
      <c r="T212836" s="33"/>
    </row>
    <row r="212853" spans="19:20">
      <c r="S212853" s="33"/>
      <c r="T212853" s="33"/>
    </row>
    <row r="212870" spans="19:20">
      <c r="S212870" s="33"/>
      <c r="T212870" s="33"/>
    </row>
    <row r="212887" spans="19:20">
      <c r="S212887" s="33"/>
      <c r="T212887" s="33"/>
    </row>
    <row r="212904" spans="19:20">
      <c r="S212904" s="33"/>
      <c r="T212904" s="33"/>
    </row>
    <row r="212921" spans="19:20">
      <c r="S212921" s="33"/>
      <c r="T212921" s="33"/>
    </row>
    <row r="212938" spans="19:20">
      <c r="S212938" s="33"/>
      <c r="T212938" s="33"/>
    </row>
    <row r="212955" spans="19:20">
      <c r="S212955" s="33"/>
      <c r="T212955" s="33"/>
    </row>
    <row r="212972" spans="19:20">
      <c r="S212972" s="33"/>
      <c r="T212972" s="33"/>
    </row>
    <row r="212989" spans="19:20">
      <c r="S212989" s="33"/>
      <c r="T212989" s="33"/>
    </row>
    <row r="213006" spans="19:20">
      <c r="S213006" s="33"/>
      <c r="T213006" s="33"/>
    </row>
    <row r="213023" spans="19:20">
      <c r="S213023" s="33"/>
      <c r="T213023" s="33"/>
    </row>
    <row r="213040" spans="19:20">
      <c r="S213040" s="33"/>
      <c r="T213040" s="33"/>
    </row>
    <row r="213057" spans="19:20">
      <c r="S213057" s="33"/>
      <c r="T213057" s="33"/>
    </row>
    <row r="213074" spans="19:20">
      <c r="S213074" s="33"/>
      <c r="T213074" s="33"/>
    </row>
    <row r="213091" spans="19:20">
      <c r="S213091" s="33"/>
      <c r="T213091" s="33"/>
    </row>
    <row r="213108" spans="19:20">
      <c r="S213108" s="33"/>
      <c r="T213108" s="33"/>
    </row>
    <row r="213125" spans="19:20">
      <c r="S213125" s="33"/>
      <c r="T213125" s="33"/>
    </row>
    <row r="213142" spans="19:20">
      <c r="S213142" s="33"/>
      <c r="T213142" s="33"/>
    </row>
    <row r="213159" spans="19:20">
      <c r="S213159" s="33"/>
      <c r="T213159" s="33"/>
    </row>
    <row r="213176" spans="19:20">
      <c r="S213176" s="33"/>
      <c r="T213176" s="33"/>
    </row>
    <row r="213193" spans="19:20">
      <c r="S213193" s="33"/>
      <c r="T213193" s="33"/>
    </row>
    <row r="213210" spans="19:20">
      <c r="S213210" s="33"/>
      <c r="T213210" s="33"/>
    </row>
    <row r="213227" spans="19:20">
      <c r="S213227" s="33"/>
      <c r="T213227" s="33"/>
    </row>
    <row r="213244" spans="19:20">
      <c r="S213244" s="33"/>
      <c r="T213244" s="33"/>
    </row>
    <row r="213261" spans="19:20">
      <c r="S213261" s="33"/>
      <c r="T213261" s="33"/>
    </row>
    <row r="213278" spans="19:20">
      <c r="S213278" s="33"/>
      <c r="T213278" s="33"/>
    </row>
    <row r="213295" spans="19:20">
      <c r="S213295" s="33"/>
      <c r="T213295" s="33"/>
    </row>
    <row r="213312" spans="19:20">
      <c r="S213312" s="33"/>
      <c r="T213312" s="33"/>
    </row>
    <row r="213329" spans="19:20">
      <c r="S213329" s="33"/>
      <c r="T213329" s="33"/>
    </row>
    <row r="213346" spans="19:20">
      <c r="S213346" s="33"/>
      <c r="T213346" s="33"/>
    </row>
    <row r="213363" spans="19:20">
      <c r="S213363" s="33"/>
      <c r="T213363" s="33"/>
    </row>
    <row r="213380" spans="19:20">
      <c r="S213380" s="33"/>
      <c r="T213380" s="33"/>
    </row>
    <row r="213397" spans="19:20">
      <c r="S213397" s="33"/>
      <c r="T213397" s="33"/>
    </row>
    <row r="213414" spans="19:20">
      <c r="S213414" s="33"/>
      <c r="T213414" s="33"/>
    </row>
    <row r="213431" spans="19:20">
      <c r="S213431" s="33"/>
      <c r="T213431" s="33"/>
    </row>
    <row r="213448" spans="19:20">
      <c r="S213448" s="33"/>
      <c r="T213448" s="33"/>
    </row>
    <row r="213465" spans="19:20">
      <c r="S213465" s="33"/>
      <c r="T213465" s="33"/>
    </row>
    <row r="213482" spans="19:20">
      <c r="S213482" s="33"/>
      <c r="T213482" s="33"/>
    </row>
    <row r="213499" spans="19:20">
      <c r="S213499" s="33"/>
      <c r="T213499" s="33"/>
    </row>
    <row r="213516" spans="19:20">
      <c r="S213516" s="33"/>
      <c r="T213516" s="33"/>
    </row>
    <row r="213533" spans="19:20">
      <c r="S213533" s="33"/>
      <c r="T213533" s="33"/>
    </row>
    <row r="213550" spans="19:20">
      <c r="S213550" s="33"/>
      <c r="T213550" s="33"/>
    </row>
    <row r="213567" spans="19:20">
      <c r="S213567" s="33"/>
      <c r="T213567" s="33"/>
    </row>
    <row r="213584" spans="19:20">
      <c r="S213584" s="33"/>
      <c r="T213584" s="33"/>
    </row>
    <row r="213601" spans="19:20">
      <c r="S213601" s="33"/>
      <c r="T213601" s="33"/>
    </row>
    <row r="213618" spans="19:20">
      <c r="S213618" s="33"/>
      <c r="T213618" s="33"/>
    </row>
    <row r="213635" spans="19:20">
      <c r="S213635" s="33"/>
      <c r="T213635" s="33"/>
    </row>
    <row r="213652" spans="19:20">
      <c r="S213652" s="33"/>
      <c r="T213652" s="33"/>
    </row>
    <row r="213669" spans="19:20">
      <c r="S213669" s="33"/>
      <c r="T213669" s="33"/>
    </row>
    <row r="213686" spans="19:20">
      <c r="S213686" s="33"/>
      <c r="T213686" s="33"/>
    </row>
    <row r="213703" spans="19:20">
      <c r="S213703" s="33"/>
      <c r="T213703" s="33"/>
    </row>
    <row r="213720" spans="19:20">
      <c r="S213720" s="33"/>
      <c r="T213720" s="33"/>
    </row>
    <row r="213737" spans="19:20">
      <c r="S213737" s="33"/>
      <c r="T213737" s="33"/>
    </row>
    <row r="213754" spans="19:20">
      <c r="S213754" s="33"/>
      <c r="T213754" s="33"/>
    </row>
    <row r="213771" spans="19:20">
      <c r="S213771" s="33"/>
      <c r="T213771" s="33"/>
    </row>
    <row r="213788" spans="19:20">
      <c r="S213788" s="33"/>
      <c r="T213788" s="33"/>
    </row>
    <row r="213805" spans="19:20">
      <c r="S213805" s="33"/>
      <c r="T213805" s="33"/>
    </row>
    <row r="213822" spans="19:20">
      <c r="S213822" s="33"/>
      <c r="T213822" s="33"/>
    </row>
    <row r="213839" spans="19:20">
      <c r="S213839" s="33"/>
      <c r="T213839" s="33"/>
    </row>
    <row r="213856" spans="19:20">
      <c r="S213856" s="33"/>
      <c r="T213856" s="33"/>
    </row>
    <row r="213873" spans="19:20">
      <c r="S213873" s="33"/>
      <c r="T213873" s="33"/>
    </row>
    <row r="213890" spans="19:20">
      <c r="S213890" s="33"/>
      <c r="T213890" s="33"/>
    </row>
    <row r="213907" spans="19:20">
      <c r="S213907" s="33"/>
      <c r="T213907" s="33"/>
    </row>
    <row r="213924" spans="19:20">
      <c r="S213924" s="33"/>
      <c r="T213924" s="33"/>
    </row>
    <row r="213941" spans="19:20">
      <c r="S213941" s="33"/>
      <c r="T213941" s="33"/>
    </row>
    <row r="213958" spans="19:20">
      <c r="S213958" s="33"/>
      <c r="T213958" s="33"/>
    </row>
    <row r="213975" spans="19:20">
      <c r="S213975" s="33"/>
      <c r="T213975" s="33"/>
    </row>
    <row r="213992" spans="19:20">
      <c r="S213992" s="33"/>
      <c r="T213992" s="33"/>
    </row>
    <row r="214009" spans="19:20">
      <c r="S214009" s="33"/>
      <c r="T214009" s="33"/>
    </row>
    <row r="214026" spans="19:20">
      <c r="S214026" s="33"/>
      <c r="T214026" s="33"/>
    </row>
    <row r="214043" spans="19:20">
      <c r="S214043" s="33"/>
      <c r="T214043" s="33"/>
    </row>
    <row r="214060" spans="19:20">
      <c r="S214060" s="33"/>
      <c r="T214060" s="33"/>
    </row>
    <row r="214077" spans="19:20">
      <c r="S214077" s="33"/>
      <c r="T214077" s="33"/>
    </row>
    <row r="214094" spans="19:20">
      <c r="S214094" s="33"/>
      <c r="T214094" s="33"/>
    </row>
    <row r="214111" spans="19:20">
      <c r="S214111" s="33"/>
      <c r="T214111" s="33"/>
    </row>
    <row r="214128" spans="19:20">
      <c r="S214128" s="33"/>
      <c r="T214128" s="33"/>
    </row>
    <row r="214145" spans="19:20">
      <c r="S214145" s="33"/>
      <c r="T214145" s="33"/>
    </row>
    <row r="214162" spans="19:20">
      <c r="S214162" s="33"/>
      <c r="T214162" s="33"/>
    </row>
    <row r="214179" spans="19:20">
      <c r="S214179" s="33"/>
      <c r="T214179" s="33"/>
    </row>
    <row r="214196" spans="19:20">
      <c r="S214196" s="33"/>
      <c r="T214196" s="33"/>
    </row>
    <row r="214213" spans="19:20">
      <c r="S214213" s="33"/>
      <c r="T214213" s="33"/>
    </row>
    <row r="214230" spans="19:20">
      <c r="S214230" s="33"/>
      <c r="T214230" s="33"/>
    </row>
    <row r="214247" spans="19:20">
      <c r="S214247" s="33"/>
      <c r="T214247" s="33"/>
    </row>
    <row r="214264" spans="19:20">
      <c r="S214264" s="33"/>
      <c r="T214264" s="33"/>
    </row>
    <row r="214281" spans="19:20">
      <c r="S214281" s="33"/>
      <c r="T214281" s="33"/>
    </row>
    <row r="214298" spans="19:20">
      <c r="S214298" s="33"/>
      <c r="T214298" s="33"/>
    </row>
    <row r="214315" spans="19:20">
      <c r="S214315" s="33"/>
      <c r="T214315" s="33"/>
    </row>
    <row r="214332" spans="19:20">
      <c r="S214332" s="33"/>
      <c r="T214332" s="33"/>
    </row>
    <row r="214349" spans="19:20">
      <c r="S214349" s="33"/>
      <c r="T214349" s="33"/>
    </row>
    <row r="214366" spans="19:20">
      <c r="S214366" s="33"/>
      <c r="T214366" s="33"/>
    </row>
    <row r="214383" spans="19:20">
      <c r="S214383" s="33"/>
      <c r="T214383" s="33"/>
    </row>
    <row r="214400" spans="19:20">
      <c r="S214400" s="33"/>
      <c r="T214400" s="33"/>
    </row>
    <row r="214417" spans="19:20">
      <c r="S214417" s="33"/>
      <c r="T214417" s="33"/>
    </row>
    <row r="214434" spans="19:20">
      <c r="S214434" s="33"/>
      <c r="T214434" s="33"/>
    </row>
    <row r="214451" spans="19:20">
      <c r="S214451" s="33"/>
      <c r="T214451" s="33"/>
    </row>
    <row r="214468" spans="19:20">
      <c r="S214468" s="33"/>
      <c r="T214468" s="33"/>
    </row>
    <row r="214485" spans="19:20">
      <c r="S214485" s="33"/>
      <c r="T214485" s="33"/>
    </row>
    <row r="214502" spans="19:20">
      <c r="S214502" s="33"/>
      <c r="T214502" s="33"/>
    </row>
    <row r="214519" spans="19:20">
      <c r="S214519" s="33"/>
      <c r="T214519" s="33"/>
    </row>
    <row r="214536" spans="19:20">
      <c r="S214536" s="33"/>
      <c r="T214536" s="33"/>
    </row>
    <row r="214553" spans="19:20">
      <c r="S214553" s="33"/>
      <c r="T214553" s="33"/>
    </row>
    <row r="214570" spans="19:20">
      <c r="S214570" s="33"/>
      <c r="T214570" s="33"/>
    </row>
    <row r="214587" spans="19:20">
      <c r="S214587" s="33"/>
      <c r="T214587" s="33"/>
    </row>
    <row r="214604" spans="19:20">
      <c r="S214604" s="33"/>
      <c r="T214604" s="33"/>
    </row>
    <row r="214621" spans="19:20">
      <c r="S214621" s="33"/>
      <c r="T214621" s="33"/>
    </row>
    <row r="214638" spans="19:20">
      <c r="S214638" s="33"/>
      <c r="T214638" s="33"/>
    </row>
    <row r="214655" spans="19:20">
      <c r="S214655" s="33"/>
      <c r="T214655" s="33"/>
    </row>
    <row r="214672" spans="19:20">
      <c r="S214672" s="33"/>
      <c r="T214672" s="33"/>
    </row>
    <row r="214689" spans="19:20">
      <c r="S214689" s="33"/>
      <c r="T214689" s="33"/>
    </row>
    <row r="214706" spans="19:20">
      <c r="S214706" s="33"/>
      <c r="T214706" s="33"/>
    </row>
    <row r="214723" spans="19:20">
      <c r="S214723" s="33"/>
      <c r="T214723" s="33"/>
    </row>
    <row r="214740" spans="19:20">
      <c r="S214740" s="33"/>
      <c r="T214740" s="33"/>
    </row>
    <row r="214757" spans="19:20">
      <c r="S214757" s="33"/>
      <c r="T214757" s="33"/>
    </row>
    <row r="214774" spans="19:20">
      <c r="S214774" s="33"/>
      <c r="T214774" s="33"/>
    </row>
    <row r="214791" spans="19:20">
      <c r="S214791" s="33"/>
      <c r="T214791" s="33"/>
    </row>
    <row r="214808" spans="19:20">
      <c r="S214808" s="33"/>
      <c r="T214808" s="33"/>
    </row>
    <row r="214825" spans="19:20">
      <c r="S214825" s="33"/>
      <c r="T214825" s="33"/>
    </row>
    <row r="214842" spans="19:20">
      <c r="S214842" s="33"/>
      <c r="T214842" s="33"/>
    </row>
    <row r="214859" spans="19:20">
      <c r="S214859" s="33"/>
      <c r="T214859" s="33"/>
    </row>
    <row r="214876" spans="19:20">
      <c r="S214876" s="33"/>
      <c r="T214876" s="33"/>
    </row>
    <row r="214893" spans="19:20">
      <c r="S214893" s="33"/>
      <c r="T214893" s="33"/>
    </row>
    <row r="214910" spans="19:20">
      <c r="S214910" s="33"/>
      <c r="T214910" s="33"/>
    </row>
    <row r="214927" spans="19:20">
      <c r="S214927" s="33"/>
      <c r="T214927" s="33"/>
    </row>
    <row r="214944" spans="19:20">
      <c r="S214944" s="33"/>
      <c r="T214944" s="33"/>
    </row>
    <row r="214961" spans="19:20">
      <c r="S214961" s="33"/>
      <c r="T214961" s="33"/>
    </row>
    <row r="214978" spans="19:20">
      <c r="S214978" s="33"/>
      <c r="T214978" s="33"/>
    </row>
    <row r="214995" spans="19:20">
      <c r="S214995" s="33"/>
      <c r="T214995" s="33"/>
    </row>
    <row r="215012" spans="19:20">
      <c r="S215012" s="33"/>
      <c r="T215012" s="33"/>
    </row>
    <row r="215029" spans="19:20">
      <c r="S215029" s="33"/>
      <c r="T215029" s="33"/>
    </row>
    <row r="215046" spans="19:20">
      <c r="S215046" s="33"/>
      <c r="T215046" s="33"/>
    </row>
    <row r="215063" spans="19:20">
      <c r="S215063" s="33"/>
      <c r="T215063" s="33"/>
    </row>
    <row r="215080" spans="19:20">
      <c r="S215080" s="33"/>
      <c r="T215080" s="33"/>
    </row>
    <row r="215097" spans="19:20">
      <c r="S215097" s="33"/>
      <c r="T215097" s="33"/>
    </row>
    <row r="215114" spans="19:20">
      <c r="S215114" s="33"/>
      <c r="T215114" s="33"/>
    </row>
    <row r="215131" spans="19:20">
      <c r="S215131" s="33"/>
      <c r="T215131" s="33"/>
    </row>
    <row r="215148" spans="19:20">
      <c r="S215148" s="33"/>
      <c r="T215148" s="33"/>
    </row>
    <row r="215165" spans="19:20">
      <c r="S215165" s="33"/>
      <c r="T215165" s="33"/>
    </row>
    <row r="215182" spans="19:20">
      <c r="S215182" s="33"/>
      <c r="T215182" s="33"/>
    </row>
    <row r="215199" spans="19:20">
      <c r="S215199" s="33"/>
      <c r="T215199" s="33"/>
    </row>
    <row r="215216" spans="19:20">
      <c r="S215216" s="33"/>
      <c r="T215216" s="33"/>
    </row>
    <row r="215233" spans="19:20">
      <c r="S215233" s="33"/>
      <c r="T215233" s="33"/>
    </row>
    <row r="215250" spans="19:20">
      <c r="S215250" s="33"/>
      <c r="T215250" s="33"/>
    </row>
    <row r="215267" spans="19:20">
      <c r="S215267" s="33"/>
      <c r="T215267" s="33"/>
    </row>
    <row r="215284" spans="19:20">
      <c r="S215284" s="33"/>
      <c r="T215284" s="33"/>
    </row>
    <row r="215301" spans="19:20">
      <c r="S215301" s="33"/>
      <c r="T215301" s="33"/>
    </row>
    <row r="215318" spans="19:20">
      <c r="S215318" s="33"/>
      <c r="T215318" s="33"/>
    </row>
    <row r="215335" spans="19:20">
      <c r="S215335" s="33"/>
      <c r="T215335" s="33"/>
    </row>
    <row r="215352" spans="19:20">
      <c r="S215352" s="33"/>
      <c r="T215352" s="33"/>
    </row>
    <row r="215369" spans="19:20">
      <c r="S215369" s="33"/>
      <c r="T215369" s="33"/>
    </row>
    <row r="215386" spans="19:20">
      <c r="S215386" s="33"/>
      <c r="T215386" s="33"/>
    </row>
    <row r="215403" spans="19:20">
      <c r="S215403" s="33"/>
      <c r="T215403" s="33"/>
    </row>
    <row r="215420" spans="19:20">
      <c r="S215420" s="33"/>
      <c r="T215420" s="33"/>
    </row>
    <row r="215437" spans="19:20">
      <c r="S215437" s="33"/>
      <c r="T215437" s="33"/>
    </row>
    <row r="215454" spans="19:20">
      <c r="S215454" s="33"/>
      <c r="T215454" s="33"/>
    </row>
    <row r="215471" spans="19:20">
      <c r="S215471" s="33"/>
      <c r="T215471" s="33"/>
    </row>
    <row r="215488" spans="19:20">
      <c r="S215488" s="33"/>
      <c r="T215488" s="33"/>
    </row>
    <row r="215505" spans="19:20">
      <c r="S215505" s="33"/>
      <c r="T215505" s="33"/>
    </row>
    <row r="215522" spans="19:20">
      <c r="S215522" s="33"/>
      <c r="T215522" s="33"/>
    </row>
    <row r="215539" spans="19:20">
      <c r="S215539" s="33"/>
      <c r="T215539" s="33"/>
    </row>
    <row r="215556" spans="19:20">
      <c r="S215556" s="33"/>
      <c r="T215556" s="33"/>
    </row>
    <row r="215573" spans="19:20">
      <c r="S215573" s="33"/>
      <c r="T215573" s="33"/>
    </row>
    <row r="215590" spans="19:20">
      <c r="S215590" s="33"/>
      <c r="T215590" s="33"/>
    </row>
    <row r="215607" spans="19:20">
      <c r="S215607" s="33"/>
      <c r="T215607" s="33"/>
    </row>
    <row r="215624" spans="19:20">
      <c r="S215624" s="33"/>
      <c r="T215624" s="33"/>
    </row>
    <row r="215641" spans="19:20">
      <c r="S215641" s="33"/>
      <c r="T215641" s="33"/>
    </row>
    <row r="215658" spans="19:20">
      <c r="S215658" s="33"/>
      <c r="T215658" s="33"/>
    </row>
    <row r="215675" spans="19:20">
      <c r="S215675" s="33"/>
      <c r="T215675" s="33"/>
    </row>
    <row r="215692" spans="19:20">
      <c r="S215692" s="33"/>
      <c r="T215692" s="33"/>
    </row>
    <row r="215709" spans="19:20">
      <c r="S215709" s="33"/>
      <c r="T215709" s="33"/>
    </row>
    <row r="215726" spans="19:20">
      <c r="S215726" s="33"/>
      <c r="T215726" s="33"/>
    </row>
    <row r="215743" spans="19:20">
      <c r="S215743" s="33"/>
      <c r="T215743" s="33"/>
    </row>
    <row r="215760" spans="19:20">
      <c r="S215760" s="33"/>
      <c r="T215760" s="33"/>
    </row>
    <row r="215777" spans="19:20">
      <c r="S215777" s="33"/>
      <c r="T215777" s="33"/>
    </row>
    <row r="215794" spans="19:20">
      <c r="S215794" s="33"/>
      <c r="T215794" s="33"/>
    </row>
    <row r="215811" spans="19:20">
      <c r="S215811" s="33"/>
      <c r="T215811" s="33"/>
    </row>
    <row r="215828" spans="19:20">
      <c r="S215828" s="33"/>
      <c r="T215828" s="33"/>
    </row>
    <row r="215845" spans="19:20">
      <c r="S215845" s="33"/>
      <c r="T215845" s="33"/>
    </row>
    <row r="215862" spans="19:20">
      <c r="S215862" s="33"/>
      <c r="T215862" s="33"/>
    </row>
    <row r="215879" spans="19:20">
      <c r="S215879" s="33"/>
      <c r="T215879" s="33"/>
    </row>
    <row r="215896" spans="19:20">
      <c r="S215896" s="33"/>
      <c r="T215896" s="33"/>
    </row>
    <row r="215913" spans="19:20">
      <c r="S215913" s="33"/>
      <c r="T215913" s="33"/>
    </row>
    <row r="215930" spans="19:20">
      <c r="S215930" s="33"/>
      <c r="T215930" s="33"/>
    </row>
    <row r="215947" spans="19:20">
      <c r="S215947" s="33"/>
      <c r="T215947" s="33"/>
    </row>
    <row r="215964" spans="19:20">
      <c r="S215964" s="33"/>
      <c r="T215964" s="33"/>
    </row>
    <row r="215981" spans="19:20">
      <c r="S215981" s="33"/>
      <c r="T215981" s="33"/>
    </row>
    <row r="215998" spans="19:20">
      <c r="S215998" s="33"/>
      <c r="T215998" s="33"/>
    </row>
    <row r="216015" spans="19:20">
      <c r="S216015" s="33"/>
      <c r="T216015" s="33"/>
    </row>
    <row r="216032" spans="19:20">
      <c r="S216032" s="33"/>
      <c r="T216032" s="33"/>
    </row>
    <row r="216049" spans="19:20">
      <c r="S216049" s="33"/>
      <c r="T216049" s="33"/>
    </row>
    <row r="216066" spans="19:20">
      <c r="S216066" s="33"/>
      <c r="T216066" s="33"/>
    </row>
    <row r="216083" spans="19:20">
      <c r="S216083" s="33"/>
      <c r="T216083" s="33"/>
    </row>
    <row r="216100" spans="19:20">
      <c r="S216100" s="33"/>
      <c r="T216100" s="33"/>
    </row>
    <row r="216117" spans="19:20">
      <c r="S216117" s="33"/>
      <c r="T216117" s="33"/>
    </row>
    <row r="216134" spans="19:20">
      <c r="S216134" s="33"/>
      <c r="T216134" s="33"/>
    </row>
    <row r="216151" spans="19:20">
      <c r="S216151" s="33"/>
      <c r="T216151" s="33"/>
    </row>
    <row r="216168" spans="19:20">
      <c r="S216168" s="33"/>
      <c r="T216168" s="33"/>
    </row>
    <row r="216185" spans="19:20">
      <c r="S216185" s="33"/>
      <c r="T216185" s="33"/>
    </row>
    <row r="216202" spans="19:20">
      <c r="S216202" s="33"/>
      <c r="T216202" s="33"/>
    </row>
    <row r="216219" spans="19:20">
      <c r="S216219" s="33"/>
      <c r="T216219" s="33"/>
    </row>
    <row r="216236" spans="19:20">
      <c r="S216236" s="33"/>
      <c r="T216236" s="33"/>
    </row>
    <row r="216253" spans="19:20">
      <c r="S216253" s="33"/>
      <c r="T216253" s="33"/>
    </row>
    <row r="216270" spans="19:20">
      <c r="S216270" s="33"/>
      <c r="T216270" s="33"/>
    </row>
    <row r="216287" spans="19:20">
      <c r="S216287" s="33"/>
      <c r="T216287" s="33"/>
    </row>
    <row r="216304" spans="19:20">
      <c r="S216304" s="33"/>
      <c r="T216304" s="33"/>
    </row>
    <row r="216321" spans="19:20">
      <c r="S216321" s="33"/>
      <c r="T216321" s="33"/>
    </row>
    <row r="216338" spans="19:20">
      <c r="S216338" s="33"/>
      <c r="T216338" s="33"/>
    </row>
    <row r="216355" spans="19:20">
      <c r="S216355" s="33"/>
      <c r="T216355" s="33"/>
    </row>
    <row r="216372" spans="19:20">
      <c r="S216372" s="33"/>
      <c r="T216372" s="33"/>
    </row>
    <row r="216389" spans="19:20">
      <c r="S216389" s="33"/>
      <c r="T216389" s="33"/>
    </row>
    <row r="216406" spans="19:20">
      <c r="S216406" s="33"/>
      <c r="T216406" s="33"/>
    </row>
    <row r="216423" spans="19:20">
      <c r="S216423" s="33"/>
      <c r="T216423" s="33"/>
    </row>
    <row r="216440" spans="19:20">
      <c r="S216440" s="33"/>
      <c r="T216440" s="33"/>
    </row>
    <row r="216457" spans="19:20">
      <c r="S216457" s="33"/>
      <c r="T216457" s="33"/>
    </row>
    <row r="216474" spans="19:20">
      <c r="S216474" s="33"/>
      <c r="T216474" s="33"/>
    </row>
    <row r="216491" spans="19:20">
      <c r="S216491" s="33"/>
      <c r="T216491" s="33"/>
    </row>
    <row r="216508" spans="19:20">
      <c r="S216508" s="33"/>
      <c r="T216508" s="33"/>
    </row>
    <row r="216525" spans="19:20">
      <c r="S216525" s="33"/>
      <c r="T216525" s="33"/>
    </row>
    <row r="216542" spans="19:20">
      <c r="S216542" s="33"/>
      <c r="T216542" s="33"/>
    </row>
    <row r="216559" spans="19:20">
      <c r="S216559" s="33"/>
      <c r="T216559" s="33"/>
    </row>
    <row r="216576" spans="19:20">
      <c r="S216576" s="33"/>
      <c r="T216576" s="33"/>
    </row>
    <row r="216593" spans="19:20">
      <c r="S216593" s="33"/>
      <c r="T216593" s="33"/>
    </row>
    <row r="216610" spans="19:20">
      <c r="S216610" s="33"/>
      <c r="T216610" s="33"/>
    </row>
    <row r="216627" spans="19:20">
      <c r="S216627" s="33"/>
      <c r="T216627" s="33"/>
    </row>
    <row r="216644" spans="19:20">
      <c r="S216644" s="33"/>
      <c r="T216644" s="33"/>
    </row>
    <row r="216661" spans="19:20">
      <c r="S216661" s="33"/>
      <c r="T216661" s="33"/>
    </row>
    <row r="216678" spans="19:20">
      <c r="S216678" s="33"/>
      <c r="T216678" s="33"/>
    </row>
    <row r="216695" spans="19:20">
      <c r="S216695" s="33"/>
      <c r="T216695" s="33"/>
    </row>
    <row r="216712" spans="19:20">
      <c r="S216712" s="33"/>
      <c r="T216712" s="33"/>
    </row>
    <row r="216729" spans="19:20">
      <c r="S216729" s="33"/>
      <c r="T216729" s="33"/>
    </row>
    <row r="216746" spans="19:20">
      <c r="S216746" s="33"/>
      <c r="T216746" s="33"/>
    </row>
    <row r="216763" spans="19:20">
      <c r="S216763" s="33"/>
      <c r="T216763" s="33"/>
    </row>
    <row r="216780" spans="19:20">
      <c r="S216780" s="33"/>
      <c r="T216780" s="33"/>
    </row>
    <row r="216797" spans="19:20">
      <c r="S216797" s="33"/>
      <c r="T216797" s="33"/>
    </row>
    <row r="216814" spans="19:20">
      <c r="S216814" s="33"/>
      <c r="T216814" s="33"/>
    </row>
    <row r="216831" spans="19:20">
      <c r="S216831" s="33"/>
      <c r="T216831" s="33"/>
    </row>
    <row r="216848" spans="19:20">
      <c r="S216848" s="33"/>
      <c r="T216848" s="33"/>
    </row>
    <row r="216865" spans="19:20">
      <c r="S216865" s="33"/>
      <c r="T216865" s="33"/>
    </row>
    <row r="216882" spans="19:20">
      <c r="S216882" s="33"/>
      <c r="T216882" s="33"/>
    </row>
    <row r="216899" spans="19:20">
      <c r="S216899" s="33"/>
      <c r="T216899" s="33"/>
    </row>
    <row r="216916" spans="19:20">
      <c r="S216916" s="33"/>
      <c r="T216916" s="33"/>
    </row>
    <row r="216933" spans="19:20">
      <c r="S216933" s="33"/>
      <c r="T216933" s="33"/>
    </row>
    <row r="216950" spans="19:20">
      <c r="S216950" s="33"/>
      <c r="T216950" s="33"/>
    </row>
    <row r="216967" spans="19:20">
      <c r="S216967" s="33"/>
      <c r="T216967" s="33"/>
    </row>
    <row r="216984" spans="19:20">
      <c r="S216984" s="33"/>
      <c r="T216984" s="33"/>
    </row>
    <row r="217001" spans="19:20">
      <c r="S217001" s="33"/>
      <c r="T217001" s="33"/>
    </row>
    <row r="217018" spans="19:20">
      <c r="S217018" s="33"/>
      <c r="T217018" s="33"/>
    </row>
    <row r="217035" spans="19:20">
      <c r="S217035" s="33"/>
      <c r="T217035" s="33"/>
    </row>
    <row r="217052" spans="19:20">
      <c r="S217052" s="33"/>
      <c r="T217052" s="33"/>
    </row>
    <row r="217069" spans="19:20">
      <c r="S217069" s="33"/>
      <c r="T217069" s="33"/>
    </row>
    <row r="217086" spans="19:20">
      <c r="S217086" s="33"/>
      <c r="T217086" s="33"/>
    </row>
    <row r="217103" spans="19:20">
      <c r="S217103" s="33"/>
      <c r="T217103" s="33"/>
    </row>
    <row r="217120" spans="19:20">
      <c r="S217120" s="33"/>
      <c r="T217120" s="33"/>
    </row>
    <row r="217137" spans="19:20">
      <c r="S217137" s="33"/>
      <c r="T217137" s="33"/>
    </row>
    <row r="217154" spans="19:20">
      <c r="S217154" s="33"/>
      <c r="T217154" s="33"/>
    </row>
    <row r="217171" spans="19:20">
      <c r="S217171" s="33"/>
      <c r="T217171" s="33"/>
    </row>
    <row r="217188" spans="19:20">
      <c r="S217188" s="33"/>
      <c r="T217188" s="33"/>
    </row>
    <row r="217205" spans="19:20">
      <c r="S217205" s="33"/>
      <c r="T217205" s="33"/>
    </row>
    <row r="217222" spans="19:20">
      <c r="S217222" s="33"/>
      <c r="T217222" s="33"/>
    </row>
    <row r="217239" spans="19:20">
      <c r="S217239" s="33"/>
      <c r="T217239" s="33"/>
    </row>
    <row r="217256" spans="19:20">
      <c r="S217256" s="33"/>
      <c r="T217256" s="33"/>
    </row>
    <row r="217273" spans="19:20">
      <c r="S217273" s="33"/>
      <c r="T217273" s="33"/>
    </row>
    <row r="217290" spans="19:20">
      <c r="S217290" s="33"/>
      <c r="T217290" s="33"/>
    </row>
    <row r="217307" spans="19:20">
      <c r="S217307" s="33"/>
      <c r="T217307" s="33"/>
    </row>
    <row r="217324" spans="19:20">
      <c r="S217324" s="33"/>
      <c r="T217324" s="33"/>
    </row>
    <row r="217341" spans="19:20">
      <c r="S217341" s="33"/>
      <c r="T217341" s="33"/>
    </row>
    <row r="217358" spans="19:20">
      <c r="S217358" s="33"/>
      <c r="T217358" s="33"/>
    </row>
    <row r="217375" spans="19:20">
      <c r="S217375" s="33"/>
      <c r="T217375" s="33"/>
    </row>
    <row r="217392" spans="19:20">
      <c r="S217392" s="33"/>
      <c r="T217392" s="33"/>
    </row>
    <row r="217409" spans="19:20">
      <c r="S217409" s="33"/>
      <c r="T217409" s="33"/>
    </row>
    <row r="217426" spans="19:20">
      <c r="S217426" s="33"/>
      <c r="T217426" s="33"/>
    </row>
    <row r="217443" spans="19:20">
      <c r="S217443" s="33"/>
      <c r="T217443" s="33"/>
    </row>
    <row r="217460" spans="19:20">
      <c r="S217460" s="33"/>
      <c r="T217460" s="33"/>
    </row>
    <row r="217477" spans="19:20">
      <c r="S217477" s="33"/>
      <c r="T217477" s="33"/>
    </row>
    <row r="217494" spans="19:20">
      <c r="S217494" s="33"/>
      <c r="T217494" s="33"/>
    </row>
    <row r="217511" spans="19:20">
      <c r="S217511" s="33"/>
      <c r="T217511" s="33"/>
    </row>
    <row r="217528" spans="19:20">
      <c r="S217528" s="33"/>
      <c r="T217528" s="33"/>
    </row>
    <row r="217545" spans="19:20">
      <c r="S217545" s="33"/>
      <c r="T217545" s="33"/>
    </row>
    <row r="217562" spans="19:20">
      <c r="S217562" s="33"/>
      <c r="T217562" s="33"/>
    </row>
    <row r="217579" spans="19:20">
      <c r="S217579" s="33"/>
      <c r="T217579" s="33"/>
    </row>
    <row r="217596" spans="19:20">
      <c r="S217596" s="33"/>
      <c r="T217596" s="33"/>
    </row>
    <row r="217613" spans="19:20">
      <c r="S217613" s="33"/>
      <c r="T217613" s="33"/>
    </row>
    <row r="217630" spans="19:20">
      <c r="S217630" s="33"/>
      <c r="T217630" s="33"/>
    </row>
    <row r="217647" spans="19:20">
      <c r="S217647" s="33"/>
      <c r="T217647" s="33"/>
    </row>
    <row r="217664" spans="19:20">
      <c r="S217664" s="33"/>
      <c r="T217664" s="33"/>
    </row>
    <row r="217681" spans="19:20">
      <c r="S217681" s="33"/>
      <c r="T217681" s="33"/>
    </row>
    <row r="217698" spans="19:20">
      <c r="S217698" s="33"/>
      <c r="T217698" s="33"/>
    </row>
    <row r="217715" spans="19:20">
      <c r="S217715" s="33"/>
      <c r="T217715" s="33"/>
    </row>
    <row r="217732" spans="19:20">
      <c r="S217732" s="33"/>
      <c r="T217732" s="33"/>
    </row>
    <row r="217749" spans="19:20">
      <c r="S217749" s="33"/>
      <c r="T217749" s="33"/>
    </row>
    <row r="217766" spans="19:20">
      <c r="S217766" s="33"/>
      <c r="T217766" s="33"/>
    </row>
    <row r="217783" spans="19:20">
      <c r="S217783" s="33"/>
      <c r="T217783" s="33"/>
    </row>
    <row r="217800" spans="19:20">
      <c r="S217800" s="33"/>
      <c r="T217800" s="33"/>
    </row>
    <row r="217817" spans="19:20">
      <c r="S217817" s="33"/>
      <c r="T217817" s="33"/>
    </row>
    <row r="217834" spans="19:20">
      <c r="S217834" s="33"/>
      <c r="T217834" s="33"/>
    </row>
    <row r="217851" spans="19:20">
      <c r="S217851" s="33"/>
      <c r="T217851" s="33"/>
    </row>
    <row r="217868" spans="19:20">
      <c r="S217868" s="33"/>
      <c r="T217868" s="33"/>
    </row>
    <row r="217885" spans="19:20">
      <c r="S217885" s="33"/>
      <c r="T217885" s="33"/>
    </row>
    <row r="217902" spans="19:20">
      <c r="S217902" s="33"/>
      <c r="T217902" s="33"/>
    </row>
    <row r="217919" spans="19:20">
      <c r="S217919" s="33"/>
      <c r="T217919" s="33"/>
    </row>
    <row r="217936" spans="19:20">
      <c r="S217936" s="33"/>
      <c r="T217936" s="33"/>
    </row>
    <row r="217953" spans="19:20">
      <c r="S217953" s="33"/>
      <c r="T217953" s="33"/>
    </row>
    <row r="217970" spans="19:20">
      <c r="S217970" s="33"/>
      <c r="T217970" s="33"/>
    </row>
    <row r="217987" spans="19:20">
      <c r="S217987" s="33"/>
      <c r="T217987" s="33"/>
    </row>
    <row r="218004" spans="19:20">
      <c r="S218004" s="33"/>
      <c r="T218004" s="33"/>
    </row>
    <row r="218021" spans="19:20">
      <c r="S218021" s="33"/>
      <c r="T218021" s="33"/>
    </row>
    <row r="218038" spans="19:20">
      <c r="S218038" s="33"/>
      <c r="T218038" s="33"/>
    </row>
    <row r="218055" spans="19:20">
      <c r="S218055" s="33"/>
      <c r="T218055" s="33"/>
    </row>
    <row r="218072" spans="19:20">
      <c r="S218072" s="33"/>
      <c r="T218072" s="33"/>
    </row>
    <row r="218089" spans="19:20">
      <c r="S218089" s="33"/>
      <c r="T218089" s="33"/>
    </row>
    <row r="218106" spans="19:20">
      <c r="S218106" s="33"/>
      <c r="T218106" s="33"/>
    </row>
    <row r="218123" spans="19:20">
      <c r="S218123" s="33"/>
      <c r="T218123" s="33"/>
    </row>
    <row r="218140" spans="19:20">
      <c r="S218140" s="33"/>
      <c r="T218140" s="33"/>
    </row>
    <row r="218157" spans="19:20">
      <c r="S218157" s="33"/>
      <c r="T218157" s="33"/>
    </row>
    <row r="218174" spans="19:20">
      <c r="S218174" s="33"/>
      <c r="T218174" s="33"/>
    </row>
    <row r="218191" spans="19:20">
      <c r="S218191" s="33"/>
      <c r="T218191" s="33"/>
    </row>
    <row r="218208" spans="19:20">
      <c r="S218208" s="33"/>
      <c r="T218208" s="33"/>
    </row>
    <row r="218225" spans="19:20">
      <c r="S218225" s="33"/>
      <c r="T218225" s="33"/>
    </row>
    <row r="218242" spans="19:20">
      <c r="S218242" s="33"/>
      <c r="T218242" s="33"/>
    </row>
    <row r="218259" spans="19:20">
      <c r="S218259" s="33"/>
      <c r="T218259" s="33"/>
    </row>
    <row r="218276" spans="19:20">
      <c r="S218276" s="33"/>
      <c r="T218276" s="33"/>
    </row>
    <row r="218293" spans="19:20">
      <c r="S218293" s="33"/>
      <c r="T218293" s="33"/>
    </row>
    <row r="218310" spans="19:20">
      <c r="S218310" s="33"/>
      <c r="T218310" s="33"/>
    </row>
    <row r="218327" spans="19:20">
      <c r="S218327" s="33"/>
      <c r="T218327" s="33"/>
    </row>
    <row r="218344" spans="19:20">
      <c r="S218344" s="33"/>
      <c r="T218344" s="33"/>
    </row>
    <row r="218361" spans="19:20">
      <c r="S218361" s="33"/>
      <c r="T218361" s="33"/>
    </row>
    <row r="218378" spans="19:20">
      <c r="S218378" s="33"/>
      <c r="T218378" s="33"/>
    </row>
    <row r="218395" spans="19:20">
      <c r="S218395" s="33"/>
      <c r="T218395" s="33"/>
    </row>
    <row r="218412" spans="19:20">
      <c r="S218412" s="33"/>
      <c r="T218412" s="33"/>
    </row>
    <row r="218429" spans="19:20">
      <c r="S218429" s="33"/>
      <c r="T218429" s="33"/>
    </row>
    <row r="218446" spans="19:20">
      <c r="S218446" s="33"/>
      <c r="T218446" s="33"/>
    </row>
    <row r="218463" spans="19:20">
      <c r="S218463" s="33"/>
      <c r="T218463" s="33"/>
    </row>
    <row r="218480" spans="19:20">
      <c r="S218480" s="33"/>
      <c r="T218480" s="33"/>
    </row>
    <row r="218497" spans="19:20">
      <c r="S218497" s="33"/>
      <c r="T218497" s="33"/>
    </row>
    <row r="218514" spans="19:20">
      <c r="S218514" s="33"/>
      <c r="T218514" s="33"/>
    </row>
    <row r="218531" spans="19:20">
      <c r="S218531" s="33"/>
      <c r="T218531" s="33"/>
    </row>
    <row r="218548" spans="19:20">
      <c r="S218548" s="33"/>
      <c r="T218548" s="33"/>
    </row>
    <row r="218565" spans="19:20">
      <c r="S218565" s="33"/>
      <c r="T218565" s="33"/>
    </row>
    <row r="218582" spans="19:20">
      <c r="S218582" s="33"/>
      <c r="T218582" s="33"/>
    </row>
    <row r="218599" spans="19:20">
      <c r="S218599" s="33"/>
      <c r="T218599" s="33"/>
    </row>
    <row r="218616" spans="19:20">
      <c r="S218616" s="33"/>
      <c r="T218616" s="33"/>
    </row>
    <row r="218633" spans="19:20">
      <c r="S218633" s="33"/>
      <c r="T218633" s="33"/>
    </row>
    <row r="218650" spans="19:20">
      <c r="S218650" s="33"/>
      <c r="T218650" s="33"/>
    </row>
    <row r="218667" spans="19:20">
      <c r="S218667" s="33"/>
      <c r="T218667" s="33"/>
    </row>
    <row r="218684" spans="19:20">
      <c r="S218684" s="33"/>
      <c r="T218684" s="33"/>
    </row>
    <row r="218701" spans="19:20">
      <c r="S218701" s="33"/>
      <c r="T218701" s="33"/>
    </row>
    <row r="218718" spans="19:20">
      <c r="S218718" s="33"/>
      <c r="T218718" s="33"/>
    </row>
    <row r="218735" spans="19:20">
      <c r="S218735" s="33"/>
      <c r="T218735" s="33"/>
    </row>
    <row r="218752" spans="19:20">
      <c r="S218752" s="33"/>
      <c r="T218752" s="33"/>
    </row>
    <row r="218769" spans="19:20">
      <c r="S218769" s="33"/>
      <c r="T218769" s="33"/>
    </row>
    <row r="218786" spans="19:20">
      <c r="S218786" s="33"/>
      <c r="T218786" s="33"/>
    </row>
    <row r="218803" spans="19:20">
      <c r="S218803" s="33"/>
      <c r="T218803" s="33"/>
    </row>
    <row r="218820" spans="19:20">
      <c r="S218820" s="33"/>
      <c r="T218820" s="33"/>
    </row>
    <row r="218837" spans="19:20">
      <c r="S218837" s="33"/>
      <c r="T218837" s="33"/>
    </row>
    <row r="218854" spans="19:20">
      <c r="S218854" s="33"/>
      <c r="T218854" s="33"/>
    </row>
    <row r="218871" spans="19:20">
      <c r="S218871" s="33"/>
      <c r="T218871" s="33"/>
    </row>
    <row r="218888" spans="19:20">
      <c r="S218888" s="33"/>
      <c r="T218888" s="33"/>
    </row>
    <row r="218905" spans="19:20">
      <c r="S218905" s="33"/>
      <c r="T218905" s="33"/>
    </row>
    <row r="218922" spans="19:20">
      <c r="S218922" s="33"/>
      <c r="T218922" s="33"/>
    </row>
    <row r="218939" spans="19:20">
      <c r="S218939" s="33"/>
      <c r="T218939" s="33"/>
    </row>
    <row r="218956" spans="19:20">
      <c r="S218956" s="33"/>
      <c r="T218956" s="33"/>
    </row>
    <row r="218973" spans="19:20">
      <c r="S218973" s="33"/>
      <c r="T218973" s="33"/>
    </row>
    <row r="218990" spans="19:20">
      <c r="S218990" s="33"/>
      <c r="T218990" s="33"/>
    </row>
    <row r="219007" spans="19:20">
      <c r="S219007" s="33"/>
      <c r="T219007" s="33"/>
    </row>
    <row r="219024" spans="19:20">
      <c r="S219024" s="33"/>
      <c r="T219024" s="33"/>
    </row>
    <row r="219041" spans="19:20">
      <c r="S219041" s="33"/>
      <c r="T219041" s="33"/>
    </row>
    <row r="219058" spans="19:20">
      <c r="S219058" s="33"/>
      <c r="T219058" s="33"/>
    </row>
    <row r="219075" spans="19:20">
      <c r="S219075" s="33"/>
      <c r="T219075" s="33"/>
    </row>
    <row r="219092" spans="19:20">
      <c r="S219092" s="33"/>
      <c r="T219092" s="33"/>
    </row>
    <row r="219109" spans="19:20">
      <c r="S219109" s="33"/>
      <c r="T219109" s="33"/>
    </row>
    <row r="219126" spans="19:20">
      <c r="S219126" s="33"/>
      <c r="T219126" s="33"/>
    </row>
    <row r="219143" spans="19:20">
      <c r="S219143" s="33"/>
      <c r="T219143" s="33"/>
    </row>
    <row r="219160" spans="19:20">
      <c r="S219160" s="33"/>
      <c r="T219160" s="33"/>
    </row>
    <row r="219177" spans="19:20">
      <c r="S219177" s="33"/>
      <c r="T219177" s="33"/>
    </row>
    <row r="219194" spans="19:20">
      <c r="S219194" s="33"/>
      <c r="T219194" s="33"/>
    </row>
    <row r="219211" spans="19:20">
      <c r="S219211" s="33"/>
      <c r="T219211" s="33"/>
    </row>
    <row r="219228" spans="19:20">
      <c r="S219228" s="33"/>
      <c r="T219228" s="33"/>
    </row>
    <row r="219245" spans="19:20">
      <c r="S219245" s="33"/>
      <c r="T219245" s="33"/>
    </row>
    <row r="219262" spans="19:20">
      <c r="S219262" s="33"/>
      <c r="T219262" s="33"/>
    </row>
    <row r="219279" spans="19:20">
      <c r="S219279" s="33"/>
      <c r="T219279" s="33"/>
    </row>
    <row r="219296" spans="19:20">
      <c r="S219296" s="33"/>
      <c r="T219296" s="33"/>
    </row>
    <row r="219313" spans="19:20">
      <c r="S219313" s="33"/>
      <c r="T219313" s="33"/>
    </row>
    <row r="219330" spans="19:20">
      <c r="S219330" s="33"/>
      <c r="T219330" s="33"/>
    </row>
    <row r="219347" spans="19:20">
      <c r="S219347" s="33"/>
      <c r="T219347" s="33"/>
    </row>
    <row r="219364" spans="19:20">
      <c r="S219364" s="33"/>
      <c r="T219364" s="33"/>
    </row>
    <row r="219381" spans="19:20">
      <c r="S219381" s="33"/>
      <c r="T219381" s="33"/>
    </row>
    <row r="219398" spans="19:20">
      <c r="S219398" s="33"/>
      <c r="T219398" s="33"/>
    </row>
    <row r="219415" spans="19:20">
      <c r="S219415" s="33"/>
      <c r="T219415" s="33"/>
    </row>
    <row r="219432" spans="19:20">
      <c r="S219432" s="33"/>
      <c r="T219432" s="33"/>
    </row>
    <row r="219449" spans="19:20">
      <c r="S219449" s="33"/>
      <c r="T219449" s="33"/>
    </row>
    <row r="219466" spans="19:20">
      <c r="S219466" s="33"/>
      <c r="T219466" s="33"/>
    </row>
    <row r="219483" spans="19:20">
      <c r="S219483" s="33"/>
      <c r="T219483" s="33"/>
    </row>
    <row r="219500" spans="19:20">
      <c r="S219500" s="33"/>
      <c r="T219500" s="33"/>
    </row>
    <row r="219517" spans="19:20">
      <c r="S219517" s="33"/>
      <c r="T219517" s="33"/>
    </row>
    <row r="219534" spans="19:20">
      <c r="S219534" s="33"/>
      <c r="T219534" s="33"/>
    </row>
    <row r="219551" spans="19:20">
      <c r="S219551" s="33"/>
      <c r="T219551" s="33"/>
    </row>
    <row r="219568" spans="19:20">
      <c r="S219568" s="33"/>
      <c r="T219568" s="33"/>
    </row>
    <row r="219585" spans="19:20">
      <c r="S219585" s="33"/>
      <c r="T219585" s="33"/>
    </row>
    <row r="219602" spans="19:20">
      <c r="S219602" s="33"/>
      <c r="T219602" s="33"/>
    </row>
    <row r="219619" spans="19:20">
      <c r="S219619" s="33"/>
      <c r="T219619" s="33"/>
    </row>
    <row r="219636" spans="19:20">
      <c r="S219636" s="33"/>
      <c r="T219636" s="33"/>
    </row>
    <row r="219653" spans="19:20">
      <c r="S219653" s="33"/>
      <c r="T219653" s="33"/>
    </row>
    <row r="219670" spans="19:20">
      <c r="S219670" s="33"/>
      <c r="T219670" s="33"/>
    </row>
    <row r="219687" spans="19:20">
      <c r="S219687" s="33"/>
      <c r="T219687" s="33"/>
    </row>
    <row r="219704" spans="19:20">
      <c r="S219704" s="33"/>
      <c r="T219704" s="33"/>
    </row>
    <row r="219721" spans="19:20">
      <c r="S219721" s="33"/>
      <c r="T219721" s="33"/>
    </row>
    <row r="219738" spans="19:20">
      <c r="S219738" s="33"/>
      <c r="T219738" s="33"/>
    </row>
    <row r="219755" spans="19:20">
      <c r="S219755" s="33"/>
      <c r="T219755" s="33"/>
    </row>
    <row r="219772" spans="19:20">
      <c r="S219772" s="33"/>
      <c r="T219772" s="33"/>
    </row>
    <row r="219789" spans="19:20">
      <c r="S219789" s="33"/>
      <c r="T219789" s="33"/>
    </row>
    <row r="219806" spans="19:20">
      <c r="S219806" s="33"/>
      <c r="T219806" s="33"/>
    </row>
    <row r="219823" spans="19:20">
      <c r="S219823" s="33"/>
      <c r="T219823" s="33"/>
    </row>
    <row r="219840" spans="19:20">
      <c r="S219840" s="33"/>
      <c r="T219840" s="33"/>
    </row>
    <row r="219857" spans="19:20">
      <c r="S219857" s="33"/>
      <c r="T219857" s="33"/>
    </row>
    <row r="219874" spans="19:20">
      <c r="S219874" s="33"/>
      <c r="T219874" s="33"/>
    </row>
    <row r="219891" spans="19:20">
      <c r="S219891" s="33"/>
      <c r="T219891" s="33"/>
    </row>
    <row r="219908" spans="19:20">
      <c r="S219908" s="33"/>
      <c r="T219908" s="33"/>
    </row>
    <row r="219925" spans="19:20">
      <c r="S219925" s="33"/>
      <c r="T219925" s="33"/>
    </row>
    <row r="219942" spans="19:20">
      <c r="S219942" s="33"/>
      <c r="T219942" s="33"/>
    </row>
    <row r="219959" spans="19:20">
      <c r="S219959" s="33"/>
      <c r="T219959" s="33"/>
    </row>
    <row r="219976" spans="19:20">
      <c r="S219976" s="33"/>
      <c r="T219976" s="33"/>
    </row>
    <row r="219993" spans="19:20">
      <c r="S219993" s="33"/>
      <c r="T219993" s="33"/>
    </row>
    <row r="220010" spans="19:20">
      <c r="S220010" s="33"/>
      <c r="T220010" s="33"/>
    </row>
    <row r="220027" spans="19:20">
      <c r="S220027" s="33"/>
      <c r="T220027" s="33"/>
    </row>
    <row r="220044" spans="19:20">
      <c r="S220044" s="33"/>
      <c r="T220044" s="33"/>
    </row>
    <row r="220061" spans="19:20">
      <c r="S220061" s="33"/>
      <c r="T220061" s="33"/>
    </row>
    <row r="220078" spans="19:20">
      <c r="S220078" s="33"/>
      <c r="T220078" s="33"/>
    </row>
    <row r="220095" spans="19:20">
      <c r="S220095" s="33"/>
      <c r="T220095" s="33"/>
    </row>
    <row r="220112" spans="19:20">
      <c r="S220112" s="33"/>
      <c r="T220112" s="33"/>
    </row>
    <row r="220129" spans="19:20">
      <c r="S220129" s="33"/>
      <c r="T220129" s="33"/>
    </row>
    <row r="220146" spans="19:20">
      <c r="S220146" s="33"/>
      <c r="T220146" s="33"/>
    </row>
    <row r="220163" spans="19:20">
      <c r="S220163" s="33"/>
      <c r="T220163" s="33"/>
    </row>
    <row r="220180" spans="19:20">
      <c r="S220180" s="33"/>
      <c r="T220180" s="33"/>
    </row>
    <row r="220197" spans="19:20">
      <c r="S220197" s="33"/>
      <c r="T220197" s="33"/>
    </row>
    <row r="220214" spans="19:20">
      <c r="S220214" s="33"/>
      <c r="T220214" s="33"/>
    </row>
    <row r="220231" spans="19:20">
      <c r="S220231" s="33"/>
      <c r="T220231" s="33"/>
    </row>
    <row r="220248" spans="19:20">
      <c r="S220248" s="33"/>
      <c r="T220248" s="33"/>
    </row>
    <row r="220265" spans="19:20">
      <c r="S220265" s="33"/>
      <c r="T220265" s="33"/>
    </row>
    <row r="220282" spans="19:20">
      <c r="S220282" s="33"/>
      <c r="T220282" s="33"/>
    </row>
    <row r="220299" spans="19:20">
      <c r="S220299" s="33"/>
      <c r="T220299" s="33"/>
    </row>
    <row r="220316" spans="19:20">
      <c r="S220316" s="33"/>
      <c r="T220316" s="33"/>
    </row>
    <row r="220333" spans="19:20">
      <c r="S220333" s="33"/>
      <c r="T220333" s="33"/>
    </row>
    <row r="220350" spans="19:20">
      <c r="S220350" s="33"/>
      <c r="T220350" s="33"/>
    </row>
    <row r="220367" spans="19:20">
      <c r="S220367" s="33"/>
      <c r="T220367" s="33"/>
    </row>
    <row r="220384" spans="19:20">
      <c r="S220384" s="33"/>
      <c r="T220384" s="33"/>
    </row>
    <row r="220401" spans="19:20">
      <c r="S220401" s="33"/>
      <c r="T220401" s="33"/>
    </row>
    <row r="220418" spans="19:20">
      <c r="S220418" s="33"/>
      <c r="T220418" s="33"/>
    </row>
    <row r="220435" spans="19:20">
      <c r="S220435" s="33"/>
      <c r="T220435" s="33"/>
    </row>
    <row r="220452" spans="19:20">
      <c r="S220452" s="33"/>
      <c r="T220452" s="33"/>
    </row>
    <row r="220469" spans="19:20">
      <c r="S220469" s="33"/>
      <c r="T220469" s="33"/>
    </row>
    <row r="220486" spans="19:20">
      <c r="S220486" s="33"/>
      <c r="T220486" s="33"/>
    </row>
    <row r="220503" spans="19:20">
      <c r="S220503" s="33"/>
      <c r="T220503" s="33"/>
    </row>
    <row r="220520" spans="19:20">
      <c r="S220520" s="33"/>
      <c r="T220520" s="33"/>
    </row>
    <row r="220537" spans="19:20">
      <c r="S220537" s="33"/>
      <c r="T220537" s="33"/>
    </row>
    <row r="220554" spans="19:20">
      <c r="S220554" s="33"/>
      <c r="T220554" s="33"/>
    </row>
    <row r="220571" spans="19:20">
      <c r="S220571" s="33"/>
      <c r="T220571" s="33"/>
    </row>
    <row r="220588" spans="19:20">
      <c r="S220588" s="33"/>
      <c r="T220588" s="33"/>
    </row>
    <row r="220605" spans="19:20">
      <c r="S220605" s="33"/>
      <c r="T220605" s="33"/>
    </row>
    <row r="220622" spans="19:20">
      <c r="S220622" s="33"/>
      <c r="T220622" s="33"/>
    </row>
    <row r="220639" spans="19:20">
      <c r="S220639" s="33"/>
      <c r="T220639" s="33"/>
    </row>
    <row r="220656" spans="19:20">
      <c r="S220656" s="33"/>
      <c r="T220656" s="33"/>
    </row>
    <row r="220673" spans="19:20">
      <c r="S220673" s="33"/>
      <c r="T220673" s="33"/>
    </row>
    <row r="220690" spans="19:20">
      <c r="S220690" s="33"/>
      <c r="T220690" s="33"/>
    </row>
    <row r="220707" spans="19:20">
      <c r="S220707" s="33"/>
      <c r="T220707" s="33"/>
    </row>
    <row r="220724" spans="19:20">
      <c r="S220724" s="33"/>
      <c r="T220724" s="33"/>
    </row>
    <row r="220741" spans="19:20">
      <c r="S220741" s="33"/>
      <c r="T220741" s="33"/>
    </row>
    <row r="220758" spans="19:20">
      <c r="S220758" s="33"/>
      <c r="T220758" s="33"/>
    </row>
    <row r="220775" spans="19:20">
      <c r="S220775" s="33"/>
      <c r="T220775" s="33"/>
    </row>
    <row r="220792" spans="19:20">
      <c r="S220792" s="33"/>
      <c r="T220792" s="33"/>
    </row>
    <row r="220809" spans="19:20">
      <c r="S220809" s="33"/>
      <c r="T220809" s="33"/>
    </row>
    <row r="220826" spans="19:20">
      <c r="S220826" s="33"/>
      <c r="T220826" s="33"/>
    </row>
    <row r="220843" spans="19:20">
      <c r="S220843" s="33"/>
      <c r="T220843" s="33"/>
    </row>
    <row r="220860" spans="19:20">
      <c r="S220860" s="33"/>
      <c r="T220860" s="33"/>
    </row>
    <row r="220877" spans="19:20">
      <c r="S220877" s="33"/>
      <c r="T220877" s="33"/>
    </row>
    <row r="220894" spans="19:20">
      <c r="S220894" s="33"/>
      <c r="T220894" s="33"/>
    </row>
    <row r="220911" spans="19:20">
      <c r="S220911" s="33"/>
      <c r="T220911" s="33"/>
    </row>
    <row r="220928" spans="19:20">
      <c r="S220928" s="33"/>
      <c r="T220928" s="33"/>
    </row>
    <row r="220945" spans="19:20">
      <c r="S220945" s="33"/>
      <c r="T220945" s="33"/>
    </row>
    <row r="220962" spans="19:20">
      <c r="S220962" s="33"/>
      <c r="T220962" s="33"/>
    </row>
    <row r="220979" spans="19:20">
      <c r="S220979" s="33"/>
      <c r="T220979" s="33"/>
    </row>
    <row r="220996" spans="19:20">
      <c r="S220996" s="33"/>
      <c r="T220996" s="33"/>
    </row>
    <row r="221013" spans="19:20">
      <c r="S221013" s="33"/>
      <c r="T221013" s="33"/>
    </row>
    <row r="221030" spans="19:20">
      <c r="S221030" s="33"/>
      <c r="T221030" s="33"/>
    </row>
    <row r="221047" spans="19:20">
      <c r="S221047" s="33"/>
      <c r="T221047" s="33"/>
    </row>
    <row r="221064" spans="19:20">
      <c r="S221064" s="33"/>
      <c r="T221064" s="33"/>
    </row>
    <row r="221081" spans="19:20">
      <c r="S221081" s="33"/>
      <c r="T221081" s="33"/>
    </row>
    <row r="221098" spans="19:20">
      <c r="S221098" s="33"/>
      <c r="T221098" s="33"/>
    </row>
    <row r="221115" spans="19:20">
      <c r="S221115" s="33"/>
      <c r="T221115" s="33"/>
    </row>
    <row r="221132" spans="19:20">
      <c r="S221132" s="33"/>
      <c r="T221132" s="33"/>
    </row>
    <row r="221149" spans="19:20">
      <c r="S221149" s="33"/>
      <c r="T221149" s="33"/>
    </row>
    <row r="221166" spans="19:20">
      <c r="S221166" s="33"/>
      <c r="T221166" s="33"/>
    </row>
    <row r="221183" spans="19:20">
      <c r="S221183" s="33"/>
      <c r="T221183" s="33"/>
    </row>
    <row r="221200" spans="19:20">
      <c r="S221200" s="33"/>
      <c r="T221200" s="33"/>
    </row>
    <row r="221217" spans="19:20">
      <c r="S221217" s="33"/>
      <c r="T221217" s="33"/>
    </row>
    <row r="221234" spans="19:20">
      <c r="S221234" s="33"/>
      <c r="T221234" s="33"/>
    </row>
    <row r="221251" spans="19:20">
      <c r="S221251" s="33"/>
      <c r="T221251" s="33"/>
    </row>
    <row r="221268" spans="19:20">
      <c r="S221268" s="33"/>
      <c r="T221268" s="33"/>
    </row>
    <row r="221285" spans="19:20">
      <c r="S221285" s="33"/>
      <c r="T221285" s="33"/>
    </row>
    <row r="221302" spans="19:20">
      <c r="S221302" s="33"/>
      <c r="T221302" s="33"/>
    </row>
    <row r="221319" spans="19:20">
      <c r="S221319" s="33"/>
      <c r="T221319" s="33"/>
    </row>
    <row r="221336" spans="19:20">
      <c r="S221336" s="33"/>
      <c r="T221336" s="33"/>
    </row>
    <row r="221353" spans="19:20">
      <c r="S221353" s="33"/>
      <c r="T221353" s="33"/>
    </row>
    <row r="221370" spans="19:20">
      <c r="S221370" s="33"/>
      <c r="T221370" s="33"/>
    </row>
    <row r="221387" spans="19:20">
      <c r="S221387" s="33"/>
      <c r="T221387" s="33"/>
    </row>
    <row r="221404" spans="19:20">
      <c r="S221404" s="33"/>
      <c r="T221404" s="33"/>
    </row>
    <row r="221421" spans="19:20">
      <c r="S221421" s="33"/>
      <c r="T221421" s="33"/>
    </row>
    <row r="221438" spans="19:20">
      <c r="S221438" s="33"/>
      <c r="T221438" s="33"/>
    </row>
    <row r="221455" spans="19:20">
      <c r="S221455" s="33"/>
      <c r="T221455" s="33"/>
    </row>
    <row r="221472" spans="19:20">
      <c r="S221472" s="33"/>
      <c r="T221472" s="33"/>
    </row>
    <row r="221489" spans="19:20">
      <c r="S221489" s="33"/>
      <c r="T221489" s="33"/>
    </row>
    <row r="221506" spans="19:20">
      <c r="S221506" s="33"/>
      <c r="T221506" s="33"/>
    </row>
    <row r="221523" spans="19:20">
      <c r="S221523" s="33"/>
      <c r="T221523" s="33"/>
    </row>
    <row r="221540" spans="19:20">
      <c r="S221540" s="33"/>
      <c r="T221540" s="33"/>
    </row>
    <row r="221557" spans="19:20">
      <c r="S221557" s="33"/>
      <c r="T221557" s="33"/>
    </row>
    <row r="221574" spans="19:20">
      <c r="S221574" s="33"/>
      <c r="T221574" s="33"/>
    </row>
    <row r="221591" spans="19:20">
      <c r="S221591" s="33"/>
      <c r="T221591" s="33"/>
    </row>
    <row r="221608" spans="19:20">
      <c r="S221608" s="33"/>
      <c r="T221608" s="33"/>
    </row>
    <row r="221625" spans="19:20">
      <c r="S221625" s="33"/>
      <c r="T221625" s="33"/>
    </row>
    <row r="221642" spans="19:20">
      <c r="S221642" s="33"/>
      <c r="T221642" s="33"/>
    </row>
    <row r="221659" spans="19:20">
      <c r="S221659" s="33"/>
      <c r="T221659" s="33"/>
    </row>
    <row r="221676" spans="19:20">
      <c r="S221676" s="33"/>
      <c r="T221676" s="33"/>
    </row>
    <row r="221693" spans="19:20">
      <c r="S221693" s="33"/>
      <c r="T221693" s="33"/>
    </row>
    <row r="221710" spans="19:20">
      <c r="S221710" s="33"/>
      <c r="T221710" s="33"/>
    </row>
    <row r="221727" spans="19:20">
      <c r="S221727" s="33"/>
      <c r="T221727" s="33"/>
    </row>
    <row r="221744" spans="19:20">
      <c r="S221744" s="33"/>
      <c r="T221744" s="33"/>
    </row>
    <row r="221761" spans="19:20">
      <c r="S221761" s="33"/>
      <c r="T221761" s="33"/>
    </row>
    <row r="221778" spans="19:20">
      <c r="S221778" s="33"/>
      <c r="T221778" s="33"/>
    </row>
    <row r="221795" spans="19:20">
      <c r="S221795" s="33"/>
      <c r="T221795" s="33"/>
    </row>
    <row r="221812" spans="19:20">
      <c r="S221812" s="33"/>
      <c r="T221812" s="33"/>
    </row>
    <row r="221829" spans="19:20">
      <c r="S221829" s="33"/>
      <c r="T221829" s="33"/>
    </row>
    <row r="221846" spans="19:20">
      <c r="S221846" s="33"/>
      <c r="T221846" s="33"/>
    </row>
    <row r="221863" spans="19:20">
      <c r="S221863" s="33"/>
      <c r="T221863" s="33"/>
    </row>
    <row r="221880" spans="19:20">
      <c r="S221880" s="33"/>
      <c r="T221880" s="33"/>
    </row>
    <row r="221897" spans="19:20">
      <c r="S221897" s="33"/>
      <c r="T221897" s="33"/>
    </row>
    <row r="221914" spans="19:20">
      <c r="S221914" s="33"/>
      <c r="T221914" s="33"/>
    </row>
    <row r="221931" spans="19:20">
      <c r="S221931" s="33"/>
      <c r="T221931" s="33"/>
    </row>
    <row r="221948" spans="19:20">
      <c r="S221948" s="33"/>
      <c r="T221948" s="33"/>
    </row>
    <row r="221965" spans="19:20">
      <c r="S221965" s="33"/>
      <c r="T221965" s="33"/>
    </row>
    <row r="221982" spans="19:20">
      <c r="S221982" s="33"/>
      <c r="T221982" s="33"/>
    </row>
    <row r="221999" spans="19:20">
      <c r="S221999" s="33"/>
      <c r="T221999" s="33"/>
    </row>
    <row r="222016" spans="19:20">
      <c r="S222016" s="33"/>
      <c r="T222016" s="33"/>
    </row>
    <row r="222033" spans="19:20">
      <c r="S222033" s="33"/>
      <c r="T222033" s="33"/>
    </row>
    <row r="222050" spans="19:20">
      <c r="S222050" s="33"/>
      <c r="T222050" s="33"/>
    </row>
    <row r="222067" spans="19:20">
      <c r="S222067" s="33"/>
      <c r="T222067" s="33"/>
    </row>
    <row r="222084" spans="19:20">
      <c r="S222084" s="33"/>
      <c r="T222084" s="33"/>
    </row>
    <row r="222101" spans="19:20">
      <c r="S222101" s="33"/>
      <c r="T222101" s="33"/>
    </row>
    <row r="222118" spans="19:20">
      <c r="S222118" s="33"/>
      <c r="T222118" s="33"/>
    </row>
    <row r="222135" spans="19:20">
      <c r="S222135" s="33"/>
      <c r="T222135" s="33"/>
    </row>
    <row r="222152" spans="19:20">
      <c r="S222152" s="33"/>
      <c r="T222152" s="33"/>
    </row>
    <row r="222169" spans="19:20">
      <c r="S222169" s="33"/>
      <c r="T222169" s="33"/>
    </row>
    <row r="222186" spans="19:20">
      <c r="S222186" s="33"/>
      <c r="T222186" s="33"/>
    </row>
    <row r="222203" spans="19:20">
      <c r="S222203" s="33"/>
      <c r="T222203" s="33"/>
    </row>
    <row r="222220" spans="19:20">
      <c r="S222220" s="33"/>
      <c r="T222220" s="33"/>
    </row>
    <row r="222237" spans="19:20">
      <c r="S222237" s="33"/>
      <c r="T222237" s="33"/>
    </row>
    <row r="222254" spans="19:20">
      <c r="S222254" s="33"/>
      <c r="T222254" s="33"/>
    </row>
    <row r="222271" spans="19:20">
      <c r="S222271" s="33"/>
      <c r="T222271" s="33"/>
    </row>
    <row r="222288" spans="19:20">
      <c r="S222288" s="33"/>
      <c r="T222288" s="33"/>
    </row>
    <row r="222305" spans="19:20">
      <c r="S222305" s="33"/>
      <c r="T222305" s="33"/>
    </row>
    <row r="222322" spans="19:20">
      <c r="S222322" s="33"/>
      <c r="T222322" s="33"/>
    </row>
    <row r="222339" spans="19:20">
      <c r="S222339" s="33"/>
      <c r="T222339" s="33"/>
    </row>
    <row r="222356" spans="19:20">
      <c r="S222356" s="33"/>
      <c r="T222356" s="33"/>
    </row>
    <row r="222373" spans="19:20">
      <c r="S222373" s="33"/>
      <c r="T222373" s="33"/>
    </row>
    <row r="222390" spans="19:20">
      <c r="S222390" s="33"/>
      <c r="T222390" s="33"/>
    </row>
    <row r="222407" spans="19:20">
      <c r="S222407" s="33"/>
      <c r="T222407" s="33"/>
    </row>
    <row r="222424" spans="19:20">
      <c r="S222424" s="33"/>
      <c r="T222424" s="33"/>
    </row>
    <row r="222441" spans="19:20">
      <c r="S222441" s="33"/>
      <c r="T222441" s="33"/>
    </row>
    <row r="222458" spans="19:20">
      <c r="S222458" s="33"/>
      <c r="T222458" s="33"/>
    </row>
    <row r="222475" spans="19:20">
      <c r="S222475" s="33"/>
      <c r="T222475" s="33"/>
    </row>
    <row r="222492" spans="19:20">
      <c r="S222492" s="33"/>
      <c r="T222492" s="33"/>
    </row>
    <row r="222509" spans="19:20">
      <c r="S222509" s="33"/>
      <c r="T222509" s="33"/>
    </row>
    <row r="222526" spans="19:20">
      <c r="S222526" s="33"/>
      <c r="T222526" s="33"/>
    </row>
    <row r="222543" spans="19:20">
      <c r="S222543" s="33"/>
      <c r="T222543" s="33"/>
    </row>
    <row r="222560" spans="19:20">
      <c r="S222560" s="33"/>
      <c r="T222560" s="33"/>
    </row>
    <row r="222577" spans="19:20">
      <c r="S222577" s="33"/>
      <c r="T222577" s="33"/>
    </row>
    <row r="222594" spans="19:20">
      <c r="S222594" s="33"/>
      <c r="T222594" s="33"/>
    </row>
    <row r="222611" spans="19:20">
      <c r="S222611" s="33"/>
      <c r="T222611" s="33"/>
    </row>
    <row r="222628" spans="19:20">
      <c r="S222628" s="33"/>
      <c r="T222628" s="33"/>
    </row>
    <row r="222645" spans="19:20">
      <c r="S222645" s="33"/>
      <c r="T222645" s="33"/>
    </row>
    <row r="222662" spans="19:20">
      <c r="S222662" s="33"/>
      <c r="T222662" s="33"/>
    </row>
    <row r="222679" spans="19:20">
      <c r="S222679" s="33"/>
      <c r="T222679" s="33"/>
    </row>
    <row r="222696" spans="19:20">
      <c r="S222696" s="33"/>
      <c r="T222696" s="33"/>
    </row>
    <row r="222713" spans="19:20">
      <c r="S222713" s="33"/>
      <c r="T222713" s="33"/>
    </row>
    <row r="222730" spans="19:20">
      <c r="S222730" s="33"/>
      <c r="T222730" s="33"/>
    </row>
    <row r="222747" spans="19:20">
      <c r="S222747" s="33"/>
      <c r="T222747" s="33"/>
    </row>
    <row r="222764" spans="19:20">
      <c r="S222764" s="33"/>
      <c r="T222764" s="33"/>
    </row>
    <row r="222781" spans="19:20">
      <c r="S222781" s="33"/>
      <c r="T222781" s="33"/>
    </row>
    <row r="222798" spans="19:20">
      <c r="S222798" s="33"/>
      <c r="T222798" s="33"/>
    </row>
    <row r="222815" spans="19:20">
      <c r="S222815" s="33"/>
      <c r="T222815" s="33"/>
    </row>
    <row r="222832" spans="19:20">
      <c r="S222832" s="33"/>
      <c r="T222832" s="33"/>
    </row>
    <row r="222849" spans="19:20">
      <c r="S222849" s="33"/>
      <c r="T222849" s="33"/>
    </row>
    <row r="222866" spans="19:20">
      <c r="S222866" s="33"/>
      <c r="T222866" s="33"/>
    </row>
    <row r="222883" spans="19:20">
      <c r="S222883" s="33"/>
      <c r="T222883" s="33"/>
    </row>
    <row r="222900" spans="19:20">
      <c r="S222900" s="33"/>
      <c r="T222900" s="33"/>
    </row>
    <row r="222917" spans="19:20">
      <c r="S222917" s="33"/>
      <c r="T222917" s="33"/>
    </row>
    <row r="222934" spans="19:20">
      <c r="S222934" s="33"/>
      <c r="T222934" s="33"/>
    </row>
    <row r="222951" spans="19:20">
      <c r="S222951" s="33"/>
      <c r="T222951" s="33"/>
    </row>
    <row r="222968" spans="19:20">
      <c r="S222968" s="33"/>
      <c r="T222968" s="33"/>
    </row>
    <row r="222985" spans="19:20">
      <c r="S222985" s="33"/>
      <c r="T222985" s="33"/>
    </row>
    <row r="223002" spans="19:20">
      <c r="S223002" s="33"/>
      <c r="T223002" s="33"/>
    </row>
    <row r="223019" spans="19:20">
      <c r="S223019" s="33"/>
      <c r="T223019" s="33"/>
    </row>
    <row r="223036" spans="19:20">
      <c r="S223036" s="33"/>
      <c r="T223036" s="33"/>
    </row>
    <row r="223053" spans="19:20">
      <c r="S223053" s="33"/>
      <c r="T223053" s="33"/>
    </row>
    <row r="223070" spans="19:20">
      <c r="S223070" s="33"/>
      <c r="T223070" s="33"/>
    </row>
    <row r="223087" spans="19:20">
      <c r="S223087" s="33"/>
      <c r="T223087" s="33"/>
    </row>
    <row r="223104" spans="19:20">
      <c r="S223104" s="33"/>
      <c r="T223104" s="33"/>
    </row>
    <row r="223121" spans="19:20">
      <c r="S223121" s="33"/>
      <c r="T223121" s="33"/>
    </row>
    <row r="223138" spans="19:20">
      <c r="S223138" s="33"/>
      <c r="T223138" s="33"/>
    </row>
    <row r="223155" spans="19:20">
      <c r="S223155" s="33"/>
      <c r="T223155" s="33"/>
    </row>
    <row r="223172" spans="19:20">
      <c r="S223172" s="33"/>
      <c r="T223172" s="33"/>
    </row>
    <row r="223189" spans="19:20">
      <c r="S223189" s="33"/>
      <c r="T223189" s="33"/>
    </row>
    <row r="223206" spans="19:20">
      <c r="S223206" s="33"/>
      <c r="T223206" s="33"/>
    </row>
    <row r="223223" spans="19:20">
      <c r="S223223" s="33"/>
      <c r="T223223" s="33"/>
    </row>
    <row r="223240" spans="19:20">
      <c r="S223240" s="33"/>
      <c r="T223240" s="33"/>
    </row>
    <row r="223257" spans="19:20">
      <c r="S223257" s="33"/>
      <c r="T223257" s="33"/>
    </row>
    <row r="223274" spans="19:20">
      <c r="S223274" s="33"/>
      <c r="T223274" s="33"/>
    </row>
    <row r="223291" spans="19:20">
      <c r="S223291" s="33"/>
      <c r="T223291" s="33"/>
    </row>
    <row r="223308" spans="19:20">
      <c r="S223308" s="33"/>
      <c r="T223308" s="33"/>
    </row>
    <row r="223325" spans="19:20">
      <c r="S223325" s="33"/>
      <c r="T223325" s="33"/>
    </row>
    <row r="223342" spans="19:20">
      <c r="S223342" s="33"/>
      <c r="T223342" s="33"/>
    </row>
    <row r="223359" spans="19:20">
      <c r="S223359" s="33"/>
      <c r="T223359" s="33"/>
    </row>
    <row r="223376" spans="19:20">
      <c r="S223376" s="33"/>
      <c r="T223376" s="33"/>
    </row>
    <row r="223393" spans="19:20">
      <c r="S223393" s="33"/>
      <c r="T223393" s="33"/>
    </row>
    <row r="223410" spans="19:20">
      <c r="S223410" s="33"/>
      <c r="T223410" s="33"/>
    </row>
    <row r="223427" spans="19:20">
      <c r="S223427" s="33"/>
      <c r="T223427" s="33"/>
    </row>
    <row r="223444" spans="19:20">
      <c r="S223444" s="33"/>
      <c r="T223444" s="33"/>
    </row>
    <row r="223461" spans="19:20">
      <c r="S223461" s="33"/>
      <c r="T223461" s="33"/>
    </row>
    <row r="223478" spans="19:20">
      <c r="S223478" s="33"/>
      <c r="T223478" s="33"/>
    </row>
    <row r="223495" spans="19:20">
      <c r="S223495" s="33"/>
      <c r="T223495" s="33"/>
    </row>
    <row r="223512" spans="19:20">
      <c r="S223512" s="33"/>
      <c r="T223512" s="33"/>
    </row>
    <row r="223529" spans="19:20">
      <c r="S223529" s="33"/>
      <c r="T223529" s="33"/>
    </row>
    <row r="223546" spans="19:20">
      <c r="S223546" s="33"/>
      <c r="T223546" s="33"/>
    </row>
    <row r="223563" spans="19:20">
      <c r="S223563" s="33"/>
      <c r="T223563" s="33"/>
    </row>
    <row r="223580" spans="19:20">
      <c r="S223580" s="33"/>
      <c r="T223580" s="33"/>
    </row>
    <row r="223597" spans="19:20">
      <c r="S223597" s="33"/>
      <c r="T223597" s="33"/>
    </row>
    <row r="223614" spans="19:20">
      <c r="S223614" s="33"/>
      <c r="T223614" s="33"/>
    </row>
    <row r="223631" spans="19:20">
      <c r="S223631" s="33"/>
      <c r="T223631" s="33"/>
    </row>
    <row r="223648" spans="19:20">
      <c r="S223648" s="33"/>
      <c r="T223648" s="33"/>
    </row>
    <row r="223665" spans="19:20">
      <c r="S223665" s="33"/>
      <c r="T223665" s="33"/>
    </row>
    <row r="223682" spans="19:20">
      <c r="S223682" s="33"/>
      <c r="T223682" s="33"/>
    </row>
    <row r="223699" spans="19:20">
      <c r="S223699" s="33"/>
      <c r="T223699" s="33"/>
    </row>
    <row r="223716" spans="19:20">
      <c r="S223716" s="33"/>
      <c r="T223716" s="33"/>
    </row>
    <row r="223733" spans="19:20">
      <c r="S223733" s="33"/>
      <c r="T223733" s="33"/>
    </row>
    <row r="223750" spans="19:20">
      <c r="S223750" s="33"/>
      <c r="T223750" s="33"/>
    </row>
    <row r="223767" spans="19:20">
      <c r="S223767" s="33"/>
      <c r="T223767" s="33"/>
    </row>
    <row r="223784" spans="19:20">
      <c r="S223784" s="33"/>
      <c r="T223784" s="33"/>
    </row>
    <row r="223801" spans="19:20">
      <c r="S223801" s="33"/>
      <c r="T223801" s="33"/>
    </row>
    <row r="223818" spans="19:20">
      <c r="S223818" s="33"/>
      <c r="T223818" s="33"/>
    </row>
    <row r="223835" spans="19:20">
      <c r="S223835" s="33"/>
      <c r="T223835" s="33"/>
    </row>
    <row r="223852" spans="19:20">
      <c r="S223852" s="33"/>
      <c r="T223852" s="33"/>
    </row>
    <row r="223869" spans="19:20">
      <c r="S223869" s="33"/>
      <c r="T223869" s="33"/>
    </row>
    <row r="223886" spans="19:20">
      <c r="S223886" s="33"/>
      <c r="T223886" s="33"/>
    </row>
    <row r="223903" spans="19:20">
      <c r="S223903" s="33"/>
      <c r="T223903" s="33"/>
    </row>
    <row r="223920" spans="19:20">
      <c r="S223920" s="33"/>
      <c r="T223920" s="33"/>
    </row>
    <row r="223937" spans="19:20">
      <c r="S223937" s="33"/>
      <c r="T223937" s="33"/>
    </row>
    <row r="223954" spans="19:20">
      <c r="S223954" s="33"/>
      <c r="T223954" s="33"/>
    </row>
    <row r="223971" spans="19:20">
      <c r="S223971" s="33"/>
      <c r="T223971" s="33"/>
    </row>
    <row r="223988" spans="19:20">
      <c r="S223988" s="33"/>
      <c r="T223988" s="33"/>
    </row>
    <row r="224005" spans="19:20">
      <c r="S224005" s="33"/>
      <c r="T224005" s="33"/>
    </row>
    <row r="224022" spans="19:20">
      <c r="S224022" s="33"/>
      <c r="T224022" s="33"/>
    </row>
    <row r="224039" spans="19:20">
      <c r="S224039" s="33"/>
      <c r="T224039" s="33"/>
    </row>
    <row r="224056" spans="19:20">
      <c r="S224056" s="33"/>
      <c r="T224056" s="33"/>
    </row>
    <row r="224073" spans="19:20">
      <c r="S224073" s="33"/>
      <c r="T224073" s="33"/>
    </row>
    <row r="224090" spans="19:20">
      <c r="S224090" s="33"/>
      <c r="T224090" s="33"/>
    </row>
    <row r="224107" spans="19:20">
      <c r="S224107" s="33"/>
      <c r="T224107" s="33"/>
    </row>
    <row r="224124" spans="19:20">
      <c r="S224124" s="33"/>
      <c r="T224124" s="33"/>
    </row>
    <row r="224141" spans="19:20">
      <c r="S224141" s="33"/>
      <c r="T224141" s="33"/>
    </row>
    <row r="224158" spans="19:20">
      <c r="S224158" s="33"/>
      <c r="T224158" s="33"/>
    </row>
    <row r="224175" spans="19:20">
      <c r="S224175" s="33"/>
      <c r="T224175" s="33"/>
    </row>
    <row r="224192" spans="19:20">
      <c r="S224192" s="33"/>
      <c r="T224192" s="33"/>
    </row>
    <row r="224209" spans="19:20">
      <c r="S224209" s="33"/>
      <c r="T224209" s="33"/>
    </row>
    <row r="224226" spans="19:20">
      <c r="S224226" s="33"/>
      <c r="T224226" s="33"/>
    </row>
    <row r="224243" spans="19:20">
      <c r="S224243" s="33"/>
      <c r="T224243" s="33"/>
    </row>
    <row r="224260" spans="19:20">
      <c r="S224260" s="33"/>
      <c r="T224260" s="33"/>
    </row>
    <row r="224277" spans="19:20">
      <c r="S224277" s="33"/>
      <c r="T224277" s="33"/>
    </row>
    <row r="224294" spans="19:20">
      <c r="S224294" s="33"/>
      <c r="T224294" s="33"/>
    </row>
    <row r="224311" spans="19:20">
      <c r="S224311" s="33"/>
      <c r="T224311" s="33"/>
    </row>
    <row r="224328" spans="19:20">
      <c r="S224328" s="33"/>
      <c r="T224328" s="33"/>
    </row>
    <row r="224345" spans="19:20">
      <c r="S224345" s="33"/>
      <c r="T224345" s="33"/>
    </row>
    <row r="224362" spans="19:20">
      <c r="S224362" s="33"/>
      <c r="T224362" s="33"/>
    </row>
    <row r="224379" spans="19:20">
      <c r="S224379" s="33"/>
      <c r="T224379" s="33"/>
    </row>
    <row r="224396" spans="19:20">
      <c r="S224396" s="33"/>
      <c r="T224396" s="33"/>
    </row>
    <row r="224413" spans="19:20">
      <c r="S224413" s="33"/>
      <c r="T224413" s="33"/>
    </row>
    <row r="224430" spans="19:20">
      <c r="S224430" s="33"/>
      <c r="T224430" s="33"/>
    </row>
    <row r="224447" spans="19:20">
      <c r="S224447" s="33"/>
      <c r="T224447" s="33"/>
    </row>
    <row r="224464" spans="19:20">
      <c r="S224464" s="33"/>
      <c r="T224464" s="33"/>
    </row>
    <row r="224481" spans="19:20">
      <c r="S224481" s="33"/>
      <c r="T224481" s="33"/>
    </row>
    <row r="224498" spans="19:20">
      <c r="S224498" s="33"/>
      <c r="T224498" s="33"/>
    </row>
    <row r="224515" spans="19:20">
      <c r="S224515" s="33"/>
      <c r="T224515" s="33"/>
    </row>
    <row r="224532" spans="19:20">
      <c r="S224532" s="33"/>
      <c r="T224532" s="33"/>
    </row>
    <row r="224549" spans="19:20">
      <c r="S224549" s="33"/>
      <c r="T224549" s="33"/>
    </row>
    <row r="224566" spans="19:20">
      <c r="S224566" s="33"/>
      <c r="T224566" s="33"/>
    </row>
    <row r="224583" spans="19:20">
      <c r="S224583" s="33"/>
      <c r="T224583" s="33"/>
    </row>
    <row r="224600" spans="19:20">
      <c r="S224600" s="33"/>
      <c r="T224600" s="33"/>
    </row>
    <row r="224617" spans="19:20">
      <c r="S224617" s="33"/>
      <c r="T224617" s="33"/>
    </row>
    <row r="224634" spans="19:20">
      <c r="S224634" s="33"/>
      <c r="T224634" s="33"/>
    </row>
    <row r="224651" spans="19:20">
      <c r="S224651" s="33"/>
      <c r="T224651" s="33"/>
    </row>
    <row r="224668" spans="19:20">
      <c r="S224668" s="33"/>
      <c r="T224668" s="33"/>
    </row>
    <row r="224685" spans="19:20">
      <c r="S224685" s="33"/>
      <c r="T224685" s="33"/>
    </row>
    <row r="224702" spans="19:20">
      <c r="S224702" s="33"/>
      <c r="T224702" s="33"/>
    </row>
    <row r="224719" spans="19:20">
      <c r="S224719" s="33"/>
      <c r="T224719" s="33"/>
    </row>
    <row r="224736" spans="19:20">
      <c r="S224736" s="33"/>
      <c r="T224736" s="33"/>
    </row>
    <row r="224753" spans="19:20">
      <c r="S224753" s="33"/>
      <c r="T224753" s="33"/>
    </row>
    <row r="224770" spans="19:20">
      <c r="S224770" s="33"/>
      <c r="T224770" s="33"/>
    </row>
    <row r="224787" spans="19:20">
      <c r="S224787" s="33"/>
      <c r="T224787" s="33"/>
    </row>
    <row r="224804" spans="19:20">
      <c r="S224804" s="33"/>
      <c r="T224804" s="33"/>
    </row>
    <row r="224821" spans="19:20">
      <c r="S224821" s="33"/>
      <c r="T224821" s="33"/>
    </row>
    <row r="224838" spans="19:20">
      <c r="S224838" s="33"/>
      <c r="T224838" s="33"/>
    </row>
    <row r="224855" spans="19:20">
      <c r="S224855" s="33"/>
      <c r="T224855" s="33"/>
    </row>
    <row r="224872" spans="19:20">
      <c r="S224872" s="33"/>
      <c r="T224872" s="33"/>
    </row>
    <row r="224889" spans="19:20">
      <c r="S224889" s="33"/>
      <c r="T224889" s="33"/>
    </row>
    <row r="224906" spans="19:20">
      <c r="S224906" s="33"/>
      <c r="T224906" s="33"/>
    </row>
    <row r="224923" spans="19:20">
      <c r="S224923" s="33"/>
      <c r="T224923" s="33"/>
    </row>
    <row r="224940" spans="19:20">
      <c r="S224940" s="33"/>
      <c r="T224940" s="33"/>
    </row>
    <row r="224957" spans="19:20">
      <c r="S224957" s="33"/>
      <c r="T224957" s="33"/>
    </row>
    <row r="224974" spans="19:20">
      <c r="S224974" s="33"/>
      <c r="T224974" s="33"/>
    </row>
    <row r="224991" spans="19:20">
      <c r="S224991" s="33"/>
      <c r="T224991" s="33"/>
    </row>
    <row r="225008" spans="19:20">
      <c r="S225008" s="33"/>
      <c r="T225008" s="33"/>
    </row>
    <row r="225025" spans="19:20">
      <c r="S225025" s="33"/>
      <c r="T225025" s="33"/>
    </row>
    <row r="225042" spans="19:20">
      <c r="S225042" s="33"/>
      <c r="T225042" s="33"/>
    </row>
    <row r="225059" spans="19:20">
      <c r="S225059" s="33"/>
      <c r="T225059" s="33"/>
    </row>
    <row r="225076" spans="19:20">
      <c r="S225076" s="33"/>
      <c r="T225076" s="33"/>
    </row>
    <row r="225093" spans="19:20">
      <c r="S225093" s="33"/>
      <c r="T225093" s="33"/>
    </row>
    <row r="225110" spans="19:20">
      <c r="S225110" s="33"/>
      <c r="T225110" s="33"/>
    </row>
    <row r="225127" spans="19:20">
      <c r="S225127" s="33"/>
      <c r="T225127" s="33"/>
    </row>
    <row r="225144" spans="19:20">
      <c r="S225144" s="33"/>
      <c r="T225144" s="33"/>
    </row>
    <row r="225161" spans="19:20">
      <c r="S225161" s="33"/>
      <c r="T225161" s="33"/>
    </row>
    <row r="225178" spans="19:20">
      <c r="S225178" s="33"/>
      <c r="T225178" s="33"/>
    </row>
    <row r="225195" spans="19:20">
      <c r="S225195" s="33"/>
      <c r="T225195" s="33"/>
    </row>
    <row r="225212" spans="19:20">
      <c r="S225212" s="33"/>
      <c r="T225212" s="33"/>
    </row>
    <row r="225229" spans="19:20">
      <c r="S225229" s="33"/>
      <c r="T225229" s="33"/>
    </row>
    <row r="225246" spans="19:20">
      <c r="S225246" s="33"/>
      <c r="T225246" s="33"/>
    </row>
    <row r="225263" spans="19:20">
      <c r="S225263" s="33"/>
      <c r="T225263" s="33"/>
    </row>
    <row r="225280" spans="19:20">
      <c r="S225280" s="33"/>
      <c r="T225280" s="33"/>
    </row>
    <row r="225297" spans="19:20">
      <c r="S225297" s="33"/>
      <c r="T225297" s="33"/>
    </row>
    <row r="225314" spans="19:20">
      <c r="S225314" s="33"/>
      <c r="T225314" s="33"/>
    </row>
    <row r="225331" spans="19:20">
      <c r="S225331" s="33"/>
      <c r="T225331" s="33"/>
    </row>
    <row r="225348" spans="19:20">
      <c r="S225348" s="33"/>
      <c r="T225348" s="33"/>
    </row>
    <row r="225365" spans="19:20">
      <c r="S225365" s="33"/>
      <c r="T225365" s="33"/>
    </row>
    <row r="225382" spans="19:20">
      <c r="S225382" s="33"/>
      <c r="T225382" s="33"/>
    </row>
    <row r="225399" spans="19:20">
      <c r="S225399" s="33"/>
      <c r="T225399" s="33"/>
    </row>
    <row r="225416" spans="19:20">
      <c r="S225416" s="33"/>
      <c r="T225416" s="33"/>
    </row>
    <row r="225433" spans="19:20">
      <c r="S225433" s="33"/>
      <c r="T225433" s="33"/>
    </row>
    <row r="225450" spans="19:20">
      <c r="S225450" s="33"/>
      <c r="T225450" s="33"/>
    </row>
    <row r="225467" spans="19:20">
      <c r="S225467" s="33"/>
      <c r="T225467" s="33"/>
    </row>
    <row r="225484" spans="19:20">
      <c r="S225484" s="33"/>
      <c r="T225484" s="33"/>
    </row>
    <row r="225501" spans="19:20">
      <c r="S225501" s="33"/>
      <c r="T225501" s="33"/>
    </row>
    <row r="225518" spans="19:20">
      <c r="S225518" s="33"/>
      <c r="T225518" s="33"/>
    </row>
    <row r="225535" spans="19:20">
      <c r="S225535" s="33"/>
      <c r="T225535" s="33"/>
    </row>
    <row r="225552" spans="19:20">
      <c r="S225552" s="33"/>
      <c r="T225552" s="33"/>
    </row>
    <row r="225569" spans="19:20">
      <c r="S225569" s="33"/>
      <c r="T225569" s="33"/>
    </row>
    <row r="225586" spans="19:20">
      <c r="S225586" s="33"/>
      <c r="T225586" s="33"/>
    </row>
    <row r="225603" spans="19:20">
      <c r="S225603" s="33"/>
      <c r="T225603" s="33"/>
    </row>
    <row r="225620" spans="19:20">
      <c r="S225620" s="33"/>
      <c r="T225620" s="33"/>
    </row>
    <row r="225637" spans="19:20">
      <c r="S225637" s="33"/>
      <c r="T225637" s="33"/>
    </row>
    <row r="225654" spans="19:20">
      <c r="S225654" s="33"/>
      <c r="T225654" s="33"/>
    </row>
    <row r="225671" spans="19:20">
      <c r="S225671" s="33"/>
      <c r="T225671" s="33"/>
    </row>
    <row r="225688" spans="19:20">
      <c r="S225688" s="33"/>
      <c r="T225688" s="33"/>
    </row>
    <row r="225705" spans="19:20">
      <c r="S225705" s="33"/>
      <c r="T225705" s="33"/>
    </row>
    <row r="225722" spans="19:20">
      <c r="S225722" s="33"/>
      <c r="T225722" s="33"/>
    </row>
    <row r="225739" spans="19:20">
      <c r="S225739" s="33"/>
      <c r="T225739" s="33"/>
    </row>
    <row r="225756" spans="19:20">
      <c r="S225756" s="33"/>
      <c r="T225756" s="33"/>
    </row>
    <row r="225773" spans="19:20">
      <c r="S225773" s="33"/>
      <c r="T225773" s="33"/>
    </row>
    <row r="225790" spans="19:20">
      <c r="S225790" s="33"/>
      <c r="T225790" s="33"/>
    </row>
    <row r="225807" spans="19:20">
      <c r="S225807" s="33"/>
      <c r="T225807" s="33"/>
    </row>
    <row r="225824" spans="19:20">
      <c r="S225824" s="33"/>
      <c r="T225824" s="33"/>
    </row>
    <row r="225841" spans="19:20">
      <c r="S225841" s="33"/>
      <c r="T225841" s="33"/>
    </row>
    <row r="225858" spans="19:20">
      <c r="S225858" s="33"/>
      <c r="T225858" s="33"/>
    </row>
    <row r="225875" spans="19:20">
      <c r="S225875" s="33"/>
      <c r="T225875" s="33"/>
    </row>
    <row r="225892" spans="19:20">
      <c r="S225892" s="33"/>
      <c r="T225892" s="33"/>
    </row>
    <row r="225909" spans="19:20">
      <c r="S225909" s="33"/>
      <c r="T225909" s="33"/>
    </row>
    <row r="225926" spans="19:20">
      <c r="S225926" s="33"/>
      <c r="T225926" s="33"/>
    </row>
    <row r="225943" spans="19:20">
      <c r="S225943" s="33"/>
      <c r="T225943" s="33"/>
    </row>
    <row r="225960" spans="19:20">
      <c r="S225960" s="33"/>
      <c r="T225960" s="33"/>
    </row>
    <row r="225977" spans="19:20">
      <c r="S225977" s="33"/>
      <c r="T225977" s="33"/>
    </row>
    <row r="225994" spans="19:20">
      <c r="S225994" s="33"/>
      <c r="T225994" s="33"/>
    </row>
    <row r="226011" spans="19:20">
      <c r="S226011" s="33"/>
      <c r="T226011" s="33"/>
    </row>
    <row r="226028" spans="19:20">
      <c r="S226028" s="33"/>
      <c r="T226028" s="33"/>
    </row>
    <row r="226045" spans="19:20">
      <c r="S226045" s="33"/>
      <c r="T226045" s="33"/>
    </row>
    <row r="226062" spans="19:20">
      <c r="S226062" s="33"/>
      <c r="T226062" s="33"/>
    </row>
    <row r="226079" spans="19:20">
      <c r="S226079" s="33"/>
      <c r="T226079" s="33"/>
    </row>
    <row r="226096" spans="19:20">
      <c r="S226096" s="33"/>
      <c r="T226096" s="33"/>
    </row>
    <row r="226113" spans="19:20">
      <c r="S226113" s="33"/>
      <c r="T226113" s="33"/>
    </row>
    <row r="226130" spans="19:20">
      <c r="S226130" s="33"/>
      <c r="T226130" s="33"/>
    </row>
    <row r="226147" spans="19:20">
      <c r="S226147" s="33"/>
      <c r="T226147" s="33"/>
    </row>
    <row r="226164" spans="19:20">
      <c r="S226164" s="33"/>
      <c r="T226164" s="33"/>
    </row>
    <row r="226181" spans="19:20">
      <c r="S226181" s="33"/>
      <c r="T226181" s="33"/>
    </row>
    <row r="226198" spans="19:20">
      <c r="S226198" s="33"/>
      <c r="T226198" s="33"/>
    </row>
    <row r="226215" spans="19:20">
      <c r="S226215" s="33"/>
      <c r="T226215" s="33"/>
    </row>
    <row r="226232" spans="19:20">
      <c r="S226232" s="33"/>
      <c r="T226232" s="33"/>
    </row>
    <row r="226249" spans="19:20">
      <c r="S226249" s="33"/>
      <c r="T226249" s="33"/>
    </row>
    <row r="226266" spans="19:20">
      <c r="S226266" s="33"/>
      <c r="T226266" s="33"/>
    </row>
    <row r="226283" spans="19:20">
      <c r="S226283" s="33"/>
      <c r="T226283" s="33"/>
    </row>
    <row r="226300" spans="19:20">
      <c r="S226300" s="33"/>
      <c r="T226300" s="33"/>
    </row>
    <row r="226317" spans="19:20">
      <c r="S226317" s="33"/>
      <c r="T226317" s="33"/>
    </row>
    <row r="226334" spans="19:20">
      <c r="S226334" s="33"/>
      <c r="T226334" s="33"/>
    </row>
    <row r="226351" spans="19:20">
      <c r="S226351" s="33"/>
      <c r="T226351" s="33"/>
    </row>
    <row r="226368" spans="19:20">
      <c r="S226368" s="33"/>
      <c r="T226368" s="33"/>
    </row>
    <row r="226385" spans="19:20">
      <c r="S226385" s="33"/>
      <c r="T226385" s="33"/>
    </row>
    <row r="226402" spans="19:20">
      <c r="S226402" s="33"/>
      <c r="T226402" s="33"/>
    </row>
    <row r="226419" spans="19:20">
      <c r="S226419" s="33"/>
      <c r="T226419" s="33"/>
    </row>
    <row r="226436" spans="19:20">
      <c r="S226436" s="33"/>
      <c r="T226436" s="33"/>
    </row>
    <row r="226453" spans="19:20">
      <c r="S226453" s="33"/>
      <c r="T226453" s="33"/>
    </row>
    <row r="226470" spans="19:20">
      <c r="S226470" s="33"/>
      <c r="T226470" s="33"/>
    </row>
    <row r="226487" spans="19:20">
      <c r="S226487" s="33"/>
      <c r="T226487" s="33"/>
    </row>
    <row r="226504" spans="19:20">
      <c r="S226504" s="33"/>
      <c r="T226504" s="33"/>
    </row>
    <row r="226521" spans="19:20">
      <c r="S226521" s="33"/>
      <c r="T226521" s="33"/>
    </row>
    <row r="226538" spans="19:20">
      <c r="S226538" s="33"/>
      <c r="T226538" s="33"/>
    </row>
    <row r="226555" spans="19:20">
      <c r="S226555" s="33"/>
      <c r="T226555" s="33"/>
    </row>
    <row r="226572" spans="19:20">
      <c r="S226572" s="33"/>
      <c r="T226572" s="33"/>
    </row>
    <row r="226589" spans="19:20">
      <c r="S226589" s="33"/>
      <c r="T226589" s="33"/>
    </row>
    <row r="226606" spans="19:20">
      <c r="S226606" s="33"/>
      <c r="T226606" s="33"/>
    </row>
    <row r="226623" spans="19:20">
      <c r="S226623" s="33"/>
      <c r="T226623" s="33"/>
    </row>
    <row r="226640" spans="19:20">
      <c r="S226640" s="33"/>
      <c r="T226640" s="33"/>
    </row>
    <row r="226657" spans="19:20">
      <c r="S226657" s="33"/>
      <c r="T226657" s="33"/>
    </row>
    <row r="226674" spans="19:20">
      <c r="S226674" s="33"/>
      <c r="T226674" s="33"/>
    </row>
    <row r="226691" spans="19:20">
      <c r="S226691" s="33"/>
      <c r="T226691" s="33"/>
    </row>
    <row r="226708" spans="19:20">
      <c r="S226708" s="33"/>
      <c r="T226708" s="33"/>
    </row>
    <row r="226725" spans="19:20">
      <c r="S226725" s="33"/>
      <c r="T226725" s="33"/>
    </row>
    <row r="226742" spans="19:20">
      <c r="S226742" s="33"/>
      <c r="T226742" s="33"/>
    </row>
    <row r="226759" spans="19:20">
      <c r="S226759" s="33"/>
      <c r="T226759" s="33"/>
    </row>
    <row r="226776" spans="19:20">
      <c r="S226776" s="33"/>
      <c r="T226776" s="33"/>
    </row>
    <row r="226793" spans="19:20">
      <c r="S226793" s="33"/>
      <c r="T226793" s="33"/>
    </row>
    <row r="226810" spans="19:20">
      <c r="S226810" s="33"/>
      <c r="T226810" s="33"/>
    </row>
    <row r="226827" spans="19:20">
      <c r="S226827" s="33"/>
      <c r="T226827" s="33"/>
    </row>
    <row r="226844" spans="19:20">
      <c r="S226844" s="33"/>
      <c r="T226844" s="33"/>
    </row>
    <row r="226861" spans="19:20">
      <c r="S226861" s="33"/>
      <c r="T226861" s="33"/>
    </row>
    <row r="226878" spans="19:20">
      <c r="S226878" s="33"/>
      <c r="T226878" s="33"/>
    </row>
    <row r="226895" spans="19:20">
      <c r="S226895" s="33"/>
      <c r="T226895" s="33"/>
    </row>
    <row r="226912" spans="19:20">
      <c r="S226912" s="33"/>
      <c r="T226912" s="33"/>
    </row>
    <row r="226929" spans="19:20">
      <c r="S226929" s="33"/>
      <c r="T226929" s="33"/>
    </row>
    <row r="226946" spans="19:20">
      <c r="S226946" s="33"/>
      <c r="T226946" s="33"/>
    </row>
    <row r="226963" spans="19:20">
      <c r="S226963" s="33"/>
      <c r="T226963" s="33"/>
    </row>
    <row r="226980" spans="19:20">
      <c r="S226980" s="33"/>
      <c r="T226980" s="33"/>
    </row>
    <row r="226997" spans="19:20">
      <c r="S226997" s="33"/>
      <c r="T226997" s="33"/>
    </row>
    <row r="227014" spans="19:20">
      <c r="S227014" s="33"/>
      <c r="T227014" s="33"/>
    </row>
    <row r="227031" spans="19:20">
      <c r="S227031" s="33"/>
      <c r="T227031" s="33"/>
    </row>
    <row r="227048" spans="19:20">
      <c r="S227048" s="33"/>
      <c r="T227048" s="33"/>
    </row>
    <row r="227065" spans="19:20">
      <c r="S227065" s="33"/>
      <c r="T227065" s="33"/>
    </row>
    <row r="227082" spans="19:20">
      <c r="S227082" s="33"/>
      <c r="T227082" s="33"/>
    </row>
    <row r="227099" spans="19:20">
      <c r="S227099" s="33"/>
      <c r="T227099" s="33"/>
    </row>
    <row r="227116" spans="19:20">
      <c r="S227116" s="33"/>
      <c r="T227116" s="33"/>
    </row>
    <row r="227133" spans="19:20">
      <c r="S227133" s="33"/>
      <c r="T227133" s="33"/>
    </row>
    <row r="227150" spans="19:20">
      <c r="S227150" s="33"/>
      <c r="T227150" s="33"/>
    </row>
    <row r="227167" spans="19:20">
      <c r="S227167" s="33"/>
      <c r="T227167" s="33"/>
    </row>
    <row r="227184" spans="19:20">
      <c r="S227184" s="33"/>
      <c r="T227184" s="33"/>
    </row>
    <row r="227201" spans="19:20">
      <c r="S227201" s="33"/>
      <c r="T227201" s="33"/>
    </row>
    <row r="227218" spans="19:20">
      <c r="S227218" s="33"/>
      <c r="T227218" s="33"/>
    </row>
    <row r="227235" spans="19:20">
      <c r="S227235" s="33"/>
      <c r="T227235" s="33"/>
    </row>
    <row r="227252" spans="19:20">
      <c r="S227252" s="33"/>
      <c r="T227252" s="33"/>
    </row>
    <row r="227269" spans="19:20">
      <c r="S227269" s="33"/>
      <c r="T227269" s="33"/>
    </row>
    <row r="227286" spans="19:20">
      <c r="S227286" s="33"/>
      <c r="T227286" s="33"/>
    </row>
    <row r="227303" spans="19:20">
      <c r="S227303" s="33"/>
      <c r="T227303" s="33"/>
    </row>
    <row r="227320" spans="19:20">
      <c r="S227320" s="33"/>
      <c r="T227320" s="33"/>
    </row>
    <row r="227337" spans="19:20">
      <c r="S227337" s="33"/>
      <c r="T227337" s="33"/>
    </row>
    <row r="227354" spans="19:20">
      <c r="S227354" s="33"/>
      <c r="T227354" s="33"/>
    </row>
    <row r="227371" spans="19:20">
      <c r="S227371" s="33"/>
      <c r="T227371" s="33"/>
    </row>
    <row r="227388" spans="19:20">
      <c r="S227388" s="33"/>
      <c r="T227388" s="33"/>
    </row>
    <row r="227405" spans="19:20">
      <c r="S227405" s="33"/>
      <c r="T227405" s="33"/>
    </row>
    <row r="227422" spans="19:20">
      <c r="S227422" s="33"/>
      <c r="T227422" s="33"/>
    </row>
    <row r="227439" spans="19:20">
      <c r="S227439" s="33"/>
      <c r="T227439" s="33"/>
    </row>
    <row r="227456" spans="19:20">
      <c r="S227456" s="33"/>
      <c r="T227456" s="33"/>
    </row>
    <row r="227473" spans="19:20">
      <c r="S227473" s="33"/>
      <c r="T227473" s="33"/>
    </row>
    <row r="227490" spans="19:20">
      <c r="S227490" s="33"/>
      <c r="T227490" s="33"/>
    </row>
    <row r="227507" spans="19:20">
      <c r="S227507" s="33"/>
      <c r="T227507" s="33"/>
    </row>
    <row r="227524" spans="19:20">
      <c r="S227524" s="33"/>
      <c r="T227524" s="33"/>
    </row>
    <row r="227541" spans="19:20">
      <c r="S227541" s="33"/>
      <c r="T227541" s="33"/>
    </row>
    <row r="227558" spans="19:20">
      <c r="S227558" s="33"/>
      <c r="T227558" s="33"/>
    </row>
    <row r="227575" spans="19:20">
      <c r="S227575" s="33"/>
      <c r="T227575" s="33"/>
    </row>
    <row r="227592" spans="19:20">
      <c r="S227592" s="33"/>
      <c r="T227592" s="33"/>
    </row>
    <row r="227609" spans="19:20">
      <c r="S227609" s="33"/>
      <c r="T227609" s="33"/>
    </row>
    <row r="227626" spans="19:20">
      <c r="S227626" s="33"/>
      <c r="T227626" s="33"/>
    </row>
    <row r="227643" spans="19:20">
      <c r="S227643" s="33"/>
      <c r="T227643" s="33"/>
    </row>
    <row r="227660" spans="19:20">
      <c r="S227660" s="33"/>
      <c r="T227660" s="33"/>
    </row>
    <row r="227677" spans="19:20">
      <c r="S227677" s="33"/>
      <c r="T227677" s="33"/>
    </row>
    <row r="227694" spans="19:20">
      <c r="S227694" s="33"/>
      <c r="T227694" s="33"/>
    </row>
    <row r="227711" spans="19:20">
      <c r="S227711" s="33"/>
      <c r="T227711" s="33"/>
    </row>
    <row r="227728" spans="19:20">
      <c r="S227728" s="33"/>
      <c r="T227728" s="33"/>
    </row>
    <row r="227745" spans="19:20">
      <c r="S227745" s="33"/>
      <c r="T227745" s="33"/>
    </row>
    <row r="227762" spans="19:20">
      <c r="S227762" s="33"/>
      <c r="T227762" s="33"/>
    </row>
    <row r="227779" spans="19:20">
      <c r="S227779" s="33"/>
      <c r="T227779" s="33"/>
    </row>
    <row r="227796" spans="19:20">
      <c r="S227796" s="33"/>
      <c r="T227796" s="33"/>
    </row>
    <row r="227813" spans="19:20">
      <c r="S227813" s="33"/>
      <c r="T227813" s="33"/>
    </row>
    <row r="227830" spans="19:20">
      <c r="S227830" s="33"/>
      <c r="T227830" s="33"/>
    </row>
    <row r="227847" spans="19:20">
      <c r="S227847" s="33"/>
      <c r="T227847" s="33"/>
    </row>
    <row r="227864" spans="19:20">
      <c r="S227864" s="33"/>
      <c r="T227864" s="33"/>
    </row>
    <row r="227881" spans="19:20">
      <c r="S227881" s="33"/>
      <c r="T227881" s="33"/>
    </row>
    <row r="227898" spans="19:20">
      <c r="S227898" s="33"/>
      <c r="T227898" s="33"/>
    </row>
    <row r="227915" spans="19:20">
      <c r="S227915" s="33"/>
      <c r="T227915" s="33"/>
    </row>
    <row r="227932" spans="19:20">
      <c r="S227932" s="33"/>
      <c r="T227932" s="33"/>
    </row>
    <row r="227949" spans="19:20">
      <c r="S227949" s="33"/>
      <c r="T227949" s="33"/>
    </row>
    <row r="227966" spans="19:20">
      <c r="S227966" s="33"/>
      <c r="T227966" s="33"/>
    </row>
    <row r="227983" spans="19:20">
      <c r="S227983" s="33"/>
      <c r="T227983" s="33"/>
    </row>
    <row r="228000" spans="19:20">
      <c r="S228000" s="33"/>
      <c r="T228000" s="33"/>
    </row>
    <row r="228017" spans="19:20">
      <c r="S228017" s="33"/>
      <c r="T228017" s="33"/>
    </row>
    <row r="228034" spans="19:20">
      <c r="S228034" s="33"/>
      <c r="T228034" s="33"/>
    </row>
    <row r="228051" spans="19:20">
      <c r="S228051" s="33"/>
      <c r="T228051" s="33"/>
    </row>
    <row r="228068" spans="19:20">
      <c r="S228068" s="33"/>
      <c r="T228068" s="33"/>
    </row>
    <row r="228085" spans="19:20">
      <c r="S228085" s="33"/>
      <c r="T228085" s="33"/>
    </row>
    <row r="228102" spans="19:20">
      <c r="S228102" s="33"/>
      <c r="T228102" s="33"/>
    </row>
    <row r="228119" spans="19:20">
      <c r="S228119" s="33"/>
      <c r="T228119" s="33"/>
    </row>
    <row r="228136" spans="19:20">
      <c r="S228136" s="33"/>
      <c r="T228136" s="33"/>
    </row>
    <row r="228153" spans="19:20">
      <c r="S228153" s="33"/>
      <c r="T228153" s="33"/>
    </row>
    <row r="228170" spans="19:20">
      <c r="S228170" s="33"/>
      <c r="T228170" s="33"/>
    </row>
    <row r="228187" spans="19:20">
      <c r="S228187" s="33"/>
      <c r="T228187" s="33"/>
    </row>
    <row r="228204" spans="19:20">
      <c r="S228204" s="33"/>
      <c r="T228204" s="33"/>
    </row>
    <row r="228221" spans="19:20">
      <c r="S228221" s="33"/>
      <c r="T228221" s="33"/>
    </row>
    <row r="228238" spans="19:20">
      <c r="S228238" s="33"/>
      <c r="T228238" s="33"/>
    </row>
    <row r="228255" spans="19:20">
      <c r="S228255" s="33"/>
      <c r="T228255" s="33"/>
    </row>
    <row r="228272" spans="19:20">
      <c r="S228272" s="33"/>
      <c r="T228272" s="33"/>
    </row>
    <row r="228289" spans="19:20">
      <c r="S228289" s="33"/>
      <c r="T228289" s="33"/>
    </row>
    <row r="228306" spans="19:20">
      <c r="S228306" s="33"/>
      <c r="T228306" s="33"/>
    </row>
    <row r="228323" spans="19:20">
      <c r="S228323" s="33"/>
      <c r="T228323" s="33"/>
    </row>
    <row r="228340" spans="19:20">
      <c r="S228340" s="33"/>
      <c r="T228340" s="33"/>
    </row>
    <row r="228357" spans="19:20">
      <c r="S228357" s="33"/>
      <c r="T228357" s="33"/>
    </row>
    <row r="228374" spans="19:20">
      <c r="S228374" s="33"/>
      <c r="T228374" s="33"/>
    </row>
    <row r="228391" spans="19:20">
      <c r="S228391" s="33"/>
      <c r="T228391" s="33"/>
    </row>
    <row r="228408" spans="19:20">
      <c r="S228408" s="33"/>
      <c r="T228408" s="33"/>
    </row>
    <row r="228425" spans="19:20">
      <c r="S228425" s="33"/>
      <c r="T228425" s="33"/>
    </row>
    <row r="228442" spans="19:20">
      <c r="S228442" s="33"/>
      <c r="T228442" s="33"/>
    </row>
    <row r="228459" spans="19:20">
      <c r="S228459" s="33"/>
      <c r="T228459" s="33"/>
    </row>
    <row r="228476" spans="19:20">
      <c r="S228476" s="33"/>
      <c r="T228476" s="33"/>
    </row>
    <row r="228493" spans="19:20">
      <c r="S228493" s="33"/>
      <c r="T228493" s="33"/>
    </row>
    <row r="228510" spans="19:20">
      <c r="S228510" s="33"/>
      <c r="T228510" s="33"/>
    </row>
    <row r="228527" spans="19:20">
      <c r="S228527" s="33"/>
      <c r="T228527" s="33"/>
    </row>
    <row r="228544" spans="19:20">
      <c r="S228544" s="33"/>
      <c r="T228544" s="33"/>
    </row>
    <row r="228561" spans="19:20">
      <c r="S228561" s="33"/>
      <c r="T228561" s="33"/>
    </row>
    <row r="228578" spans="19:20">
      <c r="S228578" s="33"/>
      <c r="T228578" s="33"/>
    </row>
    <row r="228595" spans="19:20">
      <c r="S228595" s="33"/>
      <c r="T228595" s="33"/>
    </row>
    <row r="228612" spans="19:20">
      <c r="S228612" s="33"/>
      <c r="T228612" s="33"/>
    </row>
    <row r="228629" spans="19:20">
      <c r="S228629" s="33"/>
      <c r="T228629" s="33"/>
    </row>
    <row r="228646" spans="19:20">
      <c r="S228646" s="33"/>
      <c r="T228646" s="33"/>
    </row>
    <row r="228663" spans="19:20">
      <c r="S228663" s="33"/>
      <c r="T228663" s="33"/>
    </row>
    <row r="228680" spans="19:20">
      <c r="S228680" s="33"/>
      <c r="T228680" s="33"/>
    </row>
    <row r="228697" spans="19:20">
      <c r="S228697" s="33"/>
      <c r="T228697" s="33"/>
    </row>
    <row r="228714" spans="19:20">
      <c r="S228714" s="33"/>
      <c r="T228714" s="33"/>
    </row>
    <row r="228731" spans="19:20">
      <c r="S228731" s="33"/>
      <c r="T228731" s="33"/>
    </row>
    <row r="228748" spans="19:20">
      <c r="S228748" s="33"/>
      <c r="T228748" s="33"/>
    </row>
    <row r="228765" spans="19:20">
      <c r="S228765" s="33"/>
      <c r="T228765" s="33"/>
    </row>
    <row r="228782" spans="19:20">
      <c r="S228782" s="33"/>
      <c r="T228782" s="33"/>
    </row>
    <row r="228799" spans="19:20">
      <c r="S228799" s="33"/>
      <c r="T228799" s="33"/>
    </row>
    <row r="228816" spans="19:20">
      <c r="S228816" s="33"/>
      <c r="T228816" s="33"/>
    </row>
    <row r="228833" spans="19:20">
      <c r="S228833" s="33"/>
      <c r="T228833" s="33"/>
    </row>
    <row r="228850" spans="19:20">
      <c r="S228850" s="33"/>
      <c r="T228850" s="33"/>
    </row>
    <row r="228867" spans="19:20">
      <c r="S228867" s="33"/>
      <c r="T228867" s="33"/>
    </row>
    <row r="228884" spans="19:20">
      <c r="S228884" s="33"/>
      <c r="T228884" s="33"/>
    </row>
    <row r="228901" spans="19:20">
      <c r="S228901" s="33"/>
      <c r="T228901" s="33"/>
    </row>
    <row r="228918" spans="19:20">
      <c r="S228918" s="33"/>
      <c r="T228918" s="33"/>
    </row>
    <row r="228935" spans="19:20">
      <c r="S228935" s="33"/>
      <c r="T228935" s="33"/>
    </row>
    <row r="228952" spans="19:20">
      <c r="S228952" s="33"/>
      <c r="T228952" s="33"/>
    </row>
    <row r="228969" spans="19:20">
      <c r="S228969" s="33"/>
      <c r="T228969" s="33"/>
    </row>
    <row r="228986" spans="19:20">
      <c r="S228986" s="33"/>
      <c r="T228986" s="33"/>
    </row>
    <row r="229003" spans="19:20">
      <c r="S229003" s="33"/>
      <c r="T229003" s="33"/>
    </row>
    <row r="229020" spans="19:20">
      <c r="S229020" s="33"/>
      <c r="T229020" s="33"/>
    </row>
    <row r="229037" spans="19:20">
      <c r="S229037" s="33"/>
      <c r="T229037" s="33"/>
    </row>
    <row r="229054" spans="19:20">
      <c r="S229054" s="33"/>
      <c r="T229054" s="33"/>
    </row>
    <row r="229071" spans="19:20">
      <c r="S229071" s="33"/>
      <c r="T229071" s="33"/>
    </row>
    <row r="229088" spans="19:20">
      <c r="S229088" s="33"/>
      <c r="T229088" s="33"/>
    </row>
    <row r="229105" spans="19:20">
      <c r="S229105" s="33"/>
      <c r="T229105" s="33"/>
    </row>
    <row r="229122" spans="19:20">
      <c r="S229122" s="33"/>
      <c r="T229122" s="33"/>
    </row>
    <row r="229139" spans="19:20">
      <c r="S229139" s="33"/>
      <c r="T229139" s="33"/>
    </row>
    <row r="229156" spans="19:20">
      <c r="S229156" s="33"/>
      <c r="T229156" s="33"/>
    </row>
    <row r="229173" spans="19:20">
      <c r="S229173" s="33"/>
      <c r="T229173" s="33"/>
    </row>
    <row r="229190" spans="19:20">
      <c r="S229190" s="33"/>
      <c r="T229190" s="33"/>
    </row>
    <row r="229207" spans="19:20">
      <c r="S229207" s="33"/>
      <c r="T229207" s="33"/>
    </row>
    <row r="229224" spans="19:20">
      <c r="S229224" s="33"/>
      <c r="T229224" s="33"/>
    </row>
    <row r="229241" spans="19:20">
      <c r="S229241" s="33"/>
      <c r="T229241" s="33"/>
    </row>
    <row r="229258" spans="19:20">
      <c r="S229258" s="33"/>
      <c r="T229258" s="33"/>
    </row>
    <row r="229275" spans="19:20">
      <c r="S229275" s="33"/>
      <c r="T229275" s="33"/>
    </row>
    <row r="229292" spans="19:20">
      <c r="S229292" s="33"/>
      <c r="T229292" s="33"/>
    </row>
    <row r="229309" spans="19:20">
      <c r="S229309" s="33"/>
      <c r="T229309" s="33"/>
    </row>
    <row r="229326" spans="19:20">
      <c r="S229326" s="33"/>
      <c r="T229326" s="33"/>
    </row>
    <row r="229343" spans="19:20">
      <c r="S229343" s="33"/>
      <c r="T229343" s="33"/>
    </row>
    <row r="229360" spans="19:20">
      <c r="S229360" s="33"/>
      <c r="T229360" s="33"/>
    </row>
    <row r="229377" spans="19:20">
      <c r="S229377" s="33"/>
      <c r="T229377" s="33"/>
    </row>
    <row r="229394" spans="19:20">
      <c r="S229394" s="33"/>
      <c r="T229394" s="33"/>
    </row>
    <row r="229411" spans="19:20">
      <c r="S229411" s="33"/>
      <c r="T229411" s="33"/>
    </row>
    <row r="229428" spans="19:20">
      <c r="S229428" s="33"/>
      <c r="T229428" s="33"/>
    </row>
    <row r="229445" spans="19:20">
      <c r="S229445" s="33"/>
      <c r="T229445" s="33"/>
    </row>
    <row r="229462" spans="19:20">
      <c r="S229462" s="33"/>
      <c r="T229462" s="33"/>
    </row>
    <row r="229479" spans="19:20">
      <c r="S229479" s="33"/>
      <c r="T229479" s="33"/>
    </row>
    <row r="229496" spans="19:20">
      <c r="S229496" s="33"/>
      <c r="T229496" s="33"/>
    </row>
    <row r="229513" spans="19:20">
      <c r="S229513" s="33"/>
      <c r="T229513" s="33"/>
    </row>
    <row r="229530" spans="19:20">
      <c r="S229530" s="33"/>
      <c r="T229530" s="33"/>
    </row>
    <row r="229547" spans="19:20">
      <c r="S229547" s="33"/>
      <c r="T229547" s="33"/>
    </row>
    <row r="229564" spans="19:20">
      <c r="S229564" s="33"/>
      <c r="T229564" s="33"/>
    </row>
    <row r="229581" spans="19:20">
      <c r="S229581" s="33"/>
      <c r="T229581" s="33"/>
    </row>
    <row r="229598" spans="19:20">
      <c r="S229598" s="33"/>
      <c r="T229598" s="33"/>
    </row>
    <row r="229615" spans="19:20">
      <c r="S229615" s="33"/>
      <c r="T229615" s="33"/>
    </row>
    <row r="229632" spans="19:20">
      <c r="S229632" s="33"/>
      <c r="T229632" s="33"/>
    </row>
    <row r="229649" spans="19:20">
      <c r="S229649" s="33"/>
      <c r="T229649" s="33"/>
    </row>
    <row r="229666" spans="19:20">
      <c r="S229666" s="33"/>
      <c r="T229666" s="33"/>
    </row>
    <row r="229683" spans="19:20">
      <c r="S229683" s="33"/>
      <c r="T229683" s="33"/>
    </row>
    <row r="229700" spans="19:20">
      <c r="S229700" s="33"/>
      <c r="T229700" s="33"/>
    </row>
    <row r="229717" spans="19:20">
      <c r="S229717" s="33"/>
      <c r="T229717" s="33"/>
    </row>
    <row r="229734" spans="19:20">
      <c r="S229734" s="33"/>
      <c r="T229734" s="33"/>
    </row>
    <row r="229751" spans="19:20">
      <c r="S229751" s="33"/>
      <c r="T229751" s="33"/>
    </row>
    <row r="229768" spans="19:20">
      <c r="S229768" s="33"/>
      <c r="T229768" s="33"/>
    </row>
    <row r="229785" spans="19:20">
      <c r="S229785" s="33"/>
      <c r="T229785" s="33"/>
    </row>
    <row r="229802" spans="19:20">
      <c r="S229802" s="33"/>
      <c r="T229802" s="33"/>
    </row>
    <row r="229819" spans="19:20">
      <c r="S229819" s="33"/>
      <c r="T229819" s="33"/>
    </row>
    <row r="229836" spans="19:20">
      <c r="S229836" s="33"/>
      <c r="T229836" s="33"/>
    </row>
    <row r="229853" spans="19:20">
      <c r="S229853" s="33"/>
      <c r="T229853" s="33"/>
    </row>
    <row r="229870" spans="19:20">
      <c r="S229870" s="33"/>
      <c r="T229870" s="33"/>
    </row>
    <row r="229887" spans="19:20">
      <c r="S229887" s="33"/>
      <c r="T229887" s="33"/>
    </row>
    <row r="229904" spans="19:20">
      <c r="S229904" s="33"/>
      <c r="T229904" s="33"/>
    </row>
    <row r="229921" spans="19:20">
      <c r="S229921" s="33"/>
      <c r="T229921" s="33"/>
    </row>
    <row r="229938" spans="19:20">
      <c r="S229938" s="33"/>
      <c r="T229938" s="33"/>
    </row>
    <row r="229955" spans="19:20">
      <c r="S229955" s="33"/>
      <c r="T229955" s="33"/>
    </row>
    <row r="229972" spans="19:20">
      <c r="S229972" s="33"/>
      <c r="T229972" s="33"/>
    </row>
    <row r="229989" spans="19:20">
      <c r="S229989" s="33"/>
      <c r="T229989" s="33"/>
    </row>
    <row r="230006" spans="19:20">
      <c r="S230006" s="33"/>
      <c r="T230006" s="33"/>
    </row>
    <row r="230023" spans="19:20">
      <c r="S230023" s="33"/>
      <c r="T230023" s="33"/>
    </row>
    <row r="230040" spans="19:20">
      <c r="S230040" s="33"/>
      <c r="T230040" s="33"/>
    </row>
    <row r="230057" spans="19:20">
      <c r="S230057" s="33"/>
      <c r="T230057" s="33"/>
    </row>
    <row r="230074" spans="19:20">
      <c r="S230074" s="33"/>
      <c r="T230074" s="33"/>
    </row>
    <row r="230091" spans="19:20">
      <c r="S230091" s="33"/>
      <c r="T230091" s="33"/>
    </row>
    <row r="230108" spans="19:20">
      <c r="S230108" s="33"/>
      <c r="T230108" s="33"/>
    </row>
    <row r="230125" spans="19:20">
      <c r="S230125" s="33"/>
      <c r="T230125" s="33"/>
    </row>
    <row r="230142" spans="19:20">
      <c r="S230142" s="33"/>
      <c r="T230142" s="33"/>
    </row>
    <row r="230159" spans="19:20">
      <c r="S230159" s="33"/>
      <c r="T230159" s="33"/>
    </row>
    <row r="230176" spans="19:20">
      <c r="S230176" s="33"/>
      <c r="T230176" s="33"/>
    </row>
    <row r="230193" spans="19:20">
      <c r="S230193" s="33"/>
      <c r="T230193" s="33"/>
    </row>
    <row r="230210" spans="19:20">
      <c r="S230210" s="33"/>
      <c r="T230210" s="33"/>
    </row>
    <row r="230227" spans="19:20">
      <c r="S230227" s="33"/>
      <c r="T230227" s="33"/>
    </row>
    <row r="230244" spans="19:20">
      <c r="S230244" s="33"/>
      <c r="T230244" s="33"/>
    </row>
    <row r="230261" spans="19:20">
      <c r="S230261" s="33"/>
      <c r="T230261" s="33"/>
    </row>
    <row r="230278" spans="19:20">
      <c r="S230278" s="33"/>
      <c r="T230278" s="33"/>
    </row>
    <row r="230295" spans="19:20">
      <c r="S230295" s="33"/>
      <c r="T230295" s="33"/>
    </row>
    <row r="230312" spans="19:20">
      <c r="S230312" s="33"/>
      <c r="T230312" s="33"/>
    </row>
    <row r="230329" spans="19:20">
      <c r="S230329" s="33"/>
      <c r="T230329" s="33"/>
    </row>
    <row r="230346" spans="19:20">
      <c r="S230346" s="33"/>
      <c r="T230346" s="33"/>
    </row>
    <row r="230363" spans="19:20">
      <c r="S230363" s="33"/>
      <c r="T230363" s="33"/>
    </row>
    <row r="230380" spans="19:20">
      <c r="S230380" s="33"/>
      <c r="T230380" s="33"/>
    </row>
    <row r="230397" spans="19:20">
      <c r="S230397" s="33"/>
      <c r="T230397" s="33"/>
    </row>
    <row r="230414" spans="19:20">
      <c r="S230414" s="33"/>
      <c r="T230414" s="33"/>
    </row>
    <row r="230431" spans="19:20">
      <c r="S230431" s="33"/>
      <c r="T230431" s="33"/>
    </row>
    <row r="230448" spans="19:20">
      <c r="S230448" s="33"/>
      <c r="T230448" s="33"/>
    </row>
    <row r="230465" spans="19:20">
      <c r="S230465" s="33"/>
      <c r="T230465" s="33"/>
    </row>
    <row r="230482" spans="19:20">
      <c r="S230482" s="33"/>
      <c r="T230482" s="33"/>
    </row>
    <row r="230499" spans="19:20">
      <c r="S230499" s="33"/>
      <c r="T230499" s="33"/>
    </row>
    <row r="230516" spans="19:20">
      <c r="S230516" s="33"/>
      <c r="T230516" s="33"/>
    </row>
    <row r="230533" spans="19:20">
      <c r="S230533" s="33"/>
      <c r="T230533" s="33"/>
    </row>
    <row r="230550" spans="19:20">
      <c r="S230550" s="33"/>
      <c r="T230550" s="33"/>
    </row>
    <row r="230567" spans="19:20">
      <c r="S230567" s="33"/>
      <c r="T230567" s="33"/>
    </row>
    <row r="230584" spans="19:20">
      <c r="S230584" s="33"/>
      <c r="T230584" s="33"/>
    </row>
    <row r="230601" spans="19:20">
      <c r="S230601" s="33"/>
      <c r="T230601" s="33"/>
    </row>
    <row r="230618" spans="19:20">
      <c r="S230618" s="33"/>
      <c r="T230618" s="33"/>
    </row>
    <row r="230635" spans="19:20">
      <c r="S230635" s="33"/>
      <c r="T230635" s="33"/>
    </row>
    <row r="230652" spans="19:20">
      <c r="S230652" s="33"/>
      <c r="T230652" s="33"/>
    </row>
    <row r="230669" spans="19:20">
      <c r="S230669" s="33"/>
      <c r="T230669" s="33"/>
    </row>
    <row r="230686" spans="19:20">
      <c r="S230686" s="33"/>
      <c r="T230686" s="33"/>
    </row>
    <row r="230703" spans="19:20">
      <c r="S230703" s="33"/>
      <c r="T230703" s="33"/>
    </row>
    <row r="230720" spans="19:20">
      <c r="S230720" s="33"/>
      <c r="T230720" s="33"/>
    </row>
    <row r="230737" spans="19:20">
      <c r="S230737" s="33"/>
      <c r="T230737" s="33"/>
    </row>
    <row r="230754" spans="19:20">
      <c r="S230754" s="33"/>
      <c r="T230754" s="33"/>
    </row>
    <row r="230771" spans="19:20">
      <c r="S230771" s="33"/>
      <c r="T230771" s="33"/>
    </row>
    <row r="230788" spans="19:20">
      <c r="S230788" s="33"/>
      <c r="T230788" s="33"/>
    </row>
    <row r="230805" spans="19:20">
      <c r="S230805" s="33"/>
      <c r="T230805" s="33"/>
    </row>
    <row r="230822" spans="19:20">
      <c r="S230822" s="33"/>
      <c r="T230822" s="33"/>
    </row>
    <row r="230839" spans="19:20">
      <c r="S230839" s="33"/>
      <c r="T230839" s="33"/>
    </row>
    <row r="230856" spans="19:20">
      <c r="S230856" s="33"/>
      <c r="T230856" s="33"/>
    </row>
    <row r="230873" spans="19:20">
      <c r="S230873" s="33"/>
      <c r="T230873" s="33"/>
    </row>
    <row r="230890" spans="19:20">
      <c r="S230890" s="33"/>
      <c r="T230890" s="33"/>
    </row>
    <row r="230907" spans="19:20">
      <c r="S230907" s="33"/>
      <c r="T230907" s="33"/>
    </row>
    <row r="230924" spans="19:20">
      <c r="S230924" s="33"/>
      <c r="T230924" s="33"/>
    </row>
    <row r="230941" spans="19:20">
      <c r="S230941" s="33"/>
      <c r="T230941" s="33"/>
    </row>
    <row r="230958" spans="19:20">
      <c r="S230958" s="33"/>
      <c r="T230958" s="33"/>
    </row>
    <row r="230975" spans="19:20">
      <c r="S230975" s="33"/>
      <c r="T230975" s="33"/>
    </row>
    <row r="230992" spans="19:20">
      <c r="S230992" s="33"/>
      <c r="T230992" s="33"/>
    </row>
    <row r="231009" spans="19:20">
      <c r="S231009" s="33"/>
      <c r="T231009" s="33"/>
    </row>
    <row r="231026" spans="19:20">
      <c r="S231026" s="33"/>
      <c r="T231026" s="33"/>
    </row>
    <row r="231043" spans="19:20">
      <c r="S231043" s="33"/>
      <c r="T231043" s="33"/>
    </row>
    <row r="231060" spans="19:20">
      <c r="S231060" s="33"/>
      <c r="T231060" s="33"/>
    </row>
    <row r="231077" spans="19:20">
      <c r="S231077" s="33"/>
      <c r="T231077" s="33"/>
    </row>
    <row r="231094" spans="19:20">
      <c r="S231094" s="33"/>
      <c r="T231094" s="33"/>
    </row>
    <row r="231111" spans="19:20">
      <c r="S231111" s="33"/>
      <c r="T231111" s="33"/>
    </row>
    <row r="231128" spans="19:20">
      <c r="S231128" s="33"/>
      <c r="T231128" s="33"/>
    </row>
    <row r="231145" spans="19:20">
      <c r="S231145" s="33"/>
      <c r="T231145" s="33"/>
    </row>
    <row r="231162" spans="19:20">
      <c r="S231162" s="33"/>
      <c r="T231162" s="33"/>
    </row>
    <row r="231179" spans="19:20">
      <c r="S231179" s="33"/>
      <c r="T231179" s="33"/>
    </row>
    <row r="231196" spans="19:20">
      <c r="S231196" s="33"/>
      <c r="T231196" s="33"/>
    </row>
    <row r="231213" spans="19:20">
      <c r="S231213" s="33"/>
      <c r="T231213" s="33"/>
    </row>
    <row r="231230" spans="19:20">
      <c r="S231230" s="33"/>
      <c r="T231230" s="33"/>
    </row>
    <row r="231247" spans="19:20">
      <c r="S231247" s="33"/>
      <c r="T231247" s="33"/>
    </row>
    <row r="231264" spans="19:20">
      <c r="S231264" s="33"/>
      <c r="T231264" s="33"/>
    </row>
    <row r="231281" spans="19:20">
      <c r="S231281" s="33"/>
      <c r="T231281" s="33"/>
    </row>
    <row r="231298" spans="19:20">
      <c r="S231298" s="33"/>
      <c r="T231298" s="33"/>
    </row>
    <row r="231315" spans="19:20">
      <c r="S231315" s="33"/>
      <c r="T231315" s="33"/>
    </row>
    <row r="231332" spans="19:20">
      <c r="S231332" s="33"/>
      <c r="T231332" s="33"/>
    </row>
    <row r="231349" spans="19:20">
      <c r="S231349" s="33"/>
      <c r="T231349" s="33"/>
    </row>
    <row r="231366" spans="19:20">
      <c r="S231366" s="33"/>
      <c r="T231366" s="33"/>
    </row>
    <row r="231383" spans="19:20">
      <c r="S231383" s="33"/>
      <c r="T231383" s="33"/>
    </row>
    <row r="231400" spans="19:20">
      <c r="S231400" s="33"/>
      <c r="T231400" s="33"/>
    </row>
    <row r="231417" spans="19:20">
      <c r="S231417" s="33"/>
      <c r="T231417" s="33"/>
    </row>
    <row r="231434" spans="19:20">
      <c r="S231434" s="33"/>
      <c r="T231434" s="33"/>
    </row>
    <row r="231451" spans="19:20">
      <c r="S231451" s="33"/>
      <c r="T231451" s="33"/>
    </row>
    <row r="231468" spans="19:20">
      <c r="S231468" s="33"/>
      <c r="T231468" s="33"/>
    </row>
    <row r="231485" spans="19:20">
      <c r="S231485" s="33"/>
      <c r="T231485" s="33"/>
    </row>
    <row r="231502" spans="19:20">
      <c r="S231502" s="33"/>
      <c r="T231502" s="33"/>
    </row>
    <row r="231519" spans="19:20">
      <c r="S231519" s="33"/>
      <c r="T231519" s="33"/>
    </row>
    <row r="231536" spans="19:20">
      <c r="S231536" s="33"/>
      <c r="T231536" s="33"/>
    </row>
    <row r="231553" spans="19:20">
      <c r="S231553" s="33"/>
      <c r="T231553" s="33"/>
    </row>
    <row r="231570" spans="19:20">
      <c r="S231570" s="33"/>
      <c r="T231570" s="33"/>
    </row>
    <row r="231587" spans="19:20">
      <c r="S231587" s="33"/>
      <c r="T231587" s="33"/>
    </row>
    <row r="231604" spans="19:20">
      <c r="S231604" s="33"/>
      <c r="T231604" s="33"/>
    </row>
    <row r="231621" spans="19:20">
      <c r="S231621" s="33"/>
      <c r="T231621" s="33"/>
    </row>
    <row r="231638" spans="19:20">
      <c r="S231638" s="33"/>
      <c r="T231638" s="33"/>
    </row>
    <row r="231655" spans="19:20">
      <c r="S231655" s="33"/>
      <c r="T231655" s="33"/>
    </row>
    <row r="231672" spans="19:20">
      <c r="S231672" s="33"/>
      <c r="T231672" s="33"/>
    </row>
    <row r="231689" spans="19:20">
      <c r="S231689" s="33"/>
      <c r="T231689" s="33"/>
    </row>
    <row r="231706" spans="19:20">
      <c r="S231706" s="33"/>
      <c r="T231706" s="33"/>
    </row>
    <row r="231723" spans="19:20">
      <c r="S231723" s="33"/>
      <c r="T231723" s="33"/>
    </row>
    <row r="231740" spans="19:20">
      <c r="S231740" s="33"/>
      <c r="T231740" s="33"/>
    </row>
    <row r="231757" spans="19:20">
      <c r="S231757" s="33"/>
      <c r="T231757" s="33"/>
    </row>
    <row r="231774" spans="19:20">
      <c r="S231774" s="33"/>
      <c r="T231774" s="33"/>
    </row>
    <row r="231791" spans="19:20">
      <c r="S231791" s="33"/>
      <c r="T231791" s="33"/>
    </row>
    <row r="231808" spans="19:20">
      <c r="S231808" s="33"/>
      <c r="T231808" s="33"/>
    </row>
    <row r="231825" spans="19:20">
      <c r="S231825" s="33"/>
      <c r="T231825" s="33"/>
    </row>
    <row r="231842" spans="19:20">
      <c r="S231842" s="33"/>
      <c r="T231842" s="33"/>
    </row>
    <row r="231859" spans="19:20">
      <c r="S231859" s="33"/>
      <c r="T231859" s="33"/>
    </row>
    <row r="231876" spans="19:20">
      <c r="S231876" s="33"/>
      <c r="T231876" s="33"/>
    </row>
    <row r="231893" spans="19:20">
      <c r="S231893" s="33"/>
      <c r="T231893" s="33"/>
    </row>
    <row r="231910" spans="19:20">
      <c r="S231910" s="33"/>
      <c r="T231910" s="33"/>
    </row>
    <row r="231927" spans="19:20">
      <c r="S231927" s="33"/>
      <c r="T231927" s="33"/>
    </row>
    <row r="231944" spans="19:20">
      <c r="S231944" s="33"/>
      <c r="T231944" s="33"/>
    </row>
    <row r="231961" spans="19:20">
      <c r="S231961" s="33"/>
      <c r="T231961" s="33"/>
    </row>
    <row r="231978" spans="19:20">
      <c r="S231978" s="33"/>
      <c r="T231978" s="33"/>
    </row>
    <row r="231995" spans="19:20">
      <c r="S231995" s="33"/>
      <c r="T231995" s="33"/>
    </row>
    <row r="232012" spans="19:20">
      <c r="S232012" s="33"/>
      <c r="T232012" s="33"/>
    </row>
    <row r="232029" spans="19:20">
      <c r="S232029" s="33"/>
      <c r="T232029" s="33"/>
    </row>
    <row r="232046" spans="19:20">
      <c r="S232046" s="33"/>
      <c r="T232046" s="33"/>
    </row>
    <row r="232063" spans="19:20">
      <c r="S232063" s="33"/>
      <c r="T232063" s="33"/>
    </row>
    <row r="232080" spans="19:20">
      <c r="S232080" s="33"/>
      <c r="T232080" s="33"/>
    </row>
    <row r="232097" spans="19:20">
      <c r="S232097" s="33"/>
      <c r="T232097" s="33"/>
    </row>
    <row r="232114" spans="19:20">
      <c r="S232114" s="33"/>
      <c r="T232114" s="33"/>
    </row>
    <row r="232131" spans="19:20">
      <c r="S232131" s="33"/>
      <c r="T232131" s="33"/>
    </row>
    <row r="232148" spans="19:20">
      <c r="S232148" s="33"/>
      <c r="T232148" s="33"/>
    </row>
    <row r="232165" spans="19:20">
      <c r="S232165" s="33"/>
      <c r="T232165" s="33"/>
    </row>
    <row r="232182" spans="19:20">
      <c r="S232182" s="33"/>
      <c r="T232182" s="33"/>
    </row>
    <row r="232199" spans="19:20">
      <c r="S232199" s="33"/>
      <c r="T232199" s="33"/>
    </row>
    <row r="232216" spans="19:20">
      <c r="S232216" s="33"/>
      <c r="T232216" s="33"/>
    </row>
    <row r="232233" spans="19:20">
      <c r="S232233" s="33"/>
      <c r="T232233" s="33"/>
    </row>
    <row r="232250" spans="19:20">
      <c r="S232250" s="33"/>
      <c r="T232250" s="33"/>
    </row>
    <row r="232267" spans="19:20">
      <c r="S232267" s="33"/>
      <c r="T232267" s="33"/>
    </row>
    <row r="232284" spans="19:20">
      <c r="S232284" s="33"/>
      <c r="T232284" s="33"/>
    </row>
    <row r="232301" spans="19:20">
      <c r="S232301" s="33"/>
      <c r="T232301" s="33"/>
    </row>
    <row r="232318" spans="19:20">
      <c r="S232318" s="33"/>
      <c r="T232318" s="33"/>
    </row>
    <row r="232335" spans="19:20">
      <c r="S232335" s="33"/>
      <c r="T232335" s="33"/>
    </row>
    <row r="232352" spans="19:20">
      <c r="S232352" s="33"/>
      <c r="T232352" s="33"/>
    </row>
    <row r="232369" spans="19:20">
      <c r="S232369" s="33"/>
      <c r="T232369" s="33"/>
    </row>
    <row r="232386" spans="19:20">
      <c r="S232386" s="33"/>
      <c r="T232386" s="33"/>
    </row>
    <row r="232403" spans="19:20">
      <c r="S232403" s="33"/>
      <c r="T232403" s="33"/>
    </row>
    <row r="232420" spans="19:20">
      <c r="S232420" s="33"/>
      <c r="T232420" s="33"/>
    </row>
    <row r="232437" spans="19:20">
      <c r="S232437" s="33"/>
      <c r="T232437" s="33"/>
    </row>
    <row r="232454" spans="19:20">
      <c r="S232454" s="33"/>
      <c r="T232454" s="33"/>
    </row>
    <row r="232471" spans="19:20">
      <c r="S232471" s="33"/>
      <c r="T232471" s="33"/>
    </row>
    <row r="232488" spans="19:20">
      <c r="S232488" s="33"/>
      <c r="T232488" s="33"/>
    </row>
    <row r="232505" spans="19:20">
      <c r="S232505" s="33"/>
      <c r="T232505" s="33"/>
    </row>
    <row r="232522" spans="19:20">
      <c r="S232522" s="33"/>
      <c r="T232522" s="33"/>
    </row>
    <row r="232539" spans="19:20">
      <c r="S232539" s="33"/>
      <c r="T232539" s="33"/>
    </row>
    <row r="232556" spans="19:20">
      <c r="S232556" s="33"/>
      <c r="T232556" s="33"/>
    </row>
    <row r="232573" spans="19:20">
      <c r="S232573" s="33"/>
      <c r="T232573" s="33"/>
    </row>
    <row r="232590" spans="19:20">
      <c r="S232590" s="33"/>
      <c r="T232590" s="33"/>
    </row>
    <row r="232607" spans="19:20">
      <c r="S232607" s="33"/>
      <c r="T232607" s="33"/>
    </row>
    <row r="232624" spans="19:20">
      <c r="S232624" s="33"/>
      <c r="T232624" s="33"/>
    </row>
    <row r="232641" spans="19:20">
      <c r="S232641" s="33"/>
      <c r="T232641" s="33"/>
    </row>
    <row r="232658" spans="19:20">
      <c r="S232658" s="33"/>
      <c r="T232658" s="33"/>
    </row>
    <row r="232675" spans="19:20">
      <c r="S232675" s="33"/>
      <c r="T232675" s="33"/>
    </row>
    <row r="232692" spans="19:20">
      <c r="S232692" s="33"/>
      <c r="T232692" s="33"/>
    </row>
    <row r="232709" spans="19:20">
      <c r="S232709" s="33"/>
      <c r="T232709" s="33"/>
    </row>
    <row r="232726" spans="19:20">
      <c r="S232726" s="33"/>
      <c r="T232726" s="33"/>
    </row>
    <row r="232743" spans="19:20">
      <c r="S232743" s="33"/>
      <c r="T232743" s="33"/>
    </row>
    <row r="232760" spans="19:20">
      <c r="S232760" s="33"/>
      <c r="T232760" s="33"/>
    </row>
    <row r="232777" spans="19:20">
      <c r="S232777" s="33"/>
      <c r="T232777" s="33"/>
    </row>
    <row r="232794" spans="19:20">
      <c r="S232794" s="33"/>
      <c r="T232794" s="33"/>
    </row>
    <row r="232811" spans="19:20">
      <c r="S232811" s="33"/>
      <c r="T232811" s="33"/>
    </row>
    <row r="232828" spans="19:20">
      <c r="S232828" s="33"/>
      <c r="T232828" s="33"/>
    </row>
    <row r="232845" spans="19:20">
      <c r="S232845" s="33"/>
      <c r="T232845" s="33"/>
    </row>
    <row r="232862" spans="19:20">
      <c r="S232862" s="33"/>
      <c r="T232862" s="33"/>
    </row>
    <row r="232879" spans="19:20">
      <c r="S232879" s="33"/>
      <c r="T232879" s="33"/>
    </row>
    <row r="232896" spans="19:20">
      <c r="S232896" s="33"/>
      <c r="T232896" s="33"/>
    </row>
    <row r="232913" spans="19:20">
      <c r="S232913" s="33"/>
      <c r="T232913" s="33"/>
    </row>
    <row r="232930" spans="19:20">
      <c r="S232930" s="33"/>
      <c r="T232930" s="33"/>
    </row>
    <row r="232947" spans="19:20">
      <c r="S232947" s="33"/>
      <c r="T232947" s="33"/>
    </row>
    <row r="232964" spans="19:20">
      <c r="S232964" s="33"/>
      <c r="T232964" s="33"/>
    </row>
    <row r="232981" spans="19:20">
      <c r="S232981" s="33"/>
      <c r="T232981" s="33"/>
    </row>
    <row r="232998" spans="19:20">
      <c r="S232998" s="33"/>
      <c r="T232998" s="33"/>
    </row>
    <row r="233015" spans="19:20">
      <c r="S233015" s="33"/>
      <c r="T233015" s="33"/>
    </row>
    <row r="233032" spans="19:20">
      <c r="S233032" s="33"/>
      <c r="T233032" s="33"/>
    </row>
    <row r="233049" spans="19:20">
      <c r="S233049" s="33"/>
      <c r="T233049" s="33"/>
    </row>
    <row r="233066" spans="19:20">
      <c r="S233066" s="33"/>
      <c r="T233066" s="33"/>
    </row>
    <row r="233083" spans="19:20">
      <c r="S233083" s="33"/>
      <c r="T233083" s="33"/>
    </row>
    <row r="233100" spans="19:20">
      <c r="S233100" s="33"/>
      <c r="T233100" s="33"/>
    </row>
    <row r="233117" spans="19:20">
      <c r="S233117" s="33"/>
      <c r="T233117" s="33"/>
    </row>
    <row r="233134" spans="19:20">
      <c r="S233134" s="33"/>
      <c r="T233134" s="33"/>
    </row>
    <row r="233151" spans="19:20">
      <c r="S233151" s="33"/>
      <c r="T233151" s="33"/>
    </row>
    <row r="233168" spans="19:20">
      <c r="S233168" s="33"/>
      <c r="T233168" s="33"/>
    </row>
    <row r="233185" spans="19:20">
      <c r="S233185" s="33"/>
      <c r="T233185" s="33"/>
    </row>
    <row r="233202" spans="19:20">
      <c r="S233202" s="33"/>
      <c r="T233202" s="33"/>
    </row>
    <row r="233219" spans="19:20">
      <c r="S233219" s="33"/>
      <c r="T233219" s="33"/>
    </row>
    <row r="233236" spans="19:20">
      <c r="S233236" s="33"/>
      <c r="T233236" s="33"/>
    </row>
    <row r="233253" spans="19:20">
      <c r="S233253" s="33"/>
      <c r="T233253" s="33"/>
    </row>
    <row r="233270" spans="19:20">
      <c r="S233270" s="33"/>
      <c r="T233270" s="33"/>
    </row>
    <row r="233287" spans="19:20">
      <c r="S233287" s="33"/>
      <c r="T233287" s="33"/>
    </row>
    <row r="233304" spans="19:20">
      <c r="S233304" s="33"/>
      <c r="T233304" s="33"/>
    </row>
    <row r="233321" spans="19:20">
      <c r="S233321" s="33"/>
      <c r="T233321" s="33"/>
    </row>
    <row r="233338" spans="19:20">
      <c r="S233338" s="33"/>
      <c r="T233338" s="33"/>
    </row>
    <row r="233355" spans="19:20">
      <c r="S233355" s="33"/>
      <c r="T233355" s="33"/>
    </row>
    <row r="233372" spans="19:20">
      <c r="S233372" s="33"/>
      <c r="T233372" s="33"/>
    </row>
    <row r="233389" spans="19:20">
      <c r="S233389" s="33"/>
      <c r="T233389" s="33"/>
    </row>
    <row r="233406" spans="19:20">
      <c r="S233406" s="33"/>
      <c r="T233406" s="33"/>
    </row>
    <row r="233423" spans="19:20">
      <c r="S233423" s="33"/>
      <c r="T233423" s="33"/>
    </row>
    <row r="233440" spans="19:20">
      <c r="S233440" s="33"/>
      <c r="T233440" s="33"/>
    </row>
    <row r="233457" spans="19:20">
      <c r="S233457" s="33"/>
      <c r="T233457" s="33"/>
    </row>
    <row r="233474" spans="19:20">
      <c r="S233474" s="33"/>
      <c r="T233474" s="33"/>
    </row>
    <row r="233491" spans="19:20">
      <c r="S233491" s="33"/>
      <c r="T233491" s="33"/>
    </row>
    <row r="233508" spans="19:20">
      <c r="S233508" s="33"/>
      <c r="T233508" s="33"/>
    </row>
    <row r="233525" spans="19:20">
      <c r="S233525" s="33"/>
      <c r="T233525" s="33"/>
    </row>
    <row r="233542" spans="19:20">
      <c r="S233542" s="33"/>
      <c r="T233542" s="33"/>
    </row>
    <row r="233559" spans="19:20">
      <c r="S233559" s="33"/>
      <c r="T233559" s="33"/>
    </row>
    <row r="233576" spans="19:20">
      <c r="S233576" s="33"/>
      <c r="T233576" s="33"/>
    </row>
    <row r="233593" spans="19:20">
      <c r="S233593" s="33"/>
      <c r="T233593" s="33"/>
    </row>
    <row r="233610" spans="19:20">
      <c r="S233610" s="33"/>
      <c r="T233610" s="33"/>
    </row>
    <row r="233627" spans="19:20">
      <c r="S233627" s="33"/>
      <c r="T233627" s="33"/>
    </row>
    <row r="233644" spans="19:20">
      <c r="S233644" s="33"/>
      <c r="T233644" s="33"/>
    </row>
    <row r="233661" spans="19:20">
      <c r="S233661" s="33"/>
      <c r="T233661" s="33"/>
    </row>
    <row r="233678" spans="19:20">
      <c r="S233678" s="33"/>
      <c r="T233678" s="33"/>
    </row>
    <row r="233695" spans="19:20">
      <c r="S233695" s="33"/>
      <c r="T233695" s="33"/>
    </row>
    <row r="233712" spans="19:20">
      <c r="S233712" s="33"/>
      <c r="T233712" s="33"/>
    </row>
    <row r="233729" spans="19:20">
      <c r="S233729" s="33"/>
      <c r="T233729" s="33"/>
    </row>
    <row r="233746" spans="19:20">
      <c r="S233746" s="33"/>
      <c r="T233746" s="33"/>
    </row>
    <row r="233763" spans="19:20">
      <c r="S233763" s="33"/>
      <c r="T233763" s="33"/>
    </row>
    <row r="233780" spans="19:20">
      <c r="S233780" s="33"/>
      <c r="T233780" s="33"/>
    </row>
    <row r="233797" spans="19:20">
      <c r="S233797" s="33"/>
      <c r="T233797" s="33"/>
    </row>
    <row r="233814" spans="19:20">
      <c r="S233814" s="33"/>
      <c r="T233814" s="33"/>
    </row>
    <row r="233831" spans="19:20">
      <c r="S233831" s="33"/>
      <c r="T233831" s="33"/>
    </row>
    <row r="233848" spans="19:20">
      <c r="S233848" s="33"/>
      <c r="T233848" s="33"/>
    </row>
    <row r="233865" spans="19:20">
      <c r="S233865" s="33"/>
      <c r="T233865" s="33"/>
    </row>
    <row r="233882" spans="19:20">
      <c r="S233882" s="33"/>
      <c r="T233882" s="33"/>
    </row>
    <row r="233899" spans="19:20">
      <c r="S233899" s="33"/>
      <c r="T233899" s="33"/>
    </row>
    <row r="233916" spans="19:20">
      <c r="S233916" s="33"/>
      <c r="T233916" s="33"/>
    </row>
    <row r="233933" spans="19:20">
      <c r="S233933" s="33"/>
      <c r="T233933" s="33"/>
    </row>
    <row r="233950" spans="19:20">
      <c r="S233950" s="33"/>
      <c r="T233950" s="33"/>
    </row>
    <row r="233967" spans="19:20">
      <c r="S233967" s="33"/>
      <c r="T233967" s="33"/>
    </row>
    <row r="233984" spans="19:20">
      <c r="S233984" s="33"/>
      <c r="T233984" s="33"/>
    </row>
    <row r="234001" spans="19:20">
      <c r="S234001" s="33"/>
      <c r="T234001" s="33"/>
    </row>
    <row r="234018" spans="19:20">
      <c r="S234018" s="33"/>
      <c r="T234018" s="33"/>
    </row>
    <row r="234035" spans="19:20">
      <c r="S234035" s="33"/>
      <c r="T234035" s="33"/>
    </row>
    <row r="234052" spans="19:20">
      <c r="S234052" s="33"/>
      <c r="T234052" s="33"/>
    </row>
    <row r="234069" spans="19:20">
      <c r="S234069" s="33"/>
      <c r="T234069" s="33"/>
    </row>
    <row r="234086" spans="19:20">
      <c r="S234086" s="33"/>
      <c r="T234086" s="33"/>
    </row>
    <row r="234103" spans="19:20">
      <c r="S234103" s="33"/>
      <c r="T234103" s="33"/>
    </row>
    <row r="234120" spans="19:20">
      <c r="S234120" s="33"/>
      <c r="T234120" s="33"/>
    </row>
    <row r="234137" spans="19:20">
      <c r="S234137" s="33"/>
      <c r="T234137" s="33"/>
    </row>
    <row r="234154" spans="19:20">
      <c r="S234154" s="33"/>
      <c r="T234154" s="33"/>
    </row>
    <row r="234171" spans="19:20">
      <c r="S234171" s="33"/>
      <c r="T234171" s="33"/>
    </row>
    <row r="234188" spans="19:20">
      <c r="S234188" s="33"/>
      <c r="T234188" s="33"/>
    </row>
    <row r="234205" spans="19:20">
      <c r="S234205" s="33"/>
      <c r="T234205" s="33"/>
    </row>
    <row r="234222" spans="19:20">
      <c r="S234222" s="33"/>
      <c r="T234222" s="33"/>
    </row>
    <row r="234239" spans="19:20">
      <c r="S234239" s="33"/>
      <c r="T234239" s="33"/>
    </row>
    <row r="234256" spans="19:20">
      <c r="S234256" s="33"/>
      <c r="T234256" s="33"/>
    </row>
    <row r="234273" spans="19:20">
      <c r="S234273" s="33"/>
      <c r="T234273" s="33"/>
    </row>
    <row r="234290" spans="19:20">
      <c r="S234290" s="33"/>
      <c r="T234290" s="33"/>
    </row>
    <row r="234307" spans="19:20">
      <c r="S234307" s="33"/>
      <c r="T234307" s="33"/>
    </row>
    <row r="234324" spans="19:20">
      <c r="S234324" s="33"/>
      <c r="T234324" s="33"/>
    </row>
    <row r="234341" spans="19:20">
      <c r="S234341" s="33"/>
      <c r="T234341" s="33"/>
    </row>
    <row r="234358" spans="19:20">
      <c r="S234358" s="33"/>
      <c r="T234358" s="33"/>
    </row>
    <row r="234375" spans="19:20">
      <c r="S234375" s="33"/>
      <c r="T234375" s="33"/>
    </row>
    <row r="234392" spans="19:20">
      <c r="S234392" s="33"/>
      <c r="T234392" s="33"/>
    </row>
    <row r="234409" spans="19:20">
      <c r="S234409" s="33"/>
      <c r="T234409" s="33"/>
    </row>
    <row r="234426" spans="19:20">
      <c r="S234426" s="33"/>
      <c r="T234426" s="33"/>
    </row>
    <row r="234443" spans="19:20">
      <c r="S234443" s="33"/>
      <c r="T234443" s="33"/>
    </row>
    <row r="234460" spans="19:20">
      <c r="S234460" s="33"/>
      <c r="T234460" s="33"/>
    </row>
    <row r="234477" spans="19:20">
      <c r="S234477" s="33"/>
      <c r="T234477" s="33"/>
    </row>
    <row r="234494" spans="19:20">
      <c r="S234494" s="33"/>
      <c r="T234494" s="33"/>
    </row>
    <row r="234511" spans="19:20">
      <c r="S234511" s="33"/>
      <c r="T234511" s="33"/>
    </row>
    <row r="234528" spans="19:20">
      <c r="S234528" s="33"/>
      <c r="T234528" s="33"/>
    </row>
    <row r="234545" spans="19:20">
      <c r="S234545" s="33"/>
      <c r="T234545" s="33"/>
    </row>
    <row r="234562" spans="19:20">
      <c r="S234562" s="33"/>
      <c r="T234562" s="33"/>
    </row>
    <row r="234579" spans="19:20">
      <c r="S234579" s="33"/>
      <c r="T234579" s="33"/>
    </row>
    <row r="234596" spans="19:20">
      <c r="S234596" s="33"/>
      <c r="T234596" s="33"/>
    </row>
    <row r="234613" spans="19:20">
      <c r="S234613" s="33"/>
      <c r="T234613" s="33"/>
    </row>
    <row r="234630" spans="19:20">
      <c r="S234630" s="33"/>
      <c r="T234630" s="33"/>
    </row>
    <row r="234647" spans="19:20">
      <c r="S234647" s="33"/>
      <c r="T234647" s="33"/>
    </row>
    <row r="234664" spans="19:20">
      <c r="S234664" s="33"/>
      <c r="T234664" s="33"/>
    </row>
    <row r="234681" spans="19:20">
      <c r="S234681" s="33"/>
      <c r="T234681" s="33"/>
    </row>
    <row r="234698" spans="19:20">
      <c r="S234698" s="33"/>
      <c r="T234698" s="33"/>
    </row>
    <row r="234715" spans="19:20">
      <c r="S234715" s="33"/>
      <c r="T234715" s="33"/>
    </row>
    <row r="234732" spans="19:20">
      <c r="S234732" s="33"/>
      <c r="T234732" s="33"/>
    </row>
    <row r="234749" spans="19:20">
      <c r="S234749" s="33"/>
      <c r="T234749" s="33"/>
    </row>
    <row r="234766" spans="19:20">
      <c r="S234766" s="33"/>
      <c r="T234766" s="33"/>
    </row>
    <row r="234783" spans="19:20">
      <c r="S234783" s="33"/>
      <c r="T234783" s="33"/>
    </row>
    <row r="234800" spans="19:20">
      <c r="S234800" s="33"/>
      <c r="T234800" s="33"/>
    </row>
    <row r="234817" spans="19:20">
      <c r="S234817" s="33"/>
      <c r="T234817" s="33"/>
    </row>
    <row r="234834" spans="19:20">
      <c r="S234834" s="33"/>
      <c r="T234834" s="33"/>
    </row>
    <row r="234851" spans="19:20">
      <c r="S234851" s="33"/>
      <c r="T234851" s="33"/>
    </row>
    <row r="234868" spans="19:20">
      <c r="S234868" s="33"/>
      <c r="T234868" s="33"/>
    </row>
    <row r="234885" spans="19:20">
      <c r="S234885" s="33"/>
      <c r="T234885" s="33"/>
    </row>
    <row r="234902" spans="19:20">
      <c r="S234902" s="33"/>
      <c r="T234902" s="33"/>
    </row>
    <row r="234919" spans="19:20">
      <c r="S234919" s="33"/>
      <c r="T234919" s="33"/>
    </row>
    <row r="234936" spans="19:20">
      <c r="S234936" s="33"/>
      <c r="T234936" s="33"/>
    </row>
    <row r="234953" spans="19:20">
      <c r="S234953" s="33"/>
      <c r="T234953" s="33"/>
    </row>
    <row r="234970" spans="19:20">
      <c r="S234970" s="33"/>
      <c r="T234970" s="33"/>
    </row>
    <row r="234987" spans="19:20">
      <c r="S234987" s="33"/>
      <c r="T234987" s="33"/>
    </row>
    <row r="235004" spans="19:20">
      <c r="S235004" s="33"/>
      <c r="T235004" s="33"/>
    </row>
    <row r="235021" spans="19:20">
      <c r="S235021" s="33"/>
      <c r="T235021" s="33"/>
    </row>
    <row r="235038" spans="19:20">
      <c r="S235038" s="33"/>
      <c r="T235038" s="33"/>
    </row>
    <row r="235055" spans="19:20">
      <c r="S235055" s="33"/>
      <c r="T235055" s="33"/>
    </row>
    <row r="235072" spans="19:20">
      <c r="S235072" s="33"/>
      <c r="T235072" s="33"/>
    </row>
    <row r="235089" spans="19:20">
      <c r="S235089" s="33"/>
      <c r="T235089" s="33"/>
    </row>
    <row r="235106" spans="19:20">
      <c r="S235106" s="33"/>
      <c r="T235106" s="33"/>
    </row>
    <row r="235123" spans="19:20">
      <c r="S235123" s="33"/>
      <c r="T235123" s="33"/>
    </row>
    <row r="235140" spans="19:20">
      <c r="S235140" s="33"/>
      <c r="T235140" s="33"/>
    </row>
    <row r="235157" spans="19:20">
      <c r="S235157" s="33"/>
      <c r="T235157" s="33"/>
    </row>
    <row r="235174" spans="19:20">
      <c r="S235174" s="33"/>
      <c r="T235174" s="33"/>
    </row>
    <row r="235191" spans="19:20">
      <c r="S235191" s="33"/>
      <c r="T235191" s="33"/>
    </row>
    <row r="235208" spans="19:20">
      <c r="S235208" s="33"/>
      <c r="T235208" s="33"/>
    </row>
    <row r="235225" spans="19:20">
      <c r="S235225" s="33"/>
      <c r="T235225" s="33"/>
    </row>
    <row r="235242" spans="19:20">
      <c r="S235242" s="33"/>
      <c r="T235242" s="33"/>
    </row>
    <row r="235259" spans="19:20">
      <c r="S235259" s="33"/>
      <c r="T235259" s="33"/>
    </row>
    <row r="235276" spans="19:20">
      <c r="S235276" s="33"/>
      <c r="T235276" s="33"/>
    </row>
    <row r="235293" spans="19:20">
      <c r="S235293" s="33"/>
      <c r="T235293" s="33"/>
    </row>
    <row r="235310" spans="19:20">
      <c r="S235310" s="33"/>
      <c r="T235310" s="33"/>
    </row>
    <row r="235327" spans="19:20">
      <c r="S235327" s="33"/>
      <c r="T235327" s="33"/>
    </row>
    <row r="235344" spans="19:20">
      <c r="S235344" s="33"/>
      <c r="T235344" s="33"/>
    </row>
    <row r="235361" spans="19:20">
      <c r="S235361" s="33"/>
      <c r="T235361" s="33"/>
    </row>
    <row r="235378" spans="19:20">
      <c r="S235378" s="33"/>
      <c r="T235378" s="33"/>
    </row>
    <row r="235395" spans="19:20">
      <c r="S235395" s="33"/>
      <c r="T235395" s="33"/>
    </row>
    <row r="235412" spans="19:20">
      <c r="S235412" s="33"/>
      <c r="T235412" s="33"/>
    </row>
    <row r="235429" spans="19:20">
      <c r="S235429" s="33"/>
      <c r="T235429" s="33"/>
    </row>
    <row r="235446" spans="19:20">
      <c r="S235446" s="33"/>
      <c r="T235446" s="33"/>
    </row>
    <row r="235463" spans="19:20">
      <c r="S235463" s="33"/>
      <c r="T235463" s="33"/>
    </row>
    <row r="235480" spans="19:20">
      <c r="S235480" s="33"/>
      <c r="T235480" s="33"/>
    </row>
    <row r="235497" spans="19:20">
      <c r="S235497" s="33"/>
      <c r="T235497" s="33"/>
    </row>
    <row r="235514" spans="19:20">
      <c r="S235514" s="33"/>
      <c r="T235514" s="33"/>
    </row>
    <row r="235531" spans="19:20">
      <c r="S235531" s="33"/>
      <c r="T235531" s="33"/>
    </row>
    <row r="235548" spans="19:20">
      <c r="S235548" s="33"/>
      <c r="T235548" s="33"/>
    </row>
    <row r="235565" spans="19:20">
      <c r="S235565" s="33"/>
      <c r="T235565" s="33"/>
    </row>
    <row r="235582" spans="19:20">
      <c r="S235582" s="33"/>
      <c r="T235582" s="33"/>
    </row>
    <row r="235599" spans="19:20">
      <c r="S235599" s="33"/>
      <c r="T235599" s="33"/>
    </row>
    <row r="235616" spans="19:20">
      <c r="S235616" s="33"/>
      <c r="T235616" s="33"/>
    </row>
    <row r="235633" spans="19:20">
      <c r="S235633" s="33"/>
      <c r="T235633" s="33"/>
    </row>
    <row r="235650" spans="19:20">
      <c r="S235650" s="33"/>
      <c r="T235650" s="33"/>
    </row>
    <row r="235667" spans="19:20">
      <c r="S235667" s="33"/>
      <c r="T235667" s="33"/>
    </row>
    <row r="235684" spans="19:20">
      <c r="S235684" s="33"/>
      <c r="T235684" s="33"/>
    </row>
    <row r="235701" spans="19:20">
      <c r="S235701" s="33"/>
      <c r="T235701" s="33"/>
    </row>
    <row r="235718" spans="19:20">
      <c r="S235718" s="33"/>
      <c r="T235718" s="33"/>
    </row>
    <row r="235735" spans="19:20">
      <c r="S235735" s="33"/>
      <c r="T235735" s="33"/>
    </row>
    <row r="235752" spans="19:20">
      <c r="S235752" s="33"/>
      <c r="T235752" s="33"/>
    </row>
    <row r="235769" spans="19:20">
      <c r="S235769" s="33"/>
      <c r="T235769" s="33"/>
    </row>
    <row r="235786" spans="19:20">
      <c r="S235786" s="33"/>
      <c r="T235786" s="33"/>
    </row>
    <row r="235803" spans="19:20">
      <c r="S235803" s="33"/>
      <c r="T235803" s="33"/>
    </row>
    <row r="235820" spans="19:20">
      <c r="S235820" s="33"/>
      <c r="T235820" s="33"/>
    </row>
    <row r="235837" spans="19:20">
      <c r="S235837" s="33"/>
      <c r="T235837" s="33"/>
    </row>
    <row r="235854" spans="19:20">
      <c r="S235854" s="33"/>
      <c r="T235854" s="33"/>
    </row>
    <row r="235871" spans="19:20">
      <c r="S235871" s="33"/>
      <c r="T235871" s="33"/>
    </row>
    <row r="235888" spans="19:20">
      <c r="S235888" s="33"/>
      <c r="T235888" s="33"/>
    </row>
    <row r="235905" spans="19:20">
      <c r="S235905" s="33"/>
      <c r="T235905" s="33"/>
    </row>
    <row r="235922" spans="19:20">
      <c r="S235922" s="33"/>
      <c r="T235922" s="33"/>
    </row>
    <row r="235939" spans="19:20">
      <c r="S235939" s="33"/>
      <c r="T235939" s="33"/>
    </row>
    <row r="235956" spans="19:20">
      <c r="S235956" s="33"/>
      <c r="T235956" s="33"/>
    </row>
    <row r="235973" spans="19:20">
      <c r="S235973" s="33"/>
      <c r="T235973" s="33"/>
    </row>
    <row r="235990" spans="19:20">
      <c r="S235990" s="33"/>
      <c r="T235990" s="33"/>
    </row>
    <row r="236007" spans="19:20">
      <c r="S236007" s="33"/>
      <c r="T236007" s="33"/>
    </row>
    <row r="236024" spans="19:20">
      <c r="S236024" s="33"/>
      <c r="T236024" s="33"/>
    </row>
    <row r="236041" spans="19:20">
      <c r="S236041" s="33"/>
      <c r="T236041" s="33"/>
    </row>
    <row r="236058" spans="19:20">
      <c r="S236058" s="33"/>
      <c r="T236058" s="33"/>
    </row>
    <row r="236075" spans="19:20">
      <c r="S236075" s="33"/>
      <c r="T236075" s="33"/>
    </row>
    <row r="236092" spans="19:20">
      <c r="S236092" s="33"/>
      <c r="T236092" s="33"/>
    </row>
    <row r="236109" spans="19:20">
      <c r="S236109" s="33"/>
      <c r="T236109" s="33"/>
    </row>
    <row r="236126" spans="19:20">
      <c r="S236126" s="33"/>
      <c r="T236126" s="33"/>
    </row>
    <row r="236143" spans="19:20">
      <c r="S236143" s="33"/>
      <c r="T236143" s="33"/>
    </row>
    <row r="236160" spans="19:20">
      <c r="S236160" s="33"/>
      <c r="T236160" s="33"/>
    </row>
    <row r="236177" spans="19:20">
      <c r="S236177" s="33"/>
      <c r="T236177" s="33"/>
    </row>
    <row r="236194" spans="19:20">
      <c r="S236194" s="33"/>
      <c r="T236194" s="33"/>
    </row>
    <row r="236211" spans="19:20">
      <c r="S236211" s="33"/>
      <c r="T236211" s="33"/>
    </row>
    <row r="236228" spans="19:20">
      <c r="S236228" s="33"/>
      <c r="T236228" s="33"/>
    </row>
    <row r="236245" spans="19:20">
      <c r="S236245" s="33"/>
      <c r="T236245" s="33"/>
    </row>
    <row r="236262" spans="19:20">
      <c r="S236262" s="33"/>
      <c r="T236262" s="33"/>
    </row>
    <row r="236279" spans="19:20">
      <c r="S236279" s="33"/>
      <c r="T236279" s="33"/>
    </row>
    <row r="236296" spans="19:20">
      <c r="S236296" s="33"/>
      <c r="T236296" s="33"/>
    </row>
    <row r="236313" spans="19:20">
      <c r="S236313" s="33"/>
      <c r="T236313" s="33"/>
    </row>
    <row r="236330" spans="19:20">
      <c r="S236330" s="33"/>
      <c r="T236330" s="33"/>
    </row>
    <row r="236347" spans="19:20">
      <c r="S236347" s="33"/>
      <c r="T236347" s="33"/>
    </row>
    <row r="236364" spans="19:20">
      <c r="S236364" s="33"/>
      <c r="T236364" s="33"/>
    </row>
    <row r="236381" spans="19:20">
      <c r="S236381" s="33"/>
      <c r="T236381" s="33"/>
    </row>
    <row r="236398" spans="19:20">
      <c r="S236398" s="33"/>
      <c r="T236398" s="33"/>
    </row>
    <row r="236415" spans="19:20">
      <c r="S236415" s="33"/>
      <c r="T236415" s="33"/>
    </row>
    <row r="236432" spans="19:20">
      <c r="S236432" s="33"/>
      <c r="T236432" s="33"/>
    </row>
    <row r="236449" spans="19:20">
      <c r="S236449" s="33"/>
      <c r="T236449" s="33"/>
    </row>
    <row r="236466" spans="19:20">
      <c r="S236466" s="33"/>
      <c r="T236466" s="33"/>
    </row>
    <row r="236483" spans="19:20">
      <c r="S236483" s="33"/>
      <c r="T236483" s="33"/>
    </row>
    <row r="236500" spans="19:20">
      <c r="S236500" s="33"/>
      <c r="T236500" s="33"/>
    </row>
    <row r="236517" spans="19:20">
      <c r="S236517" s="33"/>
      <c r="T236517" s="33"/>
    </row>
    <row r="236534" spans="19:20">
      <c r="S236534" s="33"/>
      <c r="T236534" s="33"/>
    </row>
    <row r="236551" spans="19:20">
      <c r="S236551" s="33"/>
      <c r="T236551" s="33"/>
    </row>
    <row r="236568" spans="19:20">
      <c r="S236568" s="33"/>
      <c r="T236568" s="33"/>
    </row>
    <row r="236585" spans="19:20">
      <c r="S236585" s="33"/>
      <c r="T236585" s="33"/>
    </row>
    <row r="236602" spans="19:20">
      <c r="S236602" s="33"/>
      <c r="T236602" s="33"/>
    </row>
    <row r="236619" spans="19:20">
      <c r="S236619" s="33"/>
      <c r="T236619" s="33"/>
    </row>
    <row r="236636" spans="19:20">
      <c r="S236636" s="33"/>
      <c r="T236636" s="33"/>
    </row>
    <row r="236653" spans="19:20">
      <c r="S236653" s="33"/>
      <c r="T236653" s="33"/>
    </row>
    <row r="236670" spans="19:20">
      <c r="S236670" s="33"/>
      <c r="T236670" s="33"/>
    </row>
    <row r="236687" spans="19:20">
      <c r="S236687" s="33"/>
      <c r="T236687" s="33"/>
    </row>
    <row r="236704" spans="19:20">
      <c r="S236704" s="33"/>
      <c r="T236704" s="33"/>
    </row>
    <row r="236721" spans="19:20">
      <c r="S236721" s="33"/>
      <c r="T236721" s="33"/>
    </row>
    <row r="236738" spans="19:20">
      <c r="S236738" s="33"/>
      <c r="T236738" s="33"/>
    </row>
    <row r="236755" spans="19:20">
      <c r="S236755" s="33"/>
      <c r="T236755" s="33"/>
    </row>
    <row r="236772" spans="19:20">
      <c r="S236772" s="33"/>
      <c r="T236772" s="33"/>
    </row>
    <row r="236789" spans="19:20">
      <c r="S236789" s="33"/>
      <c r="T236789" s="33"/>
    </row>
    <row r="236806" spans="19:20">
      <c r="S236806" s="33"/>
      <c r="T236806" s="33"/>
    </row>
    <row r="236823" spans="19:20">
      <c r="S236823" s="33"/>
      <c r="T236823" s="33"/>
    </row>
    <row r="236840" spans="19:20">
      <c r="S236840" s="33"/>
      <c r="T236840" s="33"/>
    </row>
    <row r="236857" spans="19:20">
      <c r="S236857" s="33"/>
      <c r="T236857" s="33"/>
    </row>
    <row r="236874" spans="19:20">
      <c r="S236874" s="33"/>
      <c r="T236874" s="33"/>
    </row>
    <row r="236891" spans="19:20">
      <c r="S236891" s="33"/>
      <c r="T236891" s="33"/>
    </row>
    <row r="236908" spans="19:20">
      <c r="S236908" s="33"/>
      <c r="T236908" s="33"/>
    </row>
    <row r="236925" spans="19:20">
      <c r="S236925" s="33"/>
      <c r="T236925" s="33"/>
    </row>
    <row r="236942" spans="19:20">
      <c r="S236942" s="33"/>
      <c r="T236942" s="33"/>
    </row>
    <row r="236959" spans="19:20">
      <c r="S236959" s="33"/>
      <c r="T236959" s="33"/>
    </row>
    <row r="236976" spans="19:20">
      <c r="S236976" s="33"/>
      <c r="T236976" s="33"/>
    </row>
    <row r="236993" spans="19:20">
      <c r="S236993" s="33"/>
      <c r="T236993" s="33"/>
    </row>
    <row r="237010" spans="19:20">
      <c r="S237010" s="33"/>
      <c r="T237010" s="33"/>
    </row>
    <row r="237027" spans="19:20">
      <c r="S237027" s="33"/>
      <c r="T237027" s="33"/>
    </row>
    <row r="237044" spans="19:20">
      <c r="S237044" s="33"/>
      <c r="T237044" s="33"/>
    </row>
    <row r="237061" spans="19:20">
      <c r="S237061" s="33"/>
      <c r="T237061" s="33"/>
    </row>
    <row r="237078" spans="19:20">
      <c r="S237078" s="33"/>
      <c r="T237078" s="33"/>
    </row>
    <row r="237095" spans="19:20">
      <c r="S237095" s="33"/>
      <c r="T237095" s="33"/>
    </row>
    <row r="237112" spans="19:20">
      <c r="S237112" s="33"/>
      <c r="T237112" s="33"/>
    </row>
    <row r="237129" spans="19:20">
      <c r="S237129" s="33"/>
      <c r="T237129" s="33"/>
    </row>
    <row r="237146" spans="19:20">
      <c r="S237146" s="33"/>
      <c r="T237146" s="33"/>
    </row>
    <row r="237163" spans="19:20">
      <c r="S237163" s="33"/>
      <c r="T237163" s="33"/>
    </row>
    <row r="237180" spans="19:20">
      <c r="S237180" s="33"/>
      <c r="T237180" s="33"/>
    </row>
    <row r="237197" spans="19:20">
      <c r="S237197" s="33"/>
      <c r="T237197" s="33"/>
    </row>
    <row r="237214" spans="19:20">
      <c r="S237214" s="33"/>
      <c r="T237214" s="33"/>
    </row>
    <row r="237231" spans="19:20">
      <c r="S237231" s="33"/>
      <c r="T237231" s="33"/>
    </row>
    <row r="237248" spans="19:20">
      <c r="S237248" s="33"/>
      <c r="T237248" s="33"/>
    </row>
    <row r="237265" spans="19:20">
      <c r="S237265" s="33"/>
      <c r="T237265" s="33"/>
    </row>
    <row r="237282" spans="19:20">
      <c r="S237282" s="33"/>
      <c r="T237282" s="33"/>
    </row>
    <row r="237299" spans="19:20">
      <c r="S237299" s="33"/>
      <c r="T237299" s="33"/>
    </row>
    <row r="237316" spans="19:20">
      <c r="S237316" s="33"/>
      <c r="T237316" s="33"/>
    </row>
    <row r="237333" spans="19:20">
      <c r="S237333" s="33"/>
      <c r="T237333" s="33"/>
    </row>
    <row r="237350" spans="19:20">
      <c r="S237350" s="33"/>
      <c r="T237350" s="33"/>
    </row>
    <row r="237367" spans="19:20">
      <c r="S237367" s="33"/>
      <c r="T237367" s="33"/>
    </row>
    <row r="237384" spans="19:20">
      <c r="S237384" s="33"/>
      <c r="T237384" s="33"/>
    </row>
    <row r="237401" spans="19:20">
      <c r="S237401" s="33"/>
      <c r="T237401" s="33"/>
    </row>
    <row r="237418" spans="19:20">
      <c r="S237418" s="33"/>
      <c r="T237418" s="33"/>
    </row>
    <row r="237435" spans="19:20">
      <c r="S237435" s="33"/>
      <c r="T237435" s="33"/>
    </row>
    <row r="237452" spans="19:20">
      <c r="S237452" s="33"/>
      <c r="T237452" s="33"/>
    </row>
    <row r="237469" spans="19:20">
      <c r="S237469" s="33"/>
      <c r="T237469" s="33"/>
    </row>
    <row r="237486" spans="19:20">
      <c r="S237486" s="33"/>
      <c r="T237486" s="33"/>
    </row>
    <row r="237503" spans="19:20">
      <c r="S237503" s="33"/>
      <c r="T237503" s="33"/>
    </row>
    <row r="237520" spans="19:20">
      <c r="S237520" s="33"/>
      <c r="T237520" s="33"/>
    </row>
    <row r="237537" spans="19:20">
      <c r="S237537" s="33"/>
      <c r="T237537" s="33"/>
    </row>
    <row r="237554" spans="19:20">
      <c r="S237554" s="33"/>
      <c r="T237554" s="33"/>
    </row>
    <row r="237571" spans="19:20">
      <c r="S237571" s="33"/>
      <c r="T237571" s="33"/>
    </row>
    <row r="237588" spans="19:20">
      <c r="S237588" s="33"/>
      <c r="T237588" s="33"/>
    </row>
    <row r="237605" spans="19:20">
      <c r="S237605" s="33"/>
      <c r="T237605" s="33"/>
    </row>
    <row r="237622" spans="19:20">
      <c r="S237622" s="33"/>
      <c r="T237622" s="33"/>
    </row>
    <row r="237639" spans="19:20">
      <c r="S237639" s="33"/>
      <c r="T237639" s="33"/>
    </row>
    <row r="237656" spans="19:20">
      <c r="S237656" s="33"/>
      <c r="T237656" s="33"/>
    </row>
    <row r="237673" spans="19:20">
      <c r="S237673" s="33"/>
      <c r="T237673" s="33"/>
    </row>
    <row r="237690" spans="19:20">
      <c r="S237690" s="33"/>
      <c r="T237690" s="33"/>
    </row>
    <row r="237707" spans="19:20">
      <c r="S237707" s="33"/>
      <c r="T237707" s="33"/>
    </row>
    <row r="237724" spans="19:20">
      <c r="S237724" s="33"/>
      <c r="T237724" s="33"/>
    </row>
    <row r="237741" spans="19:20">
      <c r="S237741" s="33"/>
      <c r="T237741" s="33"/>
    </row>
    <row r="237758" spans="19:20">
      <c r="S237758" s="33"/>
      <c r="T237758" s="33"/>
    </row>
    <row r="237775" spans="19:20">
      <c r="S237775" s="33"/>
      <c r="T237775" s="33"/>
    </row>
    <row r="237792" spans="19:20">
      <c r="S237792" s="33"/>
      <c r="T237792" s="33"/>
    </row>
    <row r="237809" spans="19:20">
      <c r="S237809" s="33"/>
      <c r="T237809" s="33"/>
    </row>
    <row r="237826" spans="19:20">
      <c r="S237826" s="33"/>
      <c r="T237826" s="33"/>
    </row>
    <row r="237843" spans="19:20">
      <c r="S237843" s="33"/>
      <c r="T237843" s="33"/>
    </row>
    <row r="237860" spans="19:20">
      <c r="S237860" s="33"/>
      <c r="T237860" s="33"/>
    </row>
    <row r="237877" spans="19:20">
      <c r="S237877" s="33"/>
      <c r="T237877" s="33"/>
    </row>
    <row r="237894" spans="19:20">
      <c r="S237894" s="33"/>
      <c r="T237894" s="33"/>
    </row>
    <row r="237911" spans="19:20">
      <c r="S237911" s="33"/>
      <c r="T237911" s="33"/>
    </row>
    <row r="237928" spans="19:20">
      <c r="S237928" s="33"/>
      <c r="T237928" s="33"/>
    </row>
    <row r="237945" spans="19:20">
      <c r="S237945" s="33"/>
      <c r="T237945" s="33"/>
    </row>
    <row r="237962" spans="19:20">
      <c r="S237962" s="33"/>
      <c r="T237962" s="33"/>
    </row>
    <row r="237979" spans="19:20">
      <c r="S237979" s="33"/>
      <c r="T237979" s="33"/>
    </row>
    <row r="237996" spans="19:20">
      <c r="S237996" s="33"/>
      <c r="T237996" s="33"/>
    </row>
    <row r="238013" spans="19:20">
      <c r="S238013" s="33"/>
      <c r="T238013" s="33"/>
    </row>
    <row r="238030" spans="19:20">
      <c r="S238030" s="33"/>
      <c r="T238030" s="33"/>
    </row>
    <row r="238047" spans="19:20">
      <c r="S238047" s="33"/>
      <c r="T238047" s="33"/>
    </row>
    <row r="238064" spans="19:20">
      <c r="S238064" s="33"/>
      <c r="T238064" s="33"/>
    </row>
    <row r="238081" spans="19:20">
      <c r="S238081" s="33"/>
      <c r="T238081" s="33"/>
    </row>
    <row r="238098" spans="19:20">
      <c r="S238098" s="33"/>
      <c r="T238098" s="33"/>
    </row>
    <row r="238115" spans="19:20">
      <c r="S238115" s="33"/>
      <c r="T238115" s="33"/>
    </row>
    <row r="238132" spans="19:20">
      <c r="S238132" s="33"/>
      <c r="T238132" s="33"/>
    </row>
    <row r="238149" spans="19:20">
      <c r="S238149" s="33"/>
      <c r="T238149" s="33"/>
    </row>
    <row r="238166" spans="19:20">
      <c r="S238166" s="33"/>
      <c r="T238166" s="33"/>
    </row>
    <row r="238183" spans="19:20">
      <c r="S238183" s="33"/>
      <c r="T238183" s="33"/>
    </row>
    <row r="238200" spans="19:20">
      <c r="S238200" s="33"/>
      <c r="T238200" s="33"/>
    </row>
    <row r="238217" spans="19:20">
      <c r="S238217" s="33"/>
      <c r="T238217" s="33"/>
    </row>
    <row r="238234" spans="19:20">
      <c r="S238234" s="33"/>
      <c r="T238234" s="33"/>
    </row>
    <row r="238251" spans="19:20">
      <c r="S238251" s="33"/>
      <c r="T238251" s="33"/>
    </row>
    <row r="238268" spans="19:20">
      <c r="S238268" s="33"/>
      <c r="T238268" s="33"/>
    </row>
    <row r="238285" spans="19:20">
      <c r="S238285" s="33"/>
      <c r="T238285" s="33"/>
    </row>
    <row r="238302" spans="19:20">
      <c r="S238302" s="33"/>
      <c r="T238302" s="33"/>
    </row>
    <row r="238319" spans="19:20">
      <c r="S238319" s="33"/>
      <c r="T238319" s="33"/>
    </row>
    <row r="238336" spans="19:20">
      <c r="S238336" s="33"/>
      <c r="T238336" s="33"/>
    </row>
    <row r="238353" spans="19:20">
      <c r="S238353" s="33"/>
      <c r="T238353" s="33"/>
    </row>
    <row r="238370" spans="19:20">
      <c r="S238370" s="33"/>
      <c r="T238370" s="33"/>
    </row>
    <row r="238387" spans="19:20">
      <c r="S238387" s="33"/>
      <c r="T238387" s="33"/>
    </row>
    <row r="238404" spans="19:20">
      <c r="S238404" s="33"/>
      <c r="T238404" s="33"/>
    </row>
    <row r="238421" spans="19:20">
      <c r="S238421" s="33"/>
      <c r="T238421" s="33"/>
    </row>
    <row r="238438" spans="19:20">
      <c r="S238438" s="33"/>
      <c r="T238438" s="33"/>
    </row>
    <row r="238455" spans="19:20">
      <c r="S238455" s="33"/>
      <c r="T238455" s="33"/>
    </row>
    <row r="238472" spans="19:20">
      <c r="S238472" s="33"/>
      <c r="T238472" s="33"/>
    </row>
    <row r="238489" spans="19:20">
      <c r="S238489" s="33"/>
      <c r="T238489" s="33"/>
    </row>
    <row r="238506" spans="19:20">
      <c r="S238506" s="33"/>
      <c r="T238506" s="33"/>
    </row>
    <row r="238523" spans="19:20">
      <c r="S238523" s="33"/>
      <c r="T238523" s="33"/>
    </row>
    <row r="238540" spans="19:20">
      <c r="S238540" s="33"/>
      <c r="T238540" s="33"/>
    </row>
    <row r="238557" spans="19:20">
      <c r="S238557" s="33"/>
      <c r="T238557" s="33"/>
    </row>
    <row r="238574" spans="19:20">
      <c r="S238574" s="33"/>
      <c r="T238574" s="33"/>
    </row>
    <row r="238591" spans="19:20">
      <c r="S238591" s="33"/>
      <c r="T238591" s="33"/>
    </row>
    <row r="238608" spans="19:20">
      <c r="S238608" s="33"/>
      <c r="T238608" s="33"/>
    </row>
    <row r="238625" spans="19:20">
      <c r="S238625" s="33"/>
      <c r="T238625" s="33"/>
    </row>
    <row r="238642" spans="19:20">
      <c r="S238642" s="33"/>
      <c r="T238642" s="33"/>
    </row>
    <row r="238659" spans="19:20">
      <c r="S238659" s="33"/>
      <c r="T238659" s="33"/>
    </row>
    <row r="238676" spans="19:20">
      <c r="S238676" s="33"/>
      <c r="T238676" s="33"/>
    </row>
    <row r="238693" spans="19:20">
      <c r="S238693" s="33"/>
      <c r="T238693" s="33"/>
    </row>
    <row r="238710" spans="19:20">
      <c r="S238710" s="33"/>
      <c r="T238710" s="33"/>
    </row>
    <row r="238727" spans="19:20">
      <c r="S238727" s="33"/>
      <c r="T238727" s="33"/>
    </row>
    <row r="238744" spans="19:20">
      <c r="S238744" s="33"/>
      <c r="T238744" s="33"/>
    </row>
    <row r="238761" spans="19:20">
      <c r="S238761" s="33"/>
      <c r="T238761" s="33"/>
    </row>
    <row r="238778" spans="19:20">
      <c r="S238778" s="33"/>
      <c r="T238778" s="33"/>
    </row>
    <row r="238795" spans="19:20">
      <c r="S238795" s="33"/>
      <c r="T238795" s="33"/>
    </row>
    <row r="238812" spans="19:20">
      <c r="S238812" s="33"/>
      <c r="T238812" s="33"/>
    </row>
    <row r="238829" spans="19:20">
      <c r="S238829" s="33"/>
      <c r="T238829" s="33"/>
    </row>
    <row r="238846" spans="19:20">
      <c r="S238846" s="33"/>
      <c r="T238846" s="33"/>
    </row>
    <row r="238863" spans="19:20">
      <c r="S238863" s="33"/>
      <c r="T238863" s="33"/>
    </row>
    <row r="238880" spans="19:20">
      <c r="S238880" s="33"/>
      <c r="T238880" s="33"/>
    </row>
    <row r="238897" spans="19:20">
      <c r="S238897" s="33"/>
      <c r="T238897" s="33"/>
    </row>
    <row r="238914" spans="19:20">
      <c r="S238914" s="33"/>
      <c r="T238914" s="33"/>
    </row>
    <row r="238931" spans="19:20">
      <c r="S238931" s="33"/>
      <c r="T238931" s="33"/>
    </row>
    <row r="238948" spans="19:20">
      <c r="S238948" s="33"/>
      <c r="T238948" s="33"/>
    </row>
    <row r="238965" spans="19:20">
      <c r="S238965" s="33"/>
      <c r="T238965" s="33"/>
    </row>
    <row r="238982" spans="19:20">
      <c r="S238982" s="33"/>
      <c r="T238982" s="33"/>
    </row>
    <row r="238999" spans="19:20">
      <c r="S238999" s="33"/>
      <c r="T238999" s="33"/>
    </row>
    <row r="239016" spans="19:20">
      <c r="S239016" s="33"/>
      <c r="T239016" s="33"/>
    </row>
    <row r="239033" spans="19:20">
      <c r="S239033" s="33"/>
      <c r="T239033" s="33"/>
    </row>
    <row r="239050" spans="19:20">
      <c r="S239050" s="33"/>
      <c r="T239050" s="33"/>
    </row>
    <row r="239067" spans="19:20">
      <c r="S239067" s="33"/>
      <c r="T239067" s="33"/>
    </row>
    <row r="239084" spans="19:20">
      <c r="S239084" s="33"/>
      <c r="T239084" s="33"/>
    </row>
    <row r="239101" spans="19:20">
      <c r="S239101" s="33"/>
      <c r="T239101" s="33"/>
    </row>
    <row r="239118" spans="19:20">
      <c r="S239118" s="33"/>
      <c r="T239118" s="33"/>
    </row>
    <row r="239135" spans="19:20">
      <c r="S239135" s="33"/>
      <c r="T239135" s="33"/>
    </row>
    <row r="239152" spans="19:20">
      <c r="S239152" s="33"/>
      <c r="T239152" s="33"/>
    </row>
    <row r="239169" spans="19:20">
      <c r="S239169" s="33"/>
      <c r="T239169" s="33"/>
    </row>
    <row r="239186" spans="19:20">
      <c r="S239186" s="33"/>
      <c r="T239186" s="33"/>
    </row>
    <row r="239203" spans="19:20">
      <c r="S239203" s="33"/>
      <c r="T239203" s="33"/>
    </row>
    <row r="239220" spans="19:20">
      <c r="S239220" s="33"/>
      <c r="T239220" s="33"/>
    </row>
    <row r="239237" spans="19:20">
      <c r="S239237" s="33"/>
      <c r="T239237" s="33"/>
    </row>
    <row r="239254" spans="19:20">
      <c r="S239254" s="33"/>
      <c r="T239254" s="33"/>
    </row>
    <row r="239271" spans="19:20">
      <c r="S239271" s="33"/>
      <c r="T239271" s="33"/>
    </row>
    <row r="239288" spans="19:20">
      <c r="S239288" s="33"/>
      <c r="T239288" s="33"/>
    </row>
    <row r="239305" spans="19:20">
      <c r="S239305" s="33"/>
      <c r="T239305" s="33"/>
    </row>
    <row r="239322" spans="19:20">
      <c r="S239322" s="33"/>
      <c r="T239322" s="33"/>
    </row>
    <row r="239339" spans="19:20">
      <c r="S239339" s="33"/>
      <c r="T239339" s="33"/>
    </row>
    <row r="239356" spans="19:20">
      <c r="S239356" s="33"/>
      <c r="T239356" s="33"/>
    </row>
    <row r="239373" spans="19:20">
      <c r="S239373" s="33"/>
      <c r="T239373" s="33"/>
    </row>
    <row r="239390" spans="19:20">
      <c r="S239390" s="33"/>
      <c r="T239390" s="33"/>
    </row>
    <row r="239407" spans="19:20">
      <c r="S239407" s="33"/>
      <c r="T239407" s="33"/>
    </row>
    <row r="239424" spans="19:20">
      <c r="S239424" s="33"/>
      <c r="T239424" s="33"/>
    </row>
    <row r="239441" spans="19:20">
      <c r="S239441" s="33"/>
      <c r="T239441" s="33"/>
    </row>
    <row r="239458" spans="19:20">
      <c r="S239458" s="33"/>
      <c r="T239458" s="33"/>
    </row>
    <row r="239475" spans="19:20">
      <c r="S239475" s="33"/>
      <c r="T239475" s="33"/>
    </row>
    <row r="239492" spans="19:20">
      <c r="S239492" s="33"/>
      <c r="T239492" s="33"/>
    </row>
    <row r="239509" spans="19:20">
      <c r="S239509" s="33"/>
      <c r="T239509" s="33"/>
    </row>
    <row r="239526" spans="19:20">
      <c r="S239526" s="33"/>
      <c r="T239526" s="33"/>
    </row>
    <row r="239543" spans="19:20">
      <c r="S239543" s="33"/>
      <c r="T239543" s="33"/>
    </row>
    <row r="239560" spans="19:20">
      <c r="S239560" s="33"/>
      <c r="T239560" s="33"/>
    </row>
    <row r="239577" spans="19:20">
      <c r="S239577" s="33"/>
      <c r="T239577" s="33"/>
    </row>
    <row r="239594" spans="19:20">
      <c r="S239594" s="33"/>
      <c r="T239594" s="33"/>
    </row>
    <row r="239611" spans="19:20">
      <c r="S239611" s="33"/>
      <c r="T239611" s="33"/>
    </row>
    <row r="239628" spans="19:20">
      <c r="S239628" s="33"/>
      <c r="T239628" s="33"/>
    </row>
    <row r="239645" spans="19:20">
      <c r="S239645" s="33"/>
      <c r="T239645" s="33"/>
    </row>
    <row r="239662" spans="19:20">
      <c r="S239662" s="33"/>
      <c r="T239662" s="33"/>
    </row>
    <row r="239679" spans="19:20">
      <c r="S239679" s="33"/>
      <c r="T239679" s="33"/>
    </row>
    <row r="239696" spans="19:20">
      <c r="S239696" s="33"/>
      <c r="T239696" s="33"/>
    </row>
    <row r="239713" spans="19:20">
      <c r="S239713" s="33"/>
      <c r="T239713" s="33"/>
    </row>
    <row r="239730" spans="19:20">
      <c r="S239730" s="33"/>
      <c r="T239730" s="33"/>
    </row>
    <row r="239747" spans="19:20">
      <c r="S239747" s="33"/>
      <c r="T239747" s="33"/>
    </row>
    <row r="239764" spans="19:20">
      <c r="S239764" s="33"/>
      <c r="T239764" s="33"/>
    </row>
    <row r="239781" spans="19:20">
      <c r="S239781" s="33"/>
      <c r="T239781" s="33"/>
    </row>
    <row r="239798" spans="19:20">
      <c r="S239798" s="33"/>
      <c r="T239798" s="33"/>
    </row>
    <row r="239815" spans="19:20">
      <c r="S239815" s="33"/>
      <c r="T239815" s="33"/>
    </row>
    <row r="239832" spans="19:20">
      <c r="S239832" s="33"/>
      <c r="T239832" s="33"/>
    </row>
    <row r="239849" spans="19:20">
      <c r="S239849" s="33"/>
      <c r="T239849" s="33"/>
    </row>
    <row r="239866" spans="19:20">
      <c r="S239866" s="33"/>
      <c r="T239866" s="33"/>
    </row>
    <row r="239883" spans="19:20">
      <c r="S239883" s="33"/>
      <c r="T239883" s="33"/>
    </row>
    <row r="239900" spans="19:20">
      <c r="S239900" s="33"/>
      <c r="T239900" s="33"/>
    </row>
    <row r="239917" spans="19:20">
      <c r="S239917" s="33"/>
      <c r="T239917" s="33"/>
    </row>
    <row r="239934" spans="19:20">
      <c r="S239934" s="33"/>
      <c r="T239934" s="33"/>
    </row>
    <row r="239951" spans="19:20">
      <c r="S239951" s="33"/>
      <c r="T239951" s="33"/>
    </row>
    <row r="239968" spans="19:20">
      <c r="S239968" s="33"/>
      <c r="T239968" s="33"/>
    </row>
    <row r="239985" spans="19:20">
      <c r="S239985" s="33"/>
      <c r="T239985" s="33"/>
    </row>
    <row r="240002" spans="19:20">
      <c r="S240002" s="33"/>
      <c r="T240002" s="33"/>
    </row>
    <row r="240019" spans="19:20">
      <c r="S240019" s="33"/>
      <c r="T240019" s="33"/>
    </row>
    <row r="240036" spans="19:20">
      <c r="S240036" s="33"/>
      <c r="T240036" s="33"/>
    </row>
    <row r="240053" spans="19:20">
      <c r="S240053" s="33"/>
      <c r="T240053" s="33"/>
    </row>
    <row r="240070" spans="19:20">
      <c r="S240070" s="33"/>
      <c r="T240070" s="33"/>
    </row>
    <row r="240087" spans="19:20">
      <c r="S240087" s="33"/>
      <c r="T240087" s="33"/>
    </row>
    <row r="240104" spans="19:20">
      <c r="S240104" s="33"/>
      <c r="T240104" s="33"/>
    </row>
    <row r="240121" spans="19:20">
      <c r="S240121" s="33"/>
      <c r="T240121" s="33"/>
    </row>
    <row r="240138" spans="19:20">
      <c r="S240138" s="33"/>
      <c r="T240138" s="33"/>
    </row>
    <row r="240155" spans="19:20">
      <c r="S240155" s="33"/>
      <c r="T240155" s="33"/>
    </row>
    <row r="240172" spans="19:20">
      <c r="S240172" s="33"/>
      <c r="T240172" s="33"/>
    </row>
    <row r="240189" spans="19:20">
      <c r="S240189" s="33"/>
      <c r="T240189" s="33"/>
    </row>
    <row r="240206" spans="19:20">
      <c r="S240206" s="33"/>
      <c r="T240206" s="33"/>
    </row>
    <row r="240223" spans="19:20">
      <c r="S240223" s="33"/>
      <c r="T240223" s="33"/>
    </row>
    <row r="240240" spans="19:20">
      <c r="S240240" s="33"/>
      <c r="T240240" s="33"/>
    </row>
    <row r="240257" spans="19:20">
      <c r="S240257" s="33"/>
      <c r="T240257" s="33"/>
    </row>
    <row r="240274" spans="19:20">
      <c r="S240274" s="33"/>
      <c r="T240274" s="33"/>
    </row>
    <row r="240291" spans="19:20">
      <c r="S240291" s="33"/>
      <c r="T240291" s="33"/>
    </row>
    <row r="240308" spans="19:20">
      <c r="S240308" s="33"/>
      <c r="T240308" s="33"/>
    </row>
    <row r="240325" spans="19:20">
      <c r="S240325" s="33"/>
      <c r="T240325" s="33"/>
    </row>
    <row r="240342" spans="19:20">
      <c r="S240342" s="33"/>
      <c r="T240342" s="33"/>
    </row>
    <row r="240359" spans="19:20">
      <c r="S240359" s="33"/>
      <c r="T240359" s="33"/>
    </row>
    <row r="240376" spans="19:20">
      <c r="S240376" s="33"/>
      <c r="T240376" s="33"/>
    </row>
    <row r="240393" spans="19:20">
      <c r="S240393" s="33"/>
      <c r="T240393" s="33"/>
    </row>
    <row r="240410" spans="19:20">
      <c r="S240410" s="33"/>
      <c r="T240410" s="33"/>
    </row>
    <row r="240427" spans="19:20">
      <c r="S240427" s="33"/>
      <c r="T240427" s="33"/>
    </row>
    <row r="240444" spans="19:20">
      <c r="S240444" s="33"/>
      <c r="T240444" s="33"/>
    </row>
    <row r="240461" spans="19:20">
      <c r="S240461" s="33"/>
      <c r="T240461" s="33"/>
    </row>
    <row r="240478" spans="19:20">
      <c r="S240478" s="33"/>
      <c r="T240478" s="33"/>
    </row>
    <row r="240495" spans="19:20">
      <c r="S240495" s="33"/>
      <c r="T240495" s="33"/>
    </row>
    <row r="240512" spans="19:20">
      <c r="S240512" s="33"/>
      <c r="T240512" s="33"/>
    </row>
    <row r="240529" spans="19:20">
      <c r="S240529" s="33"/>
      <c r="T240529" s="33"/>
    </row>
    <row r="240546" spans="19:20">
      <c r="S240546" s="33"/>
      <c r="T240546" s="33"/>
    </row>
    <row r="240563" spans="19:20">
      <c r="S240563" s="33"/>
      <c r="T240563" s="33"/>
    </row>
    <row r="240580" spans="19:20">
      <c r="S240580" s="33"/>
      <c r="T240580" s="33"/>
    </row>
    <row r="240597" spans="19:20">
      <c r="S240597" s="33"/>
      <c r="T240597" s="33"/>
    </row>
    <row r="240614" spans="19:20">
      <c r="S240614" s="33"/>
      <c r="T240614" s="33"/>
    </row>
    <row r="240631" spans="19:20">
      <c r="S240631" s="33"/>
      <c r="T240631" s="33"/>
    </row>
    <row r="240648" spans="19:20">
      <c r="S240648" s="33"/>
      <c r="T240648" s="33"/>
    </row>
    <row r="240665" spans="19:20">
      <c r="S240665" s="33"/>
      <c r="T240665" s="33"/>
    </row>
    <row r="240682" spans="19:20">
      <c r="S240682" s="33"/>
      <c r="T240682" s="33"/>
    </row>
    <row r="240699" spans="19:20">
      <c r="S240699" s="33"/>
      <c r="T240699" s="33"/>
    </row>
    <row r="240716" spans="19:20">
      <c r="S240716" s="33"/>
      <c r="T240716" s="33"/>
    </row>
    <row r="240733" spans="19:20">
      <c r="S240733" s="33"/>
      <c r="T240733" s="33"/>
    </row>
    <row r="240750" spans="19:20">
      <c r="S240750" s="33"/>
      <c r="T240750" s="33"/>
    </row>
    <row r="240767" spans="19:20">
      <c r="S240767" s="33"/>
      <c r="T240767" s="33"/>
    </row>
    <row r="240784" spans="19:20">
      <c r="S240784" s="33"/>
      <c r="T240784" s="33"/>
    </row>
    <row r="240801" spans="19:20">
      <c r="S240801" s="33"/>
      <c r="T240801" s="33"/>
    </row>
    <row r="240818" spans="19:20">
      <c r="S240818" s="33"/>
      <c r="T240818" s="33"/>
    </row>
    <row r="240835" spans="19:20">
      <c r="S240835" s="33"/>
      <c r="T240835" s="33"/>
    </row>
    <row r="240852" spans="19:20">
      <c r="S240852" s="33"/>
      <c r="T240852" s="33"/>
    </row>
    <row r="240869" spans="19:20">
      <c r="S240869" s="33"/>
      <c r="T240869" s="33"/>
    </row>
    <row r="240886" spans="19:20">
      <c r="S240886" s="33"/>
      <c r="T240886" s="33"/>
    </row>
    <row r="240903" spans="19:20">
      <c r="S240903" s="33"/>
      <c r="T240903" s="33"/>
    </row>
    <row r="240920" spans="19:20">
      <c r="S240920" s="33"/>
      <c r="T240920" s="33"/>
    </row>
    <row r="240937" spans="19:20">
      <c r="S240937" s="33"/>
      <c r="T240937" s="33"/>
    </row>
    <row r="240954" spans="19:20">
      <c r="S240954" s="33"/>
      <c r="T240954" s="33"/>
    </row>
    <row r="240971" spans="19:20">
      <c r="S240971" s="33"/>
      <c r="T240971" s="33"/>
    </row>
    <row r="240988" spans="19:20">
      <c r="S240988" s="33"/>
      <c r="T240988" s="33"/>
    </row>
    <row r="241005" spans="19:20">
      <c r="S241005" s="33"/>
      <c r="T241005" s="33"/>
    </row>
    <row r="241022" spans="19:20">
      <c r="S241022" s="33"/>
      <c r="T241022" s="33"/>
    </row>
    <row r="241039" spans="19:20">
      <c r="S241039" s="33"/>
      <c r="T241039" s="33"/>
    </row>
    <row r="241056" spans="19:20">
      <c r="S241056" s="33"/>
      <c r="T241056" s="33"/>
    </row>
    <row r="241073" spans="19:20">
      <c r="S241073" s="33"/>
      <c r="T241073" s="33"/>
    </row>
    <row r="241090" spans="19:20">
      <c r="S241090" s="33"/>
      <c r="T241090" s="33"/>
    </row>
    <row r="241107" spans="19:20">
      <c r="S241107" s="33"/>
      <c r="T241107" s="33"/>
    </row>
    <row r="241124" spans="19:20">
      <c r="S241124" s="33"/>
      <c r="T241124" s="33"/>
    </row>
    <row r="241141" spans="19:20">
      <c r="S241141" s="33"/>
      <c r="T241141" s="33"/>
    </row>
    <row r="241158" spans="19:20">
      <c r="S241158" s="33"/>
      <c r="T241158" s="33"/>
    </row>
    <row r="241175" spans="19:20">
      <c r="S241175" s="33"/>
      <c r="T241175" s="33"/>
    </row>
    <row r="241192" spans="19:20">
      <c r="S241192" s="33"/>
      <c r="T241192" s="33"/>
    </row>
    <row r="241209" spans="19:20">
      <c r="S241209" s="33"/>
      <c r="T241209" s="33"/>
    </row>
    <row r="241226" spans="19:20">
      <c r="S241226" s="33"/>
      <c r="T241226" s="33"/>
    </row>
    <row r="241243" spans="19:20">
      <c r="S241243" s="33"/>
      <c r="T241243" s="33"/>
    </row>
    <row r="241260" spans="19:20">
      <c r="S241260" s="33"/>
      <c r="T241260" s="33"/>
    </row>
    <row r="241277" spans="19:20">
      <c r="S241277" s="33"/>
      <c r="T241277" s="33"/>
    </row>
    <row r="241294" spans="19:20">
      <c r="S241294" s="33"/>
      <c r="T241294" s="33"/>
    </row>
    <row r="241311" spans="19:20">
      <c r="S241311" s="33"/>
      <c r="T241311" s="33"/>
    </row>
    <row r="241328" spans="19:20">
      <c r="S241328" s="33"/>
      <c r="T241328" s="33"/>
    </row>
    <row r="241345" spans="19:20">
      <c r="S241345" s="33"/>
      <c r="T241345" s="33"/>
    </row>
    <row r="241362" spans="19:20">
      <c r="S241362" s="33"/>
      <c r="T241362" s="33"/>
    </row>
    <row r="241379" spans="19:20">
      <c r="S241379" s="33"/>
      <c r="T241379" s="33"/>
    </row>
    <row r="241396" spans="19:20">
      <c r="S241396" s="33"/>
      <c r="T241396" s="33"/>
    </row>
    <row r="241413" spans="19:20">
      <c r="S241413" s="33"/>
      <c r="T241413" s="33"/>
    </row>
    <row r="241430" spans="19:20">
      <c r="S241430" s="33"/>
      <c r="T241430" s="33"/>
    </row>
    <row r="241447" spans="19:20">
      <c r="S241447" s="33"/>
      <c r="T241447" s="33"/>
    </row>
    <row r="241464" spans="19:20">
      <c r="S241464" s="33"/>
      <c r="T241464" s="33"/>
    </row>
    <row r="241481" spans="19:20">
      <c r="S241481" s="33"/>
      <c r="T241481" s="33"/>
    </row>
    <row r="241498" spans="19:20">
      <c r="S241498" s="33"/>
      <c r="T241498" s="33"/>
    </row>
    <row r="241515" spans="19:20">
      <c r="S241515" s="33"/>
      <c r="T241515" s="33"/>
    </row>
    <row r="241532" spans="19:20">
      <c r="S241532" s="33"/>
      <c r="T241532" s="33"/>
    </row>
    <row r="241549" spans="19:20">
      <c r="S241549" s="33"/>
      <c r="T241549" s="33"/>
    </row>
    <row r="241566" spans="19:20">
      <c r="S241566" s="33"/>
      <c r="T241566" s="33"/>
    </row>
    <row r="241583" spans="19:20">
      <c r="S241583" s="33"/>
      <c r="T241583" s="33"/>
    </row>
    <row r="241600" spans="19:20">
      <c r="S241600" s="33"/>
      <c r="T241600" s="33"/>
    </row>
    <row r="241617" spans="19:20">
      <c r="S241617" s="33"/>
      <c r="T241617" s="33"/>
    </row>
    <row r="241634" spans="19:20">
      <c r="S241634" s="33"/>
      <c r="T241634" s="33"/>
    </row>
    <row r="241651" spans="19:20">
      <c r="S241651" s="33"/>
      <c r="T241651" s="33"/>
    </row>
    <row r="241668" spans="19:20">
      <c r="S241668" s="33"/>
      <c r="T241668" s="33"/>
    </row>
    <row r="241685" spans="19:20">
      <c r="S241685" s="33"/>
      <c r="T241685" s="33"/>
    </row>
    <row r="241702" spans="19:20">
      <c r="S241702" s="33"/>
      <c r="T241702" s="33"/>
    </row>
    <row r="241719" spans="19:20">
      <c r="S241719" s="33"/>
      <c r="T241719" s="33"/>
    </row>
    <row r="241736" spans="19:20">
      <c r="S241736" s="33"/>
      <c r="T241736" s="33"/>
    </row>
    <row r="241753" spans="19:20">
      <c r="S241753" s="33"/>
      <c r="T241753" s="33"/>
    </row>
    <row r="241770" spans="19:20">
      <c r="S241770" s="33"/>
      <c r="T241770" s="33"/>
    </row>
    <row r="241787" spans="19:20">
      <c r="S241787" s="33"/>
      <c r="T241787" s="33"/>
    </row>
    <row r="241804" spans="19:20">
      <c r="S241804" s="33"/>
      <c r="T241804" s="33"/>
    </row>
    <row r="241821" spans="19:20">
      <c r="S241821" s="33"/>
      <c r="T241821" s="33"/>
    </row>
    <row r="241838" spans="19:20">
      <c r="S241838" s="33"/>
      <c r="T241838" s="33"/>
    </row>
    <row r="241855" spans="19:20">
      <c r="S241855" s="33"/>
      <c r="T241855" s="33"/>
    </row>
    <row r="241872" spans="19:20">
      <c r="S241872" s="33"/>
      <c r="T241872" s="33"/>
    </row>
    <row r="241889" spans="19:20">
      <c r="S241889" s="33"/>
      <c r="T241889" s="33"/>
    </row>
    <row r="241906" spans="19:20">
      <c r="S241906" s="33"/>
      <c r="T241906" s="33"/>
    </row>
    <row r="241923" spans="19:20">
      <c r="S241923" s="33"/>
      <c r="T241923" s="33"/>
    </row>
    <row r="241940" spans="19:20">
      <c r="S241940" s="33"/>
      <c r="T241940" s="33"/>
    </row>
    <row r="241957" spans="19:20">
      <c r="S241957" s="33"/>
      <c r="T241957" s="33"/>
    </row>
    <row r="241974" spans="19:20">
      <c r="S241974" s="33"/>
      <c r="T241974" s="33"/>
    </row>
    <row r="241991" spans="19:20">
      <c r="S241991" s="33"/>
      <c r="T241991" s="33"/>
    </row>
    <row r="242008" spans="19:20">
      <c r="S242008" s="33"/>
      <c r="T242008" s="33"/>
    </row>
    <row r="242025" spans="19:20">
      <c r="S242025" s="33"/>
      <c r="T242025" s="33"/>
    </row>
    <row r="242042" spans="19:20">
      <c r="S242042" s="33"/>
      <c r="T242042" s="33"/>
    </row>
    <row r="242059" spans="19:20">
      <c r="S242059" s="33"/>
      <c r="T242059" s="33"/>
    </row>
    <row r="242076" spans="19:20">
      <c r="S242076" s="33"/>
      <c r="T242076" s="33"/>
    </row>
    <row r="242093" spans="19:20">
      <c r="S242093" s="33"/>
      <c r="T242093" s="33"/>
    </row>
    <row r="242110" spans="19:20">
      <c r="S242110" s="33"/>
      <c r="T242110" s="33"/>
    </row>
    <row r="242127" spans="19:20">
      <c r="S242127" s="33"/>
      <c r="T242127" s="33"/>
    </row>
    <row r="242144" spans="19:20">
      <c r="S242144" s="33"/>
      <c r="T242144" s="33"/>
    </row>
    <row r="242161" spans="19:20">
      <c r="S242161" s="33"/>
      <c r="T242161" s="33"/>
    </row>
    <row r="242178" spans="19:20">
      <c r="S242178" s="33"/>
      <c r="T242178" s="33"/>
    </row>
    <row r="242195" spans="19:20">
      <c r="S242195" s="33"/>
      <c r="T242195" s="33"/>
    </row>
    <row r="242212" spans="19:20">
      <c r="S242212" s="33"/>
      <c r="T242212" s="33"/>
    </row>
    <row r="242229" spans="19:20">
      <c r="S242229" s="33"/>
      <c r="T242229" s="33"/>
    </row>
    <row r="242246" spans="19:20">
      <c r="S242246" s="33"/>
      <c r="T242246" s="33"/>
    </row>
    <row r="242263" spans="19:20">
      <c r="S242263" s="33"/>
      <c r="T242263" s="33"/>
    </row>
    <row r="242280" spans="19:20">
      <c r="S242280" s="33"/>
      <c r="T242280" s="33"/>
    </row>
    <row r="242297" spans="19:20">
      <c r="S242297" s="33"/>
      <c r="T242297" s="33"/>
    </row>
    <row r="242314" spans="19:20">
      <c r="S242314" s="33"/>
      <c r="T242314" s="33"/>
    </row>
    <row r="242331" spans="19:20">
      <c r="S242331" s="33"/>
      <c r="T242331" s="33"/>
    </row>
    <row r="242348" spans="19:20">
      <c r="S242348" s="33"/>
      <c r="T242348" s="33"/>
    </row>
    <row r="242365" spans="19:20">
      <c r="S242365" s="33"/>
      <c r="T242365" s="33"/>
    </row>
    <row r="242382" spans="19:20">
      <c r="S242382" s="33"/>
      <c r="T242382" s="33"/>
    </row>
    <row r="242399" spans="19:20">
      <c r="S242399" s="33"/>
      <c r="T242399" s="33"/>
    </row>
    <row r="242416" spans="19:20">
      <c r="S242416" s="33"/>
      <c r="T242416" s="33"/>
    </row>
    <row r="242433" spans="19:20">
      <c r="S242433" s="33"/>
      <c r="T242433" s="33"/>
    </row>
    <row r="242450" spans="19:20">
      <c r="S242450" s="33"/>
      <c r="T242450" s="33"/>
    </row>
    <row r="242467" spans="19:20">
      <c r="S242467" s="33"/>
      <c r="T242467" s="33"/>
    </row>
    <row r="242484" spans="19:20">
      <c r="S242484" s="33"/>
      <c r="T242484" s="33"/>
    </row>
    <row r="242501" spans="19:20">
      <c r="S242501" s="33"/>
      <c r="T242501" s="33"/>
    </row>
    <row r="242518" spans="19:20">
      <c r="S242518" s="33"/>
      <c r="T242518" s="33"/>
    </row>
    <row r="242535" spans="19:20">
      <c r="S242535" s="33"/>
      <c r="T242535" s="33"/>
    </row>
    <row r="242552" spans="19:20">
      <c r="S242552" s="33"/>
      <c r="T242552" s="33"/>
    </row>
    <row r="242569" spans="19:20">
      <c r="S242569" s="33"/>
      <c r="T242569" s="33"/>
    </row>
    <row r="242586" spans="19:20">
      <c r="S242586" s="33"/>
      <c r="T242586" s="33"/>
    </row>
    <row r="242603" spans="19:20">
      <c r="S242603" s="33"/>
      <c r="T242603" s="33"/>
    </row>
    <row r="242620" spans="19:20">
      <c r="S242620" s="33"/>
      <c r="T242620" s="33"/>
    </row>
    <row r="242637" spans="19:20">
      <c r="S242637" s="33"/>
      <c r="T242637" s="33"/>
    </row>
    <row r="242654" spans="19:20">
      <c r="S242654" s="33"/>
      <c r="T242654" s="33"/>
    </row>
    <row r="242671" spans="19:20">
      <c r="S242671" s="33"/>
      <c r="T242671" s="33"/>
    </row>
    <row r="242688" spans="19:20">
      <c r="S242688" s="33"/>
      <c r="T242688" s="33"/>
    </row>
    <row r="242705" spans="19:20">
      <c r="S242705" s="33"/>
      <c r="T242705" s="33"/>
    </row>
    <row r="242722" spans="19:20">
      <c r="S242722" s="33"/>
      <c r="T242722" s="33"/>
    </row>
    <row r="242739" spans="19:20">
      <c r="S242739" s="33"/>
      <c r="T242739" s="33"/>
    </row>
    <row r="242756" spans="19:20">
      <c r="S242756" s="33"/>
      <c r="T242756" s="33"/>
    </row>
    <row r="242773" spans="19:20">
      <c r="S242773" s="33"/>
      <c r="T242773" s="33"/>
    </row>
    <row r="242790" spans="19:20">
      <c r="S242790" s="33"/>
      <c r="T242790" s="33"/>
    </row>
    <row r="242807" spans="19:20">
      <c r="S242807" s="33"/>
      <c r="T242807" s="33"/>
    </row>
    <row r="242824" spans="19:20">
      <c r="S242824" s="33"/>
      <c r="T242824" s="33"/>
    </row>
    <row r="242841" spans="19:20">
      <c r="S242841" s="33"/>
      <c r="T242841" s="33"/>
    </row>
    <row r="242858" spans="19:20">
      <c r="S242858" s="33"/>
      <c r="T242858" s="33"/>
    </row>
    <row r="242875" spans="19:20">
      <c r="S242875" s="33"/>
      <c r="T242875" s="33"/>
    </row>
    <row r="242892" spans="19:20">
      <c r="S242892" s="33"/>
      <c r="T242892" s="33"/>
    </row>
    <row r="242909" spans="19:20">
      <c r="S242909" s="33"/>
      <c r="T242909" s="33"/>
    </row>
    <row r="242926" spans="19:20">
      <c r="S242926" s="33"/>
      <c r="T242926" s="33"/>
    </row>
    <row r="242943" spans="19:20">
      <c r="S242943" s="33"/>
      <c r="T242943" s="33"/>
    </row>
    <row r="242960" spans="19:20">
      <c r="S242960" s="33"/>
      <c r="T242960" s="33"/>
    </row>
    <row r="242977" spans="19:20">
      <c r="S242977" s="33"/>
      <c r="T242977" s="33"/>
    </row>
    <row r="242994" spans="19:20">
      <c r="S242994" s="33"/>
      <c r="T242994" s="33"/>
    </row>
    <row r="243011" spans="19:20">
      <c r="S243011" s="33"/>
      <c r="T243011" s="33"/>
    </row>
    <row r="243028" spans="19:20">
      <c r="S243028" s="33"/>
      <c r="T243028" s="33"/>
    </row>
    <row r="243045" spans="19:20">
      <c r="S243045" s="33"/>
      <c r="T243045" s="33"/>
    </row>
    <row r="243062" spans="19:20">
      <c r="S243062" s="33"/>
      <c r="T243062" s="33"/>
    </row>
    <row r="243079" spans="19:20">
      <c r="S243079" s="33"/>
      <c r="T243079" s="33"/>
    </row>
    <row r="243096" spans="19:20">
      <c r="S243096" s="33"/>
      <c r="T243096" s="33"/>
    </row>
    <row r="243113" spans="19:20">
      <c r="S243113" s="33"/>
      <c r="T243113" s="33"/>
    </row>
    <row r="243130" spans="19:20">
      <c r="S243130" s="33"/>
      <c r="T243130" s="33"/>
    </row>
    <row r="243147" spans="19:20">
      <c r="S243147" s="33"/>
      <c r="T243147" s="33"/>
    </row>
    <row r="243164" spans="19:20">
      <c r="S243164" s="33"/>
      <c r="T243164" s="33"/>
    </row>
    <row r="243181" spans="19:20">
      <c r="S243181" s="33"/>
      <c r="T243181" s="33"/>
    </row>
    <row r="243198" spans="19:20">
      <c r="S243198" s="33"/>
      <c r="T243198" s="33"/>
    </row>
    <row r="243215" spans="19:20">
      <c r="S243215" s="33"/>
      <c r="T243215" s="33"/>
    </row>
    <row r="243232" spans="19:20">
      <c r="S243232" s="33"/>
      <c r="T243232" s="33"/>
    </row>
    <row r="243249" spans="19:20">
      <c r="S243249" s="33"/>
      <c r="T243249" s="33"/>
    </row>
    <row r="243266" spans="19:20">
      <c r="S243266" s="33"/>
      <c r="T243266" s="33"/>
    </row>
    <row r="243283" spans="19:20">
      <c r="S243283" s="33"/>
      <c r="T243283" s="33"/>
    </row>
    <row r="243300" spans="19:20">
      <c r="S243300" s="33"/>
      <c r="T243300" s="33"/>
    </row>
    <row r="243317" spans="19:20">
      <c r="S243317" s="33"/>
      <c r="T243317" s="33"/>
    </row>
    <row r="243334" spans="19:20">
      <c r="S243334" s="33"/>
      <c r="T243334" s="33"/>
    </row>
    <row r="243351" spans="19:20">
      <c r="S243351" s="33"/>
      <c r="T243351" s="33"/>
    </row>
    <row r="243368" spans="19:20">
      <c r="S243368" s="33"/>
      <c r="T243368" s="33"/>
    </row>
    <row r="243385" spans="19:20">
      <c r="S243385" s="33"/>
      <c r="T243385" s="33"/>
    </row>
    <row r="243402" spans="19:20">
      <c r="S243402" s="33"/>
      <c r="T243402" s="33"/>
    </row>
    <row r="243419" spans="19:20">
      <c r="S243419" s="33"/>
      <c r="T243419" s="33"/>
    </row>
    <row r="243436" spans="19:20">
      <c r="S243436" s="33"/>
      <c r="T243436" s="33"/>
    </row>
    <row r="243453" spans="19:20">
      <c r="S243453" s="33"/>
      <c r="T243453" s="33"/>
    </row>
    <row r="243470" spans="19:20">
      <c r="S243470" s="33"/>
      <c r="T243470" s="33"/>
    </row>
    <row r="243487" spans="19:20">
      <c r="S243487" s="33"/>
      <c r="T243487" s="33"/>
    </row>
    <row r="243504" spans="19:20">
      <c r="S243504" s="33"/>
      <c r="T243504" s="33"/>
    </row>
    <row r="243521" spans="19:20">
      <c r="S243521" s="33"/>
      <c r="T243521" s="33"/>
    </row>
    <row r="243538" spans="19:20">
      <c r="S243538" s="33"/>
      <c r="T243538" s="33"/>
    </row>
    <row r="243555" spans="19:20">
      <c r="S243555" s="33"/>
      <c r="T243555" s="33"/>
    </row>
    <row r="243572" spans="19:20">
      <c r="S243572" s="33"/>
      <c r="T243572" s="33"/>
    </row>
    <row r="243589" spans="19:20">
      <c r="S243589" s="33"/>
      <c r="T243589" s="33"/>
    </row>
    <row r="243606" spans="19:20">
      <c r="S243606" s="33"/>
      <c r="T243606" s="33"/>
    </row>
    <row r="243623" spans="19:20">
      <c r="S243623" s="33"/>
      <c r="T243623" s="33"/>
    </row>
    <row r="243640" spans="19:20">
      <c r="S243640" s="33"/>
      <c r="T243640" s="33"/>
    </row>
    <row r="243657" spans="19:20">
      <c r="S243657" s="33"/>
      <c r="T243657" s="33"/>
    </row>
    <row r="243674" spans="19:20">
      <c r="S243674" s="33"/>
      <c r="T243674" s="33"/>
    </row>
    <row r="243691" spans="19:20">
      <c r="S243691" s="33"/>
      <c r="T243691" s="33"/>
    </row>
    <row r="243708" spans="19:20">
      <c r="S243708" s="33"/>
      <c r="T243708" s="33"/>
    </row>
    <row r="243725" spans="19:20">
      <c r="S243725" s="33"/>
      <c r="T243725" s="33"/>
    </row>
    <row r="243742" spans="19:20">
      <c r="S243742" s="33"/>
      <c r="T243742" s="33"/>
    </row>
    <row r="243759" spans="19:20">
      <c r="S243759" s="33"/>
      <c r="T243759" s="33"/>
    </row>
    <row r="243776" spans="19:20">
      <c r="S243776" s="33"/>
      <c r="T243776" s="33"/>
    </row>
    <row r="243793" spans="19:20">
      <c r="S243793" s="33"/>
      <c r="T243793" s="33"/>
    </row>
    <row r="243810" spans="19:20">
      <c r="S243810" s="33"/>
      <c r="T243810" s="33"/>
    </row>
    <row r="243827" spans="19:20">
      <c r="S243827" s="33"/>
      <c r="T243827" s="33"/>
    </row>
    <row r="243844" spans="19:20">
      <c r="S243844" s="33"/>
      <c r="T243844" s="33"/>
    </row>
    <row r="243861" spans="19:20">
      <c r="S243861" s="33"/>
      <c r="T243861" s="33"/>
    </row>
    <row r="243878" spans="19:20">
      <c r="S243878" s="33"/>
      <c r="T243878" s="33"/>
    </row>
    <row r="243895" spans="19:20">
      <c r="S243895" s="33"/>
      <c r="T243895" s="33"/>
    </row>
    <row r="243912" spans="19:20">
      <c r="S243912" s="33"/>
      <c r="T243912" s="33"/>
    </row>
    <row r="243929" spans="19:20">
      <c r="S243929" s="33"/>
      <c r="T243929" s="33"/>
    </row>
    <row r="243946" spans="19:20">
      <c r="S243946" s="33"/>
      <c r="T243946" s="33"/>
    </row>
    <row r="243963" spans="19:20">
      <c r="S243963" s="33"/>
      <c r="T243963" s="33"/>
    </row>
    <row r="243980" spans="19:20">
      <c r="S243980" s="33"/>
      <c r="T243980" s="33"/>
    </row>
    <row r="243997" spans="19:20">
      <c r="S243997" s="33"/>
      <c r="T243997" s="33"/>
    </row>
    <row r="244014" spans="19:20">
      <c r="S244014" s="33"/>
      <c r="T244014" s="33"/>
    </row>
    <row r="244031" spans="19:20">
      <c r="S244031" s="33"/>
      <c r="T244031" s="33"/>
    </row>
    <row r="244048" spans="19:20">
      <c r="S244048" s="33"/>
      <c r="T244048" s="33"/>
    </row>
    <row r="244065" spans="19:20">
      <c r="S244065" s="33"/>
      <c r="T244065" s="33"/>
    </row>
    <row r="244082" spans="19:20">
      <c r="S244082" s="33"/>
      <c r="T244082" s="33"/>
    </row>
    <row r="244099" spans="19:20">
      <c r="S244099" s="33"/>
      <c r="T244099" s="33"/>
    </row>
    <row r="244116" spans="19:20">
      <c r="S244116" s="33"/>
      <c r="T244116" s="33"/>
    </row>
    <row r="244133" spans="19:20">
      <c r="S244133" s="33"/>
      <c r="T244133" s="33"/>
    </row>
    <row r="244150" spans="19:20">
      <c r="S244150" s="33"/>
      <c r="T244150" s="33"/>
    </row>
    <row r="244167" spans="19:20">
      <c r="S244167" s="33"/>
      <c r="T244167" s="33"/>
    </row>
    <row r="244184" spans="19:20">
      <c r="S244184" s="33"/>
      <c r="T244184" s="33"/>
    </row>
    <row r="244201" spans="19:20">
      <c r="S244201" s="33"/>
      <c r="T244201" s="33"/>
    </row>
    <row r="244218" spans="19:20">
      <c r="S244218" s="33"/>
      <c r="T244218" s="33"/>
    </row>
    <row r="244235" spans="19:20">
      <c r="S244235" s="33"/>
      <c r="T244235" s="33"/>
    </row>
    <row r="244252" spans="19:20">
      <c r="S244252" s="33"/>
      <c r="T244252" s="33"/>
    </row>
    <row r="244269" spans="19:20">
      <c r="S244269" s="33"/>
      <c r="T244269" s="33"/>
    </row>
    <row r="244286" spans="19:20">
      <c r="S244286" s="33"/>
      <c r="T244286" s="33"/>
    </row>
    <row r="244303" spans="19:20">
      <c r="S244303" s="33"/>
      <c r="T244303" s="33"/>
    </row>
    <row r="244320" spans="19:20">
      <c r="S244320" s="33"/>
      <c r="T244320" s="33"/>
    </row>
    <row r="244337" spans="19:20">
      <c r="S244337" s="33"/>
      <c r="T244337" s="33"/>
    </row>
    <row r="244354" spans="19:20">
      <c r="S244354" s="33"/>
      <c r="T244354" s="33"/>
    </row>
    <row r="244371" spans="19:20">
      <c r="S244371" s="33"/>
      <c r="T244371" s="33"/>
    </row>
    <row r="244388" spans="19:20">
      <c r="S244388" s="33"/>
      <c r="T244388" s="33"/>
    </row>
    <row r="244405" spans="19:20">
      <c r="S244405" s="33"/>
      <c r="T244405" s="33"/>
    </row>
    <row r="244422" spans="19:20">
      <c r="S244422" s="33"/>
      <c r="T244422" s="33"/>
    </row>
    <row r="244439" spans="19:20">
      <c r="S244439" s="33"/>
      <c r="T244439" s="33"/>
    </row>
    <row r="244456" spans="19:20">
      <c r="S244456" s="33"/>
      <c r="T244456" s="33"/>
    </row>
    <row r="244473" spans="19:20">
      <c r="S244473" s="33"/>
      <c r="T244473" s="33"/>
    </row>
    <row r="244490" spans="19:20">
      <c r="S244490" s="33"/>
      <c r="T244490" s="33"/>
    </row>
    <row r="244507" spans="19:20">
      <c r="S244507" s="33"/>
      <c r="T244507" s="33"/>
    </row>
    <row r="244524" spans="19:20">
      <c r="S244524" s="33"/>
      <c r="T244524" s="33"/>
    </row>
    <row r="244541" spans="19:20">
      <c r="S244541" s="33"/>
      <c r="T244541" s="33"/>
    </row>
    <row r="244558" spans="19:20">
      <c r="S244558" s="33"/>
      <c r="T244558" s="33"/>
    </row>
    <row r="244575" spans="19:20">
      <c r="S244575" s="33"/>
      <c r="T244575" s="33"/>
    </row>
    <row r="244592" spans="19:20">
      <c r="S244592" s="33"/>
      <c r="T244592" s="33"/>
    </row>
    <row r="244609" spans="19:20">
      <c r="S244609" s="33"/>
      <c r="T244609" s="33"/>
    </row>
    <row r="244626" spans="19:20">
      <c r="S244626" s="33"/>
      <c r="T244626" s="33"/>
    </row>
    <row r="244643" spans="19:20">
      <c r="S244643" s="33"/>
      <c r="T244643" s="33"/>
    </row>
    <row r="244660" spans="19:20">
      <c r="S244660" s="33"/>
      <c r="T244660" s="33"/>
    </row>
    <row r="244677" spans="19:20">
      <c r="S244677" s="33"/>
      <c r="T244677" s="33"/>
    </row>
    <row r="244694" spans="19:20">
      <c r="S244694" s="33"/>
      <c r="T244694" s="33"/>
    </row>
    <row r="244711" spans="19:20">
      <c r="S244711" s="33"/>
      <c r="T244711" s="33"/>
    </row>
    <row r="244728" spans="19:20">
      <c r="S244728" s="33"/>
      <c r="T244728" s="33"/>
    </row>
    <row r="244745" spans="19:20">
      <c r="S244745" s="33"/>
      <c r="T244745" s="33"/>
    </row>
    <row r="244762" spans="19:20">
      <c r="S244762" s="33"/>
      <c r="T244762" s="33"/>
    </row>
    <row r="244779" spans="19:20">
      <c r="S244779" s="33"/>
      <c r="T244779" s="33"/>
    </row>
    <row r="244796" spans="19:20">
      <c r="S244796" s="33"/>
      <c r="T244796" s="33"/>
    </row>
    <row r="244813" spans="19:20">
      <c r="S244813" s="33"/>
      <c r="T244813" s="33"/>
    </row>
    <row r="244830" spans="19:20">
      <c r="S244830" s="33"/>
      <c r="T244830" s="33"/>
    </row>
    <row r="244847" spans="19:20">
      <c r="S244847" s="33"/>
      <c r="T244847" s="33"/>
    </row>
    <row r="244864" spans="19:20">
      <c r="S244864" s="33"/>
      <c r="T244864" s="33"/>
    </row>
    <row r="244881" spans="19:20">
      <c r="S244881" s="33"/>
      <c r="T244881" s="33"/>
    </row>
    <row r="244898" spans="19:20">
      <c r="S244898" s="33"/>
      <c r="T244898" s="33"/>
    </row>
    <row r="244915" spans="19:20">
      <c r="S244915" s="33"/>
      <c r="T244915" s="33"/>
    </row>
    <row r="244932" spans="19:20">
      <c r="S244932" s="33"/>
      <c r="T244932" s="33"/>
    </row>
    <row r="244949" spans="19:20">
      <c r="S244949" s="33"/>
      <c r="T244949" s="33"/>
    </row>
    <row r="244966" spans="19:20">
      <c r="S244966" s="33"/>
      <c r="T244966" s="33"/>
    </row>
    <row r="244983" spans="19:20">
      <c r="S244983" s="33"/>
      <c r="T244983" s="33"/>
    </row>
    <row r="245000" spans="19:20">
      <c r="S245000" s="33"/>
      <c r="T245000" s="33"/>
    </row>
    <row r="245017" spans="19:20">
      <c r="S245017" s="33"/>
      <c r="T245017" s="33"/>
    </row>
    <row r="245034" spans="19:20">
      <c r="S245034" s="33"/>
      <c r="T245034" s="33"/>
    </row>
    <row r="245051" spans="19:20">
      <c r="S245051" s="33"/>
      <c r="T245051" s="33"/>
    </row>
    <row r="245068" spans="19:20">
      <c r="S245068" s="33"/>
      <c r="T245068" s="33"/>
    </row>
    <row r="245085" spans="19:20">
      <c r="S245085" s="33"/>
      <c r="T245085" s="33"/>
    </row>
    <row r="245102" spans="19:20">
      <c r="S245102" s="33"/>
      <c r="T245102" s="33"/>
    </row>
    <row r="245119" spans="19:20">
      <c r="S245119" s="33"/>
      <c r="T245119" s="33"/>
    </row>
    <row r="245136" spans="19:20">
      <c r="S245136" s="33"/>
      <c r="T245136" s="33"/>
    </row>
    <row r="245153" spans="19:20">
      <c r="S245153" s="33"/>
      <c r="T245153" s="33"/>
    </row>
    <row r="245170" spans="19:20">
      <c r="S245170" s="33"/>
      <c r="T245170" s="33"/>
    </row>
    <row r="245187" spans="19:20">
      <c r="S245187" s="33"/>
      <c r="T245187" s="33"/>
    </row>
    <row r="245204" spans="19:20">
      <c r="S245204" s="33"/>
      <c r="T245204" s="33"/>
    </row>
    <row r="245221" spans="19:20">
      <c r="S245221" s="33"/>
      <c r="T245221" s="33"/>
    </row>
    <row r="245238" spans="19:20">
      <c r="S245238" s="33"/>
      <c r="T245238" s="33"/>
    </row>
    <row r="245255" spans="19:20">
      <c r="S245255" s="33"/>
      <c r="T245255" s="33"/>
    </row>
    <row r="245272" spans="19:20">
      <c r="S245272" s="33"/>
      <c r="T245272" s="33"/>
    </row>
    <row r="245289" spans="19:20">
      <c r="S245289" s="33"/>
      <c r="T245289" s="33"/>
    </row>
    <row r="245306" spans="19:20">
      <c r="S245306" s="33"/>
      <c r="T245306" s="33"/>
    </row>
    <row r="245323" spans="19:20">
      <c r="S245323" s="33"/>
      <c r="T245323" s="33"/>
    </row>
    <row r="245340" spans="19:20">
      <c r="S245340" s="33"/>
      <c r="T245340" s="33"/>
    </row>
    <row r="245357" spans="19:20">
      <c r="S245357" s="33"/>
      <c r="T245357" s="33"/>
    </row>
    <row r="245374" spans="19:20">
      <c r="S245374" s="33"/>
      <c r="T245374" s="33"/>
    </row>
    <row r="245391" spans="19:20">
      <c r="S245391" s="33"/>
      <c r="T245391" s="33"/>
    </row>
    <row r="245408" spans="19:20">
      <c r="S245408" s="33"/>
      <c r="T245408" s="33"/>
    </row>
    <row r="245425" spans="19:20">
      <c r="S245425" s="33"/>
      <c r="T245425" s="33"/>
    </row>
    <row r="245442" spans="19:20">
      <c r="S245442" s="33"/>
      <c r="T245442" s="33"/>
    </row>
    <row r="245459" spans="19:20">
      <c r="S245459" s="33"/>
      <c r="T245459" s="33"/>
    </row>
    <row r="245476" spans="19:20">
      <c r="S245476" s="33"/>
      <c r="T245476" s="33"/>
    </row>
    <row r="245493" spans="19:20">
      <c r="S245493" s="33"/>
      <c r="T245493" s="33"/>
    </row>
    <row r="245510" spans="19:20">
      <c r="S245510" s="33"/>
      <c r="T245510" s="33"/>
    </row>
    <row r="245527" spans="19:20">
      <c r="S245527" s="33"/>
      <c r="T245527" s="33"/>
    </row>
    <row r="245544" spans="19:20">
      <c r="S245544" s="33"/>
      <c r="T245544" s="33"/>
    </row>
    <row r="245561" spans="19:20">
      <c r="S245561" s="33"/>
      <c r="T245561" s="33"/>
    </row>
    <row r="245578" spans="19:20">
      <c r="S245578" s="33"/>
      <c r="T245578" s="33"/>
    </row>
    <row r="245595" spans="19:20">
      <c r="S245595" s="33"/>
      <c r="T245595" s="33"/>
    </row>
    <row r="245612" spans="19:20">
      <c r="S245612" s="33"/>
      <c r="T245612" s="33"/>
    </row>
    <row r="245629" spans="19:20">
      <c r="S245629" s="33"/>
      <c r="T245629" s="33"/>
    </row>
    <row r="245646" spans="19:20">
      <c r="S245646" s="33"/>
      <c r="T245646" s="33"/>
    </row>
    <row r="245663" spans="19:20">
      <c r="S245663" s="33"/>
      <c r="T245663" s="33"/>
    </row>
    <row r="245680" spans="19:20">
      <c r="S245680" s="33"/>
      <c r="T245680" s="33"/>
    </row>
    <row r="245697" spans="19:20">
      <c r="S245697" s="33"/>
      <c r="T245697" s="33"/>
    </row>
    <row r="245714" spans="19:20">
      <c r="S245714" s="33"/>
      <c r="T245714" s="33"/>
    </row>
    <row r="245731" spans="19:20">
      <c r="S245731" s="33"/>
      <c r="T245731" s="33"/>
    </row>
    <row r="245748" spans="19:20">
      <c r="S245748" s="33"/>
      <c r="T245748" s="33"/>
    </row>
    <row r="245765" spans="19:20">
      <c r="S245765" s="33"/>
      <c r="T245765" s="33"/>
    </row>
    <row r="245782" spans="19:20">
      <c r="S245782" s="33"/>
      <c r="T245782" s="33"/>
    </row>
    <row r="245799" spans="19:20">
      <c r="S245799" s="33"/>
      <c r="T245799" s="33"/>
    </row>
    <row r="245816" spans="19:20">
      <c r="S245816" s="33"/>
      <c r="T245816" s="33"/>
    </row>
    <row r="245833" spans="19:20">
      <c r="S245833" s="33"/>
      <c r="T245833" s="33"/>
    </row>
    <row r="245850" spans="19:20">
      <c r="S245850" s="33"/>
      <c r="T245850" s="33"/>
    </row>
    <row r="245867" spans="19:20">
      <c r="S245867" s="33"/>
      <c r="T245867" s="33"/>
    </row>
    <row r="245884" spans="19:20">
      <c r="S245884" s="33"/>
      <c r="T245884" s="33"/>
    </row>
    <row r="245901" spans="19:20">
      <c r="S245901" s="33"/>
      <c r="T245901" s="33"/>
    </row>
    <row r="245918" spans="19:20">
      <c r="S245918" s="33"/>
      <c r="T245918" s="33"/>
    </row>
    <row r="245935" spans="19:20">
      <c r="S245935" s="33"/>
      <c r="T245935" s="33"/>
    </row>
    <row r="245952" spans="19:20">
      <c r="S245952" s="33"/>
      <c r="T245952" s="33"/>
    </row>
    <row r="245969" spans="19:20">
      <c r="S245969" s="33"/>
      <c r="T245969" s="33"/>
    </row>
    <row r="245986" spans="19:20">
      <c r="S245986" s="33"/>
      <c r="T245986" s="33"/>
    </row>
    <row r="246003" spans="19:20">
      <c r="S246003" s="33"/>
      <c r="T246003" s="33"/>
    </row>
    <row r="246020" spans="19:20">
      <c r="S246020" s="33"/>
      <c r="T246020" s="33"/>
    </row>
    <row r="246037" spans="19:20">
      <c r="S246037" s="33"/>
      <c r="T246037" s="33"/>
    </row>
    <row r="246054" spans="19:20">
      <c r="S246054" s="33"/>
      <c r="T246054" s="33"/>
    </row>
    <row r="246071" spans="19:20">
      <c r="S246071" s="33"/>
      <c r="T246071" s="33"/>
    </row>
    <row r="246088" spans="19:20">
      <c r="S246088" s="33"/>
      <c r="T246088" s="33"/>
    </row>
    <row r="246105" spans="19:20">
      <c r="S246105" s="33"/>
      <c r="T246105" s="33"/>
    </row>
    <row r="246122" spans="19:20">
      <c r="S246122" s="33"/>
      <c r="T246122" s="33"/>
    </row>
    <row r="246139" spans="19:20">
      <c r="S246139" s="33"/>
      <c r="T246139" s="33"/>
    </row>
    <row r="246156" spans="19:20">
      <c r="S246156" s="33"/>
      <c r="T246156" s="33"/>
    </row>
    <row r="246173" spans="19:20">
      <c r="S246173" s="33"/>
      <c r="T246173" s="33"/>
    </row>
    <row r="246190" spans="19:20">
      <c r="S246190" s="33"/>
      <c r="T246190" s="33"/>
    </row>
    <row r="246207" spans="19:20">
      <c r="S246207" s="33"/>
      <c r="T246207" s="33"/>
    </row>
    <row r="246224" spans="19:20">
      <c r="S246224" s="33"/>
      <c r="T246224" s="33"/>
    </row>
    <row r="246241" spans="19:20">
      <c r="S246241" s="33"/>
      <c r="T246241" s="33"/>
    </row>
    <row r="246258" spans="19:20">
      <c r="S246258" s="33"/>
      <c r="T246258" s="33"/>
    </row>
    <row r="246275" spans="19:20">
      <c r="S246275" s="33"/>
      <c r="T246275" s="33"/>
    </row>
    <row r="246292" spans="19:20">
      <c r="S246292" s="33"/>
      <c r="T246292" s="33"/>
    </row>
    <row r="246309" spans="19:20">
      <c r="S246309" s="33"/>
      <c r="T246309" s="33"/>
    </row>
    <row r="246326" spans="19:20">
      <c r="S246326" s="33"/>
      <c r="T246326" s="33"/>
    </row>
    <row r="246343" spans="19:20">
      <c r="S246343" s="33"/>
      <c r="T246343" s="33"/>
    </row>
    <row r="246360" spans="19:20">
      <c r="S246360" s="33"/>
      <c r="T246360" s="33"/>
    </row>
    <row r="246377" spans="19:20">
      <c r="S246377" s="33"/>
      <c r="T246377" s="33"/>
    </row>
    <row r="246394" spans="19:20">
      <c r="S246394" s="33"/>
      <c r="T246394" s="33"/>
    </row>
    <row r="246411" spans="19:20">
      <c r="S246411" s="33"/>
      <c r="T246411" s="33"/>
    </row>
    <row r="246428" spans="19:20">
      <c r="S246428" s="33"/>
      <c r="T246428" s="33"/>
    </row>
    <row r="246445" spans="19:20">
      <c r="S246445" s="33"/>
      <c r="T246445" s="33"/>
    </row>
    <row r="246462" spans="19:20">
      <c r="S246462" s="33"/>
      <c r="T246462" s="33"/>
    </row>
    <row r="246479" spans="19:20">
      <c r="S246479" s="33"/>
      <c r="T246479" s="33"/>
    </row>
    <row r="246496" spans="19:20">
      <c r="S246496" s="33"/>
      <c r="T246496" s="33"/>
    </row>
    <row r="246513" spans="19:20">
      <c r="S246513" s="33"/>
      <c r="T246513" s="33"/>
    </row>
    <row r="246530" spans="19:20">
      <c r="S246530" s="33"/>
      <c r="T246530" s="33"/>
    </row>
    <row r="246547" spans="19:20">
      <c r="S246547" s="33"/>
      <c r="T246547" s="33"/>
    </row>
    <row r="246564" spans="19:20">
      <c r="S246564" s="33"/>
      <c r="T246564" s="33"/>
    </row>
    <row r="246581" spans="19:20">
      <c r="S246581" s="33"/>
      <c r="T246581" s="33"/>
    </row>
    <row r="246598" spans="19:20">
      <c r="S246598" s="33"/>
      <c r="T246598" s="33"/>
    </row>
    <row r="246615" spans="19:20">
      <c r="S246615" s="33"/>
      <c r="T246615" s="33"/>
    </row>
    <row r="246632" spans="19:20">
      <c r="S246632" s="33"/>
      <c r="T246632" s="33"/>
    </row>
    <row r="246649" spans="19:20">
      <c r="S246649" s="33"/>
      <c r="T246649" s="33"/>
    </row>
    <row r="246666" spans="19:20">
      <c r="S246666" s="33"/>
      <c r="T246666" s="33"/>
    </row>
    <row r="246683" spans="19:20">
      <c r="S246683" s="33"/>
      <c r="T246683" s="33"/>
    </row>
    <row r="246700" spans="19:20">
      <c r="S246700" s="33"/>
      <c r="T246700" s="33"/>
    </row>
    <row r="246717" spans="19:20">
      <c r="S246717" s="33"/>
      <c r="T246717" s="33"/>
    </row>
    <row r="246734" spans="19:20">
      <c r="S246734" s="33"/>
      <c r="T246734" s="33"/>
    </row>
    <row r="246751" spans="19:20">
      <c r="S246751" s="33"/>
      <c r="T246751" s="33"/>
    </row>
    <row r="246768" spans="19:20">
      <c r="S246768" s="33"/>
      <c r="T246768" s="33"/>
    </row>
    <row r="246785" spans="19:20">
      <c r="S246785" s="33"/>
      <c r="T246785" s="33"/>
    </row>
    <row r="246802" spans="19:20">
      <c r="S246802" s="33"/>
      <c r="T246802" s="33"/>
    </row>
    <row r="246819" spans="19:20">
      <c r="S246819" s="33"/>
      <c r="T246819" s="33"/>
    </row>
    <row r="246836" spans="19:20">
      <c r="S246836" s="33"/>
      <c r="T246836" s="33"/>
    </row>
    <row r="246853" spans="19:20">
      <c r="S246853" s="33"/>
      <c r="T246853" s="33"/>
    </row>
    <row r="246870" spans="19:20">
      <c r="S246870" s="33"/>
      <c r="T246870" s="33"/>
    </row>
    <row r="246887" spans="19:20">
      <c r="S246887" s="33"/>
      <c r="T246887" s="33"/>
    </row>
    <row r="246904" spans="19:20">
      <c r="S246904" s="33"/>
      <c r="T246904" s="33"/>
    </row>
    <row r="246921" spans="19:20">
      <c r="S246921" s="33"/>
      <c r="T246921" s="33"/>
    </row>
    <row r="246938" spans="19:20">
      <c r="S246938" s="33"/>
      <c r="T246938" s="33"/>
    </row>
    <row r="246955" spans="19:20">
      <c r="S246955" s="33"/>
      <c r="T246955" s="33"/>
    </row>
    <row r="246972" spans="19:20">
      <c r="S246972" s="33"/>
      <c r="T246972" s="33"/>
    </row>
    <row r="246989" spans="19:20">
      <c r="S246989" s="33"/>
      <c r="T246989" s="33"/>
    </row>
    <row r="247006" spans="19:20">
      <c r="S247006" s="33"/>
      <c r="T247006" s="33"/>
    </row>
    <row r="247023" spans="19:20">
      <c r="S247023" s="33"/>
      <c r="T247023" s="33"/>
    </row>
    <row r="247040" spans="19:20">
      <c r="S247040" s="33"/>
      <c r="T247040" s="33"/>
    </row>
    <row r="247057" spans="19:20">
      <c r="S247057" s="33"/>
      <c r="T247057" s="33"/>
    </row>
    <row r="247074" spans="19:20">
      <c r="S247074" s="33"/>
      <c r="T247074" s="33"/>
    </row>
    <row r="247091" spans="19:20">
      <c r="S247091" s="33"/>
      <c r="T247091" s="33"/>
    </row>
    <row r="247108" spans="19:20">
      <c r="S247108" s="33"/>
      <c r="T247108" s="33"/>
    </row>
    <row r="247125" spans="19:20">
      <c r="S247125" s="33"/>
      <c r="T247125" s="33"/>
    </row>
    <row r="247142" spans="19:20">
      <c r="S247142" s="33"/>
      <c r="T247142" s="33"/>
    </row>
    <row r="247159" spans="19:20">
      <c r="S247159" s="33"/>
      <c r="T247159" s="33"/>
    </row>
    <row r="247176" spans="19:20">
      <c r="S247176" s="33"/>
      <c r="T247176" s="33"/>
    </row>
    <row r="247193" spans="19:20">
      <c r="S247193" s="33"/>
      <c r="T247193" s="33"/>
    </row>
    <row r="247210" spans="19:20">
      <c r="S247210" s="33"/>
      <c r="T247210" s="33"/>
    </row>
    <row r="247227" spans="19:20">
      <c r="S247227" s="33"/>
      <c r="T247227" s="33"/>
    </row>
    <row r="247244" spans="19:20">
      <c r="S247244" s="33"/>
      <c r="T247244" s="33"/>
    </row>
    <row r="247261" spans="19:20">
      <c r="S247261" s="33"/>
      <c r="T247261" s="33"/>
    </row>
    <row r="247278" spans="19:20">
      <c r="S247278" s="33"/>
      <c r="T247278" s="33"/>
    </row>
    <row r="247295" spans="19:20">
      <c r="S247295" s="33"/>
      <c r="T247295" s="33"/>
    </row>
    <row r="247312" spans="19:20">
      <c r="S247312" s="33"/>
      <c r="T247312" s="33"/>
    </row>
    <row r="247329" spans="19:20">
      <c r="S247329" s="33"/>
      <c r="T247329" s="33"/>
    </row>
    <row r="247346" spans="19:20">
      <c r="S247346" s="33"/>
      <c r="T247346" s="33"/>
    </row>
    <row r="247363" spans="19:20">
      <c r="S247363" s="33"/>
      <c r="T247363" s="33"/>
    </row>
    <row r="247380" spans="19:20">
      <c r="S247380" s="33"/>
      <c r="T247380" s="33"/>
    </row>
    <row r="247397" spans="19:20">
      <c r="S247397" s="33"/>
      <c r="T247397" s="33"/>
    </row>
    <row r="247414" spans="19:20">
      <c r="S247414" s="33"/>
      <c r="T247414" s="33"/>
    </row>
    <row r="247431" spans="19:20">
      <c r="S247431" s="33"/>
      <c r="T247431" s="33"/>
    </row>
    <row r="247448" spans="19:20">
      <c r="S247448" s="33"/>
      <c r="T247448" s="33"/>
    </row>
    <row r="247465" spans="19:20">
      <c r="S247465" s="33"/>
      <c r="T247465" s="33"/>
    </row>
    <row r="247482" spans="19:20">
      <c r="S247482" s="33"/>
      <c r="T247482" s="33"/>
    </row>
    <row r="247499" spans="19:20">
      <c r="S247499" s="33"/>
      <c r="T247499" s="33"/>
    </row>
    <row r="247516" spans="19:20">
      <c r="S247516" s="33"/>
      <c r="T247516" s="33"/>
    </row>
    <row r="247533" spans="19:20">
      <c r="S247533" s="33"/>
      <c r="T247533" s="33"/>
    </row>
    <row r="247550" spans="19:20">
      <c r="S247550" s="33"/>
      <c r="T247550" s="33"/>
    </row>
    <row r="247567" spans="19:20">
      <c r="S247567" s="33"/>
      <c r="T247567" s="33"/>
    </row>
    <row r="247584" spans="19:20">
      <c r="S247584" s="33"/>
      <c r="T247584" s="33"/>
    </row>
    <row r="247601" spans="19:20">
      <c r="S247601" s="33"/>
      <c r="T247601" s="33"/>
    </row>
    <row r="247618" spans="19:20">
      <c r="S247618" s="33"/>
      <c r="T247618" s="33"/>
    </row>
    <row r="247635" spans="19:20">
      <c r="S247635" s="33"/>
      <c r="T247635" s="33"/>
    </row>
    <row r="247652" spans="19:20">
      <c r="S247652" s="33"/>
      <c r="T247652" s="33"/>
    </row>
    <row r="247669" spans="19:20">
      <c r="S247669" s="33"/>
      <c r="T247669" s="33"/>
    </row>
    <row r="247686" spans="19:20">
      <c r="S247686" s="33"/>
      <c r="T247686" s="33"/>
    </row>
    <row r="247703" spans="19:20">
      <c r="S247703" s="33"/>
      <c r="T247703" s="33"/>
    </row>
    <row r="247720" spans="19:20">
      <c r="S247720" s="33"/>
      <c r="T247720" s="33"/>
    </row>
    <row r="247737" spans="19:20">
      <c r="S247737" s="33"/>
      <c r="T247737" s="33"/>
    </row>
    <row r="247754" spans="19:20">
      <c r="S247754" s="33"/>
      <c r="T247754" s="33"/>
    </row>
    <row r="247771" spans="19:20">
      <c r="S247771" s="33"/>
      <c r="T247771" s="33"/>
    </row>
    <row r="247788" spans="19:20">
      <c r="S247788" s="33"/>
      <c r="T247788" s="33"/>
    </row>
    <row r="247805" spans="19:20">
      <c r="S247805" s="33"/>
      <c r="T247805" s="33"/>
    </row>
    <row r="247822" spans="19:20">
      <c r="S247822" s="33"/>
      <c r="T247822" s="33"/>
    </row>
    <row r="247839" spans="19:20">
      <c r="S247839" s="33"/>
      <c r="T247839" s="33"/>
    </row>
    <row r="247856" spans="19:20">
      <c r="S247856" s="33"/>
      <c r="T247856" s="33"/>
    </row>
    <row r="247873" spans="19:20">
      <c r="S247873" s="33"/>
      <c r="T247873" s="33"/>
    </row>
    <row r="247890" spans="19:20">
      <c r="S247890" s="33"/>
      <c r="T247890" s="33"/>
    </row>
    <row r="247907" spans="19:20">
      <c r="S247907" s="33"/>
      <c r="T247907" s="33"/>
    </row>
    <row r="247924" spans="19:20">
      <c r="S247924" s="33"/>
      <c r="T247924" s="33"/>
    </row>
    <row r="247941" spans="19:20">
      <c r="S247941" s="33"/>
      <c r="T247941" s="33"/>
    </row>
    <row r="247958" spans="19:20">
      <c r="S247958" s="33"/>
      <c r="T247958" s="33"/>
    </row>
    <row r="247975" spans="19:20">
      <c r="S247975" s="33"/>
      <c r="T247975" s="33"/>
    </row>
    <row r="247992" spans="19:20">
      <c r="S247992" s="33"/>
      <c r="T247992" s="33"/>
    </row>
    <row r="248009" spans="19:20">
      <c r="S248009" s="33"/>
      <c r="T248009" s="33"/>
    </row>
    <row r="248026" spans="19:20">
      <c r="S248026" s="33"/>
      <c r="T248026" s="33"/>
    </row>
    <row r="248043" spans="19:20">
      <c r="S248043" s="33"/>
      <c r="T248043" s="33"/>
    </row>
    <row r="248060" spans="19:20">
      <c r="S248060" s="33"/>
      <c r="T248060" s="33"/>
    </row>
    <row r="248077" spans="19:20">
      <c r="S248077" s="33"/>
      <c r="T248077" s="33"/>
    </row>
    <row r="248094" spans="19:20">
      <c r="S248094" s="33"/>
      <c r="T248094" s="33"/>
    </row>
    <row r="248111" spans="19:20">
      <c r="S248111" s="33"/>
      <c r="T248111" s="33"/>
    </row>
    <row r="248128" spans="19:20">
      <c r="S248128" s="33"/>
      <c r="T248128" s="33"/>
    </row>
    <row r="248145" spans="19:20">
      <c r="S248145" s="33"/>
      <c r="T248145" s="33"/>
    </row>
    <row r="248162" spans="19:20">
      <c r="S248162" s="33"/>
      <c r="T248162" s="33"/>
    </row>
    <row r="248179" spans="19:20">
      <c r="S248179" s="33"/>
      <c r="T248179" s="33"/>
    </row>
    <row r="248196" spans="19:20">
      <c r="S248196" s="33"/>
      <c r="T248196" s="33"/>
    </row>
    <row r="248213" spans="19:20">
      <c r="S248213" s="33"/>
      <c r="T248213" s="33"/>
    </row>
    <row r="248230" spans="19:20">
      <c r="S248230" s="33"/>
      <c r="T248230" s="33"/>
    </row>
    <row r="248247" spans="19:20">
      <c r="S248247" s="33"/>
      <c r="T248247" s="33"/>
    </row>
    <row r="248264" spans="19:20">
      <c r="S248264" s="33"/>
      <c r="T248264" s="33"/>
    </row>
    <row r="248281" spans="19:20">
      <c r="S248281" s="33"/>
      <c r="T248281" s="33"/>
    </row>
    <row r="248298" spans="19:20">
      <c r="S248298" s="33"/>
      <c r="T248298" s="33"/>
    </row>
    <row r="248315" spans="19:20">
      <c r="S248315" s="33"/>
      <c r="T248315" s="33"/>
    </row>
    <row r="248332" spans="19:20">
      <c r="S248332" s="33"/>
      <c r="T248332" s="33"/>
    </row>
    <row r="248349" spans="19:20">
      <c r="S248349" s="33"/>
      <c r="T248349" s="33"/>
    </row>
    <row r="248366" spans="19:20">
      <c r="S248366" s="33"/>
      <c r="T248366" s="33"/>
    </row>
    <row r="248383" spans="19:20">
      <c r="S248383" s="33"/>
      <c r="T248383" s="33"/>
    </row>
    <row r="248400" spans="19:20">
      <c r="S248400" s="33"/>
      <c r="T248400" s="33"/>
    </row>
    <row r="248417" spans="19:20">
      <c r="S248417" s="33"/>
      <c r="T248417" s="33"/>
    </row>
    <row r="248434" spans="19:20">
      <c r="S248434" s="33"/>
      <c r="T248434" s="33"/>
    </row>
    <row r="248451" spans="19:20">
      <c r="S248451" s="33"/>
      <c r="T248451" s="33"/>
    </row>
    <row r="248468" spans="19:20">
      <c r="S248468" s="33"/>
      <c r="T248468" s="33"/>
    </row>
    <row r="248485" spans="19:20">
      <c r="S248485" s="33"/>
      <c r="T248485" s="33"/>
    </row>
    <row r="248502" spans="19:20">
      <c r="S248502" s="33"/>
      <c r="T248502" s="33"/>
    </row>
    <row r="248519" spans="19:20">
      <c r="S248519" s="33"/>
      <c r="T248519" s="33"/>
    </row>
    <row r="248536" spans="19:20">
      <c r="S248536" s="33"/>
      <c r="T248536" s="33"/>
    </row>
    <row r="248553" spans="19:20">
      <c r="S248553" s="33"/>
      <c r="T248553" s="33"/>
    </row>
    <row r="248570" spans="19:20">
      <c r="S248570" s="33"/>
      <c r="T248570" s="33"/>
    </row>
    <row r="248587" spans="19:20">
      <c r="S248587" s="33"/>
      <c r="T248587" s="33"/>
    </row>
    <row r="248604" spans="19:20">
      <c r="S248604" s="33"/>
      <c r="T248604" s="33"/>
    </row>
    <row r="248621" spans="19:20">
      <c r="S248621" s="33"/>
      <c r="T248621" s="33"/>
    </row>
    <row r="248638" spans="19:20">
      <c r="S248638" s="33"/>
      <c r="T248638" s="33"/>
    </row>
    <row r="248655" spans="19:20">
      <c r="S248655" s="33"/>
      <c r="T248655" s="33"/>
    </row>
    <row r="248672" spans="19:20">
      <c r="S248672" s="33"/>
      <c r="T248672" s="33"/>
    </row>
    <row r="248689" spans="19:20">
      <c r="S248689" s="33"/>
      <c r="T248689" s="33"/>
    </row>
    <row r="248706" spans="19:20">
      <c r="S248706" s="33"/>
      <c r="T248706" s="33"/>
    </row>
    <row r="248723" spans="19:20">
      <c r="S248723" s="33"/>
      <c r="T248723" s="33"/>
    </row>
    <row r="248740" spans="19:20">
      <c r="S248740" s="33"/>
      <c r="T248740" s="33"/>
    </row>
    <row r="248757" spans="19:20">
      <c r="S248757" s="33"/>
      <c r="T248757" s="33"/>
    </row>
    <row r="248774" spans="19:20">
      <c r="S248774" s="33"/>
      <c r="T248774" s="33"/>
    </row>
    <row r="248791" spans="19:20">
      <c r="S248791" s="33"/>
      <c r="T248791" s="33"/>
    </row>
    <row r="248808" spans="19:20">
      <c r="S248808" s="33"/>
      <c r="T248808" s="33"/>
    </row>
    <row r="248825" spans="19:20">
      <c r="S248825" s="33"/>
      <c r="T248825" s="33"/>
    </row>
    <row r="248842" spans="19:20">
      <c r="S248842" s="33"/>
      <c r="T248842" s="33"/>
    </row>
    <row r="248859" spans="19:20">
      <c r="S248859" s="33"/>
      <c r="T248859" s="33"/>
    </row>
    <row r="248876" spans="19:20">
      <c r="S248876" s="33"/>
      <c r="T248876" s="33"/>
    </row>
    <row r="248893" spans="19:20">
      <c r="S248893" s="33"/>
      <c r="T248893" s="33"/>
    </row>
    <row r="248910" spans="19:20">
      <c r="S248910" s="33"/>
      <c r="T248910" s="33"/>
    </row>
    <row r="248927" spans="19:20">
      <c r="S248927" s="33"/>
      <c r="T248927" s="33"/>
    </row>
    <row r="248944" spans="19:20">
      <c r="S248944" s="33"/>
      <c r="T248944" s="33"/>
    </row>
    <row r="248961" spans="19:20">
      <c r="S248961" s="33"/>
      <c r="T248961" s="33"/>
    </row>
    <row r="248978" spans="19:20">
      <c r="S248978" s="33"/>
      <c r="T248978" s="33"/>
    </row>
    <row r="248995" spans="19:20">
      <c r="S248995" s="33"/>
      <c r="T248995" s="33"/>
    </row>
    <row r="249012" spans="19:20">
      <c r="S249012" s="33"/>
      <c r="T249012" s="33"/>
    </row>
    <row r="249029" spans="19:20">
      <c r="S249029" s="33"/>
      <c r="T249029" s="33"/>
    </row>
    <row r="249046" spans="19:20">
      <c r="S249046" s="33"/>
      <c r="T249046" s="33"/>
    </row>
    <row r="249063" spans="19:20">
      <c r="S249063" s="33"/>
      <c r="T249063" s="33"/>
    </row>
    <row r="249080" spans="19:20">
      <c r="S249080" s="33"/>
      <c r="T249080" s="33"/>
    </row>
    <row r="249097" spans="19:20">
      <c r="S249097" s="33"/>
      <c r="T249097" s="33"/>
    </row>
    <row r="249114" spans="19:20">
      <c r="S249114" s="33"/>
      <c r="T249114" s="33"/>
    </row>
    <row r="249131" spans="19:20">
      <c r="S249131" s="33"/>
      <c r="T249131" s="33"/>
    </row>
    <row r="249148" spans="19:20">
      <c r="S249148" s="33"/>
      <c r="T249148" s="33"/>
    </row>
    <row r="249165" spans="19:20">
      <c r="S249165" s="33"/>
      <c r="T249165" s="33"/>
    </row>
    <row r="249182" spans="19:20">
      <c r="S249182" s="33"/>
      <c r="T249182" s="33"/>
    </row>
    <row r="249199" spans="19:20">
      <c r="S249199" s="33"/>
      <c r="T249199" s="33"/>
    </row>
    <row r="249216" spans="19:20">
      <c r="S249216" s="33"/>
      <c r="T249216" s="33"/>
    </row>
    <row r="249233" spans="19:20">
      <c r="S249233" s="33"/>
      <c r="T249233" s="33"/>
    </row>
    <row r="249250" spans="19:20">
      <c r="S249250" s="33"/>
      <c r="T249250" s="33"/>
    </row>
    <row r="249267" spans="19:20">
      <c r="S249267" s="33"/>
      <c r="T249267" s="33"/>
    </row>
    <row r="249284" spans="19:20">
      <c r="S249284" s="33"/>
      <c r="T249284" s="33"/>
    </row>
    <row r="249301" spans="19:20">
      <c r="S249301" s="33"/>
      <c r="T249301" s="33"/>
    </row>
    <row r="249318" spans="19:20">
      <c r="S249318" s="33"/>
      <c r="T249318" s="33"/>
    </row>
    <row r="249335" spans="19:20">
      <c r="S249335" s="33"/>
      <c r="T249335" s="33"/>
    </row>
    <row r="249352" spans="19:20">
      <c r="S249352" s="33"/>
      <c r="T249352" s="33"/>
    </row>
    <row r="249369" spans="19:20">
      <c r="S249369" s="33"/>
      <c r="T249369" s="33"/>
    </row>
    <row r="249386" spans="19:20">
      <c r="S249386" s="33"/>
      <c r="T249386" s="33"/>
    </row>
    <row r="249403" spans="19:20">
      <c r="S249403" s="33"/>
      <c r="T249403" s="33"/>
    </row>
    <row r="249420" spans="19:20">
      <c r="S249420" s="33"/>
      <c r="T249420" s="33"/>
    </row>
    <row r="249437" spans="19:20">
      <c r="S249437" s="33"/>
      <c r="T249437" s="33"/>
    </row>
    <row r="249454" spans="19:20">
      <c r="S249454" s="33"/>
      <c r="T249454" s="33"/>
    </row>
    <row r="249471" spans="19:20">
      <c r="S249471" s="33"/>
      <c r="T249471" s="33"/>
    </row>
    <row r="249488" spans="19:20">
      <c r="S249488" s="33"/>
      <c r="T249488" s="33"/>
    </row>
    <row r="249505" spans="19:20">
      <c r="S249505" s="33"/>
      <c r="T249505" s="33"/>
    </row>
    <row r="249522" spans="19:20">
      <c r="S249522" s="33"/>
      <c r="T249522" s="33"/>
    </row>
    <row r="249539" spans="19:20">
      <c r="S249539" s="33"/>
      <c r="T249539" s="33"/>
    </row>
    <row r="249556" spans="19:20">
      <c r="S249556" s="33"/>
      <c r="T249556" s="33"/>
    </row>
    <row r="249573" spans="19:20">
      <c r="S249573" s="33"/>
      <c r="T249573" s="33"/>
    </row>
    <row r="249590" spans="19:20">
      <c r="S249590" s="33"/>
      <c r="T249590" s="33"/>
    </row>
    <row r="249607" spans="19:20">
      <c r="S249607" s="33"/>
      <c r="T249607" s="33"/>
    </row>
    <row r="249624" spans="19:20">
      <c r="S249624" s="33"/>
      <c r="T249624" s="33"/>
    </row>
    <row r="249641" spans="19:20">
      <c r="S249641" s="33"/>
      <c r="T249641" s="33"/>
    </row>
    <row r="249658" spans="19:20">
      <c r="S249658" s="33"/>
      <c r="T249658" s="33"/>
    </row>
    <row r="249675" spans="19:20">
      <c r="S249675" s="33"/>
      <c r="T249675" s="33"/>
    </row>
    <row r="249692" spans="19:20">
      <c r="S249692" s="33"/>
      <c r="T249692" s="33"/>
    </row>
    <row r="249709" spans="19:20">
      <c r="S249709" s="33"/>
      <c r="T249709" s="33"/>
    </row>
    <row r="249726" spans="19:20">
      <c r="S249726" s="33"/>
      <c r="T249726" s="33"/>
    </row>
    <row r="249743" spans="19:20">
      <c r="S249743" s="33"/>
      <c r="T249743" s="33"/>
    </row>
    <row r="249760" spans="19:20">
      <c r="S249760" s="33"/>
      <c r="T249760" s="33"/>
    </row>
    <row r="249777" spans="19:20">
      <c r="S249777" s="33"/>
      <c r="T249777" s="33"/>
    </row>
    <row r="249794" spans="19:20">
      <c r="S249794" s="33"/>
      <c r="T249794" s="33"/>
    </row>
    <row r="249811" spans="19:20">
      <c r="S249811" s="33"/>
      <c r="T249811" s="33"/>
    </row>
    <row r="249828" spans="19:20">
      <c r="S249828" s="33"/>
      <c r="T249828" s="33"/>
    </row>
    <row r="249845" spans="19:20">
      <c r="S249845" s="33"/>
      <c r="T249845" s="33"/>
    </row>
    <row r="249862" spans="19:20">
      <c r="S249862" s="33"/>
      <c r="T249862" s="33"/>
    </row>
    <row r="249879" spans="19:20">
      <c r="S249879" s="33"/>
      <c r="T249879" s="33"/>
    </row>
    <row r="249896" spans="19:20">
      <c r="S249896" s="33"/>
      <c r="T249896" s="33"/>
    </row>
    <row r="249913" spans="19:20">
      <c r="S249913" s="33"/>
      <c r="T249913" s="33"/>
    </row>
    <row r="249930" spans="19:20">
      <c r="S249930" s="33"/>
      <c r="T249930" s="33"/>
    </row>
    <row r="249947" spans="19:20">
      <c r="S249947" s="33"/>
      <c r="T249947" s="33"/>
    </row>
    <row r="249964" spans="19:20">
      <c r="S249964" s="33"/>
      <c r="T249964" s="33"/>
    </row>
    <row r="249981" spans="19:20">
      <c r="S249981" s="33"/>
      <c r="T249981" s="33"/>
    </row>
    <row r="249998" spans="19:20">
      <c r="S249998" s="33"/>
      <c r="T249998" s="33"/>
    </row>
    <row r="250015" spans="19:20">
      <c r="S250015" s="33"/>
      <c r="T250015" s="33"/>
    </row>
    <row r="250032" spans="19:20">
      <c r="S250032" s="33"/>
      <c r="T250032" s="33"/>
    </row>
    <row r="250049" spans="19:20">
      <c r="S250049" s="33"/>
      <c r="T250049" s="33"/>
    </row>
    <row r="250066" spans="19:20">
      <c r="S250066" s="33"/>
      <c r="T250066" s="33"/>
    </row>
    <row r="250083" spans="19:20">
      <c r="S250083" s="33"/>
      <c r="T250083" s="33"/>
    </row>
    <row r="250100" spans="19:20">
      <c r="S250100" s="33"/>
      <c r="T250100" s="33"/>
    </row>
    <row r="250117" spans="19:20">
      <c r="S250117" s="33"/>
      <c r="T250117" s="33"/>
    </row>
    <row r="250134" spans="19:20">
      <c r="S250134" s="33"/>
      <c r="T250134" s="33"/>
    </row>
    <row r="250151" spans="19:20">
      <c r="S250151" s="33"/>
      <c r="T250151" s="33"/>
    </row>
    <row r="250168" spans="19:20">
      <c r="S250168" s="33"/>
      <c r="T250168" s="33"/>
    </row>
    <row r="250185" spans="19:20">
      <c r="S250185" s="33"/>
      <c r="T250185" s="33"/>
    </row>
    <row r="250202" spans="19:20">
      <c r="S250202" s="33"/>
      <c r="T250202" s="33"/>
    </row>
    <row r="250219" spans="19:20">
      <c r="S250219" s="33"/>
      <c r="T250219" s="33"/>
    </row>
    <row r="250236" spans="19:20">
      <c r="S250236" s="33"/>
      <c r="T250236" s="33"/>
    </row>
    <row r="250253" spans="19:20">
      <c r="S250253" s="33"/>
      <c r="T250253" s="33"/>
    </row>
    <row r="250270" spans="19:20">
      <c r="S250270" s="33"/>
      <c r="T250270" s="33"/>
    </row>
    <row r="250287" spans="19:20">
      <c r="S250287" s="33"/>
      <c r="T250287" s="33"/>
    </row>
    <row r="250304" spans="19:20">
      <c r="S250304" s="33"/>
      <c r="T250304" s="33"/>
    </row>
    <row r="250321" spans="19:20">
      <c r="S250321" s="33"/>
      <c r="T250321" s="33"/>
    </row>
    <row r="250338" spans="19:20">
      <c r="S250338" s="33"/>
      <c r="T250338" s="33"/>
    </row>
    <row r="250355" spans="19:20">
      <c r="S250355" s="33"/>
      <c r="T250355" s="33"/>
    </row>
    <row r="250372" spans="19:20">
      <c r="S250372" s="33"/>
      <c r="T250372" s="33"/>
    </row>
    <row r="250389" spans="19:20">
      <c r="S250389" s="33"/>
      <c r="T250389" s="33"/>
    </row>
    <row r="250406" spans="19:20">
      <c r="S250406" s="33"/>
      <c r="T250406" s="33"/>
    </row>
    <row r="250423" spans="19:20">
      <c r="S250423" s="33"/>
      <c r="T250423" s="33"/>
    </row>
    <row r="250440" spans="19:20">
      <c r="S250440" s="33"/>
      <c r="T250440" s="33"/>
    </row>
    <row r="250457" spans="19:20">
      <c r="S250457" s="33"/>
      <c r="T250457" s="33"/>
    </row>
    <row r="250474" spans="19:20">
      <c r="S250474" s="33"/>
      <c r="T250474" s="33"/>
    </row>
    <row r="250491" spans="19:20">
      <c r="S250491" s="33"/>
      <c r="T250491" s="33"/>
    </row>
    <row r="250508" spans="19:20">
      <c r="S250508" s="33"/>
      <c r="T250508" s="33"/>
    </row>
    <row r="250525" spans="19:20">
      <c r="S250525" s="33"/>
      <c r="T250525" s="33"/>
    </row>
    <row r="250542" spans="19:20">
      <c r="S250542" s="33"/>
      <c r="T250542" s="33"/>
    </row>
    <row r="250559" spans="19:20">
      <c r="S250559" s="33"/>
      <c r="T250559" s="33"/>
    </row>
    <row r="250576" spans="19:20">
      <c r="S250576" s="33"/>
      <c r="T250576" s="33"/>
    </row>
    <row r="250593" spans="19:20">
      <c r="S250593" s="33"/>
      <c r="T250593" s="33"/>
    </row>
    <row r="250610" spans="19:20">
      <c r="S250610" s="33"/>
      <c r="T250610" s="33"/>
    </row>
    <row r="250627" spans="19:20">
      <c r="S250627" s="33"/>
      <c r="T250627" s="33"/>
    </row>
    <row r="250644" spans="19:20">
      <c r="S250644" s="33"/>
      <c r="T250644" s="33"/>
    </row>
    <row r="250661" spans="19:20">
      <c r="S250661" s="33"/>
      <c r="T250661" s="33"/>
    </row>
    <row r="250678" spans="19:20">
      <c r="S250678" s="33"/>
      <c r="T250678" s="33"/>
    </row>
    <row r="250695" spans="19:20">
      <c r="S250695" s="33"/>
      <c r="T250695" s="33"/>
    </row>
    <row r="250712" spans="19:20">
      <c r="S250712" s="33"/>
      <c r="T250712" s="33"/>
    </row>
    <row r="250729" spans="19:20">
      <c r="S250729" s="33"/>
      <c r="T250729" s="33"/>
    </row>
    <row r="250746" spans="19:20">
      <c r="S250746" s="33"/>
      <c r="T250746" s="33"/>
    </row>
    <row r="250763" spans="19:20">
      <c r="S250763" s="33"/>
      <c r="T250763" s="33"/>
    </row>
    <row r="250780" spans="19:20">
      <c r="S250780" s="33"/>
      <c r="T250780" s="33"/>
    </row>
    <row r="250797" spans="19:20">
      <c r="S250797" s="33"/>
      <c r="T250797" s="33"/>
    </row>
    <row r="250814" spans="19:20">
      <c r="S250814" s="33"/>
      <c r="T250814" s="33"/>
    </row>
    <row r="250831" spans="19:20">
      <c r="S250831" s="33"/>
      <c r="T250831" s="33"/>
    </row>
    <row r="250848" spans="19:20">
      <c r="S250848" s="33"/>
      <c r="T250848" s="33"/>
    </row>
    <row r="250865" spans="19:20">
      <c r="S250865" s="33"/>
      <c r="T250865" s="33"/>
    </row>
    <row r="250882" spans="19:20">
      <c r="S250882" s="33"/>
      <c r="T250882" s="33"/>
    </row>
    <row r="250899" spans="19:20">
      <c r="S250899" s="33"/>
      <c r="T250899" s="33"/>
    </row>
    <row r="250916" spans="19:20">
      <c r="S250916" s="33"/>
      <c r="T250916" s="33"/>
    </row>
    <row r="250933" spans="19:20">
      <c r="S250933" s="33"/>
      <c r="T250933" s="33"/>
    </row>
    <row r="250950" spans="19:20">
      <c r="S250950" s="33"/>
      <c r="T250950" s="33"/>
    </row>
    <row r="250967" spans="19:20">
      <c r="S250967" s="33"/>
      <c r="T250967" s="33"/>
    </row>
    <row r="250984" spans="19:20">
      <c r="S250984" s="33"/>
      <c r="T250984" s="33"/>
    </row>
    <row r="251001" spans="19:20">
      <c r="S251001" s="33"/>
      <c r="T251001" s="33"/>
    </row>
    <row r="251018" spans="19:20">
      <c r="S251018" s="33"/>
      <c r="T251018" s="33"/>
    </row>
    <row r="251035" spans="19:20">
      <c r="S251035" s="33"/>
      <c r="T251035" s="33"/>
    </row>
    <row r="251052" spans="19:20">
      <c r="S251052" s="33"/>
      <c r="T251052" s="33"/>
    </row>
    <row r="251069" spans="19:20">
      <c r="S251069" s="33"/>
      <c r="T251069" s="33"/>
    </row>
    <row r="251086" spans="19:20">
      <c r="S251086" s="33"/>
      <c r="T251086" s="33"/>
    </row>
    <row r="251103" spans="19:20">
      <c r="S251103" s="33"/>
      <c r="T251103" s="33"/>
    </row>
    <row r="251120" spans="19:20">
      <c r="S251120" s="33"/>
      <c r="T251120" s="33"/>
    </row>
    <row r="251137" spans="19:20">
      <c r="S251137" s="33"/>
      <c r="T251137" s="33"/>
    </row>
    <row r="251154" spans="19:20">
      <c r="S251154" s="33"/>
      <c r="T251154" s="33"/>
    </row>
    <row r="251171" spans="19:20">
      <c r="S251171" s="33"/>
      <c r="T251171" s="33"/>
    </row>
    <row r="251188" spans="19:20">
      <c r="S251188" s="33"/>
      <c r="T251188" s="33"/>
    </row>
    <row r="251205" spans="19:20">
      <c r="S251205" s="33"/>
      <c r="T251205" s="33"/>
    </row>
    <row r="251222" spans="19:20">
      <c r="S251222" s="33"/>
      <c r="T251222" s="33"/>
    </row>
    <row r="251239" spans="19:20">
      <c r="S251239" s="33"/>
      <c r="T251239" s="33"/>
    </row>
    <row r="251256" spans="19:20">
      <c r="S251256" s="33"/>
      <c r="T251256" s="33"/>
    </row>
    <row r="251273" spans="19:20">
      <c r="S251273" s="33"/>
      <c r="T251273" s="33"/>
    </row>
    <row r="251290" spans="19:20">
      <c r="S251290" s="33"/>
      <c r="T251290" s="33"/>
    </row>
    <row r="251307" spans="19:20">
      <c r="S251307" s="33"/>
      <c r="T251307" s="33"/>
    </row>
    <row r="251324" spans="19:20">
      <c r="S251324" s="33"/>
      <c r="T251324" s="33"/>
    </row>
    <row r="251341" spans="19:20">
      <c r="S251341" s="33"/>
      <c r="T251341" s="33"/>
    </row>
    <row r="251358" spans="19:20">
      <c r="S251358" s="33"/>
      <c r="T251358" s="33"/>
    </row>
    <row r="251375" spans="19:20">
      <c r="S251375" s="33"/>
      <c r="T251375" s="33"/>
    </row>
    <row r="251392" spans="19:20">
      <c r="S251392" s="33"/>
      <c r="T251392" s="33"/>
    </row>
    <row r="251409" spans="19:20">
      <c r="S251409" s="33"/>
      <c r="T251409" s="33"/>
    </row>
    <row r="251426" spans="19:20">
      <c r="S251426" s="33"/>
      <c r="T251426" s="33"/>
    </row>
    <row r="251443" spans="19:20">
      <c r="S251443" s="33"/>
      <c r="T251443" s="33"/>
    </row>
    <row r="251460" spans="19:20">
      <c r="S251460" s="33"/>
      <c r="T251460" s="33"/>
    </row>
    <row r="251477" spans="19:20">
      <c r="S251477" s="33"/>
      <c r="T251477" s="33"/>
    </row>
    <row r="251494" spans="19:20">
      <c r="S251494" s="33"/>
      <c r="T251494" s="33"/>
    </row>
    <row r="251511" spans="19:20">
      <c r="S251511" s="33"/>
      <c r="T251511" s="33"/>
    </row>
    <row r="251528" spans="19:20">
      <c r="S251528" s="33"/>
      <c r="T251528" s="33"/>
    </row>
    <row r="251545" spans="19:20">
      <c r="S251545" s="33"/>
      <c r="T251545" s="33"/>
    </row>
    <row r="251562" spans="19:20">
      <c r="S251562" s="33"/>
      <c r="T251562" s="33"/>
    </row>
    <row r="251579" spans="19:20">
      <c r="S251579" s="33"/>
      <c r="T251579" s="33"/>
    </row>
    <row r="251596" spans="19:20">
      <c r="S251596" s="33"/>
      <c r="T251596" s="33"/>
    </row>
    <row r="251613" spans="19:20">
      <c r="S251613" s="33"/>
      <c r="T251613" s="33"/>
    </row>
    <row r="251630" spans="19:20">
      <c r="S251630" s="33"/>
      <c r="T251630" s="33"/>
    </row>
    <row r="251647" spans="19:20">
      <c r="S251647" s="33"/>
      <c r="T251647" s="33"/>
    </row>
    <row r="251664" spans="19:20">
      <c r="S251664" s="33"/>
      <c r="T251664" s="33"/>
    </row>
    <row r="251681" spans="19:20">
      <c r="S251681" s="33"/>
      <c r="T251681" s="33"/>
    </row>
    <row r="251698" spans="19:20">
      <c r="S251698" s="33"/>
      <c r="T251698" s="33"/>
    </row>
    <row r="251715" spans="19:20">
      <c r="S251715" s="33"/>
      <c r="T251715" s="33"/>
    </row>
    <row r="251732" spans="19:20">
      <c r="S251732" s="33"/>
      <c r="T251732" s="33"/>
    </row>
    <row r="251749" spans="19:20">
      <c r="S251749" s="33"/>
      <c r="T251749" s="33"/>
    </row>
    <row r="251766" spans="19:20">
      <c r="S251766" s="33"/>
      <c r="T251766" s="33"/>
    </row>
    <row r="251783" spans="19:20">
      <c r="S251783" s="33"/>
      <c r="T251783" s="33"/>
    </row>
    <row r="251800" spans="19:20">
      <c r="S251800" s="33"/>
      <c r="T251800" s="33"/>
    </row>
    <row r="251817" spans="19:20">
      <c r="S251817" s="33"/>
      <c r="T251817" s="33"/>
    </row>
    <row r="251834" spans="19:20">
      <c r="S251834" s="33"/>
      <c r="T251834" s="33"/>
    </row>
    <row r="251851" spans="19:20">
      <c r="S251851" s="33"/>
      <c r="T251851" s="33"/>
    </row>
    <row r="251868" spans="19:20">
      <c r="S251868" s="33"/>
      <c r="T251868" s="33"/>
    </row>
    <row r="251885" spans="19:20">
      <c r="S251885" s="33"/>
      <c r="T251885" s="33"/>
    </row>
    <row r="251902" spans="19:20">
      <c r="S251902" s="33"/>
      <c r="T251902" s="33"/>
    </row>
    <row r="251919" spans="19:20">
      <c r="S251919" s="33"/>
      <c r="T251919" s="33"/>
    </row>
    <row r="251936" spans="19:20">
      <c r="S251936" s="33"/>
      <c r="T251936" s="33"/>
    </row>
    <row r="251953" spans="19:20">
      <c r="S251953" s="33"/>
      <c r="T251953" s="33"/>
    </row>
    <row r="251970" spans="19:20">
      <c r="S251970" s="33"/>
      <c r="T251970" s="33"/>
    </row>
    <row r="251987" spans="19:20">
      <c r="S251987" s="33"/>
      <c r="T251987" s="33"/>
    </row>
    <row r="252004" spans="19:20">
      <c r="S252004" s="33"/>
      <c r="T252004" s="33"/>
    </row>
    <row r="252021" spans="19:20">
      <c r="S252021" s="33"/>
      <c r="T252021" s="33"/>
    </row>
    <row r="252038" spans="19:20">
      <c r="S252038" s="33"/>
      <c r="T252038" s="33"/>
    </row>
    <row r="252055" spans="19:20">
      <c r="S252055" s="33"/>
      <c r="T252055" s="33"/>
    </row>
    <row r="252072" spans="19:20">
      <c r="S252072" s="33"/>
      <c r="T252072" s="33"/>
    </row>
    <row r="252089" spans="19:20">
      <c r="S252089" s="33"/>
      <c r="T252089" s="33"/>
    </row>
    <row r="252106" spans="19:20">
      <c r="S252106" s="33"/>
      <c r="T252106" s="33"/>
    </row>
    <row r="252123" spans="19:20">
      <c r="S252123" s="33"/>
      <c r="T252123" s="33"/>
    </row>
    <row r="252140" spans="19:20">
      <c r="S252140" s="33"/>
      <c r="T252140" s="33"/>
    </row>
    <row r="252157" spans="19:20">
      <c r="S252157" s="33"/>
      <c r="T252157" s="33"/>
    </row>
    <row r="252174" spans="19:20">
      <c r="S252174" s="33"/>
      <c r="T252174" s="33"/>
    </row>
    <row r="252191" spans="19:20">
      <c r="S252191" s="33"/>
      <c r="T252191" s="33"/>
    </row>
    <row r="252208" spans="19:20">
      <c r="S252208" s="33"/>
      <c r="T252208" s="33"/>
    </row>
    <row r="252225" spans="19:20">
      <c r="S252225" s="33"/>
      <c r="T252225" s="33"/>
    </row>
    <row r="252242" spans="19:20">
      <c r="S252242" s="33"/>
      <c r="T252242" s="33"/>
    </row>
    <row r="252259" spans="19:20">
      <c r="S252259" s="33"/>
      <c r="T252259" s="33"/>
    </row>
    <row r="252276" spans="19:20">
      <c r="S252276" s="33"/>
      <c r="T252276" s="33"/>
    </row>
    <row r="252293" spans="19:20">
      <c r="S252293" s="33"/>
      <c r="T252293" s="33"/>
    </row>
    <row r="252310" spans="19:20">
      <c r="S252310" s="33"/>
      <c r="T252310" s="33"/>
    </row>
    <row r="252327" spans="19:20">
      <c r="S252327" s="33"/>
      <c r="T252327" s="33"/>
    </row>
    <row r="252344" spans="19:20">
      <c r="S252344" s="33"/>
      <c r="T252344" s="33"/>
    </row>
    <row r="252361" spans="19:20">
      <c r="S252361" s="33"/>
      <c r="T252361" s="33"/>
    </row>
    <row r="252378" spans="19:20">
      <c r="S252378" s="33"/>
      <c r="T252378" s="33"/>
    </row>
    <row r="252395" spans="19:20">
      <c r="S252395" s="33"/>
      <c r="T252395" s="33"/>
    </row>
    <row r="252412" spans="19:20">
      <c r="S252412" s="33"/>
      <c r="T252412" s="33"/>
    </row>
    <row r="252429" spans="19:20">
      <c r="S252429" s="33"/>
      <c r="T252429" s="33"/>
    </row>
    <row r="252446" spans="19:20">
      <c r="S252446" s="33"/>
      <c r="T252446" s="33"/>
    </row>
    <row r="252463" spans="19:20">
      <c r="S252463" s="33"/>
      <c r="T252463" s="33"/>
    </row>
    <row r="252480" spans="19:20">
      <c r="S252480" s="33"/>
      <c r="T252480" s="33"/>
    </row>
    <row r="252497" spans="19:20">
      <c r="S252497" s="33"/>
      <c r="T252497" s="33"/>
    </row>
    <row r="252514" spans="19:20">
      <c r="S252514" s="33"/>
      <c r="T252514" s="33"/>
    </row>
    <row r="252531" spans="19:20">
      <c r="S252531" s="33"/>
      <c r="T252531" s="33"/>
    </row>
    <row r="252548" spans="19:20">
      <c r="S252548" s="33"/>
      <c r="T252548" s="33"/>
    </row>
    <row r="252565" spans="19:20">
      <c r="S252565" s="33"/>
      <c r="T252565" s="33"/>
    </row>
    <row r="252582" spans="19:20">
      <c r="S252582" s="33"/>
      <c r="T252582" s="33"/>
    </row>
    <row r="252599" spans="19:20">
      <c r="S252599" s="33"/>
      <c r="T252599" s="33"/>
    </row>
    <row r="252616" spans="19:20">
      <c r="S252616" s="33"/>
      <c r="T252616" s="33"/>
    </row>
    <row r="252633" spans="19:20">
      <c r="S252633" s="33"/>
      <c r="T252633" s="33"/>
    </row>
    <row r="252650" spans="19:20">
      <c r="S252650" s="33"/>
      <c r="T252650" s="33"/>
    </row>
    <row r="252667" spans="19:20">
      <c r="S252667" s="33"/>
      <c r="T252667" s="33"/>
    </row>
    <row r="252684" spans="19:20">
      <c r="S252684" s="33"/>
      <c r="T252684" s="33"/>
    </row>
    <row r="252701" spans="19:20">
      <c r="S252701" s="33"/>
      <c r="T252701" s="33"/>
    </row>
    <row r="252718" spans="19:20">
      <c r="S252718" s="33"/>
      <c r="T252718" s="33"/>
    </row>
    <row r="252735" spans="19:20">
      <c r="S252735" s="33"/>
      <c r="T252735" s="33"/>
    </row>
    <row r="252752" spans="19:20">
      <c r="S252752" s="33"/>
      <c r="T252752" s="33"/>
    </row>
    <row r="252769" spans="19:20">
      <c r="S252769" s="33"/>
      <c r="T252769" s="33"/>
    </row>
    <row r="252786" spans="19:20">
      <c r="S252786" s="33"/>
      <c r="T252786" s="33"/>
    </row>
    <row r="252803" spans="19:20">
      <c r="S252803" s="33"/>
      <c r="T252803" s="33"/>
    </row>
    <row r="252820" spans="19:20">
      <c r="S252820" s="33"/>
      <c r="T252820" s="33"/>
    </row>
    <row r="252837" spans="19:20">
      <c r="S252837" s="33"/>
      <c r="T252837" s="33"/>
    </row>
    <row r="252854" spans="19:20">
      <c r="S252854" s="33"/>
      <c r="T252854" s="33"/>
    </row>
    <row r="252871" spans="19:20">
      <c r="S252871" s="33"/>
      <c r="T252871" s="33"/>
    </row>
    <row r="252888" spans="19:20">
      <c r="S252888" s="33"/>
      <c r="T252888" s="33"/>
    </row>
    <row r="252905" spans="19:20">
      <c r="S252905" s="33"/>
      <c r="T252905" s="33"/>
    </row>
    <row r="252922" spans="19:20">
      <c r="S252922" s="33"/>
      <c r="T252922" s="33"/>
    </row>
    <row r="252939" spans="19:20">
      <c r="S252939" s="33"/>
      <c r="T252939" s="33"/>
    </row>
    <row r="252956" spans="19:20">
      <c r="S252956" s="33"/>
      <c r="T252956" s="33"/>
    </row>
    <row r="252973" spans="19:20">
      <c r="S252973" s="33"/>
      <c r="T252973" s="33"/>
    </row>
    <row r="252990" spans="19:20">
      <c r="S252990" s="33"/>
      <c r="T252990" s="33"/>
    </row>
    <row r="253007" spans="19:20">
      <c r="S253007" s="33"/>
      <c r="T253007" s="33"/>
    </row>
    <row r="253024" spans="19:20">
      <c r="S253024" s="33"/>
      <c r="T253024" s="33"/>
    </row>
    <row r="253041" spans="19:20">
      <c r="S253041" s="33"/>
      <c r="T253041" s="33"/>
    </row>
    <row r="253058" spans="19:20">
      <c r="S253058" s="33"/>
      <c r="T253058" s="33"/>
    </row>
    <row r="253075" spans="19:20">
      <c r="S253075" s="33"/>
      <c r="T253075" s="33"/>
    </row>
    <row r="253092" spans="19:20">
      <c r="S253092" s="33"/>
      <c r="T253092" s="33"/>
    </row>
    <row r="253109" spans="19:20">
      <c r="S253109" s="33"/>
      <c r="T253109" s="33"/>
    </row>
    <row r="253126" spans="19:20">
      <c r="S253126" s="33"/>
      <c r="T253126" s="33"/>
    </row>
    <row r="253143" spans="19:20">
      <c r="S253143" s="33"/>
      <c r="T253143" s="33"/>
    </row>
    <row r="253160" spans="19:20">
      <c r="S253160" s="33"/>
      <c r="T253160" s="33"/>
    </row>
    <row r="253177" spans="19:20">
      <c r="S253177" s="33"/>
      <c r="T253177" s="33"/>
    </row>
    <row r="253194" spans="19:20">
      <c r="S253194" s="33"/>
      <c r="T253194" s="33"/>
    </row>
    <row r="253211" spans="19:20">
      <c r="S253211" s="33"/>
      <c r="T253211" s="33"/>
    </row>
    <row r="253228" spans="19:20">
      <c r="S253228" s="33"/>
      <c r="T253228" s="33"/>
    </row>
    <row r="253245" spans="19:20">
      <c r="S253245" s="33"/>
      <c r="T253245" s="33"/>
    </row>
    <row r="253262" spans="19:20">
      <c r="S253262" s="33"/>
      <c r="T253262" s="33"/>
    </row>
    <row r="253279" spans="19:20">
      <c r="S253279" s="33"/>
      <c r="T253279" s="33"/>
    </row>
    <row r="253296" spans="19:20">
      <c r="S253296" s="33"/>
      <c r="T253296" s="33"/>
    </row>
    <row r="253313" spans="19:20">
      <c r="S253313" s="33"/>
      <c r="T253313" s="33"/>
    </row>
    <row r="253330" spans="19:20">
      <c r="S253330" s="33"/>
      <c r="T253330" s="33"/>
    </row>
    <row r="253347" spans="19:20">
      <c r="S253347" s="33"/>
      <c r="T253347" s="33"/>
    </row>
    <row r="253364" spans="19:20">
      <c r="S253364" s="33"/>
      <c r="T253364" s="33"/>
    </row>
    <row r="253381" spans="19:20">
      <c r="S253381" s="33"/>
      <c r="T253381" s="33"/>
    </row>
    <row r="253398" spans="19:20">
      <c r="S253398" s="33"/>
      <c r="T253398" s="33"/>
    </row>
    <row r="253415" spans="19:20">
      <c r="S253415" s="33"/>
      <c r="T253415" s="33"/>
    </row>
    <row r="253432" spans="19:20">
      <c r="S253432" s="33"/>
      <c r="T253432" s="33"/>
    </row>
    <row r="253449" spans="19:20">
      <c r="S253449" s="33"/>
      <c r="T253449" s="33"/>
    </row>
    <row r="253466" spans="19:20">
      <c r="S253466" s="33"/>
      <c r="T253466" s="33"/>
    </row>
    <row r="253483" spans="19:20">
      <c r="S253483" s="33"/>
      <c r="T253483" s="33"/>
    </row>
    <row r="253500" spans="19:20">
      <c r="S253500" s="33"/>
      <c r="T253500" s="33"/>
    </row>
    <row r="253517" spans="19:20">
      <c r="S253517" s="33"/>
      <c r="T253517" s="33"/>
    </row>
    <row r="253534" spans="19:20">
      <c r="S253534" s="33"/>
      <c r="T253534" s="33"/>
    </row>
    <row r="253551" spans="19:20">
      <c r="S253551" s="33"/>
      <c r="T253551" s="33"/>
    </row>
    <row r="253568" spans="19:20">
      <c r="S253568" s="33"/>
      <c r="T253568" s="33"/>
    </row>
    <row r="253585" spans="19:20">
      <c r="S253585" s="33"/>
      <c r="T253585" s="33"/>
    </row>
    <row r="253602" spans="19:20">
      <c r="S253602" s="33"/>
      <c r="T253602" s="33"/>
    </row>
    <row r="253619" spans="19:20">
      <c r="S253619" s="33"/>
      <c r="T253619" s="33"/>
    </row>
    <row r="253636" spans="19:20">
      <c r="S253636" s="33"/>
      <c r="T253636" s="33"/>
    </row>
    <row r="253653" spans="19:20">
      <c r="S253653" s="33"/>
      <c r="T253653" s="33"/>
    </row>
    <row r="253670" spans="19:20">
      <c r="S253670" s="33"/>
      <c r="T253670" s="33"/>
    </row>
    <row r="253687" spans="19:20">
      <c r="S253687" s="33"/>
      <c r="T253687" s="33"/>
    </row>
    <row r="253704" spans="19:20">
      <c r="S253704" s="33"/>
      <c r="T253704" s="33"/>
    </row>
    <row r="253721" spans="19:20">
      <c r="S253721" s="33"/>
      <c r="T253721" s="33"/>
    </row>
    <row r="253738" spans="19:20">
      <c r="S253738" s="33"/>
      <c r="T253738" s="33"/>
    </row>
    <row r="253755" spans="19:20">
      <c r="S253755" s="33"/>
      <c r="T253755" s="33"/>
    </row>
    <row r="253772" spans="19:20">
      <c r="S253772" s="33"/>
      <c r="T253772" s="33"/>
    </row>
    <row r="253789" spans="19:20">
      <c r="S253789" s="33"/>
      <c r="T253789" s="33"/>
    </row>
    <row r="253806" spans="19:20">
      <c r="S253806" s="33"/>
      <c r="T253806" s="33"/>
    </row>
    <row r="253823" spans="19:20">
      <c r="S253823" s="33"/>
      <c r="T253823" s="33"/>
    </row>
    <row r="253840" spans="19:20">
      <c r="S253840" s="33"/>
      <c r="T253840" s="33"/>
    </row>
    <row r="253857" spans="19:20">
      <c r="S253857" s="33"/>
      <c r="T253857" s="33"/>
    </row>
    <row r="253874" spans="19:20">
      <c r="S253874" s="33"/>
      <c r="T253874" s="33"/>
    </row>
    <row r="253891" spans="19:20">
      <c r="S253891" s="33"/>
      <c r="T253891" s="33"/>
    </row>
    <row r="253908" spans="19:20">
      <c r="S253908" s="33"/>
      <c r="T253908" s="33"/>
    </row>
    <row r="253925" spans="19:20">
      <c r="S253925" s="33"/>
      <c r="T253925" s="33"/>
    </row>
    <row r="253942" spans="19:20">
      <c r="S253942" s="33"/>
      <c r="T253942" s="33"/>
    </row>
    <row r="253959" spans="19:20">
      <c r="S253959" s="33"/>
      <c r="T253959" s="33"/>
    </row>
    <row r="253976" spans="19:20">
      <c r="S253976" s="33"/>
      <c r="T253976" s="33"/>
    </row>
    <row r="253993" spans="19:20">
      <c r="S253993" s="33"/>
      <c r="T253993" s="33"/>
    </row>
    <row r="254010" spans="19:20">
      <c r="S254010" s="33"/>
      <c r="T254010" s="33"/>
    </row>
    <row r="254027" spans="19:20">
      <c r="S254027" s="33"/>
      <c r="T254027" s="33"/>
    </row>
    <row r="254044" spans="19:20">
      <c r="S254044" s="33"/>
      <c r="T254044" s="33"/>
    </row>
    <row r="254061" spans="19:20">
      <c r="S254061" s="33"/>
      <c r="T254061" s="33"/>
    </row>
    <row r="254078" spans="19:20">
      <c r="S254078" s="33"/>
      <c r="T254078" s="33"/>
    </row>
    <row r="254095" spans="19:20">
      <c r="S254095" s="33"/>
      <c r="T254095" s="33"/>
    </row>
    <row r="254112" spans="19:20">
      <c r="S254112" s="33"/>
      <c r="T254112" s="33"/>
    </row>
    <row r="254129" spans="19:20">
      <c r="S254129" s="33"/>
      <c r="T254129" s="33"/>
    </row>
    <row r="254146" spans="19:20">
      <c r="S254146" s="33"/>
      <c r="T254146" s="33"/>
    </row>
    <row r="254163" spans="19:20">
      <c r="S254163" s="33"/>
      <c r="T254163" s="33"/>
    </row>
    <row r="254180" spans="19:20">
      <c r="S254180" s="33"/>
      <c r="T254180" s="33"/>
    </row>
    <row r="254197" spans="19:20">
      <c r="S254197" s="33"/>
      <c r="T254197" s="33"/>
    </row>
    <row r="254214" spans="19:20">
      <c r="S254214" s="33"/>
      <c r="T254214" s="33"/>
    </row>
    <row r="254231" spans="19:20">
      <c r="S254231" s="33"/>
      <c r="T254231" s="33"/>
    </row>
    <row r="254248" spans="19:20">
      <c r="S254248" s="33"/>
      <c r="T254248" s="33"/>
    </row>
    <row r="254265" spans="19:20">
      <c r="S254265" s="33"/>
      <c r="T254265" s="33"/>
    </row>
    <row r="254282" spans="19:20">
      <c r="S254282" s="33"/>
      <c r="T254282" s="33"/>
    </row>
    <row r="254299" spans="19:20">
      <c r="S254299" s="33"/>
      <c r="T254299" s="33"/>
    </row>
    <row r="254316" spans="19:20">
      <c r="S254316" s="33"/>
      <c r="T254316" s="33"/>
    </row>
    <row r="254333" spans="19:20">
      <c r="S254333" s="33"/>
      <c r="T254333" s="33"/>
    </row>
    <row r="254350" spans="19:20">
      <c r="S254350" s="33"/>
      <c r="T254350" s="33"/>
    </row>
    <row r="254367" spans="19:20">
      <c r="S254367" s="33"/>
      <c r="T254367" s="33"/>
    </row>
    <row r="254384" spans="19:20">
      <c r="S254384" s="33"/>
      <c r="T254384" s="33"/>
    </row>
    <row r="254401" spans="19:20">
      <c r="S254401" s="33"/>
      <c r="T254401" s="33"/>
    </row>
    <row r="254418" spans="19:20">
      <c r="S254418" s="33"/>
      <c r="T254418" s="33"/>
    </row>
    <row r="254435" spans="19:20">
      <c r="S254435" s="33"/>
      <c r="T254435" s="33"/>
    </row>
    <row r="254452" spans="19:20">
      <c r="S254452" s="33"/>
      <c r="T254452" s="33"/>
    </row>
    <row r="254469" spans="19:20">
      <c r="S254469" s="33"/>
      <c r="T254469" s="33"/>
    </row>
    <row r="254486" spans="19:20">
      <c r="S254486" s="33"/>
      <c r="T254486" s="33"/>
    </row>
    <row r="254503" spans="19:20">
      <c r="S254503" s="33"/>
      <c r="T254503" s="33"/>
    </row>
    <row r="254520" spans="19:20">
      <c r="S254520" s="33"/>
      <c r="T254520" s="33"/>
    </row>
    <row r="254537" spans="19:20">
      <c r="S254537" s="33"/>
      <c r="T254537" s="33"/>
    </row>
    <row r="254554" spans="19:20">
      <c r="S254554" s="33"/>
      <c r="T254554" s="33"/>
    </row>
    <row r="254571" spans="19:20">
      <c r="S254571" s="33"/>
      <c r="T254571" s="33"/>
    </row>
    <row r="254588" spans="19:20">
      <c r="S254588" s="33"/>
      <c r="T254588" s="33"/>
    </row>
    <row r="254605" spans="19:20">
      <c r="S254605" s="33"/>
      <c r="T254605" s="33"/>
    </row>
    <row r="254622" spans="19:20">
      <c r="S254622" s="33"/>
      <c r="T254622" s="33"/>
    </row>
    <row r="254639" spans="19:20">
      <c r="S254639" s="33"/>
      <c r="T254639" s="33"/>
    </row>
    <row r="254656" spans="19:20">
      <c r="S254656" s="33"/>
      <c r="T254656" s="33"/>
    </row>
    <row r="254673" spans="19:20">
      <c r="S254673" s="33"/>
      <c r="T254673" s="33"/>
    </row>
    <row r="254690" spans="19:20">
      <c r="S254690" s="33"/>
      <c r="T254690" s="33"/>
    </row>
    <row r="254707" spans="19:20">
      <c r="S254707" s="33"/>
      <c r="T254707" s="33"/>
    </row>
    <row r="254724" spans="19:20">
      <c r="S254724" s="33"/>
      <c r="T254724" s="33"/>
    </row>
    <row r="254741" spans="19:20">
      <c r="S254741" s="33"/>
      <c r="T254741" s="33"/>
    </row>
    <row r="254758" spans="19:20">
      <c r="S254758" s="33"/>
      <c r="T254758" s="33"/>
    </row>
    <row r="254775" spans="19:20">
      <c r="S254775" s="33"/>
      <c r="T254775" s="33"/>
    </row>
    <row r="254792" spans="19:20">
      <c r="S254792" s="33"/>
      <c r="T254792" s="33"/>
    </row>
    <row r="254809" spans="19:20">
      <c r="S254809" s="33"/>
      <c r="T254809" s="33"/>
    </row>
    <row r="254826" spans="19:20">
      <c r="S254826" s="33"/>
      <c r="T254826" s="33"/>
    </row>
    <row r="254843" spans="19:20">
      <c r="S254843" s="33"/>
      <c r="T254843" s="33"/>
    </row>
    <row r="254860" spans="19:20">
      <c r="S254860" s="33"/>
      <c r="T254860" s="33"/>
    </row>
    <row r="254877" spans="19:20">
      <c r="S254877" s="33"/>
      <c r="T254877" s="33"/>
    </row>
    <row r="254894" spans="19:20">
      <c r="S254894" s="33"/>
      <c r="T254894" s="33"/>
    </row>
    <row r="254911" spans="19:20">
      <c r="S254911" s="33"/>
      <c r="T254911" s="33"/>
    </row>
    <row r="254928" spans="19:20">
      <c r="S254928" s="33"/>
      <c r="T254928" s="33"/>
    </row>
    <row r="254945" spans="19:20">
      <c r="S254945" s="33"/>
      <c r="T254945" s="33"/>
    </row>
    <row r="254962" spans="19:20">
      <c r="S254962" s="33"/>
      <c r="T254962" s="33"/>
    </row>
    <row r="254979" spans="19:20">
      <c r="S254979" s="33"/>
      <c r="T254979" s="33"/>
    </row>
    <row r="254996" spans="19:20">
      <c r="S254996" s="33"/>
      <c r="T254996" s="33"/>
    </row>
    <row r="255013" spans="19:20">
      <c r="S255013" s="33"/>
      <c r="T255013" s="33"/>
    </row>
    <row r="255030" spans="19:20">
      <c r="S255030" s="33"/>
      <c r="T255030" s="33"/>
    </row>
    <row r="255047" spans="19:20">
      <c r="S255047" s="33"/>
      <c r="T255047" s="33"/>
    </row>
    <row r="255064" spans="19:20">
      <c r="S255064" s="33"/>
      <c r="T255064" s="33"/>
    </row>
    <row r="255081" spans="19:20">
      <c r="S255081" s="33"/>
      <c r="T255081" s="33"/>
    </row>
    <row r="255098" spans="19:20">
      <c r="S255098" s="33"/>
      <c r="T255098" s="33"/>
    </row>
    <row r="255115" spans="19:20">
      <c r="S255115" s="33"/>
      <c r="T255115" s="33"/>
    </row>
    <row r="255132" spans="19:20">
      <c r="S255132" s="33"/>
      <c r="T255132" s="33"/>
    </row>
    <row r="255149" spans="19:20">
      <c r="S255149" s="33"/>
      <c r="T255149" s="33"/>
    </row>
    <row r="255166" spans="19:20">
      <c r="S255166" s="33"/>
      <c r="T255166" s="33"/>
    </row>
    <row r="255183" spans="19:20">
      <c r="S255183" s="33"/>
      <c r="T255183" s="33"/>
    </row>
    <row r="255200" spans="19:20">
      <c r="S255200" s="33"/>
      <c r="T255200" s="33"/>
    </row>
    <row r="255217" spans="19:20">
      <c r="S255217" s="33"/>
      <c r="T255217" s="33"/>
    </row>
    <row r="255234" spans="19:20">
      <c r="S255234" s="33"/>
      <c r="T255234" s="33"/>
    </row>
    <row r="255251" spans="19:20">
      <c r="S255251" s="33"/>
      <c r="T255251" s="33"/>
    </row>
    <row r="255268" spans="19:20">
      <c r="S255268" s="33"/>
      <c r="T255268" s="33"/>
    </row>
    <row r="255285" spans="19:20">
      <c r="S255285" s="33"/>
      <c r="T255285" s="33"/>
    </row>
    <row r="255302" spans="19:20">
      <c r="S255302" s="33"/>
      <c r="T255302" s="33"/>
    </row>
    <row r="255319" spans="19:20">
      <c r="S255319" s="33"/>
      <c r="T255319" s="33"/>
    </row>
    <row r="255336" spans="19:20">
      <c r="S255336" s="33"/>
      <c r="T255336" s="33"/>
    </row>
    <row r="255353" spans="19:20">
      <c r="S255353" s="33"/>
      <c r="T255353" s="33"/>
    </row>
    <row r="255370" spans="19:20">
      <c r="S255370" s="33"/>
      <c r="T255370" s="33"/>
    </row>
    <row r="255387" spans="19:20">
      <c r="S255387" s="33"/>
      <c r="T255387" s="33"/>
    </row>
    <row r="255404" spans="19:20">
      <c r="S255404" s="33"/>
      <c r="T255404" s="33"/>
    </row>
    <row r="255421" spans="19:20">
      <c r="S255421" s="33"/>
      <c r="T255421" s="33"/>
    </row>
    <row r="255438" spans="19:20">
      <c r="S255438" s="33"/>
      <c r="T255438" s="33"/>
    </row>
    <row r="255455" spans="19:20">
      <c r="S255455" s="33"/>
      <c r="T255455" s="33"/>
    </row>
    <row r="255472" spans="19:20">
      <c r="S255472" s="33"/>
      <c r="T255472" s="33"/>
    </row>
    <row r="255489" spans="19:20">
      <c r="S255489" s="33"/>
      <c r="T255489" s="33"/>
    </row>
    <row r="255506" spans="19:20">
      <c r="S255506" s="33"/>
      <c r="T255506" s="33"/>
    </row>
    <row r="255523" spans="19:20">
      <c r="S255523" s="33"/>
      <c r="T255523" s="33"/>
    </row>
    <row r="255540" spans="19:20">
      <c r="S255540" s="33"/>
      <c r="T255540" s="33"/>
    </row>
    <row r="255557" spans="19:20">
      <c r="S255557" s="33"/>
      <c r="T255557" s="33"/>
    </row>
    <row r="255574" spans="19:20">
      <c r="S255574" s="33"/>
      <c r="T255574" s="33"/>
    </row>
    <row r="255591" spans="19:20">
      <c r="S255591" s="33"/>
      <c r="T255591" s="33"/>
    </row>
    <row r="255608" spans="19:20">
      <c r="S255608" s="33"/>
      <c r="T255608" s="33"/>
    </row>
    <row r="255625" spans="19:20">
      <c r="S255625" s="33"/>
      <c r="T255625" s="33"/>
    </row>
    <row r="255642" spans="19:20">
      <c r="S255642" s="33"/>
      <c r="T255642" s="33"/>
    </row>
    <row r="255659" spans="19:20">
      <c r="S255659" s="33"/>
      <c r="T255659" s="33"/>
    </row>
    <row r="255676" spans="19:20">
      <c r="S255676" s="33"/>
      <c r="T255676" s="33"/>
    </row>
    <row r="255693" spans="19:20">
      <c r="S255693" s="33"/>
      <c r="T255693" s="33"/>
    </row>
    <row r="255710" spans="19:20">
      <c r="S255710" s="33"/>
      <c r="T255710" s="33"/>
    </row>
    <row r="255727" spans="19:20">
      <c r="S255727" s="33"/>
      <c r="T255727" s="33"/>
    </row>
    <row r="255744" spans="19:20">
      <c r="S255744" s="33"/>
      <c r="T255744" s="33"/>
    </row>
    <row r="255761" spans="19:20">
      <c r="S255761" s="33"/>
      <c r="T255761" s="33"/>
    </row>
    <row r="255778" spans="19:20">
      <c r="S255778" s="33"/>
      <c r="T255778" s="33"/>
    </row>
    <row r="255795" spans="19:20">
      <c r="S255795" s="33"/>
      <c r="T255795" s="33"/>
    </row>
    <row r="255812" spans="19:20">
      <c r="S255812" s="33"/>
      <c r="T255812" s="33"/>
    </row>
    <row r="255829" spans="19:20">
      <c r="S255829" s="33"/>
      <c r="T255829" s="33"/>
    </row>
    <row r="255846" spans="19:20">
      <c r="S255846" s="33"/>
      <c r="T255846" s="33"/>
    </row>
    <row r="255863" spans="19:20">
      <c r="S255863" s="33"/>
      <c r="T255863" s="33"/>
    </row>
    <row r="255880" spans="19:20">
      <c r="S255880" s="33"/>
      <c r="T255880" s="33"/>
    </row>
    <row r="255897" spans="19:20">
      <c r="S255897" s="33"/>
      <c r="T255897" s="33"/>
    </row>
    <row r="255914" spans="19:20">
      <c r="S255914" s="33"/>
      <c r="T255914" s="33"/>
    </row>
    <row r="255931" spans="19:20">
      <c r="S255931" s="33"/>
      <c r="T255931" s="33"/>
    </row>
    <row r="255948" spans="19:20">
      <c r="S255948" s="33"/>
      <c r="T255948" s="33"/>
    </row>
    <row r="255965" spans="19:20">
      <c r="S255965" s="33"/>
      <c r="T255965" s="33"/>
    </row>
    <row r="255982" spans="19:20">
      <c r="S255982" s="33"/>
      <c r="T255982" s="33"/>
    </row>
    <row r="255999" spans="19:20">
      <c r="S255999" s="33"/>
      <c r="T255999" s="33"/>
    </row>
    <row r="256016" spans="19:20">
      <c r="S256016" s="33"/>
      <c r="T256016" s="33"/>
    </row>
    <row r="256033" spans="19:20">
      <c r="S256033" s="33"/>
      <c r="T256033" s="33"/>
    </row>
    <row r="256050" spans="19:20">
      <c r="S256050" s="33"/>
      <c r="T256050" s="33"/>
    </row>
    <row r="256067" spans="19:20">
      <c r="S256067" s="33"/>
      <c r="T256067" s="33"/>
    </row>
    <row r="256084" spans="19:20">
      <c r="S256084" s="33"/>
      <c r="T256084" s="33"/>
    </row>
    <row r="256101" spans="19:20">
      <c r="S256101" s="33"/>
      <c r="T256101" s="33"/>
    </row>
    <row r="256118" spans="19:20">
      <c r="S256118" s="33"/>
      <c r="T256118" s="33"/>
    </row>
    <row r="256135" spans="19:20">
      <c r="S256135" s="33"/>
      <c r="T256135" s="33"/>
    </row>
    <row r="256152" spans="19:20">
      <c r="S256152" s="33"/>
      <c r="T256152" s="33"/>
    </row>
    <row r="256169" spans="19:20">
      <c r="S256169" s="33"/>
      <c r="T256169" s="33"/>
    </row>
    <row r="256186" spans="19:20">
      <c r="S256186" s="33"/>
      <c r="T256186" s="33"/>
    </row>
    <row r="256203" spans="19:20">
      <c r="S256203" s="33"/>
      <c r="T256203" s="33"/>
    </row>
    <row r="256220" spans="19:20">
      <c r="S256220" s="33"/>
      <c r="T256220" s="33"/>
    </row>
    <row r="256237" spans="19:20">
      <c r="S256237" s="33"/>
      <c r="T256237" s="33"/>
    </row>
    <row r="256254" spans="19:20">
      <c r="S256254" s="33"/>
      <c r="T256254" s="33"/>
    </row>
    <row r="256271" spans="19:20">
      <c r="S256271" s="33"/>
      <c r="T256271" s="33"/>
    </row>
    <row r="256288" spans="19:20">
      <c r="S256288" s="33"/>
      <c r="T256288" s="33"/>
    </row>
    <row r="256305" spans="19:20">
      <c r="S256305" s="33"/>
      <c r="T256305" s="33"/>
    </row>
    <row r="256322" spans="19:20">
      <c r="S256322" s="33"/>
      <c r="T256322" s="33"/>
    </row>
    <row r="256339" spans="19:20">
      <c r="S256339" s="33"/>
      <c r="T256339" s="33"/>
    </row>
    <row r="256356" spans="19:20">
      <c r="S256356" s="33"/>
      <c r="T256356" s="33"/>
    </row>
    <row r="256373" spans="19:20">
      <c r="S256373" s="33"/>
      <c r="T256373" s="33"/>
    </row>
    <row r="256390" spans="19:20">
      <c r="S256390" s="33"/>
      <c r="T256390" s="33"/>
    </row>
    <row r="256407" spans="19:20">
      <c r="S256407" s="33"/>
      <c r="T256407" s="33"/>
    </row>
    <row r="256424" spans="19:20">
      <c r="S256424" s="33"/>
      <c r="T256424" s="33"/>
    </row>
    <row r="256441" spans="19:20">
      <c r="S256441" s="33"/>
      <c r="T256441" s="33"/>
    </row>
    <row r="256458" spans="19:20">
      <c r="S256458" s="33"/>
      <c r="T256458" s="33"/>
    </row>
    <row r="256475" spans="19:20">
      <c r="S256475" s="33"/>
      <c r="T256475" s="33"/>
    </row>
    <row r="256492" spans="19:20">
      <c r="S256492" s="33"/>
      <c r="T256492" s="33"/>
    </row>
    <row r="256509" spans="19:20">
      <c r="S256509" s="33"/>
      <c r="T256509" s="33"/>
    </row>
    <row r="256526" spans="19:20">
      <c r="S256526" s="33"/>
      <c r="T256526" s="33"/>
    </row>
    <row r="256543" spans="19:20">
      <c r="S256543" s="33"/>
      <c r="T256543" s="33"/>
    </row>
    <row r="256560" spans="19:20">
      <c r="S256560" s="33"/>
      <c r="T256560" s="33"/>
    </row>
    <row r="256577" spans="19:20">
      <c r="S256577" s="33"/>
      <c r="T256577" s="33"/>
    </row>
    <row r="256594" spans="19:20">
      <c r="S256594" s="33"/>
      <c r="T256594" s="33"/>
    </row>
    <row r="256611" spans="19:20">
      <c r="S256611" s="33"/>
      <c r="T256611" s="33"/>
    </row>
    <row r="256628" spans="19:20">
      <c r="S256628" s="33"/>
      <c r="T256628" s="33"/>
    </row>
    <row r="256645" spans="19:20">
      <c r="S256645" s="33"/>
      <c r="T256645" s="33"/>
    </row>
    <row r="256662" spans="19:20">
      <c r="S256662" s="33"/>
      <c r="T256662" s="33"/>
    </row>
    <row r="256679" spans="19:20">
      <c r="S256679" s="33"/>
      <c r="T256679" s="33"/>
    </row>
    <row r="256696" spans="19:20">
      <c r="S256696" s="33"/>
      <c r="T256696" s="33"/>
    </row>
    <row r="256713" spans="19:20">
      <c r="S256713" s="33"/>
      <c r="T256713" s="33"/>
    </row>
    <row r="256730" spans="19:20">
      <c r="S256730" s="33"/>
      <c r="T256730" s="33"/>
    </row>
    <row r="256747" spans="19:20">
      <c r="S256747" s="33"/>
      <c r="T256747" s="33"/>
    </row>
    <row r="256764" spans="19:20">
      <c r="S256764" s="33"/>
      <c r="T256764" s="33"/>
    </row>
    <row r="256781" spans="19:20">
      <c r="S256781" s="33"/>
      <c r="T256781" s="33"/>
    </row>
    <row r="256798" spans="19:20">
      <c r="S256798" s="33"/>
      <c r="T256798" s="33"/>
    </row>
    <row r="256815" spans="19:20">
      <c r="S256815" s="33"/>
      <c r="T256815" s="33"/>
    </row>
    <row r="256832" spans="19:20">
      <c r="S256832" s="33"/>
      <c r="T256832" s="33"/>
    </row>
    <row r="256849" spans="19:20">
      <c r="S256849" s="33"/>
      <c r="T256849" s="33"/>
    </row>
    <row r="256866" spans="19:20">
      <c r="S256866" s="33"/>
      <c r="T256866" s="33"/>
    </row>
    <row r="256883" spans="19:20">
      <c r="S256883" s="33"/>
      <c r="T256883" s="33"/>
    </row>
    <row r="256900" spans="19:20">
      <c r="S256900" s="33"/>
      <c r="T256900" s="33"/>
    </row>
    <row r="256917" spans="19:20">
      <c r="S256917" s="33"/>
      <c r="T256917" s="33"/>
    </row>
    <row r="256934" spans="19:20">
      <c r="S256934" s="33"/>
      <c r="T256934" s="33"/>
    </row>
    <row r="256951" spans="19:20">
      <c r="S256951" s="33"/>
      <c r="T256951" s="33"/>
    </row>
    <row r="256968" spans="19:20">
      <c r="S256968" s="33"/>
      <c r="T256968" s="33"/>
    </row>
    <row r="256985" spans="19:20">
      <c r="S256985" s="33"/>
      <c r="T256985" s="33"/>
    </row>
    <row r="257002" spans="19:20">
      <c r="S257002" s="33"/>
      <c r="T257002" s="33"/>
    </row>
    <row r="257019" spans="19:20">
      <c r="S257019" s="33"/>
      <c r="T257019" s="33"/>
    </row>
    <row r="257036" spans="19:20">
      <c r="S257036" s="33"/>
      <c r="T257036" s="33"/>
    </row>
    <row r="257053" spans="19:20">
      <c r="S257053" s="33"/>
      <c r="T257053" s="33"/>
    </row>
    <row r="257070" spans="19:20">
      <c r="S257070" s="33"/>
      <c r="T257070" s="33"/>
    </row>
    <row r="257087" spans="19:20">
      <c r="S257087" s="33"/>
      <c r="T257087" s="33"/>
    </row>
    <row r="257104" spans="19:20">
      <c r="S257104" s="33"/>
      <c r="T257104" s="33"/>
    </row>
    <row r="257121" spans="19:20">
      <c r="S257121" s="33"/>
      <c r="T257121" s="33"/>
    </row>
    <row r="257138" spans="19:20">
      <c r="S257138" s="33"/>
      <c r="T257138" s="33"/>
    </row>
    <row r="257155" spans="19:20">
      <c r="S257155" s="33"/>
      <c r="T257155" s="33"/>
    </row>
    <row r="257172" spans="19:20">
      <c r="S257172" s="33"/>
      <c r="T257172" s="33"/>
    </row>
    <row r="257189" spans="19:20">
      <c r="S257189" s="33"/>
      <c r="T257189" s="33"/>
    </row>
    <row r="257206" spans="19:20">
      <c r="S257206" s="33"/>
      <c r="T257206" s="33"/>
    </row>
    <row r="257223" spans="19:20">
      <c r="S257223" s="33"/>
      <c r="T257223" s="33"/>
    </row>
    <row r="257240" spans="19:20">
      <c r="S257240" s="33"/>
      <c r="T257240" s="33"/>
    </row>
    <row r="257257" spans="19:20">
      <c r="S257257" s="33"/>
      <c r="T257257" s="33"/>
    </row>
    <row r="257274" spans="19:20">
      <c r="S257274" s="33"/>
      <c r="T257274" s="33"/>
    </row>
    <row r="257291" spans="19:20">
      <c r="S257291" s="33"/>
      <c r="T257291" s="33"/>
    </row>
    <row r="257308" spans="19:20">
      <c r="S257308" s="33"/>
      <c r="T257308" s="33"/>
    </row>
    <row r="257325" spans="19:20">
      <c r="S257325" s="33"/>
      <c r="T257325" s="33"/>
    </row>
    <row r="257342" spans="19:20">
      <c r="S257342" s="33"/>
      <c r="T257342" s="33"/>
    </row>
    <row r="257359" spans="19:20">
      <c r="S257359" s="33"/>
      <c r="T257359" s="33"/>
    </row>
    <row r="257376" spans="19:20">
      <c r="S257376" s="33"/>
      <c r="T257376" s="33"/>
    </row>
    <row r="257393" spans="19:20">
      <c r="S257393" s="33"/>
      <c r="T257393" s="33"/>
    </row>
    <row r="257410" spans="19:20">
      <c r="S257410" s="33"/>
      <c r="T257410" s="33"/>
    </row>
    <row r="257427" spans="19:20">
      <c r="S257427" s="33"/>
      <c r="T257427" s="33"/>
    </row>
    <row r="257444" spans="19:20">
      <c r="S257444" s="33"/>
      <c r="T257444" s="33"/>
    </row>
    <row r="257461" spans="19:20">
      <c r="S257461" s="33"/>
      <c r="T257461" s="33"/>
    </row>
    <row r="257478" spans="19:20">
      <c r="S257478" s="33"/>
      <c r="T257478" s="33"/>
    </row>
    <row r="257495" spans="19:20">
      <c r="S257495" s="33"/>
      <c r="T257495" s="33"/>
    </row>
    <row r="257512" spans="19:20">
      <c r="S257512" s="33"/>
      <c r="T257512" s="33"/>
    </row>
    <row r="257529" spans="19:20">
      <c r="S257529" s="33"/>
      <c r="T257529" s="33"/>
    </row>
    <row r="257546" spans="19:20">
      <c r="S257546" s="33"/>
      <c r="T257546" s="33"/>
    </row>
    <row r="257563" spans="19:20">
      <c r="S257563" s="33"/>
      <c r="T257563" s="33"/>
    </row>
    <row r="257580" spans="19:20">
      <c r="S257580" s="33"/>
      <c r="T257580" s="33"/>
    </row>
    <row r="257597" spans="19:20">
      <c r="S257597" s="33"/>
      <c r="T257597" s="33"/>
    </row>
    <row r="257614" spans="19:20">
      <c r="S257614" s="33"/>
      <c r="T257614" s="33"/>
    </row>
    <row r="257631" spans="19:20">
      <c r="S257631" s="33"/>
      <c r="T257631" s="33"/>
    </row>
    <row r="257648" spans="19:20">
      <c r="S257648" s="33"/>
      <c r="T257648" s="33"/>
    </row>
    <row r="257665" spans="19:20">
      <c r="S257665" s="33"/>
      <c r="T257665" s="33"/>
    </row>
    <row r="257682" spans="19:20">
      <c r="S257682" s="33"/>
      <c r="T257682" s="33"/>
    </row>
    <row r="257699" spans="19:20">
      <c r="S257699" s="33"/>
      <c r="T257699" s="33"/>
    </row>
    <row r="257716" spans="19:20">
      <c r="S257716" s="33"/>
      <c r="T257716" s="33"/>
    </row>
    <row r="257733" spans="19:20">
      <c r="S257733" s="33"/>
      <c r="T257733" s="33"/>
    </row>
    <row r="257750" spans="19:20">
      <c r="S257750" s="33"/>
      <c r="T257750" s="33"/>
    </row>
    <row r="257767" spans="19:20">
      <c r="S257767" s="33"/>
      <c r="T257767" s="33"/>
    </row>
    <row r="257784" spans="19:20">
      <c r="S257784" s="33"/>
      <c r="T257784" s="33"/>
    </row>
    <row r="257801" spans="19:20">
      <c r="S257801" s="33"/>
      <c r="T257801" s="33"/>
    </row>
    <row r="257818" spans="19:20">
      <c r="S257818" s="33"/>
      <c r="T257818" s="33"/>
    </row>
    <row r="257835" spans="19:20">
      <c r="S257835" s="33"/>
      <c r="T257835" s="33"/>
    </row>
    <row r="257852" spans="19:20">
      <c r="S257852" s="33"/>
      <c r="T257852" s="33"/>
    </row>
    <row r="257869" spans="19:20">
      <c r="S257869" s="33"/>
      <c r="T257869" s="33"/>
    </row>
    <row r="257886" spans="19:20">
      <c r="S257886" s="33"/>
      <c r="T257886" s="33"/>
    </row>
    <row r="257903" spans="19:20">
      <c r="S257903" s="33"/>
      <c r="T257903" s="33"/>
    </row>
    <row r="257920" spans="19:20">
      <c r="S257920" s="33"/>
      <c r="T257920" s="33"/>
    </row>
    <row r="257937" spans="19:20">
      <c r="S257937" s="33"/>
      <c r="T257937" s="33"/>
    </row>
    <row r="257954" spans="19:20">
      <c r="S257954" s="33"/>
      <c r="T257954" s="33"/>
    </row>
    <row r="257971" spans="19:20">
      <c r="S257971" s="33"/>
      <c r="T257971" s="33"/>
    </row>
    <row r="257988" spans="19:20">
      <c r="S257988" s="33"/>
      <c r="T257988" s="33"/>
    </row>
    <row r="258005" spans="19:20">
      <c r="S258005" s="33"/>
      <c r="T258005" s="33"/>
    </row>
    <row r="258022" spans="19:20">
      <c r="S258022" s="33"/>
      <c r="T258022" s="33"/>
    </row>
    <row r="258039" spans="19:20">
      <c r="S258039" s="33"/>
      <c r="T258039" s="33"/>
    </row>
    <row r="258056" spans="19:20">
      <c r="S258056" s="33"/>
      <c r="T258056" s="33"/>
    </row>
    <row r="258073" spans="19:20">
      <c r="S258073" s="33"/>
      <c r="T258073" s="33"/>
    </row>
    <row r="258090" spans="19:20">
      <c r="S258090" s="33"/>
      <c r="T258090" s="33"/>
    </row>
    <row r="258107" spans="19:20">
      <c r="S258107" s="33"/>
      <c r="T258107" s="33"/>
    </row>
    <row r="258124" spans="19:20">
      <c r="S258124" s="33"/>
      <c r="T258124" s="33"/>
    </row>
    <row r="258141" spans="19:20">
      <c r="S258141" s="33"/>
      <c r="T258141" s="33"/>
    </row>
    <row r="258158" spans="19:20">
      <c r="S258158" s="33"/>
      <c r="T258158" s="33"/>
    </row>
    <row r="258175" spans="19:20">
      <c r="S258175" s="33"/>
      <c r="T258175" s="33"/>
    </row>
    <row r="258192" spans="19:20">
      <c r="S258192" s="33"/>
      <c r="T258192" s="33"/>
    </row>
    <row r="258209" spans="19:20">
      <c r="S258209" s="33"/>
      <c r="T258209" s="33"/>
    </row>
    <row r="258226" spans="19:20">
      <c r="S258226" s="33"/>
      <c r="T258226" s="33"/>
    </row>
    <row r="258243" spans="19:20">
      <c r="S258243" s="33"/>
      <c r="T258243" s="33"/>
    </row>
    <row r="258260" spans="19:20">
      <c r="S258260" s="33"/>
      <c r="T258260" s="33"/>
    </row>
    <row r="258277" spans="19:20">
      <c r="S258277" s="33"/>
      <c r="T258277" s="33"/>
    </row>
    <row r="258294" spans="19:20">
      <c r="S258294" s="33"/>
      <c r="T258294" s="33"/>
    </row>
    <row r="258311" spans="19:20">
      <c r="S258311" s="33"/>
      <c r="T258311" s="33"/>
    </row>
    <row r="258328" spans="19:20">
      <c r="S258328" s="33"/>
      <c r="T258328" s="33"/>
    </row>
    <row r="258345" spans="19:20">
      <c r="S258345" s="33"/>
      <c r="T258345" s="33"/>
    </row>
    <row r="258362" spans="19:20">
      <c r="S258362" s="33"/>
      <c r="T258362" s="33"/>
    </row>
    <row r="258379" spans="19:20">
      <c r="S258379" s="33"/>
      <c r="T258379" s="33"/>
    </row>
    <row r="258396" spans="19:20">
      <c r="S258396" s="33"/>
      <c r="T258396" s="33"/>
    </row>
    <row r="258413" spans="19:20">
      <c r="S258413" s="33"/>
      <c r="T258413" s="33"/>
    </row>
    <row r="258430" spans="19:20">
      <c r="S258430" s="33"/>
      <c r="T258430" s="33"/>
    </row>
    <row r="258447" spans="19:20">
      <c r="S258447" s="33"/>
      <c r="T258447" s="33"/>
    </row>
    <row r="258464" spans="19:20">
      <c r="S258464" s="33"/>
      <c r="T258464" s="33"/>
    </row>
    <row r="258481" spans="19:20">
      <c r="S258481" s="33"/>
      <c r="T258481" s="33"/>
    </row>
    <row r="258498" spans="19:20">
      <c r="S258498" s="33"/>
      <c r="T258498" s="33"/>
    </row>
    <row r="258515" spans="19:20">
      <c r="S258515" s="33"/>
      <c r="T258515" s="33"/>
    </row>
    <row r="258532" spans="19:20">
      <c r="S258532" s="33"/>
      <c r="T258532" s="33"/>
    </row>
    <row r="258549" spans="19:20">
      <c r="S258549" s="33"/>
      <c r="T258549" s="33"/>
    </row>
    <row r="258566" spans="19:20">
      <c r="S258566" s="33"/>
      <c r="T258566" s="33"/>
    </row>
    <row r="258583" spans="19:20">
      <c r="S258583" s="33"/>
      <c r="T258583" s="33"/>
    </row>
    <row r="258600" spans="19:20">
      <c r="S258600" s="33"/>
      <c r="T258600" s="33"/>
    </row>
    <row r="258617" spans="19:20">
      <c r="S258617" s="33"/>
      <c r="T258617" s="33"/>
    </row>
    <row r="258634" spans="19:20">
      <c r="S258634" s="33"/>
      <c r="T258634" s="33"/>
    </row>
    <row r="258651" spans="19:20">
      <c r="S258651" s="33"/>
      <c r="T258651" s="33"/>
    </row>
    <row r="258668" spans="19:20">
      <c r="S258668" s="33"/>
      <c r="T258668" s="33"/>
    </row>
    <row r="258685" spans="19:20">
      <c r="S258685" s="33"/>
      <c r="T258685" s="33"/>
    </row>
    <row r="258702" spans="19:20">
      <c r="S258702" s="33"/>
      <c r="T258702" s="33"/>
    </row>
    <row r="258719" spans="19:20">
      <c r="S258719" s="33"/>
      <c r="T258719" s="33"/>
    </row>
    <row r="258736" spans="19:20">
      <c r="S258736" s="33"/>
      <c r="T258736" s="33"/>
    </row>
    <row r="258753" spans="19:20">
      <c r="S258753" s="33"/>
      <c r="T258753" s="33"/>
    </row>
    <row r="258770" spans="19:20">
      <c r="S258770" s="33"/>
      <c r="T258770" s="33"/>
    </row>
    <row r="258787" spans="19:20">
      <c r="S258787" s="33"/>
      <c r="T258787" s="33"/>
    </row>
    <row r="258804" spans="19:20">
      <c r="S258804" s="33"/>
      <c r="T258804" s="33"/>
    </row>
    <row r="258821" spans="19:20">
      <c r="S258821" s="33"/>
      <c r="T258821" s="33"/>
    </row>
    <row r="258838" spans="19:20">
      <c r="S258838" s="33"/>
      <c r="T258838" s="33"/>
    </row>
    <row r="258855" spans="19:20">
      <c r="S258855" s="33"/>
      <c r="T258855" s="33"/>
    </row>
    <row r="258872" spans="19:20">
      <c r="S258872" s="33"/>
      <c r="T258872" s="33"/>
    </row>
    <row r="258889" spans="19:20">
      <c r="S258889" s="33"/>
      <c r="T258889" s="33"/>
    </row>
    <row r="258906" spans="19:20">
      <c r="S258906" s="33"/>
      <c r="T258906" s="33"/>
    </row>
    <row r="258923" spans="19:20">
      <c r="S258923" s="33"/>
      <c r="T258923" s="33"/>
    </row>
    <row r="258940" spans="19:20">
      <c r="S258940" s="33"/>
      <c r="T258940" s="33"/>
    </row>
    <row r="258957" spans="19:20">
      <c r="S258957" s="33"/>
      <c r="T258957" s="33"/>
    </row>
    <row r="258974" spans="19:20">
      <c r="S258974" s="33"/>
      <c r="T258974" s="33"/>
    </row>
    <row r="258991" spans="19:20">
      <c r="S258991" s="33"/>
      <c r="T258991" s="33"/>
    </row>
    <row r="259008" spans="19:20">
      <c r="S259008" s="33"/>
      <c r="T259008" s="33"/>
    </row>
    <row r="259025" spans="19:20">
      <c r="S259025" s="33"/>
      <c r="T259025" s="33"/>
    </row>
    <row r="259042" spans="19:20">
      <c r="S259042" s="33"/>
      <c r="T259042" s="33"/>
    </row>
    <row r="259059" spans="19:20">
      <c r="S259059" s="33"/>
      <c r="T259059" s="33"/>
    </row>
    <row r="259076" spans="19:20">
      <c r="S259076" s="33"/>
      <c r="T259076" s="33"/>
    </row>
    <row r="259093" spans="19:20">
      <c r="S259093" s="33"/>
      <c r="T259093" s="33"/>
    </row>
    <row r="259110" spans="19:20">
      <c r="S259110" s="33"/>
      <c r="T259110" s="33"/>
    </row>
    <row r="259127" spans="19:20">
      <c r="S259127" s="33"/>
      <c r="T259127" s="33"/>
    </row>
    <row r="259144" spans="19:20">
      <c r="S259144" s="33"/>
      <c r="T259144" s="33"/>
    </row>
    <row r="259161" spans="19:20">
      <c r="S259161" s="33"/>
      <c r="T259161" s="33"/>
    </row>
    <row r="259178" spans="19:20">
      <c r="S259178" s="33"/>
      <c r="T259178" s="33"/>
    </row>
    <row r="259195" spans="19:20">
      <c r="S259195" s="33"/>
      <c r="T259195" s="33"/>
    </row>
    <row r="259212" spans="19:20">
      <c r="S259212" s="33"/>
      <c r="T259212" s="33"/>
    </row>
    <row r="259229" spans="19:20">
      <c r="S259229" s="33"/>
      <c r="T259229" s="33"/>
    </row>
    <row r="259246" spans="19:20">
      <c r="S259246" s="33"/>
      <c r="T259246" s="33"/>
    </row>
    <row r="259263" spans="19:20">
      <c r="S259263" s="33"/>
      <c r="T259263" s="33"/>
    </row>
    <row r="259280" spans="19:20">
      <c r="S259280" s="33"/>
      <c r="T259280" s="33"/>
    </row>
    <row r="259297" spans="19:20">
      <c r="S259297" s="33"/>
      <c r="T259297" s="33"/>
    </row>
    <row r="259314" spans="19:20">
      <c r="S259314" s="33"/>
      <c r="T259314" s="33"/>
    </row>
    <row r="259331" spans="19:20">
      <c r="S259331" s="33"/>
      <c r="T259331" s="33"/>
    </row>
    <row r="259348" spans="19:20">
      <c r="S259348" s="33"/>
      <c r="T259348" s="33"/>
    </row>
    <row r="259365" spans="19:20">
      <c r="S259365" s="33"/>
      <c r="T259365" s="33"/>
    </row>
    <row r="259382" spans="19:20">
      <c r="S259382" s="33"/>
      <c r="T259382" s="33"/>
    </row>
    <row r="259399" spans="19:20">
      <c r="S259399" s="33"/>
      <c r="T259399" s="33"/>
    </row>
    <row r="259416" spans="19:20">
      <c r="S259416" s="33"/>
      <c r="T259416" s="33"/>
    </row>
    <row r="259433" spans="19:20">
      <c r="S259433" s="33"/>
      <c r="T259433" s="33"/>
    </row>
    <row r="259450" spans="19:20">
      <c r="S259450" s="33"/>
      <c r="T259450" s="33"/>
    </row>
    <row r="259467" spans="19:20">
      <c r="S259467" s="33"/>
      <c r="T259467" s="33"/>
    </row>
    <row r="259484" spans="19:20">
      <c r="S259484" s="33"/>
      <c r="T259484" s="33"/>
    </row>
    <row r="259501" spans="19:20">
      <c r="S259501" s="33"/>
      <c r="T259501" s="33"/>
    </row>
    <row r="259518" spans="19:20">
      <c r="S259518" s="33"/>
      <c r="T259518" s="33"/>
    </row>
    <row r="259535" spans="19:20">
      <c r="S259535" s="33"/>
      <c r="T259535" s="33"/>
    </row>
    <row r="259552" spans="19:20">
      <c r="S259552" s="33"/>
      <c r="T259552" s="33"/>
    </row>
    <row r="259569" spans="19:20">
      <c r="S259569" s="33"/>
      <c r="T259569" s="33"/>
    </row>
    <row r="259586" spans="19:20">
      <c r="S259586" s="33"/>
      <c r="T259586" s="33"/>
    </row>
    <row r="259603" spans="19:20">
      <c r="S259603" s="33"/>
      <c r="T259603" s="33"/>
    </row>
    <row r="259620" spans="19:20">
      <c r="S259620" s="33"/>
      <c r="T259620" s="33"/>
    </row>
    <row r="259637" spans="19:20">
      <c r="S259637" s="33"/>
      <c r="T259637" s="33"/>
    </row>
    <row r="259654" spans="19:20">
      <c r="S259654" s="33"/>
      <c r="T259654" s="33"/>
    </row>
    <row r="259671" spans="19:20">
      <c r="S259671" s="33"/>
      <c r="T259671" s="33"/>
    </row>
    <row r="259688" spans="19:20">
      <c r="S259688" s="33"/>
      <c r="T259688" s="33"/>
    </row>
    <row r="259705" spans="19:20">
      <c r="S259705" s="33"/>
      <c r="T259705" s="33"/>
    </row>
    <row r="259722" spans="19:20">
      <c r="S259722" s="33"/>
      <c r="T259722" s="33"/>
    </row>
    <row r="259739" spans="19:20">
      <c r="S259739" s="33"/>
      <c r="T259739" s="33"/>
    </row>
    <row r="259756" spans="19:20">
      <c r="S259756" s="33"/>
      <c r="T259756" s="33"/>
    </row>
    <row r="259773" spans="19:20">
      <c r="S259773" s="33"/>
      <c r="T259773" s="33"/>
    </row>
    <row r="259790" spans="19:20">
      <c r="S259790" s="33"/>
      <c r="T259790" s="33"/>
    </row>
    <row r="259807" spans="19:20">
      <c r="S259807" s="33"/>
      <c r="T259807" s="33"/>
    </row>
    <row r="259824" spans="19:20">
      <c r="S259824" s="33"/>
      <c r="T259824" s="33"/>
    </row>
    <row r="259841" spans="19:20">
      <c r="S259841" s="33"/>
      <c r="T259841" s="33"/>
    </row>
    <row r="259858" spans="19:20">
      <c r="S259858" s="33"/>
      <c r="T259858" s="33"/>
    </row>
    <row r="259875" spans="19:20">
      <c r="S259875" s="33"/>
      <c r="T259875" s="33"/>
    </row>
    <row r="259892" spans="19:20">
      <c r="S259892" s="33"/>
      <c r="T259892" s="33"/>
    </row>
    <row r="259909" spans="19:20">
      <c r="S259909" s="33"/>
      <c r="T259909" s="33"/>
    </row>
    <row r="259926" spans="19:20">
      <c r="S259926" s="33"/>
      <c r="T259926" s="33"/>
    </row>
    <row r="259943" spans="19:20">
      <c r="S259943" s="33"/>
      <c r="T259943" s="33"/>
    </row>
    <row r="259960" spans="19:20">
      <c r="S259960" s="33"/>
      <c r="T259960" s="33"/>
    </row>
    <row r="259977" spans="19:20">
      <c r="S259977" s="33"/>
      <c r="T259977" s="33"/>
    </row>
    <row r="259994" spans="19:20">
      <c r="S259994" s="33"/>
      <c r="T259994" s="33"/>
    </row>
    <row r="260011" spans="19:20">
      <c r="S260011" s="33"/>
      <c r="T260011" s="33"/>
    </row>
    <row r="260028" spans="19:20">
      <c r="S260028" s="33"/>
      <c r="T260028" s="33"/>
    </row>
    <row r="260045" spans="19:20">
      <c r="S260045" s="33"/>
      <c r="T260045" s="33"/>
    </row>
    <row r="260062" spans="19:20">
      <c r="S260062" s="33"/>
      <c r="T260062" s="33"/>
    </row>
    <row r="260079" spans="19:20">
      <c r="S260079" s="33"/>
      <c r="T260079" s="33"/>
    </row>
    <row r="260096" spans="19:20">
      <c r="S260096" s="33"/>
      <c r="T260096" s="33"/>
    </row>
    <row r="260113" spans="19:20">
      <c r="S260113" s="33"/>
      <c r="T260113" s="33"/>
    </row>
    <row r="260130" spans="19:20">
      <c r="S260130" s="33"/>
      <c r="T260130" s="33"/>
    </row>
    <row r="260147" spans="19:20">
      <c r="S260147" s="33"/>
      <c r="T260147" s="33"/>
    </row>
    <row r="260164" spans="19:20">
      <c r="S260164" s="33"/>
      <c r="T260164" s="33"/>
    </row>
    <row r="260181" spans="19:20">
      <c r="S260181" s="33"/>
      <c r="T260181" s="33"/>
    </row>
    <row r="260198" spans="19:20">
      <c r="S260198" s="33"/>
      <c r="T260198" s="33"/>
    </row>
    <row r="260215" spans="19:20">
      <c r="S260215" s="33"/>
      <c r="T260215" s="33"/>
    </row>
    <row r="260232" spans="19:20">
      <c r="S260232" s="33"/>
      <c r="T260232" s="33"/>
    </row>
    <row r="260249" spans="19:20">
      <c r="S260249" s="33"/>
      <c r="T260249" s="33"/>
    </row>
    <row r="260266" spans="19:20">
      <c r="S260266" s="33"/>
      <c r="T260266" s="33"/>
    </row>
    <row r="260283" spans="19:20">
      <c r="S260283" s="33"/>
      <c r="T260283" s="33"/>
    </row>
    <row r="260300" spans="19:20">
      <c r="S260300" s="33"/>
      <c r="T260300" s="33"/>
    </row>
    <row r="260317" spans="19:20">
      <c r="S260317" s="33"/>
      <c r="T260317" s="33"/>
    </row>
    <row r="260334" spans="19:20">
      <c r="S260334" s="33"/>
      <c r="T260334" s="33"/>
    </row>
    <row r="260351" spans="19:20">
      <c r="S260351" s="33"/>
      <c r="T260351" s="33"/>
    </row>
    <row r="260368" spans="19:20">
      <c r="S260368" s="33"/>
      <c r="T260368" s="33"/>
    </row>
    <row r="260385" spans="19:20">
      <c r="S260385" s="33"/>
      <c r="T260385" s="33"/>
    </row>
    <row r="260402" spans="19:20">
      <c r="S260402" s="33"/>
      <c r="T260402" s="33"/>
    </row>
    <row r="260419" spans="19:20">
      <c r="S260419" s="33"/>
      <c r="T260419" s="33"/>
    </row>
    <row r="260436" spans="19:20">
      <c r="S260436" s="33"/>
      <c r="T260436" s="33"/>
    </row>
    <row r="260453" spans="19:20">
      <c r="S260453" s="33"/>
      <c r="T260453" s="33"/>
    </row>
    <row r="260470" spans="19:20">
      <c r="S260470" s="33"/>
      <c r="T260470" s="33"/>
    </row>
    <row r="260487" spans="19:20">
      <c r="S260487" s="33"/>
      <c r="T260487" s="33"/>
    </row>
    <row r="260504" spans="19:20">
      <c r="S260504" s="33"/>
      <c r="T260504" s="33"/>
    </row>
    <row r="260521" spans="19:20">
      <c r="S260521" s="33"/>
      <c r="T260521" s="33"/>
    </row>
    <row r="260538" spans="19:20">
      <c r="S260538" s="33"/>
      <c r="T260538" s="33"/>
    </row>
    <row r="260555" spans="19:20">
      <c r="S260555" s="33"/>
      <c r="T260555" s="33"/>
    </row>
    <row r="260572" spans="19:20">
      <c r="S260572" s="33"/>
      <c r="T260572" s="33"/>
    </row>
    <row r="260589" spans="19:20">
      <c r="S260589" s="33"/>
      <c r="T260589" s="33"/>
    </row>
    <row r="260606" spans="19:20">
      <c r="S260606" s="33"/>
      <c r="T260606" s="33"/>
    </row>
    <row r="260623" spans="19:20">
      <c r="S260623" s="33"/>
      <c r="T260623" s="33"/>
    </row>
    <row r="260640" spans="19:20">
      <c r="S260640" s="33"/>
      <c r="T260640" s="33"/>
    </row>
    <row r="260657" spans="19:20">
      <c r="S260657" s="33"/>
      <c r="T260657" s="33"/>
    </row>
    <row r="260674" spans="19:20">
      <c r="S260674" s="33"/>
      <c r="T260674" s="33"/>
    </row>
    <row r="260691" spans="19:20">
      <c r="S260691" s="33"/>
      <c r="T260691" s="33"/>
    </row>
    <row r="260708" spans="19:20">
      <c r="S260708" s="33"/>
      <c r="T260708" s="33"/>
    </row>
    <row r="260725" spans="19:20">
      <c r="S260725" s="33"/>
      <c r="T260725" s="33"/>
    </row>
    <row r="260742" spans="19:20">
      <c r="S260742" s="33"/>
      <c r="T260742" s="33"/>
    </row>
    <row r="260759" spans="19:20">
      <c r="S260759" s="33"/>
      <c r="T260759" s="33"/>
    </row>
    <row r="260776" spans="19:20">
      <c r="S260776" s="33"/>
      <c r="T260776" s="33"/>
    </row>
    <row r="260793" spans="19:20">
      <c r="S260793" s="33"/>
      <c r="T260793" s="33"/>
    </row>
    <row r="260810" spans="19:20">
      <c r="S260810" s="33"/>
      <c r="T260810" s="33"/>
    </row>
    <row r="260827" spans="19:20">
      <c r="S260827" s="33"/>
      <c r="T260827" s="33"/>
    </row>
    <row r="260844" spans="19:20">
      <c r="S260844" s="33"/>
      <c r="T260844" s="33"/>
    </row>
    <row r="260861" spans="19:20">
      <c r="S260861" s="33"/>
      <c r="T260861" s="33"/>
    </row>
    <row r="260878" spans="19:20">
      <c r="S260878" s="33"/>
      <c r="T260878" s="33"/>
    </row>
    <row r="260895" spans="19:20">
      <c r="S260895" s="33"/>
      <c r="T260895" s="33"/>
    </row>
    <row r="260912" spans="19:20">
      <c r="S260912" s="33"/>
      <c r="T260912" s="33"/>
    </row>
    <row r="260929" spans="19:20">
      <c r="S260929" s="33"/>
      <c r="T260929" s="33"/>
    </row>
    <row r="260946" spans="19:20">
      <c r="S260946" s="33"/>
      <c r="T260946" s="33"/>
    </row>
    <row r="260963" spans="19:20">
      <c r="S260963" s="33"/>
      <c r="T260963" s="33"/>
    </row>
    <row r="260980" spans="19:20">
      <c r="S260980" s="33"/>
      <c r="T260980" s="33"/>
    </row>
    <row r="260997" spans="19:20">
      <c r="S260997" s="33"/>
      <c r="T260997" s="33"/>
    </row>
    <row r="261014" spans="19:20">
      <c r="S261014" s="33"/>
      <c r="T261014" s="33"/>
    </row>
    <row r="261031" spans="19:20">
      <c r="S261031" s="33"/>
      <c r="T261031" s="33"/>
    </row>
    <row r="261048" spans="19:20">
      <c r="S261048" s="33"/>
      <c r="T261048" s="33"/>
    </row>
    <row r="261065" spans="19:20">
      <c r="S261065" s="33"/>
      <c r="T261065" s="33"/>
    </row>
    <row r="261082" spans="19:20">
      <c r="S261082" s="33"/>
      <c r="T261082" s="33"/>
    </row>
    <row r="261099" spans="19:20">
      <c r="S261099" s="33"/>
      <c r="T261099" s="33"/>
    </row>
    <row r="261116" spans="19:20">
      <c r="S261116" s="33"/>
      <c r="T261116" s="33"/>
    </row>
    <row r="261133" spans="19:20">
      <c r="S261133" s="33"/>
      <c r="T261133" s="33"/>
    </row>
    <row r="261150" spans="19:20">
      <c r="S261150" s="33"/>
      <c r="T261150" s="33"/>
    </row>
    <row r="261167" spans="19:20">
      <c r="S261167" s="33"/>
      <c r="T261167" s="33"/>
    </row>
    <row r="261184" spans="19:20">
      <c r="S261184" s="33"/>
      <c r="T261184" s="33"/>
    </row>
    <row r="261201" spans="19:20">
      <c r="S261201" s="33"/>
      <c r="T261201" s="33"/>
    </row>
    <row r="261218" spans="19:20">
      <c r="S261218" s="33"/>
      <c r="T261218" s="33"/>
    </row>
    <row r="261235" spans="19:20">
      <c r="S261235" s="33"/>
      <c r="T261235" s="33"/>
    </row>
    <row r="261252" spans="19:20">
      <c r="S261252" s="33"/>
      <c r="T261252" s="33"/>
    </row>
    <row r="261269" spans="19:20">
      <c r="S261269" s="33"/>
      <c r="T261269" s="33"/>
    </row>
    <row r="261286" spans="19:20">
      <c r="S261286" s="33"/>
      <c r="T261286" s="33"/>
    </row>
    <row r="261303" spans="19:20">
      <c r="S261303" s="33"/>
      <c r="T261303" s="33"/>
    </row>
    <row r="261320" spans="19:20">
      <c r="S261320" s="33"/>
      <c r="T261320" s="33"/>
    </row>
    <row r="261337" spans="19:20">
      <c r="S261337" s="33"/>
      <c r="T261337" s="33"/>
    </row>
    <row r="261354" spans="19:20">
      <c r="S261354" s="33"/>
      <c r="T261354" s="33"/>
    </row>
    <row r="261371" spans="19:20">
      <c r="S261371" s="33"/>
      <c r="T261371" s="33"/>
    </row>
    <row r="261388" spans="19:20">
      <c r="S261388" s="33"/>
      <c r="T261388" s="33"/>
    </row>
    <row r="261405" spans="19:20">
      <c r="S261405" s="33"/>
      <c r="T261405" s="33"/>
    </row>
    <row r="261422" spans="19:20">
      <c r="S261422" s="33"/>
      <c r="T261422" s="33"/>
    </row>
    <row r="261439" spans="19:20">
      <c r="S261439" s="33"/>
      <c r="T261439" s="33"/>
    </row>
    <row r="261456" spans="19:20">
      <c r="S261456" s="33"/>
      <c r="T261456" s="33"/>
    </row>
    <row r="261473" spans="19:20">
      <c r="S261473" s="33"/>
      <c r="T261473" s="33"/>
    </row>
    <row r="261490" spans="19:20">
      <c r="S261490" s="33"/>
      <c r="T261490" s="33"/>
    </row>
    <row r="261507" spans="19:20">
      <c r="S261507" s="33"/>
      <c r="T261507" s="33"/>
    </row>
    <row r="261524" spans="19:20">
      <c r="S261524" s="33"/>
      <c r="T261524" s="33"/>
    </row>
    <row r="261541" spans="19:20">
      <c r="S261541" s="33"/>
      <c r="T261541" s="33"/>
    </row>
    <row r="261558" spans="19:20">
      <c r="S261558" s="33"/>
      <c r="T261558" s="33"/>
    </row>
    <row r="261575" spans="19:20">
      <c r="S261575" s="33"/>
      <c r="T261575" s="33"/>
    </row>
    <row r="261592" spans="19:20">
      <c r="S261592" s="33"/>
      <c r="T261592" s="33"/>
    </row>
    <row r="261609" spans="19:20">
      <c r="S261609" s="33"/>
      <c r="T261609" s="33"/>
    </row>
    <row r="261626" spans="19:20">
      <c r="S261626" s="33"/>
      <c r="T261626" s="33"/>
    </row>
    <row r="261643" spans="19:20">
      <c r="S261643" s="33"/>
      <c r="T261643" s="33"/>
    </row>
    <row r="261660" spans="19:20">
      <c r="S261660" s="33"/>
      <c r="T261660" s="33"/>
    </row>
    <row r="261677" spans="19:20">
      <c r="S261677" s="33"/>
      <c r="T261677" s="33"/>
    </row>
    <row r="261694" spans="19:20">
      <c r="S261694" s="33"/>
      <c r="T261694" s="33"/>
    </row>
    <row r="261711" spans="19:20">
      <c r="S261711" s="33"/>
      <c r="T261711" s="33"/>
    </row>
    <row r="261728" spans="19:20">
      <c r="S261728" s="33"/>
      <c r="T261728" s="33"/>
    </row>
    <row r="261745" spans="19:20">
      <c r="S261745" s="33"/>
      <c r="T261745" s="33"/>
    </row>
    <row r="261762" spans="19:20">
      <c r="S261762" s="33"/>
      <c r="T261762" s="33"/>
    </row>
    <row r="261779" spans="19:20">
      <c r="S261779" s="33"/>
      <c r="T261779" s="33"/>
    </row>
    <row r="261796" spans="19:20">
      <c r="S261796" s="33"/>
      <c r="T261796" s="33"/>
    </row>
    <row r="261813" spans="19:20">
      <c r="S261813" s="33"/>
      <c r="T261813" s="33"/>
    </row>
    <row r="261830" spans="19:20">
      <c r="S261830" s="33"/>
      <c r="T261830" s="33"/>
    </row>
    <row r="261847" spans="19:20">
      <c r="S261847" s="33"/>
      <c r="T261847" s="33"/>
    </row>
    <row r="261864" spans="19:20">
      <c r="S261864" s="33"/>
      <c r="T261864" s="33"/>
    </row>
    <row r="261881" spans="19:20">
      <c r="S261881" s="33"/>
      <c r="T261881" s="33"/>
    </row>
    <row r="261898" spans="19:20">
      <c r="S261898" s="33"/>
      <c r="T261898" s="33"/>
    </row>
    <row r="261915" spans="19:20">
      <c r="S261915" s="33"/>
      <c r="T261915" s="33"/>
    </row>
    <row r="261932" spans="19:20">
      <c r="S261932" s="33"/>
      <c r="T261932" s="33"/>
    </row>
    <row r="261949" spans="19:20">
      <c r="S261949" s="33"/>
      <c r="T261949" s="33"/>
    </row>
    <row r="261966" spans="19:20">
      <c r="S261966" s="33"/>
      <c r="T261966" s="33"/>
    </row>
    <row r="261983" spans="19:20">
      <c r="S261983" s="33"/>
      <c r="T261983" s="33"/>
    </row>
    <row r="262000" spans="19:20">
      <c r="S262000" s="33"/>
      <c r="T262000" s="33"/>
    </row>
    <row r="262017" spans="19:20">
      <c r="S262017" s="33"/>
      <c r="T262017" s="33"/>
    </row>
    <row r="262034" spans="19:20">
      <c r="S262034" s="33"/>
      <c r="T262034" s="33"/>
    </row>
    <row r="262051" spans="19:20">
      <c r="S262051" s="33"/>
      <c r="T262051" s="33"/>
    </row>
    <row r="262068" spans="19:20">
      <c r="S262068" s="33"/>
      <c r="T262068" s="33"/>
    </row>
    <row r="262085" spans="19:20">
      <c r="S262085" s="33"/>
      <c r="T262085" s="33"/>
    </row>
    <row r="262102" spans="19:20">
      <c r="S262102" s="33"/>
      <c r="T262102" s="33"/>
    </row>
    <row r="262119" spans="19:20">
      <c r="S262119" s="33"/>
      <c r="T262119" s="33"/>
    </row>
    <row r="262136" spans="19:20">
      <c r="S262136" s="33"/>
      <c r="T262136" s="33"/>
    </row>
    <row r="262153" spans="19:20">
      <c r="S262153" s="33"/>
      <c r="T262153" s="33"/>
    </row>
    <row r="262170" spans="19:20">
      <c r="S262170" s="33"/>
      <c r="T262170" s="33"/>
    </row>
    <row r="262187" spans="19:20">
      <c r="S262187" s="33"/>
      <c r="T262187" s="33"/>
    </row>
    <row r="262204" spans="19:20">
      <c r="S262204" s="33"/>
      <c r="T262204" s="33"/>
    </row>
    <row r="262221" spans="19:20">
      <c r="S262221" s="33"/>
      <c r="T262221" s="33"/>
    </row>
    <row r="262238" spans="19:20">
      <c r="S262238" s="33"/>
      <c r="T262238" s="33"/>
    </row>
    <row r="262255" spans="19:20">
      <c r="S262255" s="33"/>
      <c r="T262255" s="33"/>
    </row>
    <row r="262272" spans="19:20">
      <c r="S262272" s="33"/>
      <c r="T262272" s="33"/>
    </row>
    <row r="262289" spans="19:20">
      <c r="S262289" s="33"/>
      <c r="T262289" s="33"/>
    </row>
    <row r="262306" spans="19:20">
      <c r="S262306" s="33"/>
      <c r="T262306" s="33"/>
    </row>
    <row r="262323" spans="19:20">
      <c r="S262323" s="33"/>
      <c r="T262323" s="33"/>
    </row>
    <row r="262340" spans="19:20">
      <c r="S262340" s="33"/>
      <c r="T262340" s="33"/>
    </row>
    <row r="262357" spans="19:20">
      <c r="S262357" s="33"/>
      <c r="T262357" s="33"/>
    </row>
    <row r="262374" spans="19:20">
      <c r="S262374" s="33"/>
      <c r="T262374" s="33"/>
    </row>
    <row r="262391" spans="19:20">
      <c r="S262391" s="33"/>
      <c r="T262391" s="33"/>
    </row>
    <row r="262408" spans="19:20">
      <c r="S262408" s="33"/>
      <c r="T262408" s="33"/>
    </row>
    <row r="262425" spans="19:20">
      <c r="S262425" s="33"/>
      <c r="T262425" s="33"/>
    </row>
    <row r="262442" spans="19:20">
      <c r="S262442" s="33"/>
      <c r="T262442" s="33"/>
    </row>
    <row r="262459" spans="19:20">
      <c r="S262459" s="33"/>
      <c r="T262459" s="33"/>
    </row>
    <row r="262476" spans="19:20">
      <c r="S262476" s="33"/>
      <c r="T262476" s="33"/>
    </row>
    <row r="262493" spans="19:20">
      <c r="S262493" s="33"/>
      <c r="T262493" s="33"/>
    </row>
    <row r="262510" spans="19:20">
      <c r="S262510" s="33"/>
      <c r="T262510" s="33"/>
    </row>
    <row r="262527" spans="19:20">
      <c r="S262527" s="33"/>
      <c r="T262527" s="33"/>
    </row>
    <row r="262544" spans="19:20">
      <c r="S262544" s="33"/>
      <c r="T262544" s="33"/>
    </row>
    <row r="262561" spans="19:20">
      <c r="S262561" s="33"/>
      <c r="T262561" s="33"/>
    </row>
    <row r="262578" spans="19:20">
      <c r="S262578" s="33"/>
      <c r="T262578" s="33"/>
    </row>
    <row r="262595" spans="19:20">
      <c r="S262595" s="33"/>
      <c r="T262595" s="33"/>
    </row>
    <row r="262612" spans="19:20">
      <c r="S262612" s="33"/>
      <c r="T262612" s="33"/>
    </row>
    <row r="262629" spans="19:20">
      <c r="S262629" s="33"/>
      <c r="T262629" s="33"/>
    </row>
    <row r="262646" spans="19:20">
      <c r="S262646" s="33"/>
      <c r="T262646" s="33"/>
    </row>
    <row r="262663" spans="19:20">
      <c r="S262663" s="33"/>
      <c r="T262663" s="33"/>
    </row>
    <row r="262680" spans="19:20">
      <c r="S262680" s="33"/>
      <c r="T262680" s="33"/>
    </row>
    <row r="262697" spans="19:20">
      <c r="S262697" s="33"/>
      <c r="T262697" s="33"/>
    </row>
    <row r="262714" spans="19:20">
      <c r="S262714" s="33"/>
      <c r="T262714" s="33"/>
    </row>
    <row r="262731" spans="19:20">
      <c r="S262731" s="33"/>
      <c r="T262731" s="33"/>
    </row>
    <row r="262748" spans="19:20">
      <c r="S262748" s="33"/>
      <c r="T262748" s="33"/>
    </row>
    <row r="262765" spans="19:20">
      <c r="S262765" s="33"/>
      <c r="T262765" s="33"/>
    </row>
    <row r="262782" spans="19:20">
      <c r="S262782" s="33"/>
      <c r="T262782" s="33"/>
    </row>
    <row r="262799" spans="19:20">
      <c r="S262799" s="33"/>
      <c r="T262799" s="33"/>
    </row>
    <row r="262816" spans="19:20">
      <c r="S262816" s="33"/>
      <c r="T262816" s="33"/>
    </row>
    <row r="262833" spans="19:20">
      <c r="S262833" s="33"/>
      <c r="T262833" s="33"/>
    </row>
    <row r="262850" spans="19:20">
      <c r="S262850" s="33"/>
      <c r="T262850" s="33"/>
    </row>
    <row r="262867" spans="19:20">
      <c r="S262867" s="33"/>
      <c r="T262867" s="33"/>
    </row>
    <row r="262884" spans="19:20">
      <c r="S262884" s="33"/>
      <c r="T262884" s="33"/>
    </row>
    <row r="262901" spans="19:20">
      <c r="S262901" s="33"/>
      <c r="T262901" s="33"/>
    </row>
    <row r="262918" spans="19:20">
      <c r="S262918" s="33"/>
      <c r="T262918" s="33"/>
    </row>
    <row r="262935" spans="19:20">
      <c r="S262935" s="33"/>
      <c r="T262935" s="33"/>
    </row>
    <row r="262952" spans="19:20">
      <c r="S262952" s="33"/>
      <c r="T262952" s="33"/>
    </row>
    <row r="262969" spans="19:20">
      <c r="S262969" s="33"/>
      <c r="T262969" s="33"/>
    </row>
    <row r="262986" spans="19:20">
      <c r="S262986" s="33"/>
      <c r="T262986" s="33"/>
    </row>
    <row r="263003" spans="19:20">
      <c r="S263003" s="33"/>
      <c r="T263003" s="33"/>
    </row>
    <row r="263020" spans="19:20">
      <c r="S263020" s="33"/>
      <c r="T263020" s="33"/>
    </row>
    <row r="263037" spans="19:20">
      <c r="S263037" s="33"/>
      <c r="T263037" s="33"/>
    </row>
    <row r="263054" spans="19:20">
      <c r="S263054" s="33"/>
      <c r="T263054" s="33"/>
    </row>
    <row r="263071" spans="19:20">
      <c r="S263071" s="33"/>
      <c r="T263071" s="33"/>
    </row>
    <row r="263088" spans="19:20">
      <c r="S263088" s="33"/>
      <c r="T263088" s="33"/>
    </row>
    <row r="263105" spans="19:20">
      <c r="S263105" s="33"/>
      <c r="T263105" s="33"/>
    </row>
    <row r="263122" spans="19:20">
      <c r="S263122" s="33"/>
      <c r="T263122" s="33"/>
    </row>
    <row r="263139" spans="19:20">
      <c r="S263139" s="33"/>
      <c r="T263139" s="33"/>
    </row>
    <row r="263156" spans="19:20">
      <c r="S263156" s="33"/>
      <c r="T263156" s="33"/>
    </row>
    <row r="263173" spans="19:20">
      <c r="S263173" s="33"/>
      <c r="T263173" s="33"/>
    </row>
    <row r="263190" spans="19:20">
      <c r="S263190" s="33"/>
      <c r="T263190" s="33"/>
    </row>
    <row r="263207" spans="19:20">
      <c r="S263207" s="33"/>
      <c r="T263207" s="33"/>
    </row>
    <row r="263224" spans="19:20">
      <c r="S263224" s="33"/>
      <c r="T263224" s="33"/>
    </row>
    <row r="263241" spans="19:20">
      <c r="S263241" s="33"/>
      <c r="T263241" s="33"/>
    </row>
    <row r="263258" spans="19:20">
      <c r="S263258" s="33"/>
      <c r="T263258" s="33"/>
    </row>
    <row r="263275" spans="19:20">
      <c r="S263275" s="33"/>
      <c r="T263275" s="33"/>
    </row>
    <row r="263292" spans="19:20">
      <c r="S263292" s="33"/>
      <c r="T263292" s="33"/>
    </row>
    <row r="263309" spans="19:20">
      <c r="S263309" s="33"/>
      <c r="T263309" s="33"/>
    </row>
    <row r="263326" spans="19:20">
      <c r="S263326" s="33"/>
      <c r="T263326" s="33"/>
    </row>
    <row r="263343" spans="19:20">
      <c r="S263343" s="33"/>
      <c r="T263343" s="33"/>
    </row>
    <row r="263360" spans="19:20">
      <c r="S263360" s="33"/>
      <c r="T263360" s="33"/>
    </row>
    <row r="263377" spans="19:20">
      <c r="S263377" s="33"/>
      <c r="T263377" s="33"/>
    </row>
    <row r="263394" spans="19:20">
      <c r="S263394" s="33"/>
      <c r="T263394" s="33"/>
    </row>
    <row r="263411" spans="19:20">
      <c r="S263411" s="33"/>
      <c r="T263411" s="33"/>
    </row>
    <row r="263428" spans="19:20">
      <c r="S263428" s="33"/>
      <c r="T263428" s="33"/>
    </row>
    <row r="263445" spans="19:20">
      <c r="S263445" s="33"/>
      <c r="T263445" s="33"/>
    </row>
    <row r="263462" spans="19:20">
      <c r="S263462" s="33"/>
      <c r="T263462" s="33"/>
    </row>
    <row r="263479" spans="19:20">
      <c r="S263479" s="33"/>
      <c r="T263479" s="33"/>
    </row>
    <row r="263496" spans="19:20">
      <c r="S263496" s="33"/>
      <c r="T263496" s="33"/>
    </row>
    <row r="263513" spans="19:20">
      <c r="S263513" s="33"/>
      <c r="T263513" s="33"/>
    </row>
    <row r="263530" spans="19:20">
      <c r="S263530" s="33"/>
      <c r="T263530" s="33"/>
    </row>
    <row r="263547" spans="19:20">
      <c r="S263547" s="33"/>
      <c r="T263547" s="33"/>
    </row>
    <row r="263564" spans="19:20">
      <c r="S263564" s="33"/>
      <c r="T263564" s="33"/>
    </row>
    <row r="263581" spans="19:20">
      <c r="S263581" s="33"/>
      <c r="T263581" s="33"/>
    </row>
    <row r="263598" spans="19:20">
      <c r="S263598" s="33"/>
      <c r="T263598" s="33"/>
    </row>
    <row r="263615" spans="19:20">
      <c r="S263615" s="33"/>
      <c r="T263615" s="33"/>
    </row>
    <row r="263632" spans="19:20">
      <c r="S263632" s="33"/>
      <c r="T263632" s="33"/>
    </row>
    <row r="263649" spans="19:20">
      <c r="S263649" s="33"/>
      <c r="T263649" s="33"/>
    </row>
    <row r="263666" spans="19:20">
      <c r="S263666" s="33"/>
      <c r="T263666" s="33"/>
    </row>
    <row r="263683" spans="19:20">
      <c r="S263683" s="33"/>
      <c r="T263683" s="33"/>
    </row>
    <row r="263700" spans="19:20">
      <c r="S263700" s="33"/>
      <c r="T263700" s="33"/>
    </row>
    <row r="263717" spans="19:20">
      <c r="S263717" s="33"/>
      <c r="T263717" s="33"/>
    </row>
    <row r="263734" spans="19:20">
      <c r="S263734" s="33"/>
      <c r="T263734" s="33"/>
    </row>
    <row r="263751" spans="19:20">
      <c r="S263751" s="33"/>
      <c r="T263751" s="33"/>
    </row>
    <row r="263768" spans="19:20">
      <c r="S263768" s="33"/>
      <c r="T263768" s="33"/>
    </row>
    <row r="263785" spans="19:20">
      <c r="S263785" s="33"/>
      <c r="T263785" s="33"/>
    </row>
    <row r="263802" spans="19:20">
      <c r="S263802" s="33"/>
      <c r="T263802" s="33"/>
    </row>
    <row r="263819" spans="19:20">
      <c r="S263819" s="33"/>
      <c r="T263819" s="33"/>
    </row>
    <row r="263836" spans="19:20">
      <c r="S263836" s="33"/>
      <c r="T263836" s="33"/>
    </row>
    <row r="263853" spans="19:20">
      <c r="S263853" s="33"/>
      <c r="T263853" s="33"/>
    </row>
    <row r="263870" spans="19:20">
      <c r="S263870" s="33"/>
      <c r="T263870" s="33"/>
    </row>
    <row r="263887" spans="19:20">
      <c r="S263887" s="33"/>
      <c r="T263887" s="33"/>
    </row>
    <row r="263904" spans="19:20">
      <c r="S263904" s="33"/>
      <c r="T263904" s="33"/>
    </row>
    <row r="263921" spans="19:20">
      <c r="S263921" s="33"/>
      <c r="T263921" s="33"/>
    </row>
    <row r="263938" spans="19:20">
      <c r="S263938" s="33"/>
      <c r="T263938" s="33"/>
    </row>
    <row r="263955" spans="19:20">
      <c r="S263955" s="33"/>
      <c r="T263955" s="33"/>
    </row>
    <row r="263972" spans="19:20">
      <c r="S263972" s="33"/>
      <c r="T263972" s="33"/>
    </row>
    <row r="263989" spans="19:20">
      <c r="S263989" s="33"/>
      <c r="T263989" s="33"/>
    </row>
    <row r="264006" spans="19:20">
      <c r="S264006" s="33"/>
      <c r="T264006" s="33"/>
    </row>
    <row r="264023" spans="19:20">
      <c r="S264023" s="33"/>
      <c r="T264023" s="33"/>
    </row>
    <row r="264040" spans="19:20">
      <c r="S264040" s="33"/>
      <c r="T264040" s="33"/>
    </row>
    <row r="264057" spans="19:20">
      <c r="S264057" s="33"/>
      <c r="T264057" s="33"/>
    </row>
    <row r="264074" spans="19:20">
      <c r="S264074" s="33"/>
      <c r="T264074" s="33"/>
    </row>
    <row r="264091" spans="19:20">
      <c r="S264091" s="33"/>
      <c r="T264091" s="33"/>
    </row>
    <row r="264108" spans="19:20">
      <c r="S264108" s="33"/>
      <c r="T264108" s="33"/>
    </row>
    <row r="264125" spans="19:20">
      <c r="S264125" s="33"/>
      <c r="T264125" s="33"/>
    </row>
    <row r="264142" spans="19:20">
      <c r="S264142" s="33"/>
      <c r="T264142" s="33"/>
    </row>
    <row r="264159" spans="19:20">
      <c r="S264159" s="33"/>
      <c r="T264159" s="33"/>
    </row>
    <row r="264176" spans="19:20">
      <c r="S264176" s="33"/>
      <c r="T264176" s="33"/>
    </row>
    <row r="264193" spans="19:20">
      <c r="S264193" s="33"/>
      <c r="T264193" s="33"/>
    </row>
    <row r="264210" spans="19:20">
      <c r="S264210" s="33"/>
      <c r="T264210" s="33"/>
    </row>
    <row r="264227" spans="19:20">
      <c r="S264227" s="33"/>
      <c r="T264227" s="33"/>
    </row>
    <row r="264244" spans="19:20">
      <c r="S264244" s="33"/>
      <c r="T264244" s="33"/>
    </row>
    <row r="264261" spans="19:20">
      <c r="S264261" s="33"/>
      <c r="T264261" s="33"/>
    </row>
    <row r="264278" spans="19:20">
      <c r="S264278" s="33"/>
      <c r="T264278" s="33"/>
    </row>
    <row r="264295" spans="19:20">
      <c r="S264295" s="33"/>
      <c r="T264295" s="33"/>
    </row>
    <row r="264312" spans="19:20">
      <c r="S264312" s="33"/>
      <c r="T264312" s="33"/>
    </row>
    <row r="264329" spans="19:20">
      <c r="S264329" s="33"/>
      <c r="T264329" s="33"/>
    </row>
    <row r="264346" spans="19:20">
      <c r="S264346" s="33"/>
      <c r="T264346" s="33"/>
    </row>
    <row r="264363" spans="19:20">
      <c r="S264363" s="33"/>
      <c r="T264363" s="33"/>
    </row>
    <row r="264380" spans="19:20">
      <c r="S264380" s="33"/>
      <c r="T264380" s="33"/>
    </row>
    <row r="264397" spans="19:20">
      <c r="S264397" s="33"/>
      <c r="T264397" s="33"/>
    </row>
    <row r="264414" spans="19:20">
      <c r="S264414" s="33"/>
      <c r="T264414" s="33"/>
    </row>
    <row r="264431" spans="19:20">
      <c r="S264431" s="33"/>
      <c r="T264431" s="33"/>
    </row>
    <row r="264448" spans="19:20">
      <c r="S264448" s="33"/>
      <c r="T264448" s="33"/>
    </row>
    <row r="264465" spans="19:20">
      <c r="S264465" s="33"/>
      <c r="T264465" s="33"/>
    </row>
    <row r="264482" spans="19:20">
      <c r="S264482" s="33"/>
      <c r="T264482" s="33"/>
    </row>
    <row r="264499" spans="19:20">
      <c r="S264499" s="33"/>
      <c r="T264499" s="33"/>
    </row>
    <row r="264516" spans="19:20">
      <c r="S264516" s="33"/>
      <c r="T264516" s="33"/>
    </row>
    <row r="264533" spans="19:20">
      <c r="S264533" s="33"/>
      <c r="T264533" s="33"/>
    </row>
    <row r="264550" spans="19:20">
      <c r="S264550" s="33"/>
      <c r="T264550" s="33"/>
    </row>
    <row r="264567" spans="19:20">
      <c r="S264567" s="33"/>
      <c r="T264567" s="33"/>
    </row>
    <row r="264584" spans="19:20">
      <c r="S264584" s="33"/>
      <c r="T264584" s="33"/>
    </row>
    <row r="264601" spans="19:20">
      <c r="S264601" s="33"/>
      <c r="T264601" s="33"/>
    </row>
    <row r="264618" spans="19:20">
      <c r="S264618" s="33"/>
      <c r="T264618" s="33"/>
    </row>
    <row r="264635" spans="19:20">
      <c r="S264635" s="33"/>
      <c r="T264635" s="33"/>
    </row>
    <row r="264652" spans="19:20">
      <c r="S264652" s="33"/>
      <c r="T264652" s="33"/>
    </row>
    <row r="264669" spans="19:20">
      <c r="S264669" s="33"/>
      <c r="T264669" s="33"/>
    </row>
    <row r="264686" spans="19:20">
      <c r="S264686" s="33"/>
      <c r="T264686" s="33"/>
    </row>
    <row r="264703" spans="19:20">
      <c r="S264703" s="33"/>
      <c r="T264703" s="33"/>
    </row>
    <row r="264720" spans="19:20">
      <c r="S264720" s="33"/>
      <c r="T264720" s="33"/>
    </row>
    <row r="264737" spans="19:20">
      <c r="S264737" s="33"/>
      <c r="T264737" s="33"/>
    </row>
    <row r="264754" spans="19:20">
      <c r="S264754" s="33"/>
      <c r="T264754" s="33"/>
    </row>
    <row r="264771" spans="19:20">
      <c r="S264771" s="33"/>
      <c r="T264771" s="33"/>
    </row>
    <row r="264788" spans="19:20">
      <c r="S264788" s="33"/>
      <c r="T264788" s="33"/>
    </row>
    <row r="264805" spans="19:20">
      <c r="S264805" s="33"/>
      <c r="T264805" s="33"/>
    </row>
    <row r="264822" spans="19:20">
      <c r="S264822" s="33"/>
      <c r="T264822" s="33"/>
    </row>
    <row r="264839" spans="19:20">
      <c r="S264839" s="33"/>
      <c r="T264839" s="33"/>
    </row>
    <row r="264856" spans="19:20">
      <c r="S264856" s="33"/>
      <c r="T264856" s="33"/>
    </row>
    <row r="264873" spans="19:20">
      <c r="S264873" s="33"/>
      <c r="T264873" s="33"/>
    </row>
    <row r="264890" spans="19:20">
      <c r="S264890" s="33"/>
      <c r="T264890" s="33"/>
    </row>
    <row r="264907" spans="19:20">
      <c r="S264907" s="33"/>
      <c r="T264907" s="33"/>
    </row>
    <row r="264924" spans="19:20">
      <c r="S264924" s="33"/>
      <c r="T264924" s="33"/>
    </row>
    <row r="264941" spans="19:20">
      <c r="S264941" s="33"/>
      <c r="T264941" s="33"/>
    </row>
    <row r="264958" spans="19:20">
      <c r="S264958" s="33"/>
      <c r="T264958" s="33"/>
    </row>
    <row r="264975" spans="19:20">
      <c r="S264975" s="33"/>
      <c r="T264975" s="33"/>
    </row>
    <row r="264992" spans="19:20">
      <c r="S264992" s="33"/>
      <c r="T264992" s="33"/>
    </row>
    <row r="265009" spans="19:20">
      <c r="S265009" s="33"/>
      <c r="T265009" s="33"/>
    </row>
    <row r="265026" spans="19:20">
      <c r="S265026" s="33"/>
      <c r="T265026" s="33"/>
    </row>
    <row r="265043" spans="19:20">
      <c r="S265043" s="33"/>
      <c r="T265043" s="33"/>
    </row>
    <row r="265060" spans="19:20">
      <c r="S265060" s="33"/>
      <c r="T265060" s="33"/>
    </row>
    <row r="265077" spans="19:20">
      <c r="S265077" s="33"/>
      <c r="T265077" s="33"/>
    </row>
    <row r="265094" spans="19:20">
      <c r="S265094" s="33"/>
      <c r="T265094" s="33"/>
    </row>
    <row r="265111" spans="19:20">
      <c r="S265111" s="33"/>
      <c r="T265111" s="33"/>
    </row>
    <row r="265128" spans="19:20">
      <c r="S265128" s="33"/>
      <c r="T265128" s="33"/>
    </row>
    <row r="265145" spans="19:20">
      <c r="S265145" s="33"/>
      <c r="T265145" s="33"/>
    </row>
    <row r="265162" spans="19:20">
      <c r="S265162" s="33"/>
      <c r="T265162" s="33"/>
    </row>
    <row r="265179" spans="19:20">
      <c r="S265179" s="33"/>
      <c r="T265179" s="33"/>
    </row>
    <row r="265196" spans="19:20">
      <c r="S265196" s="33"/>
      <c r="T265196" s="33"/>
    </row>
    <row r="265213" spans="19:20">
      <c r="S265213" s="33"/>
      <c r="T265213" s="33"/>
    </row>
    <row r="265230" spans="19:20">
      <c r="S265230" s="33"/>
      <c r="T265230" s="33"/>
    </row>
    <row r="265247" spans="19:20">
      <c r="S265247" s="33"/>
      <c r="T265247" s="33"/>
    </row>
    <row r="265264" spans="19:20">
      <c r="S265264" s="33"/>
      <c r="T265264" s="33"/>
    </row>
    <row r="265281" spans="19:20">
      <c r="S265281" s="33"/>
      <c r="T265281" s="33"/>
    </row>
    <row r="265298" spans="19:20">
      <c r="S265298" s="33"/>
      <c r="T265298" s="33"/>
    </row>
    <row r="265315" spans="19:20">
      <c r="S265315" s="33"/>
      <c r="T265315" s="33"/>
    </row>
    <row r="265332" spans="19:20">
      <c r="S265332" s="33"/>
      <c r="T265332" s="33"/>
    </row>
    <row r="265349" spans="19:20">
      <c r="S265349" s="33"/>
      <c r="T265349" s="33"/>
    </row>
    <row r="265366" spans="19:20">
      <c r="S265366" s="33"/>
      <c r="T265366" s="33"/>
    </row>
    <row r="265383" spans="19:20">
      <c r="S265383" s="33"/>
      <c r="T265383" s="33"/>
    </row>
    <row r="265400" spans="19:20">
      <c r="S265400" s="33"/>
      <c r="T265400" s="33"/>
    </row>
    <row r="265417" spans="19:20">
      <c r="S265417" s="33"/>
      <c r="T265417" s="33"/>
    </row>
    <row r="265434" spans="19:20">
      <c r="S265434" s="33"/>
      <c r="T265434" s="33"/>
    </row>
    <row r="265451" spans="19:20">
      <c r="S265451" s="33"/>
      <c r="T265451" s="33"/>
    </row>
    <row r="265468" spans="19:20">
      <c r="S265468" s="33"/>
      <c r="T265468" s="33"/>
    </row>
    <row r="265485" spans="19:20">
      <c r="S265485" s="33"/>
      <c r="T265485" s="33"/>
    </row>
    <row r="265502" spans="19:20">
      <c r="S265502" s="33"/>
      <c r="T265502" s="33"/>
    </row>
    <row r="265519" spans="19:20">
      <c r="S265519" s="33"/>
      <c r="T265519" s="33"/>
    </row>
    <row r="265536" spans="19:20">
      <c r="S265536" s="33"/>
      <c r="T265536" s="33"/>
    </row>
    <row r="265553" spans="19:20">
      <c r="S265553" s="33"/>
      <c r="T265553" s="33"/>
    </row>
    <row r="265570" spans="19:20">
      <c r="S265570" s="33"/>
      <c r="T265570" s="33"/>
    </row>
    <row r="265587" spans="19:20">
      <c r="S265587" s="33"/>
      <c r="T265587" s="33"/>
    </row>
    <row r="265604" spans="19:20">
      <c r="S265604" s="33"/>
      <c r="T265604" s="33"/>
    </row>
    <row r="265621" spans="19:20">
      <c r="S265621" s="33"/>
      <c r="T265621" s="33"/>
    </row>
    <row r="265638" spans="19:20">
      <c r="S265638" s="33"/>
      <c r="T265638" s="33"/>
    </row>
    <row r="265655" spans="19:20">
      <c r="S265655" s="33"/>
      <c r="T265655" s="33"/>
    </row>
    <row r="265672" spans="19:20">
      <c r="S265672" s="33"/>
      <c r="T265672" s="33"/>
    </row>
    <row r="265689" spans="19:20">
      <c r="S265689" s="33"/>
      <c r="T265689" s="33"/>
    </row>
    <row r="265706" spans="19:20">
      <c r="S265706" s="33"/>
      <c r="T265706" s="33"/>
    </row>
    <row r="265723" spans="19:20">
      <c r="S265723" s="33"/>
      <c r="T265723" s="33"/>
    </row>
    <row r="265740" spans="19:20">
      <c r="S265740" s="33"/>
      <c r="T265740" s="33"/>
    </row>
    <row r="265757" spans="19:20">
      <c r="S265757" s="33"/>
      <c r="T265757" s="33"/>
    </row>
    <row r="265774" spans="19:20">
      <c r="S265774" s="33"/>
      <c r="T265774" s="33"/>
    </row>
    <row r="265791" spans="19:20">
      <c r="S265791" s="33"/>
      <c r="T265791" s="33"/>
    </row>
    <row r="265808" spans="19:20">
      <c r="S265808" s="33"/>
      <c r="T265808" s="33"/>
    </row>
    <row r="265825" spans="19:20">
      <c r="S265825" s="33"/>
      <c r="T265825" s="33"/>
    </row>
    <row r="265842" spans="19:20">
      <c r="S265842" s="33"/>
      <c r="T265842" s="33"/>
    </row>
    <row r="265859" spans="19:20">
      <c r="S265859" s="33"/>
      <c r="T265859" s="33"/>
    </row>
    <row r="265876" spans="19:20">
      <c r="S265876" s="33"/>
      <c r="T265876" s="33"/>
    </row>
    <row r="265893" spans="19:20">
      <c r="S265893" s="33"/>
      <c r="T265893" s="33"/>
    </row>
    <row r="265910" spans="19:20">
      <c r="S265910" s="33"/>
      <c r="T265910" s="33"/>
    </row>
    <row r="265927" spans="19:20">
      <c r="S265927" s="33"/>
      <c r="T265927" s="33"/>
    </row>
    <row r="265944" spans="19:20">
      <c r="S265944" s="33"/>
      <c r="T265944" s="33"/>
    </row>
    <row r="265961" spans="19:20">
      <c r="S265961" s="33"/>
      <c r="T265961" s="33"/>
    </row>
    <row r="265978" spans="19:20">
      <c r="S265978" s="33"/>
      <c r="T265978" s="33"/>
    </row>
    <row r="265995" spans="19:20">
      <c r="S265995" s="33"/>
      <c r="T265995" s="33"/>
    </row>
    <row r="266012" spans="19:20">
      <c r="S266012" s="33"/>
      <c r="T266012" s="33"/>
    </row>
    <row r="266029" spans="19:20">
      <c r="S266029" s="33"/>
      <c r="T266029" s="33"/>
    </row>
    <row r="266046" spans="19:20">
      <c r="S266046" s="33"/>
      <c r="T266046" s="33"/>
    </row>
    <row r="266063" spans="19:20">
      <c r="S266063" s="33"/>
      <c r="T266063" s="33"/>
    </row>
    <row r="266080" spans="19:20">
      <c r="S266080" s="33"/>
      <c r="T266080" s="33"/>
    </row>
    <row r="266097" spans="19:20">
      <c r="S266097" s="33"/>
      <c r="T266097" s="33"/>
    </row>
    <row r="266114" spans="19:20">
      <c r="S266114" s="33"/>
      <c r="T266114" s="33"/>
    </row>
    <row r="266131" spans="19:20">
      <c r="S266131" s="33"/>
      <c r="T266131" s="33"/>
    </row>
    <row r="266148" spans="19:20">
      <c r="S266148" s="33"/>
      <c r="T266148" s="33"/>
    </row>
    <row r="266165" spans="19:20">
      <c r="S266165" s="33"/>
      <c r="T266165" s="33"/>
    </row>
    <row r="266182" spans="19:20">
      <c r="S266182" s="33"/>
      <c r="T266182" s="33"/>
    </row>
    <row r="266199" spans="19:20">
      <c r="S266199" s="33"/>
      <c r="T266199" s="33"/>
    </row>
    <row r="266216" spans="19:20">
      <c r="S266216" s="33"/>
      <c r="T266216" s="33"/>
    </row>
    <row r="266233" spans="19:20">
      <c r="S266233" s="33"/>
      <c r="T266233" s="33"/>
    </row>
    <row r="266250" spans="19:20">
      <c r="S266250" s="33"/>
      <c r="T266250" s="33"/>
    </row>
    <row r="266267" spans="19:20">
      <c r="S266267" s="33"/>
      <c r="T266267" s="33"/>
    </row>
    <row r="266284" spans="19:20">
      <c r="S266284" s="33"/>
      <c r="T266284" s="33"/>
    </row>
    <row r="266301" spans="19:20">
      <c r="S266301" s="33"/>
      <c r="T266301" s="33"/>
    </row>
    <row r="266318" spans="19:20">
      <c r="S266318" s="33"/>
      <c r="T266318" s="33"/>
    </row>
    <row r="266335" spans="19:20">
      <c r="S266335" s="33"/>
      <c r="T266335" s="33"/>
    </row>
    <row r="266352" spans="19:20">
      <c r="S266352" s="33"/>
      <c r="T266352" s="33"/>
    </row>
    <row r="266369" spans="19:20">
      <c r="S266369" s="33"/>
      <c r="T266369" s="33"/>
    </row>
    <row r="266386" spans="19:20">
      <c r="S266386" s="33"/>
      <c r="T266386" s="33"/>
    </row>
    <row r="266403" spans="19:20">
      <c r="S266403" s="33"/>
      <c r="T266403" s="33"/>
    </row>
    <row r="266420" spans="19:20">
      <c r="S266420" s="33"/>
      <c r="T266420" s="33"/>
    </row>
    <row r="266437" spans="19:20">
      <c r="S266437" s="33"/>
      <c r="T266437" s="33"/>
    </row>
    <row r="266454" spans="19:20">
      <c r="S266454" s="33"/>
      <c r="T266454" s="33"/>
    </row>
    <row r="266471" spans="19:20">
      <c r="S266471" s="33"/>
      <c r="T266471" s="33"/>
    </row>
    <row r="266488" spans="19:20">
      <c r="S266488" s="33"/>
      <c r="T266488" s="33"/>
    </row>
    <row r="266505" spans="19:20">
      <c r="S266505" s="33"/>
      <c r="T266505" s="33"/>
    </row>
    <row r="266522" spans="19:20">
      <c r="S266522" s="33"/>
      <c r="T266522" s="33"/>
    </row>
    <row r="266539" spans="19:20">
      <c r="S266539" s="33"/>
      <c r="T266539" s="33"/>
    </row>
    <row r="266556" spans="19:20">
      <c r="S266556" s="33"/>
      <c r="T266556" s="33"/>
    </row>
    <row r="266573" spans="19:20">
      <c r="S266573" s="33"/>
      <c r="T266573" s="33"/>
    </row>
    <row r="266590" spans="19:20">
      <c r="S266590" s="33"/>
      <c r="T266590" s="33"/>
    </row>
    <row r="266607" spans="19:20">
      <c r="S266607" s="33"/>
      <c r="T266607" s="33"/>
    </row>
    <row r="266624" spans="19:20">
      <c r="S266624" s="33"/>
      <c r="T266624" s="33"/>
    </row>
    <row r="266641" spans="19:20">
      <c r="S266641" s="33"/>
      <c r="T266641" s="33"/>
    </row>
    <row r="266658" spans="19:20">
      <c r="S266658" s="33"/>
      <c r="T266658" s="33"/>
    </row>
    <row r="266675" spans="19:20">
      <c r="S266675" s="33"/>
      <c r="T266675" s="33"/>
    </row>
    <row r="266692" spans="19:20">
      <c r="S266692" s="33"/>
      <c r="T266692" s="33"/>
    </row>
    <row r="266709" spans="19:20">
      <c r="S266709" s="33"/>
      <c r="T266709" s="33"/>
    </row>
    <row r="266726" spans="19:20">
      <c r="S266726" s="33"/>
      <c r="T266726" s="33"/>
    </row>
    <row r="266743" spans="19:20">
      <c r="S266743" s="33"/>
      <c r="T266743" s="33"/>
    </row>
    <row r="266760" spans="19:20">
      <c r="S266760" s="33"/>
      <c r="T266760" s="33"/>
    </row>
    <row r="266777" spans="19:20">
      <c r="S266777" s="33"/>
      <c r="T266777" s="33"/>
    </row>
    <row r="266794" spans="19:20">
      <c r="S266794" s="33"/>
      <c r="T266794" s="33"/>
    </row>
    <row r="266811" spans="19:20">
      <c r="S266811" s="33"/>
      <c r="T266811" s="33"/>
    </row>
    <row r="266828" spans="19:20">
      <c r="S266828" s="33"/>
      <c r="T266828" s="33"/>
    </row>
    <row r="266845" spans="19:20">
      <c r="S266845" s="33"/>
      <c r="T266845" s="33"/>
    </row>
    <row r="266862" spans="19:20">
      <c r="S266862" s="33"/>
      <c r="T266862" s="33"/>
    </row>
    <row r="266879" spans="19:20">
      <c r="S266879" s="33"/>
      <c r="T266879" s="33"/>
    </row>
    <row r="266896" spans="19:20">
      <c r="S266896" s="33"/>
      <c r="T266896" s="33"/>
    </row>
    <row r="266913" spans="19:20">
      <c r="S266913" s="33"/>
      <c r="T266913" s="33"/>
    </row>
    <row r="266930" spans="19:20">
      <c r="S266930" s="33"/>
      <c r="T266930" s="33"/>
    </row>
    <row r="266947" spans="19:20">
      <c r="S266947" s="33"/>
      <c r="T266947" s="33"/>
    </row>
    <row r="266964" spans="19:20">
      <c r="S266964" s="33"/>
      <c r="T266964" s="33"/>
    </row>
    <row r="266981" spans="19:20">
      <c r="S266981" s="33"/>
      <c r="T266981" s="33"/>
    </row>
    <row r="266998" spans="19:20">
      <c r="S266998" s="33"/>
      <c r="T266998" s="33"/>
    </row>
    <row r="267015" spans="19:20">
      <c r="S267015" s="33"/>
      <c r="T267015" s="33"/>
    </row>
    <row r="267032" spans="19:20">
      <c r="S267032" s="33"/>
      <c r="T267032" s="33"/>
    </row>
    <row r="267049" spans="19:20">
      <c r="S267049" s="33"/>
      <c r="T267049" s="33"/>
    </row>
    <row r="267066" spans="19:20">
      <c r="S267066" s="33"/>
      <c r="T267066" s="33"/>
    </row>
    <row r="267083" spans="19:20">
      <c r="S267083" s="33"/>
      <c r="T267083" s="33"/>
    </row>
    <row r="267100" spans="19:20">
      <c r="S267100" s="33"/>
      <c r="T267100" s="33"/>
    </row>
    <row r="267117" spans="19:20">
      <c r="S267117" s="33"/>
      <c r="T267117" s="33"/>
    </row>
    <row r="267134" spans="19:20">
      <c r="S267134" s="33"/>
      <c r="T267134" s="33"/>
    </row>
    <row r="267151" spans="19:20">
      <c r="S267151" s="33"/>
      <c r="T267151" s="33"/>
    </row>
    <row r="267168" spans="19:20">
      <c r="S267168" s="33"/>
      <c r="T267168" s="33"/>
    </row>
    <row r="267185" spans="19:20">
      <c r="S267185" s="33"/>
      <c r="T267185" s="33"/>
    </row>
    <row r="267202" spans="19:20">
      <c r="S267202" s="33"/>
      <c r="T267202" s="33"/>
    </row>
    <row r="267219" spans="19:20">
      <c r="S267219" s="33"/>
      <c r="T267219" s="33"/>
    </row>
    <row r="267236" spans="19:20">
      <c r="S267236" s="33"/>
      <c r="T267236" s="33"/>
    </row>
    <row r="267253" spans="19:20">
      <c r="S267253" s="33"/>
      <c r="T267253" s="33"/>
    </row>
    <row r="267270" spans="19:20">
      <c r="S267270" s="33"/>
      <c r="T267270" s="33"/>
    </row>
    <row r="267287" spans="19:20">
      <c r="S267287" s="33"/>
      <c r="T267287" s="33"/>
    </row>
    <row r="267304" spans="19:20">
      <c r="S267304" s="33"/>
      <c r="T267304" s="33"/>
    </row>
    <row r="267321" spans="19:20">
      <c r="S267321" s="33"/>
      <c r="T267321" s="33"/>
    </row>
    <row r="267338" spans="19:20">
      <c r="S267338" s="33"/>
      <c r="T267338" s="33"/>
    </row>
    <row r="267355" spans="19:20">
      <c r="S267355" s="33"/>
      <c r="T267355" s="33"/>
    </row>
    <row r="267372" spans="19:20">
      <c r="S267372" s="33"/>
      <c r="T267372" s="33"/>
    </row>
    <row r="267389" spans="19:20">
      <c r="S267389" s="33"/>
      <c r="T267389" s="33"/>
    </row>
    <row r="267406" spans="19:20">
      <c r="S267406" s="33"/>
      <c r="T267406" s="33"/>
    </row>
    <row r="267423" spans="19:20">
      <c r="S267423" s="33"/>
      <c r="T267423" s="33"/>
    </row>
    <row r="267440" spans="19:20">
      <c r="S267440" s="33"/>
      <c r="T267440" s="33"/>
    </row>
    <row r="267457" spans="19:20">
      <c r="S267457" s="33"/>
      <c r="T267457" s="33"/>
    </row>
    <row r="267474" spans="19:20">
      <c r="S267474" s="33"/>
      <c r="T267474" s="33"/>
    </row>
    <row r="267491" spans="19:20">
      <c r="S267491" s="33"/>
      <c r="T267491" s="33"/>
    </row>
    <row r="267508" spans="19:20">
      <c r="S267508" s="33"/>
      <c r="T267508" s="33"/>
    </row>
    <row r="267525" spans="19:20">
      <c r="S267525" s="33"/>
      <c r="T267525" s="33"/>
    </row>
    <row r="267542" spans="19:20">
      <c r="S267542" s="33"/>
      <c r="T267542" s="33"/>
    </row>
    <row r="267559" spans="19:20">
      <c r="S267559" s="33"/>
      <c r="T267559" s="33"/>
    </row>
    <row r="267576" spans="19:20">
      <c r="S267576" s="33"/>
      <c r="T267576" s="33"/>
    </row>
    <row r="267593" spans="19:20">
      <c r="S267593" s="33"/>
      <c r="T267593" s="33"/>
    </row>
    <row r="267610" spans="19:20">
      <c r="S267610" s="33"/>
      <c r="T267610" s="33"/>
    </row>
    <row r="267627" spans="19:20">
      <c r="S267627" s="33"/>
      <c r="T267627" s="33"/>
    </row>
    <row r="267644" spans="19:20">
      <c r="S267644" s="33"/>
      <c r="T267644" s="33"/>
    </row>
    <row r="267661" spans="19:20">
      <c r="S267661" s="33"/>
      <c r="T267661" s="33"/>
    </row>
    <row r="267678" spans="19:20">
      <c r="S267678" s="33"/>
      <c r="T267678" s="33"/>
    </row>
    <row r="267695" spans="19:20">
      <c r="S267695" s="33"/>
      <c r="T267695" s="33"/>
    </row>
    <row r="267712" spans="19:20">
      <c r="S267712" s="33"/>
      <c r="T267712" s="33"/>
    </row>
    <row r="267729" spans="19:20">
      <c r="S267729" s="33"/>
      <c r="T267729" s="33"/>
    </row>
    <row r="267746" spans="19:20">
      <c r="S267746" s="33"/>
      <c r="T267746" s="33"/>
    </row>
    <row r="267763" spans="19:20">
      <c r="S267763" s="33"/>
      <c r="T267763" s="33"/>
    </row>
    <row r="267780" spans="19:20">
      <c r="S267780" s="33"/>
      <c r="T267780" s="33"/>
    </row>
    <row r="267797" spans="19:20">
      <c r="S267797" s="33"/>
      <c r="T267797" s="33"/>
    </row>
    <row r="267814" spans="19:20">
      <c r="S267814" s="33"/>
      <c r="T267814" s="33"/>
    </row>
    <row r="267831" spans="19:20">
      <c r="S267831" s="33"/>
      <c r="T267831" s="33"/>
    </row>
    <row r="267848" spans="19:20">
      <c r="S267848" s="33"/>
      <c r="T267848" s="33"/>
    </row>
    <row r="267865" spans="19:20">
      <c r="S267865" s="33"/>
      <c r="T267865" s="33"/>
    </row>
    <row r="267882" spans="19:20">
      <c r="S267882" s="33"/>
      <c r="T267882" s="33"/>
    </row>
    <row r="267899" spans="19:20">
      <c r="S267899" s="33"/>
      <c r="T267899" s="33"/>
    </row>
    <row r="267916" spans="19:20">
      <c r="S267916" s="33"/>
      <c r="T267916" s="33"/>
    </row>
    <row r="267933" spans="19:20">
      <c r="S267933" s="33"/>
      <c r="T267933" s="33"/>
    </row>
    <row r="267950" spans="19:20">
      <c r="S267950" s="33"/>
      <c r="T267950" s="33"/>
    </row>
    <row r="267967" spans="19:20">
      <c r="S267967" s="33"/>
      <c r="T267967" s="33"/>
    </row>
    <row r="267984" spans="19:20">
      <c r="S267984" s="33"/>
      <c r="T267984" s="33"/>
    </row>
    <row r="268001" spans="19:20">
      <c r="S268001" s="33"/>
      <c r="T268001" s="33"/>
    </row>
    <row r="268018" spans="19:20">
      <c r="S268018" s="33"/>
      <c r="T268018" s="33"/>
    </row>
    <row r="268035" spans="19:20">
      <c r="S268035" s="33"/>
      <c r="T268035" s="33"/>
    </row>
    <row r="268052" spans="19:20">
      <c r="S268052" s="33"/>
      <c r="T268052" s="33"/>
    </row>
    <row r="268069" spans="19:20">
      <c r="S268069" s="33"/>
      <c r="T268069" s="33"/>
    </row>
    <row r="268086" spans="19:20">
      <c r="S268086" s="33"/>
      <c r="T268086" s="33"/>
    </row>
    <row r="268103" spans="19:20">
      <c r="S268103" s="33"/>
      <c r="T268103" s="33"/>
    </row>
    <row r="268120" spans="19:20">
      <c r="S268120" s="33"/>
      <c r="T268120" s="33"/>
    </row>
    <row r="268137" spans="19:20">
      <c r="S268137" s="33"/>
      <c r="T268137" s="33"/>
    </row>
    <row r="268154" spans="19:20">
      <c r="S268154" s="33"/>
      <c r="T268154" s="33"/>
    </row>
    <row r="268171" spans="19:20">
      <c r="S268171" s="33"/>
      <c r="T268171" s="33"/>
    </row>
    <row r="268188" spans="19:20">
      <c r="S268188" s="33"/>
      <c r="T268188" s="33"/>
    </row>
    <row r="268205" spans="19:20">
      <c r="S268205" s="33"/>
      <c r="T268205" s="33"/>
    </row>
    <row r="268222" spans="19:20">
      <c r="S268222" s="33"/>
      <c r="T268222" s="33"/>
    </row>
    <row r="268239" spans="19:20">
      <c r="S268239" s="33"/>
      <c r="T268239" s="33"/>
    </row>
    <row r="268256" spans="19:20">
      <c r="S268256" s="33"/>
      <c r="T268256" s="33"/>
    </row>
    <row r="268273" spans="19:20">
      <c r="S268273" s="33"/>
      <c r="T268273" s="33"/>
    </row>
    <row r="268290" spans="19:20">
      <c r="S268290" s="33"/>
      <c r="T268290" s="33"/>
    </row>
    <row r="268307" spans="19:20">
      <c r="S268307" s="33"/>
      <c r="T268307" s="33"/>
    </row>
    <row r="268324" spans="19:20">
      <c r="S268324" s="33"/>
      <c r="T268324" s="33"/>
    </row>
    <row r="268341" spans="19:20">
      <c r="S268341" s="33"/>
      <c r="T268341" s="33"/>
    </row>
    <row r="268358" spans="19:20">
      <c r="S268358" s="33"/>
      <c r="T268358" s="33"/>
    </row>
    <row r="268375" spans="19:20">
      <c r="S268375" s="33"/>
      <c r="T268375" s="33"/>
    </row>
    <row r="268392" spans="19:20">
      <c r="S268392" s="33"/>
      <c r="T268392" s="33"/>
    </row>
    <row r="268409" spans="19:20">
      <c r="S268409" s="33"/>
      <c r="T268409" s="33"/>
    </row>
    <row r="268426" spans="19:20">
      <c r="S268426" s="33"/>
      <c r="T268426" s="33"/>
    </row>
    <row r="268443" spans="19:20">
      <c r="S268443" s="33"/>
      <c r="T268443" s="33"/>
    </row>
    <row r="268460" spans="19:20">
      <c r="S268460" s="33"/>
      <c r="T268460" s="33"/>
    </row>
    <row r="268477" spans="19:20">
      <c r="S268477" s="33"/>
      <c r="T268477" s="33"/>
    </row>
    <row r="268494" spans="19:20">
      <c r="S268494" s="33"/>
      <c r="T268494" s="33"/>
    </row>
    <row r="268511" spans="19:20">
      <c r="S268511" s="33"/>
      <c r="T268511" s="33"/>
    </row>
    <row r="268528" spans="19:20">
      <c r="S268528" s="33"/>
      <c r="T268528" s="33"/>
    </row>
    <row r="268545" spans="19:20">
      <c r="S268545" s="33"/>
      <c r="T268545" s="33"/>
    </row>
    <row r="268562" spans="19:20">
      <c r="S268562" s="33"/>
      <c r="T268562" s="33"/>
    </row>
    <row r="268579" spans="19:20">
      <c r="S268579" s="33"/>
      <c r="T268579" s="33"/>
    </row>
    <row r="268596" spans="19:20">
      <c r="S268596" s="33"/>
      <c r="T268596" s="33"/>
    </row>
    <row r="268613" spans="19:20">
      <c r="S268613" s="33"/>
      <c r="T268613" s="33"/>
    </row>
    <row r="268630" spans="19:20">
      <c r="S268630" s="33"/>
      <c r="T268630" s="33"/>
    </row>
    <row r="268647" spans="19:20">
      <c r="S268647" s="33"/>
      <c r="T268647" s="33"/>
    </row>
    <row r="268664" spans="19:20">
      <c r="S268664" s="33"/>
      <c r="T268664" s="33"/>
    </row>
    <row r="268681" spans="19:20">
      <c r="S268681" s="33"/>
      <c r="T268681" s="33"/>
    </row>
    <row r="268698" spans="19:20">
      <c r="S268698" s="33"/>
      <c r="T268698" s="33"/>
    </row>
    <row r="268715" spans="19:20">
      <c r="S268715" s="33"/>
      <c r="T268715" s="33"/>
    </row>
    <row r="268732" spans="19:20">
      <c r="S268732" s="33"/>
      <c r="T268732" s="33"/>
    </row>
    <row r="268749" spans="19:20">
      <c r="S268749" s="33"/>
      <c r="T268749" s="33"/>
    </row>
    <row r="268766" spans="19:20">
      <c r="S268766" s="33"/>
      <c r="T268766" s="33"/>
    </row>
    <row r="268783" spans="19:20">
      <c r="S268783" s="33"/>
      <c r="T268783" s="33"/>
    </row>
    <row r="268800" spans="19:20">
      <c r="S268800" s="33"/>
      <c r="T268800" s="33"/>
    </row>
    <row r="268817" spans="19:20">
      <c r="S268817" s="33"/>
      <c r="T268817" s="33"/>
    </row>
    <row r="268834" spans="19:20">
      <c r="S268834" s="33"/>
      <c r="T268834" s="33"/>
    </row>
    <row r="268851" spans="19:20">
      <c r="S268851" s="33"/>
      <c r="T268851" s="33"/>
    </row>
    <row r="268868" spans="19:20">
      <c r="S268868" s="33"/>
      <c r="T268868" s="33"/>
    </row>
    <row r="268885" spans="19:20">
      <c r="S268885" s="33"/>
      <c r="T268885" s="33"/>
    </row>
    <row r="268902" spans="19:20">
      <c r="S268902" s="33"/>
      <c r="T268902" s="33"/>
    </row>
    <row r="268919" spans="19:20">
      <c r="S268919" s="33"/>
      <c r="T268919" s="33"/>
    </row>
    <row r="268936" spans="19:20">
      <c r="S268936" s="33"/>
      <c r="T268936" s="33"/>
    </row>
    <row r="268953" spans="19:20">
      <c r="S268953" s="33"/>
      <c r="T268953" s="33"/>
    </row>
    <row r="268970" spans="19:20">
      <c r="S268970" s="33"/>
      <c r="T268970" s="33"/>
    </row>
    <row r="268987" spans="19:20">
      <c r="S268987" s="33"/>
      <c r="T268987" s="33"/>
    </row>
    <row r="269004" spans="19:20">
      <c r="S269004" s="33"/>
      <c r="T269004" s="33"/>
    </row>
    <row r="269021" spans="19:20">
      <c r="S269021" s="33"/>
      <c r="T269021" s="33"/>
    </row>
    <row r="269038" spans="19:20">
      <c r="S269038" s="33"/>
      <c r="T269038" s="33"/>
    </row>
    <row r="269055" spans="19:20">
      <c r="S269055" s="33"/>
      <c r="T269055" s="33"/>
    </row>
    <row r="269072" spans="19:20">
      <c r="S269072" s="33"/>
      <c r="T269072" s="33"/>
    </row>
    <row r="269089" spans="19:20">
      <c r="S269089" s="33"/>
      <c r="T269089" s="33"/>
    </row>
    <row r="269106" spans="19:20">
      <c r="S269106" s="33"/>
      <c r="T269106" s="33"/>
    </row>
    <row r="269123" spans="19:20">
      <c r="S269123" s="33"/>
      <c r="T269123" s="33"/>
    </row>
    <row r="269140" spans="19:20">
      <c r="S269140" s="33"/>
      <c r="T269140" s="33"/>
    </row>
    <row r="269157" spans="19:20">
      <c r="S269157" s="33"/>
      <c r="T269157" s="33"/>
    </row>
    <row r="269174" spans="19:20">
      <c r="S269174" s="33"/>
      <c r="T269174" s="33"/>
    </row>
    <row r="269191" spans="19:20">
      <c r="S269191" s="33"/>
      <c r="T269191" s="33"/>
    </row>
    <row r="269208" spans="19:20">
      <c r="S269208" s="33"/>
      <c r="T269208" s="33"/>
    </row>
    <row r="269225" spans="19:20">
      <c r="S269225" s="33"/>
      <c r="T269225" s="33"/>
    </row>
    <row r="269242" spans="19:20">
      <c r="S269242" s="33"/>
      <c r="T269242" s="33"/>
    </row>
    <row r="269259" spans="19:20">
      <c r="S269259" s="33"/>
      <c r="T269259" s="33"/>
    </row>
    <row r="269276" spans="19:20">
      <c r="S269276" s="33"/>
      <c r="T269276" s="33"/>
    </row>
    <row r="269293" spans="19:20">
      <c r="S269293" s="33"/>
      <c r="T269293" s="33"/>
    </row>
    <row r="269310" spans="19:20">
      <c r="S269310" s="33"/>
      <c r="T269310" s="33"/>
    </row>
    <row r="269327" spans="19:20">
      <c r="S269327" s="33"/>
      <c r="T269327" s="33"/>
    </row>
    <row r="269344" spans="19:20">
      <c r="S269344" s="33"/>
      <c r="T269344" s="33"/>
    </row>
    <row r="269361" spans="19:20">
      <c r="S269361" s="33"/>
      <c r="T269361" s="33"/>
    </row>
    <row r="269378" spans="19:20">
      <c r="S269378" s="33"/>
      <c r="T269378" s="33"/>
    </row>
    <row r="269395" spans="19:20">
      <c r="S269395" s="33"/>
      <c r="T269395" s="33"/>
    </row>
    <row r="269412" spans="19:20">
      <c r="S269412" s="33"/>
      <c r="T269412" s="33"/>
    </row>
    <row r="269429" spans="19:20">
      <c r="S269429" s="33"/>
      <c r="T269429" s="33"/>
    </row>
    <row r="269446" spans="19:20">
      <c r="S269446" s="33"/>
      <c r="T269446" s="33"/>
    </row>
    <row r="269463" spans="19:20">
      <c r="S269463" s="33"/>
      <c r="T269463" s="33"/>
    </row>
    <row r="269480" spans="19:20">
      <c r="S269480" s="33"/>
      <c r="T269480" s="33"/>
    </row>
    <row r="269497" spans="19:20">
      <c r="S269497" s="33"/>
      <c r="T269497" s="33"/>
    </row>
    <row r="269514" spans="19:20">
      <c r="S269514" s="33"/>
      <c r="T269514" s="33"/>
    </row>
    <row r="269531" spans="19:20">
      <c r="S269531" s="33"/>
      <c r="T269531" s="33"/>
    </row>
    <row r="269548" spans="19:20">
      <c r="S269548" s="33"/>
      <c r="T269548" s="33"/>
    </row>
    <row r="269565" spans="19:20">
      <c r="S269565" s="33"/>
      <c r="T269565" s="33"/>
    </row>
    <row r="269582" spans="19:20">
      <c r="S269582" s="33"/>
      <c r="T269582" s="33"/>
    </row>
    <row r="269599" spans="19:20">
      <c r="S269599" s="33"/>
      <c r="T269599" s="33"/>
    </row>
    <row r="269616" spans="19:20">
      <c r="S269616" s="33"/>
      <c r="T269616" s="33"/>
    </row>
    <row r="269633" spans="19:20">
      <c r="S269633" s="33"/>
      <c r="T269633" s="33"/>
    </row>
    <row r="269650" spans="19:20">
      <c r="S269650" s="33"/>
      <c r="T269650" s="33"/>
    </row>
    <row r="269667" spans="19:20">
      <c r="S269667" s="33"/>
      <c r="T269667" s="33"/>
    </row>
    <row r="269684" spans="19:20">
      <c r="S269684" s="33"/>
      <c r="T269684" s="33"/>
    </row>
    <row r="269701" spans="19:20">
      <c r="S269701" s="33"/>
      <c r="T269701" s="33"/>
    </row>
    <row r="269718" spans="19:20">
      <c r="S269718" s="33"/>
      <c r="T269718" s="33"/>
    </row>
    <row r="269735" spans="19:20">
      <c r="S269735" s="33"/>
      <c r="T269735" s="33"/>
    </row>
    <row r="269752" spans="19:20">
      <c r="S269752" s="33"/>
      <c r="T269752" s="33"/>
    </row>
    <row r="269769" spans="19:20">
      <c r="S269769" s="33"/>
      <c r="T269769" s="33"/>
    </row>
    <row r="269786" spans="19:20">
      <c r="S269786" s="33"/>
      <c r="T269786" s="33"/>
    </row>
    <row r="269803" spans="19:20">
      <c r="S269803" s="33"/>
      <c r="T269803" s="33"/>
    </row>
    <row r="269820" spans="19:20">
      <c r="S269820" s="33"/>
      <c r="T269820" s="33"/>
    </row>
    <row r="269837" spans="19:20">
      <c r="S269837" s="33"/>
      <c r="T269837" s="33"/>
    </row>
    <row r="269854" spans="19:20">
      <c r="S269854" s="33"/>
      <c r="T269854" s="33"/>
    </row>
    <row r="269871" spans="19:20">
      <c r="S269871" s="33"/>
      <c r="T269871" s="33"/>
    </row>
    <row r="269888" spans="19:20">
      <c r="S269888" s="33"/>
      <c r="T269888" s="33"/>
    </row>
    <row r="269905" spans="19:20">
      <c r="S269905" s="33"/>
      <c r="T269905" s="33"/>
    </row>
    <row r="269922" spans="19:20">
      <c r="S269922" s="33"/>
      <c r="T269922" s="33"/>
    </row>
    <row r="269939" spans="19:20">
      <c r="S269939" s="33"/>
      <c r="T269939" s="33"/>
    </row>
    <row r="269956" spans="19:20">
      <c r="S269956" s="33"/>
      <c r="T269956" s="33"/>
    </row>
    <row r="269973" spans="19:20">
      <c r="S269973" s="33"/>
      <c r="T269973" s="33"/>
    </row>
    <row r="269990" spans="19:20">
      <c r="S269990" s="33"/>
      <c r="T269990" s="33"/>
    </row>
    <row r="270007" spans="19:20">
      <c r="S270007" s="33"/>
      <c r="T270007" s="33"/>
    </row>
    <row r="270024" spans="19:20">
      <c r="S270024" s="33"/>
      <c r="T270024" s="33"/>
    </row>
    <row r="270041" spans="19:20">
      <c r="S270041" s="33"/>
      <c r="T270041" s="33"/>
    </row>
    <row r="270058" spans="19:20">
      <c r="S270058" s="33"/>
      <c r="T270058" s="33"/>
    </row>
    <row r="270075" spans="19:20">
      <c r="S270075" s="33"/>
      <c r="T270075" s="33"/>
    </row>
    <row r="270092" spans="19:20">
      <c r="S270092" s="33"/>
      <c r="T270092" s="33"/>
    </row>
    <row r="270109" spans="19:20">
      <c r="S270109" s="33"/>
      <c r="T270109" s="33"/>
    </row>
    <row r="270126" spans="19:20">
      <c r="S270126" s="33"/>
      <c r="T270126" s="33"/>
    </row>
    <row r="270143" spans="19:20">
      <c r="S270143" s="33"/>
      <c r="T270143" s="33"/>
    </row>
    <row r="270160" spans="19:20">
      <c r="S270160" s="33"/>
      <c r="T270160" s="33"/>
    </row>
    <row r="270177" spans="19:20">
      <c r="S270177" s="33"/>
      <c r="T270177" s="33"/>
    </row>
    <row r="270194" spans="19:20">
      <c r="S270194" s="33"/>
      <c r="T270194" s="33"/>
    </row>
    <row r="270211" spans="19:20">
      <c r="S270211" s="33"/>
      <c r="T270211" s="33"/>
    </row>
    <row r="270228" spans="19:20">
      <c r="S270228" s="33"/>
      <c r="T270228" s="33"/>
    </row>
    <row r="270245" spans="19:20">
      <c r="S270245" s="33"/>
      <c r="T270245" s="33"/>
    </row>
    <row r="270262" spans="19:20">
      <c r="S270262" s="33"/>
      <c r="T270262" s="33"/>
    </row>
    <row r="270279" spans="19:20">
      <c r="S270279" s="33"/>
      <c r="T270279" s="33"/>
    </row>
    <row r="270296" spans="19:20">
      <c r="S270296" s="33"/>
      <c r="T270296" s="33"/>
    </row>
    <row r="270313" spans="19:20">
      <c r="S270313" s="33"/>
      <c r="T270313" s="33"/>
    </row>
    <row r="270330" spans="19:20">
      <c r="S270330" s="33"/>
      <c r="T270330" s="33"/>
    </row>
    <row r="270347" spans="19:20">
      <c r="S270347" s="33"/>
      <c r="T270347" s="33"/>
    </row>
    <row r="270364" spans="19:20">
      <c r="S270364" s="33"/>
      <c r="T270364" s="33"/>
    </row>
    <row r="270381" spans="19:20">
      <c r="S270381" s="33"/>
      <c r="T270381" s="33"/>
    </row>
    <row r="270398" spans="19:20">
      <c r="S270398" s="33"/>
      <c r="T270398" s="33"/>
    </row>
    <row r="270415" spans="19:20">
      <c r="S270415" s="33"/>
      <c r="T270415" s="33"/>
    </row>
    <row r="270432" spans="19:20">
      <c r="S270432" s="33"/>
      <c r="T270432" s="33"/>
    </row>
    <row r="270449" spans="19:20">
      <c r="S270449" s="33"/>
      <c r="T270449" s="33"/>
    </row>
    <row r="270466" spans="19:20">
      <c r="S270466" s="33"/>
      <c r="T270466" s="33"/>
    </row>
    <row r="270483" spans="19:20">
      <c r="S270483" s="33"/>
      <c r="T270483" s="33"/>
    </row>
    <row r="270500" spans="19:20">
      <c r="S270500" s="33"/>
      <c r="T270500" s="33"/>
    </row>
    <row r="270517" spans="19:20">
      <c r="S270517" s="33"/>
      <c r="T270517" s="33"/>
    </row>
    <row r="270534" spans="19:20">
      <c r="S270534" s="33"/>
      <c r="T270534" s="33"/>
    </row>
    <row r="270551" spans="19:20">
      <c r="S270551" s="33"/>
      <c r="T270551" s="33"/>
    </row>
    <row r="270568" spans="19:20">
      <c r="S270568" s="33"/>
      <c r="T270568" s="33"/>
    </row>
    <row r="270585" spans="19:20">
      <c r="S270585" s="33"/>
      <c r="T270585" s="33"/>
    </row>
    <row r="270602" spans="19:20">
      <c r="S270602" s="33"/>
      <c r="T270602" s="33"/>
    </row>
    <row r="270619" spans="19:20">
      <c r="S270619" s="33"/>
      <c r="T270619" s="33"/>
    </row>
    <row r="270636" spans="19:20">
      <c r="S270636" s="33"/>
      <c r="T270636" s="33"/>
    </row>
    <row r="270653" spans="19:20">
      <c r="S270653" s="33"/>
      <c r="T270653" s="33"/>
    </row>
    <row r="270670" spans="19:20">
      <c r="S270670" s="33"/>
      <c r="T270670" s="33"/>
    </row>
    <row r="270687" spans="19:20">
      <c r="S270687" s="33"/>
      <c r="T270687" s="33"/>
    </row>
    <row r="270704" spans="19:20">
      <c r="S270704" s="33"/>
      <c r="T270704" s="33"/>
    </row>
    <row r="270721" spans="19:20">
      <c r="S270721" s="33"/>
      <c r="T270721" s="33"/>
    </row>
    <row r="270738" spans="19:20">
      <c r="S270738" s="33"/>
      <c r="T270738" s="33"/>
    </row>
    <row r="270755" spans="19:20">
      <c r="S270755" s="33"/>
      <c r="T270755" s="33"/>
    </row>
    <row r="270772" spans="19:20">
      <c r="S270772" s="33"/>
      <c r="T270772" s="33"/>
    </row>
    <row r="270789" spans="19:20">
      <c r="S270789" s="33"/>
      <c r="T270789" s="33"/>
    </row>
    <row r="270806" spans="19:20">
      <c r="S270806" s="33"/>
      <c r="T270806" s="33"/>
    </row>
    <row r="270823" spans="19:20">
      <c r="S270823" s="33"/>
      <c r="T270823" s="33"/>
    </row>
    <row r="270840" spans="19:20">
      <c r="S270840" s="33"/>
      <c r="T270840" s="33"/>
    </row>
    <row r="270857" spans="19:20">
      <c r="S270857" s="33"/>
      <c r="T270857" s="33"/>
    </row>
    <row r="270874" spans="19:20">
      <c r="S270874" s="33"/>
      <c r="T270874" s="33"/>
    </row>
    <row r="270891" spans="19:20">
      <c r="S270891" s="33"/>
      <c r="T270891" s="33"/>
    </row>
    <row r="270908" spans="19:20">
      <c r="S270908" s="33"/>
      <c r="T270908" s="33"/>
    </row>
    <row r="270925" spans="19:20">
      <c r="S270925" s="33"/>
      <c r="T270925" s="33"/>
    </row>
    <row r="270942" spans="19:20">
      <c r="S270942" s="33"/>
      <c r="T270942" s="33"/>
    </row>
    <row r="270959" spans="19:20">
      <c r="S270959" s="33"/>
      <c r="T270959" s="33"/>
    </row>
    <row r="270976" spans="19:20">
      <c r="S270976" s="33"/>
      <c r="T270976" s="33"/>
    </row>
    <row r="270993" spans="19:20">
      <c r="S270993" s="33"/>
      <c r="T270993" s="33"/>
    </row>
    <row r="271010" spans="19:20">
      <c r="S271010" s="33"/>
      <c r="T271010" s="33"/>
    </row>
    <row r="271027" spans="19:20">
      <c r="S271027" s="33"/>
      <c r="T271027" s="33"/>
    </row>
    <row r="271044" spans="19:20">
      <c r="S271044" s="33"/>
      <c r="T271044" s="33"/>
    </row>
    <row r="271061" spans="19:20">
      <c r="S271061" s="33"/>
      <c r="T271061" s="33"/>
    </row>
    <row r="271078" spans="19:20">
      <c r="S271078" s="33"/>
      <c r="T271078" s="33"/>
    </row>
    <row r="271095" spans="19:20">
      <c r="S271095" s="33"/>
      <c r="T271095" s="33"/>
    </row>
    <row r="271112" spans="19:20">
      <c r="S271112" s="33"/>
      <c r="T271112" s="33"/>
    </row>
    <row r="271129" spans="19:20">
      <c r="S271129" s="33"/>
      <c r="T271129" s="33"/>
    </row>
    <row r="271146" spans="19:20">
      <c r="S271146" s="33"/>
      <c r="T271146" s="33"/>
    </row>
    <row r="271163" spans="19:20">
      <c r="S271163" s="33"/>
      <c r="T271163" s="33"/>
    </row>
    <row r="271180" spans="19:20">
      <c r="S271180" s="33"/>
      <c r="T271180" s="33"/>
    </row>
    <row r="271197" spans="19:20">
      <c r="S271197" s="33"/>
      <c r="T271197" s="33"/>
    </row>
    <row r="271214" spans="19:20">
      <c r="S271214" s="33"/>
      <c r="T271214" s="33"/>
    </row>
    <row r="271231" spans="19:20">
      <c r="S271231" s="33"/>
      <c r="T271231" s="33"/>
    </row>
    <row r="271248" spans="19:20">
      <c r="S271248" s="33"/>
      <c r="T271248" s="33"/>
    </row>
    <row r="271265" spans="19:20">
      <c r="S271265" s="33"/>
      <c r="T271265" s="33"/>
    </row>
    <row r="271282" spans="19:20">
      <c r="S271282" s="33"/>
      <c r="T271282" s="33"/>
    </row>
    <row r="271299" spans="19:20">
      <c r="S271299" s="33"/>
      <c r="T271299" s="33"/>
    </row>
    <row r="271316" spans="19:20">
      <c r="S271316" s="33"/>
      <c r="T271316" s="33"/>
    </row>
    <row r="271333" spans="19:20">
      <c r="S271333" s="33"/>
      <c r="T271333" s="33"/>
    </row>
    <row r="271350" spans="19:20">
      <c r="S271350" s="33"/>
      <c r="T271350" s="33"/>
    </row>
    <row r="271367" spans="19:20">
      <c r="S271367" s="33"/>
      <c r="T271367" s="33"/>
    </row>
    <row r="271384" spans="19:20">
      <c r="S271384" s="33"/>
      <c r="T271384" s="33"/>
    </row>
    <row r="271401" spans="19:20">
      <c r="S271401" s="33"/>
      <c r="T271401" s="33"/>
    </row>
    <row r="271418" spans="19:20">
      <c r="S271418" s="33"/>
      <c r="T271418" s="33"/>
    </row>
    <row r="271435" spans="19:20">
      <c r="S271435" s="33"/>
      <c r="T271435" s="33"/>
    </row>
    <row r="271452" spans="19:20">
      <c r="S271452" s="33"/>
      <c r="T271452" s="33"/>
    </row>
    <row r="271469" spans="19:20">
      <c r="S271469" s="33"/>
      <c r="T271469" s="33"/>
    </row>
    <row r="271486" spans="19:20">
      <c r="S271486" s="33"/>
      <c r="T271486" s="33"/>
    </row>
    <row r="271503" spans="19:20">
      <c r="S271503" s="33"/>
      <c r="T271503" s="33"/>
    </row>
    <row r="271520" spans="19:20">
      <c r="S271520" s="33"/>
      <c r="T271520" s="33"/>
    </row>
    <row r="271537" spans="19:20">
      <c r="S271537" s="33"/>
      <c r="T271537" s="33"/>
    </row>
    <row r="271554" spans="19:20">
      <c r="S271554" s="33"/>
      <c r="T271554" s="33"/>
    </row>
    <row r="271571" spans="19:20">
      <c r="S271571" s="33"/>
      <c r="T271571" s="33"/>
    </row>
    <row r="271588" spans="19:20">
      <c r="S271588" s="33"/>
      <c r="T271588" s="33"/>
    </row>
    <row r="271605" spans="19:20">
      <c r="S271605" s="33"/>
      <c r="T271605" s="33"/>
    </row>
    <row r="271622" spans="19:20">
      <c r="S271622" s="33"/>
      <c r="T271622" s="33"/>
    </row>
    <row r="271639" spans="19:20">
      <c r="S271639" s="33"/>
      <c r="T271639" s="33"/>
    </row>
    <row r="271656" spans="19:20">
      <c r="S271656" s="33"/>
      <c r="T271656" s="33"/>
    </row>
    <row r="271673" spans="19:20">
      <c r="S271673" s="33"/>
      <c r="T271673" s="33"/>
    </row>
    <row r="271690" spans="19:20">
      <c r="S271690" s="33"/>
      <c r="T271690" s="33"/>
    </row>
    <row r="271707" spans="19:20">
      <c r="S271707" s="33"/>
      <c r="T271707" s="33"/>
    </row>
    <row r="271724" spans="19:20">
      <c r="S271724" s="33"/>
      <c r="T271724" s="33"/>
    </row>
    <row r="271741" spans="19:20">
      <c r="S271741" s="33"/>
      <c r="T271741" s="33"/>
    </row>
    <row r="271758" spans="19:20">
      <c r="S271758" s="33"/>
      <c r="T271758" s="33"/>
    </row>
    <row r="271775" spans="19:20">
      <c r="S271775" s="33"/>
      <c r="T271775" s="33"/>
    </row>
    <row r="271792" spans="19:20">
      <c r="S271792" s="33"/>
      <c r="T271792" s="33"/>
    </row>
    <row r="271809" spans="19:20">
      <c r="S271809" s="33"/>
      <c r="T271809" s="33"/>
    </row>
    <row r="271826" spans="19:20">
      <c r="S271826" s="33"/>
      <c r="T271826" s="33"/>
    </row>
    <row r="271843" spans="19:20">
      <c r="S271843" s="33"/>
      <c r="T271843" s="33"/>
    </row>
    <row r="271860" spans="19:20">
      <c r="S271860" s="33"/>
      <c r="T271860" s="33"/>
    </row>
    <row r="271877" spans="19:20">
      <c r="S271877" s="33"/>
      <c r="T271877" s="33"/>
    </row>
    <row r="271894" spans="19:20">
      <c r="S271894" s="33"/>
      <c r="T271894" s="33"/>
    </row>
    <row r="271911" spans="19:20">
      <c r="S271911" s="33"/>
      <c r="T271911" s="33"/>
    </row>
    <row r="271928" spans="19:20">
      <c r="S271928" s="33"/>
      <c r="T271928" s="33"/>
    </row>
    <row r="271945" spans="19:20">
      <c r="S271945" s="33"/>
      <c r="T271945" s="33"/>
    </row>
    <row r="271962" spans="19:20">
      <c r="S271962" s="33"/>
      <c r="T271962" s="33"/>
    </row>
    <row r="271979" spans="19:20">
      <c r="S271979" s="33"/>
      <c r="T271979" s="33"/>
    </row>
    <row r="271996" spans="19:20">
      <c r="S271996" s="33"/>
      <c r="T271996" s="33"/>
    </row>
    <row r="272013" spans="19:20">
      <c r="S272013" s="33"/>
      <c r="T272013" s="33"/>
    </row>
    <row r="272030" spans="19:20">
      <c r="S272030" s="33"/>
      <c r="T272030" s="33"/>
    </row>
    <row r="272047" spans="19:20">
      <c r="S272047" s="33"/>
      <c r="T272047" s="33"/>
    </row>
    <row r="272064" spans="19:20">
      <c r="S272064" s="33"/>
      <c r="T272064" s="33"/>
    </row>
    <row r="272081" spans="19:20">
      <c r="S272081" s="33"/>
      <c r="T272081" s="33"/>
    </row>
    <row r="272098" spans="19:20">
      <c r="S272098" s="33"/>
      <c r="T272098" s="33"/>
    </row>
    <row r="272115" spans="19:20">
      <c r="S272115" s="33"/>
      <c r="T272115" s="33"/>
    </row>
    <row r="272132" spans="19:20">
      <c r="S272132" s="33"/>
      <c r="T272132" s="33"/>
    </row>
    <row r="272149" spans="19:20">
      <c r="S272149" s="33"/>
      <c r="T272149" s="33"/>
    </row>
    <row r="272166" spans="19:20">
      <c r="S272166" s="33"/>
      <c r="T272166" s="33"/>
    </row>
    <row r="272183" spans="19:20">
      <c r="S272183" s="33"/>
      <c r="T272183" s="33"/>
    </row>
    <row r="272200" spans="19:20">
      <c r="S272200" s="33"/>
      <c r="T272200" s="33"/>
    </row>
    <row r="272217" spans="19:20">
      <c r="S272217" s="33"/>
      <c r="T272217" s="33"/>
    </row>
    <row r="272234" spans="19:20">
      <c r="S272234" s="33"/>
      <c r="T272234" s="33"/>
    </row>
    <row r="272251" spans="19:20">
      <c r="S272251" s="33"/>
      <c r="T272251" s="33"/>
    </row>
    <row r="272268" spans="19:20">
      <c r="S272268" s="33"/>
      <c r="T272268" s="33"/>
    </row>
    <row r="272285" spans="19:20">
      <c r="S272285" s="33"/>
      <c r="T272285" s="33"/>
    </row>
    <row r="272302" spans="19:20">
      <c r="S272302" s="33"/>
      <c r="T272302" s="33"/>
    </row>
    <row r="272319" spans="19:20">
      <c r="S272319" s="33"/>
      <c r="T272319" s="33"/>
    </row>
    <row r="272336" spans="19:20">
      <c r="S272336" s="33"/>
      <c r="T272336" s="33"/>
    </row>
    <row r="272353" spans="19:20">
      <c r="S272353" s="33"/>
      <c r="T272353" s="33"/>
    </row>
    <row r="272370" spans="19:20">
      <c r="S272370" s="33"/>
      <c r="T272370" s="33"/>
    </row>
    <row r="272387" spans="19:20">
      <c r="S272387" s="33"/>
      <c r="T272387" s="33"/>
    </row>
    <row r="272404" spans="19:20">
      <c r="S272404" s="33"/>
      <c r="T272404" s="33"/>
    </row>
    <row r="272421" spans="19:20">
      <c r="S272421" s="33"/>
      <c r="T272421" s="33"/>
    </row>
    <row r="272438" spans="19:20">
      <c r="S272438" s="33"/>
      <c r="T272438" s="33"/>
    </row>
    <row r="272455" spans="19:20">
      <c r="S272455" s="33"/>
      <c r="T272455" s="33"/>
    </row>
    <row r="272472" spans="19:20">
      <c r="S272472" s="33"/>
      <c r="T272472" s="33"/>
    </row>
    <row r="272489" spans="19:20">
      <c r="S272489" s="33"/>
      <c r="T272489" s="33"/>
    </row>
    <row r="272506" spans="19:20">
      <c r="S272506" s="33"/>
      <c r="T272506" s="33"/>
    </row>
    <row r="272523" spans="19:20">
      <c r="S272523" s="33"/>
      <c r="T272523" s="33"/>
    </row>
    <row r="272540" spans="19:20">
      <c r="S272540" s="33"/>
      <c r="T272540" s="33"/>
    </row>
    <row r="272557" spans="19:20">
      <c r="S272557" s="33"/>
      <c r="T272557" s="33"/>
    </row>
    <row r="272574" spans="19:20">
      <c r="S272574" s="33"/>
      <c r="T272574" s="33"/>
    </row>
    <row r="272591" spans="19:20">
      <c r="S272591" s="33"/>
      <c r="T272591" s="33"/>
    </row>
    <row r="272608" spans="19:20">
      <c r="S272608" s="33"/>
      <c r="T272608" s="33"/>
    </row>
    <row r="272625" spans="19:20">
      <c r="S272625" s="33"/>
      <c r="T272625" s="33"/>
    </row>
    <row r="272642" spans="19:20">
      <c r="S272642" s="33"/>
      <c r="T272642" s="33"/>
    </row>
    <row r="272659" spans="19:20">
      <c r="S272659" s="33"/>
      <c r="T272659" s="33"/>
    </row>
    <row r="272676" spans="19:20">
      <c r="S272676" s="33"/>
      <c r="T272676" s="33"/>
    </row>
    <row r="272693" spans="19:20">
      <c r="S272693" s="33"/>
      <c r="T272693" s="33"/>
    </row>
    <row r="272710" spans="19:20">
      <c r="S272710" s="33"/>
      <c r="T272710" s="33"/>
    </row>
    <row r="272727" spans="19:20">
      <c r="S272727" s="33"/>
      <c r="T272727" s="33"/>
    </row>
    <row r="272744" spans="19:20">
      <c r="S272744" s="33"/>
      <c r="T272744" s="33"/>
    </row>
    <row r="272761" spans="19:20">
      <c r="S272761" s="33"/>
      <c r="T272761" s="33"/>
    </row>
    <row r="272778" spans="19:20">
      <c r="S272778" s="33"/>
      <c r="T272778" s="33"/>
    </row>
    <row r="272795" spans="19:20">
      <c r="S272795" s="33"/>
      <c r="T272795" s="33"/>
    </row>
    <row r="272812" spans="19:20">
      <c r="S272812" s="33"/>
      <c r="T272812" s="33"/>
    </row>
    <row r="272829" spans="19:20">
      <c r="S272829" s="33"/>
      <c r="T272829" s="33"/>
    </row>
    <row r="272846" spans="19:20">
      <c r="S272846" s="33"/>
      <c r="T272846" s="33"/>
    </row>
    <row r="272863" spans="19:20">
      <c r="S272863" s="33"/>
      <c r="T272863" s="33"/>
    </row>
    <row r="272880" spans="19:20">
      <c r="S272880" s="33"/>
      <c r="T272880" s="33"/>
    </row>
    <row r="272897" spans="19:20">
      <c r="S272897" s="33"/>
      <c r="T272897" s="33"/>
    </row>
    <row r="272914" spans="19:20">
      <c r="S272914" s="33"/>
      <c r="T272914" s="33"/>
    </row>
    <row r="272931" spans="19:20">
      <c r="S272931" s="33"/>
      <c r="T272931" s="33"/>
    </row>
    <row r="272948" spans="19:20">
      <c r="S272948" s="33"/>
      <c r="T272948" s="33"/>
    </row>
    <row r="272965" spans="19:20">
      <c r="S272965" s="33"/>
      <c r="T272965" s="33"/>
    </row>
    <row r="272982" spans="19:20">
      <c r="S272982" s="33"/>
      <c r="T272982" s="33"/>
    </row>
    <row r="272999" spans="19:20">
      <c r="S272999" s="33"/>
      <c r="T272999" s="33"/>
    </row>
    <row r="273016" spans="19:20">
      <c r="S273016" s="33"/>
      <c r="T273016" s="33"/>
    </row>
    <row r="273033" spans="19:20">
      <c r="S273033" s="33"/>
      <c r="T273033" s="33"/>
    </row>
    <row r="273050" spans="19:20">
      <c r="S273050" s="33"/>
      <c r="T273050" s="33"/>
    </row>
    <row r="273067" spans="19:20">
      <c r="S273067" s="33"/>
      <c r="T273067" s="33"/>
    </row>
    <row r="273084" spans="19:20">
      <c r="S273084" s="33"/>
      <c r="T273084" s="33"/>
    </row>
    <row r="273101" spans="19:20">
      <c r="S273101" s="33"/>
      <c r="T273101" s="33"/>
    </row>
    <row r="273118" spans="19:20">
      <c r="S273118" s="33"/>
      <c r="T273118" s="33"/>
    </row>
    <row r="273135" spans="19:20">
      <c r="S273135" s="33"/>
      <c r="T273135" s="33"/>
    </row>
    <row r="273152" spans="19:20">
      <c r="S273152" s="33"/>
      <c r="T273152" s="33"/>
    </row>
    <row r="273169" spans="19:20">
      <c r="S273169" s="33"/>
      <c r="T273169" s="33"/>
    </row>
    <row r="273186" spans="19:20">
      <c r="S273186" s="33"/>
      <c r="T273186" s="33"/>
    </row>
    <row r="273203" spans="19:20">
      <c r="S273203" s="33"/>
      <c r="T273203" s="33"/>
    </row>
    <row r="273220" spans="19:20">
      <c r="S273220" s="33"/>
      <c r="T273220" s="33"/>
    </row>
    <row r="273237" spans="19:20">
      <c r="S273237" s="33"/>
      <c r="T273237" s="33"/>
    </row>
    <row r="273254" spans="19:20">
      <c r="S273254" s="33"/>
      <c r="T273254" s="33"/>
    </row>
    <row r="273271" spans="19:20">
      <c r="S273271" s="33"/>
      <c r="T273271" s="33"/>
    </row>
    <row r="273288" spans="19:20">
      <c r="S273288" s="33"/>
      <c r="T273288" s="33"/>
    </row>
    <row r="273305" spans="19:20">
      <c r="S273305" s="33"/>
      <c r="T273305" s="33"/>
    </row>
    <row r="273322" spans="19:20">
      <c r="S273322" s="33"/>
      <c r="T273322" s="33"/>
    </row>
    <row r="273339" spans="19:20">
      <c r="S273339" s="33"/>
      <c r="T273339" s="33"/>
    </row>
    <row r="273356" spans="19:20">
      <c r="S273356" s="33"/>
      <c r="T273356" s="33"/>
    </row>
    <row r="273373" spans="19:20">
      <c r="S273373" s="33"/>
      <c r="T273373" s="33"/>
    </row>
    <row r="273390" spans="19:20">
      <c r="S273390" s="33"/>
      <c r="T273390" s="33"/>
    </row>
    <row r="273407" spans="19:20">
      <c r="S273407" s="33"/>
      <c r="T273407" s="33"/>
    </row>
    <row r="273424" spans="19:20">
      <c r="S273424" s="33"/>
      <c r="T273424" s="33"/>
    </row>
    <row r="273441" spans="19:20">
      <c r="S273441" s="33"/>
      <c r="T273441" s="33"/>
    </row>
    <row r="273458" spans="19:20">
      <c r="S273458" s="33"/>
      <c r="T273458" s="33"/>
    </row>
    <row r="273475" spans="19:20">
      <c r="S273475" s="33"/>
      <c r="T273475" s="33"/>
    </row>
    <row r="273492" spans="19:20">
      <c r="S273492" s="33"/>
      <c r="T273492" s="33"/>
    </row>
    <row r="273509" spans="19:20">
      <c r="S273509" s="33"/>
      <c r="T273509" s="33"/>
    </row>
    <row r="273526" spans="19:20">
      <c r="S273526" s="33"/>
      <c r="T273526" s="33"/>
    </row>
    <row r="273543" spans="19:20">
      <c r="S273543" s="33"/>
      <c r="T273543" s="33"/>
    </row>
    <row r="273560" spans="19:20">
      <c r="S273560" s="33"/>
      <c r="T273560" s="33"/>
    </row>
    <row r="273577" spans="19:20">
      <c r="S273577" s="33"/>
      <c r="T273577" s="33"/>
    </row>
    <row r="273594" spans="19:20">
      <c r="S273594" s="33"/>
      <c r="T273594" s="33"/>
    </row>
    <row r="273611" spans="19:20">
      <c r="S273611" s="33"/>
      <c r="T273611" s="33"/>
    </row>
    <row r="273628" spans="19:20">
      <c r="S273628" s="33"/>
      <c r="T273628" s="33"/>
    </row>
    <row r="273645" spans="19:20">
      <c r="S273645" s="33"/>
      <c r="T273645" s="33"/>
    </row>
    <row r="273662" spans="19:20">
      <c r="S273662" s="33"/>
      <c r="T273662" s="33"/>
    </row>
    <row r="273679" spans="19:20">
      <c r="S273679" s="33"/>
      <c r="T273679" s="33"/>
    </row>
    <row r="273696" spans="19:20">
      <c r="S273696" s="33"/>
      <c r="T273696" s="33"/>
    </row>
    <row r="273713" spans="19:20">
      <c r="S273713" s="33"/>
      <c r="T273713" s="33"/>
    </row>
    <row r="273730" spans="19:20">
      <c r="S273730" s="33"/>
      <c r="T273730" s="33"/>
    </row>
    <row r="273747" spans="19:20">
      <c r="S273747" s="33"/>
      <c r="T273747" s="33"/>
    </row>
    <row r="273764" spans="19:20">
      <c r="S273764" s="33"/>
      <c r="T273764" s="33"/>
    </row>
    <row r="273781" spans="19:20">
      <c r="S273781" s="33"/>
      <c r="T273781" s="33"/>
    </row>
    <row r="273798" spans="19:20">
      <c r="S273798" s="33"/>
      <c r="T273798" s="33"/>
    </row>
    <row r="273815" spans="19:20">
      <c r="S273815" s="33"/>
      <c r="T273815" s="33"/>
    </row>
    <row r="273832" spans="19:20">
      <c r="S273832" s="33"/>
      <c r="T273832" s="33"/>
    </row>
    <row r="273849" spans="19:20">
      <c r="S273849" s="33"/>
      <c r="T273849" s="33"/>
    </row>
    <row r="273866" spans="19:20">
      <c r="S273866" s="33"/>
      <c r="T273866" s="33"/>
    </row>
    <row r="273883" spans="19:20">
      <c r="S273883" s="33"/>
      <c r="T273883" s="33"/>
    </row>
    <row r="273900" spans="19:20">
      <c r="S273900" s="33"/>
      <c r="T273900" s="33"/>
    </row>
    <row r="273917" spans="19:20">
      <c r="S273917" s="33"/>
      <c r="T273917" s="33"/>
    </row>
    <row r="273934" spans="19:20">
      <c r="S273934" s="33"/>
      <c r="T273934" s="33"/>
    </row>
    <row r="273951" spans="19:20">
      <c r="S273951" s="33"/>
      <c r="T273951" s="33"/>
    </row>
    <row r="273968" spans="19:20">
      <c r="S273968" s="33"/>
      <c r="T273968" s="33"/>
    </row>
    <row r="273985" spans="19:20">
      <c r="S273985" s="33"/>
      <c r="T273985" s="33"/>
    </row>
    <row r="274002" spans="19:20">
      <c r="S274002" s="33"/>
      <c r="T274002" s="33"/>
    </row>
    <row r="274019" spans="19:20">
      <c r="S274019" s="33"/>
      <c r="T274019" s="33"/>
    </row>
    <row r="274036" spans="19:20">
      <c r="S274036" s="33"/>
      <c r="T274036" s="33"/>
    </row>
    <row r="274053" spans="19:20">
      <c r="S274053" s="33"/>
      <c r="T274053" s="33"/>
    </row>
    <row r="274070" spans="19:20">
      <c r="S274070" s="33"/>
      <c r="T274070" s="33"/>
    </row>
    <row r="274087" spans="19:20">
      <c r="S274087" s="33"/>
      <c r="T274087" s="33"/>
    </row>
    <row r="274104" spans="19:20">
      <c r="S274104" s="33"/>
      <c r="T274104" s="33"/>
    </row>
    <row r="274121" spans="19:20">
      <c r="S274121" s="33"/>
      <c r="T274121" s="33"/>
    </row>
    <row r="274138" spans="19:20">
      <c r="S274138" s="33"/>
      <c r="T274138" s="33"/>
    </row>
    <row r="274155" spans="19:20">
      <c r="S274155" s="33"/>
      <c r="T274155" s="33"/>
    </row>
    <row r="274172" spans="19:20">
      <c r="S274172" s="33"/>
      <c r="T274172" s="33"/>
    </row>
    <row r="274189" spans="19:20">
      <c r="S274189" s="33"/>
      <c r="T274189" s="33"/>
    </row>
    <row r="274206" spans="19:20">
      <c r="S274206" s="33"/>
      <c r="T274206" s="33"/>
    </row>
    <row r="274223" spans="19:20">
      <c r="S274223" s="33"/>
      <c r="T274223" s="33"/>
    </row>
    <row r="274240" spans="19:20">
      <c r="S274240" s="33"/>
      <c r="T274240" s="33"/>
    </row>
    <row r="274257" spans="19:20">
      <c r="S274257" s="33"/>
      <c r="T274257" s="33"/>
    </row>
    <row r="274274" spans="19:20">
      <c r="S274274" s="33"/>
      <c r="T274274" s="33"/>
    </row>
    <row r="274291" spans="19:20">
      <c r="S274291" s="33"/>
      <c r="T274291" s="33"/>
    </row>
    <row r="274308" spans="19:20">
      <c r="S274308" s="33"/>
      <c r="T274308" s="33"/>
    </row>
    <row r="274325" spans="19:20">
      <c r="S274325" s="33"/>
      <c r="T274325" s="33"/>
    </row>
    <row r="274342" spans="19:20">
      <c r="S274342" s="33"/>
      <c r="T274342" s="33"/>
    </row>
    <row r="274359" spans="19:20">
      <c r="S274359" s="33"/>
      <c r="T274359" s="33"/>
    </row>
    <row r="274376" spans="19:20">
      <c r="S274376" s="33"/>
      <c r="T274376" s="33"/>
    </row>
    <row r="274393" spans="19:20">
      <c r="S274393" s="33"/>
      <c r="T274393" s="33"/>
    </row>
    <row r="274410" spans="19:20">
      <c r="S274410" s="33"/>
      <c r="T274410" s="33"/>
    </row>
    <row r="274427" spans="19:20">
      <c r="S274427" s="33"/>
      <c r="T274427" s="33"/>
    </row>
    <row r="274444" spans="19:20">
      <c r="S274444" s="33"/>
      <c r="T274444" s="33"/>
    </row>
    <row r="274461" spans="19:20">
      <c r="S274461" s="33"/>
      <c r="T274461" s="33"/>
    </row>
    <row r="274478" spans="19:20">
      <c r="S274478" s="33"/>
      <c r="T274478" s="33"/>
    </row>
    <row r="274495" spans="19:20">
      <c r="S274495" s="33"/>
      <c r="T274495" s="33"/>
    </row>
    <row r="274512" spans="19:20">
      <c r="S274512" s="33"/>
      <c r="T274512" s="33"/>
    </row>
    <row r="274529" spans="19:20">
      <c r="S274529" s="33"/>
      <c r="T274529" s="33"/>
    </row>
    <row r="274546" spans="19:20">
      <c r="S274546" s="33"/>
      <c r="T274546" s="33"/>
    </row>
    <row r="274563" spans="19:20">
      <c r="S274563" s="33"/>
      <c r="T274563" s="33"/>
    </row>
    <row r="274580" spans="19:20">
      <c r="S274580" s="33"/>
      <c r="T274580" s="33"/>
    </row>
    <row r="274597" spans="19:20">
      <c r="S274597" s="33"/>
      <c r="T274597" s="33"/>
    </row>
    <row r="274614" spans="19:20">
      <c r="S274614" s="33"/>
      <c r="T274614" s="33"/>
    </row>
    <row r="274631" spans="19:20">
      <c r="S274631" s="33"/>
      <c r="T274631" s="33"/>
    </row>
    <row r="274648" spans="19:20">
      <c r="S274648" s="33"/>
      <c r="T274648" s="33"/>
    </row>
    <row r="274665" spans="19:20">
      <c r="S274665" s="33"/>
      <c r="T274665" s="33"/>
    </row>
    <row r="274682" spans="19:20">
      <c r="S274682" s="33"/>
      <c r="T274682" s="33"/>
    </row>
    <row r="274699" spans="19:20">
      <c r="S274699" s="33"/>
      <c r="T274699" s="33"/>
    </row>
    <row r="274716" spans="19:20">
      <c r="S274716" s="33"/>
      <c r="T274716" s="33"/>
    </row>
    <row r="274733" spans="19:20">
      <c r="S274733" s="33"/>
      <c r="T274733" s="33"/>
    </row>
    <row r="274750" spans="19:20">
      <c r="S274750" s="33"/>
      <c r="T274750" s="33"/>
    </row>
    <row r="274767" spans="19:20">
      <c r="S274767" s="33"/>
      <c r="T274767" s="33"/>
    </row>
    <row r="274784" spans="19:20">
      <c r="S274784" s="33"/>
      <c r="T274784" s="33"/>
    </row>
    <row r="274801" spans="19:20">
      <c r="S274801" s="33"/>
      <c r="T274801" s="33"/>
    </row>
    <row r="274818" spans="19:20">
      <c r="S274818" s="33"/>
      <c r="T274818" s="33"/>
    </row>
    <row r="274835" spans="19:20">
      <c r="S274835" s="33"/>
      <c r="T274835" s="33"/>
    </row>
    <row r="274852" spans="19:20">
      <c r="S274852" s="33"/>
      <c r="T274852" s="33"/>
    </row>
    <row r="274869" spans="19:20">
      <c r="S274869" s="33"/>
      <c r="T274869" s="33"/>
    </row>
    <row r="274886" spans="19:20">
      <c r="S274886" s="33"/>
      <c r="T274886" s="33"/>
    </row>
    <row r="274903" spans="19:20">
      <c r="S274903" s="33"/>
      <c r="T274903" s="33"/>
    </row>
    <row r="274920" spans="19:20">
      <c r="S274920" s="33"/>
      <c r="T274920" s="33"/>
    </row>
    <row r="274937" spans="19:20">
      <c r="S274937" s="33"/>
      <c r="T274937" s="33"/>
    </row>
    <row r="274954" spans="19:20">
      <c r="S274954" s="33"/>
      <c r="T274954" s="33"/>
    </row>
    <row r="274971" spans="19:20">
      <c r="S274971" s="33"/>
      <c r="T274971" s="33"/>
    </row>
    <row r="274988" spans="19:20">
      <c r="S274988" s="33"/>
      <c r="T274988" s="33"/>
    </row>
    <row r="275005" spans="19:20">
      <c r="S275005" s="33"/>
      <c r="T275005" s="33"/>
    </row>
    <row r="275022" spans="19:20">
      <c r="S275022" s="33"/>
      <c r="T275022" s="33"/>
    </row>
    <row r="275039" spans="19:20">
      <c r="S275039" s="33"/>
      <c r="T275039" s="33"/>
    </row>
    <row r="275056" spans="19:20">
      <c r="S275056" s="33"/>
      <c r="T275056" s="33"/>
    </row>
    <row r="275073" spans="19:20">
      <c r="S275073" s="33"/>
      <c r="T275073" s="33"/>
    </row>
    <row r="275090" spans="19:20">
      <c r="S275090" s="33"/>
      <c r="T275090" s="33"/>
    </row>
    <row r="275107" spans="19:20">
      <c r="S275107" s="33"/>
      <c r="T275107" s="33"/>
    </row>
    <row r="275124" spans="19:20">
      <c r="S275124" s="33"/>
      <c r="T275124" s="33"/>
    </row>
    <row r="275141" spans="19:20">
      <c r="S275141" s="33"/>
      <c r="T275141" s="33"/>
    </row>
    <row r="275158" spans="19:20">
      <c r="S275158" s="33"/>
      <c r="T275158" s="33"/>
    </row>
    <row r="275175" spans="19:20">
      <c r="S275175" s="33"/>
      <c r="T275175" s="33"/>
    </row>
    <row r="275192" spans="19:20">
      <c r="S275192" s="33"/>
      <c r="T275192" s="33"/>
    </row>
    <row r="275209" spans="19:20">
      <c r="S275209" s="33"/>
      <c r="T275209" s="33"/>
    </row>
    <row r="275226" spans="19:20">
      <c r="S275226" s="33"/>
      <c r="T275226" s="33"/>
    </row>
    <row r="275243" spans="19:20">
      <c r="S275243" s="33"/>
      <c r="T275243" s="33"/>
    </row>
    <row r="275260" spans="19:20">
      <c r="S275260" s="33"/>
      <c r="T275260" s="33"/>
    </row>
    <row r="275277" spans="19:20">
      <c r="S275277" s="33"/>
      <c r="T275277" s="33"/>
    </row>
    <row r="275294" spans="19:20">
      <c r="S275294" s="33"/>
      <c r="T275294" s="33"/>
    </row>
    <row r="275311" spans="19:20">
      <c r="S275311" s="33"/>
      <c r="T275311" s="33"/>
    </row>
    <row r="275328" spans="19:20">
      <c r="S275328" s="33"/>
      <c r="T275328" s="33"/>
    </row>
    <row r="275345" spans="19:20">
      <c r="S275345" s="33"/>
      <c r="T275345" s="33"/>
    </row>
    <row r="275362" spans="19:20">
      <c r="S275362" s="33"/>
      <c r="T275362" s="33"/>
    </row>
    <row r="275379" spans="19:20">
      <c r="S275379" s="33"/>
      <c r="T275379" s="33"/>
    </row>
    <row r="275396" spans="19:20">
      <c r="S275396" s="33"/>
      <c r="T275396" s="33"/>
    </row>
    <row r="275413" spans="19:20">
      <c r="S275413" s="33"/>
      <c r="T275413" s="33"/>
    </row>
    <row r="275430" spans="19:20">
      <c r="S275430" s="33"/>
      <c r="T275430" s="33"/>
    </row>
    <row r="275447" spans="19:20">
      <c r="S275447" s="33"/>
      <c r="T275447" s="33"/>
    </row>
    <row r="275464" spans="19:20">
      <c r="S275464" s="33"/>
      <c r="T275464" s="33"/>
    </row>
    <row r="275481" spans="19:20">
      <c r="S275481" s="33"/>
      <c r="T275481" s="33"/>
    </row>
    <row r="275498" spans="19:20">
      <c r="S275498" s="33"/>
      <c r="T275498" s="33"/>
    </row>
    <row r="275515" spans="19:20">
      <c r="S275515" s="33"/>
      <c r="T275515" s="33"/>
    </row>
    <row r="275532" spans="19:20">
      <c r="S275532" s="33"/>
      <c r="T275532" s="33"/>
    </row>
    <row r="275549" spans="19:20">
      <c r="S275549" s="33"/>
      <c r="T275549" s="33"/>
    </row>
    <row r="275566" spans="19:20">
      <c r="S275566" s="33"/>
      <c r="T275566" s="33"/>
    </row>
    <row r="275583" spans="19:20">
      <c r="S275583" s="33"/>
      <c r="T275583" s="33"/>
    </row>
    <row r="275600" spans="19:20">
      <c r="S275600" s="33"/>
      <c r="T275600" s="33"/>
    </row>
    <row r="275617" spans="19:20">
      <c r="S275617" s="33"/>
      <c r="T275617" s="33"/>
    </row>
    <row r="275634" spans="19:20">
      <c r="S275634" s="33"/>
      <c r="T275634" s="33"/>
    </row>
    <row r="275651" spans="19:20">
      <c r="S275651" s="33"/>
      <c r="T275651" s="33"/>
    </row>
    <row r="275668" spans="19:20">
      <c r="S275668" s="33"/>
      <c r="T275668" s="33"/>
    </row>
    <row r="275685" spans="19:20">
      <c r="S275685" s="33"/>
      <c r="T275685" s="33"/>
    </row>
    <row r="275702" spans="19:20">
      <c r="S275702" s="33"/>
      <c r="T275702" s="33"/>
    </row>
    <row r="275719" spans="19:20">
      <c r="S275719" s="33"/>
      <c r="T275719" s="33"/>
    </row>
    <row r="275736" spans="19:20">
      <c r="S275736" s="33"/>
      <c r="T275736" s="33"/>
    </row>
    <row r="275753" spans="19:20">
      <c r="S275753" s="33"/>
      <c r="T275753" s="33"/>
    </row>
    <row r="275770" spans="19:20">
      <c r="S275770" s="33"/>
      <c r="T275770" s="33"/>
    </row>
    <row r="275787" spans="19:20">
      <c r="S275787" s="33"/>
      <c r="T275787" s="33"/>
    </row>
    <row r="275804" spans="19:20">
      <c r="S275804" s="33"/>
      <c r="T275804" s="33"/>
    </row>
    <row r="275821" spans="19:20">
      <c r="S275821" s="33"/>
      <c r="T275821" s="33"/>
    </row>
    <row r="275838" spans="19:20">
      <c r="S275838" s="33"/>
      <c r="T275838" s="33"/>
    </row>
    <row r="275855" spans="19:20">
      <c r="S275855" s="33"/>
      <c r="T275855" s="33"/>
    </row>
    <row r="275872" spans="19:20">
      <c r="S275872" s="33"/>
      <c r="T275872" s="33"/>
    </row>
    <row r="275889" spans="19:20">
      <c r="S275889" s="33"/>
      <c r="T275889" s="33"/>
    </row>
    <row r="275906" spans="19:20">
      <c r="S275906" s="33"/>
      <c r="T275906" s="33"/>
    </row>
    <row r="275923" spans="19:20">
      <c r="S275923" s="33"/>
      <c r="T275923" s="33"/>
    </row>
    <row r="275940" spans="19:20">
      <c r="S275940" s="33"/>
      <c r="T275940" s="33"/>
    </row>
    <row r="275957" spans="19:20">
      <c r="S275957" s="33"/>
      <c r="T275957" s="33"/>
    </row>
    <row r="275974" spans="19:20">
      <c r="S275974" s="33"/>
      <c r="T275974" s="33"/>
    </row>
    <row r="275991" spans="19:20">
      <c r="S275991" s="33"/>
      <c r="T275991" s="33"/>
    </row>
    <row r="276008" spans="19:20">
      <c r="S276008" s="33"/>
      <c r="T276008" s="33"/>
    </row>
    <row r="276025" spans="19:20">
      <c r="S276025" s="33"/>
      <c r="T276025" s="33"/>
    </row>
    <row r="276042" spans="19:20">
      <c r="S276042" s="33"/>
      <c r="T276042" s="33"/>
    </row>
    <row r="276059" spans="19:20">
      <c r="S276059" s="33"/>
      <c r="T276059" s="33"/>
    </row>
    <row r="276076" spans="19:20">
      <c r="S276076" s="33"/>
      <c r="T276076" s="33"/>
    </row>
    <row r="276093" spans="19:20">
      <c r="S276093" s="33"/>
      <c r="T276093" s="33"/>
    </row>
    <row r="276110" spans="19:20">
      <c r="S276110" s="33"/>
      <c r="T276110" s="33"/>
    </row>
    <row r="276127" spans="19:20">
      <c r="S276127" s="33"/>
      <c r="T276127" s="33"/>
    </row>
    <row r="276144" spans="19:20">
      <c r="S276144" s="33"/>
      <c r="T276144" s="33"/>
    </row>
    <row r="276161" spans="19:20">
      <c r="S276161" s="33"/>
      <c r="T276161" s="33"/>
    </row>
    <row r="276178" spans="19:20">
      <c r="S276178" s="33"/>
      <c r="T276178" s="33"/>
    </row>
    <row r="276195" spans="19:20">
      <c r="S276195" s="33"/>
      <c r="T276195" s="33"/>
    </row>
    <row r="276212" spans="19:20">
      <c r="S276212" s="33"/>
      <c r="T276212" s="33"/>
    </row>
    <row r="276229" spans="19:20">
      <c r="S276229" s="33"/>
      <c r="T276229" s="33"/>
    </row>
    <row r="276246" spans="19:20">
      <c r="S276246" s="33"/>
      <c r="T276246" s="33"/>
    </row>
    <row r="276263" spans="19:20">
      <c r="S276263" s="33"/>
      <c r="T276263" s="33"/>
    </row>
    <row r="276280" spans="19:20">
      <c r="S276280" s="33"/>
      <c r="T276280" s="33"/>
    </row>
    <row r="276297" spans="19:20">
      <c r="S276297" s="33"/>
      <c r="T276297" s="33"/>
    </row>
    <row r="276314" spans="19:20">
      <c r="S276314" s="33"/>
      <c r="T276314" s="33"/>
    </row>
    <row r="276331" spans="19:20">
      <c r="S276331" s="33"/>
      <c r="T276331" s="33"/>
    </row>
    <row r="276348" spans="19:20">
      <c r="S276348" s="33"/>
      <c r="T276348" s="33"/>
    </row>
    <row r="276365" spans="19:20">
      <c r="S276365" s="33"/>
      <c r="T276365" s="33"/>
    </row>
    <row r="276382" spans="19:20">
      <c r="S276382" s="33"/>
      <c r="T276382" s="33"/>
    </row>
    <row r="276399" spans="19:20">
      <c r="S276399" s="33"/>
      <c r="T276399" s="33"/>
    </row>
    <row r="276416" spans="19:20">
      <c r="S276416" s="33"/>
      <c r="T276416" s="33"/>
    </row>
    <row r="276433" spans="19:20">
      <c r="S276433" s="33"/>
      <c r="T276433" s="33"/>
    </row>
    <row r="276450" spans="19:20">
      <c r="S276450" s="33"/>
      <c r="T276450" s="33"/>
    </row>
    <row r="276467" spans="19:20">
      <c r="S276467" s="33"/>
      <c r="T276467" s="33"/>
    </row>
    <row r="276484" spans="19:20">
      <c r="S276484" s="33"/>
      <c r="T276484" s="33"/>
    </row>
    <row r="276501" spans="19:20">
      <c r="S276501" s="33"/>
      <c r="T276501" s="33"/>
    </row>
    <row r="276518" spans="19:20">
      <c r="S276518" s="33"/>
      <c r="T276518" s="33"/>
    </row>
    <row r="276535" spans="19:20">
      <c r="S276535" s="33"/>
      <c r="T276535" s="33"/>
    </row>
    <row r="276552" spans="19:20">
      <c r="S276552" s="33"/>
      <c r="T276552" s="33"/>
    </row>
    <row r="276569" spans="19:20">
      <c r="S276569" s="33"/>
      <c r="T276569" s="33"/>
    </row>
    <row r="276586" spans="19:20">
      <c r="S276586" s="33"/>
      <c r="T276586" s="33"/>
    </row>
    <row r="276603" spans="19:20">
      <c r="S276603" s="33"/>
      <c r="T276603" s="33"/>
    </row>
    <row r="276620" spans="19:20">
      <c r="S276620" s="33"/>
      <c r="T276620" s="33"/>
    </row>
    <row r="276637" spans="19:20">
      <c r="S276637" s="33"/>
      <c r="T276637" s="33"/>
    </row>
    <row r="276654" spans="19:20">
      <c r="S276654" s="33"/>
      <c r="T276654" s="33"/>
    </row>
    <row r="276671" spans="19:20">
      <c r="S276671" s="33"/>
      <c r="T276671" s="33"/>
    </row>
    <row r="276688" spans="19:20">
      <c r="S276688" s="33"/>
      <c r="T276688" s="33"/>
    </row>
    <row r="276705" spans="19:20">
      <c r="S276705" s="33"/>
      <c r="T276705" s="33"/>
    </row>
    <row r="276722" spans="19:20">
      <c r="S276722" s="33"/>
      <c r="T276722" s="33"/>
    </row>
    <row r="276739" spans="19:20">
      <c r="S276739" s="33"/>
      <c r="T276739" s="33"/>
    </row>
    <row r="276756" spans="19:20">
      <c r="S276756" s="33"/>
      <c r="T276756" s="33"/>
    </row>
    <row r="276773" spans="19:20">
      <c r="S276773" s="33"/>
      <c r="T276773" s="33"/>
    </row>
    <row r="276790" spans="19:20">
      <c r="S276790" s="33"/>
      <c r="T276790" s="33"/>
    </row>
    <row r="276807" spans="19:20">
      <c r="S276807" s="33"/>
      <c r="T276807" s="33"/>
    </row>
    <row r="276824" spans="19:20">
      <c r="S276824" s="33"/>
      <c r="T276824" s="33"/>
    </row>
    <row r="276841" spans="19:20">
      <c r="S276841" s="33"/>
      <c r="T276841" s="33"/>
    </row>
    <row r="276858" spans="19:20">
      <c r="S276858" s="33"/>
      <c r="T276858" s="33"/>
    </row>
    <row r="276875" spans="19:20">
      <c r="S276875" s="33"/>
      <c r="T276875" s="33"/>
    </row>
    <row r="276892" spans="19:20">
      <c r="S276892" s="33"/>
      <c r="T276892" s="33"/>
    </row>
    <row r="276909" spans="19:20">
      <c r="S276909" s="33"/>
      <c r="T276909" s="33"/>
    </row>
    <row r="276926" spans="19:20">
      <c r="S276926" s="33"/>
      <c r="T276926" s="33"/>
    </row>
    <row r="276943" spans="19:20">
      <c r="S276943" s="33"/>
      <c r="T276943" s="33"/>
    </row>
    <row r="276960" spans="19:20">
      <c r="S276960" s="33"/>
      <c r="T276960" s="33"/>
    </row>
    <row r="276977" spans="19:20">
      <c r="S276977" s="33"/>
      <c r="T276977" s="33"/>
    </row>
    <row r="276994" spans="19:20">
      <c r="S276994" s="33"/>
      <c r="T276994" s="33"/>
    </row>
    <row r="277011" spans="19:20">
      <c r="S277011" s="33"/>
      <c r="T277011" s="33"/>
    </row>
    <row r="277028" spans="19:20">
      <c r="S277028" s="33"/>
      <c r="T277028" s="33"/>
    </row>
    <row r="277045" spans="19:20">
      <c r="S277045" s="33"/>
      <c r="T277045" s="33"/>
    </row>
    <row r="277062" spans="19:20">
      <c r="S277062" s="33"/>
      <c r="T277062" s="33"/>
    </row>
    <row r="277079" spans="19:20">
      <c r="S277079" s="33"/>
      <c r="T277079" s="33"/>
    </row>
    <row r="277096" spans="19:20">
      <c r="S277096" s="33"/>
      <c r="T277096" s="33"/>
    </row>
    <row r="277113" spans="19:20">
      <c r="S277113" s="33"/>
      <c r="T277113" s="33"/>
    </row>
    <row r="277130" spans="19:20">
      <c r="S277130" s="33"/>
      <c r="T277130" s="33"/>
    </row>
    <row r="277147" spans="19:20">
      <c r="S277147" s="33"/>
      <c r="T277147" s="33"/>
    </row>
    <row r="277164" spans="19:20">
      <c r="S277164" s="33"/>
      <c r="T277164" s="33"/>
    </row>
    <row r="277181" spans="19:20">
      <c r="S277181" s="33"/>
      <c r="T277181" s="33"/>
    </row>
    <row r="277198" spans="19:20">
      <c r="S277198" s="33"/>
      <c r="T277198" s="33"/>
    </row>
    <row r="277215" spans="19:20">
      <c r="S277215" s="33"/>
      <c r="T277215" s="33"/>
    </row>
    <row r="277232" spans="19:20">
      <c r="S277232" s="33"/>
      <c r="T277232" s="33"/>
    </row>
    <row r="277249" spans="19:20">
      <c r="S277249" s="33"/>
      <c r="T277249" s="33"/>
    </row>
    <row r="277266" spans="19:20">
      <c r="S277266" s="33"/>
      <c r="T277266" s="33"/>
    </row>
    <row r="277283" spans="19:20">
      <c r="S277283" s="33"/>
      <c r="T277283" s="33"/>
    </row>
    <row r="277300" spans="19:20">
      <c r="S277300" s="33"/>
      <c r="T277300" s="33"/>
    </row>
    <row r="277317" spans="19:20">
      <c r="S277317" s="33"/>
      <c r="T277317" s="33"/>
    </row>
    <row r="277334" spans="19:20">
      <c r="S277334" s="33"/>
      <c r="T277334" s="33"/>
    </row>
    <row r="277351" spans="19:20">
      <c r="S277351" s="33"/>
      <c r="T277351" s="33"/>
    </row>
    <row r="277368" spans="19:20">
      <c r="S277368" s="33"/>
      <c r="T277368" s="33"/>
    </row>
    <row r="277385" spans="19:20">
      <c r="S277385" s="33"/>
      <c r="T277385" s="33"/>
    </row>
    <row r="277402" spans="19:20">
      <c r="S277402" s="33"/>
      <c r="T277402" s="33"/>
    </row>
    <row r="277419" spans="19:20">
      <c r="S277419" s="33"/>
      <c r="T277419" s="33"/>
    </row>
    <row r="277436" spans="19:20">
      <c r="S277436" s="33"/>
      <c r="T277436" s="33"/>
    </row>
    <row r="277453" spans="19:20">
      <c r="S277453" s="33"/>
      <c r="T277453" s="33"/>
    </row>
    <row r="277470" spans="19:20">
      <c r="S277470" s="33"/>
      <c r="T277470" s="33"/>
    </row>
    <row r="277487" spans="19:20">
      <c r="S277487" s="33"/>
      <c r="T277487" s="33"/>
    </row>
    <row r="277504" spans="19:20">
      <c r="S277504" s="33"/>
      <c r="T277504" s="33"/>
    </row>
    <row r="277521" spans="19:20">
      <c r="S277521" s="33"/>
      <c r="T277521" s="33"/>
    </row>
    <row r="277538" spans="19:20">
      <c r="S277538" s="33"/>
      <c r="T277538" s="33"/>
    </row>
    <row r="277555" spans="19:20">
      <c r="S277555" s="33"/>
      <c r="T277555" s="33"/>
    </row>
    <row r="277572" spans="19:20">
      <c r="S277572" s="33"/>
      <c r="T277572" s="33"/>
    </row>
    <row r="277589" spans="19:20">
      <c r="S277589" s="33"/>
      <c r="T277589" s="33"/>
    </row>
    <row r="277606" spans="19:20">
      <c r="S277606" s="33"/>
      <c r="T277606" s="33"/>
    </row>
    <row r="277623" spans="19:20">
      <c r="S277623" s="33"/>
      <c r="T277623" s="33"/>
    </row>
    <row r="277640" spans="19:20">
      <c r="S277640" s="33"/>
      <c r="T277640" s="33"/>
    </row>
    <row r="277657" spans="19:20">
      <c r="S277657" s="33"/>
      <c r="T277657" s="33"/>
    </row>
    <row r="277674" spans="19:20">
      <c r="S277674" s="33"/>
      <c r="T277674" s="33"/>
    </row>
    <row r="277691" spans="19:20">
      <c r="S277691" s="33"/>
      <c r="T277691" s="33"/>
    </row>
    <row r="277708" spans="19:20">
      <c r="S277708" s="33"/>
      <c r="T277708" s="33"/>
    </row>
    <row r="277725" spans="19:20">
      <c r="S277725" s="33"/>
      <c r="T277725" s="33"/>
    </row>
    <row r="277742" spans="19:20">
      <c r="S277742" s="33"/>
      <c r="T277742" s="33"/>
    </row>
    <row r="277759" spans="19:20">
      <c r="S277759" s="33"/>
      <c r="T277759" s="33"/>
    </row>
    <row r="277776" spans="19:20">
      <c r="S277776" s="33"/>
      <c r="T277776" s="33"/>
    </row>
    <row r="277793" spans="19:20">
      <c r="S277793" s="33"/>
      <c r="T277793" s="33"/>
    </row>
    <row r="277810" spans="19:20">
      <c r="S277810" s="33"/>
      <c r="T277810" s="33"/>
    </row>
    <row r="277827" spans="19:20">
      <c r="S277827" s="33"/>
      <c r="T277827" s="33"/>
    </row>
    <row r="277844" spans="19:20">
      <c r="S277844" s="33"/>
      <c r="T277844" s="33"/>
    </row>
    <row r="277861" spans="19:20">
      <c r="S277861" s="33"/>
      <c r="T277861" s="33"/>
    </row>
    <row r="277878" spans="19:20">
      <c r="S277878" s="33"/>
      <c r="T277878" s="33"/>
    </row>
    <row r="277895" spans="19:20">
      <c r="S277895" s="33"/>
      <c r="T277895" s="33"/>
    </row>
    <row r="277912" spans="19:20">
      <c r="S277912" s="33"/>
      <c r="T277912" s="33"/>
    </row>
    <row r="277929" spans="19:20">
      <c r="S277929" s="33"/>
      <c r="T277929" s="33"/>
    </row>
    <row r="277946" spans="19:20">
      <c r="S277946" s="33"/>
      <c r="T277946" s="33"/>
    </row>
    <row r="277963" spans="19:20">
      <c r="S277963" s="33"/>
      <c r="T277963" s="33"/>
    </row>
    <row r="277980" spans="19:20">
      <c r="S277980" s="33"/>
      <c r="T277980" s="33"/>
    </row>
    <row r="277997" spans="19:20">
      <c r="S277997" s="33"/>
      <c r="T277997" s="33"/>
    </row>
    <row r="278014" spans="19:20">
      <c r="S278014" s="33"/>
      <c r="T278014" s="33"/>
    </row>
    <row r="278031" spans="19:20">
      <c r="S278031" s="33"/>
      <c r="T278031" s="33"/>
    </row>
    <row r="278048" spans="19:20">
      <c r="S278048" s="33"/>
      <c r="T278048" s="33"/>
    </row>
    <row r="278065" spans="19:20">
      <c r="S278065" s="33"/>
      <c r="T278065" s="33"/>
    </row>
    <row r="278082" spans="19:20">
      <c r="S278082" s="33"/>
      <c r="T278082" s="33"/>
    </row>
    <row r="278099" spans="19:20">
      <c r="S278099" s="33"/>
      <c r="T278099" s="33"/>
    </row>
    <row r="278116" spans="19:20">
      <c r="S278116" s="33"/>
      <c r="T278116" s="33"/>
    </row>
    <row r="278133" spans="19:20">
      <c r="S278133" s="33"/>
      <c r="T278133" s="33"/>
    </row>
    <row r="278150" spans="19:20">
      <c r="S278150" s="33"/>
      <c r="T278150" s="33"/>
    </row>
    <row r="278167" spans="19:20">
      <c r="S278167" s="33"/>
      <c r="T278167" s="33"/>
    </row>
    <row r="278184" spans="19:20">
      <c r="S278184" s="33"/>
      <c r="T278184" s="33"/>
    </row>
    <row r="278201" spans="19:20">
      <c r="S278201" s="33"/>
      <c r="T278201" s="33"/>
    </row>
    <row r="278218" spans="19:20">
      <c r="S278218" s="33"/>
      <c r="T278218" s="33"/>
    </row>
    <row r="278235" spans="19:20">
      <c r="S278235" s="33"/>
      <c r="T278235" s="33"/>
    </row>
    <row r="278252" spans="19:20">
      <c r="S278252" s="33"/>
      <c r="T278252" s="33"/>
    </row>
    <row r="278269" spans="19:20">
      <c r="S278269" s="33"/>
      <c r="T278269" s="33"/>
    </row>
    <row r="278286" spans="19:20">
      <c r="S278286" s="33"/>
      <c r="T278286" s="33"/>
    </row>
    <row r="278303" spans="19:20">
      <c r="S278303" s="33"/>
      <c r="T278303" s="33"/>
    </row>
    <row r="278320" spans="19:20">
      <c r="S278320" s="33"/>
      <c r="T278320" s="33"/>
    </row>
    <row r="278337" spans="19:20">
      <c r="S278337" s="33"/>
      <c r="T278337" s="33"/>
    </row>
    <row r="278354" spans="19:20">
      <c r="S278354" s="33"/>
      <c r="T278354" s="33"/>
    </row>
    <row r="278371" spans="19:20">
      <c r="S278371" s="33"/>
      <c r="T278371" s="33"/>
    </row>
    <row r="278388" spans="19:20">
      <c r="S278388" s="33"/>
      <c r="T278388" s="33"/>
    </row>
    <row r="278405" spans="19:20">
      <c r="S278405" s="33"/>
      <c r="T278405" s="33"/>
    </row>
    <row r="278422" spans="19:20">
      <c r="S278422" s="33"/>
      <c r="T278422" s="33"/>
    </row>
    <row r="278439" spans="19:20">
      <c r="S278439" s="33"/>
      <c r="T278439" s="33"/>
    </row>
    <row r="278456" spans="19:20">
      <c r="S278456" s="33"/>
      <c r="T278456" s="33"/>
    </row>
    <row r="278473" spans="19:20">
      <c r="S278473" s="33"/>
      <c r="T278473" s="33"/>
    </row>
    <row r="278490" spans="19:20">
      <c r="S278490" s="33"/>
      <c r="T278490" s="33"/>
    </row>
    <row r="278507" spans="19:20">
      <c r="S278507" s="33"/>
      <c r="T278507" s="33"/>
    </row>
    <row r="278524" spans="19:20">
      <c r="S278524" s="33"/>
      <c r="T278524" s="33"/>
    </row>
    <row r="278541" spans="19:20">
      <c r="S278541" s="33"/>
      <c r="T278541" s="33"/>
    </row>
    <row r="278558" spans="19:20">
      <c r="S278558" s="33"/>
      <c r="T278558" s="33"/>
    </row>
    <row r="278575" spans="19:20">
      <c r="S278575" s="33"/>
      <c r="T278575" s="33"/>
    </row>
    <row r="278592" spans="19:20">
      <c r="S278592" s="33"/>
      <c r="T278592" s="33"/>
    </row>
    <row r="278609" spans="19:20">
      <c r="S278609" s="33"/>
      <c r="T278609" s="33"/>
    </row>
    <row r="278626" spans="19:20">
      <c r="S278626" s="33"/>
      <c r="T278626" s="33"/>
    </row>
    <row r="278643" spans="19:20">
      <c r="S278643" s="33"/>
      <c r="T278643" s="33"/>
    </row>
    <row r="278660" spans="19:20">
      <c r="S278660" s="33"/>
      <c r="T278660" s="33"/>
    </row>
    <row r="278677" spans="19:20">
      <c r="S278677" s="33"/>
      <c r="T278677" s="33"/>
    </row>
    <row r="278694" spans="19:20">
      <c r="S278694" s="33"/>
      <c r="T278694" s="33"/>
    </row>
    <row r="278711" spans="19:20">
      <c r="S278711" s="33"/>
      <c r="T278711" s="33"/>
    </row>
    <row r="278728" spans="19:20">
      <c r="S278728" s="33"/>
      <c r="T278728" s="33"/>
    </row>
    <row r="278745" spans="19:20">
      <c r="S278745" s="33"/>
      <c r="T278745" s="33"/>
    </row>
    <row r="278762" spans="19:20">
      <c r="S278762" s="33"/>
      <c r="T278762" s="33"/>
    </row>
    <row r="278779" spans="19:20">
      <c r="S278779" s="33"/>
      <c r="T278779" s="33"/>
    </row>
    <row r="278796" spans="19:20">
      <c r="S278796" s="33"/>
      <c r="T278796" s="33"/>
    </row>
    <row r="278813" spans="19:20">
      <c r="S278813" s="33"/>
      <c r="T278813" s="33"/>
    </row>
    <row r="278830" spans="19:20">
      <c r="S278830" s="33"/>
      <c r="T278830" s="33"/>
    </row>
    <row r="278847" spans="19:20">
      <c r="S278847" s="33"/>
      <c r="T278847" s="33"/>
    </row>
    <row r="278864" spans="19:20">
      <c r="S278864" s="33"/>
      <c r="T278864" s="33"/>
    </row>
    <row r="278881" spans="19:20">
      <c r="S278881" s="33"/>
      <c r="T278881" s="33"/>
    </row>
    <row r="278898" spans="19:20">
      <c r="S278898" s="33"/>
      <c r="T278898" s="33"/>
    </row>
    <row r="278915" spans="19:20">
      <c r="S278915" s="33"/>
      <c r="T278915" s="33"/>
    </row>
    <row r="278932" spans="19:20">
      <c r="S278932" s="33"/>
      <c r="T278932" s="33"/>
    </row>
    <row r="278949" spans="19:20">
      <c r="S278949" s="33"/>
      <c r="T278949" s="33"/>
    </row>
    <row r="278966" spans="19:20">
      <c r="S278966" s="33"/>
      <c r="T278966" s="33"/>
    </row>
    <row r="278983" spans="19:20">
      <c r="S278983" s="33"/>
      <c r="T278983" s="33"/>
    </row>
    <row r="279000" spans="19:20">
      <c r="S279000" s="33"/>
      <c r="T279000" s="33"/>
    </row>
    <row r="279017" spans="19:20">
      <c r="S279017" s="33"/>
      <c r="T279017" s="33"/>
    </row>
    <row r="279034" spans="19:20">
      <c r="S279034" s="33"/>
      <c r="T279034" s="33"/>
    </row>
    <row r="279051" spans="19:20">
      <c r="S279051" s="33"/>
      <c r="T279051" s="33"/>
    </row>
    <row r="279068" spans="19:20">
      <c r="S279068" s="33"/>
      <c r="T279068" s="33"/>
    </row>
    <row r="279085" spans="19:20">
      <c r="S279085" s="33"/>
      <c r="T279085" s="33"/>
    </row>
    <row r="279102" spans="19:20">
      <c r="S279102" s="33"/>
      <c r="T279102" s="33"/>
    </row>
    <row r="279119" spans="19:20">
      <c r="S279119" s="33"/>
      <c r="T279119" s="33"/>
    </row>
    <row r="279136" spans="19:20">
      <c r="S279136" s="33"/>
      <c r="T279136" s="33"/>
    </row>
    <row r="279153" spans="19:20">
      <c r="S279153" s="33"/>
      <c r="T279153" s="33"/>
    </row>
    <row r="279170" spans="19:20">
      <c r="S279170" s="33"/>
      <c r="T279170" s="33"/>
    </row>
    <row r="279187" spans="19:20">
      <c r="S279187" s="33"/>
      <c r="T279187" s="33"/>
    </row>
    <row r="279204" spans="19:20">
      <c r="S279204" s="33"/>
      <c r="T279204" s="33"/>
    </row>
    <row r="279221" spans="19:20">
      <c r="S279221" s="33"/>
      <c r="T279221" s="33"/>
    </row>
    <row r="279238" spans="19:20">
      <c r="S279238" s="33"/>
      <c r="T279238" s="33"/>
    </row>
    <row r="279255" spans="19:20">
      <c r="S279255" s="33"/>
      <c r="T279255" s="33"/>
    </row>
    <row r="279272" spans="19:20">
      <c r="S279272" s="33"/>
      <c r="T279272" s="33"/>
    </row>
    <row r="279289" spans="19:20">
      <c r="S279289" s="33"/>
      <c r="T279289" s="33"/>
    </row>
    <row r="279306" spans="19:20">
      <c r="S279306" s="33"/>
      <c r="T279306" s="33"/>
    </row>
    <row r="279323" spans="19:20">
      <c r="S279323" s="33"/>
      <c r="T279323" s="33"/>
    </row>
    <row r="279340" spans="19:20">
      <c r="S279340" s="33"/>
      <c r="T279340" s="33"/>
    </row>
    <row r="279357" spans="19:20">
      <c r="S279357" s="33"/>
      <c r="T279357" s="33"/>
    </row>
    <row r="279374" spans="19:20">
      <c r="S279374" s="33"/>
      <c r="T279374" s="33"/>
    </row>
    <row r="279391" spans="19:20">
      <c r="S279391" s="33"/>
      <c r="T279391" s="33"/>
    </row>
    <row r="279408" spans="19:20">
      <c r="S279408" s="33"/>
      <c r="T279408" s="33"/>
    </row>
    <row r="279425" spans="19:20">
      <c r="S279425" s="33"/>
      <c r="T279425" s="33"/>
    </row>
    <row r="279442" spans="19:20">
      <c r="S279442" s="33"/>
      <c r="T279442" s="33"/>
    </row>
    <row r="279459" spans="19:20">
      <c r="S279459" s="33"/>
      <c r="T279459" s="33"/>
    </row>
    <row r="279476" spans="19:20">
      <c r="S279476" s="33"/>
      <c r="T279476" s="33"/>
    </row>
    <row r="279493" spans="19:20">
      <c r="S279493" s="33"/>
      <c r="T279493" s="33"/>
    </row>
    <row r="279510" spans="19:20">
      <c r="S279510" s="33"/>
      <c r="T279510" s="33"/>
    </row>
    <row r="279527" spans="19:20">
      <c r="S279527" s="33"/>
      <c r="T279527" s="33"/>
    </row>
    <row r="279544" spans="19:20">
      <c r="S279544" s="33"/>
      <c r="T279544" s="33"/>
    </row>
    <row r="279561" spans="19:20">
      <c r="S279561" s="33"/>
      <c r="T279561" s="33"/>
    </row>
    <row r="279578" spans="19:20">
      <c r="S279578" s="33"/>
      <c r="T279578" s="33"/>
    </row>
    <row r="279595" spans="19:20">
      <c r="S279595" s="33"/>
      <c r="T279595" s="33"/>
    </row>
    <row r="279612" spans="19:20">
      <c r="S279612" s="33"/>
      <c r="T279612" s="33"/>
    </row>
    <row r="279629" spans="19:20">
      <c r="S279629" s="33"/>
      <c r="T279629" s="33"/>
    </row>
    <row r="279646" spans="19:20">
      <c r="S279646" s="33"/>
      <c r="T279646" s="33"/>
    </row>
    <row r="279663" spans="19:20">
      <c r="S279663" s="33"/>
      <c r="T279663" s="33"/>
    </row>
    <row r="279680" spans="19:20">
      <c r="S279680" s="33"/>
      <c r="T279680" s="33"/>
    </row>
    <row r="279697" spans="19:20">
      <c r="S279697" s="33"/>
      <c r="T279697" s="33"/>
    </row>
    <row r="279714" spans="19:20">
      <c r="S279714" s="33"/>
      <c r="T279714" s="33"/>
    </row>
    <row r="279731" spans="19:20">
      <c r="S279731" s="33"/>
      <c r="T279731" s="33"/>
    </row>
    <row r="279748" spans="19:20">
      <c r="S279748" s="33"/>
      <c r="T279748" s="33"/>
    </row>
    <row r="279765" spans="19:20">
      <c r="S279765" s="33"/>
      <c r="T279765" s="33"/>
    </row>
    <row r="279782" spans="19:20">
      <c r="S279782" s="33"/>
      <c r="T279782" s="33"/>
    </row>
    <row r="279799" spans="19:20">
      <c r="S279799" s="33"/>
      <c r="T279799" s="33"/>
    </row>
    <row r="279816" spans="19:20">
      <c r="S279816" s="33"/>
      <c r="T279816" s="33"/>
    </row>
    <row r="279833" spans="19:20">
      <c r="S279833" s="33"/>
      <c r="T279833" s="33"/>
    </row>
    <row r="279850" spans="19:20">
      <c r="S279850" s="33"/>
      <c r="T279850" s="33"/>
    </row>
    <row r="279867" spans="19:20">
      <c r="S279867" s="33"/>
      <c r="T279867" s="33"/>
    </row>
    <row r="279884" spans="19:20">
      <c r="S279884" s="33"/>
      <c r="T279884" s="33"/>
    </row>
    <row r="279901" spans="19:20">
      <c r="S279901" s="33"/>
      <c r="T279901" s="33"/>
    </row>
    <row r="279918" spans="19:20">
      <c r="S279918" s="33"/>
      <c r="T279918" s="33"/>
    </row>
    <row r="279935" spans="19:20">
      <c r="S279935" s="33"/>
      <c r="T279935" s="33"/>
    </row>
    <row r="279952" spans="19:20">
      <c r="S279952" s="33"/>
      <c r="T279952" s="33"/>
    </row>
    <row r="279969" spans="19:20">
      <c r="S279969" s="33"/>
      <c r="T279969" s="33"/>
    </row>
    <row r="279986" spans="19:20">
      <c r="S279986" s="33"/>
      <c r="T279986" s="33"/>
    </row>
    <row r="280003" spans="19:20">
      <c r="S280003" s="33"/>
      <c r="T280003" s="33"/>
    </row>
    <row r="280020" spans="19:20">
      <c r="S280020" s="33"/>
      <c r="T280020" s="33"/>
    </row>
    <row r="280037" spans="19:20">
      <c r="S280037" s="33"/>
      <c r="T280037" s="33"/>
    </row>
    <row r="280054" spans="19:20">
      <c r="S280054" s="33"/>
      <c r="T280054" s="33"/>
    </row>
    <row r="280071" spans="19:20">
      <c r="S280071" s="33"/>
      <c r="T280071" s="33"/>
    </row>
    <row r="280088" spans="19:20">
      <c r="S280088" s="33"/>
      <c r="T280088" s="33"/>
    </row>
    <row r="280105" spans="19:20">
      <c r="S280105" s="33"/>
      <c r="T280105" s="33"/>
    </row>
    <row r="280122" spans="19:20">
      <c r="S280122" s="33"/>
      <c r="T280122" s="33"/>
    </row>
    <row r="280139" spans="19:20">
      <c r="S280139" s="33"/>
      <c r="T280139" s="33"/>
    </row>
    <row r="280156" spans="19:20">
      <c r="S280156" s="33"/>
      <c r="T280156" s="33"/>
    </row>
    <row r="280173" spans="19:20">
      <c r="S280173" s="33"/>
      <c r="T280173" s="33"/>
    </row>
    <row r="280190" spans="19:20">
      <c r="S280190" s="33"/>
      <c r="T280190" s="33"/>
    </row>
    <row r="280207" spans="19:20">
      <c r="S280207" s="33"/>
      <c r="T280207" s="33"/>
    </row>
    <row r="280224" spans="19:20">
      <c r="S280224" s="33"/>
      <c r="T280224" s="33"/>
    </row>
    <row r="280241" spans="19:20">
      <c r="S280241" s="33"/>
      <c r="T280241" s="33"/>
    </row>
    <row r="280258" spans="19:20">
      <c r="S280258" s="33"/>
      <c r="T280258" s="33"/>
    </row>
    <row r="280275" spans="19:20">
      <c r="S280275" s="33"/>
      <c r="T280275" s="33"/>
    </row>
    <row r="280292" spans="19:20">
      <c r="S280292" s="33"/>
      <c r="T280292" s="33"/>
    </row>
    <row r="280309" spans="19:20">
      <c r="S280309" s="33"/>
      <c r="T280309" s="33"/>
    </row>
    <row r="280326" spans="19:20">
      <c r="S280326" s="33"/>
      <c r="T280326" s="33"/>
    </row>
    <row r="280343" spans="19:20">
      <c r="S280343" s="33"/>
      <c r="T280343" s="33"/>
    </row>
    <row r="280360" spans="19:20">
      <c r="S280360" s="33"/>
      <c r="T280360" s="33"/>
    </row>
    <row r="280377" spans="19:20">
      <c r="S280377" s="33"/>
      <c r="T280377" s="33"/>
    </row>
    <row r="280394" spans="19:20">
      <c r="S280394" s="33"/>
      <c r="T280394" s="33"/>
    </row>
    <row r="280411" spans="19:20">
      <c r="S280411" s="33"/>
      <c r="T280411" s="33"/>
    </row>
    <row r="280428" spans="19:20">
      <c r="S280428" s="33"/>
      <c r="T280428" s="33"/>
    </row>
    <row r="280445" spans="19:20">
      <c r="S280445" s="33"/>
      <c r="T280445" s="33"/>
    </row>
    <row r="280462" spans="19:20">
      <c r="S280462" s="33"/>
      <c r="T280462" s="33"/>
    </row>
    <row r="280479" spans="19:20">
      <c r="S280479" s="33"/>
      <c r="T280479" s="33"/>
    </row>
    <row r="280496" spans="19:20">
      <c r="S280496" s="33"/>
      <c r="T280496" s="33"/>
    </row>
    <row r="280513" spans="19:20">
      <c r="S280513" s="33"/>
      <c r="T280513" s="33"/>
    </row>
    <row r="280530" spans="19:20">
      <c r="S280530" s="33"/>
      <c r="T280530" s="33"/>
    </row>
    <row r="280547" spans="19:20">
      <c r="S280547" s="33"/>
      <c r="T280547" s="33"/>
    </row>
    <row r="280564" spans="19:20">
      <c r="S280564" s="33"/>
      <c r="T280564" s="33"/>
    </row>
    <row r="280581" spans="19:20">
      <c r="S280581" s="33"/>
      <c r="T280581" s="33"/>
    </row>
    <row r="280598" spans="19:20">
      <c r="S280598" s="33"/>
      <c r="T280598" s="33"/>
    </row>
    <row r="280615" spans="19:20">
      <c r="S280615" s="33"/>
      <c r="T280615" s="33"/>
    </row>
    <row r="280632" spans="19:20">
      <c r="S280632" s="33"/>
      <c r="T280632" s="33"/>
    </row>
    <row r="280649" spans="19:20">
      <c r="S280649" s="33"/>
      <c r="T280649" s="33"/>
    </row>
    <row r="280666" spans="19:20">
      <c r="S280666" s="33"/>
      <c r="T280666" s="33"/>
    </row>
    <row r="280683" spans="19:20">
      <c r="S280683" s="33"/>
      <c r="T280683" s="33"/>
    </row>
    <row r="280700" spans="19:20">
      <c r="S280700" s="33"/>
      <c r="T280700" s="33"/>
    </row>
    <row r="280717" spans="19:20">
      <c r="S280717" s="33"/>
      <c r="T280717" s="33"/>
    </row>
    <row r="280734" spans="19:20">
      <c r="S280734" s="33"/>
      <c r="T280734" s="33"/>
    </row>
    <row r="280751" spans="19:20">
      <c r="S280751" s="33"/>
      <c r="T280751" s="33"/>
    </row>
    <row r="280768" spans="19:20">
      <c r="S280768" s="33"/>
      <c r="T280768" s="33"/>
    </row>
    <row r="280785" spans="19:20">
      <c r="S280785" s="33"/>
      <c r="T280785" s="33"/>
    </row>
    <row r="280802" spans="19:20">
      <c r="S280802" s="33"/>
      <c r="T280802" s="33"/>
    </row>
    <row r="280819" spans="19:20">
      <c r="S280819" s="33"/>
      <c r="T280819" s="33"/>
    </row>
    <row r="280836" spans="19:20">
      <c r="S280836" s="33"/>
      <c r="T280836" s="33"/>
    </row>
    <row r="280853" spans="19:20">
      <c r="S280853" s="33"/>
      <c r="T280853" s="33"/>
    </row>
    <row r="280870" spans="19:20">
      <c r="S280870" s="33"/>
      <c r="T280870" s="33"/>
    </row>
    <row r="280887" spans="19:20">
      <c r="S280887" s="33"/>
      <c r="T280887" s="33"/>
    </row>
    <row r="280904" spans="19:20">
      <c r="S280904" s="33"/>
      <c r="T280904" s="33"/>
    </row>
    <row r="280921" spans="19:20">
      <c r="S280921" s="33"/>
      <c r="T280921" s="33"/>
    </row>
    <row r="280938" spans="19:20">
      <c r="S280938" s="33"/>
      <c r="T280938" s="33"/>
    </row>
    <row r="280955" spans="19:20">
      <c r="S280955" s="33"/>
      <c r="T280955" s="33"/>
    </row>
    <row r="280972" spans="19:20">
      <c r="S280972" s="33"/>
      <c r="T280972" s="33"/>
    </row>
    <row r="280989" spans="19:20">
      <c r="S280989" s="33"/>
      <c r="T280989" s="33"/>
    </row>
    <row r="281006" spans="19:20">
      <c r="S281006" s="33"/>
      <c r="T281006" s="33"/>
    </row>
    <row r="281023" spans="19:20">
      <c r="S281023" s="33"/>
      <c r="T281023" s="33"/>
    </row>
    <row r="281040" spans="19:20">
      <c r="S281040" s="33"/>
      <c r="T281040" s="33"/>
    </row>
    <row r="281057" spans="19:20">
      <c r="S281057" s="33"/>
      <c r="T281057" s="33"/>
    </row>
    <row r="281074" spans="19:20">
      <c r="S281074" s="33"/>
      <c r="T281074" s="33"/>
    </row>
    <row r="281091" spans="19:20">
      <c r="S281091" s="33"/>
      <c r="T281091" s="33"/>
    </row>
    <row r="281108" spans="19:20">
      <c r="S281108" s="33"/>
      <c r="T281108" s="33"/>
    </row>
    <row r="281125" spans="19:20">
      <c r="S281125" s="33"/>
      <c r="T281125" s="33"/>
    </row>
    <row r="281142" spans="19:20">
      <c r="S281142" s="33"/>
      <c r="T281142" s="33"/>
    </row>
    <row r="281159" spans="19:20">
      <c r="S281159" s="33"/>
      <c r="T281159" s="33"/>
    </row>
    <row r="281176" spans="19:20">
      <c r="S281176" s="33"/>
      <c r="T281176" s="33"/>
    </row>
    <row r="281193" spans="19:20">
      <c r="S281193" s="33"/>
      <c r="T281193" s="33"/>
    </row>
    <row r="281210" spans="19:20">
      <c r="S281210" s="33"/>
      <c r="T281210" s="33"/>
    </row>
    <row r="281227" spans="19:20">
      <c r="S281227" s="33"/>
      <c r="T281227" s="33"/>
    </row>
    <row r="281244" spans="19:20">
      <c r="S281244" s="33"/>
      <c r="T281244" s="33"/>
    </row>
    <row r="281261" spans="19:20">
      <c r="S281261" s="33"/>
      <c r="T281261" s="33"/>
    </row>
    <row r="281278" spans="19:20">
      <c r="S281278" s="33"/>
      <c r="T281278" s="33"/>
    </row>
    <row r="281295" spans="19:20">
      <c r="S281295" s="33"/>
      <c r="T281295" s="33"/>
    </row>
    <row r="281312" spans="19:20">
      <c r="S281312" s="33"/>
      <c r="T281312" s="33"/>
    </row>
    <row r="281329" spans="19:20">
      <c r="S281329" s="33"/>
      <c r="T281329" s="33"/>
    </row>
    <row r="281346" spans="19:20">
      <c r="S281346" s="33"/>
      <c r="T281346" s="33"/>
    </row>
    <row r="281363" spans="19:20">
      <c r="S281363" s="33"/>
      <c r="T281363" s="33"/>
    </row>
    <row r="281380" spans="19:20">
      <c r="S281380" s="33"/>
      <c r="T281380" s="33"/>
    </row>
    <row r="281397" spans="19:20">
      <c r="S281397" s="33"/>
      <c r="T281397" s="33"/>
    </row>
    <row r="281414" spans="19:20">
      <c r="S281414" s="33"/>
      <c r="T281414" s="33"/>
    </row>
    <row r="281431" spans="19:20">
      <c r="S281431" s="33"/>
      <c r="T281431" s="33"/>
    </row>
    <row r="281448" spans="19:20">
      <c r="S281448" s="33"/>
      <c r="T281448" s="33"/>
    </row>
    <row r="281465" spans="19:20">
      <c r="S281465" s="33"/>
      <c r="T281465" s="33"/>
    </row>
    <row r="281482" spans="19:20">
      <c r="S281482" s="33"/>
      <c r="T281482" s="33"/>
    </row>
    <row r="281499" spans="19:20">
      <c r="S281499" s="33"/>
      <c r="T281499" s="33"/>
    </row>
    <row r="281516" spans="19:20">
      <c r="S281516" s="33"/>
      <c r="T281516" s="33"/>
    </row>
    <row r="281533" spans="19:20">
      <c r="S281533" s="33"/>
      <c r="T281533" s="33"/>
    </row>
    <row r="281550" spans="19:20">
      <c r="S281550" s="33"/>
      <c r="T281550" s="33"/>
    </row>
    <row r="281567" spans="19:20">
      <c r="S281567" s="33"/>
      <c r="T281567" s="33"/>
    </row>
    <row r="281584" spans="19:20">
      <c r="S281584" s="33"/>
      <c r="T281584" s="33"/>
    </row>
    <row r="281601" spans="19:20">
      <c r="S281601" s="33"/>
      <c r="T281601" s="33"/>
    </row>
    <row r="281618" spans="19:20">
      <c r="S281618" s="33"/>
      <c r="T281618" s="33"/>
    </row>
    <row r="281635" spans="19:20">
      <c r="S281635" s="33"/>
      <c r="T281635" s="33"/>
    </row>
    <row r="281652" spans="19:20">
      <c r="S281652" s="33"/>
      <c r="T281652" s="33"/>
    </row>
    <row r="281669" spans="19:20">
      <c r="S281669" s="33"/>
      <c r="T281669" s="33"/>
    </row>
    <row r="281686" spans="19:20">
      <c r="S281686" s="33"/>
      <c r="T281686" s="33"/>
    </row>
    <row r="281703" spans="19:20">
      <c r="S281703" s="33"/>
      <c r="T281703" s="33"/>
    </row>
    <row r="281720" spans="19:20">
      <c r="S281720" s="33"/>
      <c r="T281720" s="33"/>
    </row>
    <row r="281737" spans="19:20">
      <c r="S281737" s="33"/>
      <c r="T281737" s="33"/>
    </row>
    <row r="281754" spans="19:20">
      <c r="S281754" s="33"/>
      <c r="T281754" s="33"/>
    </row>
    <row r="281771" spans="19:20">
      <c r="S281771" s="33"/>
      <c r="T281771" s="33"/>
    </row>
    <row r="281788" spans="19:20">
      <c r="S281788" s="33"/>
      <c r="T281788" s="33"/>
    </row>
    <row r="281805" spans="19:20">
      <c r="S281805" s="33"/>
      <c r="T281805" s="33"/>
    </row>
    <row r="281822" spans="19:20">
      <c r="S281822" s="33"/>
      <c r="T281822" s="33"/>
    </row>
    <row r="281839" spans="19:20">
      <c r="S281839" s="33"/>
      <c r="T281839" s="33"/>
    </row>
    <row r="281856" spans="19:20">
      <c r="S281856" s="33"/>
      <c r="T281856" s="33"/>
    </row>
    <row r="281873" spans="19:20">
      <c r="S281873" s="33"/>
      <c r="T281873" s="33"/>
    </row>
    <row r="281890" spans="19:20">
      <c r="S281890" s="33"/>
      <c r="T281890" s="33"/>
    </row>
    <row r="281907" spans="19:20">
      <c r="S281907" s="33"/>
      <c r="T281907" s="33"/>
    </row>
    <row r="281924" spans="19:20">
      <c r="S281924" s="33"/>
      <c r="T281924" s="33"/>
    </row>
    <row r="281941" spans="19:20">
      <c r="S281941" s="33"/>
      <c r="T281941" s="33"/>
    </row>
    <row r="281958" spans="19:20">
      <c r="S281958" s="33"/>
      <c r="T281958" s="33"/>
    </row>
    <row r="281975" spans="19:20">
      <c r="S281975" s="33"/>
      <c r="T281975" s="33"/>
    </row>
    <row r="281992" spans="19:20">
      <c r="S281992" s="33"/>
      <c r="T281992" s="33"/>
    </row>
    <row r="282009" spans="19:20">
      <c r="S282009" s="33"/>
      <c r="T282009" s="33"/>
    </row>
    <row r="282026" spans="19:20">
      <c r="S282026" s="33"/>
      <c r="T282026" s="33"/>
    </row>
    <row r="282043" spans="19:20">
      <c r="S282043" s="33"/>
      <c r="T282043" s="33"/>
    </row>
    <row r="282060" spans="19:20">
      <c r="S282060" s="33"/>
      <c r="T282060" s="33"/>
    </row>
    <row r="282077" spans="19:20">
      <c r="S282077" s="33"/>
      <c r="T282077" s="33"/>
    </row>
    <row r="282094" spans="19:20">
      <c r="S282094" s="33"/>
      <c r="T282094" s="33"/>
    </row>
    <row r="282111" spans="19:20">
      <c r="S282111" s="33"/>
      <c r="T282111" s="33"/>
    </row>
    <row r="282128" spans="19:20">
      <c r="S282128" s="33"/>
      <c r="T282128" s="33"/>
    </row>
    <row r="282145" spans="19:20">
      <c r="S282145" s="33"/>
      <c r="T282145" s="33"/>
    </row>
    <row r="282162" spans="19:20">
      <c r="S282162" s="33"/>
      <c r="T282162" s="33"/>
    </row>
    <row r="282179" spans="19:20">
      <c r="S282179" s="33"/>
      <c r="T282179" s="33"/>
    </row>
    <row r="282196" spans="19:20">
      <c r="S282196" s="33"/>
      <c r="T282196" s="33"/>
    </row>
    <row r="282213" spans="19:20">
      <c r="S282213" s="33"/>
      <c r="T282213" s="33"/>
    </row>
    <row r="282230" spans="19:20">
      <c r="S282230" s="33"/>
      <c r="T282230" s="33"/>
    </row>
    <row r="282247" spans="19:20">
      <c r="S282247" s="33"/>
      <c r="T282247" s="33"/>
    </row>
    <row r="282264" spans="19:20">
      <c r="S282264" s="33"/>
      <c r="T282264" s="33"/>
    </row>
    <row r="282281" spans="19:20">
      <c r="S282281" s="33"/>
      <c r="T282281" s="33"/>
    </row>
    <row r="282298" spans="19:20">
      <c r="S282298" s="33"/>
      <c r="T282298" s="33"/>
    </row>
    <row r="282315" spans="19:20">
      <c r="S282315" s="33"/>
      <c r="T282315" s="33"/>
    </row>
    <row r="282332" spans="19:20">
      <c r="S282332" s="33"/>
      <c r="T282332" s="33"/>
    </row>
    <row r="282349" spans="19:20">
      <c r="S282349" s="33"/>
      <c r="T282349" s="33"/>
    </row>
    <row r="282366" spans="19:20">
      <c r="S282366" s="33"/>
      <c r="T282366" s="33"/>
    </row>
    <row r="282383" spans="19:20">
      <c r="S282383" s="33"/>
      <c r="T282383" s="33"/>
    </row>
    <row r="282400" spans="19:20">
      <c r="S282400" s="33"/>
      <c r="T282400" s="33"/>
    </row>
    <row r="282417" spans="19:20">
      <c r="S282417" s="33"/>
      <c r="T282417" s="33"/>
    </row>
    <row r="282434" spans="19:20">
      <c r="S282434" s="33"/>
      <c r="T282434" s="33"/>
    </row>
    <row r="282451" spans="19:20">
      <c r="S282451" s="33"/>
      <c r="T282451" s="33"/>
    </row>
    <row r="282468" spans="19:20">
      <c r="S282468" s="33"/>
      <c r="T282468" s="33"/>
    </row>
    <row r="282485" spans="19:20">
      <c r="S282485" s="33"/>
      <c r="T282485" s="33"/>
    </row>
    <row r="282502" spans="19:20">
      <c r="S282502" s="33"/>
      <c r="T282502" s="33"/>
    </row>
    <row r="282519" spans="19:20">
      <c r="S282519" s="33"/>
      <c r="T282519" s="33"/>
    </row>
    <row r="282536" spans="19:20">
      <c r="S282536" s="33"/>
      <c r="T282536" s="33"/>
    </row>
    <row r="282553" spans="19:20">
      <c r="S282553" s="33"/>
      <c r="T282553" s="33"/>
    </row>
    <row r="282570" spans="19:20">
      <c r="S282570" s="33"/>
      <c r="T282570" s="33"/>
    </row>
    <row r="282587" spans="19:20">
      <c r="S282587" s="33"/>
      <c r="T282587" s="33"/>
    </row>
    <row r="282604" spans="19:20">
      <c r="S282604" s="33"/>
      <c r="T282604" s="33"/>
    </row>
    <row r="282621" spans="19:20">
      <c r="S282621" s="33"/>
      <c r="T282621" s="33"/>
    </row>
    <row r="282638" spans="19:20">
      <c r="S282638" s="33"/>
      <c r="T282638" s="33"/>
    </row>
    <row r="282655" spans="19:20">
      <c r="S282655" s="33"/>
      <c r="T282655" s="33"/>
    </row>
    <row r="282672" spans="19:20">
      <c r="S282672" s="33"/>
      <c r="T282672" s="33"/>
    </row>
    <row r="282689" spans="19:20">
      <c r="S282689" s="33"/>
      <c r="T282689" s="33"/>
    </row>
    <row r="282706" spans="19:20">
      <c r="S282706" s="33"/>
      <c r="T282706" s="33"/>
    </row>
    <row r="282723" spans="19:20">
      <c r="S282723" s="33"/>
      <c r="T282723" s="33"/>
    </row>
    <row r="282740" spans="19:20">
      <c r="S282740" s="33"/>
      <c r="T282740" s="33"/>
    </row>
    <row r="282757" spans="19:20">
      <c r="S282757" s="33"/>
      <c r="T282757" s="33"/>
    </row>
    <row r="282774" spans="19:20">
      <c r="S282774" s="33"/>
      <c r="T282774" s="33"/>
    </row>
    <row r="282791" spans="19:20">
      <c r="S282791" s="33"/>
      <c r="T282791" s="33"/>
    </row>
    <row r="282808" spans="19:20">
      <c r="S282808" s="33"/>
      <c r="T282808" s="33"/>
    </row>
    <row r="282825" spans="19:20">
      <c r="S282825" s="33"/>
      <c r="T282825" s="33"/>
    </row>
    <row r="282842" spans="19:20">
      <c r="S282842" s="33"/>
      <c r="T282842" s="33"/>
    </row>
    <row r="282859" spans="19:20">
      <c r="S282859" s="33"/>
      <c r="T282859" s="33"/>
    </row>
    <row r="282876" spans="19:20">
      <c r="S282876" s="33"/>
      <c r="T282876" s="33"/>
    </row>
    <row r="282893" spans="19:20">
      <c r="S282893" s="33"/>
      <c r="T282893" s="33"/>
    </row>
    <row r="282910" spans="19:20">
      <c r="S282910" s="33"/>
      <c r="T282910" s="33"/>
    </row>
    <row r="282927" spans="19:20">
      <c r="S282927" s="33"/>
      <c r="T282927" s="33"/>
    </row>
    <row r="282944" spans="19:20">
      <c r="S282944" s="33"/>
      <c r="T282944" s="33"/>
    </row>
    <row r="282961" spans="19:20">
      <c r="S282961" s="33"/>
      <c r="T282961" s="33"/>
    </row>
    <row r="282978" spans="19:20">
      <c r="S282978" s="33"/>
      <c r="T282978" s="33"/>
    </row>
    <row r="282995" spans="19:20">
      <c r="S282995" s="33"/>
      <c r="T282995" s="33"/>
    </row>
    <row r="283012" spans="19:20">
      <c r="S283012" s="33"/>
      <c r="T283012" s="33"/>
    </row>
    <row r="283029" spans="19:20">
      <c r="S283029" s="33"/>
      <c r="T283029" s="33"/>
    </row>
    <row r="283046" spans="19:20">
      <c r="S283046" s="33"/>
      <c r="T283046" s="33"/>
    </row>
    <row r="283063" spans="19:20">
      <c r="S283063" s="33"/>
      <c r="T283063" s="33"/>
    </row>
    <row r="283080" spans="19:20">
      <c r="S283080" s="33"/>
      <c r="T283080" s="33"/>
    </row>
    <row r="283097" spans="19:20">
      <c r="S283097" s="33"/>
      <c r="T283097" s="33"/>
    </row>
    <row r="283114" spans="19:20">
      <c r="S283114" s="33"/>
      <c r="T283114" s="33"/>
    </row>
    <row r="283131" spans="19:20">
      <c r="S283131" s="33"/>
      <c r="T283131" s="33"/>
    </row>
    <row r="283148" spans="19:20">
      <c r="S283148" s="33"/>
      <c r="T283148" s="33"/>
    </row>
    <row r="283165" spans="19:20">
      <c r="S283165" s="33"/>
      <c r="T283165" s="33"/>
    </row>
    <row r="283182" spans="19:20">
      <c r="S283182" s="33"/>
      <c r="T283182" s="33"/>
    </row>
    <row r="283199" spans="19:20">
      <c r="S283199" s="33"/>
      <c r="T283199" s="33"/>
    </row>
    <row r="283216" spans="19:20">
      <c r="S283216" s="33"/>
      <c r="T283216" s="33"/>
    </row>
    <row r="283233" spans="19:20">
      <c r="S283233" s="33"/>
      <c r="T283233" s="33"/>
    </row>
    <row r="283250" spans="19:20">
      <c r="S283250" s="33"/>
      <c r="T283250" s="33"/>
    </row>
    <row r="283267" spans="19:20">
      <c r="S283267" s="33"/>
      <c r="T283267" s="33"/>
    </row>
    <row r="283284" spans="19:20">
      <c r="S283284" s="33"/>
      <c r="T283284" s="33"/>
    </row>
    <row r="283301" spans="19:20">
      <c r="S283301" s="33"/>
      <c r="T283301" s="33"/>
    </row>
    <row r="283318" spans="19:20">
      <c r="S283318" s="33"/>
      <c r="T283318" s="33"/>
    </row>
    <row r="283335" spans="19:20">
      <c r="S283335" s="33"/>
      <c r="T283335" s="33"/>
    </row>
    <row r="283352" spans="19:20">
      <c r="S283352" s="33"/>
      <c r="T283352" s="33"/>
    </row>
    <row r="283369" spans="19:20">
      <c r="S283369" s="33"/>
      <c r="T283369" s="33"/>
    </row>
    <row r="283386" spans="19:20">
      <c r="S283386" s="33"/>
      <c r="T283386" s="33"/>
    </row>
    <row r="283403" spans="19:20">
      <c r="S283403" s="33"/>
      <c r="T283403" s="33"/>
    </row>
    <row r="283420" spans="19:20">
      <c r="S283420" s="33"/>
      <c r="T283420" s="33"/>
    </row>
    <row r="283437" spans="19:20">
      <c r="S283437" s="33"/>
      <c r="T283437" s="33"/>
    </row>
    <row r="283454" spans="19:20">
      <c r="S283454" s="33"/>
      <c r="T283454" s="33"/>
    </row>
    <row r="283471" spans="19:20">
      <c r="S283471" s="33"/>
      <c r="T283471" s="33"/>
    </row>
    <row r="283488" spans="19:20">
      <c r="S283488" s="33"/>
      <c r="T283488" s="33"/>
    </row>
    <row r="283505" spans="19:20">
      <c r="S283505" s="33"/>
      <c r="T283505" s="33"/>
    </row>
    <row r="283522" spans="19:20">
      <c r="S283522" s="33"/>
      <c r="T283522" s="33"/>
    </row>
    <row r="283539" spans="19:20">
      <c r="S283539" s="33"/>
      <c r="T283539" s="33"/>
    </row>
    <row r="283556" spans="19:20">
      <c r="S283556" s="33"/>
      <c r="T283556" s="33"/>
    </row>
    <row r="283573" spans="19:20">
      <c r="S283573" s="33"/>
      <c r="T283573" s="33"/>
    </row>
    <row r="283590" spans="19:20">
      <c r="S283590" s="33"/>
      <c r="T283590" s="33"/>
    </row>
    <row r="283607" spans="19:20">
      <c r="S283607" s="33"/>
      <c r="T283607" s="33"/>
    </row>
    <row r="283624" spans="19:20">
      <c r="S283624" s="33"/>
      <c r="T283624" s="33"/>
    </row>
    <row r="283641" spans="19:20">
      <c r="S283641" s="33"/>
      <c r="T283641" s="33"/>
    </row>
    <row r="283658" spans="19:20">
      <c r="S283658" s="33"/>
      <c r="T283658" s="33"/>
    </row>
    <row r="283675" spans="19:20">
      <c r="S283675" s="33"/>
      <c r="T283675" s="33"/>
    </row>
    <row r="283692" spans="19:20">
      <c r="S283692" s="33"/>
      <c r="T283692" s="33"/>
    </row>
    <row r="283709" spans="19:20">
      <c r="S283709" s="33"/>
      <c r="T283709" s="33"/>
    </row>
    <row r="283726" spans="19:20">
      <c r="S283726" s="33"/>
      <c r="T283726" s="33"/>
    </row>
    <row r="283743" spans="19:20">
      <c r="S283743" s="33"/>
      <c r="T283743" s="33"/>
    </row>
    <row r="283760" spans="19:20">
      <c r="S283760" s="33"/>
      <c r="T283760" s="33"/>
    </row>
    <row r="283777" spans="19:20">
      <c r="S283777" s="33"/>
      <c r="T283777" s="33"/>
    </row>
    <row r="283794" spans="19:20">
      <c r="S283794" s="33"/>
      <c r="T283794" s="33"/>
    </row>
    <row r="283811" spans="19:20">
      <c r="S283811" s="33"/>
      <c r="T283811" s="33"/>
    </row>
    <row r="283828" spans="19:20">
      <c r="S283828" s="33"/>
      <c r="T283828" s="33"/>
    </row>
    <row r="283845" spans="19:20">
      <c r="S283845" s="33"/>
      <c r="T283845" s="33"/>
    </row>
    <row r="283862" spans="19:20">
      <c r="S283862" s="33"/>
      <c r="T283862" s="33"/>
    </row>
    <row r="283879" spans="19:20">
      <c r="S283879" s="33"/>
      <c r="T283879" s="33"/>
    </row>
    <row r="283896" spans="19:20">
      <c r="S283896" s="33"/>
      <c r="T283896" s="33"/>
    </row>
    <row r="283913" spans="19:20">
      <c r="S283913" s="33"/>
      <c r="T283913" s="33"/>
    </row>
    <row r="283930" spans="19:20">
      <c r="S283930" s="33"/>
      <c r="T283930" s="33"/>
    </row>
    <row r="283947" spans="19:20">
      <c r="S283947" s="33"/>
      <c r="T283947" s="33"/>
    </row>
    <row r="283964" spans="19:20">
      <c r="S283964" s="33"/>
      <c r="T283964" s="33"/>
    </row>
    <row r="283981" spans="19:20">
      <c r="S283981" s="33"/>
      <c r="T283981" s="33"/>
    </row>
    <row r="283998" spans="19:20">
      <c r="S283998" s="33"/>
      <c r="T283998" s="33"/>
    </row>
    <row r="284015" spans="19:20">
      <c r="S284015" s="33"/>
      <c r="T284015" s="33"/>
    </row>
    <row r="284032" spans="19:20">
      <c r="S284032" s="33"/>
      <c r="T284032" s="33"/>
    </row>
    <row r="284049" spans="19:20">
      <c r="S284049" s="33"/>
      <c r="T284049" s="33"/>
    </row>
    <row r="284066" spans="19:20">
      <c r="S284066" s="33"/>
      <c r="T284066" s="33"/>
    </row>
    <row r="284083" spans="19:20">
      <c r="S284083" s="33"/>
      <c r="T284083" s="33"/>
    </row>
    <row r="284100" spans="19:20">
      <c r="S284100" s="33"/>
      <c r="T284100" s="33"/>
    </row>
    <row r="284117" spans="19:20">
      <c r="S284117" s="33"/>
      <c r="T284117" s="33"/>
    </row>
    <row r="284134" spans="19:20">
      <c r="S284134" s="33"/>
      <c r="T284134" s="33"/>
    </row>
    <row r="284151" spans="19:20">
      <c r="S284151" s="33"/>
      <c r="T284151" s="33"/>
    </row>
    <row r="284168" spans="19:20">
      <c r="S284168" s="33"/>
      <c r="T284168" s="33"/>
    </row>
    <row r="284185" spans="19:20">
      <c r="S284185" s="33"/>
      <c r="T284185" s="33"/>
    </row>
    <row r="284202" spans="19:20">
      <c r="S284202" s="33"/>
      <c r="T284202" s="33"/>
    </row>
    <row r="284219" spans="19:20">
      <c r="S284219" s="33"/>
      <c r="T284219" s="33"/>
    </row>
    <row r="284236" spans="19:20">
      <c r="S284236" s="33"/>
      <c r="T284236" s="33"/>
    </row>
    <row r="284253" spans="19:20">
      <c r="S284253" s="33"/>
      <c r="T284253" s="33"/>
    </row>
    <row r="284270" spans="19:20">
      <c r="S284270" s="33"/>
      <c r="T284270" s="33"/>
    </row>
    <row r="284287" spans="19:20">
      <c r="S284287" s="33"/>
      <c r="T284287" s="33"/>
    </row>
    <row r="284304" spans="19:20">
      <c r="S284304" s="33"/>
      <c r="T284304" s="33"/>
    </row>
    <row r="284321" spans="19:20">
      <c r="S284321" s="33"/>
      <c r="T284321" s="33"/>
    </row>
    <row r="284338" spans="19:20">
      <c r="S284338" s="33"/>
      <c r="T284338" s="33"/>
    </row>
    <row r="284355" spans="19:20">
      <c r="S284355" s="33"/>
      <c r="T284355" s="33"/>
    </row>
    <row r="284372" spans="19:20">
      <c r="S284372" s="33"/>
      <c r="T284372" s="33"/>
    </row>
    <row r="284389" spans="19:20">
      <c r="S284389" s="33"/>
      <c r="T284389" s="33"/>
    </row>
    <row r="284406" spans="19:20">
      <c r="S284406" s="33"/>
      <c r="T284406" s="33"/>
    </row>
    <row r="284423" spans="19:20">
      <c r="S284423" s="33"/>
      <c r="T284423" s="33"/>
    </row>
    <row r="284440" spans="19:20">
      <c r="S284440" s="33"/>
      <c r="T284440" s="33"/>
    </row>
    <row r="284457" spans="19:20">
      <c r="S284457" s="33"/>
      <c r="T284457" s="33"/>
    </row>
    <row r="284474" spans="19:20">
      <c r="S284474" s="33"/>
      <c r="T284474" s="33"/>
    </row>
    <row r="284491" spans="19:20">
      <c r="S284491" s="33"/>
      <c r="T284491" s="33"/>
    </row>
    <row r="284508" spans="19:20">
      <c r="S284508" s="33"/>
      <c r="T284508" s="33"/>
    </row>
    <row r="284525" spans="19:20">
      <c r="S284525" s="33"/>
      <c r="T284525" s="33"/>
    </row>
    <row r="284542" spans="19:20">
      <c r="S284542" s="33"/>
      <c r="T284542" s="33"/>
    </row>
    <row r="284559" spans="19:20">
      <c r="S284559" s="33"/>
      <c r="T284559" s="33"/>
    </row>
    <row r="284576" spans="19:20">
      <c r="S284576" s="33"/>
      <c r="T284576" s="33"/>
    </row>
    <row r="284593" spans="19:20">
      <c r="S284593" s="33"/>
      <c r="T284593" s="33"/>
    </row>
    <row r="284610" spans="19:20">
      <c r="S284610" s="33"/>
      <c r="T284610" s="33"/>
    </row>
    <row r="284627" spans="19:20">
      <c r="S284627" s="33"/>
      <c r="T284627" s="33"/>
    </row>
    <row r="284644" spans="19:20">
      <c r="S284644" s="33"/>
      <c r="T284644" s="33"/>
    </row>
    <row r="284661" spans="19:20">
      <c r="S284661" s="33"/>
      <c r="T284661" s="33"/>
    </row>
    <row r="284678" spans="19:20">
      <c r="S284678" s="33"/>
      <c r="T284678" s="33"/>
    </row>
    <row r="284695" spans="19:20">
      <c r="S284695" s="33"/>
      <c r="T284695" s="33"/>
    </row>
    <row r="284712" spans="19:20">
      <c r="S284712" s="33"/>
      <c r="T284712" s="33"/>
    </row>
    <row r="284729" spans="19:20">
      <c r="S284729" s="33"/>
      <c r="T284729" s="33"/>
    </row>
    <row r="284746" spans="19:20">
      <c r="S284746" s="33"/>
      <c r="T284746" s="33"/>
    </row>
    <row r="284763" spans="19:20">
      <c r="S284763" s="33"/>
      <c r="T284763" s="33"/>
    </row>
    <row r="284780" spans="19:20">
      <c r="S284780" s="33"/>
      <c r="T284780" s="33"/>
    </row>
    <row r="284797" spans="19:20">
      <c r="S284797" s="33"/>
      <c r="T284797" s="33"/>
    </row>
    <row r="284814" spans="19:20">
      <c r="S284814" s="33"/>
      <c r="T284814" s="33"/>
    </row>
    <row r="284831" spans="19:20">
      <c r="S284831" s="33"/>
      <c r="T284831" s="33"/>
    </row>
    <row r="284848" spans="19:20">
      <c r="S284848" s="33"/>
      <c r="T284848" s="33"/>
    </row>
    <row r="284865" spans="19:20">
      <c r="S284865" s="33"/>
      <c r="T284865" s="33"/>
    </row>
    <row r="284882" spans="19:20">
      <c r="S284882" s="33"/>
      <c r="T284882" s="33"/>
    </row>
    <row r="284899" spans="19:20">
      <c r="S284899" s="33"/>
      <c r="T284899" s="33"/>
    </row>
    <row r="284916" spans="19:20">
      <c r="S284916" s="33"/>
      <c r="T284916" s="33"/>
    </row>
    <row r="284933" spans="19:20">
      <c r="S284933" s="33"/>
      <c r="T284933" s="33"/>
    </row>
    <row r="284950" spans="19:20">
      <c r="S284950" s="33"/>
      <c r="T284950" s="33"/>
    </row>
    <row r="284967" spans="19:20">
      <c r="S284967" s="33"/>
      <c r="T284967" s="33"/>
    </row>
    <row r="284984" spans="19:20">
      <c r="S284984" s="33"/>
      <c r="T284984" s="33"/>
    </row>
    <row r="285001" spans="19:20">
      <c r="S285001" s="33"/>
      <c r="T285001" s="33"/>
    </row>
    <row r="285018" spans="19:20">
      <c r="S285018" s="33"/>
      <c r="T285018" s="33"/>
    </row>
    <row r="285035" spans="19:20">
      <c r="S285035" s="33"/>
      <c r="T285035" s="33"/>
    </row>
    <row r="285052" spans="19:20">
      <c r="S285052" s="33"/>
      <c r="T285052" s="33"/>
    </row>
    <row r="285069" spans="19:20">
      <c r="S285069" s="33"/>
      <c r="T285069" s="33"/>
    </row>
    <row r="285086" spans="19:20">
      <c r="S285086" s="33"/>
      <c r="T285086" s="33"/>
    </row>
    <row r="285103" spans="19:20">
      <c r="S285103" s="33"/>
      <c r="T285103" s="33"/>
    </row>
    <row r="285120" spans="19:20">
      <c r="S285120" s="33"/>
      <c r="T285120" s="33"/>
    </row>
    <row r="285137" spans="19:20">
      <c r="S285137" s="33"/>
      <c r="T285137" s="33"/>
    </row>
    <row r="285154" spans="19:20">
      <c r="S285154" s="33"/>
      <c r="T285154" s="33"/>
    </row>
    <row r="285171" spans="19:20">
      <c r="S285171" s="33"/>
      <c r="T285171" s="33"/>
    </row>
    <row r="285188" spans="19:20">
      <c r="S285188" s="33"/>
      <c r="T285188" s="33"/>
    </row>
    <row r="285205" spans="19:20">
      <c r="S285205" s="33"/>
      <c r="T285205" s="33"/>
    </row>
    <row r="285222" spans="19:20">
      <c r="S285222" s="33"/>
      <c r="T285222" s="33"/>
    </row>
    <row r="285239" spans="19:20">
      <c r="S285239" s="33"/>
      <c r="T285239" s="33"/>
    </row>
    <row r="285256" spans="19:20">
      <c r="S285256" s="33"/>
      <c r="T285256" s="33"/>
    </row>
    <row r="285273" spans="19:20">
      <c r="S285273" s="33"/>
      <c r="T285273" s="33"/>
    </row>
    <row r="285290" spans="19:20">
      <c r="S285290" s="33"/>
      <c r="T285290" s="33"/>
    </row>
    <row r="285307" spans="19:20">
      <c r="S285307" s="33"/>
      <c r="T285307" s="33"/>
    </row>
    <row r="285324" spans="19:20">
      <c r="S285324" s="33"/>
      <c r="T285324" s="33"/>
    </row>
    <row r="285341" spans="19:20">
      <c r="S285341" s="33"/>
      <c r="T285341" s="33"/>
    </row>
    <row r="285358" spans="19:20">
      <c r="S285358" s="33"/>
      <c r="T285358" s="33"/>
    </row>
    <row r="285375" spans="19:20">
      <c r="S285375" s="33"/>
      <c r="T285375" s="33"/>
    </row>
    <row r="285392" spans="19:20">
      <c r="S285392" s="33"/>
      <c r="T285392" s="33"/>
    </row>
    <row r="285409" spans="19:20">
      <c r="S285409" s="33"/>
      <c r="T285409" s="33"/>
    </row>
    <row r="285426" spans="19:20">
      <c r="S285426" s="33"/>
      <c r="T285426" s="33"/>
    </row>
    <row r="285443" spans="19:20">
      <c r="S285443" s="33"/>
      <c r="T285443" s="33"/>
    </row>
    <row r="285460" spans="19:20">
      <c r="S285460" s="33"/>
      <c r="T285460" s="33"/>
    </row>
    <row r="285477" spans="19:20">
      <c r="S285477" s="33"/>
      <c r="T285477" s="33"/>
    </row>
    <row r="285494" spans="19:20">
      <c r="S285494" s="33"/>
      <c r="T285494" s="33"/>
    </row>
    <row r="285511" spans="19:20">
      <c r="S285511" s="33"/>
      <c r="T285511" s="33"/>
    </row>
    <row r="285528" spans="19:20">
      <c r="S285528" s="33"/>
      <c r="T285528" s="33"/>
    </row>
    <row r="285545" spans="19:20">
      <c r="S285545" s="33"/>
      <c r="T285545" s="33"/>
    </row>
    <row r="285562" spans="19:20">
      <c r="S285562" s="33"/>
      <c r="T285562" s="33"/>
    </row>
    <row r="285579" spans="19:20">
      <c r="S285579" s="33"/>
      <c r="T285579" s="33"/>
    </row>
    <row r="285596" spans="19:20">
      <c r="S285596" s="33"/>
      <c r="T285596" s="33"/>
    </row>
    <row r="285613" spans="19:20">
      <c r="S285613" s="33"/>
      <c r="T285613" s="33"/>
    </row>
    <row r="285630" spans="19:20">
      <c r="S285630" s="33"/>
      <c r="T285630" s="33"/>
    </row>
    <row r="285647" spans="19:20">
      <c r="S285647" s="33"/>
      <c r="T285647" s="33"/>
    </row>
    <row r="285664" spans="19:20">
      <c r="S285664" s="33"/>
      <c r="T285664" s="33"/>
    </row>
    <row r="285681" spans="19:20">
      <c r="S285681" s="33"/>
      <c r="T285681" s="33"/>
    </row>
    <row r="285698" spans="19:20">
      <c r="S285698" s="33"/>
      <c r="T285698" s="33"/>
    </row>
    <row r="285715" spans="19:20">
      <c r="S285715" s="33"/>
      <c r="T285715" s="33"/>
    </row>
    <row r="285732" spans="19:20">
      <c r="S285732" s="33"/>
      <c r="T285732" s="33"/>
    </row>
    <row r="285749" spans="19:20">
      <c r="S285749" s="33"/>
      <c r="T285749" s="33"/>
    </row>
    <row r="285766" spans="19:20">
      <c r="S285766" s="33"/>
      <c r="T285766" s="33"/>
    </row>
    <row r="285783" spans="19:20">
      <c r="S285783" s="33"/>
      <c r="T285783" s="33"/>
    </row>
    <row r="285800" spans="19:20">
      <c r="S285800" s="33"/>
      <c r="T285800" s="33"/>
    </row>
    <row r="285817" spans="19:20">
      <c r="S285817" s="33"/>
      <c r="T285817" s="33"/>
    </row>
    <row r="285834" spans="19:20">
      <c r="S285834" s="33"/>
      <c r="T285834" s="33"/>
    </row>
    <row r="285851" spans="19:20">
      <c r="S285851" s="33"/>
      <c r="T285851" s="33"/>
    </row>
    <row r="285868" spans="19:20">
      <c r="S285868" s="33"/>
      <c r="T285868" s="33"/>
    </row>
    <row r="285885" spans="19:20">
      <c r="S285885" s="33"/>
      <c r="T285885" s="33"/>
    </row>
    <row r="285902" spans="19:20">
      <c r="S285902" s="33"/>
      <c r="T285902" s="33"/>
    </row>
    <row r="285919" spans="19:20">
      <c r="S285919" s="33"/>
      <c r="T285919" s="33"/>
    </row>
    <row r="285936" spans="19:20">
      <c r="S285936" s="33"/>
      <c r="T285936" s="33"/>
    </row>
    <row r="285953" spans="19:20">
      <c r="S285953" s="33"/>
      <c r="T285953" s="33"/>
    </row>
    <row r="285970" spans="19:20">
      <c r="S285970" s="33"/>
      <c r="T285970" s="33"/>
    </row>
    <row r="285987" spans="19:20">
      <c r="S285987" s="33"/>
      <c r="T285987" s="33"/>
    </row>
    <row r="286004" spans="19:20">
      <c r="S286004" s="33"/>
      <c r="T286004" s="33"/>
    </row>
    <row r="286021" spans="19:20">
      <c r="S286021" s="33"/>
      <c r="T286021" s="33"/>
    </row>
    <row r="286038" spans="19:20">
      <c r="S286038" s="33"/>
      <c r="T286038" s="33"/>
    </row>
    <row r="286055" spans="19:20">
      <c r="S286055" s="33"/>
      <c r="T286055" s="33"/>
    </row>
    <row r="286072" spans="19:20">
      <c r="S286072" s="33"/>
      <c r="T286072" s="33"/>
    </row>
    <row r="286089" spans="19:20">
      <c r="S286089" s="33"/>
      <c r="T286089" s="33"/>
    </row>
    <row r="286106" spans="19:20">
      <c r="S286106" s="33"/>
      <c r="T286106" s="33"/>
    </row>
    <row r="286123" spans="19:20">
      <c r="S286123" s="33"/>
      <c r="T286123" s="33"/>
    </row>
    <row r="286140" spans="19:20">
      <c r="S286140" s="33"/>
      <c r="T286140" s="33"/>
    </row>
    <row r="286157" spans="19:20">
      <c r="S286157" s="33"/>
      <c r="T286157" s="33"/>
    </row>
    <row r="286174" spans="19:20">
      <c r="S286174" s="33"/>
      <c r="T286174" s="33"/>
    </row>
    <row r="286191" spans="19:20">
      <c r="S286191" s="33"/>
      <c r="T286191" s="33"/>
    </row>
    <row r="286208" spans="19:20">
      <c r="S286208" s="33"/>
      <c r="T286208" s="33"/>
    </row>
    <row r="286225" spans="19:20">
      <c r="S286225" s="33"/>
      <c r="T286225" s="33"/>
    </row>
    <row r="286242" spans="19:20">
      <c r="S286242" s="33"/>
      <c r="T286242" s="33"/>
    </row>
    <row r="286259" spans="19:20">
      <c r="S286259" s="33"/>
      <c r="T286259" s="33"/>
    </row>
    <row r="286276" spans="19:20">
      <c r="S286276" s="33"/>
      <c r="T286276" s="33"/>
    </row>
    <row r="286293" spans="19:20">
      <c r="S286293" s="33"/>
      <c r="T286293" s="33"/>
    </row>
    <row r="286310" spans="19:20">
      <c r="S286310" s="33"/>
      <c r="T286310" s="33"/>
    </row>
    <row r="286327" spans="19:20">
      <c r="S286327" s="33"/>
      <c r="T286327" s="33"/>
    </row>
    <row r="286344" spans="19:20">
      <c r="S286344" s="33"/>
      <c r="T286344" s="33"/>
    </row>
    <row r="286361" spans="19:20">
      <c r="S286361" s="33"/>
      <c r="T286361" s="33"/>
    </row>
    <row r="286378" spans="19:20">
      <c r="S286378" s="33"/>
      <c r="T286378" s="33"/>
    </row>
    <row r="286395" spans="19:20">
      <c r="S286395" s="33"/>
      <c r="T286395" s="33"/>
    </row>
    <row r="286412" spans="19:20">
      <c r="S286412" s="33"/>
      <c r="T286412" s="33"/>
    </row>
    <row r="286429" spans="19:20">
      <c r="S286429" s="33"/>
      <c r="T286429" s="33"/>
    </row>
    <row r="286446" spans="19:20">
      <c r="S286446" s="33"/>
      <c r="T286446" s="33"/>
    </row>
    <row r="286463" spans="19:20">
      <c r="S286463" s="33"/>
      <c r="T286463" s="33"/>
    </row>
    <row r="286480" spans="19:20">
      <c r="S286480" s="33"/>
      <c r="T286480" s="33"/>
    </row>
    <row r="286497" spans="19:20">
      <c r="S286497" s="33"/>
      <c r="T286497" s="33"/>
    </row>
    <row r="286514" spans="19:20">
      <c r="S286514" s="33"/>
      <c r="T286514" s="33"/>
    </row>
    <row r="286531" spans="19:20">
      <c r="S286531" s="33"/>
      <c r="T286531" s="33"/>
    </row>
    <row r="286548" spans="19:20">
      <c r="S286548" s="33"/>
      <c r="T286548" s="33"/>
    </row>
    <row r="286565" spans="19:20">
      <c r="S286565" s="33"/>
      <c r="T286565" s="33"/>
    </row>
    <row r="286582" spans="19:20">
      <c r="S286582" s="33"/>
      <c r="T286582" s="33"/>
    </row>
    <row r="286599" spans="19:20">
      <c r="S286599" s="33"/>
      <c r="T286599" s="33"/>
    </row>
    <row r="286616" spans="19:20">
      <c r="S286616" s="33"/>
      <c r="T286616" s="33"/>
    </row>
    <row r="286633" spans="19:20">
      <c r="S286633" s="33"/>
      <c r="T286633" s="33"/>
    </row>
    <row r="286650" spans="19:20">
      <c r="S286650" s="33"/>
      <c r="T286650" s="33"/>
    </row>
    <row r="286667" spans="19:20">
      <c r="S286667" s="33"/>
      <c r="T286667" s="33"/>
    </row>
    <row r="286684" spans="19:20">
      <c r="S286684" s="33"/>
      <c r="T286684" s="33"/>
    </row>
    <row r="286701" spans="19:20">
      <c r="S286701" s="33"/>
      <c r="T286701" s="33"/>
    </row>
    <row r="286718" spans="19:20">
      <c r="S286718" s="33"/>
      <c r="T286718" s="33"/>
    </row>
    <row r="286735" spans="19:20">
      <c r="S286735" s="33"/>
      <c r="T286735" s="33"/>
    </row>
    <row r="286752" spans="19:20">
      <c r="S286752" s="33"/>
      <c r="T286752" s="33"/>
    </row>
    <row r="286769" spans="19:20">
      <c r="S286769" s="33"/>
      <c r="T286769" s="33"/>
    </row>
    <row r="286786" spans="19:20">
      <c r="S286786" s="33"/>
      <c r="T286786" s="33"/>
    </row>
    <row r="286803" spans="19:20">
      <c r="S286803" s="33"/>
      <c r="T286803" s="33"/>
    </row>
    <row r="286820" spans="19:20">
      <c r="S286820" s="33"/>
      <c r="T286820" s="33"/>
    </row>
    <row r="286837" spans="19:20">
      <c r="S286837" s="33"/>
      <c r="T286837" s="33"/>
    </row>
    <row r="286854" spans="19:20">
      <c r="S286854" s="33"/>
      <c r="T286854" s="33"/>
    </row>
    <row r="286871" spans="19:20">
      <c r="S286871" s="33"/>
      <c r="T286871" s="33"/>
    </row>
    <row r="286888" spans="19:20">
      <c r="S286888" s="33"/>
      <c r="T286888" s="33"/>
    </row>
    <row r="286905" spans="19:20">
      <c r="S286905" s="33"/>
      <c r="T286905" s="33"/>
    </row>
    <row r="286922" spans="19:20">
      <c r="S286922" s="33"/>
      <c r="T286922" s="33"/>
    </row>
    <row r="286939" spans="19:20">
      <c r="S286939" s="33"/>
      <c r="T286939" s="33"/>
    </row>
    <row r="286956" spans="19:20">
      <c r="S286956" s="33"/>
      <c r="T286956" s="33"/>
    </row>
    <row r="286973" spans="19:20">
      <c r="S286973" s="33"/>
      <c r="T286973" s="33"/>
    </row>
    <row r="286990" spans="19:20">
      <c r="S286990" s="33"/>
      <c r="T286990" s="33"/>
    </row>
    <row r="287007" spans="19:20">
      <c r="S287007" s="33"/>
      <c r="T287007" s="33"/>
    </row>
    <row r="287024" spans="19:20">
      <c r="S287024" s="33"/>
      <c r="T287024" s="33"/>
    </row>
    <row r="287041" spans="19:20">
      <c r="S287041" s="33"/>
      <c r="T287041" s="33"/>
    </row>
    <row r="287058" spans="19:20">
      <c r="S287058" s="33"/>
      <c r="T287058" s="33"/>
    </row>
    <row r="287075" spans="19:20">
      <c r="S287075" s="33"/>
      <c r="T287075" s="33"/>
    </row>
    <row r="287092" spans="19:20">
      <c r="S287092" s="33"/>
      <c r="T287092" s="33"/>
    </row>
    <row r="287109" spans="19:20">
      <c r="S287109" s="33"/>
      <c r="T287109" s="33"/>
    </row>
    <row r="287126" spans="19:20">
      <c r="S287126" s="33"/>
      <c r="T287126" s="33"/>
    </row>
    <row r="287143" spans="19:20">
      <c r="S287143" s="33"/>
      <c r="T287143" s="33"/>
    </row>
    <row r="287160" spans="19:20">
      <c r="S287160" s="33"/>
      <c r="T287160" s="33"/>
    </row>
    <row r="287177" spans="19:20">
      <c r="S287177" s="33"/>
      <c r="T287177" s="33"/>
    </row>
    <row r="287194" spans="19:20">
      <c r="S287194" s="33"/>
      <c r="T287194" s="33"/>
    </row>
    <row r="287211" spans="19:20">
      <c r="S287211" s="33"/>
      <c r="T287211" s="33"/>
    </row>
    <row r="287228" spans="19:20">
      <c r="S287228" s="33"/>
      <c r="T287228" s="33"/>
    </row>
    <row r="287245" spans="19:20">
      <c r="S287245" s="33"/>
      <c r="T287245" s="33"/>
    </row>
    <row r="287262" spans="19:20">
      <c r="S287262" s="33"/>
      <c r="T287262" s="33"/>
    </row>
    <row r="287279" spans="19:20">
      <c r="S287279" s="33"/>
      <c r="T287279" s="33"/>
    </row>
    <row r="287296" spans="19:20">
      <c r="S287296" s="33"/>
      <c r="T287296" s="33"/>
    </row>
    <row r="287313" spans="19:20">
      <c r="S287313" s="33"/>
      <c r="T287313" s="33"/>
    </row>
    <row r="287330" spans="19:20">
      <c r="S287330" s="33"/>
      <c r="T287330" s="33"/>
    </row>
    <row r="287347" spans="19:20">
      <c r="S287347" s="33"/>
      <c r="T287347" s="33"/>
    </row>
    <row r="287364" spans="19:20">
      <c r="S287364" s="33"/>
      <c r="T287364" s="33"/>
    </row>
    <row r="287381" spans="19:20">
      <c r="S287381" s="33"/>
      <c r="T287381" s="33"/>
    </row>
    <row r="287398" spans="19:20">
      <c r="S287398" s="33"/>
      <c r="T287398" s="33"/>
    </row>
    <row r="287415" spans="19:20">
      <c r="S287415" s="33"/>
      <c r="T287415" s="33"/>
    </row>
    <row r="287432" spans="19:20">
      <c r="S287432" s="33"/>
      <c r="T287432" s="33"/>
    </row>
    <row r="287449" spans="19:20">
      <c r="S287449" s="33"/>
      <c r="T287449" s="33"/>
    </row>
    <row r="287466" spans="19:20">
      <c r="S287466" s="33"/>
      <c r="T287466" s="33"/>
    </row>
    <row r="287483" spans="19:20">
      <c r="S287483" s="33"/>
      <c r="T287483" s="33"/>
    </row>
    <row r="287500" spans="19:20">
      <c r="S287500" s="33"/>
      <c r="T287500" s="33"/>
    </row>
    <row r="287517" spans="19:20">
      <c r="S287517" s="33"/>
      <c r="T287517" s="33"/>
    </row>
    <row r="287534" spans="19:20">
      <c r="S287534" s="33"/>
      <c r="T287534" s="33"/>
    </row>
    <row r="287551" spans="19:20">
      <c r="S287551" s="33"/>
      <c r="T287551" s="33"/>
    </row>
    <row r="287568" spans="19:20">
      <c r="S287568" s="33"/>
      <c r="T287568" s="33"/>
    </row>
    <row r="287585" spans="19:20">
      <c r="S287585" s="33"/>
      <c r="T287585" s="33"/>
    </row>
    <row r="287602" spans="19:20">
      <c r="S287602" s="33"/>
      <c r="T287602" s="33"/>
    </row>
    <row r="287619" spans="19:20">
      <c r="S287619" s="33"/>
      <c r="T287619" s="33"/>
    </row>
    <row r="287636" spans="19:20">
      <c r="S287636" s="33"/>
      <c r="T287636" s="33"/>
    </row>
    <row r="287653" spans="19:20">
      <c r="S287653" s="33"/>
      <c r="T287653" s="33"/>
    </row>
    <row r="287670" spans="19:20">
      <c r="S287670" s="33"/>
      <c r="T287670" s="33"/>
    </row>
    <row r="287687" spans="19:20">
      <c r="S287687" s="33"/>
      <c r="T287687" s="33"/>
    </row>
    <row r="287704" spans="19:20">
      <c r="S287704" s="33"/>
      <c r="T287704" s="33"/>
    </row>
    <row r="287721" spans="19:20">
      <c r="S287721" s="33"/>
      <c r="T287721" s="33"/>
    </row>
    <row r="287738" spans="19:20">
      <c r="S287738" s="33"/>
      <c r="T287738" s="33"/>
    </row>
    <row r="287755" spans="19:20">
      <c r="S287755" s="33"/>
      <c r="T287755" s="33"/>
    </row>
    <row r="287772" spans="19:20">
      <c r="S287772" s="33"/>
      <c r="T287772" s="33"/>
    </row>
    <row r="287789" spans="19:20">
      <c r="S287789" s="33"/>
      <c r="T287789" s="33"/>
    </row>
    <row r="287806" spans="19:20">
      <c r="S287806" s="33"/>
      <c r="T287806" s="33"/>
    </row>
    <row r="287823" spans="19:20">
      <c r="S287823" s="33"/>
      <c r="T287823" s="33"/>
    </row>
    <row r="287840" spans="19:20">
      <c r="S287840" s="33"/>
      <c r="T287840" s="33"/>
    </row>
    <row r="287857" spans="19:20">
      <c r="S287857" s="33"/>
      <c r="T287857" s="33"/>
    </row>
    <row r="287874" spans="19:20">
      <c r="S287874" s="33"/>
      <c r="T287874" s="33"/>
    </row>
    <row r="287891" spans="19:20">
      <c r="S287891" s="33"/>
      <c r="T287891" s="33"/>
    </row>
    <row r="287908" spans="19:20">
      <c r="S287908" s="33"/>
      <c r="T287908" s="33"/>
    </row>
    <row r="287925" spans="19:20">
      <c r="S287925" s="33"/>
      <c r="T287925" s="33"/>
    </row>
    <row r="287942" spans="19:20">
      <c r="S287942" s="33"/>
      <c r="T287942" s="33"/>
    </row>
    <row r="287959" spans="19:20">
      <c r="S287959" s="33"/>
      <c r="T287959" s="33"/>
    </row>
    <row r="287976" spans="19:20">
      <c r="S287976" s="33"/>
      <c r="T287976" s="33"/>
    </row>
    <row r="287993" spans="19:20">
      <c r="S287993" s="33"/>
      <c r="T287993" s="33"/>
    </row>
    <row r="288010" spans="19:20">
      <c r="S288010" s="33"/>
      <c r="T288010" s="33"/>
    </row>
    <row r="288027" spans="19:20">
      <c r="S288027" s="33"/>
      <c r="T288027" s="33"/>
    </row>
    <row r="288044" spans="19:20">
      <c r="S288044" s="33"/>
      <c r="T288044" s="33"/>
    </row>
    <row r="288061" spans="19:20">
      <c r="S288061" s="33"/>
      <c r="T288061" s="33"/>
    </row>
    <row r="288078" spans="19:20">
      <c r="S288078" s="33"/>
      <c r="T288078" s="33"/>
    </row>
    <row r="288095" spans="19:20">
      <c r="S288095" s="33"/>
      <c r="T288095" s="33"/>
    </row>
    <row r="288112" spans="19:20">
      <c r="S288112" s="33"/>
      <c r="T288112" s="33"/>
    </row>
    <row r="288129" spans="19:20">
      <c r="S288129" s="33"/>
      <c r="T288129" s="33"/>
    </row>
    <row r="288146" spans="19:20">
      <c r="S288146" s="33"/>
      <c r="T288146" s="33"/>
    </row>
    <row r="288163" spans="19:20">
      <c r="S288163" s="33"/>
      <c r="T288163" s="33"/>
    </row>
    <row r="288180" spans="19:20">
      <c r="S288180" s="33"/>
      <c r="T288180" s="33"/>
    </row>
    <row r="288197" spans="19:20">
      <c r="S288197" s="33"/>
      <c r="T288197" s="33"/>
    </row>
    <row r="288214" spans="19:20">
      <c r="S288214" s="33"/>
      <c r="T288214" s="33"/>
    </row>
    <row r="288231" spans="19:20">
      <c r="S288231" s="33"/>
      <c r="T288231" s="33"/>
    </row>
    <row r="288248" spans="19:20">
      <c r="S288248" s="33"/>
      <c r="T288248" s="33"/>
    </row>
    <row r="288265" spans="19:20">
      <c r="S288265" s="33"/>
      <c r="T288265" s="33"/>
    </row>
    <row r="288282" spans="19:20">
      <c r="S288282" s="33"/>
      <c r="T288282" s="33"/>
    </row>
    <row r="288299" spans="19:20">
      <c r="S288299" s="33"/>
      <c r="T288299" s="33"/>
    </row>
    <row r="288316" spans="19:20">
      <c r="S288316" s="33"/>
      <c r="T288316" s="33"/>
    </row>
    <row r="288333" spans="19:20">
      <c r="S288333" s="33"/>
      <c r="T288333" s="33"/>
    </row>
    <row r="288350" spans="19:20">
      <c r="S288350" s="33"/>
      <c r="T288350" s="33"/>
    </row>
    <row r="288367" spans="19:20">
      <c r="S288367" s="33"/>
      <c r="T288367" s="33"/>
    </row>
    <row r="288384" spans="19:20">
      <c r="S288384" s="33"/>
      <c r="T288384" s="33"/>
    </row>
    <row r="288401" spans="19:20">
      <c r="S288401" s="33"/>
      <c r="T288401" s="33"/>
    </row>
    <row r="288418" spans="19:20">
      <c r="S288418" s="33"/>
      <c r="T288418" s="33"/>
    </row>
    <row r="288435" spans="19:20">
      <c r="S288435" s="33"/>
      <c r="T288435" s="33"/>
    </row>
    <row r="288452" spans="19:20">
      <c r="S288452" s="33"/>
      <c r="T288452" s="33"/>
    </row>
    <row r="288469" spans="19:20">
      <c r="S288469" s="33"/>
      <c r="T288469" s="33"/>
    </row>
    <row r="288486" spans="19:20">
      <c r="S288486" s="33"/>
      <c r="T288486" s="33"/>
    </row>
    <row r="288503" spans="19:20">
      <c r="S288503" s="33"/>
      <c r="T288503" s="33"/>
    </row>
    <row r="288520" spans="19:20">
      <c r="S288520" s="33"/>
      <c r="T288520" s="33"/>
    </row>
    <row r="288537" spans="19:20">
      <c r="S288537" s="33"/>
      <c r="T288537" s="33"/>
    </row>
    <row r="288554" spans="19:20">
      <c r="S288554" s="33"/>
      <c r="T288554" s="33"/>
    </row>
    <row r="288571" spans="19:20">
      <c r="S288571" s="33"/>
      <c r="T288571" s="33"/>
    </row>
    <row r="288588" spans="19:20">
      <c r="S288588" s="33"/>
      <c r="T288588" s="33"/>
    </row>
    <row r="288605" spans="19:20">
      <c r="S288605" s="33"/>
      <c r="T288605" s="33"/>
    </row>
    <row r="288622" spans="19:20">
      <c r="S288622" s="33"/>
      <c r="T288622" s="33"/>
    </row>
    <row r="288639" spans="19:20">
      <c r="S288639" s="33"/>
      <c r="T288639" s="33"/>
    </row>
    <row r="288656" spans="19:20">
      <c r="S288656" s="33"/>
      <c r="T288656" s="33"/>
    </row>
    <row r="288673" spans="19:20">
      <c r="S288673" s="33"/>
      <c r="T288673" s="33"/>
    </row>
    <row r="288690" spans="19:20">
      <c r="S288690" s="33"/>
      <c r="T288690" s="33"/>
    </row>
    <row r="288707" spans="19:20">
      <c r="S288707" s="33"/>
      <c r="T288707" s="33"/>
    </row>
    <row r="288724" spans="19:20">
      <c r="S288724" s="33"/>
      <c r="T288724" s="33"/>
    </row>
    <row r="288741" spans="19:20">
      <c r="S288741" s="33"/>
      <c r="T288741" s="33"/>
    </row>
    <row r="288758" spans="19:20">
      <c r="S288758" s="33"/>
      <c r="T288758" s="33"/>
    </row>
    <row r="288775" spans="19:20">
      <c r="S288775" s="33"/>
      <c r="T288775" s="33"/>
    </row>
    <row r="288792" spans="19:20">
      <c r="S288792" s="33"/>
      <c r="T288792" s="33"/>
    </row>
    <row r="288809" spans="19:20">
      <c r="S288809" s="33"/>
      <c r="T288809" s="33"/>
    </row>
    <row r="288826" spans="19:20">
      <c r="S288826" s="33"/>
      <c r="T288826" s="33"/>
    </row>
    <row r="288843" spans="19:20">
      <c r="S288843" s="33"/>
      <c r="T288843" s="33"/>
    </row>
    <row r="288860" spans="19:20">
      <c r="S288860" s="33"/>
      <c r="T288860" s="33"/>
    </row>
    <row r="288877" spans="19:20">
      <c r="S288877" s="33"/>
      <c r="T288877" s="33"/>
    </row>
    <row r="288894" spans="19:20">
      <c r="S288894" s="33"/>
      <c r="T288894" s="33"/>
    </row>
    <row r="288911" spans="19:20">
      <c r="S288911" s="33"/>
      <c r="T288911" s="33"/>
    </row>
    <row r="288928" spans="19:20">
      <c r="S288928" s="33"/>
      <c r="T288928" s="33"/>
    </row>
    <row r="288945" spans="19:20">
      <c r="S288945" s="33"/>
      <c r="T288945" s="33"/>
    </row>
    <row r="288962" spans="19:20">
      <c r="S288962" s="33"/>
      <c r="T288962" s="33"/>
    </row>
    <row r="288979" spans="19:20">
      <c r="S288979" s="33"/>
      <c r="T288979" s="33"/>
    </row>
    <row r="288996" spans="19:20">
      <c r="S288996" s="33"/>
      <c r="T288996" s="33"/>
    </row>
    <row r="289013" spans="19:20">
      <c r="S289013" s="33"/>
      <c r="T289013" s="33"/>
    </row>
    <row r="289030" spans="19:20">
      <c r="S289030" s="33"/>
      <c r="T289030" s="33"/>
    </row>
    <row r="289047" spans="19:20">
      <c r="S289047" s="33"/>
      <c r="T289047" s="33"/>
    </row>
    <row r="289064" spans="19:20">
      <c r="S289064" s="33"/>
      <c r="T289064" s="33"/>
    </row>
    <row r="289081" spans="19:20">
      <c r="S289081" s="33"/>
      <c r="T289081" s="33"/>
    </row>
    <row r="289098" spans="19:20">
      <c r="S289098" s="33"/>
      <c r="T289098" s="33"/>
    </row>
    <row r="289115" spans="19:20">
      <c r="S289115" s="33"/>
      <c r="T289115" s="33"/>
    </row>
    <row r="289132" spans="19:20">
      <c r="S289132" s="33"/>
      <c r="T289132" s="33"/>
    </row>
    <row r="289149" spans="19:20">
      <c r="S289149" s="33"/>
      <c r="T289149" s="33"/>
    </row>
    <row r="289166" spans="19:20">
      <c r="S289166" s="33"/>
      <c r="T289166" s="33"/>
    </row>
    <row r="289183" spans="19:20">
      <c r="S289183" s="33"/>
      <c r="T289183" s="33"/>
    </row>
    <row r="289200" spans="19:20">
      <c r="S289200" s="33"/>
      <c r="T289200" s="33"/>
    </row>
    <row r="289217" spans="19:20">
      <c r="S289217" s="33"/>
      <c r="T289217" s="33"/>
    </row>
    <row r="289234" spans="19:20">
      <c r="S289234" s="33"/>
      <c r="T289234" s="33"/>
    </row>
    <row r="289251" spans="19:20">
      <c r="S289251" s="33"/>
      <c r="T289251" s="33"/>
    </row>
    <row r="289268" spans="19:20">
      <c r="S289268" s="33"/>
      <c r="T289268" s="33"/>
    </row>
    <row r="289285" spans="19:20">
      <c r="S289285" s="33"/>
      <c r="T289285" s="33"/>
    </row>
    <row r="289302" spans="19:20">
      <c r="S289302" s="33"/>
      <c r="T289302" s="33"/>
    </row>
    <row r="289319" spans="19:20">
      <c r="S289319" s="33"/>
      <c r="T289319" s="33"/>
    </row>
    <row r="289336" spans="19:20">
      <c r="S289336" s="33"/>
      <c r="T289336" s="33"/>
    </row>
    <row r="289353" spans="19:20">
      <c r="S289353" s="33"/>
      <c r="T289353" s="33"/>
    </row>
    <row r="289370" spans="19:20">
      <c r="S289370" s="33"/>
      <c r="T289370" s="33"/>
    </row>
    <row r="289387" spans="19:20">
      <c r="S289387" s="33"/>
      <c r="T289387" s="33"/>
    </row>
    <row r="289404" spans="19:20">
      <c r="S289404" s="33"/>
      <c r="T289404" s="33"/>
    </row>
    <row r="289421" spans="19:20">
      <c r="S289421" s="33"/>
      <c r="T289421" s="33"/>
    </row>
    <row r="289438" spans="19:20">
      <c r="S289438" s="33"/>
      <c r="T289438" s="33"/>
    </row>
    <row r="289455" spans="19:20">
      <c r="S289455" s="33"/>
      <c r="T289455" s="33"/>
    </row>
    <row r="289472" spans="19:20">
      <c r="S289472" s="33"/>
      <c r="T289472" s="33"/>
    </row>
    <row r="289489" spans="19:20">
      <c r="S289489" s="33"/>
      <c r="T289489" s="33"/>
    </row>
    <row r="289506" spans="19:20">
      <c r="S289506" s="33"/>
      <c r="T289506" s="33"/>
    </row>
    <row r="289523" spans="19:20">
      <c r="S289523" s="33"/>
      <c r="T289523" s="33"/>
    </row>
    <row r="289540" spans="19:20">
      <c r="S289540" s="33"/>
      <c r="T289540" s="33"/>
    </row>
    <row r="289557" spans="19:20">
      <c r="S289557" s="33"/>
      <c r="T289557" s="33"/>
    </row>
    <row r="289574" spans="19:20">
      <c r="S289574" s="33"/>
      <c r="T289574" s="33"/>
    </row>
    <row r="289591" spans="19:20">
      <c r="S289591" s="33"/>
      <c r="T289591" s="33"/>
    </row>
    <row r="289608" spans="19:20">
      <c r="S289608" s="33"/>
      <c r="T289608" s="33"/>
    </row>
    <row r="289625" spans="19:20">
      <c r="S289625" s="33"/>
      <c r="T289625" s="33"/>
    </row>
    <row r="289642" spans="19:20">
      <c r="S289642" s="33"/>
      <c r="T289642" s="33"/>
    </row>
    <row r="289659" spans="19:20">
      <c r="S289659" s="33"/>
      <c r="T289659" s="33"/>
    </row>
    <row r="289676" spans="19:20">
      <c r="S289676" s="33"/>
      <c r="T289676" s="33"/>
    </row>
    <row r="289693" spans="19:20">
      <c r="S289693" s="33"/>
      <c r="T289693" s="33"/>
    </row>
    <row r="289710" spans="19:20">
      <c r="S289710" s="33"/>
      <c r="T289710" s="33"/>
    </row>
    <row r="289727" spans="19:20">
      <c r="S289727" s="33"/>
      <c r="T289727" s="33"/>
    </row>
    <row r="289744" spans="19:20">
      <c r="S289744" s="33"/>
      <c r="T289744" s="33"/>
    </row>
    <row r="289761" spans="19:20">
      <c r="S289761" s="33"/>
      <c r="T289761" s="33"/>
    </row>
    <row r="289778" spans="19:20">
      <c r="S289778" s="33"/>
      <c r="T289778" s="33"/>
    </row>
    <row r="289795" spans="19:20">
      <c r="S289795" s="33"/>
      <c r="T289795" s="33"/>
    </row>
    <row r="289812" spans="19:20">
      <c r="S289812" s="33"/>
      <c r="T289812" s="33"/>
    </row>
    <row r="289829" spans="19:20">
      <c r="S289829" s="33"/>
      <c r="T289829" s="33"/>
    </row>
    <row r="289846" spans="19:20">
      <c r="S289846" s="33"/>
      <c r="T289846" s="33"/>
    </row>
    <row r="289863" spans="19:20">
      <c r="S289863" s="33"/>
      <c r="T289863" s="33"/>
    </row>
    <row r="289880" spans="19:20">
      <c r="S289880" s="33"/>
      <c r="T289880" s="33"/>
    </row>
    <row r="289897" spans="19:20">
      <c r="S289897" s="33"/>
      <c r="T289897" s="33"/>
    </row>
    <row r="289914" spans="19:20">
      <c r="S289914" s="33"/>
      <c r="T289914" s="33"/>
    </row>
    <row r="289931" spans="19:20">
      <c r="S289931" s="33"/>
      <c r="T289931" s="33"/>
    </row>
    <row r="289948" spans="19:20">
      <c r="S289948" s="33"/>
      <c r="T289948" s="33"/>
    </row>
    <row r="289965" spans="19:20">
      <c r="S289965" s="33"/>
      <c r="T289965" s="33"/>
    </row>
    <row r="289982" spans="19:20">
      <c r="S289982" s="33"/>
      <c r="T289982" s="33"/>
    </row>
    <row r="289999" spans="19:20">
      <c r="S289999" s="33"/>
      <c r="T289999" s="33"/>
    </row>
    <row r="290016" spans="19:20">
      <c r="S290016" s="33"/>
      <c r="T290016" s="33"/>
    </row>
    <row r="290033" spans="19:20">
      <c r="S290033" s="33"/>
      <c r="T290033" s="33"/>
    </row>
    <row r="290050" spans="19:20">
      <c r="S290050" s="33"/>
      <c r="T290050" s="33"/>
    </row>
    <row r="290067" spans="19:20">
      <c r="S290067" s="33"/>
      <c r="T290067" s="33"/>
    </row>
    <row r="290084" spans="19:20">
      <c r="S290084" s="33"/>
      <c r="T290084" s="33"/>
    </row>
    <row r="290101" spans="19:20">
      <c r="S290101" s="33"/>
      <c r="T290101" s="33"/>
    </row>
    <row r="290118" spans="19:20">
      <c r="S290118" s="33"/>
      <c r="T290118" s="33"/>
    </row>
    <row r="290135" spans="19:20">
      <c r="S290135" s="33"/>
      <c r="T290135" s="33"/>
    </row>
    <row r="290152" spans="19:20">
      <c r="S290152" s="33"/>
      <c r="T290152" s="33"/>
    </row>
    <row r="290169" spans="19:20">
      <c r="S290169" s="33"/>
      <c r="T290169" s="33"/>
    </row>
    <row r="290186" spans="19:20">
      <c r="S290186" s="33"/>
      <c r="T290186" s="33"/>
    </row>
    <row r="290203" spans="19:20">
      <c r="S290203" s="33"/>
      <c r="T290203" s="33"/>
    </row>
    <row r="290220" spans="19:20">
      <c r="S290220" s="33"/>
      <c r="T290220" s="33"/>
    </row>
    <row r="290237" spans="19:20">
      <c r="S290237" s="33"/>
      <c r="T290237" s="33"/>
    </row>
    <row r="290254" spans="19:20">
      <c r="S290254" s="33"/>
      <c r="T290254" s="33"/>
    </row>
    <row r="290271" spans="19:20">
      <c r="S290271" s="33"/>
      <c r="T290271" s="33"/>
    </row>
    <row r="290288" spans="19:20">
      <c r="S290288" s="33"/>
      <c r="T290288" s="33"/>
    </row>
    <row r="290305" spans="19:20">
      <c r="S290305" s="33"/>
      <c r="T290305" s="33"/>
    </row>
    <row r="290322" spans="19:20">
      <c r="S290322" s="33"/>
      <c r="T290322" s="33"/>
    </row>
    <row r="290339" spans="19:20">
      <c r="S290339" s="33"/>
      <c r="T290339" s="33"/>
    </row>
    <row r="290356" spans="19:20">
      <c r="S290356" s="33"/>
      <c r="T290356" s="33"/>
    </row>
    <row r="290373" spans="19:20">
      <c r="S290373" s="33"/>
      <c r="T290373" s="33"/>
    </row>
    <row r="290390" spans="19:20">
      <c r="S290390" s="33"/>
      <c r="T290390" s="33"/>
    </row>
    <row r="290407" spans="19:20">
      <c r="S290407" s="33"/>
      <c r="T290407" s="33"/>
    </row>
    <row r="290424" spans="19:20">
      <c r="S290424" s="33"/>
      <c r="T290424" s="33"/>
    </row>
    <row r="290441" spans="19:20">
      <c r="S290441" s="33"/>
      <c r="T290441" s="33"/>
    </row>
    <row r="290458" spans="19:20">
      <c r="S290458" s="33"/>
      <c r="T290458" s="33"/>
    </row>
    <row r="290475" spans="19:20">
      <c r="S290475" s="33"/>
      <c r="T290475" s="33"/>
    </row>
    <row r="290492" spans="19:20">
      <c r="S290492" s="33"/>
      <c r="T290492" s="33"/>
    </row>
    <row r="290509" spans="19:20">
      <c r="S290509" s="33"/>
      <c r="T290509" s="33"/>
    </row>
    <row r="290526" spans="19:20">
      <c r="S290526" s="33"/>
      <c r="T290526" s="33"/>
    </row>
    <row r="290543" spans="19:20">
      <c r="S290543" s="33"/>
      <c r="T290543" s="33"/>
    </row>
    <row r="290560" spans="19:20">
      <c r="S290560" s="33"/>
      <c r="T290560" s="33"/>
    </row>
    <row r="290577" spans="19:20">
      <c r="S290577" s="33"/>
      <c r="T290577" s="33"/>
    </row>
    <row r="290594" spans="19:20">
      <c r="S290594" s="33"/>
      <c r="T290594" s="33"/>
    </row>
    <row r="290611" spans="19:20">
      <c r="S290611" s="33"/>
      <c r="T290611" s="33"/>
    </row>
    <row r="290628" spans="19:20">
      <c r="S290628" s="33"/>
      <c r="T290628" s="33"/>
    </row>
    <row r="290645" spans="19:20">
      <c r="S290645" s="33"/>
      <c r="T290645" s="33"/>
    </row>
    <row r="290662" spans="19:20">
      <c r="S290662" s="33"/>
      <c r="T290662" s="33"/>
    </row>
    <row r="290679" spans="19:20">
      <c r="S290679" s="33"/>
      <c r="T290679" s="33"/>
    </row>
    <row r="290696" spans="19:20">
      <c r="S290696" s="33"/>
      <c r="T290696" s="33"/>
    </row>
    <row r="290713" spans="19:20">
      <c r="S290713" s="33"/>
      <c r="T290713" s="33"/>
    </row>
    <row r="290730" spans="19:20">
      <c r="S290730" s="33"/>
      <c r="T290730" s="33"/>
    </row>
    <row r="290747" spans="19:20">
      <c r="S290747" s="33"/>
      <c r="T290747" s="33"/>
    </row>
    <row r="290764" spans="19:20">
      <c r="S290764" s="33"/>
      <c r="T290764" s="33"/>
    </row>
    <row r="290781" spans="19:20">
      <c r="S290781" s="33"/>
      <c r="T290781" s="33"/>
    </row>
    <row r="290798" spans="19:20">
      <c r="S290798" s="33"/>
      <c r="T290798" s="33"/>
    </row>
    <row r="290815" spans="19:20">
      <c r="S290815" s="33"/>
      <c r="T290815" s="33"/>
    </row>
    <row r="290832" spans="19:20">
      <c r="S290832" s="33"/>
      <c r="T290832" s="33"/>
    </row>
    <row r="290849" spans="19:20">
      <c r="S290849" s="33"/>
      <c r="T290849" s="33"/>
    </row>
    <row r="290866" spans="19:20">
      <c r="S290866" s="33"/>
      <c r="T290866" s="33"/>
    </row>
    <row r="290883" spans="19:20">
      <c r="S290883" s="33"/>
      <c r="T290883" s="33"/>
    </row>
    <row r="290900" spans="19:20">
      <c r="S290900" s="33"/>
      <c r="T290900" s="33"/>
    </row>
    <row r="290917" spans="19:20">
      <c r="S290917" s="33"/>
      <c r="T290917" s="33"/>
    </row>
    <row r="290934" spans="19:20">
      <c r="S290934" s="33"/>
      <c r="T290934" s="33"/>
    </row>
    <row r="290951" spans="19:20">
      <c r="S290951" s="33"/>
      <c r="T290951" s="33"/>
    </row>
    <row r="290968" spans="19:20">
      <c r="S290968" s="33"/>
      <c r="T290968" s="33"/>
    </row>
    <row r="290985" spans="19:20">
      <c r="S290985" s="33"/>
      <c r="T290985" s="33"/>
    </row>
    <row r="291002" spans="19:20">
      <c r="S291002" s="33"/>
      <c r="T291002" s="33"/>
    </row>
    <row r="291019" spans="19:20">
      <c r="S291019" s="33"/>
      <c r="T291019" s="33"/>
    </row>
    <row r="291036" spans="19:20">
      <c r="S291036" s="33"/>
      <c r="T291036" s="33"/>
    </row>
    <row r="291053" spans="19:20">
      <c r="S291053" s="33"/>
      <c r="T291053" s="33"/>
    </row>
    <row r="291070" spans="19:20">
      <c r="S291070" s="33"/>
      <c r="T291070" s="33"/>
    </row>
    <row r="291087" spans="19:20">
      <c r="S291087" s="33"/>
      <c r="T291087" s="33"/>
    </row>
    <row r="291104" spans="19:20">
      <c r="S291104" s="33"/>
      <c r="T291104" s="33"/>
    </row>
    <row r="291121" spans="19:20">
      <c r="S291121" s="33"/>
      <c r="T291121" s="33"/>
    </row>
    <row r="291138" spans="19:20">
      <c r="S291138" s="33"/>
      <c r="T291138" s="33"/>
    </row>
    <row r="291155" spans="19:20">
      <c r="S291155" s="33"/>
      <c r="T291155" s="33"/>
    </row>
    <row r="291172" spans="19:20">
      <c r="S291172" s="33"/>
      <c r="T291172" s="33"/>
    </row>
    <row r="291189" spans="19:20">
      <c r="S291189" s="33"/>
      <c r="T291189" s="33"/>
    </row>
    <row r="291206" spans="19:20">
      <c r="S291206" s="33"/>
      <c r="T291206" s="33"/>
    </row>
    <row r="291223" spans="19:20">
      <c r="S291223" s="33"/>
      <c r="T291223" s="33"/>
    </row>
    <row r="291240" spans="19:20">
      <c r="S291240" s="33"/>
      <c r="T291240" s="33"/>
    </row>
    <row r="291257" spans="19:20">
      <c r="S291257" s="33"/>
      <c r="T291257" s="33"/>
    </row>
    <row r="291274" spans="19:20">
      <c r="S291274" s="33"/>
      <c r="T291274" s="33"/>
    </row>
    <row r="291291" spans="19:20">
      <c r="S291291" s="33"/>
      <c r="T291291" s="33"/>
    </row>
    <row r="291308" spans="19:20">
      <c r="S291308" s="33"/>
      <c r="T291308" s="33"/>
    </row>
    <row r="291325" spans="19:20">
      <c r="S291325" s="33"/>
      <c r="T291325" s="33"/>
    </row>
    <row r="291342" spans="19:20">
      <c r="S291342" s="33"/>
      <c r="T291342" s="33"/>
    </row>
    <row r="291359" spans="19:20">
      <c r="S291359" s="33"/>
      <c r="T291359" s="33"/>
    </row>
    <row r="291376" spans="19:20">
      <c r="S291376" s="33"/>
      <c r="T291376" s="33"/>
    </row>
    <row r="291393" spans="19:20">
      <c r="S291393" s="33"/>
      <c r="T291393" s="33"/>
    </row>
    <row r="291410" spans="19:20">
      <c r="S291410" s="33"/>
      <c r="T291410" s="33"/>
    </row>
    <row r="291427" spans="19:20">
      <c r="S291427" s="33"/>
      <c r="T291427" s="33"/>
    </row>
    <row r="291444" spans="19:20">
      <c r="S291444" s="33"/>
      <c r="T291444" s="33"/>
    </row>
    <row r="291461" spans="19:20">
      <c r="S291461" s="33"/>
      <c r="T291461" s="33"/>
    </row>
    <row r="291478" spans="19:20">
      <c r="S291478" s="33"/>
      <c r="T291478" s="33"/>
    </row>
    <row r="291495" spans="19:20">
      <c r="S291495" s="33"/>
      <c r="T291495" s="33"/>
    </row>
    <row r="291512" spans="19:20">
      <c r="S291512" s="33"/>
      <c r="T291512" s="33"/>
    </row>
    <row r="291529" spans="19:20">
      <c r="S291529" s="33"/>
      <c r="T291529" s="33"/>
    </row>
    <row r="291546" spans="19:20">
      <c r="S291546" s="33"/>
      <c r="T291546" s="33"/>
    </row>
    <row r="291563" spans="19:20">
      <c r="S291563" s="33"/>
      <c r="T291563" s="33"/>
    </row>
    <row r="291580" spans="19:20">
      <c r="S291580" s="33"/>
      <c r="T291580" s="33"/>
    </row>
    <row r="291597" spans="19:20">
      <c r="S291597" s="33"/>
      <c r="T291597" s="33"/>
    </row>
    <row r="291614" spans="19:20">
      <c r="S291614" s="33"/>
      <c r="T291614" s="33"/>
    </row>
    <row r="291631" spans="19:20">
      <c r="S291631" s="33"/>
      <c r="T291631" s="33"/>
    </row>
    <row r="291648" spans="19:20">
      <c r="S291648" s="33"/>
      <c r="T291648" s="33"/>
    </row>
    <row r="291665" spans="19:20">
      <c r="S291665" s="33"/>
      <c r="T291665" s="33"/>
    </row>
    <row r="291682" spans="19:20">
      <c r="S291682" s="33"/>
      <c r="T291682" s="33"/>
    </row>
    <row r="291699" spans="19:20">
      <c r="S291699" s="33"/>
      <c r="T291699" s="33"/>
    </row>
    <row r="291716" spans="19:20">
      <c r="S291716" s="33"/>
      <c r="T291716" s="33"/>
    </row>
    <row r="291733" spans="19:20">
      <c r="S291733" s="33"/>
      <c r="T291733" s="33"/>
    </row>
    <row r="291750" spans="19:20">
      <c r="S291750" s="33"/>
      <c r="T291750" s="33"/>
    </row>
    <row r="291767" spans="19:20">
      <c r="S291767" s="33"/>
      <c r="T291767" s="33"/>
    </row>
    <row r="291784" spans="19:20">
      <c r="S291784" s="33"/>
      <c r="T291784" s="33"/>
    </row>
    <row r="291801" spans="19:20">
      <c r="S291801" s="33"/>
      <c r="T291801" s="33"/>
    </row>
    <row r="291818" spans="19:20">
      <c r="S291818" s="33"/>
      <c r="T291818" s="33"/>
    </row>
    <row r="291835" spans="19:20">
      <c r="S291835" s="33"/>
      <c r="T291835" s="33"/>
    </row>
    <row r="291852" spans="19:20">
      <c r="S291852" s="33"/>
      <c r="T291852" s="33"/>
    </row>
    <row r="291869" spans="19:20">
      <c r="S291869" s="33"/>
      <c r="T291869" s="33"/>
    </row>
    <row r="291886" spans="19:20">
      <c r="S291886" s="33"/>
      <c r="T291886" s="33"/>
    </row>
    <row r="291903" spans="19:20">
      <c r="S291903" s="33"/>
      <c r="T291903" s="33"/>
    </row>
    <row r="291920" spans="19:20">
      <c r="S291920" s="33"/>
      <c r="T291920" s="33"/>
    </row>
    <row r="291937" spans="19:20">
      <c r="S291937" s="33"/>
      <c r="T291937" s="33"/>
    </row>
    <row r="291954" spans="19:20">
      <c r="S291954" s="33"/>
      <c r="T291954" s="33"/>
    </row>
    <row r="291971" spans="19:20">
      <c r="S291971" s="33"/>
      <c r="T291971" s="33"/>
    </row>
    <row r="291988" spans="19:20">
      <c r="S291988" s="33"/>
      <c r="T291988" s="33"/>
    </row>
    <row r="292005" spans="19:20">
      <c r="S292005" s="33"/>
      <c r="T292005" s="33"/>
    </row>
    <row r="292022" spans="19:20">
      <c r="S292022" s="33"/>
      <c r="T292022" s="33"/>
    </row>
    <row r="292039" spans="19:20">
      <c r="S292039" s="33"/>
      <c r="T292039" s="33"/>
    </row>
    <row r="292056" spans="19:20">
      <c r="S292056" s="33"/>
      <c r="T292056" s="33"/>
    </row>
    <row r="292073" spans="19:20">
      <c r="S292073" s="33"/>
      <c r="T292073" s="33"/>
    </row>
    <row r="292090" spans="19:20">
      <c r="S292090" s="33"/>
      <c r="T292090" s="33"/>
    </row>
    <row r="292107" spans="19:20">
      <c r="S292107" s="33"/>
      <c r="T292107" s="33"/>
    </row>
    <row r="292124" spans="19:20">
      <c r="S292124" s="33"/>
      <c r="T292124" s="33"/>
    </row>
    <row r="292141" spans="19:20">
      <c r="S292141" s="33"/>
      <c r="T292141" s="33"/>
    </row>
    <row r="292158" spans="19:20">
      <c r="S292158" s="33"/>
      <c r="T292158" s="33"/>
    </row>
    <row r="292175" spans="19:20">
      <c r="S292175" s="33"/>
      <c r="T292175" s="33"/>
    </row>
    <row r="292192" spans="19:20">
      <c r="S292192" s="33"/>
      <c r="T292192" s="33"/>
    </row>
    <row r="292209" spans="19:20">
      <c r="S292209" s="33"/>
      <c r="T292209" s="33"/>
    </row>
    <row r="292226" spans="19:20">
      <c r="S292226" s="33"/>
      <c r="T292226" s="33"/>
    </row>
    <row r="292243" spans="19:20">
      <c r="S292243" s="33"/>
      <c r="T292243" s="33"/>
    </row>
    <row r="292260" spans="19:20">
      <c r="S292260" s="33"/>
      <c r="T292260" s="33"/>
    </row>
    <row r="292277" spans="19:20">
      <c r="S292277" s="33"/>
      <c r="T292277" s="33"/>
    </row>
    <row r="292294" spans="19:20">
      <c r="S292294" s="33"/>
      <c r="T292294" s="33"/>
    </row>
    <row r="292311" spans="19:20">
      <c r="S292311" s="33"/>
      <c r="T292311" s="33"/>
    </row>
    <row r="292328" spans="19:20">
      <c r="S292328" s="33"/>
      <c r="T292328" s="33"/>
    </row>
    <row r="292345" spans="19:20">
      <c r="S292345" s="33"/>
      <c r="T292345" s="33"/>
    </row>
    <row r="292362" spans="19:20">
      <c r="S292362" s="33"/>
      <c r="T292362" s="33"/>
    </row>
    <row r="292379" spans="19:20">
      <c r="S292379" s="33"/>
      <c r="T292379" s="33"/>
    </row>
    <row r="292396" spans="19:20">
      <c r="S292396" s="33"/>
      <c r="T292396" s="33"/>
    </row>
    <row r="292413" spans="19:20">
      <c r="S292413" s="33"/>
      <c r="T292413" s="33"/>
    </row>
    <row r="292430" spans="19:20">
      <c r="S292430" s="33"/>
      <c r="T292430" s="33"/>
    </row>
    <row r="292447" spans="19:20">
      <c r="S292447" s="33"/>
      <c r="T292447" s="33"/>
    </row>
    <row r="292464" spans="19:20">
      <c r="S292464" s="33"/>
      <c r="T292464" s="33"/>
    </row>
    <row r="292481" spans="19:20">
      <c r="S292481" s="33"/>
      <c r="T292481" s="33"/>
    </row>
    <row r="292498" spans="19:20">
      <c r="S292498" s="33"/>
      <c r="T292498" s="33"/>
    </row>
    <row r="292515" spans="19:20">
      <c r="S292515" s="33"/>
      <c r="T292515" s="33"/>
    </row>
    <row r="292532" spans="19:20">
      <c r="S292532" s="33"/>
      <c r="T292532" s="33"/>
    </row>
    <row r="292549" spans="19:20">
      <c r="S292549" s="33"/>
      <c r="T292549" s="33"/>
    </row>
    <row r="292566" spans="19:20">
      <c r="S292566" s="33"/>
      <c r="T292566" s="33"/>
    </row>
    <row r="292583" spans="19:20">
      <c r="S292583" s="33"/>
      <c r="T292583" s="33"/>
    </row>
    <row r="292600" spans="19:20">
      <c r="S292600" s="33"/>
      <c r="T292600" s="33"/>
    </row>
    <row r="292617" spans="19:20">
      <c r="S292617" s="33"/>
      <c r="T292617" s="33"/>
    </row>
    <row r="292634" spans="19:20">
      <c r="S292634" s="33"/>
      <c r="T292634" s="33"/>
    </row>
    <row r="292651" spans="19:20">
      <c r="S292651" s="33"/>
      <c r="T292651" s="33"/>
    </row>
    <row r="292668" spans="19:20">
      <c r="S292668" s="33"/>
      <c r="T292668" s="33"/>
    </row>
    <row r="292685" spans="19:20">
      <c r="S292685" s="33"/>
      <c r="T292685" s="33"/>
    </row>
    <row r="292702" spans="19:20">
      <c r="S292702" s="33"/>
      <c r="T292702" s="33"/>
    </row>
    <row r="292719" spans="19:20">
      <c r="S292719" s="33"/>
      <c r="T292719" s="33"/>
    </row>
    <row r="292736" spans="19:20">
      <c r="S292736" s="33"/>
      <c r="T292736" s="33"/>
    </row>
    <row r="292753" spans="19:20">
      <c r="S292753" s="33"/>
      <c r="T292753" s="33"/>
    </row>
    <row r="292770" spans="19:20">
      <c r="S292770" s="33"/>
      <c r="T292770" s="33"/>
    </row>
    <row r="292787" spans="19:20">
      <c r="S292787" s="33"/>
      <c r="T292787" s="33"/>
    </row>
    <row r="292804" spans="19:20">
      <c r="S292804" s="33"/>
      <c r="T292804" s="33"/>
    </row>
    <row r="292821" spans="19:20">
      <c r="S292821" s="33"/>
      <c r="T292821" s="33"/>
    </row>
    <row r="292838" spans="19:20">
      <c r="S292838" s="33"/>
      <c r="T292838" s="33"/>
    </row>
    <row r="292855" spans="19:20">
      <c r="S292855" s="33"/>
      <c r="T292855" s="33"/>
    </row>
    <row r="292872" spans="19:20">
      <c r="S292872" s="33"/>
      <c r="T292872" s="33"/>
    </row>
    <row r="292889" spans="19:20">
      <c r="S292889" s="33"/>
      <c r="T292889" s="33"/>
    </row>
    <row r="292906" spans="19:20">
      <c r="S292906" s="33"/>
      <c r="T292906" s="33"/>
    </row>
    <row r="292923" spans="19:20">
      <c r="S292923" s="33"/>
      <c r="T292923" s="33"/>
    </row>
    <row r="292940" spans="19:20">
      <c r="S292940" s="33"/>
      <c r="T292940" s="33"/>
    </row>
    <row r="292957" spans="19:20">
      <c r="S292957" s="33"/>
      <c r="T292957" s="33"/>
    </row>
    <row r="292974" spans="19:20">
      <c r="S292974" s="33"/>
      <c r="T292974" s="33"/>
    </row>
    <row r="292991" spans="19:20">
      <c r="S292991" s="33"/>
      <c r="T292991" s="33"/>
    </row>
    <row r="293008" spans="19:20">
      <c r="S293008" s="33"/>
      <c r="T293008" s="33"/>
    </row>
    <row r="293025" spans="19:20">
      <c r="S293025" s="33"/>
      <c r="T293025" s="33"/>
    </row>
    <row r="293042" spans="19:20">
      <c r="S293042" s="33"/>
      <c r="T293042" s="33"/>
    </row>
    <row r="293059" spans="19:20">
      <c r="S293059" s="33"/>
      <c r="T293059" s="33"/>
    </row>
    <row r="293076" spans="19:20">
      <c r="S293076" s="33"/>
      <c r="T293076" s="33"/>
    </row>
    <row r="293093" spans="19:20">
      <c r="S293093" s="33"/>
      <c r="T293093" s="33"/>
    </row>
    <row r="293110" spans="19:20">
      <c r="S293110" s="33"/>
      <c r="T293110" s="33"/>
    </row>
    <row r="293127" spans="19:20">
      <c r="S293127" s="33"/>
      <c r="T293127" s="33"/>
    </row>
    <row r="293144" spans="19:20">
      <c r="S293144" s="33"/>
      <c r="T293144" s="33"/>
    </row>
    <row r="293161" spans="19:20">
      <c r="S293161" s="33"/>
      <c r="T293161" s="33"/>
    </row>
    <row r="293178" spans="19:20">
      <c r="S293178" s="33"/>
      <c r="T293178" s="33"/>
    </row>
    <row r="293195" spans="19:20">
      <c r="S293195" s="33"/>
      <c r="T293195" s="33"/>
    </row>
    <row r="293212" spans="19:20">
      <c r="S293212" s="33"/>
      <c r="T293212" s="33"/>
    </row>
    <row r="293229" spans="19:20">
      <c r="S293229" s="33"/>
      <c r="T293229" s="33"/>
    </row>
    <row r="293246" spans="19:20">
      <c r="S293246" s="33"/>
      <c r="T293246" s="33"/>
    </row>
    <row r="293263" spans="19:20">
      <c r="S293263" s="33"/>
      <c r="T293263" s="33"/>
    </row>
    <row r="293280" spans="19:20">
      <c r="S293280" s="33"/>
      <c r="T293280" s="33"/>
    </row>
    <row r="293297" spans="19:20">
      <c r="S293297" s="33"/>
      <c r="T293297" s="33"/>
    </row>
    <row r="293314" spans="19:20">
      <c r="S293314" s="33"/>
      <c r="T293314" s="33"/>
    </row>
    <row r="293331" spans="19:20">
      <c r="S293331" s="33"/>
      <c r="T293331" s="33"/>
    </row>
    <row r="293348" spans="19:20">
      <c r="S293348" s="33"/>
      <c r="T293348" s="33"/>
    </row>
    <row r="293365" spans="19:20">
      <c r="S293365" s="33"/>
      <c r="T293365" s="33"/>
    </row>
    <row r="293382" spans="19:20">
      <c r="S293382" s="33"/>
      <c r="T293382" s="33"/>
    </row>
    <row r="293399" spans="19:20">
      <c r="S293399" s="33"/>
      <c r="T293399" s="33"/>
    </row>
    <row r="293416" spans="19:20">
      <c r="S293416" s="33"/>
      <c r="T293416" s="33"/>
    </row>
    <row r="293433" spans="19:20">
      <c r="S293433" s="33"/>
      <c r="T293433" s="33"/>
    </row>
    <row r="293450" spans="19:20">
      <c r="S293450" s="33"/>
      <c r="T293450" s="33"/>
    </row>
    <row r="293467" spans="19:20">
      <c r="S293467" s="33"/>
      <c r="T293467" s="33"/>
    </row>
    <row r="293484" spans="19:20">
      <c r="S293484" s="33"/>
      <c r="T293484" s="33"/>
    </row>
    <row r="293501" spans="19:20">
      <c r="S293501" s="33"/>
      <c r="T293501" s="33"/>
    </row>
    <row r="293518" spans="19:20">
      <c r="S293518" s="33"/>
      <c r="T293518" s="33"/>
    </row>
    <row r="293535" spans="19:20">
      <c r="S293535" s="33"/>
      <c r="T293535" s="33"/>
    </row>
    <row r="293552" spans="19:20">
      <c r="S293552" s="33"/>
      <c r="T293552" s="33"/>
    </row>
    <row r="293569" spans="19:20">
      <c r="S293569" s="33"/>
      <c r="T293569" s="33"/>
    </row>
    <row r="293586" spans="19:20">
      <c r="S293586" s="33"/>
      <c r="T293586" s="33"/>
    </row>
    <row r="293603" spans="19:20">
      <c r="S293603" s="33"/>
      <c r="T293603" s="33"/>
    </row>
    <row r="293620" spans="19:20">
      <c r="S293620" s="33"/>
      <c r="T293620" s="33"/>
    </row>
    <row r="293637" spans="19:20">
      <c r="S293637" s="33"/>
      <c r="T293637" s="33"/>
    </row>
    <row r="293654" spans="19:20">
      <c r="S293654" s="33"/>
      <c r="T293654" s="33"/>
    </row>
    <row r="293671" spans="19:20">
      <c r="S293671" s="33"/>
      <c r="T293671" s="33"/>
    </row>
    <row r="293688" spans="19:20">
      <c r="S293688" s="33"/>
      <c r="T293688" s="33"/>
    </row>
    <row r="293705" spans="19:20">
      <c r="S293705" s="33"/>
      <c r="T293705" s="33"/>
    </row>
    <row r="293722" spans="19:20">
      <c r="S293722" s="33"/>
      <c r="T293722" s="33"/>
    </row>
    <row r="293739" spans="19:20">
      <c r="S293739" s="33"/>
      <c r="T293739" s="33"/>
    </row>
    <row r="293756" spans="19:20">
      <c r="S293756" s="33"/>
      <c r="T293756" s="33"/>
    </row>
    <row r="293773" spans="19:20">
      <c r="S293773" s="33"/>
      <c r="T293773" s="33"/>
    </row>
    <row r="293790" spans="19:20">
      <c r="S293790" s="33"/>
      <c r="T293790" s="33"/>
    </row>
    <row r="293807" spans="19:20">
      <c r="S293807" s="33"/>
      <c r="T293807" s="33"/>
    </row>
    <row r="293824" spans="19:20">
      <c r="S293824" s="33"/>
      <c r="T293824" s="33"/>
    </row>
    <row r="293841" spans="19:20">
      <c r="S293841" s="33"/>
      <c r="T293841" s="33"/>
    </row>
    <row r="293858" spans="19:20">
      <c r="S293858" s="33"/>
      <c r="T293858" s="33"/>
    </row>
    <row r="293875" spans="19:20">
      <c r="S293875" s="33"/>
      <c r="T293875" s="33"/>
    </row>
    <row r="293892" spans="19:20">
      <c r="S293892" s="33"/>
      <c r="T293892" s="33"/>
    </row>
    <row r="293909" spans="19:20">
      <c r="S293909" s="33"/>
      <c r="T293909" s="33"/>
    </row>
    <row r="293926" spans="19:20">
      <c r="S293926" s="33"/>
      <c r="T293926" s="33"/>
    </row>
    <row r="293943" spans="19:20">
      <c r="S293943" s="33"/>
      <c r="T293943" s="33"/>
    </row>
    <row r="293960" spans="19:20">
      <c r="S293960" s="33"/>
      <c r="T293960" s="33"/>
    </row>
    <row r="293977" spans="19:20">
      <c r="S293977" s="33"/>
      <c r="T293977" s="33"/>
    </row>
    <row r="293994" spans="19:20">
      <c r="S293994" s="33"/>
      <c r="T293994" s="33"/>
    </row>
    <row r="294011" spans="19:20">
      <c r="S294011" s="33"/>
      <c r="T294011" s="33"/>
    </row>
    <row r="294028" spans="19:20">
      <c r="S294028" s="33"/>
      <c r="T294028" s="33"/>
    </row>
    <row r="294045" spans="19:20">
      <c r="S294045" s="33"/>
      <c r="T294045" s="33"/>
    </row>
    <row r="294062" spans="19:20">
      <c r="S294062" s="33"/>
      <c r="T294062" s="33"/>
    </row>
    <row r="294079" spans="19:20">
      <c r="S294079" s="33"/>
      <c r="T294079" s="33"/>
    </row>
    <row r="294096" spans="19:20">
      <c r="S294096" s="33"/>
      <c r="T294096" s="33"/>
    </row>
    <row r="294113" spans="19:20">
      <c r="S294113" s="33"/>
      <c r="T294113" s="33"/>
    </row>
    <row r="294130" spans="19:20">
      <c r="S294130" s="33"/>
      <c r="T294130" s="33"/>
    </row>
    <row r="294147" spans="19:20">
      <c r="S294147" s="33"/>
      <c r="T294147" s="33"/>
    </row>
    <row r="294164" spans="19:20">
      <c r="S294164" s="33"/>
      <c r="T294164" s="33"/>
    </row>
    <row r="294181" spans="19:20">
      <c r="S294181" s="33"/>
      <c r="T294181" s="33"/>
    </row>
    <row r="294198" spans="19:20">
      <c r="S294198" s="33"/>
      <c r="T294198" s="33"/>
    </row>
    <row r="294215" spans="19:20">
      <c r="S294215" s="33"/>
      <c r="T294215" s="33"/>
    </row>
    <row r="294232" spans="19:20">
      <c r="S294232" s="33"/>
      <c r="T294232" s="33"/>
    </row>
    <row r="294249" spans="19:20">
      <c r="S294249" s="33"/>
      <c r="T294249" s="33"/>
    </row>
    <row r="294266" spans="19:20">
      <c r="S294266" s="33"/>
      <c r="T294266" s="33"/>
    </row>
    <row r="294283" spans="19:20">
      <c r="S294283" s="33"/>
      <c r="T294283" s="33"/>
    </row>
    <row r="294300" spans="19:20">
      <c r="S294300" s="33"/>
      <c r="T294300" s="33"/>
    </row>
    <row r="294317" spans="19:20">
      <c r="S294317" s="33"/>
      <c r="T294317" s="33"/>
    </row>
    <row r="294334" spans="19:20">
      <c r="S294334" s="33"/>
      <c r="T294334" s="33"/>
    </row>
    <row r="294351" spans="19:20">
      <c r="S294351" s="33"/>
      <c r="T294351" s="33"/>
    </row>
    <row r="294368" spans="19:20">
      <c r="S294368" s="33"/>
      <c r="T294368" s="33"/>
    </row>
    <row r="294385" spans="19:20">
      <c r="S294385" s="33"/>
      <c r="T294385" s="33"/>
    </row>
    <row r="294402" spans="19:20">
      <c r="S294402" s="33"/>
      <c r="T294402" s="33"/>
    </row>
    <row r="294419" spans="19:20">
      <c r="S294419" s="33"/>
      <c r="T294419" s="33"/>
    </row>
    <row r="294436" spans="19:20">
      <c r="S294436" s="33"/>
      <c r="T294436" s="33"/>
    </row>
    <row r="294453" spans="19:20">
      <c r="S294453" s="33"/>
      <c r="T294453" s="33"/>
    </row>
    <row r="294470" spans="19:20">
      <c r="S294470" s="33"/>
      <c r="T294470" s="33"/>
    </row>
    <row r="294487" spans="19:20">
      <c r="S294487" s="33"/>
      <c r="T294487" s="33"/>
    </row>
    <row r="294504" spans="19:20">
      <c r="S294504" s="33"/>
      <c r="T294504" s="33"/>
    </row>
    <row r="294521" spans="19:20">
      <c r="S294521" s="33"/>
      <c r="T294521" s="33"/>
    </row>
    <row r="294538" spans="19:20">
      <c r="S294538" s="33"/>
      <c r="T294538" s="33"/>
    </row>
    <row r="294555" spans="19:20">
      <c r="S294555" s="33"/>
      <c r="T294555" s="33"/>
    </row>
    <row r="294572" spans="19:20">
      <c r="S294572" s="33"/>
      <c r="T294572" s="33"/>
    </row>
    <row r="294589" spans="19:20">
      <c r="S294589" s="33"/>
      <c r="T294589" s="33"/>
    </row>
    <row r="294606" spans="19:20">
      <c r="S294606" s="33"/>
      <c r="T294606" s="33"/>
    </row>
    <row r="294623" spans="19:20">
      <c r="S294623" s="33"/>
      <c r="T294623" s="33"/>
    </row>
    <row r="294640" spans="19:20">
      <c r="S294640" s="33"/>
      <c r="T294640" s="33"/>
    </row>
    <row r="294657" spans="19:20">
      <c r="S294657" s="33"/>
      <c r="T294657" s="33"/>
    </row>
    <row r="294674" spans="19:20">
      <c r="S294674" s="33"/>
      <c r="T294674" s="33"/>
    </row>
    <row r="294691" spans="19:20">
      <c r="S294691" s="33"/>
      <c r="T294691" s="33"/>
    </row>
    <row r="294708" spans="19:20">
      <c r="S294708" s="33"/>
      <c r="T294708" s="33"/>
    </row>
    <row r="294725" spans="19:20">
      <c r="S294725" s="33"/>
      <c r="T294725" s="33"/>
    </row>
    <row r="294742" spans="19:20">
      <c r="S294742" s="33"/>
      <c r="T294742" s="33"/>
    </row>
    <row r="294759" spans="19:20">
      <c r="S294759" s="33"/>
      <c r="T294759" s="33"/>
    </row>
    <row r="294776" spans="19:20">
      <c r="S294776" s="33"/>
      <c r="T294776" s="33"/>
    </row>
    <row r="294793" spans="19:20">
      <c r="S294793" s="33"/>
      <c r="T294793" s="33"/>
    </row>
    <row r="294810" spans="19:20">
      <c r="S294810" s="33"/>
      <c r="T294810" s="33"/>
    </row>
    <row r="294827" spans="19:20">
      <c r="S294827" s="33"/>
      <c r="T294827" s="33"/>
    </row>
    <row r="294844" spans="19:20">
      <c r="S294844" s="33"/>
      <c r="T294844" s="33"/>
    </row>
    <row r="294861" spans="19:20">
      <c r="S294861" s="33"/>
      <c r="T294861" s="33"/>
    </row>
    <row r="294878" spans="19:20">
      <c r="S294878" s="33"/>
      <c r="T294878" s="33"/>
    </row>
    <row r="294895" spans="19:20">
      <c r="S294895" s="33"/>
      <c r="T294895" s="33"/>
    </row>
    <row r="294912" spans="19:20">
      <c r="S294912" s="33"/>
      <c r="T294912" s="33"/>
    </row>
    <row r="294929" spans="19:20">
      <c r="S294929" s="33"/>
      <c r="T294929" s="33"/>
    </row>
    <row r="294946" spans="19:20">
      <c r="S294946" s="33"/>
      <c r="T294946" s="33"/>
    </row>
    <row r="294963" spans="19:20">
      <c r="S294963" s="33"/>
      <c r="T294963" s="33"/>
    </row>
    <row r="294980" spans="19:20">
      <c r="S294980" s="33"/>
      <c r="T294980" s="33"/>
    </row>
    <row r="294997" spans="19:20">
      <c r="S294997" s="33"/>
      <c r="T294997" s="33"/>
    </row>
    <row r="295014" spans="19:20">
      <c r="S295014" s="33"/>
      <c r="T295014" s="33"/>
    </row>
    <row r="295031" spans="19:20">
      <c r="S295031" s="33"/>
      <c r="T295031" s="33"/>
    </row>
    <row r="295048" spans="19:20">
      <c r="S295048" s="33"/>
      <c r="T295048" s="33"/>
    </row>
    <row r="295065" spans="19:20">
      <c r="S295065" s="33"/>
      <c r="T295065" s="33"/>
    </row>
    <row r="295082" spans="19:20">
      <c r="S295082" s="33"/>
      <c r="T295082" s="33"/>
    </row>
    <row r="295099" spans="19:20">
      <c r="S295099" s="33"/>
      <c r="T295099" s="33"/>
    </row>
    <row r="295116" spans="19:20">
      <c r="S295116" s="33"/>
      <c r="T295116" s="33"/>
    </row>
    <row r="295133" spans="19:20">
      <c r="S295133" s="33"/>
      <c r="T295133" s="33"/>
    </row>
    <row r="295150" spans="19:20">
      <c r="S295150" s="33"/>
      <c r="T295150" s="33"/>
    </row>
    <row r="295167" spans="19:20">
      <c r="S295167" s="33"/>
      <c r="T295167" s="33"/>
    </row>
    <row r="295184" spans="19:20">
      <c r="S295184" s="33"/>
      <c r="T295184" s="33"/>
    </row>
    <row r="295201" spans="19:20">
      <c r="S295201" s="33"/>
      <c r="T295201" s="33"/>
    </row>
    <row r="295218" spans="19:20">
      <c r="S295218" s="33"/>
      <c r="T295218" s="33"/>
    </row>
    <row r="295235" spans="19:20">
      <c r="S295235" s="33"/>
      <c r="T295235" s="33"/>
    </row>
    <row r="295252" spans="19:20">
      <c r="S295252" s="33"/>
      <c r="T295252" s="33"/>
    </row>
    <row r="295269" spans="19:20">
      <c r="S295269" s="33"/>
      <c r="T295269" s="33"/>
    </row>
    <row r="295286" spans="19:20">
      <c r="S295286" s="33"/>
      <c r="T295286" s="33"/>
    </row>
    <row r="295303" spans="19:20">
      <c r="S295303" s="33"/>
      <c r="T295303" s="33"/>
    </row>
    <row r="295320" spans="19:20">
      <c r="S295320" s="33"/>
      <c r="T295320" s="33"/>
    </row>
    <row r="295337" spans="19:20">
      <c r="S295337" s="33"/>
      <c r="T295337" s="33"/>
    </row>
    <row r="295354" spans="19:20">
      <c r="S295354" s="33"/>
      <c r="T295354" s="33"/>
    </row>
    <row r="295371" spans="19:20">
      <c r="S295371" s="33"/>
      <c r="T295371" s="33"/>
    </row>
    <row r="295388" spans="19:20">
      <c r="S295388" s="33"/>
      <c r="T295388" s="33"/>
    </row>
    <row r="295405" spans="19:20">
      <c r="S295405" s="33"/>
      <c r="T295405" s="33"/>
    </row>
    <row r="295422" spans="19:20">
      <c r="S295422" s="33"/>
      <c r="T295422" s="33"/>
    </row>
    <row r="295439" spans="19:20">
      <c r="S295439" s="33"/>
      <c r="T295439" s="33"/>
    </row>
    <row r="295456" spans="19:20">
      <c r="S295456" s="33"/>
      <c r="T295456" s="33"/>
    </row>
    <row r="295473" spans="19:20">
      <c r="S295473" s="33"/>
      <c r="T295473" s="33"/>
    </row>
    <row r="295490" spans="19:20">
      <c r="S295490" s="33"/>
      <c r="T295490" s="33"/>
    </row>
    <row r="295507" spans="19:20">
      <c r="S295507" s="33"/>
      <c r="T295507" s="33"/>
    </row>
    <row r="295524" spans="19:20">
      <c r="S295524" s="33"/>
      <c r="T295524" s="33"/>
    </row>
    <row r="295541" spans="19:20">
      <c r="S295541" s="33"/>
      <c r="T295541" s="33"/>
    </row>
    <row r="295558" spans="19:20">
      <c r="S295558" s="33"/>
      <c r="T295558" s="33"/>
    </row>
    <row r="295575" spans="19:20">
      <c r="S295575" s="33"/>
      <c r="T295575" s="33"/>
    </row>
    <row r="295592" spans="19:20">
      <c r="S295592" s="33"/>
      <c r="T295592" s="33"/>
    </row>
    <row r="295609" spans="19:20">
      <c r="S295609" s="33"/>
      <c r="T295609" s="33"/>
    </row>
    <row r="295626" spans="19:20">
      <c r="S295626" s="33"/>
      <c r="T295626" s="33"/>
    </row>
    <row r="295643" spans="19:20">
      <c r="S295643" s="33"/>
      <c r="T295643" s="33"/>
    </row>
    <row r="295660" spans="19:20">
      <c r="S295660" s="33"/>
      <c r="T295660" s="33"/>
    </row>
    <row r="295677" spans="19:20">
      <c r="S295677" s="33"/>
      <c r="T295677" s="33"/>
    </row>
    <row r="295694" spans="19:20">
      <c r="S295694" s="33"/>
      <c r="T295694" s="33"/>
    </row>
    <row r="295711" spans="19:20">
      <c r="S295711" s="33"/>
      <c r="T295711" s="33"/>
    </row>
    <row r="295728" spans="19:20">
      <c r="S295728" s="33"/>
      <c r="T295728" s="33"/>
    </row>
    <row r="295745" spans="19:20">
      <c r="S295745" s="33"/>
      <c r="T295745" s="33"/>
    </row>
    <row r="295762" spans="19:20">
      <c r="S295762" s="33"/>
      <c r="T295762" s="33"/>
    </row>
    <row r="295779" spans="19:20">
      <c r="S295779" s="33"/>
      <c r="T295779" s="33"/>
    </row>
    <row r="295796" spans="19:20">
      <c r="S295796" s="33"/>
      <c r="T295796" s="33"/>
    </row>
    <row r="295813" spans="19:20">
      <c r="S295813" s="33"/>
      <c r="T295813" s="33"/>
    </row>
    <row r="295830" spans="19:20">
      <c r="S295830" s="33"/>
      <c r="T295830" s="33"/>
    </row>
    <row r="295847" spans="19:20">
      <c r="S295847" s="33"/>
      <c r="T295847" s="33"/>
    </row>
    <row r="295864" spans="19:20">
      <c r="S295864" s="33"/>
      <c r="T295864" s="33"/>
    </row>
    <row r="295881" spans="19:20">
      <c r="S295881" s="33"/>
      <c r="T295881" s="33"/>
    </row>
    <row r="295898" spans="19:20">
      <c r="S295898" s="33"/>
      <c r="T295898" s="33"/>
    </row>
    <row r="295915" spans="19:20">
      <c r="S295915" s="33"/>
      <c r="T295915" s="33"/>
    </row>
    <row r="295932" spans="19:20">
      <c r="S295932" s="33"/>
      <c r="T295932" s="33"/>
    </row>
    <row r="295949" spans="19:20">
      <c r="S295949" s="33"/>
      <c r="T295949" s="33"/>
    </row>
    <row r="295966" spans="19:20">
      <c r="S295966" s="33"/>
      <c r="T295966" s="33"/>
    </row>
    <row r="295983" spans="19:20">
      <c r="S295983" s="33"/>
      <c r="T295983" s="33"/>
    </row>
    <row r="296000" spans="19:20">
      <c r="S296000" s="33"/>
      <c r="T296000" s="33"/>
    </row>
    <row r="296017" spans="19:20">
      <c r="S296017" s="33"/>
      <c r="T296017" s="33"/>
    </row>
    <row r="296034" spans="19:20">
      <c r="S296034" s="33"/>
      <c r="T296034" s="33"/>
    </row>
    <row r="296051" spans="19:20">
      <c r="S296051" s="33"/>
      <c r="T296051" s="33"/>
    </row>
    <row r="296068" spans="19:20">
      <c r="S296068" s="33"/>
      <c r="T296068" s="33"/>
    </row>
    <row r="296085" spans="19:20">
      <c r="S296085" s="33"/>
      <c r="T296085" s="33"/>
    </row>
    <row r="296102" spans="19:20">
      <c r="S296102" s="33"/>
      <c r="T296102" s="33"/>
    </row>
    <row r="296119" spans="19:20">
      <c r="S296119" s="33"/>
      <c r="T296119" s="33"/>
    </row>
    <row r="296136" spans="19:20">
      <c r="S296136" s="33"/>
      <c r="T296136" s="33"/>
    </row>
    <row r="296153" spans="19:20">
      <c r="S296153" s="33"/>
      <c r="T296153" s="33"/>
    </row>
    <row r="296170" spans="19:20">
      <c r="S296170" s="33"/>
      <c r="T296170" s="33"/>
    </row>
    <row r="296187" spans="19:20">
      <c r="S296187" s="33"/>
      <c r="T296187" s="33"/>
    </row>
    <row r="296204" spans="19:20">
      <c r="S296204" s="33"/>
      <c r="T296204" s="33"/>
    </row>
    <row r="296221" spans="19:20">
      <c r="S296221" s="33"/>
      <c r="T296221" s="33"/>
    </row>
    <row r="296238" spans="19:20">
      <c r="S296238" s="33"/>
      <c r="T296238" s="33"/>
    </row>
    <row r="296255" spans="19:20">
      <c r="S296255" s="33"/>
      <c r="T296255" s="33"/>
    </row>
    <row r="296272" spans="19:20">
      <c r="S296272" s="33"/>
      <c r="T296272" s="33"/>
    </row>
    <row r="296289" spans="19:20">
      <c r="S296289" s="33"/>
      <c r="T296289" s="33"/>
    </row>
    <row r="296306" spans="19:20">
      <c r="S296306" s="33"/>
      <c r="T296306" s="33"/>
    </row>
    <row r="296323" spans="19:20">
      <c r="S296323" s="33"/>
      <c r="T296323" s="33"/>
    </row>
    <row r="296340" spans="19:20">
      <c r="S296340" s="33"/>
      <c r="T296340" s="33"/>
    </row>
    <row r="296357" spans="19:20">
      <c r="S296357" s="33"/>
      <c r="T296357" s="33"/>
    </row>
    <row r="296374" spans="19:20">
      <c r="S296374" s="33"/>
      <c r="T296374" s="33"/>
    </row>
    <row r="296391" spans="19:20">
      <c r="S296391" s="33"/>
      <c r="T296391" s="33"/>
    </row>
    <row r="296408" spans="19:20">
      <c r="S296408" s="33"/>
      <c r="T296408" s="33"/>
    </row>
    <row r="296425" spans="19:20">
      <c r="S296425" s="33"/>
      <c r="T296425" s="33"/>
    </row>
    <row r="296442" spans="19:20">
      <c r="S296442" s="33"/>
      <c r="T296442" s="33"/>
    </row>
    <row r="296459" spans="19:20">
      <c r="S296459" s="33"/>
      <c r="T296459" s="33"/>
    </row>
    <row r="296476" spans="19:20">
      <c r="S296476" s="33"/>
      <c r="T296476" s="33"/>
    </row>
    <row r="296493" spans="19:20">
      <c r="S296493" s="33"/>
      <c r="T296493" s="33"/>
    </row>
    <row r="296510" spans="19:20">
      <c r="S296510" s="33"/>
      <c r="T296510" s="33"/>
    </row>
    <row r="296527" spans="19:20">
      <c r="S296527" s="33"/>
      <c r="T296527" s="33"/>
    </row>
    <row r="296544" spans="19:20">
      <c r="S296544" s="33"/>
      <c r="T296544" s="33"/>
    </row>
    <row r="296561" spans="19:20">
      <c r="S296561" s="33"/>
      <c r="T296561" s="33"/>
    </row>
    <row r="296578" spans="19:20">
      <c r="S296578" s="33"/>
      <c r="T296578" s="33"/>
    </row>
    <row r="296595" spans="19:20">
      <c r="S296595" s="33"/>
      <c r="T296595" s="33"/>
    </row>
    <row r="296612" spans="19:20">
      <c r="S296612" s="33"/>
      <c r="T296612" s="33"/>
    </row>
    <row r="296629" spans="19:20">
      <c r="S296629" s="33"/>
      <c r="T296629" s="33"/>
    </row>
    <row r="296646" spans="19:20">
      <c r="S296646" s="33"/>
      <c r="T296646" s="33"/>
    </row>
    <row r="296663" spans="19:20">
      <c r="S296663" s="33"/>
      <c r="T296663" s="33"/>
    </row>
    <row r="296680" spans="19:20">
      <c r="S296680" s="33"/>
      <c r="T296680" s="33"/>
    </row>
    <row r="296697" spans="19:20">
      <c r="S296697" s="33"/>
      <c r="T296697" s="33"/>
    </row>
    <row r="296714" spans="19:20">
      <c r="S296714" s="33"/>
      <c r="T296714" s="33"/>
    </row>
    <row r="296731" spans="19:20">
      <c r="S296731" s="33"/>
      <c r="T296731" s="33"/>
    </row>
    <row r="296748" spans="19:20">
      <c r="S296748" s="33"/>
      <c r="T296748" s="33"/>
    </row>
    <row r="296765" spans="19:20">
      <c r="S296765" s="33"/>
      <c r="T296765" s="33"/>
    </row>
    <row r="296782" spans="19:20">
      <c r="S296782" s="33"/>
      <c r="T296782" s="33"/>
    </row>
    <row r="296799" spans="19:20">
      <c r="S296799" s="33"/>
      <c r="T296799" s="33"/>
    </row>
    <row r="296816" spans="19:20">
      <c r="S296816" s="33"/>
      <c r="T296816" s="33"/>
    </row>
    <row r="296833" spans="19:20">
      <c r="S296833" s="33"/>
      <c r="T296833" s="33"/>
    </row>
    <row r="296850" spans="19:20">
      <c r="S296850" s="33"/>
      <c r="T296850" s="33"/>
    </row>
    <row r="296867" spans="19:20">
      <c r="S296867" s="33"/>
      <c r="T296867" s="33"/>
    </row>
    <row r="296884" spans="19:20">
      <c r="S296884" s="33"/>
      <c r="T296884" s="33"/>
    </row>
    <row r="296901" spans="19:20">
      <c r="S296901" s="33"/>
      <c r="T296901" s="33"/>
    </row>
    <row r="296918" spans="19:20">
      <c r="S296918" s="33"/>
      <c r="T296918" s="33"/>
    </row>
    <row r="296935" spans="19:20">
      <c r="S296935" s="33"/>
      <c r="T296935" s="33"/>
    </row>
    <row r="296952" spans="19:20">
      <c r="S296952" s="33"/>
      <c r="T296952" s="33"/>
    </row>
    <row r="296969" spans="19:20">
      <c r="S296969" s="33"/>
      <c r="T296969" s="33"/>
    </row>
    <row r="296986" spans="19:20">
      <c r="S296986" s="33"/>
      <c r="T296986" s="33"/>
    </row>
    <row r="297003" spans="19:20">
      <c r="S297003" s="33"/>
      <c r="T297003" s="33"/>
    </row>
    <row r="297020" spans="19:20">
      <c r="S297020" s="33"/>
      <c r="T297020" s="33"/>
    </row>
    <row r="297037" spans="19:20">
      <c r="S297037" s="33"/>
      <c r="T297037" s="33"/>
    </row>
    <row r="297054" spans="19:20">
      <c r="S297054" s="33"/>
      <c r="T297054" s="33"/>
    </row>
    <row r="297071" spans="19:20">
      <c r="S297071" s="33"/>
      <c r="T297071" s="33"/>
    </row>
    <row r="297088" spans="19:20">
      <c r="S297088" s="33"/>
      <c r="T297088" s="33"/>
    </row>
    <row r="297105" spans="19:20">
      <c r="S297105" s="33"/>
      <c r="T297105" s="33"/>
    </row>
    <row r="297122" spans="19:20">
      <c r="S297122" s="33"/>
      <c r="T297122" s="33"/>
    </row>
    <row r="297139" spans="19:20">
      <c r="S297139" s="33"/>
      <c r="T297139" s="33"/>
    </row>
    <row r="297156" spans="19:20">
      <c r="S297156" s="33"/>
      <c r="T297156" s="33"/>
    </row>
    <row r="297173" spans="19:20">
      <c r="S297173" s="33"/>
      <c r="T297173" s="33"/>
    </row>
    <row r="297190" spans="19:20">
      <c r="S297190" s="33"/>
      <c r="T297190" s="33"/>
    </row>
    <row r="297207" spans="19:20">
      <c r="S297207" s="33"/>
      <c r="T297207" s="33"/>
    </row>
    <row r="297224" spans="19:20">
      <c r="S297224" s="33"/>
      <c r="T297224" s="33"/>
    </row>
    <row r="297241" spans="19:20">
      <c r="S297241" s="33"/>
      <c r="T297241" s="33"/>
    </row>
    <row r="297258" spans="19:20">
      <c r="S297258" s="33"/>
      <c r="T297258" s="33"/>
    </row>
    <row r="297275" spans="19:20">
      <c r="S297275" s="33"/>
      <c r="T297275" s="33"/>
    </row>
    <row r="297292" spans="19:20">
      <c r="S297292" s="33"/>
      <c r="T297292" s="33"/>
    </row>
    <row r="297309" spans="19:20">
      <c r="S297309" s="33"/>
      <c r="T297309" s="33"/>
    </row>
    <row r="297326" spans="19:20">
      <c r="S297326" s="33"/>
      <c r="T297326" s="33"/>
    </row>
    <row r="297343" spans="19:20">
      <c r="S297343" s="33"/>
      <c r="T297343" s="33"/>
    </row>
    <row r="297360" spans="19:20">
      <c r="S297360" s="33"/>
      <c r="T297360" s="33"/>
    </row>
    <row r="297377" spans="19:20">
      <c r="S297377" s="33"/>
      <c r="T297377" s="33"/>
    </row>
    <row r="297394" spans="19:20">
      <c r="S297394" s="33"/>
      <c r="T297394" s="33"/>
    </row>
    <row r="297411" spans="19:20">
      <c r="S297411" s="33"/>
      <c r="T297411" s="33"/>
    </row>
    <row r="297428" spans="19:20">
      <c r="S297428" s="33"/>
      <c r="T297428" s="33"/>
    </row>
    <row r="297445" spans="19:20">
      <c r="S297445" s="33"/>
      <c r="T297445" s="33"/>
    </row>
    <row r="297462" spans="19:20">
      <c r="S297462" s="33"/>
      <c r="T297462" s="33"/>
    </row>
    <row r="297479" spans="19:20">
      <c r="S297479" s="33"/>
      <c r="T297479" s="33"/>
    </row>
    <row r="297496" spans="19:20">
      <c r="S297496" s="33"/>
      <c r="T297496" s="33"/>
    </row>
    <row r="297513" spans="19:20">
      <c r="S297513" s="33"/>
      <c r="T297513" s="33"/>
    </row>
    <row r="297530" spans="19:20">
      <c r="S297530" s="33"/>
      <c r="T297530" s="33"/>
    </row>
    <row r="297547" spans="19:20">
      <c r="S297547" s="33"/>
      <c r="T297547" s="33"/>
    </row>
    <row r="297564" spans="19:20">
      <c r="S297564" s="33"/>
      <c r="T297564" s="33"/>
    </row>
    <row r="297581" spans="19:20">
      <c r="S297581" s="33"/>
      <c r="T297581" s="33"/>
    </row>
    <row r="297598" spans="19:20">
      <c r="S297598" s="33"/>
      <c r="T297598" s="33"/>
    </row>
    <row r="297615" spans="19:20">
      <c r="S297615" s="33"/>
      <c r="T297615" s="33"/>
    </row>
    <row r="297632" spans="19:20">
      <c r="S297632" s="33"/>
      <c r="T297632" s="33"/>
    </row>
    <row r="297649" spans="19:20">
      <c r="S297649" s="33"/>
      <c r="T297649" s="33"/>
    </row>
    <row r="297666" spans="19:20">
      <c r="S297666" s="33"/>
      <c r="T297666" s="33"/>
    </row>
    <row r="297683" spans="19:20">
      <c r="S297683" s="33"/>
      <c r="T297683" s="33"/>
    </row>
    <row r="297700" spans="19:20">
      <c r="S297700" s="33"/>
      <c r="T297700" s="33"/>
    </row>
    <row r="297717" spans="19:20">
      <c r="S297717" s="33"/>
      <c r="T297717" s="33"/>
    </row>
    <row r="297734" spans="19:20">
      <c r="S297734" s="33"/>
      <c r="T297734" s="33"/>
    </row>
    <row r="297751" spans="19:20">
      <c r="S297751" s="33"/>
      <c r="T297751" s="33"/>
    </row>
    <row r="297768" spans="19:20">
      <c r="S297768" s="33"/>
      <c r="T297768" s="33"/>
    </row>
    <row r="297785" spans="19:20">
      <c r="S297785" s="33"/>
      <c r="T297785" s="33"/>
    </row>
    <row r="297802" spans="19:20">
      <c r="S297802" s="33"/>
      <c r="T297802" s="33"/>
    </row>
    <row r="297819" spans="19:20">
      <c r="S297819" s="33"/>
      <c r="T297819" s="33"/>
    </row>
    <row r="297836" spans="19:20">
      <c r="S297836" s="33"/>
      <c r="T297836" s="33"/>
    </row>
    <row r="297853" spans="19:20">
      <c r="S297853" s="33"/>
      <c r="T297853" s="33"/>
    </row>
    <row r="297870" spans="19:20">
      <c r="S297870" s="33"/>
      <c r="T297870" s="33"/>
    </row>
    <row r="297887" spans="19:20">
      <c r="S297887" s="33"/>
      <c r="T297887" s="33"/>
    </row>
    <row r="297904" spans="19:20">
      <c r="S297904" s="33"/>
      <c r="T297904" s="33"/>
    </row>
    <row r="297921" spans="19:20">
      <c r="S297921" s="33"/>
      <c r="T297921" s="33"/>
    </row>
    <row r="297938" spans="19:20">
      <c r="S297938" s="33"/>
      <c r="T297938" s="33"/>
    </row>
    <row r="297955" spans="19:20">
      <c r="S297955" s="33"/>
      <c r="T297955" s="33"/>
    </row>
    <row r="297972" spans="19:20">
      <c r="S297972" s="33"/>
      <c r="T297972" s="33"/>
    </row>
    <row r="297989" spans="19:20">
      <c r="S297989" s="33"/>
      <c r="T297989" s="33"/>
    </row>
    <row r="298006" spans="19:20">
      <c r="S298006" s="33"/>
      <c r="T298006" s="33"/>
    </row>
    <row r="298023" spans="19:20">
      <c r="S298023" s="33"/>
      <c r="T298023" s="33"/>
    </row>
    <row r="298040" spans="19:20">
      <c r="S298040" s="33"/>
      <c r="T298040" s="33"/>
    </row>
    <row r="298057" spans="19:20">
      <c r="S298057" s="33"/>
      <c r="T298057" s="33"/>
    </row>
    <row r="298074" spans="19:20">
      <c r="S298074" s="33"/>
      <c r="T298074" s="33"/>
    </row>
    <row r="298091" spans="19:20">
      <c r="S298091" s="33"/>
      <c r="T298091" s="33"/>
    </row>
    <row r="298108" spans="19:20">
      <c r="S298108" s="33"/>
      <c r="T298108" s="33"/>
    </row>
    <row r="298125" spans="19:20">
      <c r="S298125" s="33"/>
      <c r="T298125" s="33"/>
    </row>
    <row r="298142" spans="19:20">
      <c r="S298142" s="33"/>
      <c r="T298142" s="33"/>
    </row>
    <row r="298159" spans="19:20">
      <c r="S298159" s="33"/>
      <c r="T298159" s="33"/>
    </row>
    <row r="298176" spans="19:20">
      <c r="S298176" s="33"/>
      <c r="T298176" s="33"/>
    </row>
    <row r="298193" spans="19:20">
      <c r="S298193" s="33"/>
      <c r="T298193" s="33"/>
    </row>
    <row r="298210" spans="19:20">
      <c r="S298210" s="33"/>
      <c r="T298210" s="33"/>
    </row>
    <row r="298227" spans="19:20">
      <c r="S298227" s="33"/>
      <c r="T298227" s="33"/>
    </row>
    <row r="298244" spans="19:20">
      <c r="S298244" s="33"/>
      <c r="T298244" s="33"/>
    </row>
    <row r="298261" spans="19:20">
      <c r="S298261" s="33"/>
      <c r="T298261" s="33"/>
    </row>
    <row r="298278" spans="19:20">
      <c r="S298278" s="33"/>
      <c r="T298278" s="33"/>
    </row>
    <row r="298295" spans="19:20">
      <c r="S298295" s="33"/>
      <c r="T298295" s="33"/>
    </row>
    <row r="298312" spans="19:20">
      <c r="S298312" s="33"/>
      <c r="T298312" s="33"/>
    </row>
    <row r="298329" spans="19:20">
      <c r="S298329" s="33"/>
      <c r="T298329" s="33"/>
    </row>
    <row r="298346" spans="19:20">
      <c r="S298346" s="33"/>
      <c r="T298346" s="33"/>
    </row>
    <row r="298363" spans="19:20">
      <c r="S298363" s="33"/>
      <c r="T298363" s="33"/>
    </row>
    <row r="298380" spans="19:20">
      <c r="S298380" s="33"/>
      <c r="T298380" s="33"/>
    </row>
    <row r="298397" spans="19:20">
      <c r="S298397" s="33"/>
      <c r="T298397" s="33"/>
    </row>
    <row r="298414" spans="19:20">
      <c r="S298414" s="33"/>
      <c r="T298414" s="33"/>
    </row>
    <row r="298431" spans="19:20">
      <c r="S298431" s="33"/>
      <c r="T298431" s="33"/>
    </row>
    <row r="298448" spans="19:20">
      <c r="S298448" s="33"/>
      <c r="T298448" s="33"/>
    </row>
    <row r="298465" spans="19:20">
      <c r="S298465" s="33"/>
      <c r="T298465" s="33"/>
    </row>
    <row r="298482" spans="19:20">
      <c r="S298482" s="33"/>
      <c r="T298482" s="33"/>
    </row>
    <row r="298499" spans="19:20">
      <c r="S298499" s="33"/>
      <c r="T298499" s="33"/>
    </row>
    <row r="298516" spans="19:20">
      <c r="S298516" s="33"/>
      <c r="T298516" s="33"/>
    </row>
    <row r="298533" spans="19:20">
      <c r="S298533" s="33"/>
      <c r="T298533" s="33"/>
    </row>
    <row r="298550" spans="19:20">
      <c r="S298550" s="33"/>
      <c r="T298550" s="33"/>
    </row>
    <row r="298567" spans="19:20">
      <c r="S298567" s="33"/>
      <c r="T298567" s="33"/>
    </row>
    <row r="298584" spans="19:20">
      <c r="S298584" s="33"/>
      <c r="T298584" s="33"/>
    </row>
    <row r="298601" spans="19:20">
      <c r="S298601" s="33"/>
      <c r="T298601" s="33"/>
    </row>
    <row r="298618" spans="19:20">
      <c r="S298618" s="33"/>
      <c r="T298618" s="33"/>
    </row>
    <row r="298635" spans="19:20">
      <c r="S298635" s="33"/>
      <c r="T298635" s="33"/>
    </row>
    <row r="298652" spans="19:20">
      <c r="S298652" s="33"/>
      <c r="T298652" s="33"/>
    </row>
    <row r="298669" spans="19:20">
      <c r="S298669" s="33"/>
      <c r="T298669" s="33"/>
    </row>
    <row r="298686" spans="19:20">
      <c r="S298686" s="33"/>
      <c r="T298686" s="33"/>
    </row>
    <row r="298703" spans="19:20">
      <c r="S298703" s="33"/>
      <c r="T298703" s="33"/>
    </row>
    <row r="298720" spans="19:20">
      <c r="S298720" s="33"/>
      <c r="T298720" s="33"/>
    </row>
    <row r="298737" spans="19:20">
      <c r="S298737" s="33"/>
      <c r="T298737" s="33"/>
    </row>
    <row r="298754" spans="19:20">
      <c r="S298754" s="33"/>
      <c r="T298754" s="33"/>
    </row>
    <row r="298771" spans="19:20">
      <c r="S298771" s="33"/>
      <c r="T298771" s="33"/>
    </row>
    <row r="298788" spans="19:20">
      <c r="S298788" s="33"/>
      <c r="T298788" s="33"/>
    </row>
    <row r="298805" spans="19:20">
      <c r="S298805" s="33"/>
      <c r="T298805" s="33"/>
    </row>
    <row r="298822" spans="19:20">
      <c r="S298822" s="33"/>
      <c r="T298822" s="33"/>
    </row>
    <row r="298839" spans="19:20">
      <c r="S298839" s="33"/>
      <c r="T298839" s="33"/>
    </row>
    <row r="298856" spans="19:20">
      <c r="S298856" s="33"/>
      <c r="T298856" s="33"/>
    </row>
    <row r="298873" spans="19:20">
      <c r="S298873" s="33"/>
      <c r="T298873" s="33"/>
    </row>
    <row r="298890" spans="19:20">
      <c r="S298890" s="33"/>
      <c r="T298890" s="33"/>
    </row>
    <row r="298907" spans="19:20">
      <c r="S298907" s="33"/>
      <c r="T298907" s="33"/>
    </row>
    <row r="298924" spans="19:20">
      <c r="S298924" s="33"/>
      <c r="T298924" s="33"/>
    </row>
    <row r="298941" spans="19:20">
      <c r="S298941" s="33"/>
      <c r="T298941" s="33"/>
    </row>
    <row r="298958" spans="19:20">
      <c r="S298958" s="33"/>
      <c r="T298958" s="33"/>
    </row>
    <row r="298975" spans="19:20">
      <c r="S298975" s="33"/>
      <c r="T298975" s="33"/>
    </row>
    <row r="298992" spans="19:20">
      <c r="S298992" s="33"/>
      <c r="T298992" s="33"/>
    </row>
    <row r="299009" spans="19:20">
      <c r="S299009" s="33"/>
      <c r="T299009" s="33"/>
    </row>
    <row r="299026" spans="19:20">
      <c r="S299026" s="33"/>
      <c r="T299026" s="33"/>
    </row>
    <row r="299043" spans="19:20">
      <c r="S299043" s="33"/>
      <c r="T299043" s="33"/>
    </row>
    <row r="299060" spans="19:20">
      <c r="S299060" s="33"/>
      <c r="T299060" s="33"/>
    </row>
    <row r="299077" spans="19:20">
      <c r="S299077" s="33"/>
      <c r="T299077" s="33"/>
    </row>
    <row r="299094" spans="19:20">
      <c r="S299094" s="33"/>
      <c r="T299094" s="33"/>
    </row>
    <row r="299111" spans="19:20">
      <c r="S299111" s="33"/>
      <c r="T299111" s="33"/>
    </row>
    <row r="299128" spans="19:20">
      <c r="S299128" s="33"/>
      <c r="T299128" s="33"/>
    </row>
    <row r="299145" spans="19:20">
      <c r="S299145" s="33"/>
      <c r="T299145" s="33"/>
    </row>
    <row r="299162" spans="19:20">
      <c r="S299162" s="33"/>
      <c r="T299162" s="33"/>
    </row>
    <row r="299179" spans="19:20">
      <c r="S299179" s="33"/>
      <c r="T299179" s="33"/>
    </row>
    <row r="299196" spans="19:20">
      <c r="S299196" s="33"/>
      <c r="T299196" s="33"/>
    </row>
    <row r="299213" spans="19:20">
      <c r="S299213" s="33"/>
      <c r="T299213" s="33"/>
    </row>
    <row r="299230" spans="19:20">
      <c r="S299230" s="33"/>
      <c r="T299230" s="33"/>
    </row>
    <row r="299247" spans="19:20">
      <c r="S299247" s="33"/>
      <c r="T299247" s="33"/>
    </row>
    <row r="299264" spans="19:20">
      <c r="S299264" s="33"/>
      <c r="T299264" s="33"/>
    </row>
    <row r="299281" spans="19:20">
      <c r="S299281" s="33"/>
      <c r="T299281" s="33"/>
    </row>
    <row r="299298" spans="19:20">
      <c r="S299298" s="33"/>
      <c r="T299298" s="33"/>
    </row>
    <row r="299315" spans="19:20">
      <c r="S299315" s="33"/>
      <c r="T299315" s="33"/>
    </row>
    <row r="299332" spans="19:20">
      <c r="S299332" s="33"/>
      <c r="T299332" s="33"/>
    </row>
    <row r="299349" spans="19:20">
      <c r="S299349" s="33"/>
      <c r="T299349" s="33"/>
    </row>
    <row r="299366" spans="19:20">
      <c r="S299366" s="33"/>
      <c r="T299366" s="33"/>
    </row>
    <row r="299383" spans="19:20">
      <c r="S299383" s="33"/>
      <c r="T299383" s="33"/>
    </row>
    <row r="299400" spans="19:20">
      <c r="S299400" s="33"/>
      <c r="T299400" s="33"/>
    </row>
    <row r="299417" spans="19:20">
      <c r="S299417" s="33"/>
      <c r="T299417" s="33"/>
    </row>
    <row r="299434" spans="19:20">
      <c r="S299434" s="33"/>
      <c r="T299434" s="33"/>
    </row>
    <row r="299451" spans="19:20">
      <c r="S299451" s="33"/>
      <c r="T299451" s="33"/>
    </row>
    <row r="299468" spans="19:20">
      <c r="S299468" s="33"/>
      <c r="T299468" s="33"/>
    </row>
    <row r="299485" spans="19:20">
      <c r="S299485" s="33"/>
      <c r="T299485" s="33"/>
    </row>
    <row r="299502" spans="19:20">
      <c r="S299502" s="33"/>
      <c r="T299502" s="33"/>
    </row>
    <row r="299519" spans="19:20">
      <c r="S299519" s="33"/>
      <c r="T299519" s="33"/>
    </row>
    <row r="299536" spans="19:20">
      <c r="S299536" s="33"/>
      <c r="T299536" s="33"/>
    </row>
    <row r="299553" spans="19:20">
      <c r="S299553" s="33"/>
      <c r="T299553" s="33"/>
    </row>
    <row r="299570" spans="19:20">
      <c r="S299570" s="33"/>
      <c r="T299570" s="33"/>
    </row>
    <row r="299587" spans="19:20">
      <c r="S299587" s="33"/>
      <c r="T299587" s="33"/>
    </row>
    <row r="299604" spans="19:20">
      <c r="S299604" s="33"/>
      <c r="T299604" s="33"/>
    </row>
    <row r="299621" spans="19:20">
      <c r="S299621" s="33"/>
      <c r="T299621" s="33"/>
    </row>
    <row r="299638" spans="19:20">
      <c r="S299638" s="33"/>
      <c r="T299638" s="33"/>
    </row>
    <row r="299655" spans="19:20">
      <c r="S299655" s="33"/>
      <c r="T299655" s="33"/>
    </row>
    <row r="299672" spans="19:20">
      <c r="S299672" s="33"/>
      <c r="T299672" s="33"/>
    </row>
    <row r="299689" spans="19:20">
      <c r="S299689" s="33"/>
      <c r="T299689" s="33"/>
    </row>
    <row r="299706" spans="19:20">
      <c r="S299706" s="33"/>
      <c r="T299706" s="33"/>
    </row>
    <row r="299723" spans="19:20">
      <c r="S299723" s="33"/>
      <c r="T299723" s="33"/>
    </row>
    <row r="299740" spans="19:20">
      <c r="S299740" s="33"/>
      <c r="T299740" s="33"/>
    </row>
    <row r="299757" spans="19:20">
      <c r="S299757" s="33"/>
      <c r="T299757" s="33"/>
    </row>
    <row r="299774" spans="19:20">
      <c r="S299774" s="33"/>
      <c r="T299774" s="33"/>
    </row>
    <row r="299791" spans="19:20">
      <c r="S299791" s="33"/>
      <c r="T299791" s="33"/>
    </row>
    <row r="299808" spans="19:20">
      <c r="S299808" s="33"/>
      <c r="T299808" s="33"/>
    </row>
    <row r="299825" spans="19:20">
      <c r="S299825" s="33"/>
      <c r="T299825" s="33"/>
    </row>
    <row r="299842" spans="19:20">
      <c r="S299842" s="33"/>
      <c r="T299842" s="33"/>
    </row>
    <row r="299859" spans="19:20">
      <c r="S299859" s="33"/>
      <c r="T299859" s="33"/>
    </row>
    <row r="299876" spans="19:20">
      <c r="S299876" s="33"/>
      <c r="T299876" s="33"/>
    </row>
    <row r="299893" spans="19:20">
      <c r="S299893" s="33"/>
      <c r="T299893" s="33"/>
    </row>
    <row r="299910" spans="19:20">
      <c r="S299910" s="33"/>
      <c r="T299910" s="33"/>
    </row>
    <row r="299927" spans="19:20">
      <c r="S299927" s="33"/>
      <c r="T299927" s="33"/>
    </row>
    <row r="299944" spans="19:20">
      <c r="S299944" s="33"/>
      <c r="T299944" s="33"/>
    </row>
    <row r="299961" spans="19:20">
      <c r="S299961" s="33"/>
      <c r="T299961" s="33"/>
    </row>
    <row r="299978" spans="19:20">
      <c r="S299978" s="33"/>
      <c r="T299978" s="33"/>
    </row>
    <row r="299995" spans="19:20">
      <c r="S299995" s="33"/>
      <c r="T299995" s="33"/>
    </row>
    <row r="300012" spans="19:20">
      <c r="S300012" s="33"/>
      <c r="T300012" s="33"/>
    </row>
    <row r="300029" spans="19:20">
      <c r="S300029" s="33"/>
      <c r="T300029" s="33"/>
    </row>
    <row r="300046" spans="19:20">
      <c r="S300046" s="33"/>
      <c r="T300046" s="33"/>
    </row>
    <row r="300063" spans="19:20">
      <c r="S300063" s="33"/>
      <c r="T300063" s="33"/>
    </row>
    <row r="300080" spans="19:20">
      <c r="S300080" s="33"/>
      <c r="T300080" s="33"/>
    </row>
    <row r="300097" spans="19:20">
      <c r="S300097" s="33"/>
      <c r="T300097" s="33"/>
    </row>
    <row r="300114" spans="19:20">
      <c r="S300114" s="33"/>
      <c r="T300114" s="33"/>
    </row>
    <row r="300131" spans="19:20">
      <c r="S300131" s="33"/>
      <c r="T300131" s="33"/>
    </row>
    <row r="300148" spans="19:20">
      <c r="S300148" s="33"/>
      <c r="T300148" s="33"/>
    </row>
    <row r="300165" spans="19:20">
      <c r="S300165" s="33"/>
      <c r="T300165" s="33"/>
    </row>
    <row r="300182" spans="19:20">
      <c r="S300182" s="33"/>
      <c r="T300182" s="33"/>
    </row>
    <row r="300199" spans="19:20">
      <c r="S300199" s="33"/>
      <c r="T300199" s="33"/>
    </row>
    <row r="300216" spans="19:20">
      <c r="S300216" s="33"/>
      <c r="T300216" s="33"/>
    </row>
    <row r="300233" spans="19:20">
      <c r="S300233" s="33"/>
      <c r="T300233" s="33"/>
    </row>
    <row r="300250" spans="19:20">
      <c r="S300250" s="33"/>
      <c r="T300250" s="33"/>
    </row>
    <row r="300267" spans="19:20">
      <c r="S300267" s="33"/>
      <c r="T300267" s="33"/>
    </row>
    <row r="300284" spans="19:20">
      <c r="S300284" s="33"/>
      <c r="T300284" s="33"/>
    </row>
    <row r="300301" spans="19:20">
      <c r="S300301" s="33"/>
      <c r="T300301" s="33"/>
    </row>
    <row r="300318" spans="19:20">
      <c r="S300318" s="33"/>
      <c r="T300318" s="33"/>
    </row>
    <row r="300335" spans="19:20">
      <c r="S300335" s="33"/>
      <c r="T300335" s="33"/>
    </row>
    <row r="300352" spans="19:20">
      <c r="S300352" s="33"/>
      <c r="T300352" s="33"/>
    </row>
    <row r="300369" spans="19:20">
      <c r="S300369" s="33"/>
      <c r="T300369" s="33"/>
    </row>
    <row r="300386" spans="19:20">
      <c r="S300386" s="33"/>
      <c r="T300386" s="33"/>
    </row>
    <row r="300403" spans="19:20">
      <c r="S300403" s="33"/>
      <c r="T300403" s="33"/>
    </row>
    <row r="300420" spans="19:20">
      <c r="S300420" s="33"/>
      <c r="T300420" s="33"/>
    </row>
    <row r="300437" spans="19:20">
      <c r="S300437" s="33"/>
      <c r="T300437" s="33"/>
    </row>
    <row r="300454" spans="19:20">
      <c r="S300454" s="33"/>
      <c r="T300454" s="33"/>
    </row>
    <row r="300471" spans="19:20">
      <c r="S300471" s="33"/>
      <c r="T300471" s="33"/>
    </row>
    <row r="300488" spans="19:20">
      <c r="S300488" s="33"/>
      <c r="T300488" s="33"/>
    </row>
    <row r="300505" spans="19:20">
      <c r="S300505" s="33"/>
      <c r="T300505" s="33"/>
    </row>
    <row r="300522" spans="19:20">
      <c r="S300522" s="33"/>
      <c r="T300522" s="33"/>
    </row>
    <row r="300539" spans="19:20">
      <c r="S300539" s="33"/>
      <c r="T300539" s="33"/>
    </row>
    <row r="300556" spans="19:20">
      <c r="S300556" s="33"/>
      <c r="T300556" s="33"/>
    </row>
    <row r="300573" spans="19:20">
      <c r="S300573" s="33"/>
      <c r="T300573" s="33"/>
    </row>
    <row r="300590" spans="19:20">
      <c r="S300590" s="33"/>
      <c r="T300590" s="33"/>
    </row>
    <row r="300607" spans="19:20">
      <c r="S300607" s="33"/>
      <c r="T300607" s="33"/>
    </row>
    <row r="300624" spans="19:20">
      <c r="S300624" s="33"/>
      <c r="T300624" s="33"/>
    </row>
    <row r="300641" spans="19:20">
      <c r="S300641" s="33"/>
      <c r="T300641" s="33"/>
    </row>
    <row r="300658" spans="19:20">
      <c r="S300658" s="33"/>
      <c r="T300658" s="33"/>
    </row>
    <row r="300675" spans="19:20">
      <c r="S300675" s="33"/>
      <c r="T300675" s="33"/>
    </row>
    <row r="300692" spans="19:20">
      <c r="S300692" s="33"/>
      <c r="T300692" s="33"/>
    </row>
    <row r="300709" spans="19:20">
      <c r="S300709" s="33"/>
      <c r="T300709" s="33"/>
    </row>
    <row r="300726" spans="19:20">
      <c r="S300726" s="33"/>
      <c r="T300726" s="33"/>
    </row>
    <row r="300743" spans="19:20">
      <c r="S300743" s="33"/>
      <c r="T300743" s="33"/>
    </row>
    <row r="300760" spans="19:20">
      <c r="S300760" s="33"/>
      <c r="T300760" s="33"/>
    </row>
    <row r="300777" spans="19:20">
      <c r="S300777" s="33"/>
      <c r="T300777" s="33"/>
    </row>
    <row r="300794" spans="19:20">
      <c r="S300794" s="33"/>
      <c r="T300794" s="33"/>
    </row>
    <row r="300811" spans="19:20">
      <c r="S300811" s="33"/>
      <c r="T300811" s="33"/>
    </row>
    <row r="300828" spans="19:20">
      <c r="S300828" s="33"/>
      <c r="T300828" s="33"/>
    </row>
    <row r="300845" spans="19:20">
      <c r="S300845" s="33"/>
      <c r="T300845" s="33"/>
    </row>
    <row r="300862" spans="19:20">
      <c r="S300862" s="33"/>
      <c r="T300862" s="33"/>
    </row>
    <row r="300879" spans="19:20">
      <c r="S300879" s="33"/>
      <c r="T300879" s="33"/>
    </row>
    <row r="300896" spans="19:20">
      <c r="S300896" s="33"/>
      <c r="T300896" s="33"/>
    </row>
    <row r="300913" spans="19:20">
      <c r="S300913" s="33"/>
      <c r="T300913" s="33"/>
    </row>
    <row r="300930" spans="19:20">
      <c r="S300930" s="33"/>
      <c r="T300930" s="33"/>
    </row>
    <row r="300947" spans="19:20">
      <c r="S300947" s="33"/>
      <c r="T300947" s="33"/>
    </row>
    <row r="300964" spans="19:20">
      <c r="S300964" s="33"/>
      <c r="T300964" s="33"/>
    </row>
    <row r="300981" spans="19:20">
      <c r="S300981" s="33"/>
      <c r="T300981" s="33"/>
    </row>
    <row r="300998" spans="19:20">
      <c r="S300998" s="33"/>
      <c r="T300998" s="33"/>
    </row>
    <row r="301015" spans="19:20">
      <c r="S301015" s="33"/>
      <c r="T301015" s="33"/>
    </row>
    <row r="301032" spans="19:20">
      <c r="S301032" s="33"/>
      <c r="T301032" s="33"/>
    </row>
    <row r="301049" spans="19:20">
      <c r="S301049" s="33"/>
      <c r="T301049" s="33"/>
    </row>
    <row r="301066" spans="19:20">
      <c r="S301066" s="33"/>
      <c r="T301066" s="33"/>
    </row>
    <row r="301083" spans="19:20">
      <c r="S301083" s="33"/>
      <c r="T301083" s="33"/>
    </row>
    <row r="301100" spans="19:20">
      <c r="S301100" s="33"/>
      <c r="T301100" s="33"/>
    </row>
    <row r="301117" spans="19:20">
      <c r="S301117" s="33"/>
      <c r="T301117" s="33"/>
    </row>
    <row r="301134" spans="19:20">
      <c r="S301134" s="33"/>
      <c r="T301134" s="33"/>
    </row>
    <row r="301151" spans="19:20">
      <c r="S301151" s="33"/>
      <c r="T301151" s="33"/>
    </row>
    <row r="301168" spans="19:20">
      <c r="S301168" s="33"/>
      <c r="T301168" s="33"/>
    </row>
    <row r="301185" spans="19:20">
      <c r="S301185" s="33"/>
      <c r="T301185" s="33"/>
    </row>
    <row r="301202" spans="19:20">
      <c r="S301202" s="33"/>
      <c r="T301202" s="33"/>
    </row>
    <row r="301219" spans="19:20">
      <c r="S301219" s="33"/>
      <c r="T301219" s="33"/>
    </row>
    <row r="301236" spans="19:20">
      <c r="S301236" s="33"/>
      <c r="T301236" s="33"/>
    </row>
    <row r="301253" spans="19:20">
      <c r="S301253" s="33"/>
      <c r="T301253" s="33"/>
    </row>
    <row r="301270" spans="19:20">
      <c r="S301270" s="33"/>
      <c r="T301270" s="33"/>
    </row>
    <row r="301287" spans="19:20">
      <c r="S301287" s="33"/>
      <c r="T301287" s="33"/>
    </row>
    <row r="301304" spans="19:20">
      <c r="S301304" s="33"/>
      <c r="T301304" s="33"/>
    </row>
    <row r="301321" spans="19:20">
      <c r="S301321" s="33"/>
      <c r="T301321" s="33"/>
    </row>
    <row r="301338" spans="19:20">
      <c r="S301338" s="33"/>
      <c r="T301338" s="33"/>
    </row>
    <row r="301355" spans="19:20">
      <c r="S301355" s="33"/>
      <c r="T301355" s="33"/>
    </row>
    <row r="301372" spans="19:20">
      <c r="S301372" s="33"/>
      <c r="T301372" s="33"/>
    </row>
    <row r="301389" spans="19:20">
      <c r="S301389" s="33"/>
      <c r="T301389" s="33"/>
    </row>
    <row r="301406" spans="19:20">
      <c r="S301406" s="33"/>
      <c r="T301406" s="33"/>
    </row>
    <row r="301423" spans="19:20">
      <c r="S301423" s="33"/>
      <c r="T301423" s="33"/>
    </row>
    <row r="301440" spans="19:20">
      <c r="S301440" s="33"/>
      <c r="T301440" s="33"/>
    </row>
    <row r="301457" spans="19:20">
      <c r="S301457" s="33"/>
      <c r="T301457" s="33"/>
    </row>
    <row r="301474" spans="19:20">
      <c r="S301474" s="33"/>
      <c r="T301474" s="33"/>
    </row>
    <row r="301491" spans="19:20">
      <c r="S301491" s="33"/>
      <c r="T301491" s="33"/>
    </row>
    <row r="301508" spans="19:20">
      <c r="S301508" s="33"/>
      <c r="T301508" s="33"/>
    </row>
    <row r="301525" spans="19:20">
      <c r="S301525" s="33"/>
      <c r="T301525" s="33"/>
    </row>
    <row r="301542" spans="19:20">
      <c r="S301542" s="33"/>
      <c r="T301542" s="33"/>
    </row>
    <row r="301559" spans="19:20">
      <c r="S301559" s="33"/>
      <c r="T301559" s="33"/>
    </row>
    <row r="301576" spans="19:20">
      <c r="S301576" s="33"/>
      <c r="T301576" s="33"/>
    </row>
    <row r="301593" spans="19:20">
      <c r="S301593" s="33"/>
      <c r="T301593" s="33"/>
    </row>
    <row r="301610" spans="19:20">
      <c r="S301610" s="33"/>
      <c r="T301610" s="33"/>
    </row>
    <row r="301627" spans="19:20">
      <c r="S301627" s="33"/>
      <c r="T301627" s="33"/>
    </row>
    <row r="301644" spans="19:20">
      <c r="S301644" s="33"/>
      <c r="T301644" s="33"/>
    </row>
    <row r="301661" spans="19:20">
      <c r="S301661" s="33"/>
      <c r="T301661" s="33"/>
    </row>
    <row r="301678" spans="19:20">
      <c r="S301678" s="33"/>
      <c r="T301678" s="33"/>
    </row>
    <row r="301695" spans="19:20">
      <c r="S301695" s="33"/>
      <c r="T301695" s="33"/>
    </row>
    <row r="301712" spans="19:20">
      <c r="S301712" s="33"/>
      <c r="T301712" s="33"/>
    </row>
    <row r="301729" spans="19:20">
      <c r="S301729" s="33"/>
      <c r="T301729" s="33"/>
    </row>
    <row r="301746" spans="19:20">
      <c r="S301746" s="33"/>
      <c r="T301746" s="33"/>
    </row>
    <row r="301763" spans="19:20">
      <c r="S301763" s="33"/>
      <c r="T301763" s="33"/>
    </row>
    <row r="301780" spans="19:20">
      <c r="S301780" s="33"/>
      <c r="T301780" s="33"/>
    </row>
    <row r="301797" spans="19:20">
      <c r="S301797" s="33"/>
      <c r="T301797" s="33"/>
    </row>
    <row r="301814" spans="19:20">
      <c r="S301814" s="33"/>
      <c r="T301814" s="33"/>
    </row>
    <row r="301831" spans="19:20">
      <c r="S301831" s="33"/>
      <c r="T301831" s="33"/>
    </row>
    <row r="301848" spans="19:20">
      <c r="S301848" s="33"/>
      <c r="T301848" s="33"/>
    </row>
    <row r="301865" spans="19:20">
      <c r="S301865" s="33"/>
      <c r="T301865" s="33"/>
    </row>
    <row r="301882" spans="19:20">
      <c r="S301882" s="33"/>
      <c r="T301882" s="33"/>
    </row>
    <row r="301899" spans="19:20">
      <c r="S301899" s="33"/>
      <c r="T301899" s="33"/>
    </row>
    <row r="301916" spans="19:20">
      <c r="S301916" s="33"/>
      <c r="T301916" s="33"/>
    </row>
    <row r="301933" spans="19:20">
      <c r="S301933" s="33"/>
      <c r="T301933" s="33"/>
    </row>
    <row r="301950" spans="19:20">
      <c r="S301950" s="33"/>
      <c r="T301950" s="33"/>
    </row>
    <row r="301967" spans="19:20">
      <c r="S301967" s="33"/>
      <c r="T301967" s="33"/>
    </row>
    <row r="301984" spans="19:20">
      <c r="S301984" s="33"/>
      <c r="T301984" s="33"/>
    </row>
    <row r="302001" spans="19:20">
      <c r="S302001" s="33"/>
      <c r="T302001" s="33"/>
    </row>
    <row r="302018" spans="19:20">
      <c r="S302018" s="33"/>
      <c r="T302018" s="33"/>
    </row>
    <row r="302035" spans="19:20">
      <c r="S302035" s="33"/>
      <c r="T302035" s="33"/>
    </row>
    <row r="302052" spans="19:20">
      <c r="S302052" s="33"/>
      <c r="T302052" s="33"/>
    </row>
    <row r="302069" spans="19:20">
      <c r="S302069" s="33"/>
      <c r="T302069" s="33"/>
    </row>
    <row r="302086" spans="19:20">
      <c r="S302086" s="33"/>
      <c r="T302086" s="33"/>
    </row>
    <row r="302103" spans="19:20">
      <c r="S302103" s="33"/>
      <c r="T302103" s="33"/>
    </row>
    <row r="302120" spans="19:20">
      <c r="S302120" s="33"/>
      <c r="T302120" s="33"/>
    </row>
    <row r="302137" spans="19:20">
      <c r="S302137" s="33"/>
      <c r="T302137" s="33"/>
    </row>
    <row r="302154" spans="19:20">
      <c r="S302154" s="33"/>
      <c r="T302154" s="33"/>
    </row>
    <row r="302171" spans="19:20">
      <c r="S302171" s="33"/>
      <c r="T302171" s="33"/>
    </row>
    <row r="302188" spans="19:20">
      <c r="S302188" s="33"/>
      <c r="T302188" s="33"/>
    </row>
    <row r="302205" spans="19:20">
      <c r="S302205" s="33"/>
      <c r="T302205" s="33"/>
    </row>
    <row r="302222" spans="19:20">
      <c r="S302222" s="33"/>
      <c r="T302222" s="33"/>
    </row>
    <row r="302239" spans="19:20">
      <c r="S302239" s="33"/>
      <c r="T302239" s="33"/>
    </row>
    <row r="302256" spans="19:20">
      <c r="S302256" s="33"/>
      <c r="T302256" s="33"/>
    </row>
    <row r="302273" spans="19:20">
      <c r="S302273" s="33"/>
      <c r="T302273" s="33"/>
    </row>
    <row r="302290" spans="19:20">
      <c r="S302290" s="33"/>
      <c r="T302290" s="33"/>
    </row>
    <row r="302307" spans="19:20">
      <c r="S302307" s="33"/>
      <c r="T302307" s="33"/>
    </row>
    <row r="302324" spans="19:20">
      <c r="S302324" s="33"/>
      <c r="T302324" s="33"/>
    </row>
    <row r="302341" spans="19:20">
      <c r="S302341" s="33"/>
      <c r="T302341" s="33"/>
    </row>
    <row r="302358" spans="19:20">
      <c r="S302358" s="33"/>
      <c r="T302358" s="33"/>
    </row>
    <row r="302375" spans="19:20">
      <c r="S302375" s="33"/>
      <c r="T302375" s="33"/>
    </row>
    <row r="302392" spans="19:20">
      <c r="S302392" s="33"/>
      <c r="T302392" s="33"/>
    </row>
    <row r="302409" spans="19:20">
      <c r="S302409" s="33"/>
      <c r="T302409" s="33"/>
    </row>
    <row r="302426" spans="19:20">
      <c r="S302426" s="33"/>
      <c r="T302426" s="33"/>
    </row>
    <row r="302443" spans="19:20">
      <c r="S302443" s="33"/>
      <c r="T302443" s="33"/>
    </row>
    <row r="302460" spans="19:20">
      <c r="S302460" s="33"/>
      <c r="T302460" s="33"/>
    </row>
    <row r="302477" spans="19:20">
      <c r="S302477" s="33"/>
      <c r="T302477" s="33"/>
    </row>
    <row r="302494" spans="19:20">
      <c r="S302494" s="33"/>
      <c r="T302494" s="33"/>
    </row>
    <row r="302511" spans="19:20">
      <c r="S302511" s="33"/>
      <c r="T302511" s="33"/>
    </row>
    <row r="302528" spans="19:20">
      <c r="S302528" s="33"/>
      <c r="T302528" s="33"/>
    </row>
    <row r="302545" spans="19:20">
      <c r="S302545" s="33"/>
      <c r="T302545" s="33"/>
    </row>
    <row r="302562" spans="19:20">
      <c r="S302562" s="33"/>
      <c r="T302562" s="33"/>
    </row>
    <row r="302579" spans="19:20">
      <c r="S302579" s="33"/>
      <c r="T302579" s="33"/>
    </row>
    <row r="302596" spans="19:20">
      <c r="S302596" s="33"/>
      <c r="T302596" s="33"/>
    </row>
    <row r="302613" spans="19:20">
      <c r="S302613" s="33"/>
      <c r="T302613" s="33"/>
    </row>
    <row r="302630" spans="19:20">
      <c r="S302630" s="33"/>
      <c r="T302630" s="33"/>
    </row>
    <row r="302647" spans="19:20">
      <c r="S302647" s="33"/>
      <c r="T302647" s="33"/>
    </row>
    <row r="302664" spans="19:20">
      <c r="S302664" s="33"/>
      <c r="T302664" s="33"/>
    </row>
    <row r="302681" spans="19:20">
      <c r="S302681" s="33"/>
      <c r="T302681" s="33"/>
    </row>
    <row r="302698" spans="19:20">
      <c r="S302698" s="33"/>
      <c r="T302698" s="33"/>
    </row>
    <row r="302715" spans="19:20">
      <c r="S302715" s="33"/>
      <c r="T302715" s="33"/>
    </row>
    <row r="302732" spans="19:20">
      <c r="S302732" s="33"/>
      <c r="T302732" s="33"/>
    </row>
    <row r="302749" spans="19:20">
      <c r="S302749" s="33"/>
      <c r="T302749" s="33"/>
    </row>
    <row r="302766" spans="19:20">
      <c r="S302766" s="33"/>
      <c r="T302766" s="33"/>
    </row>
    <row r="302783" spans="19:20">
      <c r="S302783" s="33"/>
      <c r="T302783" s="33"/>
    </row>
    <row r="302800" spans="19:20">
      <c r="S302800" s="33"/>
      <c r="T302800" s="33"/>
    </row>
    <row r="302817" spans="19:20">
      <c r="S302817" s="33"/>
      <c r="T302817" s="33"/>
    </row>
    <row r="302834" spans="19:20">
      <c r="S302834" s="33"/>
      <c r="T302834" s="33"/>
    </row>
    <row r="302851" spans="19:20">
      <c r="S302851" s="33"/>
      <c r="T302851" s="33"/>
    </row>
    <row r="302868" spans="19:20">
      <c r="S302868" s="33"/>
      <c r="T302868" s="33"/>
    </row>
    <row r="302885" spans="19:20">
      <c r="S302885" s="33"/>
      <c r="T302885" s="33"/>
    </row>
    <row r="302902" spans="19:20">
      <c r="S302902" s="33"/>
      <c r="T302902" s="33"/>
    </row>
    <row r="302919" spans="19:20">
      <c r="S302919" s="33"/>
      <c r="T302919" s="33"/>
    </row>
    <row r="302936" spans="19:20">
      <c r="S302936" s="33"/>
      <c r="T302936" s="33"/>
    </row>
    <row r="302953" spans="19:20">
      <c r="S302953" s="33"/>
      <c r="T302953" s="33"/>
    </row>
    <row r="302970" spans="19:20">
      <c r="S302970" s="33"/>
      <c r="T302970" s="33"/>
    </row>
    <row r="302987" spans="19:20">
      <c r="S302987" s="33"/>
      <c r="T302987" s="33"/>
    </row>
    <row r="303004" spans="19:20">
      <c r="S303004" s="33"/>
      <c r="T303004" s="33"/>
    </row>
    <row r="303021" spans="19:20">
      <c r="S303021" s="33"/>
      <c r="T303021" s="33"/>
    </row>
    <row r="303038" spans="19:20">
      <c r="S303038" s="33"/>
      <c r="T303038" s="33"/>
    </row>
    <row r="303055" spans="19:20">
      <c r="S303055" s="33"/>
      <c r="T303055" s="33"/>
    </row>
    <row r="303072" spans="19:20">
      <c r="S303072" s="33"/>
      <c r="T303072" s="33"/>
    </row>
    <row r="303089" spans="19:20">
      <c r="S303089" s="33"/>
      <c r="T303089" s="33"/>
    </row>
    <row r="303106" spans="19:20">
      <c r="S303106" s="33"/>
      <c r="T303106" s="33"/>
    </row>
    <row r="303123" spans="19:20">
      <c r="S303123" s="33"/>
      <c r="T303123" s="33"/>
    </row>
    <row r="303140" spans="19:20">
      <c r="S303140" s="33"/>
      <c r="T303140" s="33"/>
    </row>
    <row r="303157" spans="19:20">
      <c r="S303157" s="33"/>
      <c r="T303157" s="33"/>
    </row>
    <row r="303174" spans="19:20">
      <c r="S303174" s="33"/>
      <c r="T303174" s="33"/>
    </row>
    <row r="303191" spans="19:20">
      <c r="S303191" s="33"/>
      <c r="T303191" s="33"/>
    </row>
    <row r="303208" spans="19:20">
      <c r="S303208" s="33"/>
      <c r="T303208" s="33"/>
    </row>
    <row r="303225" spans="19:20">
      <c r="S303225" s="33"/>
      <c r="T303225" s="33"/>
    </row>
    <row r="303242" spans="19:20">
      <c r="S303242" s="33"/>
      <c r="T303242" s="33"/>
    </row>
    <row r="303259" spans="19:20">
      <c r="S303259" s="33"/>
      <c r="T303259" s="33"/>
    </row>
    <row r="303276" spans="19:20">
      <c r="S303276" s="33"/>
      <c r="T303276" s="33"/>
    </row>
    <row r="303293" spans="19:20">
      <c r="S303293" s="33"/>
      <c r="T303293" s="33"/>
    </row>
    <row r="303310" spans="19:20">
      <c r="S303310" s="33"/>
      <c r="T303310" s="33"/>
    </row>
    <row r="303327" spans="19:20">
      <c r="S303327" s="33"/>
      <c r="T303327" s="33"/>
    </row>
    <row r="303344" spans="19:20">
      <c r="S303344" s="33"/>
      <c r="T303344" s="33"/>
    </row>
    <row r="303361" spans="19:20">
      <c r="S303361" s="33"/>
      <c r="T303361" s="33"/>
    </row>
    <row r="303378" spans="19:20">
      <c r="S303378" s="33"/>
      <c r="T303378" s="33"/>
    </row>
    <row r="303395" spans="19:20">
      <c r="S303395" s="33"/>
      <c r="T303395" s="33"/>
    </row>
    <row r="303412" spans="19:20">
      <c r="S303412" s="33"/>
      <c r="T303412" s="33"/>
    </row>
    <row r="303429" spans="19:20">
      <c r="S303429" s="33"/>
      <c r="T303429" s="33"/>
    </row>
    <row r="303446" spans="19:20">
      <c r="S303446" s="33"/>
      <c r="T303446" s="33"/>
    </row>
    <row r="303463" spans="19:20">
      <c r="S303463" s="33"/>
      <c r="T303463" s="33"/>
    </row>
    <row r="303480" spans="19:20">
      <c r="S303480" s="33"/>
      <c r="T303480" s="33"/>
    </row>
    <row r="303497" spans="19:20">
      <c r="S303497" s="33"/>
      <c r="T303497" s="33"/>
    </row>
    <row r="303514" spans="19:20">
      <c r="S303514" s="33"/>
      <c r="T303514" s="33"/>
    </row>
    <row r="303531" spans="19:20">
      <c r="S303531" s="33"/>
      <c r="T303531" s="33"/>
    </row>
    <row r="303548" spans="19:20">
      <c r="S303548" s="33"/>
      <c r="T303548" s="33"/>
    </row>
    <row r="303565" spans="19:20">
      <c r="S303565" s="33"/>
      <c r="T303565" s="33"/>
    </row>
    <row r="303582" spans="19:20">
      <c r="S303582" s="33"/>
      <c r="T303582" s="33"/>
    </row>
    <row r="303599" spans="19:20">
      <c r="S303599" s="33"/>
      <c r="T303599" s="33"/>
    </row>
    <row r="303616" spans="19:20">
      <c r="S303616" s="33"/>
      <c r="T303616" s="33"/>
    </row>
    <row r="303633" spans="19:20">
      <c r="S303633" s="33"/>
      <c r="T303633" s="33"/>
    </row>
    <row r="303650" spans="19:20">
      <c r="S303650" s="33"/>
      <c r="T303650" s="33"/>
    </row>
    <row r="303667" spans="19:20">
      <c r="S303667" s="33"/>
      <c r="T303667" s="33"/>
    </row>
    <row r="303684" spans="19:20">
      <c r="S303684" s="33"/>
      <c r="T303684" s="33"/>
    </row>
    <row r="303701" spans="19:20">
      <c r="S303701" s="33"/>
      <c r="T303701" s="33"/>
    </row>
    <row r="303718" spans="19:20">
      <c r="S303718" s="33"/>
      <c r="T303718" s="33"/>
    </row>
    <row r="303735" spans="19:20">
      <c r="S303735" s="33"/>
      <c r="T303735" s="33"/>
    </row>
    <row r="303752" spans="19:20">
      <c r="S303752" s="33"/>
      <c r="T303752" s="33"/>
    </row>
    <row r="303769" spans="19:20">
      <c r="S303769" s="33"/>
      <c r="T303769" s="33"/>
    </row>
    <row r="303786" spans="19:20">
      <c r="S303786" s="33"/>
      <c r="T303786" s="33"/>
    </row>
    <row r="303803" spans="19:20">
      <c r="S303803" s="33"/>
      <c r="T303803" s="33"/>
    </row>
    <row r="303820" spans="19:20">
      <c r="S303820" s="33"/>
      <c r="T303820" s="33"/>
    </row>
    <row r="303837" spans="19:20">
      <c r="S303837" s="33"/>
      <c r="T303837" s="33"/>
    </row>
    <row r="303854" spans="19:20">
      <c r="S303854" s="33"/>
      <c r="T303854" s="33"/>
    </row>
    <row r="303871" spans="19:20">
      <c r="S303871" s="33"/>
      <c r="T303871" s="33"/>
    </row>
    <row r="303888" spans="19:20">
      <c r="S303888" s="33"/>
      <c r="T303888" s="33"/>
    </row>
    <row r="303905" spans="19:20">
      <c r="S303905" s="33"/>
      <c r="T303905" s="33"/>
    </row>
    <row r="303922" spans="19:20">
      <c r="S303922" s="33"/>
      <c r="T303922" s="33"/>
    </row>
    <row r="303939" spans="19:20">
      <c r="S303939" s="33"/>
      <c r="T303939" s="33"/>
    </row>
    <row r="303956" spans="19:20">
      <c r="S303956" s="33"/>
      <c r="T303956" s="33"/>
    </row>
    <row r="303973" spans="19:20">
      <c r="S303973" s="33"/>
      <c r="T303973" s="33"/>
    </row>
    <row r="303990" spans="19:20">
      <c r="S303990" s="33"/>
      <c r="T303990" s="33"/>
    </row>
    <row r="304007" spans="19:20">
      <c r="S304007" s="33"/>
      <c r="T304007" s="33"/>
    </row>
    <row r="304024" spans="19:20">
      <c r="S304024" s="33"/>
      <c r="T304024" s="33"/>
    </row>
    <row r="304041" spans="19:20">
      <c r="S304041" s="33"/>
      <c r="T304041" s="33"/>
    </row>
    <row r="304058" spans="19:20">
      <c r="S304058" s="33"/>
      <c r="T304058" s="33"/>
    </row>
    <row r="304075" spans="19:20">
      <c r="S304075" s="33"/>
      <c r="T304075" s="33"/>
    </row>
    <row r="304092" spans="19:20">
      <c r="S304092" s="33"/>
      <c r="T304092" s="33"/>
    </row>
    <row r="304109" spans="19:20">
      <c r="S304109" s="33"/>
      <c r="T304109" s="33"/>
    </row>
    <row r="304126" spans="19:20">
      <c r="S304126" s="33"/>
      <c r="T304126" s="33"/>
    </row>
    <row r="304143" spans="19:20">
      <c r="S304143" s="33"/>
      <c r="T304143" s="33"/>
    </row>
    <row r="304160" spans="19:20">
      <c r="S304160" s="33"/>
      <c r="T304160" s="33"/>
    </row>
    <row r="304177" spans="19:20">
      <c r="S304177" s="33"/>
      <c r="T304177" s="33"/>
    </row>
    <row r="304194" spans="19:20">
      <c r="S304194" s="33"/>
      <c r="T304194" s="33"/>
    </row>
    <row r="304211" spans="19:20">
      <c r="S304211" s="33"/>
      <c r="T304211" s="33"/>
    </row>
    <row r="304228" spans="19:20">
      <c r="S304228" s="33"/>
      <c r="T304228" s="33"/>
    </row>
    <row r="304245" spans="19:20">
      <c r="S304245" s="33"/>
      <c r="T304245" s="33"/>
    </row>
    <row r="304262" spans="19:20">
      <c r="S304262" s="33"/>
      <c r="T304262" s="33"/>
    </row>
    <row r="304279" spans="19:20">
      <c r="S304279" s="33"/>
      <c r="T304279" s="33"/>
    </row>
    <row r="304296" spans="19:20">
      <c r="S304296" s="33"/>
      <c r="T304296" s="33"/>
    </row>
    <row r="304313" spans="19:20">
      <c r="S304313" s="33"/>
      <c r="T304313" s="33"/>
    </row>
    <row r="304330" spans="19:20">
      <c r="S304330" s="33"/>
      <c r="T304330" s="33"/>
    </row>
    <row r="304347" spans="19:20">
      <c r="S304347" s="33"/>
      <c r="T304347" s="33"/>
    </row>
    <row r="304364" spans="19:20">
      <c r="S304364" s="33"/>
      <c r="T304364" s="33"/>
    </row>
    <row r="304381" spans="19:20">
      <c r="S304381" s="33"/>
      <c r="T304381" s="33"/>
    </row>
    <row r="304398" spans="19:20">
      <c r="S304398" s="33"/>
      <c r="T304398" s="33"/>
    </row>
    <row r="304415" spans="19:20">
      <c r="S304415" s="33"/>
      <c r="T304415" s="33"/>
    </row>
    <row r="304432" spans="19:20">
      <c r="S304432" s="33"/>
      <c r="T304432" s="33"/>
    </row>
    <row r="304449" spans="19:20">
      <c r="S304449" s="33"/>
      <c r="T304449" s="33"/>
    </row>
    <row r="304466" spans="19:20">
      <c r="S304466" s="33"/>
      <c r="T304466" s="33"/>
    </row>
    <row r="304483" spans="19:20">
      <c r="S304483" s="33"/>
      <c r="T304483" s="33"/>
    </row>
    <row r="304500" spans="19:20">
      <c r="S304500" s="33"/>
      <c r="T304500" s="33"/>
    </row>
    <row r="304517" spans="19:20">
      <c r="S304517" s="33"/>
      <c r="T304517" s="33"/>
    </row>
    <row r="304534" spans="19:20">
      <c r="S304534" s="33"/>
      <c r="T304534" s="33"/>
    </row>
    <row r="304551" spans="19:20">
      <c r="S304551" s="33"/>
      <c r="T304551" s="33"/>
    </row>
    <row r="304568" spans="19:20">
      <c r="S304568" s="33"/>
      <c r="T304568" s="33"/>
    </row>
    <row r="304585" spans="19:20">
      <c r="S304585" s="33"/>
      <c r="T304585" s="33"/>
    </row>
    <row r="304602" spans="19:20">
      <c r="S304602" s="33"/>
      <c r="T304602" s="33"/>
    </row>
    <row r="304619" spans="19:20">
      <c r="S304619" s="33"/>
      <c r="T304619" s="33"/>
    </row>
    <row r="304636" spans="19:20">
      <c r="S304636" s="33"/>
      <c r="T304636" s="33"/>
    </row>
    <row r="304653" spans="19:20">
      <c r="S304653" s="33"/>
      <c r="T304653" s="33"/>
    </row>
    <row r="304670" spans="19:20">
      <c r="S304670" s="33"/>
      <c r="T304670" s="33"/>
    </row>
    <row r="304687" spans="19:20">
      <c r="S304687" s="33"/>
      <c r="T304687" s="33"/>
    </row>
    <row r="304704" spans="19:20">
      <c r="S304704" s="33"/>
      <c r="T304704" s="33"/>
    </row>
    <row r="304721" spans="19:20">
      <c r="S304721" s="33"/>
      <c r="T304721" s="33"/>
    </row>
    <row r="304738" spans="19:20">
      <c r="S304738" s="33"/>
      <c r="T304738" s="33"/>
    </row>
    <row r="304755" spans="19:20">
      <c r="S304755" s="33"/>
      <c r="T304755" s="33"/>
    </row>
    <row r="304772" spans="19:20">
      <c r="S304772" s="33"/>
      <c r="T304772" s="33"/>
    </row>
    <row r="304789" spans="19:20">
      <c r="S304789" s="33"/>
      <c r="T304789" s="33"/>
    </row>
    <row r="304806" spans="19:20">
      <c r="S304806" s="33"/>
      <c r="T304806" s="33"/>
    </row>
    <row r="304823" spans="19:20">
      <c r="S304823" s="33"/>
      <c r="T304823" s="33"/>
    </row>
    <row r="304840" spans="19:20">
      <c r="S304840" s="33"/>
      <c r="T304840" s="33"/>
    </row>
    <row r="304857" spans="19:20">
      <c r="S304857" s="33"/>
      <c r="T304857" s="33"/>
    </row>
    <row r="304874" spans="19:20">
      <c r="S304874" s="33"/>
      <c r="T304874" s="33"/>
    </row>
    <row r="304891" spans="19:20">
      <c r="S304891" s="33"/>
      <c r="T304891" s="33"/>
    </row>
    <row r="304908" spans="19:20">
      <c r="S304908" s="33"/>
      <c r="T304908" s="33"/>
    </row>
    <row r="304925" spans="19:20">
      <c r="S304925" s="33"/>
      <c r="T304925" s="33"/>
    </row>
    <row r="304942" spans="19:20">
      <c r="S304942" s="33"/>
      <c r="T304942" s="33"/>
    </row>
    <row r="304959" spans="19:20">
      <c r="S304959" s="33"/>
      <c r="T304959" s="33"/>
    </row>
    <row r="304976" spans="19:20">
      <c r="S304976" s="33"/>
      <c r="T304976" s="33"/>
    </row>
    <row r="304993" spans="19:20">
      <c r="S304993" s="33"/>
      <c r="T304993" s="33"/>
    </row>
    <row r="305010" spans="19:20">
      <c r="S305010" s="33"/>
      <c r="T305010" s="33"/>
    </row>
    <row r="305027" spans="19:20">
      <c r="S305027" s="33"/>
      <c r="T305027" s="33"/>
    </row>
    <row r="305044" spans="19:20">
      <c r="S305044" s="33"/>
      <c r="T305044" s="33"/>
    </row>
    <row r="305061" spans="19:20">
      <c r="S305061" s="33"/>
      <c r="T305061" s="33"/>
    </row>
    <row r="305078" spans="19:20">
      <c r="S305078" s="33"/>
      <c r="T305078" s="33"/>
    </row>
    <row r="305095" spans="19:20">
      <c r="S305095" s="33"/>
      <c r="T305095" s="33"/>
    </row>
    <row r="305112" spans="19:20">
      <c r="S305112" s="33"/>
      <c r="T305112" s="33"/>
    </row>
    <row r="305129" spans="19:20">
      <c r="S305129" s="33"/>
      <c r="T305129" s="33"/>
    </row>
    <row r="305146" spans="19:20">
      <c r="S305146" s="33"/>
      <c r="T305146" s="33"/>
    </row>
    <row r="305163" spans="19:20">
      <c r="S305163" s="33"/>
      <c r="T305163" s="33"/>
    </row>
    <row r="305180" spans="19:20">
      <c r="S305180" s="33"/>
      <c r="T305180" s="33"/>
    </row>
    <row r="305197" spans="19:20">
      <c r="S305197" s="33"/>
      <c r="T305197" s="33"/>
    </row>
    <row r="305214" spans="19:20">
      <c r="S305214" s="33"/>
      <c r="T305214" s="33"/>
    </row>
    <row r="305231" spans="19:20">
      <c r="S305231" s="33"/>
      <c r="T305231" s="33"/>
    </row>
    <row r="305248" spans="19:20">
      <c r="S305248" s="33"/>
      <c r="T305248" s="33"/>
    </row>
    <row r="305265" spans="19:20">
      <c r="S305265" s="33"/>
      <c r="T305265" s="33"/>
    </row>
    <row r="305282" spans="19:20">
      <c r="S305282" s="33"/>
      <c r="T305282" s="33"/>
    </row>
    <row r="305299" spans="19:20">
      <c r="S305299" s="33"/>
      <c r="T305299" s="33"/>
    </row>
    <row r="305316" spans="19:20">
      <c r="S305316" s="33"/>
      <c r="T305316" s="33"/>
    </row>
    <row r="305333" spans="19:20">
      <c r="S305333" s="33"/>
      <c r="T305333" s="33"/>
    </row>
    <row r="305350" spans="19:20">
      <c r="S305350" s="33"/>
      <c r="T305350" s="33"/>
    </row>
    <row r="305367" spans="19:20">
      <c r="S305367" s="33"/>
      <c r="T305367" s="33"/>
    </row>
    <row r="305384" spans="19:20">
      <c r="S305384" s="33"/>
      <c r="T305384" s="33"/>
    </row>
    <row r="305401" spans="19:20">
      <c r="S305401" s="33"/>
      <c r="T305401" s="33"/>
    </row>
    <row r="305418" spans="19:20">
      <c r="S305418" s="33"/>
      <c r="T305418" s="33"/>
    </row>
    <row r="305435" spans="19:20">
      <c r="S305435" s="33"/>
      <c r="T305435" s="33"/>
    </row>
    <row r="305452" spans="19:20">
      <c r="S305452" s="33"/>
      <c r="T305452" s="33"/>
    </row>
    <row r="305469" spans="19:20">
      <c r="S305469" s="33"/>
      <c r="T305469" s="33"/>
    </row>
    <row r="305486" spans="19:20">
      <c r="S305486" s="33"/>
      <c r="T305486" s="33"/>
    </row>
    <row r="305503" spans="19:20">
      <c r="S305503" s="33"/>
      <c r="T305503" s="33"/>
    </row>
    <row r="305520" spans="19:20">
      <c r="S305520" s="33"/>
      <c r="T305520" s="33"/>
    </row>
    <row r="305537" spans="19:20">
      <c r="S305537" s="33"/>
      <c r="T305537" s="33"/>
    </row>
    <row r="305554" spans="19:20">
      <c r="S305554" s="33"/>
      <c r="T305554" s="33"/>
    </row>
    <row r="305571" spans="19:20">
      <c r="S305571" s="33"/>
      <c r="T305571" s="33"/>
    </row>
    <row r="305588" spans="19:20">
      <c r="S305588" s="33"/>
      <c r="T305588" s="33"/>
    </row>
    <row r="305605" spans="19:20">
      <c r="S305605" s="33"/>
      <c r="T305605" s="33"/>
    </row>
    <row r="305622" spans="19:20">
      <c r="S305622" s="33"/>
      <c r="T305622" s="33"/>
    </row>
    <row r="305639" spans="19:20">
      <c r="S305639" s="33"/>
      <c r="T305639" s="33"/>
    </row>
    <row r="305656" spans="19:20">
      <c r="S305656" s="33"/>
      <c r="T305656" s="33"/>
    </row>
    <row r="305673" spans="19:20">
      <c r="S305673" s="33"/>
      <c r="T305673" s="33"/>
    </row>
    <row r="305690" spans="19:20">
      <c r="S305690" s="33"/>
      <c r="T305690" s="33"/>
    </row>
    <row r="305707" spans="19:20">
      <c r="S305707" s="33"/>
      <c r="T305707" s="33"/>
    </row>
    <row r="305724" spans="19:20">
      <c r="S305724" s="33"/>
      <c r="T305724" s="33"/>
    </row>
    <row r="305741" spans="19:20">
      <c r="S305741" s="33"/>
      <c r="T305741" s="33"/>
    </row>
    <row r="305758" spans="19:20">
      <c r="S305758" s="33"/>
      <c r="T305758" s="33"/>
    </row>
    <row r="305775" spans="19:20">
      <c r="S305775" s="33"/>
      <c r="T305775" s="33"/>
    </row>
    <row r="305792" spans="19:20">
      <c r="S305792" s="33"/>
      <c r="T305792" s="33"/>
    </row>
    <row r="305809" spans="19:20">
      <c r="S305809" s="33"/>
      <c r="T305809" s="33"/>
    </row>
    <row r="305826" spans="19:20">
      <c r="S305826" s="33"/>
      <c r="T305826" s="33"/>
    </row>
    <row r="305843" spans="19:20">
      <c r="S305843" s="33"/>
      <c r="T305843" s="33"/>
    </row>
    <row r="305860" spans="19:20">
      <c r="S305860" s="33"/>
      <c r="T305860" s="33"/>
    </row>
    <row r="305877" spans="19:20">
      <c r="S305877" s="33"/>
      <c r="T305877" s="33"/>
    </row>
    <row r="305894" spans="19:20">
      <c r="S305894" s="33"/>
      <c r="T305894" s="33"/>
    </row>
    <row r="305911" spans="19:20">
      <c r="S305911" s="33"/>
      <c r="T305911" s="33"/>
    </row>
    <row r="305928" spans="19:20">
      <c r="S305928" s="33"/>
      <c r="T305928" s="33"/>
    </row>
    <row r="305945" spans="19:20">
      <c r="S305945" s="33"/>
      <c r="T305945" s="33"/>
    </row>
    <row r="305962" spans="19:20">
      <c r="S305962" s="33"/>
      <c r="T305962" s="33"/>
    </row>
    <row r="305979" spans="19:20">
      <c r="S305979" s="33"/>
      <c r="T305979" s="33"/>
    </row>
    <row r="305996" spans="19:20">
      <c r="S305996" s="33"/>
      <c r="T305996" s="33"/>
    </row>
    <row r="306013" spans="19:20">
      <c r="S306013" s="33"/>
      <c r="T306013" s="33"/>
    </row>
    <row r="306030" spans="19:20">
      <c r="S306030" s="33"/>
      <c r="T306030" s="33"/>
    </row>
    <row r="306047" spans="19:20">
      <c r="S306047" s="33"/>
      <c r="T306047" s="33"/>
    </row>
    <row r="306064" spans="19:20">
      <c r="S306064" s="33"/>
      <c r="T306064" s="33"/>
    </row>
    <row r="306081" spans="19:20">
      <c r="S306081" s="33"/>
      <c r="T306081" s="33"/>
    </row>
    <row r="306098" spans="19:20">
      <c r="S306098" s="33"/>
      <c r="T306098" s="33"/>
    </row>
    <row r="306115" spans="19:20">
      <c r="S306115" s="33"/>
      <c r="T306115" s="33"/>
    </row>
    <row r="306132" spans="19:20">
      <c r="S306132" s="33"/>
      <c r="T306132" s="33"/>
    </row>
    <row r="306149" spans="19:20">
      <c r="S306149" s="33"/>
      <c r="T306149" s="33"/>
    </row>
    <row r="306166" spans="19:20">
      <c r="S306166" s="33"/>
      <c r="T306166" s="33"/>
    </row>
    <row r="306183" spans="19:20">
      <c r="S306183" s="33"/>
      <c r="T306183" s="33"/>
    </row>
    <row r="306200" spans="19:20">
      <c r="S306200" s="33"/>
      <c r="T306200" s="33"/>
    </row>
    <row r="306217" spans="19:20">
      <c r="S306217" s="33"/>
      <c r="T306217" s="33"/>
    </row>
    <row r="306234" spans="19:20">
      <c r="S306234" s="33"/>
      <c r="T306234" s="33"/>
    </row>
    <row r="306251" spans="19:20">
      <c r="S306251" s="33"/>
      <c r="T306251" s="33"/>
    </row>
    <row r="306268" spans="19:20">
      <c r="S306268" s="33"/>
      <c r="T306268" s="33"/>
    </row>
    <row r="306285" spans="19:20">
      <c r="S306285" s="33"/>
      <c r="T306285" s="33"/>
    </row>
    <row r="306302" spans="19:20">
      <c r="S306302" s="33"/>
      <c r="T306302" s="33"/>
    </row>
    <row r="306319" spans="19:20">
      <c r="S306319" s="33"/>
      <c r="T306319" s="33"/>
    </row>
    <row r="306336" spans="19:20">
      <c r="S306336" s="33"/>
      <c r="T306336" s="33"/>
    </row>
    <row r="306353" spans="19:20">
      <c r="S306353" s="33"/>
      <c r="T306353" s="33"/>
    </row>
    <row r="306370" spans="19:20">
      <c r="S306370" s="33"/>
      <c r="T306370" s="33"/>
    </row>
    <row r="306387" spans="19:20">
      <c r="S306387" s="33"/>
      <c r="T306387" s="33"/>
    </row>
    <row r="306404" spans="19:20">
      <c r="S306404" s="33"/>
      <c r="T306404" s="33"/>
    </row>
    <row r="306421" spans="19:20">
      <c r="S306421" s="33"/>
      <c r="T306421" s="33"/>
    </row>
    <row r="306438" spans="19:20">
      <c r="S306438" s="33"/>
      <c r="T306438" s="33"/>
    </row>
    <row r="306455" spans="19:20">
      <c r="S306455" s="33"/>
      <c r="T306455" s="33"/>
    </row>
    <row r="306472" spans="19:20">
      <c r="S306472" s="33"/>
      <c r="T306472" s="33"/>
    </row>
    <row r="306489" spans="19:20">
      <c r="S306489" s="33"/>
      <c r="T306489" s="33"/>
    </row>
    <row r="306506" spans="19:20">
      <c r="S306506" s="33"/>
      <c r="T306506" s="33"/>
    </row>
    <row r="306523" spans="19:20">
      <c r="S306523" s="33"/>
      <c r="T306523" s="33"/>
    </row>
    <row r="306540" spans="19:20">
      <c r="S306540" s="33"/>
      <c r="T306540" s="33"/>
    </row>
    <row r="306557" spans="19:20">
      <c r="S306557" s="33"/>
      <c r="T306557" s="33"/>
    </row>
    <row r="306574" spans="19:20">
      <c r="S306574" s="33"/>
      <c r="T306574" s="33"/>
    </row>
    <row r="306591" spans="19:20">
      <c r="S306591" s="33"/>
      <c r="T306591" s="33"/>
    </row>
    <row r="306608" spans="19:20">
      <c r="S306608" s="33"/>
      <c r="T306608" s="33"/>
    </row>
    <row r="306625" spans="19:20">
      <c r="S306625" s="33"/>
      <c r="T306625" s="33"/>
    </row>
    <row r="306642" spans="19:20">
      <c r="S306642" s="33"/>
      <c r="T306642" s="33"/>
    </row>
    <row r="306659" spans="19:20">
      <c r="S306659" s="33"/>
      <c r="T306659" s="33"/>
    </row>
    <row r="306676" spans="19:20">
      <c r="S306676" s="33"/>
      <c r="T306676" s="33"/>
    </row>
    <row r="306693" spans="19:20">
      <c r="S306693" s="33"/>
      <c r="T306693" s="33"/>
    </row>
    <row r="306710" spans="19:20">
      <c r="S306710" s="33"/>
      <c r="T306710" s="33"/>
    </row>
    <row r="306727" spans="19:20">
      <c r="S306727" s="33"/>
      <c r="T306727" s="33"/>
    </row>
    <row r="306744" spans="19:20">
      <c r="S306744" s="33"/>
      <c r="T306744" s="33"/>
    </row>
    <row r="306761" spans="19:20">
      <c r="S306761" s="33"/>
      <c r="T306761" s="33"/>
    </row>
    <row r="306778" spans="19:20">
      <c r="S306778" s="33"/>
      <c r="T306778" s="33"/>
    </row>
    <row r="306795" spans="19:20">
      <c r="S306795" s="33"/>
      <c r="T306795" s="33"/>
    </row>
    <row r="306812" spans="19:20">
      <c r="S306812" s="33"/>
      <c r="T306812" s="33"/>
    </row>
    <row r="306829" spans="19:20">
      <c r="S306829" s="33"/>
      <c r="T306829" s="33"/>
    </row>
    <row r="306846" spans="19:20">
      <c r="S306846" s="33"/>
      <c r="T306846" s="33"/>
    </row>
    <row r="306863" spans="19:20">
      <c r="S306863" s="33"/>
      <c r="T306863" s="33"/>
    </row>
    <row r="306880" spans="19:20">
      <c r="S306880" s="33"/>
      <c r="T306880" s="33"/>
    </row>
    <row r="306897" spans="19:20">
      <c r="S306897" s="33"/>
      <c r="T306897" s="33"/>
    </row>
    <row r="306914" spans="19:20">
      <c r="S306914" s="33"/>
      <c r="T306914" s="33"/>
    </row>
    <row r="306931" spans="19:20">
      <c r="S306931" s="33"/>
      <c r="T306931" s="33"/>
    </row>
    <row r="306948" spans="19:20">
      <c r="S306948" s="33"/>
      <c r="T306948" s="33"/>
    </row>
    <row r="306965" spans="19:20">
      <c r="S306965" s="33"/>
      <c r="T306965" s="33"/>
    </row>
    <row r="306982" spans="19:20">
      <c r="S306982" s="33"/>
      <c r="T306982" s="33"/>
    </row>
    <row r="306999" spans="19:20">
      <c r="S306999" s="33"/>
      <c r="T306999" s="33"/>
    </row>
    <row r="307016" spans="19:20">
      <c r="S307016" s="33"/>
      <c r="T307016" s="33"/>
    </row>
    <row r="307033" spans="19:20">
      <c r="S307033" s="33"/>
      <c r="T307033" s="33"/>
    </row>
    <row r="307050" spans="19:20">
      <c r="S307050" s="33"/>
      <c r="T307050" s="33"/>
    </row>
    <row r="307067" spans="19:20">
      <c r="S307067" s="33"/>
      <c r="T307067" s="33"/>
    </row>
    <row r="307084" spans="19:20">
      <c r="S307084" s="33"/>
      <c r="T307084" s="33"/>
    </row>
    <row r="307101" spans="19:20">
      <c r="S307101" s="33"/>
      <c r="T307101" s="33"/>
    </row>
    <row r="307118" spans="19:20">
      <c r="S307118" s="33"/>
      <c r="T307118" s="33"/>
    </row>
    <row r="307135" spans="19:20">
      <c r="S307135" s="33"/>
      <c r="T307135" s="33"/>
    </row>
    <row r="307152" spans="19:20">
      <c r="S307152" s="33"/>
      <c r="T307152" s="33"/>
    </row>
    <row r="307169" spans="19:20">
      <c r="S307169" s="33"/>
      <c r="T307169" s="33"/>
    </row>
    <row r="307186" spans="19:20">
      <c r="S307186" s="33"/>
      <c r="T307186" s="33"/>
    </row>
    <row r="307203" spans="19:20">
      <c r="S307203" s="33"/>
      <c r="T307203" s="33"/>
    </row>
    <row r="307220" spans="19:20">
      <c r="S307220" s="33"/>
      <c r="T307220" s="33"/>
    </row>
    <row r="307237" spans="19:20">
      <c r="S307237" s="33"/>
      <c r="T307237" s="33"/>
    </row>
    <row r="307254" spans="19:20">
      <c r="S307254" s="33"/>
      <c r="T307254" s="33"/>
    </row>
    <row r="307271" spans="19:20">
      <c r="S307271" s="33"/>
      <c r="T307271" s="33"/>
    </row>
    <row r="307288" spans="19:20">
      <c r="S307288" s="33"/>
      <c r="T307288" s="33"/>
    </row>
    <row r="307305" spans="19:20">
      <c r="S307305" s="33"/>
      <c r="T307305" s="33"/>
    </row>
    <row r="307322" spans="19:20">
      <c r="S307322" s="33"/>
      <c r="T307322" s="33"/>
    </row>
    <row r="307339" spans="19:20">
      <c r="S307339" s="33"/>
      <c r="T307339" s="33"/>
    </row>
    <row r="307356" spans="19:20">
      <c r="S307356" s="33"/>
      <c r="T307356" s="33"/>
    </row>
    <row r="307373" spans="19:20">
      <c r="S307373" s="33"/>
      <c r="T307373" s="33"/>
    </row>
    <row r="307390" spans="19:20">
      <c r="S307390" s="33"/>
      <c r="T307390" s="33"/>
    </row>
    <row r="307407" spans="19:20">
      <c r="S307407" s="33"/>
      <c r="T307407" s="33"/>
    </row>
    <row r="307424" spans="19:20">
      <c r="S307424" s="33"/>
      <c r="T307424" s="33"/>
    </row>
    <row r="307441" spans="19:20">
      <c r="S307441" s="33"/>
      <c r="T307441" s="33"/>
    </row>
    <row r="307458" spans="19:20">
      <c r="S307458" s="33"/>
      <c r="T307458" s="33"/>
    </row>
    <row r="307475" spans="19:20">
      <c r="S307475" s="33"/>
      <c r="T307475" s="33"/>
    </row>
    <row r="307492" spans="19:20">
      <c r="S307492" s="33"/>
      <c r="T307492" s="33"/>
    </row>
    <row r="307509" spans="19:20">
      <c r="S307509" s="33"/>
      <c r="T307509" s="33"/>
    </row>
    <row r="307526" spans="19:20">
      <c r="S307526" s="33"/>
      <c r="T307526" s="33"/>
    </row>
    <row r="307543" spans="19:20">
      <c r="S307543" s="33"/>
      <c r="T307543" s="33"/>
    </row>
    <row r="307560" spans="19:20">
      <c r="S307560" s="33"/>
      <c r="T307560" s="33"/>
    </row>
    <row r="307577" spans="19:20">
      <c r="S307577" s="33"/>
      <c r="T307577" s="33"/>
    </row>
    <row r="307594" spans="19:20">
      <c r="S307594" s="33"/>
      <c r="T307594" s="33"/>
    </row>
    <row r="307611" spans="19:20">
      <c r="S307611" s="33"/>
      <c r="T307611" s="33"/>
    </row>
    <row r="307628" spans="19:20">
      <c r="S307628" s="33"/>
      <c r="T307628" s="33"/>
    </row>
    <row r="307645" spans="19:20">
      <c r="S307645" s="33"/>
      <c r="T307645" s="33"/>
    </row>
    <row r="307662" spans="19:20">
      <c r="S307662" s="33"/>
      <c r="T307662" s="33"/>
    </row>
    <row r="307679" spans="19:20">
      <c r="S307679" s="33"/>
      <c r="T307679" s="33"/>
    </row>
    <row r="307696" spans="19:20">
      <c r="S307696" s="33"/>
      <c r="T307696" s="33"/>
    </row>
    <row r="307713" spans="19:20">
      <c r="S307713" s="33"/>
      <c r="T307713" s="33"/>
    </row>
    <row r="307730" spans="19:20">
      <c r="S307730" s="33"/>
      <c r="T307730" s="33"/>
    </row>
    <row r="307747" spans="19:20">
      <c r="S307747" s="33"/>
      <c r="T307747" s="33"/>
    </row>
    <row r="307764" spans="19:20">
      <c r="S307764" s="33"/>
      <c r="T307764" s="33"/>
    </row>
    <row r="307781" spans="19:20">
      <c r="S307781" s="33"/>
      <c r="T307781" s="33"/>
    </row>
    <row r="307798" spans="19:20">
      <c r="S307798" s="33"/>
      <c r="T307798" s="33"/>
    </row>
    <row r="307815" spans="19:20">
      <c r="S307815" s="33"/>
      <c r="T307815" s="33"/>
    </row>
    <row r="307832" spans="19:20">
      <c r="S307832" s="33"/>
      <c r="T307832" s="33"/>
    </row>
    <row r="307849" spans="19:20">
      <c r="S307849" s="33"/>
      <c r="T307849" s="33"/>
    </row>
    <row r="307866" spans="19:20">
      <c r="S307866" s="33"/>
      <c r="T307866" s="33"/>
    </row>
    <row r="307883" spans="19:20">
      <c r="S307883" s="33"/>
      <c r="T307883" s="33"/>
    </row>
    <row r="307900" spans="19:20">
      <c r="S307900" s="33"/>
      <c r="T307900" s="33"/>
    </row>
    <row r="307917" spans="19:20">
      <c r="S307917" s="33"/>
      <c r="T307917" s="33"/>
    </row>
    <row r="307934" spans="19:20">
      <c r="S307934" s="33"/>
      <c r="T307934" s="33"/>
    </row>
    <row r="307951" spans="19:20">
      <c r="S307951" s="33"/>
      <c r="T307951" s="33"/>
    </row>
    <row r="307968" spans="19:20">
      <c r="S307968" s="33"/>
      <c r="T307968" s="33"/>
    </row>
    <row r="307985" spans="19:20">
      <c r="S307985" s="33"/>
      <c r="T307985" s="33"/>
    </row>
    <row r="308002" spans="19:20">
      <c r="S308002" s="33"/>
      <c r="T308002" s="33"/>
    </row>
    <row r="308019" spans="19:20">
      <c r="S308019" s="33"/>
      <c r="T308019" s="33"/>
    </row>
    <row r="308036" spans="19:20">
      <c r="S308036" s="33"/>
      <c r="T308036" s="33"/>
    </row>
    <row r="308053" spans="19:20">
      <c r="S308053" s="33"/>
      <c r="T308053" s="33"/>
    </row>
    <row r="308070" spans="19:20">
      <c r="S308070" s="33"/>
      <c r="T308070" s="33"/>
    </row>
    <row r="308087" spans="19:20">
      <c r="S308087" s="33"/>
      <c r="T308087" s="33"/>
    </row>
    <row r="308104" spans="19:20">
      <c r="S308104" s="33"/>
      <c r="T308104" s="33"/>
    </row>
    <row r="308121" spans="19:20">
      <c r="S308121" s="33"/>
      <c r="T308121" s="33"/>
    </row>
    <row r="308138" spans="19:20">
      <c r="S308138" s="33"/>
      <c r="T308138" s="33"/>
    </row>
    <row r="308155" spans="19:20">
      <c r="S308155" s="33"/>
      <c r="T308155" s="33"/>
    </row>
    <row r="308172" spans="19:20">
      <c r="S308172" s="33"/>
      <c r="T308172" s="33"/>
    </row>
    <row r="308189" spans="19:20">
      <c r="S308189" s="33"/>
      <c r="T308189" s="33"/>
    </row>
    <row r="308206" spans="19:20">
      <c r="S308206" s="33"/>
      <c r="T308206" s="33"/>
    </row>
    <row r="308223" spans="19:20">
      <c r="S308223" s="33"/>
      <c r="T308223" s="33"/>
    </row>
    <row r="308240" spans="19:20">
      <c r="S308240" s="33"/>
      <c r="T308240" s="33"/>
    </row>
    <row r="308257" spans="19:20">
      <c r="S308257" s="33"/>
      <c r="T308257" s="33"/>
    </row>
    <row r="308274" spans="19:20">
      <c r="S308274" s="33"/>
      <c r="T308274" s="33"/>
    </row>
    <row r="308291" spans="19:20">
      <c r="S308291" s="33"/>
      <c r="T308291" s="33"/>
    </row>
    <row r="308308" spans="19:20">
      <c r="S308308" s="33"/>
      <c r="T308308" s="33"/>
    </row>
    <row r="308325" spans="19:20">
      <c r="S308325" s="33"/>
      <c r="T308325" s="33"/>
    </row>
    <row r="308342" spans="19:20">
      <c r="S308342" s="33"/>
      <c r="T308342" s="33"/>
    </row>
    <row r="308359" spans="19:20">
      <c r="S308359" s="33"/>
      <c r="T308359" s="33"/>
    </row>
    <row r="308376" spans="19:20">
      <c r="S308376" s="33"/>
      <c r="T308376" s="33"/>
    </row>
    <row r="308393" spans="19:20">
      <c r="S308393" s="33"/>
      <c r="T308393" s="33"/>
    </row>
    <row r="308410" spans="19:20">
      <c r="S308410" s="33"/>
      <c r="T308410" s="33"/>
    </row>
    <row r="308427" spans="19:20">
      <c r="S308427" s="33"/>
      <c r="T308427" s="33"/>
    </row>
    <row r="308444" spans="19:20">
      <c r="S308444" s="33"/>
      <c r="T308444" s="33"/>
    </row>
    <row r="308461" spans="19:20">
      <c r="S308461" s="33"/>
      <c r="T308461" s="33"/>
    </row>
    <row r="308478" spans="19:20">
      <c r="S308478" s="33"/>
      <c r="T308478" s="33"/>
    </row>
    <row r="308495" spans="19:20">
      <c r="S308495" s="33"/>
      <c r="T308495" s="33"/>
    </row>
    <row r="308512" spans="19:20">
      <c r="S308512" s="33"/>
      <c r="T308512" s="33"/>
    </row>
    <row r="308529" spans="19:20">
      <c r="S308529" s="33"/>
      <c r="T308529" s="33"/>
    </row>
    <row r="308546" spans="19:20">
      <c r="S308546" s="33"/>
      <c r="T308546" s="33"/>
    </row>
    <row r="308563" spans="19:20">
      <c r="S308563" s="33"/>
      <c r="T308563" s="33"/>
    </row>
    <row r="308580" spans="19:20">
      <c r="S308580" s="33"/>
      <c r="T308580" s="33"/>
    </row>
    <row r="308597" spans="19:20">
      <c r="S308597" s="33"/>
      <c r="T308597" s="33"/>
    </row>
    <row r="308614" spans="19:20">
      <c r="S308614" s="33"/>
      <c r="T308614" s="33"/>
    </row>
    <row r="308631" spans="19:20">
      <c r="S308631" s="33"/>
      <c r="T308631" s="33"/>
    </row>
    <row r="308648" spans="19:20">
      <c r="S308648" s="33"/>
      <c r="T308648" s="33"/>
    </row>
    <row r="308665" spans="19:20">
      <c r="S308665" s="33"/>
      <c r="T308665" s="33"/>
    </row>
    <row r="308682" spans="19:20">
      <c r="S308682" s="33"/>
      <c r="T308682" s="33"/>
    </row>
    <row r="308699" spans="19:20">
      <c r="S308699" s="33"/>
      <c r="T308699" s="33"/>
    </row>
    <row r="308716" spans="19:20">
      <c r="S308716" s="33"/>
      <c r="T308716" s="33"/>
    </row>
    <row r="308733" spans="19:20">
      <c r="S308733" s="33"/>
      <c r="T308733" s="33"/>
    </row>
    <row r="308750" spans="19:20">
      <c r="S308750" s="33"/>
      <c r="T308750" s="33"/>
    </row>
    <row r="308767" spans="19:20">
      <c r="S308767" s="33"/>
      <c r="T308767" s="33"/>
    </row>
    <row r="308784" spans="19:20">
      <c r="S308784" s="33"/>
      <c r="T308784" s="33"/>
    </row>
    <row r="308801" spans="19:20">
      <c r="S308801" s="33"/>
      <c r="T308801" s="33"/>
    </row>
    <row r="308818" spans="19:20">
      <c r="S308818" s="33"/>
      <c r="T308818" s="33"/>
    </row>
    <row r="308835" spans="19:20">
      <c r="S308835" s="33"/>
      <c r="T308835" s="33"/>
    </row>
    <row r="308852" spans="19:20">
      <c r="S308852" s="33"/>
      <c r="T308852" s="33"/>
    </row>
    <row r="308869" spans="19:20">
      <c r="S308869" s="33"/>
      <c r="T308869" s="33"/>
    </row>
    <row r="308886" spans="19:20">
      <c r="S308886" s="33"/>
      <c r="T308886" s="33"/>
    </row>
    <row r="308903" spans="19:20">
      <c r="S308903" s="33"/>
      <c r="T308903" s="33"/>
    </row>
    <row r="308920" spans="19:20">
      <c r="S308920" s="33"/>
      <c r="T308920" s="33"/>
    </row>
    <row r="308937" spans="19:20">
      <c r="S308937" s="33"/>
      <c r="T308937" s="33"/>
    </row>
    <row r="308954" spans="19:20">
      <c r="S308954" s="33"/>
      <c r="T308954" s="33"/>
    </row>
    <row r="308971" spans="19:20">
      <c r="S308971" s="33"/>
      <c r="T308971" s="33"/>
    </row>
    <row r="308988" spans="19:20">
      <c r="S308988" s="33"/>
      <c r="T308988" s="33"/>
    </row>
    <row r="309005" spans="19:20">
      <c r="S309005" s="33"/>
      <c r="T309005" s="33"/>
    </row>
    <row r="309022" spans="19:20">
      <c r="S309022" s="33"/>
      <c r="T309022" s="33"/>
    </row>
    <row r="309039" spans="19:20">
      <c r="S309039" s="33"/>
      <c r="T309039" s="33"/>
    </row>
    <row r="309056" spans="19:20">
      <c r="S309056" s="33"/>
      <c r="T309056" s="33"/>
    </row>
    <row r="309073" spans="19:20">
      <c r="S309073" s="33"/>
      <c r="T309073" s="33"/>
    </row>
    <row r="309090" spans="19:20">
      <c r="S309090" s="33"/>
      <c r="T309090" s="33"/>
    </row>
    <row r="309107" spans="19:20">
      <c r="S309107" s="33"/>
      <c r="T309107" s="33"/>
    </row>
    <row r="309124" spans="19:20">
      <c r="S309124" s="33"/>
      <c r="T309124" s="33"/>
    </row>
    <row r="309141" spans="19:20">
      <c r="S309141" s="33"/>
      <c r="T309141" s="33"/>
    </row>
    <row r="309158" spans="19:20">
      <c r="S309158" s="33"/>
      <c r="T309158" s="33"/>
    </row>
    <row r="309175" spans="19:20">
      <c r="S309175" s="33"/>
      <c r="T309175" s="33"/>
    </row>
    <row r="309192" spans="19:20">
      <c r="S309192" s="33"/>
      <c r="T309192" s="33"/>
    </row>
    <row r="309209" spans="19:20">
      <c r="S309209" s="33"/>
      <c r="T309209" s="33"/>
    </row>
    <row r="309226" spans="19:20">
      <c r="S309226" s="33"/>
      <c r="T309226" s="33"/>
    </row>
    <row r="309243" spans="19:20">
      <c r="S309243" s="33"/>
      <c r="T309243" s="33"/>
    </row>
    <row r="309260" spans="19:20">
      <c r="S309260" s="33"/>
      <c r="T309260" s="33"/>
    </row>
    <row r="309277" spans="19:20">
      <c r="S309277" s="33"/>
      <c r="T309277" s="33"/>
    </row>
    <row r="309294" spans="19:20">
      <c r="S309294" s="33"/>
      <c r="T309294" s="33"/>
    </row>
    <row r="309311" spans="19:20">
      <c r="S309311" s="33"/>
      <c r="T309311" s="33"/>
    </row>
    <row r="309328" spans="19:20">
      <c r="S309328" s="33"/>
      <c r="T309328" s="33"/>
    </row>
    <row r="309345" spans="19:20">
      <c r="S309345" s="33"/>
      <c r="T309345" s="33"/>
    </row>
    <row r="309362" spans="19:20">
      <c r="S309362" s="33"/>
      <c r="T309362" s="33"/>
    </row>
    <row r="309379" spans="19:20">
      <c r="S309379" s="33"/>
      <c r="T309379" s="33"/>
    </row>
    <row r="309396" spans="19:20">
      <c r="S309396" s="33"/>
      <c r="T309396" s="33"/>
    </row>
    <row r="309413" spans="19:20">
      <c r="S309413" s="33"/>
      <c r="T309413" s="33"/>
    </row>
    <row r="309430" spans="19:20">
      <c r="S309430" s="33"/>
      <c r="T309430" s="33"/>
    </row>
    <row r="309447" spans="19:20">
      <c r="S309447" s="33"/>
      <c r="T309447" s="33"/>
    </row>
    <row r="309464" spans="19:20">
      <c r="S309464" s="33"/>
      <c r="T309464" s="33"/>
    </row>
    <row r="309481" spans="19:20">
      <c r="S309481" s="33"/>
      <c r="T309481" s="33"/>
    </row>
    <row r="309498" spans="19:20">
      <c r="S309498" s="33"/>
      <c r="T309498" s="33"/>
    </row>
    <row r="309515" spans="19:20">
      <c r="S309515" s="33"/>
      <c r="T309515" s="33"/>
    </row>
    <row r="309532" spans="19:20">
      <c r="S309532" s="33"/>
      <c r="T309532" s="33"/>
    </row>
    <row r="309549" spans="19:20">
      <c r="S309549" s="33"/>
      <c r="T309549" s="33"/>
    </row>
    <row r="309566" spans="19:20">
      <c r="S309566" s="33"/>
      <c r="T309566" s="33"/>
    </row>
    <row r="309583" spans="19:20">
      <c r="S309583" s="33"/>
      <c r="T309583" s="33"/>
    </row>
    <row r="309600" spans="19:20">
      <c r="S309600" s="33"/>
      <c r="T309600" s="33"/>
    </row>
    <row r="309617" spans="19:20">
      <c r="S309617" s="33"/>
      <c r="T309617" s="33"/>
    </row>
    <row r="309634" spans="19:20">
      <c r="S309634" s="33"/>
      <c r="T309634" s="33"/>
    </row>
    <row r="309651" spans="19:20">
      <c r="S309651" s="33"/>
      <c r="T309651" s="33"/>
    </row>
    <row r="309668" spans="19:20">
      <c r="S309668" s="33"/>
      <c r="T309668" s="33"/>
    </row>
    <row r="309685" spans="19:20">
      <c r="S309685" s="33"/>
      <c r="T309685" s="33"/>
    </row>
    <row r="309702" spans="19:20">
      <c r="S309702" s="33"/>
      <c r="T309702" s="33"/>
    </row>
    <row r="309719" spans="19:20">
      <c r="S309719" s="33"/>
      <c r="T309719" s="33"/>
    </row>
    <row r="309736" spans="19:20">
      <c r="S309736" s="33"/>
      <c r="T309736" s="33"/>
    </row>
    <row r="309753" spans="19:20">
      <c r="S309753" s="33"/>
      <c r="T309753" s="33"/>
    </row>
    <row r="309770" spans="19:20">
      <c r="S309770" s="33"/>
      <c r="T309770" s="33"/>
    </row>
    <row r="309787" spans="19:20">
      <c r="S309787" s="33"/>
      <c r="T309787" s="33"/>
    </row>
    <row r="309804" spans="19:20">
      <c r="S309804" s="33"/>
      <c r="T309804" s="33"/>
    </row>
    <row r="309821" spans="19:20">
      <c r="S309821" s="33"/>
      <c r="T309821" s="33"/>
    </row>
    <row r="309838" spans="19:20">
      <c r="S309838" s="33"/>
      <c r="T309838" s="33"/>
    </row>
    <row r="309855" spans="19:20">
      <c r="S309855" s="33"/>
      <c r="T309855" s="33"/>
    </row>
    <row r="309872" spans="19:20">
      <c r="S309872" s="33"/>
      <c r="T309872" s="33"/>
    </row>
    <row r="309889" spans="19:20">
      <c r="S309889" s="33"/>
      <c r="T309889" s="33"/>
    </row>
    <row r="309906" spans="19:20">
      <c r="S309906" s="33"/>
      <c r="T309906" s="33"/>
    </row>
    <row r="309923" spans="19:20">
      <c r="S309923" s="33"/>
      <c r="T309923" s="33"/>
    </row>
    <row r="309940" spans="19:20">
      <c r="S309940" s="33"/>
      <c r="T309940" s="33"/>
    </row>
    <row r="309957" spans="19:20">
      <c r="S309957" s="33"/>
      <c r="T309957" s="33"/>
    </row>
    <row r="309974" spans="19:20">
      <c r="S309974" s="33"/>
      <c r="T309974" s="33"/>
    </row>
    <row r="309991" spans="19:20">
      <c r="S309991" s="33"/>
      <c r="T309991" s="33"/>
    </row>
    <row r="310008" spans="19:20">
      <c r="S310008" s="33"/>
      <c r="T310008" s="33"/>
    </row>
    <row r="310025" spans="19:20">
      <c r="S310025" s="33"/>
      <c r="T310025" s="33"/>
    </row>
    <row r="310042" spans="19:20">
      <c r="S310042" s="33"/>
      <c r="T310042" s="33"/>
    </row>
    <row r="310059" spans="19:20">
      <c r="S310059" s="33"/>
      <c r="T310059" s="33"/>
    </row>
    <row r="310076" spans="19:20">
      <c r="S310076" s="33"/>
      <c r="T310076" s="33"/>
    </row>
    <row r="310093" spans="19:20">
      <c r="S310093" s="33"/>
      <c r="T310093" s="33"/>
    </row>
    <row r="310110" spans="19:20">
      <c r="S310110" s="33"/>
      <c r="T310110" s="33"/>
    </row>
    <row r="310127" spans="19:20">
      <c r="S310127" s="33"/>
      <c r="T310127" s="33"/>
    </row>
    <row r="310144" spans="19:20">
      <c r="S310144" s="33"/>
      <c r="T310144" s="33"/>
    </row>
    <row r="310161" spans="19:20">
      <c r="S310161" s="33"/>
      <c r="T310161" s="33"/>
    </row>
    <row r="310178" spans="19:20">
      <c r="S310178" s="33"/>
      <c r="T310178" s="33"/>
    </row>
    <row r="310195" spans="19:20">
      <c r="S310195" s="33"/>
      <c r="T310195" s="33"/>
    </row>
    <row r="310212" spans="19:20">
      <c r="S310212" s="33"/>
      <c r="T310212" s="33"/>
    </row>
    <row r="310229" spans="19:20">
      <c r="S310229" s="33"/>
      <c r="T310229" s="33"/>
    </row>
    <row r="310246" spans="19:20">
      <c r="S310246" s="33"/>
      <c r="T310246" s="33"/>
    </row>
    <row r="310263" spans="19:20">
      <c r="S310263" s="33"/>
      <c r="T310263" s="33"/>
    </row>
    <row r="310280" spans="19:20">
      <c r="S310280" s="33"/>
      <c r="T310280" s="33"/>
    </row>
    <row r="310297" spans="19:20">
      <c r="S310297" s="33"/>
      <c r="T310297" s="33"/>
    </row>
    <row r="310314" spans="19:20">
      <c r="S310314" s="33"/>
      <c r="T310314" s="33"/>
    </row>
    <row r="310331" spans="19:20">
      <c r="S310331" s="33"/>
      <c r="T310331" s="33"/>
    </row>
    <row r="310348" spans="19:20">
      <c r="S310348" s="33"/>
      <c r="T310348" s="33"/>
    </row>
    <row r="310365" spans="19:20">
      <c r="S310365" s="33"/>
      <c r="T310365" s="33"/>
    </row>
    <row r="310382" spans="19:20">
      <c r="S310382" s="33"/>
      <c r="T310382" s="33"/>
    </row>
    <row r="310399" spans="19:20">
      <c r="S310399" s="33"/>
      <c r="T310399" s="33"/>
    </row>
    <row r="310416" spans="19:20">
      <c r="S310416" s="33"/>
      <c r="T310416" s="33"/>
    </row>
    <row r="310433" spans="19:20">
      <c r="S310433" s="33"/>
      <c r="T310433" s="33"/>
    </row>
    <row r="310450" spans="19:20">
      <c r="S310450" s="33"/>
      <c r="T310450" s="33"/>
    </row>
    <row r="310467" spans="19:20">
      <c r="S310467" s="33"/>
      <c r="T310467" s="33"/>
    </row>
    <row r="310484" spans="19:20">
      <c r="S310484" s="33"/>
      <c r="T310484" s="33"/>
    </row>
    <row r="310501" spans="19:20">
      <c r="S310501" s="33"/>
      <c r="T310501" s="33"/>
    </row>
    <row r="310518" spans="19:20">
      <c r="S310518" s="33"/>
      <c r="T310518" s="33"/>
    </row>
    <row r="310535" spans="19:20">
      <c r="S310535" s="33"/>
      <c r="T310535" s="33"/>
    </row>
    <row r="310552" spans="19:20">
      <c r="S310552" s="33"/>
      <c r="T310552" s="33"/>
    </row>
    <row r="310569" spans="19:20">
      <c r="S310569" s="33"/>
      <c r="T310569" s="33"/>
    </row>
    <row r="310586" spans="19:20">
      <c r="S310586" s="33"/>
      <c r="T310586" s="33"/>
    </row>
    <row r="310603" spans="19:20">
      <c r="S310603" s="33"/>
      <c r="T310603" s="33"/>
    </row>
    <row r="310620" spans="19:20">
      <c r="S310620" s="33"/>
      <c r="T310620" s="33"/>
    </row>
    <row r="310637" spans="19:20">
      <c r="S310637" s="33"/>
      <c r="T310637" s="33"/>
    </row>
    <row r="310654" spans="19:20">
      <c r="S310654" s="33"/>
      <c r="T310654" s="33"/>
    </row>
    <row r="310671" spans="19:20">
      <c r="S310671" s="33"/>
      <c r="T310671" s="33"/>
    </row>
    <row r="310688" spans="19:20">
      <c r="S310688" s="33"/>
      <c r="T310688" s="33"/>
    </row>
    <row r="310705" spans="19:20">
      <c r="S310705" s="33"/>
      <c r="T310705" s="33"/>
    </row>
    <row r="310722" spans="19:20">
      <c r="S310722" s="33"/>
      <c r="T310722" s="33"/>
    </row>
    <row r="310739" spans="19:20">
      <c r="S310739" s="33"/>
      <c r="T310739" s="33"/>
    </row>
    <row r="310756" spans="19:20">
      <c r="S310756" s="33"/>
      <c r="T310756" s="33"/>
    </row>
    <row r="310773" spans="19:20">
      <c r="S310773" s="33"/>
      <c r="T310773" s="33"/>
    </row>
    <row r="310790" spans="19:20">
      <c r="S310790" s="33"/>
      <c r="T310790" s="33"/>
    </row>
    <row r="310807" spans="19:20">
      <c r="S310807" s="33"/>
      <c r="T310807" s="33"/>
    </row>
    <row r="310824" spans="19:20">
      <c r="S310824" s="33"/>
      <c r="T310824" s="33"/>
    </row>
    <row r="310841" spans="19:20">
      <c r="S310841" s="33"/>
      <c r="T310841" s="33"/>
    </row>
    <row r="310858" spans="19:20">
      <c r="S310858" s="33"/>
      <c r="T310858" s="33"/>
    </row>
    <row r="310875" spans="19:20">
      <c r="S310875" s="33"/>
      <c r="T310875" s="33"/>
    </row>
    <row r="310892" spans="19:20">
      <c r="S310892" s="33"/>
      <c r="T310892" s="33"/>
    </row>
    <row r="310909" spans="19:20">
      <c r="S310909" s="33"/>
      <c r="T310909" s="33"/>
    </row>
    <row r="310926" spans="19:20">
      <c r="S310926" s="33"/>
      <c r="T310926" s="33"/>
    </row>
    <row r="310943" spans="19:20">
      <c r="S310943" s="33"/>
      <c r="T310943" s="33"/>
    </row>
    <row r="310960" spans="19:20">
      <c r="S310960" s="33"/>
      <c r="T310960" s="33"/>
    </row>
    <row r="310977" spans="19:20">
      <c r="S310977" s="33"/>
      <c r="T310977" s="33"/>
    </row>
    <row r="310994" spans="19:20">
      <c r="S310994" s="33"/>
      <c r="T310994" s="33"/>
    </row>
    <row r="311011" spans="19:20">
      <c r="S311011" s="33"/>
      <c r="T311011" s="33"/>
    </row>
    <row r="311028" spans="19:20">
      <c r="S311028" s="33"/>
      <c r="T311028" s="33"/>
    </row>
    <row r="311045" spans="19:20">
      <c r="S311045" s="33"/>
      <c r="T311045" s="33"/>
    </row>
    <row r="311062" spans="19:20">
      <c r="S311062" s="33"/>
      <c r="T311062" s="33"/>
    </row>
    <row r="311079" spans="19:20">
      <c r="S311079" s="33"/>
      <c r="T311079" s="33"/>
    </row>
    <row r="311096" spans="19:20">
      <c r="S311096" s="33"/>
      <c r="T311096" s="33"/>
    </row>
    <row r="311113" spans="19:20">
      <c r="S311113" s="33"/>
      <c r="T311113" s="33"/>
    </row>
    <row r="311130" spans="19:20">
      <c r="S311130" s="33"/>
      <c r="T311130" s="33"/>
    </row>
    <row r="311147" spans="19:20">
      <c r="S311147" s="33"/>
      <c r="T311147" s="33"/>
    </row>
    <row r="311164" spans="19:20">
      <c r="S311164" s="33"/>
      <c r="T311164" s="33"/>
    </row>
    <row r="311181" spans="19:20">
      <c r="S311181" s="33"/>
      <c r="T311181" s="33"/>
    </row>
    <row r="311198" spans="19:20">
      <c r="S311198" s="33"/>
      <c r="T311198" s="33"/>
    </row>
    <row r="311215" spans="19:20">
      <c r="S311215" s="33"/>
      <c r="T311215" s="33"/>
    </row>
    <row r="311232" spans="19:20">
      <c r="S311232" s="33"/>
      <c r="T311232" s="33"/>
    </row>
    <row r="311249" spans="19:20">
      <c r="S311249" s="33"/>
      <c r="T311249" s="33"/>
    </row>
    <row r="311266" spans="19:20">
      <c r="S311266" s="33"/>
      <c r="T311266" s="33"/>
    </row>
    <row r="311283" spans="19:20">
      <c r="S311283" s="33"/>
      <c r="T311283" s="33"/>
    </row>
    <row r="311300" spans="19:20">
      <c r="S311300" s="33"/>
      <c r="T311300" s="33"/>
    </row>
    <row r="311317" spans="19:20">
      <c r="S311317" s="33"/>
      <c r="T311317" s="33"/>
    </row>
    <row r="311334" spans="19:20">
      <c r="S311334" s="33"/>
      <c r="T311334" s="33"/>
    </row>
    <row r="311351" spans="19:20">
      <c r="S311351" s="33"/>
      <c r="T311351" s="33"/>
    </row>
    <row r="311368" spans="19:20">
      <c r="S311368" s="33"/>
      <c r="T311368" s="33"/>
    </row>
    <row r="311385" spans="19:20">
      <c r="S311385" s="33"/>
      <c r="T311385" s="33"/>
    </row>
    <row r="311402" spans="19:20">
      <c r="S311402" s="33"/>
      <c r="T311402" s="33"/>
    </row>
    <row r="311419" spans="19:20">
      <c r="S311419" s="33"/>
      <c r="T311419" s="33"/>
    </row>
    <row r="311436" spans="19:20">
      <c r="S311436" s="33"/>
      <c r="T311436" s="33"/>
    </row>
    <row r="311453" spans="19:20">
      <c r="S311453" s="33"/>
      <c r="T311453" s="33"/>
    </row>
    <row r="311470" spans="19:20">
      <c r="S311470" s="33"/>
      <c r="T311470" s="33"/>
    </row>
    <row r="311487" spans="19:20">
      <c r="S311487" s="33"/>
      <c r="T311487" s="33"/>
    </row>
    <row r="311504" spans="19:20">
      <c r="S311504" s="33"/>
      <c r="T311504" s="33"/>
    </row>
    <row r="311521" spans="19:20">
      <c r="S311521" s="33"/>
      <c r="T311521" s="33"/>
    </row>
    <row r="311538" spans="19:20">
      <c r="S311538" s="33"/>
      <c r="T311538" s="33"/>
    </row>
    <row r="311555" spans="19:20">
      <c r="S311555" s="33"/>
      <c r="T311555" s="33"/>
    </row>
    <row r="311572" spans="19:20">
      <c r="S311572" s="33"/>
      <c r="T311572" s="33"/>
    </row>
    <row r="311589" spans="19:20">
      <c r="S311589" s="33"/>
      <c r="T311589" s="33"/>
    </row>
    <row r="311606" spans="19:20">
      <c r="S311606" s="33"/>
      <c r="T311606" s="33"/>
    </row>
    <row r="311623" spans="19:20">
      <c r="S311623" s="33"/>
      <c r="T311623" s="33"/>
    </row>
    <row r="311640" spans="19:20">
      <c r="S311640" s="33"/>
      <c r="T311640" s="33"/>
    </row>
    <row r="311657" spans="19:20">
      <c r="S311657" s="33"/>
      <c r="T311657" s="33"/>
    </row>
    <row r="311674" spans="19:20">
      <c r="S311674" s="33"/>
      <c r="T311674" s="33"/>
    </row>
    <row r="311691" spans="19:20">
      <c r="S311691" s="33"/>
      <c r="T311691" s="33"/>
    </row>
    <row r="311708" spans="19:20">
      <c r="S311708" s="33"/>
      <c r="T311708" s="33"/>
    </row>
    <row r="311725" spans="19:20">
      <c r="S311725" s="33"/>
      <c r="T311725" s="33"/>
    </row>
    <row r="311742" spans="19:20">
      <c r="S311742" s="33"/>
      <c r="T311742" s="33"/>
    </row>
    <row r="311759" spans="19:20">
      <c r="S311759" s="33"/>
      <c r="T311759" s="33"/>
    </row>
    <row r="311776" spans="19:20">
      <c r="S311776" s="33"/>
      <c r="T311776" s="33"/>
    </row>
    <row r="311793" spans="19:20">
      <c r="S311793" s="33"/>
      <c r="T311793" s="33"/>
    </row>
    <row r="311810" spans="19:20">
      <c r="S311810" s="33"/>
      <c r="T311810" s="33"/>
    </row>
    <row r="311827" spans="19:20">
      <c r="S311827" s="33"/>
      <c r="T311827" s="33"/>
    </row>
    <row r="311844" spans="19:20">
      <c r="S311844" s="33"/>
      <c r="T311844" s="33"/>
    </row>
    <row r="311861" spans="19:20">
      <c r="S311861" s="33"/>
      <c r="T311861" s="33"/>
    </row>
    <row r="311878" spans="19:20">
      <c r="S311878" s="33"/>
      <c r="T311878" s="33"/>
    </row>
    <row r="311895" spans="19:20">
      <c r="S311895" s="33"/>
      <c r="T311895" s="33"/>
    </row>
    <row r="311912" spans="19:20">
      <c r="S311912" s="33"/>
      <c r="T311912" s="33"/>
    </row>
    <row r="311929" spans="19:20">
      <c r="S311929" s="33"/>
      <c r="T311929" s="33"/>
    </row>
    <row r="311946" spans="19:20">
      <c r="S311946" s="33"/>
      <c r="T311946" s="33"/>
    </row>
    <row r="311963" spans="19:20">
      <c r="S311963" s="33"/>
      <c r="T311963" s="33"/>
    </row>
    <row r="311980" spans="19:20">
      <c r="S311980" s="33"/>
      <c r="T311980" s="33"/>
    </row>
    <row r="311997" spans="19:20">
      <c r="S311997" s="33"/>
      <c r="T311997" s="33"/>
    </row>
    <row r="312014" spans="19:20">
      <c r="S312014" s="33"/>
      <c r="T312014" s="33"/>
    </row>
    <row r="312031" spans="19:20">
      <c r="S312031" s="33"/>
      <c r="T312031" s="33"/>
    </row>
    <row r="312048" spans="19:20">
      <c r="S312048" s="33"/>
      <c r="T312048" s="33"/>
    </row>
    <row r="312065" spans="19:20">
      <c r="S312065" s="33"/>
      <c r="T312065" s="33"/>
    </row>
    <row r="312082" spans="19:20">
      <c r="S312082" s="33"/>
      <c r="T312082" s="33"/>
    </row>
    <row r="312099" spans="19:20">
      <c r="S312099" s="33"/>
      <c r="T312099" s="33"/>
    </row>
    <row r="312116" spans="19:20">
      <c r="S312116" s="33"/>
      <c r="T312116" s="33"/>
    </row>
    <row r="312133" spans="19:20">
      <c r="S312133" s="33"/>
      <c r="T312133" s="33"/>
    </row>
    <row r="312150" spans="19:20">
      <c r="S312150" s="33"/>
      <c r="T312150" s="33"/>
    </row>
    <row r="312167" spans="19:20">
      <c r="S312167" s="33"/>
      <c r="T312167" s="33"/>
    </row>
    <row r="312184" spans="19:20">
      <c r="S312184" s="33"/>
      <c r="T312184" s="33"/>
    </row>
    <row r="312201" spans="19:20">
      <c r="S312201" s="33"/>
      <c r="T312201" s="33"/>
    </row>
    <row r="312218" spans="19:20">
      <c r="S312218" s="33"/>
      <c r="T312218" s="33"/>
    </row>
    <row r="312235" spans="19:20">
      <c r="S312235" s="33"/>
      <c r="T312235" s="33"/>
    </row>
    <row r="312252" spans="19:20">
      <c r="S312252" s="33"/>
      <c r="T312252" s="33"/>
    </row>
    <row r="312269" spans="19:20">
      <c r="S312269" s="33"/>
      <c r="T312269" s="33"/>
    </row>
    <row r="312286" spans="19:20">
      <c r="S312286" s="33"/>
      <c r="T312286" s="33"/>
    </row>
    <row r="312303" spans="19:20">
      <c r="S312303" s="33"/>
      <c r="T312303" s="33"/>
    </row>
    <row r="312320" spans="19:20">
      <c r="S312320" s="33"/>
      <c r="T312320" s="33"/>
    </row>
    <row r="312337" spans="19:20">
      <c r="S312337" s="33"/>
      <c r="T312337" s="33"/>
    </row>
    <row r="312354" spans="19:20">
      <c r="S312354" s="33"/>
      <c r="T312354" s="33"/>
    </row>
    <row r="312371" spans="19:20">
      <c r="S312371" s="33"/>
      <c r="T312371" s="33"/>
    </row>
    <row r="312388" spans="19:20">
      <c r="S312388" s="33"/>
      <c r="T312388" s="33"/>
    </row>
    <row r="312405" spans="19:20">
      <c r="S312405" s="33"/>
      <c r="T312405" s="33"/>
    </row>
    <row r="312422" spans="19:20">
      <c r="S312422" s="33"/>
      <c r="T312422" s="33"/>
    </row>
    <row r="312439" spans="19:20">
      <c r="S312439" s="33"/>
      <c r="T312439" s="33"/>
    </row>
    <row r="312456" spans="19:20">
      <c r="S312456" s="33"/>
      <c r="T312456" s="33"/>
    </row>
    <row r="312473" spans="19:20">
      <c r="S312473" s="33"/>
      <c r="T312473" s="33"/>
    </row>
    <row r="312490" spans="19:20">
      <c r="S312490" s="33"/>
      <c r="T312490" s="33"/>
    </row>
    <row r="312507" spans="19:20">
      <c r="S312507" s="33"/>
      <c r="T312507" s="33"/>
    </row>
    <row r="312524" spans="19:20">
      <c r="S312524" s="33"/>
      <c r="T312524" s="33"/>
    </row>
    <row r="312541" spans="19:20">
      <c r="S312541" s="33"/>
      <c r="T312541" s="33"/>
    </row>
    <row r="312558" spans="19:20">
      <c r="S312558" s="33"/>
      <c r="T312558" s="33"/>
    </row>
    <row r="312575" spans="19:20">
      <c r="S312575" s="33"/>
      <c r="T312575" s="33"/>
    </row>
    <row r="312592" spans="19:20">
      <c r="S312592" s="33"/>
      <c r="T312592" s="33"/>
    </row>
    <row r="312609" spans="19:20">
      <c r="S312609" s="33"/>
      <c r="T312609" s="33"/>
    </row>
    <row r="312626" spans="19:20">
      <c r="S312626" s="33"/>
      <c r="T312626" s="33"/>
    </row>
    <row r="312643" spans="19:20">
      <c r="S312643" s="33"/>
      <c r="T312643" s="33"/>
    </row>
    <row r="312660" spans="19:20">
      <c r="S312660" s="33"/>
      <c r="T312660" s="33"/>
    </row>
    <row r="312677" spans="19:20">
      <c r="S312677" s="33"/>
      <c r="T312677" s="33"/>
    </row>
    <row r="312694" spans="19:20">
      <c r="S312694" s="33"/>
      <c r="T312694" s="33"/>
    </row>
    <row r="312711" spans="19:20">
      <c r="S312711" s="33"/>
      <c r="T312711" s="33"/>
    </row>
    <row r="312728" spans="19:20">
      <c r="S312728" s="33"/>
      <c r="T312728" s="33"/>
    </row>
    <row r="312745" spans="19:20">
      <c r="S312745" s="33"/>
      <c r="T312745" s="33"/>
    </row>
    <row r="312762" spans="19:20">
      <c r="S312762" s="33"/>
      <c r="T312762" s="33"/>
    </row>
    <row r="312779" spans="19:20">
      <c r="S312779" s="33"/>
      <c r="T312779" s="33"/>
    </row>
    <row r="312796" spans="19:20">
      <c r="S312796" s="33"/>
      <c r="T312796" s="33"/>
    </row>
    <row r="312813" spans="19:20">
      <c r="S312813" s="33"/>
      <c r="T312813" s="33"/>
    </row>
    <row r="312830" spans="19:20">
      <c r="S312830" s="33"/>
      <c r="T312830" s="33"/>
    </row>
    <row r="312847" spans="19:20">
      <c r="S312847" s="33"/>
      <c r="T312847" s="33"/>
    </row>
    <row r="312864" spans="19:20">
      <c r="S312864" s="33"/>
      <c r="T312864" s="33"/>
    </row>
    <row r="312881" spans="19:20">
      <c r="S312881" s="33"/>
      <c r="T312881" s="33"/>
    </row>
    <row r="312898" spans="19:20">
      <c r="S312898" s="33"/>
      <c r="T312898" s="33"/>
    </row>
    <row r="312915" spans="19:20">
      <c r="S312915" s="33"/>
      <c r="T312915" s="33"/>
    </row>
    <row r="312932" spans="19:20">
      <c r="S312932" s="33"/>
      <c r="T312932" s="33"/>
    </row>
    <row r="312949" spans="19:20">
      <c r="S312949" s="33"/>
      <c r="T312949" s="33"/>
    </row>
    <row r="312966" spans="19:20">
      <c r="S312966" s="33"/>
      <c r="T312966" s="33"/>
    </row>
    <row r="312983" spans="19:20">
      <c r="S312983" s="33"/>
      <c r="T312983" s="33"/>
    </row>
    <row r="313000" spans="19:20">
      <c r="S313000" s="33"/>
      <c r="T313000" s="33"/>
    </row>
    <row r="313017" spans="19:20">
      <c r="S313017" s="33"/>
      <c r="T313017" s="33"/>
    </row>
    <row r="313034" spans="19:20">
      <c r="S313034" s="33"/>
      <c r="T313034" s="33"/>
    </row>
    <row r="313051" spans="19:20">
      <c r="S313051" s="33"/>
      <c r="T313051" s="33"/>
    </row>
    <row r="313068" spans="19:20">
      <c r="S313068" s="33"/>
      <c r="T313068" s="33"/>
    </row>
    <row r="313085" spans="19:20">
      <c r="S313085" s="33"/>
      <c r="T313085" s="33"/>
    </row>
    <row r="313102" spans="19:20">
      <c r="S313102" s="33"/>
      <c r="T313102" s="33"/>
    </row>
    <row r="313119" spans="19:20">
      <c r="S313119" s="33"/>
      <c r="T313119" s="33"/>
    </row>
    <row r="313136" spans="19:20">
      <c r="S313136" s="33"/>
      <c r="T313136" s="33"/>
    </row>
    <row r="313153" spans="19:20">
      <c r="S313153" s="33"/>
      <c r="T313153" s="33"/>
    </row>
    <row r="313170" spans="19:20">
      <c r="S313170" s="33"/>
      <c r="T313170" s="33"/>
    </row>
    <row r="313187" spans="19:20">
      <c r="S313187" s="33"/>
      <c r="T313187" s="33"/>
    </row>
    <row r="313204" spans="19:20">
      <c r="S313204" s="33"/>
      <c r="T313204" s="33"/>
    </row>
    <row r="313221" spans="19:20">
      <c r="S313221" s="33"/>
      <c r="T313221" s="33"/>
    </row>
    <row r="313238" spans="19:20">
      <c r="S313238" s="33"/>
      <c r="T313238" s="33"/>
    </row>
    <row r="313255" spans="19:20">
      <c r="S313255" s="33"/>
      <c r="T313255" s="33"/>
    </row>
    <row r="313272" spans="19:20">
      <c r="S313272" s="33"/>
      <c r="T313272" s="33"/>
    </row>
    <row r="313289" spans="19:20">
      <c r="S313289" s="33"/>
      <c r="T313289" s="33"/>
    </row>
    <row r="313306" spans="19:20">
      <c r="S313306" s="33"/>
      <c r="T313306" s="33"/>
    </row>
    <row r="313323" spans="19:20">
      <c r="S313323" s="33"/>
      <c r="T313323" s="33"/>
    </row>
    <row r="313340" spans="19:20">
      <c r="S313340" s="33"/>
      <c r="T313340" s="33"/>
    </row>
    <row r="313357" spans="19:20">
      <c r="S313357" s="33"/>
      <c r="T313357" s="33"/>
    </row>
    <row r="313374" spans="19:20">
      <c r="S313374" s="33"/>
      <c r="T313374" s="33"/>
    </row>
    <row r="313391" spans="19:20">
      <c r="S313391" s="33"/>
      <c r="T313391" s="33"/>
    </row>
    <row r="313408" spans="19:20">
      <c r="S313408" s="33"/>
      <c r="T313408" s="33"/>
    </row>
    <row r="313425" spans="19:20">
      <c r="S313425" s="33"/>
      <c r="T313425" s="33"/>
    </row>
    <row r="313442" spans="19:20">
      <c r="S313442" s="33"/>
      <c r="T313442" s="33"/>
    </row>
    <row r="313459" spans="19:20">
      <c r="S313459" s="33"/>
      <c r="T313459" s="33"/>
    </row>
    <row r="313476" spans="19:20">
      <c r="S313476" s="33"/>
      <c r="T313476" s="33"/>
    </row>
    <row r="313493" spans="19:20">
      <c r="S313493" s="33"/>
      <c r="T313493" s="33"/>
    </row>
    <row r="313510" spans="19:20">
      <c r="S313510" s="33"/>
      <c r="T313510" s="33"/>
    </row>
    <row r="313527" spans="19:20">
      <c r="S313527" s="33"/>
      <c r="T313527" s="33"/>
    </row>
    <row r="313544" spans="19:20">
      <c r="S313544" s="33"/>
      <c r="T313544" s="33"/>
    </row>
    <row r="313561" spans="19:20">
      <c r="S313561" s="33"/>
      <c r="T313561" s="33"/>
    </row>
    <row r="313578" spans="19:20">
      <c r="S313578" s="33"/>
      <c r="T313578" s="33"/>
    </row>
    <row r="313595" spans="19:20">
      <c r="S313595" s="33"/>
      <c r="T313595" s="33"/>
    </row>
    <row r="313612" spans="19:20">
      <c r="S313612" s="33"/>
      <c r="T313612" s="33"/>
    </row>
    <row r="313629" spans="19:20">
      <c r="S313629" s="33"/>
      <c r="T313629" s="33"/>
    </row>
    <row r="313646" spans="19:20">
      <c r="S313646" s="33"/>
      <c r="T313646" s="33"/>
    </row>
    <row r="313663" spans="19:20">
      <c r="S313663" s="33"/>
      <c r="T313663" s="33"/>
    </row>
    <row r="313680" spans="19:20">
      <c r="S313680" s="33"/>
      <c r="T313680" s="33"/>
    </row>
    <row r="313697" spans="19:20">
      <c r="S313697" s="33"/>
      <c r="T313697" s="33"/>
    </row>
    <row r="313714" spans="19:20">
      <c r="S313714" s="33"/>
      <c r="T313714" s="33"/>
    </row>
    <row r="313731" spans="19:20">
      <c r="S313731" s="33"/>
      <c r="T313731" s="33"/>
    </row>
    <row r="313748" spans="19:20">
      <c r="S313748" s="33"/>
      <c r="T313748" s="33"/>
    </row>
    <row r="313765" spans="19:20">
      <c r="S313765" s="33"/>
      <c r="T313765" s="33"/>
    </row>
    <row r="313782" spans="19:20">
      <c r="S313782" s="33"/>
      <c r="T313782" s="33"/>
    </row>
    <row r="313799" spans="19:20">
      <c r="S313799" s="33"/>
      <c r="T313799" s="33"/>
    </row>
    <row r="313816" spans="19:20">
      <c r="S313816" s="33"/>
      <c r="T313816" s="33"/>
    </row>
    <row r="313833" spans="19:20">
      <c r="S313833" s="33"/>
      <c r="T313833" s="33"/>
    </row>
    <row r="313850" spans="19:20">
      <c r="S313850" s="33"/>
      <c r="T313850" s="33"/>
    </row>
    <row r="313867" spans="19:20">
      <c r="S313867" s="33"/>
      <c r="T313867" s="33"/>
    </row>
    <row r="313884" spans="19:20">
      <c r="S313884" s="33"/>
      <c r="T313884" s="33"/>
    </row>
    <row r="313901" spans="19:20">
      <c r="S313901" s="33"/>
      <c r="T313901" s="33"/>
    </row>
    <row r="313918" spans="19:20">
      <c r="S313918" s="33"/>
      <c r="T313918" s="33"/>
    </row>
    <row r="313935" spans="19:20">
      <c r="S313935" s="33"/>
      <c r="T313935" s="33"/>
    </row>
    <row r="313952" spans="19:20">
      <c r="S313952" s="33"/>
      <c r="T313952" s="33"/>
    </row>
    <row r="313969" spans="19:20">
      <c r="S313969" s="33"/>
      <c r="T313969" s="33"/>
    </row>
    <row r="313986" spans="19:20">
      <c r="S313986" s="33"/>
      <c r="T313986" s="33"/>
    </row>
    <row r="314003" spans="19:20">
      <c r="S314003" s="33"/>
      <c r="T314003" s="33"/>
    </row>
    <row r="314020" spans="19:20">
      <c r="S314020" s="33"/>
      <c r="T314020" s="33"/>
    </row>
    <row r="314037" spans="19:20">
      <c r="S314037" s="33"/>
      <c r="T314037" s="33"/>
    </row>
    <row r="314054" spans="19:20">
      <c r="S314054" s="33"/>
      <c r="T314054" s="33"/>
    </row>
    <row r="314071" spans="19:20">
      <c r="S314071" s="33"/>
      <c r="T314071" s="33"/>
    </row>
    <row r="314088" spans="19:20">
      <c r="S314088" s="33"/>
      <c r="T314088" s="33"/>
    </row>
    <row r="314105" spans="19:20">
      <c r="S314105" s="33"/>
      <c r="T314105" s="33"/>
    </row>
    <row r="314122" spans="19:20">
      <c r="S314122" s="33"/>
      <c r="T314122" s="33"/>
    </row>
    <row r="314139" spans="19:20">
      <c r="S314139" s="33"/>
      <c r="T314139" s="33"/>
    </row>
    <row r="314156" spans="19:20">
      <c r="S314156" s="33"/>
      <c r="T314156" s="33"/>
    </row>
    <row r="314173" spans="19:20">
      <c r="S314173" s="33"/>
      <c r="T314173" s="33"/>
    </row>
    <row r="314190" spans="19:20">
      <c r="S314190" s="33"/>
      <c r="T314190" s="33"/>
    </row>
    <row r="314207" spans="19:20">
      <c r="S314207" s="33"/>
      <c r="T314207" s="33"/>
    </row>
    <row r="314224" spans="19:20">
      <c r="S314224" s="33"/>
      <c r="T314224" s="33"/>
    </row>
    <row r="314241" spans="19:20">
      <c r="S314241" s="33"/>
      <c r="T314241" s="33"/>
    </row>
    <row r="314258" spans="19:20">
      <c r="S314258" s="33"/>
      <c r="T314258" s="33"/>
    </row>
    <row r="314275" spans="19:20">
      <c r="S314275" s="33"/>
      <c r="T314275" s="33"/>
    </row>
    <row r="314292" spans="19:20">
      <c r="S314292" s="33"/>
      <c r="T314292" s="33"/>
    </row>
    <row r="314309" spans="19:20">
      <c r="S314309" s="33"/>
      <c r="T314309" s="33"/>
    </row>
    <row r="314326" spans="19:20">
      <c r="S314326" s="33"/>
      <c r="T314326" s="33"/>
    </row>
    <row r="314343" spans="19:20">
      <c r="S314343" s="33"/>
      <c r="T314343" s="33"/>
    </row>
    <row r="314360" spans="19:20">
      <c r="S314360" s="33"/>
      <c r="T314360" s="33"/>
    </row>
    <row r="314377" spans="19:20">
      <c r="S314377" s="33"/>
      <c r="T314377" s="33"/>
    </row>
    <row r="314394" spans="19:20">
      <c r="S314394" s="33"/>
      <c r="T314394" s="33"/>
    </row>
    <row r="314411" spans="19:20">
      <c r="S314411" s="33"/>
      <c r="T314411" s="33"/>
    </row>
    <row r="314428" spans="19:20">
      <c r="S314428" s="33"/>
      <c r="T314428" s="33"/>
    </row>
    <row r="314445" spans="19:20">
      <c r="S314445" s="33"/>
      <c r="T314445" s="33"/>
    </row>
    <row r="314462" spans="19:20">
      <c r="S314462" s="33"/>
      <c r="T314462" s="33"/>
    </row>
    <row r="314479" spans="19:20">
      <c r="S314479" s="33"/>
      <c r="T314479" s="33"/>
    </row>
    <row r="314496" spans="19:20">
      <c r="S314496" s="33"/>
      <c r="T314496" s="33"/>
    </row>
    <row r="314513" spans="19:20">
      <c r="S314513" s="33"/>
      <c r="T314513" s="33"/>
    </row>
    <row r="314530" spans="19:20">
      <c r="S314530" s="33"/>
      <c r="T314530" s="33"/>
    </row>
    <row r="314547" spans="19:20">
      <c r="S314547" s="33"/>
      <c r="T314547" s="33"/>
    </row>
    <row r="314564" spans="19:20">
      <c r="S314564" s="33"/>
      <c r="T314564" s="33"/>
    </row>
    <row r="314581" spans="19:20">
      <c r="S314581" s="33"/>
      <c r="T314581" s="33"/>
    </row>
    <row r="314598" spans="19:20">
      <c r="S314598" s="33"/>
      <c r="T314598" s="33"/>
    </row>
    <row r="314615" spans="19:20">
      <c r="S314615" s="33"/>
      <c r="T314615" s="33"/>
    </row>
    <row r="314632" spans="19:20">
      <c r="S314632" s="33"/>
      <c r="T314632" s="33"/>
    </row>
    <row r="314649" spans="19:20">
      <c r="S314649" s="33"/>
      <c r="T314649" s="33"/>
    </row>
    <row r="314666" spans="19:20">
      <c r="S314666" s="33"/>
      <c r="T314666" s="33"/>
    </row>
    <row r="314683" spans="19:20">
      <c r="S314683" s="33"/>
      <c r="T314683" s="33"/>
    </row>
    <row r="314700" spans="19:20">
      <c r="S314700" s="33"/>
      <c r="T314700" s="33"/>
    </row>
    <row r="314717" spans="19:20">
      <c r="S314717" s="33"/>
      <c r="T314717" s="33"/>
    </row>
    <row r="314734" spans="19:20">
      <c r="S314734" s="33"/>
      <c r="T314734" s="33"/>
    </row>
    <row r="314751" spans="19:20">
      <c r="S314751" s="33"/>
      <c r="T314751" s="33"/>
    </row>
    <row r="314768" spans="19:20">
      <c r="S314768" s="33"/>
      <c r="T314768" s="33"/>
    </row>
    <row r="314785" spans="19:20">
      <c r="S314785" s="33"/>
      <c r="T314785" s="33"/>
    </row>
    <row r="314802" spans="19:20">
      <c r="S314802" s="33"/>
      <c r="T314802" s="33"/>
    </row>
    <row r="314819" spans="19:20">
      <c r="S314819" s="33"/>
      <c r="T314819" s="33"/>
    </row>
    <row r="314836" spans="19:20">
      <c r="S314836" s="33"/>
      <c r="T314836" s="33"/>
    </row>
    <row r="314853" spans="19:20">
      <c r="S314853" s="33"/>
      <c r="T314853" s="33"/>
    </row>
    <row r="314870" spans="19:20">
      <c r="S314870" s="33"/>
      <c r="T314870" s="33"/>
    </row>
    <row r="314887" spans="19:20">
      <c r="S314887" s="33"/>
      <c r="T314887" s="33"/>
    </row>
    <row r="314904" spans="19:20">
      <c r="S314904" s="33"/>
      <c r="T314904" s="33"/>
    </row>
    <row r="314921" spans="19:20">
      <c r="S314921" s="33"/>
      <c r="T314921" s="33"/>
    </row>
    <row r="314938" spans="19:20">
      <c r="S314938" s="33"/>
      <c r="T314938" s="33"/>
    </row>
    <row r="314955" spans="19:20">
      <c r="S314955" s="33"/>
      <c r="T314955" s="33"/>
    </row>
    <row r="314972" spans="19:20">
      <c r="S314972" s="33"/>
      <c r="T314972" s="33"/>
    </row>
    <row r="314989" spans="19:20">
      <c r="S314989" s="33"/>
      <c r="T314989" s="33"/>
    </row>
    <row r="315006" spans="19:20">
      <c r="S315006" s="33"/>
      <c r="T315006" s="33"/>
    </row>
    <row r="315023" spans="19:20">
      <c r="S315023" s="33"/>
      <c r="T315023" s="33"/>
    </row>
    <row r="315040" spans="19:20">
      <c r="S315040" s="33"/>
      <c r="T315040" s="33"/>
    </row>
    <row r="315057" spans="19:20">
      <c r="S315057" s="33"/>
      <c r="T315057" s="33"/>
    </row>
    <row r="315074" spans="19:20">
      <c r="S315074" s="33"/>
      <c r="T315074" s="33"/>
    </row>
    <row r="315091" spans="19:20">
      <c r="S315091" s="33"/>
      <c r="T315091" s="33"/>
    </row>
    <row r="315108" spans="19:20">
      <c r="S315108" s="33"/>
      <c r="T315108" s="33"/>
    </row>
    <row r="315125" spans="19:20">
      <c r="S315125" s="33"/>
      <c r="T315125" s="33"/>
    </row>
    <row r="315142" spans="19:20">
      <c r="S315142" s="33"/>
      <c r="T315142" s="33"/>
    </row>
    <row r="315159" spans="19:20">
      <c r="S315159" s="33"/>
      <c r="T315159" s="33"/>
    </row>
    <row r="315176" spans="19:20">
      <c r="S315176" s="33"/>
      <c r="T315176" s="33"/>
    </row>
    <row r="315193" spans="19:20">
      <c r="S315193" s="33"/>
      <c r="T315193" s="33"/>
    </row>
    <row r="315210" spans="19:20">
      <c r="S315210" s="33"/>
      <c r="T315210" s="33"/>
    </row>
    <row r="315227" spans="19:20">
      <c r="S315227" s="33"/>
      <c r="T315227" s="33"/>
    </row>
    <row r="315244" spans="19:20">
      <c r="S315244" s="33"/>
      <c r="T315244" s="33"/>
    </row>
    <row r="315261" spans="19:20">
      <c r="S315261" s="33"/>
      <c r="T315261" s="33"/>
    </row>
    <row r="315278" spans="19:20">
      <c r="S315278" s="33"/>
      <c r="T315278" s="33"/>
    </row>
    <row r="315295" spans="19:20">
      <c r="S315295" s="33"/>
      <c r="T315295" s="33"/>
    </row>
    <row r="315312" spans="19:20">
      <c r="S315312" s="33"/>
      <c r="T315312" s="33"/>
    </row>
    <row r="315329" spans="19:20">
      <c r="S315329" s="33"/>
      <c r="T315329" s="33"/>
    </row>
    <row r="315346" spans="19:20">
      <c r="S315346" s="33"/>
      <c r="T315346" s="33"/>
    </row>
    <row r="315363" spans="19:20">
      <c r="S315363" s="33"/>
      <c r="T315363" s="33"/>
    </row>
    <row r="315380" spans="19:20">
      <c r="S315380" s="33"/>
      <c r="T315380" s="33"/>
    </row>
    <row r="315397" spans="19:20">
      <c r="S315397" s="33"/>
      <c r="T315397" s="33"/>
    </row>
    <row r="315414" spans="19:20">
      <c r="S315414" s="33"/>
      <c r="T315414" s="33"/>
    </row>
    <row r="315431" spans="19:20">
      <c r="S315431" s="33"/>
      <c r="T315431" s="33"/>
    </row>
    <row r="315448" spans="19:20">
      <c r="S315448" s="33"/>
      <c r="T315448" s="33"/>
    </row>
    <row r="315465" spans="19:20">
      <c r="S315465" s="33"/>
      <c r="T315465" s="33"/>
    </row>
    <row r="315482" spans="19:20">
      <c r="S315482" s="33"/>
      <c r="T315482" s="33"/>
    </row>
    <row r="315499" spans="19:20">
      <c r="S315499" s="33"/>
      <c r="T315499" s="33"/>
    </row>
    <row r="315516" spans="19:20">
      <c r="S315516" s="33"/>
      <c r="T315516" s="33"/>
    </row>
    <row r="315533" spans="19:20">
      <c r="S315533" s="33"/>
      <c r="T315533" s="33"/>
    </row>
    <row r="315550" spans="19:20">
      <c r="S315550" s="33"/>
      <c r="T315550" s="33"/>
    </row>
    <row r="315567" spans="19:20">
      <c r="S315567" s="33"/>
      <c r="T315567" s="33"/>
    </row>
    <row r="315584" spans="19:20">
      <c r="S315584" s="33"/>
      <c r="T315584" s="33"/>
    </row>
    <row r="315601" spans="19:20">
      <c r="S315601" s="33"/>
      <c r="T315601" s="33"/>
    </row>
    <row r="315618" spans="19:20">
      <c r="S315618" s="33"/>
      <c r="T315618" s="33"/>
    </row>
    <row r="315635" spans="19:20">
      <c r="S315635" s="33"/>
      <c r="T315635" s="33"/>
    </row>
    <row r="315652" spans="19:20">
      <c r="S315652" s="33"/>
      <c r="T315652" s="33"/>
    </row>
    <row r="315669" spans="19:20">
      <c r="S315669" s="33"/>
      <c r="T315669" s="33"/>
    </row>
    <row r="315686" spans="19:20">
      <c r="S315686" s="33"/>
      <c r="T315686" s="33"/>
    </row>
    <row r="315703" spans="19:20">
      <c r="S315703" s="33"/>
      <c r="T315703" s="33"/>
    </row>
    <row r="315720" spans="19:20">
      <c r="S315720" s="33"/>
      <c r="T315720" s="33"/>
    </row>
    <row r="315737" spans="19:20">
      <c r="S315737" s="33"/>
      <c r="T315737" s="33"/>
    </row>
    <row r="315754" spans="19:20">
      <c r="S315754" s="33"/>
      <c r="T315754" s="33"/>
    </row>
    <row r="315771" spans="19:20">
      <c r="S315771" s="33"/>
      <c r="T315771" s="33"/>
    </row>
    <row r="315788" spans="19:20">
      <c r="S315788" s="33"/>
      <c r="T315788" s="33"/>
    </row>
    <row r="315805" spans="19:20">
      <c r="S315805" s="33"/>
      <c r="T315805" s="33"/>
    </row>
    <row r="315822" spans="19:20">
      <c r="S315822" s="33"/>
      <c r="T315822" s="33"/>
    </row>
    <row r="315839" spans="19:20">
      <c r="S315839" s="33"/>
      <c r="T315839" s="33"/>
    </row>
    <row r="315856" spans="19:20">
      <c r="S315856" s="33"/>
      <c r="T315856" s="33"/>
    </row>
    <row r="315873" spans="19:20">
      <c r="S315873" s="33"/>
      <c r="T315873" s="33"/>
    </row>
    <row r="315890" spans="19:20">
      <c r="S315890" s="33"/>
      <c r="T315890" s="33"/>
    </row>
    <row r="315907" spans="19:20">
      <c r="S315907" s="33"/>
      <c r="T315907" s="33"/>
    </row>
    <row r="315924" spans="19:20">
      <c r="S315924" s="33"/>
      <c r="T315924" s="33"/>
    </row>
    <row r="315941" spans="19:20">
      <c r="S315941" s="33"/>
      <c r="T315941" s="33"/>
    </row>
    <row r="315958" spans="19:20">
      <c r="S315958" s="33"/>
      <c r="T315958" s="33"/>
    </row>
    <row r="315975" spans="19:20">
      <c r="S315975" s="33"/>
      <c r="T315975" s="33"/>
    </row>
    <row r="315992" spans="19:20">
      <c r="S315992" s="33"/>
      <c r="T315992" s="33"/>
    </row>
    <row r="316009" spans="19:20">
      <c r="S316009" s="33"/>
      <c r="T316009" s="33"/>
    </row>
    <row r="316026" spans="19:20">
      <c r="S316026" s="33"/>
      <c r="T316026" s="33"/>
    </row>
    <row r="316043" spans="19:20">
      <c r="S316043" s="33"/>
      <c r="T316043" s="33"/>
    </row>
    <row r="316060" spans="19:20">
      <c r="S316060" s="33"/>
      <c r="T316060" s="33"/>
    </row>
    <row r="316077" spans="19:20">
      <c r="S316077" s="33"/>
      <c r="T316077" s="33"/>
    </row>
    <row r="316094" spans="19:20">
      <c r="S316094" s="33"/>
      <c r="T316094" s="33"/>
    </row>
    <row r="316111" spans="19:20">
      <c r="S316111" s="33"/>
      <c r="T316111" s="33"/>
    </row>
    <row r="316128" spans="19:20">
      <c r="S316128" s="33"/>
      <c r="T316128" s="33"/>
    </row>
    <row r="316145" spans="19:20">
      <c r="S316145" s="33"/>
      <c r="T316145" s="33"/>
    </row>
    <row r="316162" spans="19:20">
      <c r="S316162" s="33"/>
      <c r="T316162" s="33"/>
    </row>
    <row r="316179" spans="19:20">
      <c r="S316179" s="33"/>
      <c r="T316179" s="33"/>
    </row>
    <row r="316196" spans="19:20">
      <c r="S316196" s="33"/>
      <c r="T316196" s="33"/>
    </row>
    <row r="316213" spans="19:20">
      <c r="S316213" s="33"/>
      <c r="T316213" s="33"/>
    </row>
    <row r="316230" spans="19:20">
      <c r="S316230" s="33"/>
      <c r="T316230" s="33"/>
    </row>
    <row r="316247" spans="19:20">
      <c r="S316247" s="33"/>
      <c r="T316247" s="33"/>
    </row>
    <row r="316264" spans="19:20">
      <c r="S316264" s="33"/>
      <c r="T316264" s="33"/>
    </row>
    <row r="316281" spans="19:20">
      <c r="S316281" s="33"/>
      <c r="T316281" s="33"/>
    </row>
    <row r="316298" spans="19:20">
      <c r="S316298" s="33"/>
      <c r="T316298" s="33"/>
    </row>
    <row r="316315" spans="19:20">
      <c r="S316315" s="33"/>
      <c r="T316315" s="33"/>
    </row>
    <row r="316332" spans="19:20">
      <c r="S316332" s="33"/>
      <c r="T316332" s="33"/>
    </row>
    <row r="316349" spans="19:20">
      <c r="S316349" s="33"/>
      <c r="T316349" s="33"/>
    </row>
    <row r="316366" spans="19:20">
      <c r="S316366" s="33"/>
      <c r="T316366" s="33"/>
    </row>
    <row r="316383" spans="19:20">
      <c r="S316383" s="33"/>
      <c r="T316383" s="33"/>
    </row>
    <row r="316400" spans="19:20">
      <c r="S316400" s="33"/>
      <c r="T316400" s="33"/>
    </row>
    <row r="316417" spans="19:20">
      <c r="S316417" s="33"/>
      <c r="T316417" s="33"/>
    </row>
    <row r="316434" spans="19:20">
      <c r="S316434" s="33"/>
      <c r="T316434" s="33"/>
    </row>
    <row r="316451" spans="19:20">
      <c r="S316451" s="33"/>
      <c r="T316451" s="33"/>
    </row>
    <row r="316468" spans="19:20">
      <c r="S316468" s="33"/>
      <c r="T316468" s="33"/>
    </row>
    <row r="316485" spans="19:20">
      <c r="S316485" s="33"/>
      <c r="T316485" s="33"/>
    </row>
    <row r="316502" spans="19:20">
      <c r="S316502" s="33"/>
      <c r="T316502" s="33"/>
    </row>
    <row r="316519" spans="19:20">
      <c r="S316519" s="33"/>
      <c r="T316519" s="33"/>
    </row>
    <row r="316536" spans="19:20">
      <c r="S316536" s="33"/>
      <c r="T316536" s="33"/>
    </row>
    <row r="316553" spans="19:20">
      <c r="S316553" s="33"/>
      <c r="T316553" s="33"/>
    </row>
    <row r="316570" spans="19:20">
      <c r="S316570" s="33"/>
      <c r="T316570" s="33"/>
    </row>
    <row r="316587" spans="19:20">
      <c r="S316587" s="33"/>
      <c r="T316587" s="33"/>
    </row>
    <row r="316604" spans="19:20">
      <c r="S316604" s="33"/>
      <c r="T316604" s="33"/>
    </row>
    <row r="316621" spans="19:20">
      <c r="S316621" s="33"/>
      <c r="T316621" s="33"/>
    </row>
    <row r="316638" spans="19:20">
      <c r="S316638" s="33"/>
      <c r="T316638" s="33"/>
    </row>
    <row r="316655" spans="19:20">
      <c r="S316655" s="33"/>
      <c r="T316655" s="33"/>
    </row>
    <row r="316672" spans="19:20">
      <c r="S316672" s="33"/>
      <c r="T316672" s="33"/>
    </row>
    <row r="316689" spans="19:20">
      <c r="S316689" s="33"/>
      <c r="T316689" s="33"/>
    </row>
    <row r="316706" spans="19:20">
      <c r="S316706" s="33"/>
      <c r="T316706" s="33"/>
    </row>
    <row r="316723" spans="19:20">
      <c r="S316723" s="33"/>
      <c r="T316723" s="33"/>
    </row>
    <row r="316740" spans="19:20">
      <c r="S316740" s="33"/>
      <c r="T316740" s="33"/>
    </row>
    <row r="316757" spans="19:20">
      <c r="S316757" s="33"/>
      <c r="T316757" s="33"/>
    </row>
    <row r="316774" spans="19:20">
      <c r="S316774" s="33"/>
      <c r="T316774" s="33"/>
    </row>
    <row r="316791" spans="19:20">
      <c r="S316791" s="33"/>
      <c r="T316791" s="33"/>
    </row>
    <row r="316808" spans="19:20">
      <c r="S316808" s="33"/>
      <c r="T316808" s="33"/>
    </row>
    <row r="316825" spans="19:20">
      <c r="S316825" s="33"/>
      <c r="T316825" s="33"/>
    </row>
    <row r="316842" spans="19:20">
      <c r="S316842" s="33"/>
      <c r="T316842" s="33"/>
    </row>
    <row r="316859" spans="19:20">
      <c r="S316859" s="33"/>
      <c r="T316859" s="33"/>
    </row>
    <row r="316876" spans="19:20">
      <c r="S316876" s="33"/>
      <c r="T316876" s="33"/>
    </row>
    <row r="316893" spans="19:20">
      <c r="S316893" s="33"/>
      <c r="T316893" s="33"/>
    </row>
    <row r="316910" spans="19:20">
      <c r="S316910" s="33"/>
      <c r="T316910" s="33"/>
    </row>
    <row r="316927" spans="19:20">
      <c r="S316927" s="33"/>
      <c r="T316927" s="33"/>
    </row>
    <row r="316944" spans="19:20">
      <c r="S316944" s="33"/>
      <c r="T316944" s="33"/>
    </row>
    <row r="316961" spans="19:20">
      <c r="S316961" s="33"/>
      <c r="T316961" s="33"/>
    </row>
    <row r="316978" spans="19:20">
      <c r="S316978" s="33"/>
      <c r="T316978" s="33"/>
    </row>
    <row r="316995" spans="19:20">
      <c r="S316995" s="33"/>
      <c r="T316995" s="33"/>
    </row>
    <row r="317012" spans="19:20">
      <c r="S317012" s="33"/>
      <c r="T317012" s="33"/>
    </row>
    <row r="317029" spans="19:20">
      <c r="S317029" s="33"/>
      <c r="T317029" s="33"/>
    </row>
    <row r="317046" spans="19:20">
      <c r="S317046" s="33"/>
      <c r="T317046" s="33"/>
    </row>
    <row r="317063" spans="19:20">
      <c r="S317063" s="33"/>
      <c r="T317063" s="33"/>
    </row>
    <row r="317080" spans="19:20">
      <c r="S317080" s="33"/>
      <c r="T317080" s="33"/>
    </row>
    <row r="317097" spans="19:20">
      <c r="S317097" s="33"/>
      <c r="T317097" s="33"/>
    </row>
    <row r="317114" spans="19:20">
      <c r="S317114" s="33"/>
      <c r="T317114" s="33"/>
    </row>
    <row r="317131" spans="19:20">
      <c r="S317131" s="33"/>
      <c r="T317131" s="33"/>
    </row>
    <row r="317148" spans="19:20">
      <c r="S317148" s="33"/>
      <c r="T317148" s="33"/>
    </row>
    <row r="317165" spans="19:20">
      <c r="S317165" s="33"/>
      <c r="T317165" s="33"/>
    </row>
    <row r="317182" spans="19:20">
      <c r="S317182" s="33"/>
      <c r="T317182" s="33"/>
    </row>
    <row r="317199" spans="19:20">
      <c r="S317199" s="33"/>
      <c r="T317199" s="33"/>
    </row>
    <row r="317216" spans="19:20">
      <c r="S317216" s="33"/>
      <c r="T317216" s="33"/>
    </row>
    <row r="317233" spans="19:20">
      <c r="S317233" s="33"/>
      <c r="T317233" s="33"/>
    </row>
    <row r="317250" spans="19:20">
      <c r="S317250" s="33"/>
      <c r="T317250" s="33"/>
    </row>
    <row r="317267" spans="19:20">
      <c r="S317267" s="33"/>
      <c r="T317267" s="33"/>
    </row>
    <row r="317284" spans="19:20">
      <c r="S317284" s="33"/>
      <c r="T317284" s="33"/>
    </row>
    <row r="317301" spans="19:20">
      <c r="S317301" s="33"/>
      <c r="T317301" s="33"/>
    </row>
    <row r="317318" spans="19:20">
      <c r="S317318" s="33"/>
      <c r="T317318" s="33"/>
    </row>
    <row r="317335" spans="19:20">
      <c r="S317335" s="33"/>
      <c r="T317335" s="33"/>
    </row>
    <row r="317352" spans="19:20">
      <c r="S317352" s="33"/>
      <c r="T317352" s="33"/>
    </row>
    <row r="317369" spans="19:20">
      <c r="S317369" s="33"/>
      <c r="T317369" s="33"/>
    </row>
    <row r="317386" spans="19:20">
      <c r="S317386" s="33"/>
      <c r="T317386" s="33"/>
    </row>
    <row r="317403" spans="19:20">
      <c r="S317403" s="33"/>
      <c r="T317403" s="33"/>
    </row>
    <row r="317420" spans="19:20">
      <c r="S317420" s="33"/>
      <c r="T317420" s="33"/>
    </row>
    <row r="317437" spans="19:20">
      <c r="S317437" s="33"/>
      <c r="T317437" s="33"/>
    </row>
    <row r="317454" spans="19:20">
      <c r="S317454" s="33"/>
      <c r="T317454" s="33"/>
    </row>
    <row r="317471" spans="19:20">
      <c r="S317471" s="33"/>
      <c r="T317471" s="33"/>
    </row>
    <row r="317488" spans="19:20">
      <c r="S317488" s="33"/>
      <c r="T317488" s="33"/>
    </row>
    <row r="317505" spans="19:20">
      <c r="S317505" s="33"/>
      <c r="T317505" s="33"/>
    </row>
    <row r="317522" spans="19:20">
      <c r="S317522" s="33"/>
      <c r="T317522" s="33"/>
    </row>
    <row r="317539" spans="19:20">
      <c r="S317539" s="33"/>
      <c r="T317539" s="33"/>
    </row>
    <row r="317556" spans="19:20">
      <c r="S317556" s="33"/>
      <c r="T317556" s="33"/>
    </row>
    <row r="317573" spans="19:20">
      <c r="S317573" s="33"/>
      <c r="T317573" s="33"/>
    </row>
    <row r="317590" spans="19:20">
      <c r="S317590" s="33"/>
      <c r="T317590" s="33"/>
    </row>
    <row r="317607" spans="19:20">
      <c r="S317607" s="33"/>
      <c r="T317607" s="33"/>
    </row>
    <row r="317624" spans="19:20">
      <c r="S317624" s="33"/>
      <c r="T317624" s="33"/>
    </row>
    <row r="317641" spans="19:20">
      <c r="S317641" s="33"/>
      <c r="T317641" s="33"/>
    </row>
    <row r="317658" spans="19:20">
      <c r="S317658" s="33"/>
      <c r="T317658" s="33"/>
    </row>
    <row r="317675" spans="19:20">
      <c r="S317675" s="33"/>
      <c r="T317675" s="33"/>
    </row>
    <row r="317692" spans="19:20">
      <c r="S317692" s="33"/>
      <c r="T317692" s="33"/>
    </row>
    <row r="317709" spans="19:20">
      <c r="S317709" s="33"/>
      <c r="T317709" s="33"/>
    </row>
    <row r="317726" spans="19:20">
      <c r="S317726" s="33"/>
      <c r="T317726" s="33"/>
    </row>
    <row r="317743" spans="19:20">
      <c r="S317743" s="33"/>
      <c r="T317743" s="33"/>
    </row>
    <row r="317760" spans="19:20">
      <c r="S317760" s="33"/>
      <c r="T317760" s="33"/>
    </row>
    <row r="317777" spans="19:20">
      <c r="S317777" s="33"/>
      <c r="T317777" s="33"/>
    </row>
    <row r="317794" spans="19:20">
      <c r="S317794" s="33"/>
      <c r="T317794" s="33"/>
    </row>
    <row r="317811" spans="19:20">
      <c r="S317811" s="33"/>
      <c r="T317811" s="33"/>
    </row>
    <row r="317828" spans="19:20">
      <c r="S317828" s="33"/>
      <c r="T317828" s="33"/>
    </row>
    <row r="317845" spans="19:20">
      <c r="S317845" s="33"/>
      <c r="T317845" s="33"/>
    </row>
    <row r="317862" spans="19:20">
      <c r="S317862" s="33"/>
      <c r="T317862" s="33"/>
    </row>
    <row r="317879" spans="19:20">
      <c r="S317879" s="33"/>
      <c r="T317879" s="33"/>
    </row>
    <row r="317896" spans="19:20">
      <c r="S317896" s="33"/>
      <c r="T317896" s="33"/>
    </row>
    <row r="317913" spans="19:20">
      <c r="S317913" s="33"/>
      <c r="T317913" s="33"/>
    </row>
    <row r="317930" spans="19:20">
      <c r="S317930" s="33"/>
      <c r="T317930" s="33"/>
    </row>
    <row r="317947" spans="19:20">
      <c r="S317947" s="33"/>
      <c r="T317947" s="33"/>
    </row>
    <row r="317964" spans="19:20">
      <c r="S317964" s="33"/>
      <c r="T317964" s="33"/>
    </row>
    <row r="317981" spans="19:20">
      <c r="S317981" s="33"/>
      <c r="T317981" s="33"/>
    </row>
    <row r="317998" spans="19:20">
      <c r="S317998" s="33"/>
      <c r="T317998" s="33"/>
    </row>
    <row r="318015" spans="19:20">
      <c r="S318015" s="33"/>
      <c r="T318015" s="33"/>
    </row>
    <row r="318032" spans="19:20">
      <c r="S318032" s="33"/>
      <c r="T318032" s="33"/>
    </row>
    <row r="318049" spans="19:20">
      <c r="S318049" s="33"/>
      <c r="T318049" s="33"/>
    </row>
    <row r="318066" spans="19:20">
      <c r="S318066" s="33"/>
      <c r="T318066" s="33"/>
    </row>
    <row r="318083" spans="19:20">
      <c r="S318083" s="33"/>
      <c r="T318083" s="33"/>
    </row>
    <row r="318100" spans="19:20">
      <c r="S318100" s="33"/>
      <c r="T318100" s="33"/>
    </row>
    <row r="318117" spans="19:20">
      <c r="S318117" s="33"/>
      <c r="T318117" s="33"/>
    </row>
    <row r="318134" spans="19:20">
      <c r="S318134" s="33"/>
      <c r="T318134" s="33"/>
    </row>
    <row r="318151" spans="19:20">
      <c r="S318151" s="33"/>
      <c r="T318151" s="33"/>
    </row>
    <row r="318168" spans="19:20">
      <c r="S318168" s="33"/>
      <c r="T318168" s="33"/>
    </row>
    <row r="318185" spans="19:20">
      <c r="S318185" s="33"/>
      <c r="T318185" s="33"/>
    </row>
    <row r="318202" spans="19:20">
      <c r="S318202" s="33"/>
      <c r="T318202" s="33"/>
    </row>
    <row r="318219" spans="19:20">
      <c r="S318219" s="33"/>
      <c r="T318219" s="33"/>
    </row>
    <row r="318236" spans="19:20">
      <c r="S318236" s="33"/>
      <c r="T318236" s="33"/>
    </row>
    <row r="318253" spans="19:20">
      <c r="S318253" s="33"/>
      <c r="T318253" s="33"/>
    </row>
    <row r="318270" spans="19:20">
      <c r="S318270" s="33"/>
      <c r="T318270" s="33"/>
    </row>
    <row r="318287" spans="19:20">
      <c r="S318287" s="33"/>
      <c r="T318287" s="33"/>
    </row>
    <row r="318304" spans="19:20">
      <c r="S318304" s="33"/>
      <c r="T318304" s="33"/>
    </row>
    <row r="318321" spans="19:20">
      <c r="S318321" s="33"/>
      <c r="T318321" s="33"/>
    </row>
    <row r="318338" spans="19:20">
      <c r="S318338" s="33"/>
      <c r="T318338" s="33"/>
    </row>
    <row r="318355" spans="19:20">
      <c r="S318355" s="33"/>
      <c r="T318355" s="33"/>
    </row>
    <row r="318372" spans="19:20">
      <c r="S318372" s="33"/>
      <c r="T318372" s="33"/>
    </row>
    <row r="318389" spans="19:20">
      <c r="S318389" s="33"/>
      <c r="T318389" s="33"/>
    </row>
    <row r="318406" spans="19:20">
      <c r="S318406" s="33"/>
      <c r="T318406" s="33"/>
    </row>
    <row r="318423" spans="19:20">
      <c r="S318423" s="33"/>
      <c r="T318423" s="33"/>
    </row>
    <row r="318440" spans="19:20">
      <c r="S318440" s="33"/>
      <c r="T318440" s="33"/>
    </row>
    <row r="318457" spans="19:20">
      <c r="S318457" s="33"/>
      <c r="T318457" s="33"/>
    </row>
    <row r="318474" spans="19:20">
      <c r="S318474" s="33"/>
      <c r="T318474" s="33"/>
    </row>
    <row r="318491" spans="19:20">
      <c r="S318491" s="33"/>
      <c r="T318491" s="33"/>
    </row>
    <row r="318508" spans="19:20">
      <c r="S318508" s="33"/>
      <c r="T318508" s="33"/>
    </row>
    <row r="318525" spans="19:20">
      <c r="S318525" s="33"/>
      <c r="T318525" s="33"/>
    </row>
    <row r="318542" spans="19:20">
      <c r="S318542" s="33"/>
      <c r="T318542" s="33"/>
    </row>
    <row r="318559" spans="19:20">
      <c r="S318559" s="33"/>
      <c r="T318559" s="33"/>
    </row>
    <row r="318576" spans="19:20">
      <c r="S318576" s="33"/>
      <c r="T318576" s="33"/>
    </row>
    <row r="318593" spans="19:20">
      <c r="S318593" s="33"/>
      <c r="T318593" s="33"/>
    </row>
    <row r="318610" spans="19:20">
      <c r="S318610" s="33"/>
      <c r="T318610" s="33"/>
    </row>
    <row r="318627" spans="19:20">
      <c r="S318627" s="33"/>
      <c r="T318627" s="33"/>
    </row>
    <row r="318644" spans="19:20">
      <c r="S318644" s="33"/>
      <c r="T318644" s="33"/>
    </row>
    <row r="318661" spans="19:20">
      <c r="S318661" s="33"/>
      <c r="T318661" s="33"/>
    </row>
    <row r="318678" spans="19:20">
      <c r="S318678" s="33"/>
      <c r="T318678" s="33"/>
    </row>
    <row r="318695" spans="19:20">
      <c r="S318695" s="33"/>
      <c r="T318695" s="33"/>
    </row>
    <row r="318712" spans="19:20">
      <c r="S318712" s="33"/>
      <c r="T318712" s="33"/>
    </row>
    <row r="318729" spans="19:20">
      <c r="S318729" s="33"/>
      <c r="T318729" s="33"/>
    </row>
    <row r="318746" spans="19:20">
      <c r="S318746" s="33"/>
      <c r="T318746" s="33"/>
    </row>
    <row r="318763" spans="19:20">
      <c r="S318763" s="33"/>
      <c r="T318763" s="33"/>
    </row>
    <row r="318780" spans="19:20">
      <c r="S318780" s="33"/>
      <c r="T318780" s="33"/>
    </row>
    <row r="318797" spans="19:20">
      <c r="S318797" s="33"/>
      <c r="T318797" s="33"/>
    </row>
    <row r="318814" spans="19:20">
      <c r="S318814" s="33"/>
      <c r="T318814" s="33"/>
    </row>
    <row r="318831" spans="19:20">
      <c r="S318831" s="33"/>
      <c r="T318831" s="33"/>
    </row>
    <row r="318848" spans="19:20">
      <c r="S318848" s="33"/>
      <c r="T318848" s="33"/>
    </row>
    <row r="318865" spans="19:20">
      <c r="S318865" s="33"/>
      <c r="T318865" s="33"/>
    </row>
    <row r="318882" spans="19:20">
      <c r="S318882" s="33"/>
      <c r="T318882" s="33"/>
    </row>
    <row r="318899" spans="19:20">
      <c r="S318899" s="33"/>
      <c r="T318899" s="33"/>
    </row>
    <row r="318916" spans="19:20">
      <c r="S318916" s="33"/>
      <c r="T318916" s="33"/>
    </row>
    <row r="318933" spans="19:20">
      <c r="S318933" s="33"/>
      <c r="T318933" s="33"/>
    </row>
    <row r="318950" spans="19:20">
      <c r="S318950" s="33"/>
      <c r="T318950" s="33"/>
    </row>
    <row r="318967" spans="19:20">
      <c r="S318967" s="33"/>
      <c r="T318967" s="33"/>
    </row>
    <row r="318984" spans="19:20">
      <c r="S318984" s="33"/>
      <c r="T318984" s="33"/>
    </row>
    <row r="319001" spans="19:20">
      <c r="S319001" s="33"/>
      <c r="T319001" s="33"/>
    </row>
    <row r="319018" spans="19:20">
      <c r="S319018" s="33"/>
      <c r="T319018" s="33"/>
    </row>
    <row r="319035" spans="19:20">
      <c r="S319035" s="33"/>
      <c r="T319035" s="33"/>
    </row>
    <row r="319052" spans="19:20">
      <c r="S319052" s="33"/>
      <c r="T319052" s="33"/>
    </row>
    <row r="319069" spans="19:20">
      <c r="S319069" s="33"/>
      <c r="T319069" s="33"/>
    </row>
    <row r="319086" spans="19:20">
      <c r="S319086" s="33"/>
      <c r="T319086" s="33"/>
    </row>
    <row r="319103" spans="19:20">
      <c r="S319103" s="33"/>
      <c r="T319103" s="33"/>
    </row>
    <row r="319120" spans="19:20">
      <c r="S319120" s="33"/>
      <c r="T319120" s="33"/>
    </row>
    <row r="319137" spans="19:20">
      <c r="S319137" s="33"/>
      <c r="T319137" s="33"/>
    </row>
    <row r="319154" spans="19:20">
      <c r="S319154" s="33"/>
      <c r="T319154" s="33"/>
    </row>
    <row r="319171" spans="19:20">
      <c r="S319171" s="33"/>
      <c r="T319171" s="33"/>
    </row>
    <row r="319188" spans="19:20">
      <c r="S319188" s="33"/>
      <c r="T319188" s="33"/>
    </row>
    <row r="319205" spans="19:20">
      <c r="S319205" s="33"/>
      <c r="T319205" s="33"/>
    </row>
    <row r="319222" spans="19:20">
      <c r="S319222" s="33"/>
      <c r="T319222" s="33"/>
    </row>
    <row r="319239" spans="19:20">
      <c r="S319239" s="33"/>
      <c r="T319239" s="33"/>
    </row>
    <row r="319256" spans="19:20">
      <c r="S319256" s="33"/>
      <c r="T319256" s="33"/>
    </row>
    <row r="319273" spans="19:20">
      <c r="S319273" s="33"/>
      <c r="T319273" s="33"/>
    </row>
    <row r="319290" spans="19:20">
      <c r="S319290" s="33"/>
      <c r="T319290" s="33"/>
    </row>
    <row r="319307" spans="19:20">
      <c r="S319307" s="33"/>
      <c r="T319307" s="33"/>
    </row>
    <row r="319324" spans="19:20">
      <c r="S319324" s="33"/>
      <c r="T319324" s="33"/>
    </row>
    <row r="319341" spans="19:20">
      <c r="S319341" s="33"/>
      <c r="T319341" s="33"/>
    </row>
    <row r="319358" spans="19:20">
      <c r="S319358" s="33"/>
      <c r="T319358" s="33"/>
    </row>
    <row r="319375" spans="19:20">
      <c r="S319375" s="33"/>
      <c r="T319375" s="33"/>
    </row>
    <row r="319392" spans="19:20">
      <c r="S319392" s="33"/>
      <c r="T319392" s="33"/>
    </row>
    <row r="319409" spans="19:20">
      <c r="S319409" s="33"/>
      <c r="T319409" s="33"/>
    </row>
    <row r="319426" spans="19:20">
      <c r="S319426" s="33"/>
      <c r="T319426" s="33"/>
    </row>
    <row r="319443" spans="19:20">
      <c r="S319443" s="33"/>
      <c r="T319443" s="33"/>
    </row>
    <row r="319460" spans="19:20">
      <c r="S319460" s="33"/>
      <c r="T319460" s="33"/>
    </row>
    <row r="319477" spans="19:20">
      <c r="S319477" s="33"/>
      <c r="T319477" s="33"/>
    </row>
    <row r="319494" spans="19:20">
      <c r="S319494" s="33"/>
      <c r="T319494" s="33"/>
    </row>
    <row r="319511" spans="19:20">
      <c r="S319511" s="33"/>
      <c r="T319511" s="33"/>
    </row>
    <row r="319528" spans="19:20">
      <c r="S319528" s="33"/>
      <c r="T319528" s="33"/>
    </row>
    <row r="319545" spans="19:20">
      <c r="S319545" s="33"/>
      <c r="T319545" s="33"/>
    </row>
    <row r="319562" spans="19:20">
      <c r="S319562" s="33"/>
      <c r="T319562" s="33"/>
    </row>
    <row r="319579" spans="19:20">
      <c r="S319579" s="33"/>
      <c r="T319579" s="33"/>
    </row>
    <row r="319596" spans="19:20">
      <c r="S319596" s="33"/>
      <c r="T319596" s="33"/>
    </row>
    <row r="319613" spans="19:20">
      <c r="S319613" s="33"/>
      <c r="T319613" s="33"/>
    </row>
    <row r="319630" spans="19:20">
      <c r="S319630" s="33"/>
      <c r="T319630" s="33"/>
    </row>
    <row r="319647" spans="19:20">
      <c r="S319647" s="33"/>
      <c r="T319647" s="33"/>
    </row>
    <row r="319664" spans="19:20">
      <c r="S319664" s="33"/>
      <c r="T319664" s="33"/>
    </row>
    <row r="319681" spans="19:20">
      <c r="S319681" s="33"/>
      <c r="T319681" s="33"/>
    </row>
    <row r="319698" spans="19:20">
      <c r="S319698" s="33"/>
      <c r="T319698" s="33"/>
    </row>
    <row r="319715" spans="19:20">
      <c r="S319715" s="33"/>
      <c r="T319715" s="33"/>
    </row>
    <row r="319732" spans="19:20">
      <c r="S319732" s="33"/>
      <c r="T319732" s="33"/>
    </row>
    <row r="319749" spans="19:20">
      <c r="S319749" s="33"/>
      <c r="T319749" s="33"/>
    </row>
    <row r="319766" spans="19:20">
      <c r="S319766" s="33"/>
      <c r="T319766" s="33"/>
    </row>
    <row r="319783" spans="19:20">
      <c r="S319783" s="33"/>
      <c r="T319783" s="33"/>
    </row>
    <row r="319800" spans="19:20">
      <c r="S319800" s="33"/>
      <c r="T319800" s="33"/>
    </row>
    <row r="319817" spans="19:20">
      <c r="S319817" s="33"/>
      <c r="T319817" s="33"/>
    </row>
    <row r="319834" spans="19:20">
      <c r="S319834" s="33"/>
      <c r="T319834" s="33"/>
    </row>
    <row r="319851" spans="19:20">
      <c r="S319851" s="33"/>
      <c r="T319851" s="33"/>
    </row>
    <row r="319868" spans="19:20">
      <c r="S319868" s="33"/>
      <c r="T319868" s="33"/>
    </row>
    <row r="319885" spans="19:20">
      <c r="S319885" s="33"/>
      <c r="T319885" s="33"/>
    </row>
    <row r="319902" spans="19:20">
      <c r="S319902" s="33"/>
      <c r="T319902" s="33"/>
    </row>
    <row r="319919" spans="19:20">
      <c r="S319919" s="33"/>
      <c r="T319919" s="33"/>
    </row>
    <row r="319936" spans="19:20">
      <c r="S319936" s="33"/>
      <c r="T319936" s="33"/>
    </row>
    <row r="319953" spans="19:20">
      <c r="S319953" s="33"/>
      <c r="T319953" s="33"/>
    </row>
    <row r="319970" spans="19:20">
      <c r="S319970" s="33"/>
      <c r="T319970" s="33"/>
    </row>
    <row r="319987" spans="19:20">
      <c r="S319987" s="33"/>
      <c r="T319987" s="33"/>
    </row>
    <row r="320004" spans="19:20">
      <c r="S320004" s="33"/>
      <c r="T320004" s="33"/>
    </row>
    <row r="320021" spans="19:20">
      <c r="S320021" s="33"/>
      <c r="T320021" s="33"/>
    </row>
    <row r="320038" spans="19:20">
      <c r="S320038" s="33"/>
      <c r="T320038" s="33"/>
    </row>
    <row r="320055" spans="19:20">
      <c r="S320055" s="33"/>
      <c r="T320055" s="33"/>
    </row>
    <row r="320072" spans="19:20">
      <c r="S320072" s="33"/>
      <c r="T320072" s="33"/>
    </row>
    <row r="320089" spans="19:20">
      <c r="S320089" s="33"/>
      <c r="T320089" s="33"/>
    </row>
    <row r="320106" spans="19:20">
      <c r="S320106" s="33"/>
      <c r="T320106" s="33"/>
    </row>
    <row r="320123" spans="19:20">
      <c r="S320123" s="33"/>
      <c r="T320123" s="33"/>
    </row>
    <row r="320140" spans="19:20">
      <c r="S320140" s="33"/>
      <c r="T320140" s="33"/>
    </row>
    <row r="320157" spans="19:20">
      <c r="S320157" s="33"/>
      <c r="T320157" s="33"/>
    </row>
    <row r="320174" spans="19:20">
      <c r="S320174" s="33"/>
      <c r="T320174" s="33"/>
    </row>
    <row r="320191" spans="19:20">
      <c r="S320191" s="33"/>
      <c r="T320191" s="33"/>
    </row>
    <row r="320208" spans="19:20">
      <c r="S320208" s="33"/>
      <c r="T320208" s="33"/>
    </row>
    <row r="320225" spans="19:20">
      <c r="S320225" s="33"/>
      <c r="T320225" s="33"/>
    </row>
    <row r="320242" spans="19:20">
      <c r="S320242" s="33"/>
      <c r="T320242" s="33"/>
    </row>
    <row r="320259" spans="19:20">
      <c r="S320259" s="33"/>
      <c r="T320259" s="33"/>
    </row>
    <row r="320276" spans="19:20">
      <c r="S320276" s="33"/>
      <c r="T320276" s="33"/>
    </row>
    <row r="320293" spans="19:20">
      <c r="S320293" s="33"/>
      <c r="T320293" s="33"/>
    </row>
    <row r="320310" spans="19:20">
      <c r="S320310" s="33"/>
      <c r="T320310" s="33"/>
    </row>
    <row r="320327" spans="19:20">
      <c r="S320327" s="33"/>
      <c r="T320327" s="33"/>
    </row>
    <row r="320344" spans="19:20">
      <c r="S320344" s="33"/>
      <c r="T320344" s="33"/>
    </row>
    <row r="320361" spans="19:20">
      <c r="S320361" s="33"/>
      <c r="T320361" s="33"/>
    </row>
    <row r="320378" spans="19:20">
      <c r="S320378" s="33"/>
      <c r="T320378" s="33"/>
    </row>
    <row r="320395" spans="19:20">
      <c r="S320395" s="33"/>
      <c r="T320395" s="33"/>
    </row>
    <row r="320412" spans="19:20">
      <c r="S320412" s="33"/>
      <c r="T320412" s="33"/>
    </row>
    <row r="320429" spans="19:20">
      <c r="S320429" s="33"/>
      <c r="T320429" s="33"/>
    </row>
    <row r="320446" spans="19:20">
      <c r="S320446" s="33"/>
      <c r="T320446" s="33"/>
    </row>
    <row r="320463" spans="19:20">
      <c r="S320463" s="33"/>
      <c r="T320463" s="33"/>
    </row>
    <row r="320480" spans="19:20">
      <c r="S320480" s="33"/>
      <c r="T320480" s="33"/>
    </row>
    <row r="320497" spans="19:20">
      <c r="S320497" s="33"/>
      <c r="T320497" s="33"/>
    </row>
    <row r="320514" spans="19:20">
      <c r="S320514" s="33"/>
      <c r="T320514" s="33"/>
    </row>
    <row r="320531" spans="19:20">
      <c r="S320531" s="33"/>
      <c r="T320531" s="33"/>
    </row>
    <row r="320548" spans="19:20">
      <c r="S320548" s="33"/>
      <c r="T320548" s="33"/>
    </row>
    <row r="320565" spans="19:20">
      <c r="S320565" s="33"/>
      <c r="T320565" s="33"/>
    </row>
    <row r="320582" spans="19:20">
      <c r="S320582" s="33"/>
      <c r="T320582" s="33"/>
    </row>
    <row r="320599" spans="19:20">
      <c r="S320599" s="33"/>
      <c r="T320599" s="33"/>
    </row>
    <row r="320616" spans="19:20">
      <c r="S320616" s="33"/>
      <c r="T320616" s="33"/>
    </row>
    <row r="320633" spans="19:20">
      <c r="S320633" s="33"/>
      <c r="T320633" s="33"/>
    </row>
    <row r="320650" spans="19:20">
      <c r="S320650" s="33"/>
      <c r="T320650" s="33"/>
    </row>
    <row r="320667" spans="19:20">
      <c r="S320667" s="33"/>
      <c r="T320667" s="33"/>
    </row>
    <row r="320684" spans="19:20">
      <c r="S320684" s="33"/>
      <c r="T320684" s="33"/>
    </row>
    <row r="320701" spans="19:20">
      <c r="S320701" s="33"/>
      <c r="T320701" s="33"/>
    </row>
    <row r="320718" spans="19:20">
      <c r="S320718" s="33"/>
      <c r="T320718" s="33"/>
    </row>
    <row r="320735" spans="19:20">
      <c r="S320735" s="33"/>
      <c r="T320735" s="33"/>
    </row>
    <row r="320752" spans="19:20">
      <c r="S320752" s="33"/>
      <c r="T320752" s="33"/>
    </row>
    <row r="320769" spans="19:20">
      <c r="S320769" s="33"/>
      <c r="T320769" s="33"/>
    </row>
    <row r="320786" spans="19:20">
      <c r="S320786" s="33"/>
      <c r="T320786" s="33"/>
    </row>
    <row r="320803" spans="19:20">
      <c r="S320803" s="33"/>
      <c r="T320803" s="33"/>
    </row>
    <row r="320820" spans="19:20">
      <c r="S320820" s="33"/>
      <c r="T320820" s="33"/>
    </row>
    <row r="320837" spans="19:20">
      <c r="S320837" s="33"/>
      <c r="T320837" s="33"/>
    </row>
    <row r="320854" spans="19:20">
      <c r="S320854" s="33"/>
      <c r="T320854" s="33"/>
    </row>
    <row r="320871" spans="19:20">
      <c r="S320871" s="33"/>
      <c r="T320871" s="33"/>
    </row>
    <row r="320888" spans="19:20">
      <c r="S320888" s="33"/>
      <c r="T320888" s="33"/>
    </row>
    <row r="320905" spans="19:20">
      <c r="S320905" s="33"/>
      <c r="T320905" s="33"/>
    </row>
    <row r="320922" spans="19:20">
      <c r="S320922" s="33"/>
      <c r="T320922" s="33"/>
    </row>
    <row r="320939" spans="19:20">
      <c r="S320939" s="33"/>
      <c r="T320939" s="33"/>
    </row>
    <row r="320956" spans="19:20">
      <c r="S320956" s="33"/>
      <c r="T320956" s="33"/>
    </row>
    <row r="320973" spans="19:20">
      <c r="S320973" s="33"/>
      <c r="T320973" s="33"/>
    </row>
    <row r="320990" spans="19:20">
      <c r="S320990" s="33"/>
      <c r="T320990" s="33"/>
    </row>
    <row r="321007" spans="19:20">
      <c r="S321007" s="33"/>
      <c r="T321007" s="33"/>
    </row>
    <row r="321024" spans="19:20">
      <c r="S321024" s="33"/>
      <c r="T321024" s="33"/>
    </row>
    <row r="321041" spans="19:20">
      <c r="S321041" s="33"/>
      <c r="T321041" s="33"/>
    </row>
    <row r="321058" spans="19:20">
      <c r="S321058" s="33"/>
      <c r="T321058" s="33"/>
    </row>
    <row r="321075" spans="19:20">
      <c r="S321075" s="33"/>
      <c r="T321075" s="33"/>
    </row>
    <row r="321092" spans="19:20">
      <c r="S321092" s="33"/>
      <c r="T321092" s="33"/>
    </row>
    <row r="321109" spans="19:20">
      <c r="S321109" s="33"/>
      <c r="T321109" s="33"/>
    </row>
    <row r="321126" spans="19:20">
      <c r="S321126" s="33"/>
      <c r="T321126" s="33"/>
    </row>
    <row r="321143" spans="19:20">
      <c r="S321143" s="33"/>
      <c r="T321143" s="33"/>
    </row>
    <row r="321160" spans="19:20">
      <c r="S321160" s="33"/>
      <c r="T321160" s="33"/>
    </row>
    <row r="321177" spans="19:20">
      <c r="S321177" s="33"/>
      <c r="T321177" s="33"/>
    </row>
    <row r="321194" spans="19:20">
      <c r="S321194" s="33"/>
      <c r="T321194" s="33"/>
    </row>
    <row r="321211" spans="19:20">
      <c r="S321211" s="33"/>
      <c r="T321211" s="33"/>
    </row>
    <row r="321228" spans="19:20">
      <c r="S321228" s="33"/>
      <c r="T321228" s="33"/>
    </row>
    <row r="321245" spans="19:20">
      <c r="S321245" s="33"/>
      <c r="T321245" s="33"/>
    </row>
    <row r="321262" spans="19:20">
      <c r="S321262" s="33"/>
      <c r="T321262" s="33"/>
    </row>
    <row r="321279" spans="19:20">
      <c r="S321279" s="33"/>
      <c r="T321279" s="33"/>
    </row>
    <row r="321296" spans="19:20">
      <c r="S321296" s="33"/>
      <c r="T321296" s="33"/>
    </row>
    <row r="321313" spans="19:20">
      <c r="S321313" s="33"/>
      <c r="T321313" s="33"/>
    </row>
    <row r="321330" spans="19:20">
      <c r="S321330" s="33"/>
      <c r="T321330" s="33"/>
    </row>
    <row r="321347" spans="19:20">
      <c r="S321347" s="33"/>
      <c r="T321347" s="33"/>
    </row>
    <row r="321364" spans="19:20">
      <c r="S321364" s="33"/>
      <c r="T321364" s="33"/>
    </row>
    <row r="321381" spans="19:20">
      <c r="S321381" s="33"/>
      <c r="T321381" s="33"/>
    </row>
    <row r="321398" spans="19:20">
      <c r="S321398" s="33"/>
      <c r="T321398" s="33"/>
    </row>
    <row r="321415" spans="19:20">
      <c r="S321415" s="33"/>
      <c r="T321415" s="33"/>
    </row>
    <row r="321432" spans="19:20">
      <c r="S321432" s="33"/>
      <c r="T321432" s="33"/>
    </row>
    <row r="321449" spans="19:20">
      <c r="S321449" s="33"/>
      <c r="T321449" s="33"/>
    </row>
    <row r="321466" spans="19:20">
      <c r="S321466" s="33"/>
      <c r="T321466" s="33"/>
    </row>
    <row r="321483" spans="19:20">
      <c r="S321483" s="33"/>
      <c r="T321483" s="33"/>
    </row>
    <row r="321500" spans="19:20">
      <c r="S321500" s="33"/>
      <c r="T321500" s="33"/>
    </row>
    <row r="321517" spans="19:20">
      <c r="S321517" s="33"/>
      <c r="T321517" s="33"/>
    </row>
    <row r="321534" spans="19:20">
      <c r="S321534" s="33"/>
      <c r="T321534" s="33"/>
    </row>
    <row r="321551" spans="19:20">
      <c r="S321551" s="33"/>
      <c r="T321551" s="33"/>
    </row>
    <row r="321568" spans="19:20">
      <c r="S321568" s="33"/>
      <c r="T321568" s="33"/>
    </row>
    <row r="321585" spans="19:20">
      <c r="S321585" s="33"/>
      <c r="T321585" s="33"/>
    </row>
    <row r="321602" spans="19:20">
      <c r="S321602" s="33"/>
      <c r="T321602" s="33"/>
    </row>
    <row r="321619" spans="19:20">
      <c r="S321619" s="33"/>
      <c r="T321619" s="33"/>
    </row>
    <row r="321636" spans="19:20">
      <c r="S321636" s="33"/>
      <c r="T321636" s="33"/>
    </row>
    <row r="321653" spans="19:20">
      <c r="S321653" s="33"/>
      <c r="T321653" s="33"/>
    </row>
    <row r="321670" spans="19:20">
      <c r="S321670" s="33"/>
      <c r="T321670" s="33"/>
    </row>
    <row r="321687" spans="19:20">
      <c r="S321687" s="33"/>
      <c r="T321687" s="33"/>
    </row>
    <row r="321704" spans="19:20">
      <c r="S321704" s="33"/>
      <c r="T321704" s="33"/>
    </row>
    <row r="321721" spans="19:20">
      <c r="S321721" s="33"/>
      <c r="T321721" s="33"/>
    </row>
    <row r="321738" spans="19:20">
      <c r="S321738" s="33"/>
      <c r="T321738" s="33"/>
    </row>
    <row r="321755" spans="19:20">
      <c r="S321755" s="33"/>
      <c r="T321755" s="33"/>
    </row>
    <row r="321772" spans="19:20">
      <c r="S321772" s="33"/>
      <c r="T321772" s="33"/>
    </row>
    <row r="321789" spans="19:20">
      <c r="S321789" s="33"/>
      <c r="T321789" s="33"/>
    </row>
    <row r="321806" spans="19:20">
      <c r="S321806" s="33"/>
      <c r="T321806" s="33"/>
    </row>
    <row r="321823" spans="19:20">
      <c r="S321823" s="33"/>
      <c r="T321823" s="33"/>
    </row>
    <row r="321840" spans="19:20">
      <c r="S321840" s="33"/>
      <c r="T321840" s="33"/>
    </row>
    <row r="321857" spans="19:20">
      <c r="S321857" s="33"/>
      <c r="T321857" s="33"/>
    </row>
    <row r="321874" spans="19:20">
      <c r="S321874" s="33"/>
      <c r="T321874" s="33"/>
    </row>
    <row r="321891" spans="19:20">
      <c r="S321891" s="33"/>
      <c r="T321891" s="33"/>
    </row>
    <row r="321908" spans="19:20">
      <c r="S321908" s="33"/>
      <c r="T321908" s="33"/>
    </row>
    <row r="321925" spans="19:20">
      <c r="S321925" s="33"/>
      <c r="T321925" s="33"/>
    </row>
    <row r="321942" spans="19:20">
      <c r="S321942" s="33"/>
      <c r="T321942" s="33"/>
    </row>
    <row r="321959" spans="19:20">
      <c r="S321959" s="33"/>
      <c r="T321959" s="33"/>
    </row>
    <row r="321976" spans="19:20">
      <c r="S321976" s="33"/>
      <c r="T321976" s="33"/>
    </row>
    <row r="321993" spans="19:20">
      <c r="S321993" s="33"/>
      <c r="T321993" s="33"/>
    </row>
    <row r="322010" spans="19:20">
      <c r="S322010" s="33"/>
      <c r="T322010" s="33"/>
    </row>
    <row r="322027" spans="19:20">
      <c r="S322027" s="33"/>
      <c r="T322027" s="33"/>
    </row>
    <row r="322044" spans="19:20">
      <c r="S322044" s="33"/>
      <c r="T322044" s="33"/>
    </row>
    <row r="322061" spans="19:20">
      <c r="S322061" s="33"/>
      <c r="T322061" s="33"/>
    </row>
    <row r="322078" spans="19:20">
      <c r="S322078" s="33"/>
      <c r="T322078" s="33"/>
    </row>
    <row r="322095" spans="19:20">
      <c r="S322095" s="33"/>
      <c r="T322095" s="33"/>
    </row>
    <row r="322112" spans="19:20">
      <c r="S322112" s="33"/>
      <c r="T322112" s="33"/>
    </row>
    <row r="322129" spans="19:20">
      <c r="S322129" s="33"/>
      <c r="T322129" s="33"/>
    </row>
    <row r="322146" spans="19:20">
      <c r="S322146" s="33"/>
      <c r="T322146" s="33"/>
    </row>
    <row r="322163" spans="19:20">
      <c r="S322163" s="33"/>
      <c r="T322163" s="33"/>
    </row>
    <row r="322180" spans="19:20">
      <c r="S322180" s="33"/>
      <c r="T322180" s="33"/>
    </row>
    <row r="322197" spans="19:20">
      <c r="S322197" s="33"/>
      <c r="T322197" s="33"/>
    </row>
    <row r="322214" spans="19:20">
      <c r="S322214" s="33"/>
      <c r="T322214" s="33"/>
    </row>
    <row r="322231" spans="19:20">
      <c r="S322231" s="33"/>
      <c r="T322231" s="33"/>
    </row>
    <row r="322248" spans="19:20">
      <c r="S322248" s="33"/>
      <c r="T322248" s="33"/>
    </row>
    <row r="322265" spans="19:20">
      <c r="S322265" s="33"/>
      <c r="T322265" s="33"/>
    </row>
    <row r="322282" spans="19:20">
      <c r="S322282" s="33"/>
      <c r="T322282" s="33"/>
    </row>
    <row r="322299" spans="19:20">
      <c r="S322299" s="33"/>
      <c r="T322299" s="33"/>
    </row>
    <row r="322316" spans="19:20">
      <c r="S322316" s="33"/>
      <c r="T322316" s="33"/>
    </row>
    <row r="322333" spans="19:20">
      <c r="S322333" s="33"/>
      <c r="T322333" s="33"/>
    </row>
    <row r="322350" spans="19:20">
      <c r="S322350" s="33"/>
      <c r="T322350" s="33"/>
    </row>
    <row r="322367" spans="19:20">
      <c r="S322367" s="33"/>
      <c r="T322367" s="33"/>
    </row>
    <row r="322384" spans="19:20">
      <c r="S322384" s="33"/>
      <c r="T322384" s="33"/>
    </row>
    <row r="322401" spans="19:20">
      <c r="S322401" s="33"/>
      <c r="T322401" s="33"/>
    </row>
    <row r="322418" spans="19:20">
      <c r="S322418" s="33"/>
      <c r="T322418" s="33"/>
    </row>
    <row r="322435" spans="19:20">
      <c r="S322435" s="33"/>
      <c r="T322435" s="33"/>
    </row>
    <row r="322452" spans="19:20">
      <c r="S322452" s="33"/>
      <c r="T322452" s="33"/>
    </row>
    <row r="322469" spans="19:20">
      <c r="S322469" s="33"/>
      <c r="T322469" s="33"/>
    </row>
    <row r="322486" spans="19:20">
      <c r="S322486" s="33"/>
      <c r="T322486" s="33"/>
    </row>
    <row r="322503" spans="19:20">
      <c r="S322503" s="33"/>
      <c r="T322503" s="33"/>
    </row>
    <row r="322520" spans="19:20">
      <c r="S322520" s="33"/>
      <c r="T322520" s="33"/>
    </row>
    <row r="322537" spans="19:20">
      <c r="S322537" s="33"/>
      <c r="T322537" s="33"/>
    </row>
    <row r="322554" spans="19:20">
      <c r="S322554" s="33"/>
      <c r="T322554" s="33"/>
    </row>
    <row r="322571" spans="19:20">
      <c r="S322571" s="33"/>
      <c r="T322571" s="33"/>
    </row>
    <row r="322588" spans="19:20">
      <c r="S322588" s="33"/>
      <c r="T322588" s="33"/>
    </row>
    <row r="322605" spans="19:20">
      <c r="S322605" s="33"/>
      <c r="T322605" s="33"/>
    </row>
    <row r="322622" spans="19:20">
      <c r="S322622" s="33"/>
      <c r="T322622" s="33"/>
    </row>
    <row r="322639" spans="19:20">
      <c r="S322639" s="33"/>
      <c r="T322639" s="33"/>
    </row>
    <row r="322656" spans="19:20">
      <c r="S322656" s="33"/>
      <c r="T322656" s="33"/>
    </row>
    <row r="322673" spans="19:20">
      <c r="S322673" s="33"/>
      <c r="T322673" s="33"/>
    </row>
    <row r="322690" spans="19:20">
      <c r="S322690" s="33"/>
      <c r="T322690" s="33"/>
    </row>
    <row r="322707" spans="19:20">
      <c r="S322707" s="33"/>
      <c r="T322707" s="33"/>
    </row>
    <row r="322724" spans="19:20">
      <c r="S322724" s="33"/>
      <c r="T322724" s="33"/>
    </row>
    <row r="322741" spans="19:20">
      <c r="S322741" s="33"/>
      <c r="T322741" s="33"/>
    </row>
    <row r="322758" spans="19:20">
      <c r="S322758" s="33"/>
      <c r="T322758" s="33"/>
    </row>
    <row r="322775" spans="19:20">
      <c r="S322775" s="33"/>
      <c r="T322775" s="33"/>
    </row>
    <row r="322792" spans="19:20">
      <c r="S322792" s="33"/>
      <c r="T322792" s="33"/>
    </row>
    <row r="322809" spans="19:20">
      <c r="S322809" s="33"/>
      <c r="T322809" s="33"/>
    </row>
    <row r="322826" spans="19:20">
      <c r="S322826" s="33"/>
      <c r="T322826" s="33"/>
    </row>
    <row r="322843" spans="19:20">
      <c r="S322843" s="33"/>
      <c r="T322843" s="33"/>
    </row>
    <row r="322860" spans="19:20">
      <c r="S322860" s="33"/>
      <c r="T322860" s="33"/>
    </row>
    <row r="322877" spans="19:20">
      <c r="S322877" s="33"/>
      <c r="T322877" s="33"/>
    </row>
    <row r="322894" spans="19:20">
      <c r="S322894" s="33"/>
      <c r="T322894" s="33"/>
    </row>
    <row r="322911" spans="19:20">
      <c r="S322911" s="33"/>
      <c r="T322911" s="33"/>
    </row>
    <row r="322928" spans="19:20">
      <c r="S322928" s="33"/>
      <c r="T322928" s="33"/>
    </row>
    <row r="322945" spans="19:20">
      <c r="S322945" s="33"/>
      <c r="T322945" s="33"/>
    </row>
    <row r="322962" spans="19:20">
      <c r="S322962" s="33"/>
      <c r="T322962" s="33"/>
    </row>
    <row r="322979" spans="19:20">
      <c r="S322979" s="33"/>
      <c r="T322979" s="33"/>
    </row>
    <row r="322996" spans="19:20">
      <c r="S322996" s="33"/>
      <c r="T322996" s="33"/>
    </row>
    <row r="323013" spans="19:20">
      <c r="S323013" s="33"/>
      <c r="T323013" s="33"/>
    </row>
    <row r="323030" spans="19:20">
      <c r="S323030" s="33"/>
      <c r="T323030" s="33"/>
    </row>
    <row r="323047" spans="19:20">
      <c r="S323047" s="33"/>
      <c r="T323047" s="33"/>
    </row>
    <row r="323064" spans="19:20">
      <c r="S323064" s="33"/>
      <c r="T323064" s="33"/>
    </row>
    <row r="323081" spans="19:20">
      <c r="S323081" s="33"/>
      <c r="T323081" s="33"/>
    </row>
    <row r="323098" spans="19:20">
      <c r="S323098" s="33"/>
      <c r="T323098" s="33"/>
    </row>
    <row r="323115" spans="19:20">
      <c r="S323115" s="33"/>
      <c r="T323115" s="33"/>
    </row>
    <row r="323132" spans="19:20">
      <c r="S323132" s="33"/>
      <c r="T323132" s="33"/>
    </row>
    <row r="323149" spans="19:20">
      <c r="S323149" s="33"/>
      <c r="T323149" s="33"/>
    </row>
    <row r="323166" spans="19:20">
      <c r="S323166" s="33"/>
      <c r="T323166" s="33"/>
    </row>
    <row r="323183" spans="19:20">
      <c r="S323183" s="33"/>
      <c r="T323183" s="33"/>
    </row>
    <row r="323200" spans="19:20">
      <c r="S323200" s="33"/>
      <c r="T323200" s="33"/>
    </row>
    <row r="323217" spans="19:20">
      <c r="S323217" s="33"/>
      <c r="T323217" s="33"/>
    </row>
    <row r="323234" spans="19:20">
      <c r="S323234" s="33"/>
      <c r="T323234" s="33"/>
    </row>
    <row r="323251" spans="19:20">
      <c r="S323251" s="33"/>
      <c r="T323251" s="33"/>
    </row>
    <row r="323268" spans="19:20">
      <c r="S323268" s="33"/>
      <c r="T323268" s="33"/>
    </row>
    <row r="323285" spans="19:20">
      <c r="S323285" s="33"/>
      <c r="T323285" s="33"/>
    </row>
    <row r="323302" spans="19:20">
      <c r="S323302" s="33"/>
      <c r="T323302" s="33"/>
    </row>
    <row r="323319" spans="19:20">
      <c r="S323319" s="33"/>
      <c r="T323319" s="33"/>
    </row>
    <row r="323336" spans="19:20">
      <c r="S323336" s="33"/>
      <c r="T323336" s="33"/>
    </row>
    <row r="323353" spans="19:20">
      <c r="S323353" s="33"/>
      <c r="T323353" s="33"/>
    </row>
    <row r="323370" spans="19:20">
      <c r="S323370" s="33"/>
      <c r="T323370" s="33"/>
    </row>
    <row r="323387" spans="19:20">
      <c r="S323387" s="33"/>
      <c r="T323387" s="33"/>
    </row>
    <row r="323404" spans="19:20">
      <c r="S323404" s="33"/>
      <c r="T323404" s="33"/>
    </row>
    <row r="323421" spans="19:20">
      <c r="S323421" s="33"/>
      <c r="T323421" s="33"/>
    </row>
    <row r="323438" spans="19:20">
      <c r="S323438" s="33"/>
      <c r="T323438" s="33"/>
    </row>
    <row r="323455" spans="19:20">
      <c r="S323455" s="33"/>
      <c r="T323455" s="33"/>
    </row>
    <row r="323472" spans="19:20">
      <c r="S323472" s="33"/>
      <c r="T323472" s="33"/>
    </row>
    <row r="323489" spans="19:20">
      <c r="S323489" s="33"/>
      <c r="T323489" s="33"/>
    </row>
    <row r="323506" spans="19:20">
      <c r="S323506" s="33"/>
      <c r="T323506" s="33"/>
    </row>
    <row r="323523" spans="19:20">
      <c r="S323523" s="33"/>
      <c r="T323523" s="33"/>
    </row>
    <row r="323540" spans="19:20">
      <c r="S323540" s="33"/>
      <c r="T323540" s="33"/>
    </row>
    <row r="323557" spans="19:20">
      <c r="S323557" s="33"/>
      <c r="T323557" s="33"/>
    </row>
    <row r="323574" spans="19:20">
      <c r="S323574" s="33"/>
      <c r="T323574" s="33"/>
    </row>
    <row r="323591" spans="19:20">
      <c r="S323591" s="33"/>
      <c r="T323591" s="33"/>
    </row>
    <row r="323608" spans="19:20">
      <c r="S323608" s="33"/>
      <c r="T323608" s="33"/>
    </row>
    <row r="323625" spans="19:20">
      <c r="S323625" s="33"/>
      <c r="T323625" s="33"/>
    </row>
    <row r="323642" spans="19:20">
      <c r="S323642" s="33"/>
      <c r="T323642" s="33"/>
    </row>
    <row r="323659" spans="19:20">
      <c r="S323659" s="33"/>
      <c r="T323659" s="33"/>
    </row>
    <row r="323676" spans="19:20">
      <c r="S323676" s="33"/>
      <c r="T323676" s="33"/>
    </row>
    <row r="323693" spans="19:20">
      <c r="S323693" s="33"/>
      <c r="T323693" s="33"/>
    </row>
    <row r="323710" spans="19:20">
      <c r="S323710" s="33"/>
      <c r="T323710" s="33"/>
    </row>
    <row r="323727" spans="19:20">
      <c r="S323727" s="33"/>
      <c r="T323727" s="33"/>
    </row>
    <row r="323744" spans="19:20">
      <c r="S323744" s="33"/>
      <c r="T323744" s="33"/>
    </row>
    <row r="323761" spans="19:20">
      <c r="S323761" s="33"/>
      <c r="T323761" s="33"/>
    </row>
    <row r="323778" spans="19:20">
      <c r="S323778" s="33"/>
      <c r="T323778" s="33"/>
    </row>
    <row r="323795" spans="19:20">
      <c r="S323795" s="33"/>
      <c r="T323795" s="33"/>
    </row>
    <row r="323812" spans="19:20">
      <c r="S323812" s="33"/>
      <c r="T323812" s="33"/>
    </row>
    <row r="323829" spans="19:20">
      <c r="S323829" s="33"/>
      <c r="T323829" s="33"/>
    </row>
    <row r="323846" spans="19:20">
      <c r="S323846" s="33"/>
      <c r="T323846" s="33"/>
    </row>
    <row r="323863" spans="19:20">
      <c r="S323863" s="33"/>
      <c r="T323863" s="33"/>
    </row>
    <row r="323880" spans="19:20">
      <c r="S323880" s="33"/>
      <c r="T323880" s="33"/>
    </row>
    <row r="323897" spans="19:20">
      <c r="S323897" s="33"/>
      <c r="T323897" s="33"/>
    </row>
    <row r="323914" spans="19:20">
      <c r="S323914" s="33"/>
      <c r="T323914" s="33"/>
    </row>
    <row r="323931" spans="19:20">
      <c r="S323931" s="33"/>
      <c r="T323931" s="33"/>
    </row>
    <row r="323948" spans="19:20">
      <c r="S323948" s="33"/>
      <c r="T323948" s="33"/>
    </row>
    <row r="323965" spans="19:20">
      <c r="S323965" s="33"/>
      <c r="T323965" s="33"/>
    </row>
    <row r="323982" spans="19:20">
      <c r="S323982" s="33"/>
      <c r="T323982" s="33"/>
    </row>
    <row r="323999" spans="19:20">
      <c r="S323999" s="33"/>
      <c r="T323999" s="33"/>
    </row>
    <row r="324016" spans="19:20">
      <c r="S324016" s="33"/>
      <c r="T324016" s="33"/>
    </row>
    <row r="324033" spans="19:20">
      <c r="S324033" s="33"/>
      <c r="T324033" s="33"/>
    </row>
    <row r="324050" spans="19:20">
      <c r="S324050" s="33"/>
      <c r="T324050" s="33"/>
    </row>
    <row r="324067" spans="19:20">
      <c r="S324067" s="33"/>
      <c r="T324067" s="33"/>
    </row>
    <row r="324084" spans="19:20">
      <c r="S324084" s="33"/>
      <c r="T324084" s="33"/>
    </row>
    <row r="324101" spans="19:20">
      <c r="S324101" s="33"/>
      <c r="T324101" s="33"/>
    </row>
    <row r="324118" spans="19:20">
      <c r="S324118" s="33"/>
      <c r="T324118" s="33"/>
    </row>
    <row r="324135" spans="19:20">
      <c r="S324135" s="33"/>
      <c r="T324135" s="33"/>
    </row>
    <row r="324152" spans="19:20">
      <c r="S324152" s="33"/>
      <c r="T324152" s="33"/>
    </row>
    <row r="324169" spans="19:20">
      <c r="S324169" s="33"/>
      <c r="T324169" s="33"/>
    </row>
    <row r="324186" spans="19:20">
      <c r="S324186" s="33"/>
      <c r="T324186" s="33"/>
    </row>
    <row r="324203" spans="19:20">
      <c r="S324203" s="33"/>
      <c r="T324203" s="33"/>
    </row>
    <row r="324220" spans="19:20">
      <c r="S324220" s="33"/>
      <c r="T324220" s="33"/>
    </row>
    <row r="324237" spans="19:20">
      <c r="S324237" s="33"/>
      <c r="T324237" s="33"/>
    </row>
    <row r="324254" spans="19:20">
      <c r="S324254" s="33"/>
      <c r="T324254" s="33"/>
    </row>
    <row r="324271" spans="19:20">
      <c r="S324271" s="33"/>
      <c r="T324271" s="33"/>
    </row>
    <row r="324288" spans="19:20">
      <c r="S324288" s="33"/>
      <c r="T324288" s="33"/>
    </row>
    <row r="324305" spans="19:20">
      <c r="S324305" s="33"/>
      <c r="T324305" s="33"/>
    </row>
    <row r="324322" spans="19:20">
      <c r="S324322" s="33"/>
      <c r="T324322" s="33"/>
    </row>
    <row r="324339" spans="19:20">
      <c r="S324339" s="33"/>
      <c r="T324339" s="33"/>
    </row>
    <row r="324356" spans="19:20">
      <c r="S324356" s="33"/>
      <c r="T324356" s="33"/>
    </row>
    <row r="324373" spans="19:20">
      <c r="S324373" s="33"/>
      <c r="T324373" s="33"/>
    </row>
    <row r="324390" spans="19:20">
      <c r="S324390" s="33"/>
      <c r="T324390" s="33"/>
    </row>
    <row r="324407" spans="19:20">
      <c r="S324407" s="33"/>
      <c r="T324407" s="33"/>
    </row>
    <row r="324424" spans="19:20">
      <c r="S324424" s="33"/>
      <c r="T324424" s="33"/>
    </row>
    <row r="324441" spans="19:20">
      <c r="S324441" s="33"/>
      <c r="T324441" s="33"/>
    </row>
    <row r="324458" spans="19:20">
      <c r="S324458" s="33"/>
      <c r="T324458" s="33"/>
    </row>
    <row r="324475" spans="19:20">
      <c r="S324475" s="33"/>
      <c r="T324475" s="33"/>
    </row>
    <row r="324492" spans="19:20">
      <c r="S324492" s="33"/>
      <c r="T324492" s="33"/>
    </row>
    <row r="324509" spans="19:20">
      <c r="S324509" s="33"/>
      <c r="T324509" s="33"/>
    </row>
    <row r="324526" spans="19:20">
      <c r="S324526" s="33"/>
      <c r="T324526" s="33"/>
    </row>
    <row r="324543" spans="19:20">
      <c r="S324543" s="33"/>
      <c r="T324543" s="33"/>
    </row>
    <row r="324560" spans="19:20">
      <c r="S324560" s="33"/>
      <c r="T324560" s="33"/>
    </row>
    <row r="324577" spans="19:20">
      <c r="S324577" s="33"/>
      <c r="T324577" s="33"/>
    </row>
    <row r="324594" spans="19:20">
      <c r="S324594" s="33"/>
      <c r="T324594" s="33"/>
    </row>
    <row r="324611" spans="19:20">
      <c r="S324611" s="33"/>
      <c r="T324611" s="33"/>
    </row>
    <row r="324628" spans="19:20">
      <c r="S324628" s="33"/>
      <c r="T324628" s="33"/>
    </row>
    <row r="324645" spans="19:20">
      <c r="S324645" s="33"/>
      <c r="T324645" s="33"/>
    </row>
    <row r="324662" spans="19:20">
      <c r="S324662" s="33"/>
      <c r="T324662" s="33"/>
    </row>
    <row r="324679" spans="19:20">
      <c r="S324679" s="33"/>
      <c r="T324679" s="33"/>
    </row>
    <row r="324696" spans="19:20">
      <c r="S324696" s="33"/>
      <c r="T324696" s="33"/>
    </row>
    <row r="324713" spans="19:20">
      <c r="S324713" s="33"/>
      <c r="T324713" s="33"/>
    </row>
    <row r="324730" spans="19:20">
      <c r="S324730" s="33"/>
      <c r="T324730" s="33"/>
    </row>
    <row r="324747" spans="19:20">
      <c r="S324747" s="33"/>
      <c r="T324747" s="33"/>
    </row>
    <row r="324764" spans="19:20">
      <c r="S324764" s="33"/>
      <c r="T324764" s="33"/>
    </row>
    <row r="324781" spans="19:20">
      <c r="S324781" s="33"/>
      <c r="T324781" s="33"/>
    </row>
    <row r="324798" spans="19:20">
      <c r="S324798" s="33"/>
      <c r="T324798" s="33"/>
    </row>
    <row r="324815" spans="19:20">
      <c r="S324815" s="33"/>
      <c r="T324815" s="33"/>
    </row>
    <row r="324832" spans="19:20">
      <c r="S324832" s="33"/>
      <c r="T324832" s="33"/>
    </row>
    <row r="324849" spans="19:20">
      <c r="S324849" s="33"/>
      <c r="T324849" s="33"/>
    </row>
    <row r="324866" spans="19:20">
      <c r="S324866" s="33"/>
      <c r="T324866" s="33"/>
    </row>
    <row r="324883" spans="19:20">
      <c r="S324883" s="33"/>
      <c r="T324883" s="33"/>
    </row>
    <row r="324900" spans="19:20">
      <c r="S324900" s="33"/>
      <c r="T324900" s="33"/>
    </row>
    <row r="324917" spans="19:20">
      <c r="S324917" s="33"/>
      <c r="T324917" s="33"/>
    </row>
    <row r="324934" spans="19:20">
      <c r="S324934" s="33"/>
      <c r="T324934" s="33"/>
    </row>
    <row r="324951" spans="19:20">
      <c r="S324951" s="33"/>
      <c r="T324951" s="33"/>
    </row>
    <row r="324968" spans="19:20">
      <c r="S324968" s="33"/>
      <c r="T324968" s="33"/>
    </row>
    <row r="324985" spans="19:20">
      <c r="S324985" s="33"/>
      <c r="T324985" s="33"/>
    </row>
    <row r="325002" spans="19:20">
      <c r="S325002" s="33"/>
      <c r="T325002" s="33"/>
    </row>
    <row r="325019" spans="19:20">
      <c r="S325019" s="33"/>
      <c r="T325019" s="33"/>
    </row>
    <row r="325036" spans="19:20">
      <c r="S325036" s="33"/>
      <c r="T325036" s="33"/>
    </row>
    <row r="325053" spans="19:20">
      <c r="S325053" s="33"/>
      <c r="T325053" s="33"/>
    </row>
    <row r="325070" spans="19:20">
      <c r="S325070" s="33"/>
      <c r="T325070" s="33"/>
    </row>
    <row r="325087" spans="19:20">
      <c r="S325087" s="33"/>
      <c r="T325087" s="33"/>
    </row>
    <row r="325104" spans="19:20">
      <c r="S325104" s="33"/>
      <c r="T325104" s="33"/>
    </row>
    <row r="325121" spans="19:20">
      <c r="S325121" s="33"/>
      <c r="T325121" s="33"/>
    </row>
    <row r="325138" spans="19:20">
      <c r="S325138" s="33"/>
      <c r="T325138" s="33"/>
    </row>
    <row r="325155" spans="19:20">
      <c r="S325155" s="33"/>
      <c r="T325155" s="33"/>
    </row>
    <row r="325172" spans="19:20">
      <c r="S325172" s="33"/>
      <c r="T325172" s="33"/>
    </row>
    <row r="325189" spans="19:20">
      <c r="S325189" s="33"/>
      <c r="T325189" s="33"/>
    </row>
    <row r="325206" spans="19:20">
      <c r="S325206" s="33"/>
      <c r="T325206" s="33"/>
    </row>
    <row r="325223" spans="19:20">
      <c r="S325223" s="33"/>
      <c r="T325223" s="33"/>
    </row>
    <row r="325240" spans="19:20">
      <c r="S325240" s="33"/>
      <c r="T325240" s="33"/>
    </row>
    <row r="325257" spans="19:20">
      <c r="S325257" s="33"/>
      <c r="T325257" s="33"/>
    </row>
    <row r="325274" spans="19:20">
      <c r="S325274" s="33"/>
      <c r="T325274" s="33"/>
    </row>
    <row r="325291" spans="19:20">
      <c r="S325291" s="33"/>
      <c r="T325291" s="33"/>
    </row>
    <row r="325308" spans="19:20">
      <c r="S325308" s="33"/>
      <c r="T325308" s="33"/>
    </row>
    <row r="325325" spans="19:20">
      <c r="S325325" s="33"/>
      <c r="T325325" s="33"/>
    </row>
    <row r="325342" spans="19:20">
      <c r="S325342" s="33"/>
      <c r="T325342" s="33"/>
    </row>
    <row r="325359" spans="19:20">
      <c r="S325359" s="33"/>
      <c r="T325359" s="33"/>
    </row>
    <row r="325376" spans="19:20">
      <c r="S325376" s="33"/>
      <c r="T325376" s="33"/>
    </row>
    <row r="325393" spans="19:20">
      <c r="S325393" s="33"/>
      <c r="T325393" s="33"/>
    </row>
    <row r="325410" spans="19:20">
      <c r="S325410" s="33"/>
      <c r="T325410" s="33"/>
    </row>
    <row r="325427" spans="19:20">
      <c r="S325427" s="33"/>
      <c r="T325427" s="33"/>
    </row>
    <row r="325444" spans="19:20">
      <c r="S325444" s="33"/>
      <c r="T325444" s="33"/>
    </row>
    <row r="325461" spans="19:20">
      <c r="S325461" s="33"/>
      <c r="T325461" s="33"/>
    </row>
    <row r="325478" spans="19:20">
      <c r="S325478" s="33"/>
      <c r="T325478" s="33"/>
    </row>
    <row r="325495" spans="19:20">
      <c r="S325495" s="33"/>
      <c r="T325495" s="33"/>
    </row>
    <row r="325512" spans="19:20">
      <c r="S325512" s="33"/>
      <c r="T325512" s="33"/>
    </row>
    <row r="325529" spans="19:20">
      <c r="S325529" s="33"/>
      <c r="T325529" s="33"/>
    </row>
    <row r="325546" spans="19:20">
      <c r="S325546" s="33"/>
      <c r="T325546" s="33"/>
    </row>
    <row r="325563" spans="19:20">
      <c r="S325563" s="33"/>
      <c r="T325563" s="33"/>
    </row>
    <row r="325580" spans="19:20">
      <c r="S325580" s="33"/>
      <c r="T325580" s="33"/>
    </row>
    <row r="325597" spans="19:20">
      <c r="S325597" s="33"/>
      <c r="T325597" s="33"/>
    </row>
    <row r="325614" spans="19:20">
      <c r="S325614" s="33"/>
      <c r="T325614" s="33"/>
    </row>
    <row r="325631" spans="19:20">
      <c r="S325631" s="33"/>
      <c r="T325631" s="33"/>
    </row>
    <row r="325648" spans="19:20">
      <c r="S325648" s="33"/>
      <c r="T325648" s="33"/>
    </row>
    <row r="325665" spans="19:20">
      <c r="S325665" s="33"/>
      <c r="T325665" s="33"/>
    </row>
    <row r="325682" spans="19:20">
      <c r="S325682" s="33"/>
      <c r="T325682" s="33"/>
    </row>
    <row r="325699" spans="19:20">
      <c r="S325699" s="33"/>
      <c r="T325699" s="33"/>
    </row>
    <row r="325716" spans="19:20">
      <c r="S325716" s="33"/>
      <c r="T325716" s="33"/>
    </row>
    <row r="325733" spans="19:20">
      <c r="S325733" s="33"/>
      <c r="T325733" s="33"/>
    </row>
    <row r="325750" spans="19:20">
      <c r="S325750" s="33"/>
      <c r="T325750" s="33"/>
    </row>
    <row r="325767" spans="19:20">
      <c r="S325767" s="33"/>
      <c r="T325767" s="33"/>
    </row>
    <row r="325784" spans="19:20">
      <c r="S325784" s="33"/>
      <c r="T325784" s="33"/>
    </row>
    <row r="325801" spans="19:20">
      <c r="S325801" s="33"/>
      <c r="T325801" s="33"/>
    </row>
    <row r="325818" spans="19:20">
      <c r="S325818" s="33"/>
      <c r="T325818" s="33"/>
    </row>
    <row r="325835" spans="19:20">
      <c r="S325835" s="33"/>
      <c r="T325835" s="33"/>
    </row>
    <row r="325852" spans="19:20">
      <c r="S325852" s="33"/>
      <c r="T325852" s="33"/>
    </row>
    <row r="325869" spans="19:20">
      <c r="S325869" s="33"/>
      <c r="T325869" s="33"/>
    </row>
    <row r="325886" spans="19:20">
      <c r="S325886" s="33"/>
      <c r="T325886" s="33"/>
    </row>
    <row r="325903" spans="19:20">
      <c r="S325903" s="33"/>
      <c r="T325903" s="33"/>
    </row>
    <row r="325920" spans="19:20">
      <c r="S325920" s="33"/>
      <c r="T325920" s="33"/>
    </row>
    <row r="325937" spans="19:20">
      <c r="S325937" s="33"/>
      <c r="T325937" s="33"/>
    </row>
    <row r="325954" spans="19:20">
      <c r="S325954" s="33"/>
      <c r="T325954" s="33"/>
    </row>
    <row r="325971" spans="19:20">
      <c r="S325971" s="33"/>
      <c r="T325971" s="33"/>
    </row>
    <row r="325988" spans="19:20">
      <c r="S325988" s="33"/>
      <c r="T325988" s="33"/>
    </row>
    <row r="326005" spans="19:20">
      <c r="S326005" s="33"/>
      <c r="T326005" s="33"/>
    </row>
    <row r="326022" spans="19:20">
      <c r="S326022" s="33"/>
      <c r="T326022" s="33"/>
    </row>
    <row r="326039" spans="19:20">
      <c r="S326039" s="33"/>
      <c r="T326039" s="33"/>
    </row>
    <row r="326056" spans="19:20">
      <c r="S326056" s="33"/>
      <c r="T326056" s="33"/>
    </row>
    <row r="326073" spans="19:20">
      <c r="S326073" s="33"/>
      <c r="T326073" s="33"/>
    </row>
    <row r="326090" spans="19:20">
      <c r="S326090" s="33"/>
      <c r="T326090" s="33"/>
    </row>
    <row r="326107" spans="19:20">
      <c r="S326107" s="33"/>
      <c r="T326107" s="33"/>
    </row>
    <row r="326124" spans="19:20">
      <c r="S326124" s="33"/>
      <c r="T326124" s="33"/>
    </row>
    <row r="326141" spans="19:20">
      <c r="S326141" s="33"/>
      <c r="T326141" s="33"/>
    </row>
    <row r="326158" spans="19:20">
      <c r="S326158" s="33"/>
      <c r="T326158" s="33"/>
    </row>
    <row r="326175" spans="19:20">
      <c r="S326175" s="33"/>
      <c r="T326175" s="33"/>
    </row>
    <row r="326192" spans="19:20">
      <c r="S326192" s="33"/>
      <c r="T326192" s="33"/>
    </row>
    <row r="326209" spans="19:20">
      <c r="S326209" s="33"/>
      <c r="T326209" s="33"/>
    </row>
    <row r="326226" spans="19:20">
      <c r="S326226" s="33"/>
      <c r="T326226" s="33"/>
    </row>
    <row r="326243" spans="19:20">
      <c r="S326243" s="33"/>
      <c r="T326243" s="33"/>
    </row>
    <row r="326260" spans="19:20">
      <c r="S326260" s="33"/>
      <c r="T326260" s="33"/>
    </row>
    <row r="326277" spans="19:20">
      <c r="S326277" s="33"/>
      <c r="T326277" s="33"/>
    </row>
    <row r="326294" spans="19:20">
      <c r="S326294" s="33"/>
      <c r="T326294" s="33"/>
    </row>
    <row r="326311" spans="19:20">
      <c r="S326311" s="33"/>
      <c r="T326311" s="33"/>
    </row>
    <row r="326328" spans="19:20">
      <c r="S326328" s="33"/>
      <c r="T326328" s="33"/>
    </row>
    <row r="326345" spans="19:20">
      <c r="S326345" s="33"/>
      <c r="T326345" s="33"/>
    </row>
    <row r="326362" spans="19:20">
      <c r="S326362" s="33"/>
      <c r="T326362" s="33"/>
    </row>
    <row r="326379" spans="19:20">
      <c r="S326379" s="33"/>
      <c r="T326379" s="33"/>
    </row>
    <row r="326396" spans="19:20">
      <c r="S326396" s="33"/>
      <c r="T326396" s="33"/>
    </row>
    <row r="326413" spans="19:20">
      <c r="S326413" s="33"/>
      <c r="T326413" s="33"/>
    </row>
    <row r="326430" spans="19:20">
      <c r="S326430" s="33"/>
      <c r="T326430" s="33"/>
    </row>
    <row r="326447" spans="19:20">
      <c r="S326447" s="33"/>
      <c r="T326447" s="33"/>
    </row>
    <row r="326464" spans="19:20">
      <c r="S326464" s="33"/>
      <c r="T326464" s="33"/>
    </row>
    <row r="326481" spans="19:20">
      <c r="S326481" s="33"/>
      <c r="T326481" s="33"/>
    </row>
    <row r="326498" spans="19:20">
      <c r="S326498" s="33"/>
      <c r="T326498" s="33"/>
    </row>
    <row r="326515" spans="19:20">
      <c r="S326515" s="33"/>
      <c r="T326515" s="33"/>
    </row>
    <row r="326532" spans="19:20">
      <c r="S326532" s="33"/>
      <c r="T326532" s="33"/>
    </row>
    <row r="326549" spans="19:20">
      <c r="S326549" s="33"/>
      <c r="T326549" s="33"/>
    </row>
    <row r="326566" spans="19:20">
      <c r="S326566" s="33"/>
      <c r="T326566" s="33"/>
    </row>
    <row r="326583" spans="19:20">
      <c r="S326583" s="33"/>
      <c r="T326583" s="33"/>
    </row>
    <row r="326600" spans="19:20">
      <c r="S326600" s="33"/>
      <c r="T326600" s="33"/>
    </row>
    <row r="326617" spans="19:20">
      <c r="S326617" s="33"/>
      <c r="T326617" s="33"/>
    </row>
    <row r="326634" spans="19:20">
      <c r="S326634" s="33"/>
      <c r="T326634" s="33"/>
    </row>
    <row r="326651" spans="19:20">
      <c r="S326651" s="33"/>
      <c r="T326651" s="33"/>
    </row>
    <row r="326668" spans="19:20">
      <c r="S326668" s="33"/>
      <c r="T326668" s="33"/>
    </row>
    <row r="326685" spans="19:20">
      <c r="S326685" s="33"/>
      <c r="T326685" s="33"/>
    </row>
    <row r="326702" spans="19:20">
      <c r="S326702" s="33"/>
      <c r="T326702" s="33"/>
    </row>
    <row r="326719" spans="19:20">
      <c r="S326719" s="33"/>
      <c r="T326719" s="33"/>
    </row>
    <row r="326736" spans="19:20">
      <c r="S326736" s="33"/>
      <c r="T326736" s="33"/>
    </row>
    <row r="326753" spans="19:20">
      <c r="S326753" s="33"/>
      <c r="T326753" s="33"/>
    </row>
    <row r="326770" spans="19:20">
      <c r="S326770" s="33"/>
      <c r="T326770" s="33"/>
    </row>
    <row r="326787" spans="19:20">
      <c r="S326787" s="33"/>
      <c r="T326787" s="33"/>
    </row>
    <row r="326804" spans="19:20">
      <c r="S326804" s="33"/>
      <c r="T326804" s="33"/>
    </row>
    <row r="326821" spans="19:20">
      <c r="S326821" s="33"/>
      <c r="T326821" s="33"/>
    </row>
    <row r="326838" spans="19:20">
      <c r="S326838" s="33"/>
      <c r="T326838" s="33"/>
    </row>
    <row r="326855" spans="19:20">
      <c r="S326855" s="33"/>
      <c r="T326855" s="33"/>
    </row>
    <row r="326872" spans="19:20">
      <c r="S326872" s="33"/>
      <c r="T326872" s="33"/>
    </row>
    <row r="326889" spans="19:20">
      <c r="S326889" s="33"/>
      <c r="T326889" s="33"/>
    </row>
    <row r="326906" spans="19:20">
      <c r="S326906" s="33"/>
      <c r="T326906" s="33"/>
    </row>
    <row r="326923" spans="19:20">
      <c r="S326923" s="33"/>
      <c r="T326923" s="33"/>
    </row>
    <row r="326940" spans="19:20">
      <c r="S326940" s="33"/>
      <c r="T326940" s="33"/>
    </row>
    <row r="326957" spans="19:20">
      <c r="S326957" s="33"/>
      <c r="T326957" s="33"/>
    </row>
    <row r="326974" spans="19:20">
      <c r="S326974" s="33"/>
      <c r="T326974" s="33"/>
    </row>
    <row r="326991" spans="19:20">
      <c r="S326991" s="33"/>
      <c r="T326991" s="33"/>
    </row>
    <row r="327008" spans="19:20">
      <c r="S327008" s="33"/>
      <c r="T327008" s="33"/>
    </row>
    <row r="327025" spans="19:20">
      <c r="S327025" s="33"/>
      <c r="T327025" s="33"/>
    </row>
    <row r="327042" spans="19:20">
      <c r="S327042" s="33"/>
      <c r="T327042" s="33"/>
    </row>
    <row r="327059" spans="19:20">
      <c r="S327059" s="33"/>
      <c r="T327059" s="33"/>
    </row>
    <row r="327076" spans="19:20">
      <c r="S327076" s="33"/>
      <c r="T327076" s="33"/>
    </row>
    <row r="327093" spans="19:20">
      <c r="S327093" s="33"/>
      <c r="T327093" s="33"/>
    </row>
    <row r="327110" spans="19:20">
      <c r="S327110" s="33"/>
      <c r="T327110" s="33"/>
    </row>
    <row r="327127" spans="19:20">
      <c r="S327127" s="33"/>
      <c r="T327127" s="33"/>
    </row>
    <row r="327144" spans="19:20">
      <c r="S327144" s="33"/>
      <c r="T327144" s="33"/>
    </row>
    <row r="327161" spans="19:20">
      <c r="S327161" s="33"/>
      <c r="T327161" s="33"/>
    </row>
    <row r="327178" spans="19:20">
      <c r="S327178" s="33"/>
      <c r="T327178" s="33"/>
    </row>
    <row r="327195" spans="19:20">
      <c r="S327195" s="33"/>
      <c r="T327195" s="33"/>
    </row>
    <row r="327212" spans="19:20">
      <c r="S327212" s="33"/>
      <c r="T327212" s="33"/>
    </row>
    <row r="327229" spans="19:20">
      <c r="S327229" s="33"/>
      <c r="T327229" s="33"/>
    </row>
    <row r="327246" spans="19:20">
      <c r="S327246" s="33"/>
      <c r="T327246" s="33"/>
    </row>
    <row r="327263" spans="19:20">
      <c r="S327263" s="33"/>
      <c r="T327263" s="33"/>
    </row>
    <row r="327280" spans="19:20">
      <c r="S327280" s="33"/>
      <c r="T327280" s="33"/>
    </row>
    <row r="327297" spans="19:20">
      <c r="S327297" s="33"/>
      <c r="T327297" s="33"/>
    </row>
    <row r="327314" spans="19:20">
      <c r="S327314" s="33"/>
      <c r="T327314" s="33"/>
    </row>
    <row r="327331" spans="19:20">
      <c r="S327331" s="33"/>
      <c r="T327331" s="33"/>
    </row>
    <row r="327348" spans="19:20">
      <c r="S327348" s="33"/>
      <c r="T327348" s="33"/>
    </row>
    <row r="327365" spans="19:20">
      <c r="S327365" s="33"/>
      <c r="T327365" s="33"/>
    </row>
    <row r="327382" spans="19:20">
      <c r="S327382" s="33"/>
      <c r="T327382" s="33"/>
    </row>
    <row r="327399" spans="19:20">
      <c r="S327399" s="33"/>
      <c r="T327399" s="33"/>
    </row>
    <row r="327416" spans="19:20">
      <c r="S327416" s="33"/>
      <c r="T327416" s="33"/>
    </row>
    <row r="327433" spans="19:20">
      <c r="S327433" s="33"/>
      <c r="T327433" s="33"/>
    </row>
    <row r="327450" spans="19:20">
      <c r="S327450" s="33"/>
      <c r="T327450" s="33"/>
    </row>
    <row r="327467" spans="19:20">
      <c r="S327467" s="33"/>
      <c r="T327467" s="33"/>
    </row>
    <row r="327484" spans="19:20">
      <c r="S327484" s="33"/>
      <c r="T327484" s="33"/>
    </row>
    <row r="327501" spans="19:20">
      <c r="S327501" s="33"/>
      <c r="T327501" s="33"/>
    </row>
    <row r="327518" spans="19:20">
      <c r="S327518" s="33"/>
      <c r="T327518" s="33"/>
    </row>
    <row r="327535" spans="19:20">
      <c r="S327535" s="33"/>
      <c r="T327535" s="33"/>
    </row>
    <row r="327552" spans="19:20">
      <c r="S327552" s="33"/>
      <c r="T327552" s="33"/>
    </row>
    <row r="327569" spans="19:20">
      <c r="S327569" s="33"/>
      <c r="T327569" s="33"/>
    </row>
    <row r="327586" spans="19:20">
      <c r="S327586" s="33"/>
      <c r="T327586" s="33"/>
    </row>
    <row r="327603" spans="19:20">
      <c r="S327603" s="33"/>
      <c r="T327603" s="33"/>
    </row>
    <row r="327620" spans="19:20">
      <c r="S327620" s="33"/>
      <c r="T327620" s="33"/>
    </row>
    <row r="327637" spans="19:20">
      <c r="S327637" s="33"/>
      <c r="T327637" s="33"/>
    </row>
    <row r="327654" spans="19:20">
      <c r="S327654" s="33"/>
      <c r="T327654" s="33"/>
    </row>
    <row r="327671" spans="19:20">
      <c r="S327671" s="33"/>
      <c r="T327671" s="33"/>
    </row>
    <row r="327688" spans="19:20">
      <c r="S327688" s="33"/>
      <c r="T327688" s="33"/>
    </row>
    <row r="327705" spans="19:20">
      <c r="S327705" s="33"/>
      <c r="T327705" s="33"/>
    </row>
    <row r="327722" spans="19:20">
      <c r="S327722" s="33"/>
      <c r="T327722" s="33"/>
    </row>
    <row r="327739" spans="19:20">
      <c r="S327739" s="33"/>
      <c r="T327739" s="33"/>
    </row>
    <row r="327756" spans="19:20">
      <c r="S327756" s="33"/>
      <c r="T327756" s="33"/>
    </row>
    <row r="327773" spans="19:20">
      <c r="S327773" s="33"/>
      <c r="T327773" s="33"/>
    </row>
    <row r="327790" spans="19:20">
      <c r="S327790" s="33"/>
      <c r="T327790" s="33"/>
    </row>
    <row r="327807" spans="19:20">
      <c r="S327807" s="33"/>
      <c r="T327807" s="33"/>
    </row>
    <row r="327824" spans="19:20">
      <c r="S327824" s="33"/>
      <c r="T327824" s="33"/>
    </row>
    <row r="327841" spans="19:20">
      <c r="S327841" s="33"/>
      <c r="T327841" s="33"/>
    </row>
    <row r="327858" spans="19:20">
      <c r="S327858" s="33"/>
      <c r="T327858" s="33"/>
    </row>
    <row r="327875" spans="19:20">
      <c r="S327875" s="33"/>
      <c r="T327875" s="33"/>
    </row>
    <row r="327892" spans="19:20">
      <c r="S327892" s="33"/>
      <c r="T327892" s="33"/>
    </row>
    <row r="327909" spans="19:20">
      <c r="S327909" s="33"/>
      <c r="T327909" s="33"/>
    </row>
    <row r="327926" spans="19:20">
      <c r="S327926" s="33"/>
      <c r="T327926" s="33"/>
    </row>
    <row r="327943" spans="19:20">
      <c r="S327943" s="33"/>
      <c r="T327943" s="33"/>
    </row>
    <row r="327960" spans="19:20">
      <c r="S327960" s="33"/>
      <c r="T327960" s="33"/>
    </row>
    <row r="327977" spans="19:20">
      <c r="S327977" s="33"/>
      <c r="T327977" s="33"/>
    </row>
    <row r="327994" spans="19:20">
      <c r="S327994" s="33"/>
      <c r="T327994" s="33"/>
    </row>
    <row r="328011" spans="19:20">
      <c r="S328011" s="33"/>
      <c r="T328011" s="33"/>
    </row>
    <row r="328028" spans="19:20">
      <c r="S328028" s="33"/>
      <c r="T328028" s="33"/>
    </row>
    <row r="328045" spans="19:20">
      <c r="S328045" s="33"/>
      <c r="T328045" s="33"/>
    </row>
    <row r="328062" spans="19:20">
      <c r="S328062" s="33"/>
      <c r="T328062" s="33"/>
    </row>
    <row r="328079" spans="19:20">
      <c r="S328079" s="33"/>
      <c r="T328079" s="33"/>
    </row>
    <row r="328096" spans="19:20">
      <c r="S328096" s="33"/>
      <c r="T328096" s="33"/>
    </row>
    <row r="328113" spans="19:20">
      <c r="S328113" s="33"/>
      <c r="T328113" s="33"/>
    </row>
    <row r="328130" spans="19:20">
      <c r="S328130" s="33"/>
      <c r="T328130" s="33"/>
    </row>
    <row r="328147" spans="19:20">
      <c r="S328147" s="33"/>
      <c r="T328147" s="33"/>
    </row>
    <row r="328164" spans="19:20">
      <c r="S328164" s="33"/>
      <c r="T328164" s="33"/>
    </row>
    <row r="328181" spans="19:20">
      <c r="S328181" s="33"/>
      <c r="T328181" s="33"/>
    </row>
    <row r="328198" spans="19:20">
      <c r="S328198" s="33"/>
      <c r="T328198" s="33"/>
    </row>
    <row r="328215" spans="19:20">
      <c r="S328215" s="33"/>
      <c r="T328215" s="33"/>
    </row>
    <row r="328232" spans="19:20">
      <c r="S328232" s="33"/>
      <c r="T328232" s="33"/>
    </row>
    <row r="328249" spans="19:20">
      <c r="S328249" s="33"/>
      <c r="T328249" s="33"/>
    </row>
    <row r="328266" spans="19:20">
      <c r="S328266" s="33"/>
      <c r="T328266" s="33"/>
    </row>
    <row r="328283" spans="19:20">
      <c r="S328283" s="33"/>
      <c r="T328283" s="33"/>
    </row>
    <row r="328300" spans="19:20">
      <c r="S328300" s="33"/>
      <c r="T328300" s="33"/>
    </row>
    <row r="328317" spans="19:20">
      <c r="S328317" s="33"/>
      <c r="T328317" s="33"/>
    </row>
    <row r="328334" spans="19:20">
      <c r="S328334" s="33"/>
      <c r="T328334" s="33"/>
    </row>
    <row r="328351" spans="19:20">
      <c r="S328351" s="33"/>
      <c r="T328351" s="33"/>
    </row>
    <row r="328368" spans="19:20">
      <c r="S328368" s="33"/>
      <c r="T328368" s="33"/>
    </row>
    <row r="328385" spans="19:20">
      <c r="S328385" s="33"/>
      <c r="T328385" s="33"/>
    </row>
    <row r="328402" spans="19:20">
      <c r="S328402" s="33"/>
      <c r="T328402" s="33"/>
    </row>
    <row r="328419" spans="19:20">
      <c r="S328419" s="33"/>
      <c r="T328419" s="33"/>
    </row>
    <row r="328436" spans="19:20">
      <c r="S328436" s="33"/>
      <c r="T328436" s="33"/>
    </row>
    <row r="328453" spans="19:20">
      <c r="S328453" s="33"/>
      <c r="T328453" s="33"/>
    </row>
    <row r="328470" spans="19:20">
      <c r="S328470" s="33"/>
      <c r="T328470" s="33"/>
    </row>
    <row r="328487" spans="19:20">
      <c r="S328487" s="33"/>
      <c r="T328487" s="33"/>
    </row>
    <row r="328504" spans="19:20">
      <c r="S328504" s="33"/>
      <c r="T328504" s="33"/>
    </row>
    <row r="328521" spans="19:20">
      <c r="S328521" s="33"/>
      <c r="T328521" s="33"/>
    </row>
    <row r="328538" spans="19:20">
      <c r="S328538" s="33"/>
      <c r="T328538" s="33"/>
    </row>
    <row r="328555" spans="19:20">
      <c r="S328555" s="33"/>
      <c r="T328555" s="33"/>
    </row>
    <row r="328572" spans="19:20">
      <c r="S328572" s="33"/>
      <c r="T328572" s="33"/>
    </row>
    <row r="328589" spans="19:20">
      <c r="S328589" s="33"/>
      <c r="T328589" s="33"/>
    </row>
    <row r="328606" spans="19:20">
      <c r="S328606" s="33"/>
      <c r="T328606" s="33"/>
    </row>
    <row r="328623" spans="19:20">
      <c r="S328623" s="33"/>
      <c r="T328623" s="33"/>
    </row>
    <row r="328640" spans="19:20">
      <c r="S328640" s="33"/>
      <c r="T328640" s="33"/>
    </row>
    <row r="328657" spans="19:20">
      <c r="S328657" s="33"/>
      <c r="T328657" s="33"/>
    </row>
    <row r="328674" spans="19:20">
      <c r="S328674" s="33"/>
      <c r="T328674" s="33"/>
    </row>
    <row r="328691" spans="19:20">
      <c r="S328691" s="33"/>
      <c r="T328691" s="33"/>
    </row>
    <row r="328708" spans="19:20">
      <c r="S328708" s="33"/>
      <c r="T328708" s="33"/>
    </row>
    <row r="328725" spans="19:20">
      <c r="S328725" s="33"/>
      <c r="T328725" s="33"/>
    </row>
    <row r="328742" spans="19:20">
      <c r="S328742" s="33"/>
      <c r="T328742" s="33"/>
    </row>
    <row r="328759" spans="19:20">
      <c r="S328759" s="33"/>
      <c r="T328759" s="33"/>
    </row>
    <row r="328776" spans="19:20">
      <c r="S328776" s="33"/>
      <c r="T328776" s="33"/>
    </row>
    <row r="328793" spans="19:20">
      <c r="S328793" s="33"/>
      <c r="T328793" s="33"/>
    </row>
    <row r="328810" spans="19:20">
      <c r="S328810" s="33"/>
      <c r="T328810" s="33"/>
    </row>
    <row r="328827" spans="19:20">
      <c r="S328827" s="33"/>
      <c r="T328827" s="33"/>
    </row>
    <row r="328844" spans="19:20">
      <c r="S328844" s="33"/>
      <c r="T328844" s="33"/>
    </row>
    <row r="328861" spans="19:20">
      <c r="S328861" s="33"/>
      <c r="T328861" s="33"/>
    </row>
    <row r="328878" spans="19:20">
      <c r="S328878" s="33"/>
      <c r="T328878" s="33"/>
    </row>
    <row r="328895" spans="19:20">
      <c r="S328895" s="33"/>
      <c r="T328895" s="33"/>
    </row>
    <row r="328912" spans="19:20">
      <c r="S328912" s="33"/>
      <c r="T328912" s="33"/>
    </row>
    <row r="328929" spans="19:20">
      <c r="S328929" s="33"/>
      <c r="T328929" s="33"/>
    </row>
    <row r="328946" spans="19:20">
      <c r="S328946" s="33"/>
      <c r="T328946" s="33"/>
    </row>
    <row r="328963" spans="19:20">
      <c r="S328963" s="33"/>
      <c r="T328963" s="33"/>
    </row>
    <row r="328980" spans="19:20">
      <c r="S328980" s="33"/>
      <c r="T328980" s="33"/>
    </row>
    <row r="328997" spans="19:20">
      <c r="S328997" s="33"/>
      <c r="T328997" s="33"/>
    </row>
    <row r="329014" spans="19:20">
      <c r="S329014" s="33"/>
      <c r="T329014" s="33"/>
    </row>
    <row r="329031" spans="19:20">
      <c r="S329031" s="33"/>
      <c r="T329031" s="33"/>
    </row>
    <row r="329048" spans="19:20">
      <c r="S329048" s="33"/>
      <c r="T329048" s="33"/>
    </row>
    <row r="329065" spans="19:20">
      <c r="S329065" s="33"/>
      <c r="T329065" s="33"/>
    </row>
    <row r="329082" spans="19:20">
      <c r="S329082" s="33"/>
      <c r="T329082" s="33"/>
    </row>
    <row r="329099" spans="19:20">
      <c r="S329099" s="33"/>
      <c r="T329099" s="33"/>
    </row>
    <row r="329116" spans="19:20">
      <c r="S329116" s="33"/>
      <c r="T329116" s="33"/>
    </row>
    <row r="329133" spans="19:20">
      <c r="S329133" s="33"/>
      <c r="T329133" s="33"/>
    </row>
    <row r="329150" spans="19:20">
      <c r="S329150" s="33"/>
      <c r="T329150" s="33"/>
    </row>
    <row r="329167" spans="19:20">
      <c r="S329167" s="33"/>
      <c r="T329167" s="33"/>
    </row>
    <row r="329184" spans="19:20">
      <c r="S329184" s="33"/>
      <c r="T329184" s="33"/>
    </row>
    <row r="329201" spans="19:20">
      <c r="S329201" s="33"/>
      <c r="T329201" s="33"/>
    </row>
    <row r="329218" spans="19:20">
      <c r="S329218" s="33"/>
      <c r="T329218" s="33"/>
    </row>
    <row r="329235" spans="19:20">
      <c r="S329235" s="33"/>
      <c r="T329235" s="33"/>
    </row>
    <row r="329252" spans="19:20">
      <c r="S329252" s="33"/>
      <c r="T329252" s="33"/>
    </row>
    <row r="329269" spans="19:20">
      <c r="S329269" s="33"/>
      <c r="T329269" s="33"/>
    </row>
    <row r="329286" spans="19:20">
      <c r="S329286" s="33"/>
      <c r="T329286" s="33"/>
    </row>
    <row r="329303" spans="19:20">
      <c r="S329303" s="33"/>
      <c r="T329303" s="33"/>
    </row>
    <row r="329320" spans="19:20">
      <c r="S329320" s="33"/>
      <c r="T329320" s="33"/>
    </row>
    <row r="329337" spans="19:20">
      <c r="S329337" s="33"/>
      <c r="T329337" s="33"/>
    </row>
    <row r="329354" spans="19:20">
      <c r="S329354" s="33"/>
      <c r="T329354" s="33"/>
    </row>
    <row r="329371" spans="19:20">
      <c r="S329371" s="33"/>
      <c r="T329371" s="33"/>
    </row>
    <row r="329388" spans="19:20">
      <c r="S329388" s="33"/>
      <c r="T329388" s="33"/>
    </row>
    <row r="329405" spans="19:20">
      <c r="S329405" s="33"/>
      <c r="T329405" s="33"/>
    </row>
    <row r="329422" spans="19:20">
      <c r="S329422" s="33"/>
      <c r="T329422" s="33"/>
    </row>
    <row r="329439" spans="19:20">
      <c r="S329439" s="33"/>
      <c r="T329439" s="33"/>
    </row>
    <row r="329456" spans="19:20">
      <c r="S329456" s="33"/>
      <c r="T329456" s="33"/>
    </row>
    <row r="329473" spans="19:20">
      <c r="S329473" s="33"/>
      <c r="T329473" s="33"/>
    </row>
    <row r="329490" spans="19:20">
      <c r="S329490" s="33"/>
      <c r="T329490" s="33"/>
    </row>
    <row r="329507" spans="19:20">
      <c r="S329507" s="33"/>
      <c r="T329507" s="33"/>
    </row>
    <row r="329524" spans="19:20">
      <c r="S329524" s="33"/>
      <c r="T329524" s="33"/>
    </row>
    <row r="329541" spans="19:20">
      <c r="S329541" s="33"/>
      <c r="T329541" s="33"/>
    </row>
    <row r="329558" spans="19:20">
      <c r="S329558" s="33"/>
      <c r="T329558" s="33"/>
    </row>
    <row r="329575" spans="19:20">
      <c r="S329575" s="33"/>
      <c r="T329575" s="33"/>
    </row>
    <row r="329592" spans="19:20">
      <c r="S329592" s="33"/>
      <c r="T329592" s="33"/>
    </row>
    <row r="329609" spans="19:20">
      <c r="S329609" s="33"/>
      <c r="T329609" s="33"/>
    </row>
    <row r="329626" spans="19:20">
      <c r="S329626" s="33"/>
      <c r="T329626" s="33"/>
    </row>
    <row r="329643" spans="19:20">
      <c r="S329643" s="33"/>
      <c r="T329643" s="33"/>
    </row>
    <row r="329660" spans="19:20">
      <c r="S329660" s="33"/>
      <c r="T329660" s="33"/>
    </row>
    <row r="329677" spans="19:20">
      <c r="S329677" s="33"/>
      <c r="T329677" s="33"/>
    </row>
    <row r="329694" spans="19:20">
      <c r="S329694" s="33"/>
      <c r="T329694" s="33"/>
    </row>
    <row r="329711" spans="19:20">
      <c r="S329711" s="33"/>
      <c r="T329711" s="33"/>
    </row>
    <row r="329728" spans="19:20">
      <c r="S329728" s="33"/>
      <c r="T329728" s="33"/>
    </row>
    <row r="329745" spans="19:20">
      <c r="S329745" s="33"/>
      <c r="T329745" s="33"/>
    </row>
    <row r="329762" spans="19:20">
      <c r="S329762" s="33"/>
      <c r="T329762" s="33"/>
    </row>
    <row r="329779" spans="19:20">
      <c r="S329779" s="33"/>
      <c r="T329779" s="33"/>
    </row>
    <row r="329796" spans="19:20">
      <c r="S329796" s="33"/>
      <c r="T329796" s="33"/>
    </row>
    <row r="329813" spans="19:20">
      <c r="S329813" s="33"/>
      <c r="T329813" s="33"/>
    </row>
    <row r="329830" spans="19:20">
      <c r="S329830" s="33"/>
      <c r="T329830" s="33"/>
    </row>
    <row r="329847" spans="19:20">
      <c r="S329847" s="33"/>
      <c r="T329847" s="33"/>
    </row>
    <row r="329864" spans="19:20">
      <c r="S329864" s="33"/>
      <c r="T329864" s="33"/>
    </row>
    <row r="329881" spans="19:20">
      <c r="S329881" s="33"/>
      <c r="T329881" s="33"/>
    </row>
    <row r="329898" spans="19:20">
      <c r="S329898" s="33"/>
      <c r="T329898" s="33"/>
    </row>
    <row r="329915" spans="19:20">
      <c r="S329915" s="33"/>
      <c r="T329915" s="33"/>
    </row>
    <row r="329932" spans="19:20">
      <c r="S329932" s="33"/>
      <c r="T329932" s="33"/>
    </row>
    <row r="329949" spans="19:20">
      <c r="S329949" s="33"/>
      <c r="T329949" s="33"/>
    </row>
    <row r="329966" spans="19:20">
      <c r="S329966" s="33"/>
      <c r="T329966" s="33"/>
    </row>
    <row r="329983" spans="19:20">
      <c r="S329983" s="33"/>
      <c r="T329983" s="33"/>
    </row>
    <row r="330000" spans="19:20">
      <c r="S330000" s="33"/>
      <c r="T330000" s="33"/>
    </row>
    <row r="330017" spans="19:20">
      <c r="S330017" s="33"/>
      <c r="T330017" s="33"/>
    </row>
    <row r="330034" spans="19:20">
      <c r="S330034" s="33"/>
      <c r="T330034" s="33"/>
    </row>
    <row r="330051" spans="19:20">
      <c r="S330051" s="33"/>
      <c r="T330051" s="33"/>
    </row>
    <row r="330068" spans="19:20">
      <c r="S330068" s="33"/>
      <c r="T330068" s="33"/>
    </row>
    <row r="330085" spans="19:20">
      <c r="S330085" s="33"/>
      <c r="T330085" s="33"/>
    </row>
    <row r="330102" spans="19:20">
      <c r="S330102" s="33"/>
      <c r="T330102" s="33"/>
    </row>
    <row r="330119" spans="19:20">
      <c r="S330119" s="33"/>
      <c r="T330119" s="33"/>
    </row>
    <row r="330136" spans="19:20">
      <c r="S330136" s="33"/>
      <c r="T330136" s="33"/>
    </row>
    <row r="330153" spans="19:20">
      <c r="S330153" s="33"/>
      <c r="T330153" s="33"/>
    </row>
    <row r="330170" spans="19:20">
      <c r="S330170" s="33"/>
      <c r="T330170" s="33"/>
    </row>
    <row r="330187" spans="19:20">
      <c r="S330187" s="33"/>
      <c r="T330187" s="33"/>
    </row>
    <row r="330204" spans="19:20">
      <c r="S330204" s="33"/>
      <c r="T330204" s="33"/>
    </row>
    <row r="330221" spans="19:20">
      <c r="S330221" s="33"/>
      <c r="T330221" s="33"/>
    </row>
    <row r="330238" spans="19:20">
      <c r="S330238" s="33"/>
      <c r="T330238" s="33"/>
    </row>
    <row r="330255" spans="19:20">
      <c r="S330255" s="33"/>
      <c r="T330255" s="33"/>
    </row>
    <row r="330272" spans="19:20">
      <c r="S330272" s="33"/>
      <c r="T330272" s="33"/>
    </row>
    <row r="330289" spans="19:20">
      <c r="S330289" s="33"/>
      <c r="T330289" s="33"/>
    </row>
    <row r="330306" spans="19:20">
      <c r="S330306" s="33"/>
      <c r="T330306" s="33"/>
    </row>
    <row r="330323" spans="19:20">
      <c r="S330323" s="33"/>
      <c r="T330323" s="33"/>
    </row>
    <row r="330340" spans="19:20">
      <c r="S330340" s="33"/>
      <c r="T330340" s="33"/>
    </row>
    <row r="330357" spans="19:20">
      <c r="S330357" s="33"/>
      <c r="T330357" s="33"/>
    </row>
    <row r="330374" spans="19:20">
      <c r="S330374" s="33"/>
      <c r="T330374" s="33"/>
    </row>
    <row r="330391" spans="19:20">
      <c r="S330391" s="33"/>
      <c r="T330391" s="33"/>
    </row>
    <row r="330408" spans="19:20">
      <c r="S330408" s="33"/>
      <c r="T330408" s="33"/>
    </row>
    <row r="330425" spans="19:20">
      <c r="S330425" s="33"/>
      <c r="T330425" s="33"/>
    </row>
    <row r="330442" spans="19:20">
      <c r="S330442" s="33"/>
      <c r="T330442" s="33"/>
    </row>
    <row r="330459" spans="19:20">
      <c r="S330459" s="33"/>
      <c r="T330459" s="33"/>
    </row>
    <row r="330476" spans="19:20">
      <c r="S330476" s="33"/>
      <c r="T330476" s="33"/>
    </row>
    <row r="330493" spans="19:20">
      <c r="S330493" s="33"/>
      <c r="T330493" s="33"/>
    </row>
    <row r="330510" spans="19:20">
      <c r="S330510" s="33"/>
      <c r="T330510" s="33"/>
    </row>
    <row r="330527" spans="19:20">
      <c r="S330527" s="33"/>
      <c r="T330527" s="33"/>
    </row>
    <row r="330544" spans="19:20">
      <c r="S330544" s="33"/>
      <c r="T330544" s="33"/>
    </row>
    <row r="330561" spans="19:20">
      <c r="S330561" s="33"/>
      <c r="T330561" s="33"/>
    </row>
    <row r="330578" spans="19:20">
      <c r="S330578" s="33"/>
      <c r="T330578" s="33"/>
    </row>
    <row r="330595" spans="19:20">
      <c r="S330595" s="33"/>
      <c r="T330595" s="33"/>
    </row>
    <row r="330612" spans="19:20">
      <c r="S330612" s="33"/>
      <c r="T330612" s="33"/>
    </row>
    <row r="330629" spans="19:20">
      <c r="S330629" s="33"/>
      <c r="T330629" s="33"/>
    </row>
    <row r="330646" spans="19:20">
      <c r="S330646" s="33"/>
      <c r="T330646" s="33"/>
    </row>
    <row r="330663" spans="19:20">
      <c r="S330663" s="33"/>
      <c r="T330663" s="33"/>
    </row>
    <row r="330680" spans="19:20">
      <c r="S330680" s="33"/>
      <c r="T330680" s="33"/>
    </row>
    <row r="330697" spans="19:20">
      <c r="S330697" s="33"/>
      <c r="T330697" s="33"/>
    </row>
    <row r="330714" spans="19:20">
      <c r="S330714" s="33"/>
      <c r="T330714" s="33"/>
    </row>
    <row r="330731" spans="19:20">
      <c r="S330731" s="33"/>
      <c r="T330731" s="33"/>
    </row>
    <row r="330748" spans="19:20">
      <c r="S330748" s="33"/>
      <c r="T330748" s="33"/>
    </row>
    <row r="330765" spans="19:20">
      <c r="S330765" s="33"/>
      <c r="T330765" s="33"/>
    </row>
    <row r="330782" spans="19:20">
      <c r="S330782" s="33"/>
      <c r="T330782" s="33"/>
    </row>
    <row r="330799" spans="19:20">
      <c r="S330799" s="33"/>
      <c r="T330799" s="33"/>
    </row>
    <row r="330816" spans="19:20">
      <c r="S330816" s="33"/>
      <c r="T330816" s="33"/>
    </row>
    <row r="330833" spans="19:20">
      <c r="S330833" s="33"/>
      <c r="T330833" s="33"/>
    </row>
    <row r="330850" spans="19:20">
      <c r="S330850" s="33"/>
      <c r="T330850" s="33"/>
    </row>
    <row r="330867" spans="19:20">
      <c r="S330867" s="33"/>
      <c r="T330867" s="33"/>
    </row>
    <row r="330884" spans="19:20">
      <c r="S330884" s="33"/>
      <c r="T330884" s="33"/>
    </row>
    <row r="330901" spans="19:20">
      <c r="S330901" s="33"/>
      <c r="T330901" s="33"/>
    </row>
    <row r="330918" spans="19:20">
      <c r="S330918" s="33"/>
      <c r="T330918" s="33"/>
    </row>
    <row r="330935" spans="19:20">
      <c r="S330935" s="33"/>
      <c r="T330935" s="33"/>
    </row>
    <row r="330952" spans="19:20">
      <c r="S330952" s="33"/>
      <c r="T330952" s="33"/>
    </row>
    <row r="330969" spans="19:20">
      <c r="S330969" s="33"/>
      <c r="T330969" s="33"/>
    </row>
    <row r="330986" spans="19:20">
      <c r="S330986" s="33"/>
      <c r="T330986" s="33"/>
    </row>
    <row r="331003" spans="19:20">
      <c r="S331003" s="33"/>
      <c r="T331003" s="33"/>
    </row>
    <row r="331020" spans="19:20">
      <c r="S331020" s="33"/>
      <c r="T331020" s="33"/>
    </row>
    <row r="331037" spans="19:20">
      <c r="S331037" s="33"/>
      <c r="T331037" s="33"/>
    </row>
    <row r="331054" spans="19:20">
      <c r="S331054" s="33"/>
      <c r="T331054" s="33"/>
    </row>
    <row r="331071" spans="19:20">
      <c r="S331071" s="33"/>
      <c r="T331071" s="33"/>
    </row>
    <row r="331088" spans="19:20">
      <c r="S331088" s="33"/>
      <c r="T331088" s="33"/>
    </row>
    <row r="331105" spans="19:20">
      <c r="S331105" s="33"/>
      <c r="T331105" s="33"/>
    </row>
    <row r="331122" spans="19:20">
      <c r="S331122" s="33"/>
      <c r="T331122" s="33"/>
    </row>
    <row r="331139" spans="19:20">
      <c r="S331139" s="33"/>
      <c r="T331139" s="33"/>
    </row>
    <row r="331156" spans="19:20">
      <c r="S331156" s="33"/>
      <c r="T331156" s="33"/>
    </row>
    <row r="331173" spans="19:20">
      <c r="S331173" s="33"/>
      <c r="T331173" s="33"/>
    </row>
    <row r="331190" spans="19:20">
      <c r="S331190" s="33"/>
      <c r="T331190" s="33"/>
    </row>
    <row r="331207" spans="19:20">
      <c r="S331207" s="33"/>
      <c r="T331207" s="33"/>
    </row>
    <row r="331224" spans="19:20">
      <c r="S331224" s="33"/>
      <c r="T331224" s="33"/>
    </row>
    <row r="331241" spans="19:20">
      <c r="S331241" s="33"/>
      <c r="T331241" s="33"/>
    </row>
    <row r="331258" spans="19:20">
      <c r="S331258" s="33"/>
      <c r="T331258" s="33"/>
    </row>
    <row r="331275" spans="19:20">
      <c r="S331275" s="33"/>
      <c r="T331275" s="33"/>
    </row>
    <row r="331292" spans="19:20">
      <c r="S331292" s="33"/>
      <c r="T331292" s="33"/>
    </row>
    <row r="331309" spans="19:20">
      <c r="S331309" s="33"/>
      <c r="T331309" s="33"/>
    </row>
    <row r="331326" spans="19:20">
      <c r="S331326" s="33"/>
      <c r="T331326" s="33"/>
    </row>
    <row r="331343" spans="19:20">
      <c r="S331343" s="33"/>
      <c r="T331343" s="33"/>
    </row>
    <row r="331360" spans="19:20">
      <c r="S331360" s="33"/>
      <c r="T331360" s="33"/>
    </row>
    <row r="331377" spans="19:20">
      <c r="S331377" s="33"/>
      <c r="T331377" s="33"/>
    </row>
    <row r="331394" spans="19:20">
      <c r="S331394" s="33"/>
      <c r="T331394" s="33"/>
    </row>
    <row r="331411" spans="19:20">
      <c r="S331411" s="33"/>
      <c r="T331411" s="33"/>
    </row>
    <row r="331428" spans="19:20">
      <c r="S331428" s="33"/>
      <c r="T331428" s="33"/>
    </row>
    <row r="331445" spans="19:20">
      <c r="S331445" s="33"/>
      <c r="T331445" s="33"/>
    </row>
    <row r="331462" spans="19:20">
      <c r="S331462" s="33"/>
      <c r="T331462" s="33"/>
    </row>
    <row r="331479" spans="19:20">
      <c r="S331479" s="33"/>
      <c r="T331479" s="33"/>
    </row>
    <row r="331496" spans="19:20">
      <c r="S331496" s="33"/>
      <c r="T331496" s="33"/>
    </row>
    <row r="331513" spans="19:20">
      <c r="S331513" s="33"/>
      <c r="T331513" s="33"/>
    </row>
    <row r="331530" spans="19:20">
      <c r="S331530" s="33"/>
      <c r="T331530" s="33"/>
    </row>
    <row r="331547" spans="19:20">
      <c r="S331547" s="33"/>
      <c r="T331547" s="33"/>
    </row>
    <row r="331564" spans="19:20">
      <c r="S331564" s="33"/>
      <c r="T331564" s="33"/>
    </row>
    <row r="331581" spans="19:20">
      <c r="S331581" s="33"/>
      <c r="T331581" s="33"/>
    </row>
    <row r="331598" spans="19:20">
      <c r="S331598" s="33"/>
      <c r="T331598" s="33"/>
    </row>
    <row r="331615" spans="19:20">
      <c r="S331615" s="33"/>
      <c r="T331615" s="33"/>
    </row>
    <row r="331632" spans="19:20">
      <c r="S331632" s="33"/>
      <c r="T331632" s="33"/>
    </row>
    <row r="331649" spans="19:20">
      <c r="S331649" s="33"/>
      <c r="T331649" s="33"/>
    </row>
    <row r="331666" spans="19:20">
      <c r="S331666" s="33"/>
      <c r="T331666" s="33"/>
    </row>
    <row r="331683" spans="19:20">
      <c r="S331683" s="33"/>
      <c r="T331683" s="33"/>
    </row>
    <row r="331700" spans="19:20">
      <c r="S331700" s="33"/>
      <c r="T331700" s="33"/>
    </row>
    <row r="331717" spans="19:20">
      <c r="S331717" s="33"/>
      <c r="T331717" s="33"/>
    </row>
    <row r="331734" spans="19:20">
      <c r="S331734" s="33"/>
      <c r="T331734" s="33"/>
    </row>
    <row r="331751" spans="19:20">
      <c r="S331751" s="33"/>
      <c r="T331751" s="33"/>
    </row>
    <row r="331768" spans="19:20">
      <c r="S331768" s="33"/>
      <c r="T331768" s="33"/>
    </row>
    <row r="331785" spans="19:20">
      <c r="S331785" s="33"/>
      <c r="T331785" s="33"/>
    </row>
    <row r="331802" spans="19:20">
      <c r="S331802" s="33"/>
      <c r="T331802" s="33"/>
    </row>
    <row r="331819" spans="19:20">
      <c r="S331819" s="33"/>
      <c r="T331819" s="33"/>
    </row>
    <row r="331836" spans="19:20">
      <c r="S331836" s="33"/>
      <c r="T331836" s="33"/>
    </row>
    <row r="331853" spans="19:20">
      <c r="S331853" s="33"/>
      <c r="T331853" s="33"/>
    </row>
    <row r="331870" spans="19:20">
      <c r="S331870" s="33"/>
      <c r="T331870" s="33"/>
    </row>
    <row r="331887" spans="19:20">
      <c r="S331887" s="33"/>
      <c r="T331887" s="33"/>
    </row>
    <row r="331904" spans="19:20">
      <c r="S331904" s="33"/>
      <c r="T331904" s="33"/>
    </row>
    <row r="331921" spans="19:20">
      <c r="S331921" s="33"/>
      <c r="T331921" s="33"/>
    </row>
    <row r="331938" spans="19:20">
      <c r="S331938" s="33"/>
      <c r="T331938" s="33"/>
    </row>
    <row r="331955" spans="19:20">
      <c r="S331955" s="33"/>
      <c r="T331955" s="33"/>
    </row>
    <row r="331972" spans="19:20">
      <c r="S331972" s="33"/>
      <c r="T331972" s="33"/>
    </row>
    <row r="331989" spans="19:20">
      <c r="S331989" s="33"/>
      <c r="T331989" s="33"/>
    </row>
    <row r="332006" spans="19:20">
      <c r="S332006" s="33"/>
      <c r="T332006" s="33"/>
    </row>
    <row r="332023" spans="19:20">
      <c r="S332023" s="33"/>
      <c r="T332023" s="33"/>
    </row>
    <row r="332040" spans="19:20">
      <c r="S332040" s="33"/>
      <c r="T332040" s="33"/>
    </row>
    <row r="332057" spans="19:20">
      <c r="S332057" s="33"/>
      <c r="T332057" s="33"/>
    </row>
    <row r="332074" spans="19:20">
      <c r="S332074" s="33"/>
      <c r="T332074" s="33"/>
    </row>
    <row r="332091" spans="19:20">
      <c r="S332091" s="33"/>
      <c r="T332091" s="33"/>
    </row>
    <row r="332108" spans="19:20">
      <c r="S332108" s="33"/>
      <c r="T332108" s="33"/>
    </row>
    <row r="332125" spans="19:20">
      <c r="S332125" s="33"/>
      <c r="T332125" s="33"/>
    </row>
    <row r="332142" spans="19:20">
      <c r="S332142" s="33"/>
      <c r="T332142" s="33"/>
    </row>
    <row r="332159" spans="19:20">
      <c r="S332159" s="33"/>
      <c r="T332159" s="33"/>
    </row>
    <row r="332176" spans="19:20">
      <c r="S332176" s="33"/>
      <c r="T332176" s="33"/>
    </row>
    <row r="332193" spans="19:20">
      <c r="S332193" s="33"/>
      <c r="T332193" s="33"/>
    </row>
    <row r="332210" spans="19:20">
      <c r="S332210" s="33"/>
      <c r="T332210" s="33"/>
    </row>
    <row r="332227" spans="19:20">
      <c r="S332227" s="33"/>
      <c r="T332227" s="33"/>
    </row>
    <row r="332244" spans="19:20">
      <c r="S332244" s="33"/>
      <c r="T332244" s="33"/>
    </row>
    <row r="332261" spans="19:20">
      <c r="S332261" s="33"/>
      <c r="T332261" s="33"/>
    </row>
    <row r="332278" spans="19:20">
      <c r="S332278" s="33"/>
      <c r="T332278" s="33"/>
    </row>
    <row r="332295" spans="19:20">
      <c r="S332295" s="33"/>
      <c r="T332295" s="33"/>
    </row>
    <row r="332312" spans="19:20">
      <c r="S332312" s="33"/>
      <c r="T332312" s="33"/>
    </row>
    <row r="332329" spans="19:20">
      <c r="S332329" s="33"/>
      <c r="T332329" s="33"/>
    </row>
    <row r="332346" spans="19:20">
      <c r="S332346" s="33"/>
      <c r="T332346" s="33"/>
    </row>
    <row r="332363" spans="19:20">
      <c r="S332363" s="33"/>
      <c r="T332363" s="33"/>
    </row>
    <row r="332380" spans="19:20">
      <c r="S332380" s="33"/>
      <c r="T332380" s="33"/>
    </row>
    <row r="332397" spans="19:20">
      <c r="S332397" s="33"/>
      <c r="T332397" s="33"/>
    </row>
    <row r="332414" spans="19:20">
      <c r="S332414" s="33"/>
      <c r="T332414" s="33"/>
    </row>
    <row r="332431" spans="19:20">
      <c r="S332431" s="33"/>
      <c r="T332431" s="33"/>
    </row>
    <row r="332448" spans="19:20">
      <c r="S332448" s="33"/>
      <c r="T332448" s="33"/>
    </row>
    <row r="332465" spans="19:20">
      <c r="S332465" s="33"/>
      <c r="T332465" s="33"/>
    </row>
    <row r="332482" spans="19:20">
      <c r="S332482" s="33"/>
      <c r="T332482" s="33"/>
    </row>
    <row r="332499" spans="19:20">
      <c r="S332499" s="33"/>
      <c r="T332499" s="33"/>
    </row>
    <row r="332516" spans="19:20">
      <c r="S332516" s="33"/>
      <c r="T332516" s="33"/>
    </row>
    <row r="332533" spans="19:20">
      <c r="S332533" s="33"/>
      <c r="T332533" s="33"/>
    </row>
    <row r="332550" spans="19:20">
      <c r="S332550" s="33"/>
      <c r="T332550" s="33"/>
    </row>
    <row r="332567" spans="19:20">
      <c r="S332567" s="33"/>
      <c r="T332567" s="33"/>
    </row>
    <row r="332584" spans="19:20">
      <c r="S332584" s="33"/>
      <c r="T332584" s="33"/>
    </row>
    <row r="332601" spans="19:20">
      <c r="S332601" s="33"/>
      <c r="T332601" s="33"/>
    </row>
    <row r="332618" spans="19:20">
      <c r="S332618" s="33"/>
      <c r="T332618" s="33"/>
    </row>
    <row r="332635" spans="19:20">
      <c r="S332635" s="33"/>
      <c r="T332635" s="33"/>
    </row>
    <row r="332652" spans="19:20">
      <c r="S332652" s="33"/>
      <c r="T332652" s="33"/>
    </row>
    <row r="332669" spans="19:20">
      <c r="S332669" s="33"/>
      <c r="T332669" s="33"/>
    </row>
    <row r="332686" spans="19:20">
      <c r="S332686" s="33"/>
      <c r="T332686" s="33"/>
    </row>
    <row r="332703" spans="19:20">
      <c r="S332703" s="33"/>
      <c r="T332703" s="33"/>
    </row>
    <row r="332720" spans="19:20">
      <c r="S332720" s="33"/>
      <c r="T332720" s="33"/>
    </row>
    <row r="332737" spans="19:20">
      <c r="S332737" s="33"/>
      <c r="T332737" s="33"/>
    </row>
    <row r="332754" spans="19:20">
      <c r="S332754" s="33"/>
      <c r="T332754" s="33"/>
    </row>
    <row r="332771" spans="19:20">
      <c r="S332771" s="33"/>
      <c r="T332771" s="33"/>
    </row>
    <row r="332788" spans="19:20">
      <c r="S332788" s="33"/>
      <c r="T332788" s="33"/>
    </row>
    <row r="332805" spans="19:20">
      <c r="S332805" s="33"/>
      <c r="T332805" s="33"/>
    </row>
    <row r="332822" spans="19:20">
      <c r="S332822" s="33"/>
      <c r="T332822" s="33"/>
    </row>
    <row r="332839" spans="19:20">
      <c r="S332839" s="33"/>
      <c r="T332839" s="33"/>
    </row>
    <row r="332856" spans="19:20">
      <c r="S332856" s="33"/>
      <c r="T332856" s="33"/>
    </row>
    <row r="332873" spans="19:20">
      <c r="S332873" s="33"/>
      <c r="T332873" s="33"/>
    </row>
    <row r="332890" spans="19:20">
      <c r="S332890" s="33"/>
      <c r="T332890" s="33"/>
    </row>
    <row r="332907" spans="19:20">
      <c r="S332907" s="33"/>
      <c r="T332907" s="33"/>
    </row>
    <row r="332924" spans="19:20">
      <c r="S332924" s="33"/>
      <c r="T332924" s="33"/>
    </row>
    <row r="332941" spans="19:20">
      <c r="S332941" s="33"/>
      <c r="T332941" s="33"/>
    </row>
    <row r="332958" spans="19:20">
      <c r="S332958" s="33"/>
      <c r="T332958" s="33"/>
    </row>
    <row r="332975" spans="19:20">
      <c r="S332975" s="33"/>
      <c r="T332975" s="33"/>
    </row>
    <row r="332992" spans="19:20">
      <c r="S332992" s="33"/>
      <c r="T332992" s="33"/>
    </row>
    <row r="333009" spans="19:20">
      <c r="S333009" s="33"/>
      <c r="T333009" s="33"/>
    </row>
    <row r="333026" spans="19:20">
      <c r="S333026" s="33"/>
      <c r="T333026" s="33"/>
    </row>
    <row r="333043" spans="19:20">
      <c r="S333043" s="33"/>
      <c r="T333043" s="33"/>
    </row>
    <row r="333060" spans="19:20">
      <c r="S333060" s="33"/>
      <c r="T333060" s="33"/>
    </row>
    <row r="333077" spans="19:20">
      <c r="S333077" s="33"/>
      <c r="T333077" s="33"/>
    </row>
    <row r="333094" spans="19:20">
      <c r="S333094" s="33"/>
      <c r="T333094" s="33"/>
    </row>
    <row r="333111" spans="19:20">
      <c r="S333111" s="33"/>
      <c r="T333111" s="33"/>
    </row>
    <row r="333128" spans="19:20">
      <c r="S333128" s="33"/>
      <c r="T333128" s="33"/>
    </row>
    <row r="333145" spans="19:20">
      <c r="S333145" s="33"/>
      <c r="T333145" s="33"/>
    </row>
    <row r="333162" spans="19:20">
      <c r="S333162" s="33"/>
      <c r="T333162" s="33"/>
    </row>
    <row r="333179" spans="19:20">
      <c r="S333179" s="33"/>
      <c r="T333179" s="33"/>
    </row>
    <row r="333196" spans="19:20">
      <c r="S333196" s="33"/>
      <c r="T333196" s="33"/>
    </row>
    <row r="333213" spans="19:20">
      <c r="S333213" s="33"/>
      <c r="T333213" s="33"/>
    </row>
    <row r="333230" spans="19:20">
      <c r="S333230" s="33"/>
      <c r="T333230" s="33"/>
    </row>
    <row r="333247" spans="19:20">
      <c r="S333247" s="33"/>
      <c r="T333247" s="33"/>
    </row>
    <row r="333264" spans="19:20">
      <c r="S333264" s="33"/>
      <c r="T333264" s="33"/>
    </row>
    <row r="333281" spans="19:20">
      <c r="S333281" s="33"/>
      <c r="T333281" s="33"/>
    </row>
    <row r="333298" spans="19:20">
      <c r="S333298" s="33"/>
      <c r="T333298" s="33"/>
    </row>
    <row r="333315" spans="19:20">
      <c r="S333315" s="33"/>
      <c r="T333315" s="33"/>
    </row>
    <row r="333332" spans="19:20">
      <c r="S333332" s="33"/>
      <c r="T333332" s="33"/>
    </row>
    <row r="333349" spans="19:20">
      <c r="S333349" s="33"/>
      <c r="T333349" s="33"/>
    </row>
    <row r="333366" spans="19:20">
      <c r="S333366" s="33"/>
      <c r="T333366" s="33"/>
    </row>
    <row r="333383" spans="19:20">
      <c r="S333383" s="33"/>
      <c r="T333383" s="33"/>
    </row>
    <row r="333400" spans="19:20">
      <c r="S333400" s="33"/>
      <c r="T333400" s="33"/>
    </row>
    <row r="333417" spans="19:20">
      <c r="S333417" s="33"/>
      <c r="T333417" s="33"/>
    </row>
    <row r="333434" spans="19:20">
      <c r="S333434" s="33"/>
      <c r="T333434" s="33"/>
    </row>
    <row r="333451" spans="19:20">
      <c r="S333451" s="33"/>
      <c r="T333451" s="33"/>
    </row>
    <row r="333468" spans="19:20">
      <c r="S333468" s="33"/>
      <c r="T333468" s="33"/>
    </row>
    <row r="333485" spans="19:20">
      <c r="S333485" s="33"/>
      <c r="T333485" s="33"/>
    </row>
    <row r="333502" spans="19:20">
      <c r="S333502" s="33"/>
      <c r="T333502" s="33"/>
    </row>
    <row r="333519" spans="19:20">
      <c r="S333519" s="33"/>
      <c r="T333519" s="33"/>
    </row>
    <row r="333536" spans="19:20">
      <c r="S333536" s="33"/>
      <c r="T333536" s="33"/>
    </row>
    <row r="333553" spans="19:20">
      <c r="S333553" s="33"/>
      <c r="T333553" s="33"/>
    </row>
    <row r="333570" spans="19:20">
      <c r="S333570" s="33"/>
      <c r="T333570" s="33"/>
    </row>
    <row r="333587" spans="19:20">
      <c r="S333587" s="33"/>
      <c r="T333587" s="33"/>
    </row>
    <row r="333604" spans="19:20">
      <c r="S333604" s="33"/>
      <c r="T333604" s="33"/>
    </row>
    <row r="333621" spans="19:20">
      <c r="S333621" s="33"/>
      <c r="T333621" s="33"/>
    </row>
    <row r="333638" spans="19:20">
      <c r="S333638" s="33"/>
      <c r="T333638" s="33"/>
    </row>
    <row r="333655" spans="19:20">
      <c r="S333655" s="33"/>
      <c r="T333655" s="33"/>
    </row>
    <row r="333672" spans="19:20">
      <c r="S333672" s="33"/>
      <c r="T333672" s="33"/>
    </row>
    <row r="333689" spans="19:20">
      <c r="S333689" s="33"/>
      <c r="T333689" s="33"/>
    </row>
    <row r="333706" spans="19:20">
      <c r="S333706" s="33"/>
      <c r="T333706" s="33"/>
    </row>
    <row r="333723" spans="19:20">
      <c r="S333723" s="33"/>
      <c r="T333723" s="33"/>
    </row>
    <row r="333740" spans="19:20">
      <c r="S333740" s="33"/>
      <c r="T333740" s="33"/>
    </row>
    <row r="333757" spans="19:20">
      <c r="S333757" s="33"/>
      <c r="T333757" s="33"/>
    </row>
    <row r="333774" spans="19:20">
      <c r="S333774" s="33"/>
      <c r="T333774" s="33"/>
    </row>
    <row r="333791" spans="19:20">
      <c r="S333791" s="33"/>
      <c r="T333791" s="33"/>
    </row>
    <row r="333808" spans="19:20">
      <c r="S333808" s="33"/>
      <c r="T333808" s="33"/>
    </row>
    <row r="333825" spans="19:20">
      <c r="S333825" s="33"/>
      <c r="T333825" s="33"/>
    </row>
    <row r="333842" spans="19:20">
      <c r="S333842" s="33"/>
      <c r="T333842" s="33"/>
    </row>
    <row r="333859" spans="19:20">
      <c r="S333859" s="33"/>
      <c r="T333859" s="33"/>
    </row>
    <row r="333876" spans="19:20">
      <c r="S333876" s="33"/>
      <c r="T333876" s="33"/>
    </row>
    <row r="333893" spans="19:20">
      <c r="S333893" s="33"/>
      <c r="T333893" s="33"/>
    </row>
    <row r="333910" spans="19:20">
      <c r="S333910" s="33"/>
      <c r="T333910" s="33"/>
    </row>
    <row r="333927" spans="19:20">
      <c r="S333927" s="33"/>
      <c r="T333927" s="33"/>
    </row>
    <row r="333944" spans="19:20">
      <c r="S333944" s="33"/>
      <c r="T333944" s="33"/>
    </row>
    <row r="333961" spans="19:20">
      <c r="S333961" s="33"/>
      <c r="T333961" s="33"/>
    </row>
    <row r="333978" spans="19:20">
      <c r="S333978" s="33"/>
      <c r="T333978" s="33"/>
    </row>
    <row r="333995" spans="19:20">
      <c r="S333995" s="33"/>
      <c r="T333995" s="33"/>
    </row>
    <row r="334012" spans="19:20">
      <c r="S334012" s="33"/>
      <c r="T334012" s="33"/>
    </row>
    <row r="334029" spans="19:20">
      <c r="S334029" s="33"/>
      <c r="T334029" s="33"/>
    </row>
    <row r="334046" spans="19:20">
      <c r="S334046" s="33"/>
      <c r="T334046" s="33"/>
    </row>
    <row r="334063" spans="19:20">
      <c r="S334063" s="33"/>
      <c r="T334063" s="33"/>
    </row>
    <row r="334080" spans="19:20">
      <c r="S334080" s="33"/>
      <c r="T334080" s="33"/>
    </row>
    <row r="334097" spans="19:20">
      <c r="S334097" s="33"/>
      <c r="T334097" s="33"/>
    </row>
    <row r="334114" spans="19:20">
      <c r="S334114" s="33"/>
      <c r="T334114" s="33"/>
    </row>
    <row r="334131" spans="19:20">
      <c r="S334131" s="33"/>
      <c r="T334131" s="33"/>
    </row>
    <row r="334148" spans="19:20">
      <c r="S334148" s="33"/>
      <c r="T334148" s="33"/>
    </row>
    <row r="334165" spans="19:20">
      <c r="S334165" s="33"/>
      <c r="T334165" s="33"/>
    </row>
    <row r="334182" spans="19:20">
      <c r="S334182" s="33"/>
      <c r="T334182" s="33"/>
    </row>
    <row r="334199" spans="19:20">
      <c r="S334199" s="33"/>
      <c r="T334199" s="33"/>
    </row>
    <row r="334216" spans="19:20">
      <c r="S334216" s="33"/>
      <c r="T334216" s="33"/>
    </row>
    <row r="334233" spans="19:20">
      <c r="S334233" s="33"/>
      <c r="T334233" s="33"/>
    </row>
    <row r="334250" spans="19:20">
      <c r="S334250" s="33"/>
      <c r="T334250" s="33"/>
    </row>
    <row r="334267" spans="19:20">
      <c r="S334267" s="33"/>
      <c r="T334267" s="33"/>
    </row>
    <row r="334284" spans="19:20">
      <c r="S334284" s="33"/>
      <c r="T334284" s="33"/>
    </row>
    <row r="334301" spans="19:20">
      <c r="S334301" s="33"/>
      <c r="T334301" s="33"/>
    </row>
    <row r="334318" spans="19:20">
      <c r="S334318" s="33"/>
      <c r="T334318" s="33"/>
    </row>
    <row r="334335" spans="19:20">
      <c r="S334335" s="33"/>
      <c r="T334335" s="33"/>
    </row>
    <row r="334352" spans="19:20">
      <c r="S334352" s="33"/>
      <c r="T334352" s="33"/>
    </row>
    <row r="334369" spans="19:20">
      <c r="S334369" s="33"/>
      <c r="T334369" s="33"/>
    </row>
    <row r="334386" spans="19:20">
      <c r="S334386" s="33"/>
      <c r="T334386" s="33"/>
    </row>
    <row r="334403" spans="19:20">
      <c r="S334403" s="33"/>
      <c r="T334403" s="33"/>
    </row>
    <row r="334420" spans="19:20">
      <c r="S334420" s="33"/>
      <c r="T334420" s="33"/>
    </row>
    <row r="334437" spans="19:20">
      <c r="S334437" s="33"/>
      <c r="T334437" s="33"/>
    </row>
    <row r="334454" spans="19:20">
      <c r="S334454" s="33"/>
      <c r="T334454" s="33"/>
    </row>
    <row r="334471" spans="19:20">
      <c r="S334471" s="33"/>
      <c r="T334471" s="33"/>
    </row>
    <row r="334488" spans="19:20">
      <c r="S334488" s="33"/>
      <c r="T334488" s="33"/>
    </row>
    <row r="334505" spans="19:20">
      <c r="S334505" s="33"/>
      <c r="T334505" s="33"/>
    </row>
    <row r="334522" spans="19:20">
      <c r="S334522" s="33"/>
      <c r="T334522" s="33"/>
    </row>
    <row r="334539" spans="19:20">
      <c r="S334539" s="33"/>
      <c r="T334539" s="33"/>
    </row>
    <row r="334556" spans="19:20">
      <c r="S334556" s="33"/>
      <c r="T334556" s="33"/>
    </row>
    <row r="334573" spans="19:20">
      <c r="S334573" s="33"/>
      <c r="T334573" s="33"/>
    </row>
    <row r="334590" spans="19:20">
      <c r="S334590" s="33"/>
      <c r="T334590" s="33"/>
    </row>
    <row r="334607" spans="19:20">
      <c r="S334607" s="33"/>
      <c r="T334607" s="33"/>
    </row>
    <row r="334624" spans="19:20">
      <c r="S334624" s="33"/>
      <c r="T334624" s="33"/>
    </row>
    <row r="334641" spans="19:20">
      <c r="S334641" s="33"/>
      <c r="T334641" s="33"/>
    </row>
    <row r="334658" spans="19:20">
      <c r="S334658" s="33"/>
      <c r="T334658" s="33"/>
    </row>
    <row r="334675" spans="19:20">
      <c r="S334675" s="33"/>
      <c r="T334675" s="33"/>
    </row>
    <row r="334692" spans="19:20">
      <c r="S334692" s="33"/>
      <c r="T334692" s="33"/>
    </row>
    <row r="334709" spans="19:20">
      <c r="S334709" s="33"/>
      <c r="T334709" s="33"/>
    </row>
    <row r="334726" spans="19:20">
      <c r="S334726" s="33"/>
      <c r="T334726" s="33"/>
    </row>
    <row r="334743" spans="19:20">
      <c r="S334743" s="33"/>
      <c r="T334743" s="33"/>
    </row>
    <row r="334760" spans="19:20">
      <c r="S334760" s="33"/>
      <c r="T334760" s="33"/>
    </row>
    <row r="334777" spans="19:20">
      <c r="S334777" s="33"/>
      <c r="T334777" s="33"/>
    </row>
    <row r="334794" spans="19:20">
      <c r="S334794" s="33"/>
      <c r="T334794" s="33"/>
    </row>
    <row r="334811" spans="19:20">
      <c r="S334811" s="33"/>
      <c r="T334811" s="33"/>
    </row>
    <row r="334828" spans="19:20">
      <c r="S334828" s="33"/>
      <c r="T334828" s="33"/>
    </row>
    <row r="334845" spans="19:20">
      <c r="S334845" s="33"/>
      <c r="T334845" s="33"/>
    </row>
    <row r="334862" spans="19:20">
      <c r="S334862" s="33"/>
      <c r="T334862" s="33"/>
    </row>
    <row r="334879" spans="19:20">
      <c r="S334879" s="33"/>
      <c r="T334879" s="33"/>
    </row>
    <row r="334896" spans="19:20">
      <c r="S334896" s="33"/>
      <c r="T334896" s="33"/>
    </row>
    <row r="334913" spans="19:20">
      <c r="S334913" s="33"/>
      <c r="T334913" s="33"/>
    </row>
    <row r="334930" spans="19:20">
      <c r="S334930" s="33"/>
      <c r="T334930" s="33"/>
    </row>
    <row r="334947" spans="19:20">
      <c r="S334947" s="33"/>
      <c r="T334947" s="33"/>
    </row>
    <row r="334964" spans="19:20">
      <c r="S334964" s="33"/>
      <c r="T334964" s="33"/>
    </row>
    <row r="334981" spans="19:20">
      <c r="S334981" s="33"/>
      <c r="T334981" s="33"/>
    </row>
    <row r="334998" spans="19:20">
      <c r="S334998" s="33"/>
      <c r="T334998" s="33"/>
    </row>
    <row r="335015" spans="19:20">
      <c r="S335015" s="33"/>
      <c r="T335015" s="33"/>
    </row>
    <row r="335032" spans="19:20">
      <c r="S335032" s="33"/>
      <c r="T335032" s="33"/>
    </row>
    <row r="335049" spans="19:20">
      <c r="S335049" s="33"/>
      <c r="T335049" s="33"/>
    </row>
    <row r="335066" spans="19:20">
      <c r="S335066" s="33"/>
      <c r="T335066" s="33"/>
    </row>
    <row r="335083" spans="19:20">
      <c r="S335083" s="33"/>
      <c r="T335083" s="33"/>
    </row>
    <row r="335100" spans="19:20">
      <c r="S335100" s="33"/>
      <c r="T335100" s="33"/>
    </row>
    <row r="335117" spans="19:20">
      <c r="S335117" s="33"/>
      <c r="T335117" s="33"/>
    </row>
    <row r="335134" spans="19:20">
      <c r="S335134" s="33"/>
      <c r="T335134" s="33"/>
    </row>
    <row r="335151" spans="19:20">
      <c r="S335151" s="33"/>
      <c r="T335151" s="33"/>
    </row>
    <row r="335168" spans="19:20">
      <c r="S335168" s="33"/>
      <c r="T335168" s="33"/>
    </row>
    <row r="335185" spans="19:20">
      <c r="S335185" s="33"/>
      <c r="T335185" s="33"/>
    </row>
    <row r="335202" spans="19:20">
      <c r="S335202" s="33"/>
      <c r="T335202" s="33"/>
    </row>
    <row r="335219" spans="19:20">
      <c r="S335219" s="33"/>
      <c r="T335219" s="33"/>
    </row>
    <row r="335236" spans="19:20">
      <c r="S335236" s="33"/>
      <c r="T335236" s="33"/>
    </row>
    <row r="335253" spans="19:20">
      <c r="S335253" s="33"/>
      <c r="T335253" s="33"/>
    </row>
    <row r="335270" spans="19:20">
      <c r="S335270" s="33"/>
      <c r="T335270" s="33"/>
    </row>
    <row r="335287" spans="19:20">
      <c r="S335287" s="33"/>
      <c r="T335287" s="33"/>
    </row>
    <row r="335304" spans="19:20">
      <c r="S335304" s="33"/>
      <c r="T335304" s="33"/>
    </row>
    <row r="335321" spans="19:20">
      <c r="S335321" s="33"/>
      <c r="T335321" s="33"/>
    </row>
    <row r="335338" spans="19:20">
      <c r="S335338" s="33"/>
      <c r="T335338" s="33"/>
    </row>
    <row r="335355" spans="19:20">
      <c r="S335355" s="33"/>
      <c r="T335355" s="33"/>
    </row>
    <row r="335372" spans="19:20">
      <c r="S335372" s="33"/>
      <c r="T335372" s="33"/>
    </row>
    <row r="335389" spans="19:20">
      <c r="S335389" s="33"/>
      <c r="T335389" s="33"/>
    </row>
    <row r="335406" spans="19:20">
      <c r="S335406" s="33"/>
      <c r="T335406" s="33"/>
    </row>
    <row r="335423" spans="19:20">
      <c r="S335423" s="33"/>
      <c r="T335423" s="33"/>
    </row>
    <row r="335440" spans="19:20">
      <c r="S335440" s="33"/>
      <c r="T335440" s="33"/>
    </row>
    <row r="335457" spans="19:20">
      <c r="S335457" s="33"/>
      <c r="T335457" s="33"/>
    </row>
    <row r="335474" spans="19:20">
      <c r="S335474" s="33"/>
      <c r="T335474" s="33"/>
    </row>
    <row r="335491" spans="19:20">
      <c r="S335491" s="33"/>
      <c r="T335491" s="33"/>
    </row>
    <row r="335508" spans="19:20">
      <c r="S335508" s="33"/>
      <c r="T335508" s="33"/>
    </row>
    <row r="335525" spans="19:20">
      <c r="S335525" s="33"/>
      <c r="T335525" s="33"/>
    </row>
    <row r="335542" spans="19:20">
      <c r="S335542" s="33"/>
      <c r="T335542" s="33"/>
    </row>
    <row r="335559" spans="19:20">
      <c r="S335559" s="33"/>
      <c r="T335559" s="33"/>
    </row>
    <row r="335576" spans="19:20">
      <c r="S335576" s="33"/>
      <c r="T335576" s="33"/>
    </row>
    <row r="335593" spans="19:20">
      <c r="S335593" s="33"/>
      <c r="T335593" s="33"/>
    </row>
    <row r="335610" spans="19:20">
      <c r="S335610" s="33"/>
      <c r="T335610" s="33"/>
    </row>
    <row r="335627" spans="19:20">
      <c r="S335627" s="33"/>
      <c r="T335627" s="33"/>
    </row>
    <row r="335644" spans="19:20">
      <c r="S335644" s="33"/>
      <c r="T335644" s="33"/>
    </row>
    <row r="335661" spans="19:20">
      <c r="S335661" s="33"/>
      <c r="T335661" s="33"/>
    </row>
    <row r="335678" spans="19:20">
      <c r="S335678" s="33"/>
      <c r="T335678" s="33"/>
    </row>
    <row r="335695" spans="19:20">
      <c r="S335695" s="33"/>
      <c r="T335695" s="33"/>
    </row>
    <row r="335712" spans="19:20">
      <c r="S335712" s="33"/>
      <c r="T335712" s="33"/>
    </row>
    <row r="335729" spans="19:20">
      <c r="S335729" s="33"/>
      <c r="T335729" s="33"/>
    </row>
    <row r="335746" spans="19:20">
      <c r="S335746" s="33"/>
      <c r="T335746" s="33"/>
    </row>
    <row r="335763" spans="19:20">
      <c r="S335763" s="33"/>
      <c r="T335763" s="33"/>
    </row>
    <row r="335780" spans="19:20">
      <c r="S335780" s="33"/>
      <c r="T335780" s="33"/>
    </row>
    <row r="335797" spans="19:20">
      <c r="S335797" s="33"/>
      <c r="T335797" s="33"/>
    </row>
    <row r="335814" spans="19:20">
      <c r="S335814" s="33"/>
      <c r="T335814" s="33"/>
    </row>
    <row r="335831" spans="19:20">
      <c r="S335831" s="33"/>
      <c r="T335831" s="33"/>
    </row>
    <row r="335848" spans="19:20">
      <c r="S335848" s="33"/>
      <c r="T335848" s="33"/>
    </row>
    <row r="335865" spans="19:20">
      <c r="S335865" s="33"/>
      <c r="T335865" s="33"/>
    </row>
    <row r="335882" spans="19:20">
      <c r="S335882" s="33"/>
      <c r="T335882" s="33"/>
    </row>
    <row r="335899" spans="19:20">
      <c r="S335899" s="33"/>
      <c r="T335899" s="33"/>
    </row>
    <row r="335916" spans="19:20">
      <c r="S335916" s="33"/>
      <c r="T335916" s="33"/>
    </row>
    <row r="335933" spans="19:20">
      <c r="S335933" s="33"/>
      <c r="T335933" s="33"/>
    </row>
    <row r="335950" spans="19:20">
      <c r="S335950" s="33"/>
      <c r="T335950" s="33"/>
    </row>
    <row r="335967" spans="19:20">
      <c r="S335967" s="33"/>
      <c r="T335967" s="33"/>
    </row>
    <row r="335984" spans="19:20">
      <c r="S335984" s="33"/>
      <c r="T335984" s="33"/>
    </row>
    <row r="336001" spans="19:20">
      <c r="S336001" s="33"/>
      <c r="T336001" s="33"/>
    </row>
    <row r="336018" spans="19:20">
      <c r="S336018" s="33"/>
      <c r="T336018" s="33"/>
    </row>
    <row r="336035" spans="19:20">
      <c r="S336035" s="33"/>
      <c r="T336035" s="33"/>
    </row>
    <row r="336052" spans="19:20">
      <c r="S336052" s="33"/>
      <c r="T336052" s="33"/>
    </row>
    <row r="336069" spans="19:20">
      <c r="S336069" s="33"/>
      <c r="T336069" s="33"/>
    </row>
    <row r="336086" spans="19:20">
      <c r="S336086" s="33"/>
      <c r="T336086" s="33"/>
    </row>
    <row r="336103" spans="19:20">
      <c r="S336103" s="33"/>
      <c r="T336103" s="33"/>
    </row>
    <row r="336120" spans="19:20">
      <c r="S336120" s="33"/>
      <c r="T336120" s="33"/>
    </row>
    <row r="336137" spans="19:20">
      <c r="S336137" s="33"/>
      <c r="T336137" s="33"/>
    </row>
    <row r="336154" spans="19:20">
      <c r="S336154" s="33"/>
      <c r="T336154" s="33"/>
    </row>
    <row r="336171" spans="19:20">
      <c r="S336171" s="33"/>
      <c r="T336171" s="33"/>
    </row>
    <row r="336188" spans="19:20">
      <c r="S336188" s="33"/>
      <c r="T336188" s="33"/>
    </row>
    <row r="336205" spans="19:20">
      <c r="S336205" s="33"/>
      <c r="T336205" s="33"/>
    </row>
    <row r="336222" spans="19:20">
      <c r="S336222" s="33"/>
      <c r="T336222" s="33"/>
    </row>
    <row r="336239" spans="19:20">
      <c r="S336239" s="33"/>
      <c r="T336239" s="33"/>
    </row>
    <row r="336256" spans="19:20">
      <c r="S336256" s="33"/>
      <c r="T336256" s="33"/>
    </row>
    <row r="336273" spans="19:20">
      <c r="S336273" s="33"/>
      <c r="T336273" s="33"/>
    </row>
    <row r="336290" spans="19:20">
      <c r="S336290" s="33"/>
      <c r="T336290" s="33"/>
    </row>
    <row r="336307" spans="19:20">
      <c r="S336307" s="33"/>
      <c r="T336307" s="33"/>
    </row>
    <row r="336324" spans="19:20">
      <c r="S336324" s="33"/>
      <c r="T336324" s="33"/>
    </row>
    <row r="336341" spans="19:20">
      <c r="S336341" s="33"/>
      <c r="T336341" s="33"/>
    </row>
    <row r="336358" spans="19:20">
      <c r="S336358" s="33"/>
      <c r="T336358" s="33"/>
    </row>
    <row r="336375" spans="19:20">
      <c r="S336375" s="33"/>
      <c r="T336375" s="33"/>
    </row>
    <row r="336392" spans="19:20">
      <c r="S336392" s="33"/>
      <c r="T336392" s="33"/>
    </row>
    <row r="336409" spans="19:20">
      <c r="S336409" s="33"/>
      <c r="T336409" s="33"/>
    </row>
    <row r="336426" spans="19:20">
      <c r="S336426" s="33"/>
      <c r="T336426" s="33"/>
    </row>
    <row r="336443" spans="19:20">
      <c r="S336443" s="33"/>
      <c r="T336443" s="33"/>
    </row>
    <row r="336460" spans="19:20">
      <c r="S336460" s="33"/>
      <c r="T336460" s="33"/>
    </row>
    <row r="336477" spans="19:20">
      <c r="S336477" s="33"/>
      <c r="T336477" s="33"/>
    </row>
    <row r="336494" spans="19:20">
      <c r="S336494" s="33"/>
      <c r="T336494" s="33"/>
    </row>
    <row r="336511" spans="19:20">
      <c r="S336511" s="33"/>
      <c r="T336511" s="33"/>
    </row>
    <row r="336528" spans="19:20">
      <c r="S336528" s="33"/>
      <c r="T336528" s="33"/>
    </row>
    <row r="336545" spans="19:20">
      <c r="S336545" s="33"/>
      <c r="T336545" s="33"/>
    </row>
    <row r="336562" spans="19:20">
      <c r="S336562" s="33"/>
      <c r="T336562" s="33"/>
    </row>
    <row r="336579" spans="19:20">
      <c r="S336579" s="33"/>
      <c r="T336579" s="33"/>
    </row>
    <row r="336596" spans="19:20">
      <c r="S336596" s="33"/>
      <c r="T336596" s="33"/>
    </row>
    <row r="336613" spans="19:20">
      <c r="S336613" s="33"/>
      <c r="T336613" s="33"/>
    </row>
    <row r="336630" spans="19:20">
      <c r="S336630" s="33"/>
      <c r="T336630" s="33"/>
    </row>
    <row r="336647" spans="19:20">
      <c r="S336647" s="33"/>
      <c r="T336647" s="33"/>
    </row>
    <row r="336664" spans="19:20">
      <c r="S336664" s="33"/>
      <c r="T336664" s="33"/>
    </row>
    <row r="336681" spans="19:20">
      <c r="S336681" s="33"/>
      <c r="T336681" s="33"/>
    </row>
    <row r="336698" spans="19:20">
      <c r="S336698" s="33"/>
      <c r="T336698" s="33"/>
    </row>
    <row r="336715" spans="19:20">
      <c r="S336715" s="33"/>
      <c r="T336715" s="33"/>
    </row>
    <row r="336732" spans="19:20">
      <c r="S336732" s="33"/>
      <c r="T336732" s="33"/>
    </row>
    <row r="336749" spans="19:20">
      <c r="S336749" s="33"/>
      <c r="T336749" s="33"/>
    </row>
    <row r="336766" spans="19:20">
      <c r="S336766" s="33"/>
      <c r="T336766" s="33"/>
    </row>
    <row r="336783" spans="19:20">
      <c r="S336783" s="33"/>
      <c r="T336783" s="33"/>
    </row>
    <row r="336800" spans="19:20">
      <c r="S336800" s="33"/>
      <c r="T336800" s="33"/>
    </row>
    <row r="336817" spans="19:20">
      <c r="S336817" s="33"/>
      <c r="T336817" s="33"/>
    </row>
    <row r="336834" spans="19:20">
      <c r="S336834" s="33"/>
      <c r="T336834" s="33"/>
    </row>
    <row r="336851" spans="19:20">
      <c r="S336851" s="33"/>
      <c r="T336851" s="33"/>
    </row>
    <row r="336868" spans="19:20">
      <c r="S336868" s="33"/>
      <c r="T336868" s="33"/>
    </row>
    <row r="336885" spans="19:20">
      <c r="S336885" s="33"/>
      <c r="T336885" s="33"/>
    </row>
    <row r="336902" spans="19:20">
      <c r="S336902" s="33"/>
      <c r="T336902" s="33"/>
    </row>
    <row r="336919" spans="19:20">
      <c r="S336919" s="33"/>
      <c r="T336919" s="33"/>
    </row>
    <row r="336936" spans="19:20">
      <c r="S336936" s="33"/>
      <c r="T336936" s="33"/>
    </row>
    <row r="336953" spans="19:20">
      <c r="S336953" s="33"/>
      <c r="T336953" s="33"/>
    </row>
    <row r="336970" spans="19:20">
      <c r="S336970" s="33"/>
      <c r="T336970" s="33"/>
    </row>
    <row r="336987" spans="19:20">
      <c r="S336987" s="33"/>
      <c r="T336987" s="33"/>
    </row>
    <row r="337004" spans="19:20">
      <c r="S337004" s="33"/>
      <c r="T337004" s="33"/>
    </row>
    <row r="337021" spans="19:20">
      <c r="S337021" s="33"/>
      <c r="T337021" s="33"/>
    </row>
    <row r="337038" spans="19:20">
      <c r="S337038" s="33"/>
      <c r="T337038" s="33"/>
    </row>
    <row r="337055" spans="19:20">
      <c r="S337055" s="33"/>
      <c r="T337055" s="33"/>
    </row>
    <row r="337072" spans="19:20">
      <c r="S337072" s="33"/>
      <c r="T337072" s="33"/>
    </row>
    <row r="337089" spans="19:20">
      <c r="S337089" s="33"/>
      <c r="T337089" s="33"/>
    </row>
    <row r="337106" spans="19:20">
      <c r="S337106" s="33"/>
      <c r="T337106" s="33"/>
    </row>
    <row r="337123" spans="19:20">
      <c r="S337123" s="33"/>
      <c r="T337123" s="33"/>
    </row>
    <row r="337140" spans="19:20">
      <c r="S337140" s="33"/>
      <c r="T337140" s="33"/>
    </row>
    <row r="337157" spans="19:20">
      <c r="S337157" s="33"/>
      <c r="T337157" s="33"/>
    </row>
    <row r="337174" spans="19:20">
      <c r="S337174" s="33"/>
      <c r="T337174" s="33"/>
    </row>
    <row r="337191" spans="19:20">
      <c r="S337191" s="33"/>
      <c r="T337191" s="33"/>
    </row>
    <row r="337208" spans="19:20">
      <c r="S337208" s="33"/>
      <c r="T337208" s="33"/>
    </row>
    <row r="337225" spans="19:20">
      <c r="S337225" s="33"/>
      <c r="T337225" s="33"/>
    </row>
    <row r="337242" spans="19:20">
      <c r="S337242" s="33"/>
      <c r="T337242" s="33"/>
    </row>
    <row r="337259" spans="19:20">
      <c r="S337259" s="33"/>
      <c r="T337259" s="33"/>
    </row>
    <row r="337276" spans="19:20">
      <c r="S337276" s="33"/>
      <c r="T337276" s="33"/>
    </row>
    <row r="337293" spans="19:20">
      <c r="S337293" s="33"/>
      <c r="T337293" s="33"/>
    </row>
    <row r="337310" spans="19:20">
      <c r="S337310" s="33"/>
      <c r="T337310" s="33"/>
    </row>
    <row r="337327" spans="19:20">
      <c r="S337327" s="33"/>
      <c r="T337327" s="33"/>
    </row>
    <row r="337344" spans="19:20">
      <c r="S337344" s="33"/>
      <c r="T337344" s="33"/>
    </row>
    <row r="337361" spans="19:20">
      <c r="S337361" s="33"/>
      <c r="T337361" s="33"/>
    </row>
    <row r="337378" spans="19:20">
      <c r="S337378" s="33"/>
      <c r="T337378" s="33"/>
    </row>
    <row r="337395" spans="19:20">
      <c r="S337395" s="33"/>
      <c r="T337395" s="33"/>
    </row>
    <row r="337412" spans="19:20">
      <c r="S337412" s="33"/>
      <c r="T337412" s="33"/>
    </row>
    <row r="337429" spans="19:20">
      <c r="S337429" s="33"/>
      <c r="T337429" s="33"/>
    </row>
    <row r="337446" spans="19:20">
      <c r="S337446" s="33"/>
      <c r="T337446" s="33"/>
    </row>
    <row r="337463" spans="19:20">
      <c r="S337463" s="33"/>
      <c r="T337463" s="33"/>
    </row>
    <row r="337480" spans="19:20">
      <c r="S337480" s="33"/>
      <c r="T337480" s="33"/>
    </row>
    <row r="337497" spans="19:20">
      <c r="S337497" s="33"/>
      <c r="T337497" s="33"/>
    </row>
    <row r="337514" spans="19:20">
      <c r="S337514" s="33"/>
      <c r="T337514" s="33"/>
    </row>
    <row r="337531" spans="19:20">
      <c r="S337531" s="33"/>
      <c r="T337531" s="33"/>
    </row>
    <row r="337548" spans="19:20">
      <c r="S337548" s="33"/>
      <c r="T337548" s="33"/>
    </row>
    <row r="337565" spans="19:20">
      <c r="S337565" s="33"/>
      <c r="T337565" s="33"/>
    </row>
    <row r="337582" spans="19:20">
      <c r="S337582" s="33"/>
      <c r="T337582" s="33"/>
    </row>
    <row r="337599" spans="19:20">
      <c r="S337599" s="33"/>
      <c r="T337599" s="33"/>
    </row>
    <row r="337616" spans="19:20">
      <c r="S337616" s="33"/>
      <c r="T337616" s="33"/>
    </row>
    <row r="337633" spans="19:20">
      <c r="S337633" s="33"/>
      <c r="T337633" s="33"/>
    </row>
    <row r="337650" spans="19:20">
      <c r="S337650" s="33"/>
      <c r="T337650" s="33"/>
    </row>
    <row r="337667" spans="19:20">
      <c r="S337667" s="33"/>
      <c r="T337667" s="33"/>
    </row>
    <row r="337684" spans="19:20">
      <c r="S337684" s="33"/>
      <c r="T337684" s="33"/>
    </row>
    <row r="337701" spans="19:20">
      <c r="S337701" s="33"/>
      <c r="T337701" s="33"/>
    </row>
    <row r="337718" spans="19:20">
      <c r="S337718" s="33"/>
      <c r="T337718" s="33"/>
    </row>
    <row r="337735" spans="19:20">
      <c r="S337735" s="33"/>
      <c r="T337735" s="33"/>
    </row>
    <row r="337752" spans="19:20">
      <c r="S337752" s="33"/>
      <c r="T337752" s="33"/>
    </row>
    <row r="337769" spans="19:20">
      <c r="S337769" s="33"/>
      <c r="T337769" s="33"/>
    </row>
    <row r="337786" spans="19:20">
      <c r="S337786" s="33"/>
      <c r="T337786" s="33"/>
    </row>
    <row r="337803" spans="19:20">
      <c r="S337803" s="33"/>
      <c r="T337803" s="33"/>
    </row>
    <row r="337820" spans="19:20">
      <c r="S337820" s="33"/>
      <c r="T337820" s="33"/>
    </row>
    <row r="337837" spans="19:20">
      <c r="S337837" s="33"/>
      <c r="T337837" s="33"/>
    </row>
    <row r="337854" spans="19:20">
      <c r="S337854" s="33"/>
      <c r="T337854" s="33"/>
    </row>
    <row r="337871" spans="19:20">
      <c r="S337871" s="33"/>
      <c r="T337871" s="33"/>
    </row>
    <row r="337888" spans="19:20">
      <c r="S337888" s="33"/>
      <c r="T337888" s="33"/>
    </row>
    <row r="337905" spans="19:20">
      <c r="S337905" s="33"/>
      <c r="T337905" s="33"/>
    </row>
    <row r="337922" spans="19:20">
      <c r="S337922" s="33"/>
      <c r="T337922" s="33"/>
    </row>
    <row r="337939" spans="19:20">
      <c r="S337939" s="33"/>
      <c r="T337939" s="33"/>
    </row>
    <row r="337956" spans="19:20">
      <c r="S337956" s="33"/>
      <c r="T337956" s="33"/>
    </row>
    <row r="337973" spans="19:20">
      <c r="S337973" s="33"/>
      <c r="T337973" s="33"/>
    </row>
    <row r="337990" spans="19:20">
      <c r="S337990" s="33"/>
      <c r="T337990" s="33"/>
    </row>
    <row r="338007" spans="19:20">
      <c r="S338007" s="33"/>
      <c r="T338007" s="33"/>
    </row>
    <row r="338024" spans="19:20">
      <c r="S338024" s="33"/>
      <c r="T338024" s="33"/>
    </row>
    <row r="338041" spans="19:20">
      <c r="S338041" s="33"/>
      <c r="T338041" s="33"/>
    </row>
    <row r="338058" spans="19:20">
      <c r="S338058" s="33"/>
      <c r="T338058" s="33"/>
    </row>
    <row r="338075" spans="19:20">
      <c r="S338075" s="33"/>
      <c r="T338075" s="33"/>
    </row>
    <row r="338092" spans="19:20">
      <c r="S338092" s="33"/>
      <c r="T338092" s="33"/>
    </row>
    <row r="338109" spans="19:20">
      <c r="S338109" s="33"/>
      <c r="T338109" s="33"/>
    </row>
    <row r="338126" spans="19:20">
      <c r="S338126" s="33"/>
      <c r="T338126" s="33"/>
    </row>
    <row r="338143" spans="19:20">
      <c r="S338143" s="33"/>
      <c r="T338143" s="33"/>
    </row>
    <row r="338160" spans="19:20">
      <c r="S338160" s="33"/>
      <c r="T338160" s="33"/>
    </row>
    <row r="338177" spans="19:20">
      <c r="S338177" s="33"/>
      <c r="T338177" s="33"/>
    </row>
    <row r="338194" spans="19:20">
      <c r="S338194" s="33"/>
      <c r="T338194" s="33"/>
    </row>
    <row r="338211" spans="19:20">
      <c r="S338211" s="33"/>
      <c r="T338211" s="33"/>
    </row>
    <row r="338228" spans="19:20">
      <c r="S338228" s="33"/>
      <c r="T338228" s="33"/>
    </row>
    <row r="338245" spans="19:20">
      <c r="S338245" s="33"/>
      <c r="T338245" s="33"/>
    </row>
    <row r="338262" spans="19:20">
      <c r="S338262" s="33"/>
      <c r="T338262" s="33"/>
    </row>
    <row r="338279" spans="19:20">
      <c r="S338279" s="33"/>
      <c r="T338279" s="33"/>
    </row>
    <row r="338296" spans="19:20">
      <c r="S338296" s="33"/>
      <c r="T338296" s="33"/>
    </row>
    <row r="338313" spans="19:20">
      <c r="S338313" s="33"/>
      <c r="T338313" s="33"/>
    </row>
    <row r="338330" spans="19:20">
      <c r="S338330" s="33"/>
      <c r="T338330" s="33"/>
    </row>
    <row r="338347" spans="19:20">
      <c r="S338347" s="33"/>
      <c r="T338347" s="33"/>
    </row>
    <row r="338364" spans="19:20">
      <c r="S338364" s="33"/>
      <c r="T338364" s="33"/>
    </row>
    <row r="338381" spans="19:20">
      <c r="S338381" s="33"/>
      <c r="T338381" s="33"/>
    </row>
    <row r="338398" spans="19:20">
      <c r="S338398" s="33"/>
      <c r="T338398" s="33"/>
    </row>
    <row r="338415" spans="19:20">
      <c r="S338415" s="33"/>
      <c r="T338415" s="33"/>
    </row>
    <row r="338432" spans="19:20">
      <c r="S338432" s="33"/>
      <c r="T338432" s="33"/>
    </row>
    <row r="338449" spans="19:20">
      <c r="S338449" s="33"/>
      <c r="T338449" s="33"/>
    </row>
    <row r="338466" spans="19:20">
      <c r="S338466" s="33"/>
      <c r="T338466" s="33"/>
    </row>
    <row r="338483" spans="19:20">
      <c r="S338483" s="33"/>
      <c r="T338483" s="33"/>
    </row>
    <row r="338500" spans="19:20">
      <c r="S338500" s="33"/>
      <c r="T338500" s="33"/>
    </row>
    <row r="338517" spans="19:20">
      <c r="S338517" s="33"/>
      <c r="T338517" s="33"/>
    </row>
    <row r="338534" spans="19:20">
      <c r="S338534" s="33"/>
      <c r="T338534" s="33"/>
    </row>
    <row r="338551" spans="19:20">
      <c r="S338551" s="33"/>
      <c r="T338551" s="33"/>
    </row>
    <row r="338568" spans="19:20">
      <c r="S338568" s="33"/>
      <c r="T338568" s="33"/>
    </row>
    <row r="338585" spans="19:20">
      <c r="S338585" s="33"/>
      <c r="T338585" s="33"/>
    </row>
    <row r="338602" spans="19:20">
      <c r="S338602" s="33"/>
      <c r="T338602" s="33"/>
    </row>
    <row r="338619" spans="19:20">
      <c r="S338619" s="33"/>
      <c r="T338619" s="33"/>
    </row>
    <row r="338636" spans="19:20">
      <c r="S338636" s="33"/>
      <c r="T338636" s="33"/>
    </row>
    <row r="338653" spans="19:20">
      <c r="S338653" s="33"/>
      <c r="T338653" s="33"/>
    </row>
    <row r="338670" spans="19:20">
      <c r="S338670" s="33"/>
      <c r="T338670" s="33"/>
    </row>
    <row r="338687" spans="19:20">
      <c r="S338687" s="33"/>
      <c r="T338687" s="33"/>
    </row>
    <row r="338704" spans="19:20">
      <c r="S338704" s="33"/>
      <c r="T338704" s="33"/>
    </row>
    <row r="338721" spans="19:20">
      <c r="S338721" s="33"/>
      <c r="T338721" s="33"/>
    </row>
    <row r="338738" spans="19:20">
      <c r="S338738" s="33"/>
      <c r="T338738" s="33"/>
    </row>
    <row r="338755" spans="19:20">
      <c r="S338755" s="33"/>
      <c r="T338755" s="33"/>
    </row>
    <row r="338772" spans="19:20">
      <c r="S338772" s="33"/>
      <c r="T338772" s="33"/>
    </row>
    <row r="338789" spans="19:20">
      <c r="S338789" s="33"/>
      <c r="T338789" s="33"/>
    </row>
    <row r="338806" spans="19:20">
      <c r="S338806" s="33"/>
      <c r="T338806" s="33"/>
    </row>
    <row r="338823" spans="19:20">
      <c r="S338823" s="33"/>
      <c r="T338823" s="33"/>
    </row>
    <row r="338840" spans="19:20">
      <c r="S338840" s="33"/>
      <c r="T338840" s="33"/>
    </row>
    <row r="338857" spans="19:20">
      <c r="S338857" s="33"/>
      <c r="T338857" s="33"/>
    </row>
    <row r="338874" spans="19:20">
      <c r="S338874" s="33"/>
      <c r="T338874" s="33"/>
    </row>
    <row r="338891" spans="19:20">
      <c r="S338891" s="33"/>
      <c r="T338891" s="33"/>
    </row>
    <row r="338908" spans="19:20">
      <c r="S338908" s="33"/>
      <c r="T338908" s="33"/>
    </row>
    <row r="338925" spans="19:20">
      <c r="S338925" s="33"/>
      <c r="T338925" s="33"/>
    </row>
    <row r="338942" spans="19:20">
      <c r="S338942" s="33"/>
      <c r="T338942" s="33"/>
    </row>
    <row r="338959" spans="19:20">
      <c r="S338959" s="33"/>
      <c r="T338959" s="33"/>
    </row>
    <row r="338976" spans="19:20">
      <c r="S338976" s="33"/>
      <c r="T338976" s="33"/>
    </row>
    <row r="338993" spans="19:20">
      <c r="S338993" s="33"/>
      <c r="T338993" s="33"/>
    </row>
    <row r="339010" spans="19:20">
      <c r="S339010" s="33"/>
      <c r="T339010" s="33"/>
    </row>
    <row r="339027" spans="19:20">
      <c r="S339027" s="33"/>
      <c r="T339027" s="33"/>
    </row>
    <row r="339044" spans="19:20">
      <c r="S339044" s="33"/>
      <c r="T339044" s="33"/>
    </row>
    <row r="339061" spans="19:20">
      <c r="S339061" s="33"/>
      <c r="T339061" s="33"/>
    </row>
    <row r="339078" spans="19:20">
      <c r="S339078" s="33"/>
      <c r="T339078" s="33"/>
    </row>
    <row r="339095" spans="19:20">
      <c r="S339095" s="33"/>
      <c r="T339095" s="33"/>
    </row>
    <row r="339112" spans="19:20">
      <c r="S339112" s="33"/>
      <c r="T339112" s="33"/>
    </row>
    <row r="339129" spans="19:20">
      <c r="S339129" s="33"/>
      <c r="T339129" s="33"/>
    </row>
    <row r="339146" spans="19:20">
      <c r="S339146" s="33"/>
      <c r="T339146" s="33"/>
    </row>
    <row r="339163" spans="19:20">
      <c r="S339163" s="33"/>
      <c r="T339163" s="33"/>
    </row>
    <row r="339180" spans="19:20">
      <c r="S339180" s="33"/>
      <c r="T339180" s="33"/>
    </row>
    <row r="339197" spans="19:20">
      <c r="S339197" s="33"/>
      <c r="T339197" s="33"/>
    </row>
    <row r="339214" spans="19:20">
      <c r="S339214" s="33"/>
      <c r="T339214" s="33"/>
    </row>
    <row r="339231" spans="19:20">
      <c r="S339231" s="33"/>
      <c r="T339231" s="33"/>
    </row>
    <row r="339248" spans="19:20">
      <c r="S339248" s="33"/>
      <c r="T339248" s="33"/>
    </row>
    <row r="339265" spans="19:20">
      <c r="S339265" s="33"/>
      <c r="T339265" s="33"/>
    </row>
    <row r="339282" spans="19:20">
      <c r="S339282" s="33"/>
      <c r="T339282" s="33"/>
    </row>
    <row r="339299" spans="19:20">
      <c r="S339299" s="33"/>
      <c r="T339299" s="33"/>
    </row>
    <row r="339316" spans="19:20">
      <c r="S339316" s="33"/>
      <c r="T339316" s="33"/>
    </row>
    <row r="339333" spans="19:20">
      <c r="S339333" s="33"/>
      <c r="T339333" s="33"/>
    </row>
    <row r="339350" spans="19:20">
      <c r="S339350" s="33"/>
      <c r="T339350" s="33"/>
    </row>
    <row r="339367" spans="19:20">
      <c r="S339367" s="33"/>
      <c r="T339367" s="33"/>
    </row>
    <row r="339384" spans="19:20">
      <c r="S339384" s="33"/>
      <c r="T339384" s="33"/>
    </row>
    <row r="339401" spans="19:20">
      <c r="S339401" s="33"/>
      <c r="T339401" s="33"/>
    </row>
    <row r="339418" spans="19:20">
      <c r="S339418" s="33"/>
      <c r="T339418" s="33"/>
    </row>
    <row r="339435" spans="19:20">
      <c r="S339435" s="33"/>
      <c r="T339435" s="33"/>
    </row>
    <row r="339452" spans="19:20">
      <c r="S339452" s="33"/>
      <c r="T339452" s="33"/>
    </row>
    <row r="339469" spans="19:20">
      <c r="S339469" s="33"/>
      <c r="T339469" s="33"/>
    </row>
    <row r="339486" spans="19:20">
      <c r="S339486" s="33"/>
      <c r="T339486" s="33"/>
    </row>
    <row r="339503" spans="19:20">
      <c r="S339503" s="33"/>
      <c r="T339503" s="33"/>
    </row>
    <row r="339520" spans="19:20">
      <c r="S339520" s="33"/>
      <c r="T339520" s="33"/>
    </row>
    <row r="339537" spans="19:20">
      <c r="S339537" s="33"/>
      <c r="T339537" s="33"/>
    </row>
    <row r="339554" spans="19:20">
      <c r="S339554" s="33"/>
      <c r="T339554" s="33"/>
    </row>
    <row r="339571" spans="19:20">
      <c r="S339571" s="33"/>
      <c r="T339571" s="33"/>
    </row>
    <row r="339588" spans="19:20">
      <c r="S339588" s="33"/>
      <c r="T339588" s="33"/>
    </row>
    <row r="339605" spans="19:20">
      <c r="S339605" s="33"/>
      <c r="T339605" s="33"/>
    </row>
    <row r="339622" spans="19:20">
      <c r="S339622" s="33"/>
      <c r="T339622" s="33"/>
    </row>
    <row r="339639" spans="19:20">
      <c r="S339639" s="33"/>
      <c r="T339639" s="33"/>
    </row>
    <row r="339656" spans="19:20">
      <c r="S339656" s="33"/>
      <c r="T339656" s="33"/>
    </row>
    <row r="339673" spans="19:20">
      <c r="S339673" s="33"/>
      <c r="T339673" s="33"/>
    </row>
    <row r="339690" spans="19:20">
      <c r="S339690" s="33"/>
      <c r="T339690" s="33"/>
    </row>
    <row r="339707" spans="19:20">
      <c r="S339707" s="33"/>
      <c r="T339707" s="33"/>
    </row>
    <row r="339724" spans="19:20">
      <c r="S339724" s="33"/>
      <c r="T339724" s="33"/>
    </row>
    <row r="339741" spans="19:20">
      <c r="S339741" s="33"/>
      <c r="T339741" s="33"/>
    </row>
    <row r="339758" spans="19:20">
      <c r="S339758" s="33"/>
      <c r="T339758" s="33"/>
    </row>
    <row r="339775" spans="19:20">
      <c r="S339775" s="33"/>
      <c r="T339775" s="33"/>
    </row>
    <row r="339792" spans="19:20">
      <c r="S339792" s="33"/>
      <c r="T339792" s="33"/>
    </row>
    <row r="339809" spans="19:20">
      <c r="S339809" s="33"/>
      <c r="T339809" s="33"/>
    </row>
    <row r="339826" spans="19:20">
      <c r="S339826" s="33"/>
      <c r="T339826" s="33"/>
    </row>
    <row r="339843" spans="19:20">
      <c r="S339843" s="33"/>
      <c r="T339843" s="33"/>
    </row>
    <row r="339860" spans="19:20">
      <c r="S339860" s="33"/>
      <c r="T339860" s="33"/>
    </row>
    <row r="339877" spans="19:20">
      <c r="S339877" s="33"/>
      <c r="T339877" s="33"/>
    </row>
    <row r="339894" spans="19:20">
      <c r="S339894" s="33"/>
      <c r="T339894" s="33"/>
    </row>
    <row r="339911" spans="19:20">
      <c r="S339911" s="33"/>
      <c r="T339911" s="33"/>
    </row>
    <row r="339928" spans="19:20">
      <c r="S339928" s="33"/>
      <c r="T339928" s="33"/>
    </row>
    <row r="339945" spans="19:20">
      <c r="S339945" s="33"/>
      <c r="T339945" s="33"/>
    </row>
    <row r="339962" spans="19:20">
      <c r="S339962" s="33"/>
      <c r="T339962" s="33"/>
    </row>
    <row r="339979" spans="19:20">
      <c r="S339979" s="33"/>
      <c r="T339979" s="33"/>
    </row>
    <row r="339996" spans="19:20">
      <c r="S339996" s="33"/>
      <c r="T339996" s="33"/>
    </row>
    <row r="340013" spans="19:20">
      <c r="S340013" s="33"/>
      <c r="T340013" s="33"/>
    </row>
    <row r="340030" spans="19:20">
      <c r="S340030" s="33"/>
      <c r="T340030" s="33"/>
    </row>
    <row r="340047" spans="19:20">
      <c r="S340047" s="33"/>
      <c r="T340047" s="33"/>
    </row>
    <row r="340064" spans="19:20">
      <c r="S340064" s="33"/>
      <c r="T340064" s="33"/>
    </row>
    <row r="340081" spans="19:20">
      <c r="S340081" s="33"/>
      <c r="T340081" s="33"/>
    </row>
    <row r="340098" spans="19:20">
      <c r="S340098" s="33"/>
      <c r="T340098" s="33"/>
    </row>
    <row r="340115" spans="19:20">
      <c r="S340115" s="33"/>
      <c r="T340115" s="33"/>
    </row>
    <row r="340132" spans="19:20">
      <c r="S340132" s="33"/>
      <c r="T340132" s="33"/>
    </row>
    <row r="340149" spans="19:20">
      <c r="S340149" s="33"/>
      <c r="T340149" s="33"/>
    </row>
    <row r="340166" spans="19:20">
      <c r="S340166" s="33"/>
      <c r="T340166" s="33"/>
    </row>
    <row r="340183" spans="19:20">
      <c r="S340183" s="33"/>
      <c r="T340183" s="33"/>
    </row>
    <row r="340200" spans="19:20">
      <c r="S340200" s="33"/>
      <c r="T340200" s="33"/>
    </row>
    <row r="340217" spans="19:20">
      <c r="S340217" s="33"/>
      <c r="T340217" s="33"/>
    </row>
    <row r="340234" spans="19:20">
      <c r="S340234" s="33"/>
      <c r="T340234" s="33"/>
    </row>
    <row r="340251" spans="19:20">
      <c r="S340251" s="33"/>
      <c r="T340251" s="33"/>
    </row>
    <row r="340268" spans="19:20">
      <c r="S340268" s="33"/>
      <c r="T340268" s="33"/>
    </row>
    <row r="340285" spans="19:20">
      <c r="S340285" s="33"/>
      <c r="T340285" s="33"/>
    </row>
    <row r="340302" spans="19:20">
      <c r="S340302" s="33"/>
      <c r="T340302" s="33"/>
    </row>
    <row r="340319" spans="19:20">
      <c r="S340319" s="33"/>
      <c r="T340319" s="33"/>
    </row>
    <row r="340336" spans="19:20">
      <c r="S340336" s="33"/>
      <c r="T340336" s="33"/>
    </row>
    <row r="340353" spans="19:20">
      <c r="S340353" s="33"/>
      <c r="T340353" s="33"/>
    </row>
    <row r="340370" spans="19:20">
      <c r="S340370" s="33"/>
      <c r="T340370" s="33"/>
    </row>
    <row r="340387" spans="19:20">
      <c r="S340387" s="33"/>
      <c r="T340387" s="33"/>
    </row>
    <row r="340404" spans="19:20">
      <c r="S340404" s="33"/>
      <c r="T340404" s="33"/>
    </row>
    <row r="340421" spans="19:20">
      <c r="S340421" s="33"/>
      <c r="T340421" s="33"/>
    </row>
    <row r="340438" spans="19:20">
      <c r="S340438" s="33"/>
      <c r="T340438" s="33"/>
    </row>
    <row r="340455" spans="19:20">
      <c r="S340455" s="33"/>
      <c r="T340455" s="33"/>
    </row>
    <row r="340472" spans="19:20">
      <c r="S340472" s="33"/>
      <c r="T340472" s="33"/>
    </row>
    <row r="340489" spans="19:20">
      <c r="S340489" s="33"/>
      <c r="T340489" s="33"/>
    </row>
    <row r="340506" spans="19:20">
      <c r="S340506" s="33"/>
      <c r="T340506" s="33"/>
    </row>
    <row r="340523" spans="19:20">
      <c r="S340523" s="33"/>
      <c r="T340523" s="33"/>
    </row>
    <row r="340540" spans="19:20">
      <c r="S340540" s="33"/>
      <c r="T340540" s="33"/>
    </row>
    <row r="340557" spans="19:20">
      <c r="S340557" s="33"/>
      <c r="T340557" s="33"/>
    </row>
    <row r="340574" spans="19:20">
      <c r="S340574" s="33"/>
      <c r="T340574" s="33"/>
    </row>
    <row r="340591" spans="19:20">
      <c r="S340591" s="33"/>
      <c r="T340591" s="33"/>
    </row>
    <row r="340608" spans="19:20">
      <c r="S340608" s="33"/>
      <c r="T340608" s="33"/>
    </row>
    <row r="340625" spans="19:20">
      <c r="S340625" s="33"/>
      <c r="T340625" s="33"/>
    </row>
    <row r="340642" spans="19:20">
      <c r="S340642" s="33"/>
      <c r="T340642" s="33"/>
    </row>
    <row r="340659" spans="19:20">
      <c r="S340659" s="33"/>
      <c r="T340659" s="33"/>
    </row>
    <row r="340676" spans="19:20">
      <c r="S340676" s="33"/>
      <c r="T340676" s="33"/>
    </row>
    <row r="340693" spans="19:20">
      <c r="S340693" s="33"/>
      <c r="T340693" s="33"/>
    </row>
    <row r="340710" spans="19:20">
      <c r="S340710" s="33"/>
      <c r="T340710" s="33"/>
    </row>
    <row r="340727" spans="19:20">
      <c r="S340727" s="33"/>
      <c r="T340727" s="33"/>
    </row>
    <row r="340744" spans="19:20">
      <c r="S340744" s="33"/>
      <c r="T340744" s="33"/>
    </row>
    <row r="340761" spans="19:20">
      <c r="S340761" s="33"/>
      <c r="T340761" s="33"/>
    </row>
    <row r="340778" spans="19:20">
      <c r="S340778" s="33"/>
      <c r="T340778" s="33"/>
    </row>
    <row r="340795" spans="19:20">
      <c r="S340795" s="33"/>
      <c r="T340795" s="33"/>
    </row>
    <row r="340812" spans="19:20">
      <c r="S340812" s="33"/>
      <c r="T340812" s="33"/>
    </row>
    <row r="340829" spans="19:20">
      <c r="S340829" s="33"/>
      <c r="T340829" s="33"/>
    </row>
    <row r="340846" spans="19:20">
      <c r="S340846" s="33"/>
      <c r="T340846" s="33"/>
    </row>
    <row r="340863" spans="19:20">
      <c r="S340863" s="33"/>
      <c r="T340863" s="33"/>
    </row>
    <row r="340880" spans="19:20">
      <c r="S340880" s="33"/>
      <c r="T340880" s="33"/>
    </row>
    <row r="340897" spans="19:20">
      <c r="S340897" s="33"/>
      <c r="T340897" s="33"/>
    </row>
    <row r="340914" spans="19:20">
      <c r="S340914" s="33"/>
      <c r="T340914" s="33"/>
    </row>
    <row r="340931" spans="19:20">
      <c r="S340931" s="33"/>
      <c r="T340931" s="33"/>
    </row>
    <row r="340948" spans="19:20">
      <c r="S340948" s="33"/>
      <c r="T340948" s="33"/>
    </row>
    <row r="340965" spans="19:20">
      <c r="S340965" s="33"/>
      <c r="T340965" s="33"/>
    </row>
    <row r="340982" spans="19:20">
      <c r="S340982" s="33"/>
      <c r="T340982" s="33"/>
    </row>
    <row r="340999" spans="19:20">
      <c r="S340999" s="33"/>
      <c r="T340999" s="33"/>
    </row>
    <row r="341016" spans="19:20">
      <c r="S341016" s="33"/>
      <c r="T341016" s="33"/>
    </row>
    <row r="341033" spans="19:20">
      <c r="S341033" s="33"/>
      <c r="T341033" s="33"/>
    </row>
    <row r="341050" spans="19:20">
      <c r="S341050" s="33"/>
      <c r="T341050" s="33"/>
    </row>
    <row r="341067" spans="19:20">
      <c r="S341067" s="33"/>
      <c r="T341067" s="33"/>
    </row>
    <row r="341084" spans="19:20">
      <c r="S341084" s="33"/>
      <c r="T341084" s="33"/>
    </row>
    <row r="341101" spans="19:20">
      <c r="S341101" s="33"/>
      <c r="T341101" s="33"/>
    </row>
    <row r="341118" spans="19:20">
      <c r="S341118" s="33"/>
      <c r="T341118" s="33"/>
    </row>
    <row r="341135" spans="19:20">
      <c r="S341135" s="33"/>
      <c r="T341135" s="33"/>
    </row>
    <row r="341152" spans="19:20">
      <c r="S341152" s="33"/>
      <c r="T341152" s="33"/>
    </row>
    <row r="341169" spans="19:20">
      <c r="S341169" s="33"/>
      <c r="T341169" s="33"/>
    </row>
    <row r="341186" spans="19:20">
      <c r="S341186" s="33"/>
      <c r="T341186" s="33"/>
    </row>
    <row r="341203" spans="19:20">
      <c r="S341203" s="33"/>
      <c r="T341203" s="33"/>
    </row>
    <row r="341220" spans="19:20">
      <c r="S341220" s="33"/>
      <c r="T341220" s="33"/>
    </row>
    <row r="341237" spans="19:20">
      <c r="S341237" s="33"/>
      <c r="T341237" s="33"/>
    </row>
    <row r="341254" spans="19:20">
      <c r="S341254" s="33"/>
      <c r="T341254" s="33"/>
    </row>
    <row r="341271" spans="19:20">
      <c r="S341271" s="33"/>
      <c r="T341271" s="33"/>
    </row>
    <row r="341288" spans="19:20">
      <c r="S341288" s="33"/>
      <c r="T341288" s="33"/>
    </row>
    <row r="341305" spans="19:20">
      <c r="S341305" s="33"/>
      <c r="T341305" s="33"/>
    </row>
    <row r="341322" spans="19:20">
      <c r="S341322" s="33"/>
      <c r="T341322" s="33"/>
    </row>
    <row r="341339" spans="19:20">
      <c r="S341339" s="33"/>
      <c r="T341339" s="33"/>
    </row>
    <row r="341356" spans="19:20">
      <c r="S341356" s="33"/>
      <c r="T341356" s="33"/>
    </row>
    <row r="341373" spans="19:20">
      <c r="S341373" s="33"/>
      <c r="T341373" s="33"/>
    </row>
    <row r="341390" spans="19:20">
      <c r="S341390" s="33"/>
      <c r="T341390" s="33"/>
    </row>
    <row r="341407" spans="19:20">
      <c r="S341407" s="33"/>
      <c r="T341407" s="33"/>
    </row>
    <row r="341424" spans="19:20">
      <c r="S341424" s="33"/>
      <c r="T341424" s="33"/>
    </row>
    <row r="341441" spans="19:20">
      <c r="S341441" s="33"/>
      <c r="T341441" s="33"/>
    </row>
    <row r="341458" spans="19:20">
      <c r="S341458" s="33"/>
      <c r="T341458" s="33"/>
    </row>
    <row r="341475" spans="19:20">
      <c r="S341475" s="33"/>
      <c r="T341475" s="33"/>
    </row>
    <row r="341492" spans="19:20">
      <c r="S341492" s="33"/>
      <c r="T341492" s="33"/>
    </row>
    <row r="341509" spans="19:20">
      <c r="S341509" s="33"/>
      <c r="T341509" s="33"/>
    </row>
    <row r="341526" spans="19:20">
      <c r="S341526" s="33"/>
      <c r="T341526" s="33"/>
    </row>
    <row r="341543" spans="19:20">
      <c r="S341543" s="33"/>
      <c r="T341543" s="33"/>
    </row>
    <row r="341560" spans="19:20">
      <c r="S341560" s="33"/>
      <c r="T341560" s="33"/>
    </row>
    <row r="341577" spans="19:20">
      <c r="S341577" s="33"/>
      <c r="T341577" s="33"/>
    </row>
    <row r="341594" spans="19:20">
      <c r="S341594" s="33"/>
      <c r="T341594" s="33"/>
    </row>
    <row r="341611" spans="19:20">
      <c r="S341611" s="33"/>
      <c r="T341611" s="33"/>
    </row>
    <row r="341628" spans="19:20">
      <c r="S341628" s="33"/>
      <c r="T341628" s="33"/>
    </row>
    <row r="341645" spans="19:20">
      <c r="S341645" s="33"/>
      <c r="T341645" s="33"/>
    </row>
    <row r="341662" spans="19:20">
      <c r="S341662" s="33"/>
      <c r="T341662" s="33"/>
    </row>
    <row r="341679" spans="19:20">
      <c r="S341679" s="33"/>
      <c r="T341679" s="33"/>
    </row>
    <row r="341696" spans="19:20">
      <c r="S341696" s="33"/>
      <c r="T341696" s="33"/>
    </row>
    <row r="341713" spans="19:20">
      <c r="S341713" s="33"/>
      <c r="T341713" s="33"/>
    </row>
    <row r="341730" spans="19:20">
      <c r="S341730" s="33"/>
      <c r="T341730" s="33"/>
    </row>
    <row r="341747" spans="19:20">
      <c r="S341747" s="33"/>
      <c r="T341747" s="33"/>
    </row>
    <row r="341764" spans="19:20">
      <c r="S341764" s="33"/>
      <c r="T341764" s="33"/>
    </row>
    <row r="341781" spans="19:20">
      <c r="S341781" s="33"/>
      <c r="T341781" s="33"/>
    </row>
    <row r="341798" spans="19:20">
      <c r="S341798" s="33"/>
      <c r="T341798" s="33"/>
    </row>
    <row r="341815" spans="19:20">
      <c r="S341815" s="33"/>
      <c r="T341815" s="33"/>
    </row>
    <row r="341832" spans="19:20">
      <c r="S341832" s="33"/>
      <c r="T341832" s="33"/>
    </row>
    <row r="341849" spans="19:20">
      <c r="S341849" s="33"/>
      <c r="T341849" s="33"/>
    </row>
    <row r="341866" spans="19:20">
      <c r="S341866" s="33"/>
      <c r="T341866" s="33"/>
    </row>
    <row r="341883" spans="19:20">
      <c r="S341883" s="33"/>
      <c r="T341883" s="33"/>
    </row>
    <row r="341900" spans="19:20">
      <c r="S341900" s="33"/>
      <c r="T341900" s="33"/>
    </row>
    <row r="341917" spans="19:20">
      <c r="S341917" s="33"/>
      <c r="T341917" s="33"/>
    </row>
    <row r="341934" spans="19:20">
      <c r="S341934" s="33"/>
      <c r="T341934" s="33"/>
    </row>
    <row r="341951" spans="19:20">
      <c r="S341951" s="33"/>
      <c r="T341951" s="33"/>
    </row>
    <row r="341968" spans="19:20">
      <c r="S341968" s="33"/>
      <c r="T341968" s="33"/>
    </row>
    <row r="341985" spans="19:20">
      <c r="S341985" s="33"/>
      <c r="T341985" s="33"/>
    </row>
    <row r="342002" spans="19:20">
      <c r="S342002" s="33"/>
      <c r="T342002" s="33"/>
    </row>
    <row r="342019" spans="19:20">
      <c r="S342019" s="33"/>
      <c r="T342019" s="33"/>
    </row>
    <row r="342036" spans="19:20">
      <c r="S342036" s="33"/>
      <c r="T342036" s="33"/>
    </row>
    <row r="342053" spans="19:20">
      <c r="S342053" s="33"/>
      <c r="T342053" s="33"/>
    </row>
    <row r="342070" spans="19:20">
      <c r="S342070" s="33"/>
      <c r="T342070" s="33"/>
    </row>
    <row r="342087" spans="19:20">
      <c r="S342087" s="33"/>
      <c r="T342087" s="33"/>
    </row>
    <row r="342104" spans="19:20">
      <c r="S342104" s="33"/>
      <c r="T342104" s="33"/>
    </row>
    <row r="342121" spans="19:20">
      <c r="S342121" s="33"/>
      <c r="T342121" s="33"/>
    </row>
    <row r="342138" spans="19:20">
      <c r="S342138" s="33"/>
      <c r="T342138" s="33"/>
    </row>
    <row r="342155" spans="19:20">
      <c r="S342155" s="33"/>
      <c r="T342155" s="33"/>
    </row>
    <row r="342172" spans="19:20">
      <c r="S342172" s="33"/>
      <c r="T342172" s="33"/>
    </row>
    <row r="342189" spans="19:20">
      <c r="S342189" s="33"/>
      <c r="T342189" s="33"/>
    </row>
    <row r="342206" spans="19:20">
      <c r="S342206" s="33"/>
      <c r="T342206" s="33"/>
    </row>
    <row r="342223" spans="19:20">
      <c r="S342223" s="33"/>
      <c r="T342223" s="33"/>
    </row>
    <row r="342240" spans="19:20">
      <c r="S342240" s="33"/>
      <c r="T342240" s="33"/>
    </row>
    <row r="342257" spans="19:20">
      <c r="S342257" s="33"/>
      <c r="T342257" s="33"/>
    </row>
    <row r="342274" spans="19:20">
      <c r="S342274" s="33"/>
      <c r="T342274" s="33"/>
    </row>
    <row r="342291" spans="19:20">
      <c r="S342291" s="33"/>
      <c r="T342291" s="33"/>
    </row>
    <row r="342308" spans="19:20">
      <c r="S342308" s="33"/>
      <c r="T342308" s="33"/>
    </row>
    <row r="342325" spans="19:20">
      <c r="S342325" s="33"/>
      <c r="T342325" s="33"/>
    </row>
    <row r="342342" spans="19:20">
      <c r="S342342" s="33"/>
      <c r="T342342" s="33"/>
    </row>
    <row r="342359" spans="19:20">
      <c r="S342359" s="33"/>
      <c r="T342359" s="33"/>
    </row>
    <row r="342376" spans="19:20">
      <c r="S342376" s="33"/>
      <c r="T342376" s="33"/>
    </row>
    <row r="342393" spans="19:20">
      <c r="S342393" s="33"/>
      <c r="T342393" s="33"/>
    </row>
    <row r="342410" spans="19:20">
      <c r="S342410" s="33"/>
      <c r="T342410" s="33"/>
    </row>
    <row r="342427" spans="19:20">
      <c r="S342427" s="33"/>
      <c r="T342427" s="33"/>
    </row>
    <row r="342444" spans="19:20">
      <c r="S342444" s="33"/>
      <c r="T342444" s="33"/>
    </row>
    <row r="342461" spans="19:20">
      <c r="S342461" s="33"/>
      <c r="T342461" s="33"/>
    </row>
    <row r="342478" spans="19:20">
      <c r="S342478" s="33"/>
      <c r="T342478" s="33"/>
    </row>
    <row r="342495" spans="19:20">
      <c r="S342495" s="33"/>
      <c r="T342495" s="33"/>
    </row>
    <row r="342512" spans="19:20">
      <c r="S342512" s="33"/>
      <c r="T342512" s="33"/>
    </row>
    <row r="342529" spans="19:20">
      <c r="S342529" s="33"/>
      <c r="T342529" s="33"/>
    </row>
    <row r="342546" spans="19:20">
      <c r="S342546" s="33"/>
      <c r="T342546" s="33"/>
    </row>
    <row r="342563" spans="19:20">
      <c r="S342563" s="33"/>
      <c r="T342563" s="33"/>
    </row>
    <row r="342580" spans="19:20">
      <c r="S342580" s="33"/>
      <c r="T342580" s="33"/>
    </row>
    <row r="342597" spans="19:20">
      <c r="S342597" s="33"/>
      <c r="T342597" s="33"/>
    </row>
    <row r="342614" spans="19:20">
      <c r="S342614" s="33"/>
      <c r="T342614" s="33"/>
    </row>
    <row r="342631" spans="19:20">
      <c r="S342631" s="33"/>
      <c r="T342631" s="33"/>
    </row>
    <row r="342648" spans="19:20">
      <c r="S342648" s="33"/>
      <c r="T342648" s="33"/>
    </row>
    <row r="342665" spans="19:20">
      <c r="S342665" s="33"/>
      <c r="T342665" s="33"/>
    </row>
    <row r="342682" spans="19:20">
      <c r="S342682" s="33"/>
      <c r="T342682" s="33"/>
    </row>
    <row r="342699" spans="19:20">
      <c r="S342699" s="33"/>
      <c r="T342699" s="33"/>
    </row>
    <row r="342716" spans="19:20">
      <c r="S342716" s="33"/>
      <c r="T342716" s="33"/>
    </row>
    <row r="342733" spans="19:20">
      <c r="S342733" s="33"/>
      <c r="T342733" s="33"/>
    </row>
    <row r="342750" spans="19:20">
      <c r="S342750" s="33"/>
      <c r="T342750" s="33"/>
    </row>
    <row r="342767" spans="19:20">
      <c r="S342767" s="33"/>
      <c r="T342767" s="33"/>
    </row>
    <row r="342784" spans="19:20">
      <c r="S342784" s="33"/>
      <c r="T342784" s="33"/>
    </row>
    <row r="342801" spans="19:20">
      <c r="S342801" s="33"/>
      <c r="T342801" s="33"/>
    </row>
    <row r="342818" spans="19:20">
      <c r="S342818" s="33"/>
      <c r="T342818" s="33"/>
    </row>
    <row r="342835" spans="19:20">
      <c r="S342835" s="33"/>
      <c r="T342835" s="33"/>
    </row>
    <row r="342852" spans="19:20">
      <c r="S342852" s="33"/>
      <c r="T342852" s="33"/>
    </row>
    <row r="342869" spans="19:20">
      <c r="S342869" s="33"/>
      <c r="T342869" s="33"/>
    </row>
    <row r="342886" spans="19:20">
      <c r="S342886" s="33"/>
      <c r="T342886" s="33"/>
    </row>
    <row r="342903" spans="19:20">
      <c r="S342903" s="33"/>
      <c r="T342903" s="33"/>
    </row>
    <row r="342920" spans="19:20">
      <c r="S342920" s="33"/>
      <c r="T342920" s="33"/>
    </row>
    <row r="342937" spans="19:20">
      <c r="S342937" s="33"/>
      <c r="T342937" s="33"/>
    </row>
    <row r="342954" spans="19:20">
      <c r="S342954" s="33"/>
      <c r="T342954" s="33"/>
    </row>
    <row r="342971" spans="19:20">
      <c r="S342971" s="33"/>
      <c r="T342971" s="33"/>
    </row>
    <row r="342988" spans="19:20">
      <c r="S342988" s="33"/>
      <c r="T342988" s="33"/>
    </row>
    <row r="343005" spans="19:20">
      <c r="S343005" s="33"/>
      <c r="T343005" s="33"/>
    </row>
    <row r="343022" spans="19:20">
      <c r="S343022" s="33"/>
      <c r="T343022" s="33"/>
    </row>
    <row r="343039" spans="19:20">
      <c r="S343039" s="33"/>
      <c r="T343039" s="33"/>
    </row>
    <row r="343056" spans="19:20">
      <c r="S343056" s="33"/>
      <c r="T343056" s="33"/>
    </row>
    <row r="343073" spans="19:20">
      <c r="S343073" s="33"/>
      <c r="T343073" s="33"/>
    </row>
    <row r="343090" spans="19:20">
      <c r="S343090" s="33"/>
      <c r="T343090" s="33"/>
    </row>
    <row r="343107" spans="19:20">
      <c r="S343107" s="33"/>
      <c r="T343107" s="33"/>
    </row>
    <row r="343124" spans="19:20">
      <c r="S343124" s="33"/>
      <c r="T343124" s="33"/>
    </row>
    <row r="343141" spans="19:20">
      <c r="S343141" s="33"/>
      <c r="T343141" s="33"/>
    </row>
    <row r="343158" spans="19:20">
      <c r="S343158" s="33"/>
      <c r="T343158" s="33"/>
    </row>
    <row r="343175" spans="19:20">
      <c r="S343175" s="33"/>
      <c r="T343175" s="33"/>
    </row>
    <row r="343192" spans="19:20">
      <c r="S343192" s="33"/>
      <c r="T343192" s="33"/>
    </row>
    <row r="343209" spans="19:20">
      <c r="S343209" s="33"/>
      <c r="T343209" s="33"/>
    </row>
    <row r="343226" spans="19:20">
      <c r="S343226" s="33"/>
      <c r="T343226" s="33"/>
    </row>
    <row r="343243" spans="19:20">
      <c r="S343243" s="33"/>
      <c r="T343243" s="33"/>
    </row>
    <row r="343260" spans="19:20">
      <c r="S343260" s="33"/>
      <c r="T343260" s="33"/>
    </row>
    <row r="343277" spans="19:20">
      <c r="S343277" s="33"/>
      <c r="T343277" s="33"/>
    </row>
    <row r="343294" spans="19:20">
      <c r="S343294" s="33"/>
      <c r="T343294" s="33"/>
    </row>
    <row r="343311" spans="19:20">
      <c r="S343311" s="33"/>
      <c r="T343311" s="33"/>
    </row>
    <row r="343328" spans="19:20">
      <c r="S343328" s="33"/>
      <c r="T343328" s="33"/>
    </row>
    <row r="343345" spans="19:20">
      <c r="S343345" s="33"/>
      <c r="T343345" s="33"/>
    </row>
    <row r="343362" spans="19:20">
      <c r="S343362" s="33"/>
      <c r="T343362" s="33"/>
    </row>
    <row r="343379" spans="19:20">
      <c r="S343379" s="33"/>
      <c r="T343379" s="33"/>
    </row>
    <row r="343396" spans="19:20">
      <c r="S343396" s="33"/>
      <c r="T343396" s="33"/>
    </row>
    <row r="343413" spans="19:20">
      <c r="S343413" s="33"/>
      <c r="T343413" s="33"/>
    </row>
    <row r="343430" spans="19:20">
      <c r="S343430" s="33"/>
      <c r="T343430" s="33"/>
    </row>
    <row r="343447" spans="19:20">
      <c r="S343447" s="33"/>
      <c r="T343447" s="33"/>
    </row>
    <row r="343464" spans="19:20">
      <c r="S343464" s="33"/>
      <c r="T343464" s="33"/>
    </row>
    <row r="343481" spans="19:20">
      <c r="S343481" s="33"/>
      <c r="T343481" s="33"/>
    </row>
    <row r="343498" spans="19:20">
      <c r="S343498" s="33"/>
      <c r="T343498" s="33"/>
    </row>
    <row r="343515" spans="19:20">
      <c r="S343515" s="33"/>
      <c r="T343515" s="33"/>
    </row>
    <row r="343532" spans="19:20">
      <c r="S343532" s="33"/>
      <c r="T343532" s="33"/>
    </row>
    <row r="343549" spans="19:20">
      <c r="S343549" s="33"/>
      <c r="T343549" s="33"/>
    </row>
    <row r="343566" spans="19:20">
      <c r="S343566" s="33"/>
      <c r="T343566" s="33"/>
    </row>
    <row r="343583" spans="19:20">
      <c r="S343583" s="33"/>
      <c r="T343583" s="33"/>
    </row>
    <row r="343600" spans="19:20">
      <c r="S343600" s="33"/>
      <c r="T343600" s="33"/>
    </row>
    <row r="343617" spans="19:20">
      <c r="S343617" s="33"/>
      <c r="T343617" s="33"/>
    </row>
    <row r="343634" spans="19:20">
      <c r="S343634" s="33"/>
      <c r="T343634" s="33"/>
    </row>
    <row r="343651" spans="19:20">
      <c r="S343651" s="33"/>
      <c r="T343651" s="33"/>
    </row>
    <row r="343668" spans="19:20">
      <c r="S343668" s="33"/>
      <c r="T343668" s="33"/>
    </row>
    <row r="343685" spans="19:20">
      <c r="S343685" s="33"/>
      <c r="T343685" s="33"/>
    </row>
    <row r="343702" spans="19:20">
      <c r="S343702" s="33"/>
      <c r="T343702" s="33"/>
    </row>
    <row r="343719" spans="19:20">
      <c r="S343719" s="33"/>
      <c r="T343719" s="33"/>
    </row>
    <row r="343736" spans="19:20">
      <c r="S343736" s="33"/>
      <c r="T343736" s="33"/>
    </row>
    <row r="343753" spans="19:20">
      <c r="S343753" s="33"/>
      <c r="T343753" s="33"/>
    </row>
    <row r="343770" spans="19:20">
      <c r="S343770" s="33"/>
      <c r="T343770" s="33"/>
    </row>
    <row r="343787" spans="19:20">
      <c r="S343787" s="33"/>
      <c r="T343787" s="33"/>
    </row>
    <row r="343804" spans="19:20">
      <c r="S343804" s="33"/>
      <c r="T343804" s="33"/>
    </row>
    <row r="343821" spans="19:20">
      <c r="S343821" s="33"/>
      <c r="T343821" s="33"/>
    </row>
    <row r="343838" spans="19:20">
      <c r="S343838" s="33"/>
      <c r="T343838" s="33"/>
    </row>
    <row r="343855" spans="19:20">
      <c r="S343855" s="33"/>
      <c r="T343855" s="33"/>
    </row>
    <row r="343872" spans="19:20">
      <c r="S343872" s="33"/>
      <c r="T343872" s="33"/>
    </row>
    <row r="343889" spans="19:20">
      <c r="S343889" s="33"/>
      <c r="T343889" s="33"/>
    </row>
    <row r="343906" spans="19:20">
      <c r="S343906" s="33"/>
      <c r="T343906" s="33"/>
    </row>
    <row r="343923" spans="19:20">
      <c r="S343923" s="33"/>
      <c r="T343923" s="33"/>
    </row>
    <row r="343940" spans="19:20">
      <c r="S343940" s="33"/>
      <c r="T343940" s="33"/>
    </row>
    <row r="343957" spans="19:20">
      <c r="S343957" s="33"/>
      <c r="T343957" s="33"/>
    </row>
    <row r="343974" spans="19:20">
      <c r="S343974" s="33"/>
      <c r="T343974" s="33"/>
    </row>
    <row r="343991" spans="19:20">
      <c r="S343991" s="33"/>
      <c r="T343991" s="33"/>
    </row>
    <row r="344008" spans="19:20">
      <c r="S344008" s="33"/>
      <c r="T344008" s="33"/>
    </row>
    <row r="344025" spans="19:20">
      <c r="S344025" s="33"/>
      <c r="T344025" s="33"/>
    </row>
    <row r="344042" spans="19:20">
      <c r="S344042" s="33"/>
      <c r="T344042" s="33"/>
    </row>
    <row r="344059" spans="19:20">
      <c r="S344059" s="33"/>
      <c r="T344059" s="33"/>
    </row>
    <row r="344076" spans="19:20">
      <c r="S344076" s="33"/>
      <c r="T344076" s="33"/>
    </row>
    <row r="344093" spans="19:20">
      <c r="S344093" s="33"/>
      <c r="T344093" s="33"/>
    </row>
    <row r="344110" spans="19:20">
      <c r="S344110" s="33"/>
      <c r="T344110" s="33"/>
    </row>
    <row r="344127" spans="19:20">
      <c r="S344127" s="33"/>
      <c r="T344127" s="33"/>
    </row>
    <row r="344144" spans="19:20">
      <c r="S344144" s="33"/>
      <c r="T344144" s="33"/>
    </row>
    <row r="344161" spans="19:20">
      <c r="S344161" s="33"/>
      <c r="T344161" s="33"/>
    </row>
    <row r="344178" spans="19:20">
      <c r="S344178" s="33"/>
      <c r="T344178" s="33"/>
    </row>
    <row r="344195" spans="19:20">
      <c r="S344195" s="33"/>
      <c r="T344195" s="33"/>
    </row>
    <row r="344212" spans="19:20">
      <c r="S344212" s="33"/>
      <c r="T344212" s="33"/>
    </row>
    <row r="344229" spans="19:20">
      <c r="S344229" s="33"/>
      <c r="T344229" s="33"/>
    </row>
    <row r="344246" spans="19:20">
      <c r="S344246" s="33"/>
      <c r="T344246" s="33"/>
    </row>
    <row r="344263" spans="19:20">
      <c r="S344263" s="33"/>
      <c r="T344263" s="33"/>
    </row>
    <row r="344280" spans="19:20">
      <c r="S344280" s="33"/>
      <c r="T344280" s="33"/>
    </row>
    <row r="344297" spans="19:20">
      <c r="S344297" s="33"/>
      <c r="T344297" s="33"/>
    </row>
    <row r="344314" spans="19:20">
      <c r="S344314" s="33"/>
      <c r="T344314" s="33"/>
    </row>
    <row r="344331" spans="19:20">
      <c r="S344331" s="33"/>
      <c r="T344331" s="33"/>
    </row>
    <row r="344348" spans="19:20">
      <c r="S344348" s="33"/>
      <c r="T344348" s="33"/>
    </row>
    <row r="344365" spans="19:20">
      <c r="S344365" s="33"/>
      <c r="T344365" s="33"/>
    </row>
    <row r="344382" spans="19:20">
      <c r="S344382" s="33"/>
      <c r="T344382" s="33"/>
    </row>
    <row r="344399" spans="19:20">
      <c r="S344399" s="33"/>
      <c r="T344399" s="33"/>
    </row>
    <row r="344416" spans="19:20">
      <c r="S344416" s="33"/>
      <c r="T344416" s="33"/>
    </row>
    <row r="344433" spans="19:20">
      <c r="S344433" s="33"/>
      <c r="T344433" s="33"/>
    </row>
    <row r="344450" spans="19:20">
      <c r="S344450" s="33"/>
      <c r="T344450" s="33"/>
    </row>
    <row r="344467" spans="19:20">
      <c r="S344467" s="33"/>
      <c r="T344467" s="33"/>
    </row>
    <row r="344484" spans="19:20">
      <c r="S344484" s="33"/>
      <c r="T344484" s="33"/>
    </row>
    <row r="344501" spans="19:20">
      <c r="S344501" s="33"/>
      <c r="T344501" s="33"/>
    </row>
    <row r="344518" spans="19:20">
      <c r="S344518" s="33"/>
      <c r="T344518" s="33"/>
    </row>
    <row r="344535" spans="19:20">
      <c r="S344535" s="33"/>
      <c r="T344535" s="33"/>
    </row>
    <row r="344552" spans="19:20">
      <c r="S344552" s="33"/>
      <c r="T344552" s="33"/>
    </row>
    <row r="344569" spans="19:20">
      <c r="S344569" s="33"/>
      <c r="T344569" s="33"/>
    </row>
    <row r="344586" spans="19:20">
      <c r="S344586" s="33"/>
      <c r="T344586" s="33"/>
    </row>
    <row r="344603" spans="19:20">
      <c r="S344603" s="33"/>
      <c r="T344603" s="33"/>
    </row>
    <row r="344620" spans="19:20">
      <c r="S344620" s="33"/>
      <c r="T344620" s="33"/>
    </row>
    <row r="344637" spans="19:20">
      <c r="S344637" s="33"/>
      <c r="T344637" s="33"/>
    </row>
    <row r="344654" spans="19:20">
      <c r="S344654" s="33"/>
      <c r="T344654" s="33"/>
    </row>
    <row r="344671" spans="19:20">
      <c r="S344671" s="33"/>
      <c r="T344671" s="33"/>
    </row>
    <row r="344688" spans="19:20">
      <c r="S344688" s="33"/>
      <c r="T344688" s="33"/>
    </row>
    <row r="344705" spans="19:20">
      <c r="S344705" s="33"/>
      <c r="T344705" s="33"/>
    </row>
    <row r="344722" spans="19:20">
      <c r="S344722" s="33"/>
      <c r="T344722" s="33"/>
    </row>
    <row r="344739" spans="19:20">
      <c r="S344739" s="33"/>
      <c r="T344739" s="33"/>
    </row>
    <row r="344756" spans="19:20">
      <c r="S344756" s="33"/>
      <c r="T344756" s="33"/>
    </row>
    <row r="344773" spans="19:20">
      <c r="S344773" s="33"/>
      <c r="T344773" s="33"/>
    </row>
    <row r="344790" spans="19:20">
      <c r="S344790" s="33"/>
      <c r="T344790" s="33"/>
    </row>
    <row r="344807" spans="19:20">
      <c r="S344807" s="33"/>
      <c r="T344807" s="33"/>
    </row>
    <row r="344824" spans="19:20">
      <c r="S344824" s="33"/>
      <c r="T344824" s="33"/>
    </row>
    <row r="344841" spans="19:20">
      <c r="S344841" s="33"/>
      <c r="T344841" s="33"/>
    </row>
    <row r="344858" spans="19:20">
      <c r="S344858" s="33"/>
      <c r="T344858" s="33"/>
    </row>
    <row r="344875" spans="19:20">
      <c r="S344875" s="33"/>
      <c r="T344875" s="33"/>
    </row>
    <row r="344892" spans="19:20">
      <c r="S344892" s="33"/>
      <c r="T344892" s="33"/>
    </row>
    <row r="344909" spans="19:20">
      <c r="S344909" s="33"/>
      <c r="T344909" s="33"/>
    </row>
    <row r="344926" spans="19:20">
      <c r="S344926" s="33"/>
      <c r="T344926" s="33"/>
    </row>
    <row r="344943" spans="19:20">
      <c r="S344943" s="33"/>
      <c r="T344943" s="33"/>
    </row>
    <row r="344960" spans="19:20">
      <c r="S344960" s="33"/>
      <c r="T344960" s="33"/>
    </row>
    <row r="344977" spans="19:20">
      <c r="S344977" s="33"/>
      <c r="T344977" s="33"/>
    </row>
    <row r="344994" spans="19:20">
      <c r="S344994" s="33"/>
      <c r="T344994" s="33"/>
    </row>
    <row r="345011" spans="19:20">
      <c r="S345011" s="33"/>
      <c r="T345011" s="33"/>
    </row>
    <row r="345028" spans="19:20">
      <c r="S345028" s="33"/>
      <c r="T345028" s="33"/>
    </row>
    <row r="345045" spans="19:20">
      <c r="S345045" s="33"/>
      <c r="T345045" s="33"/>
    </row>
    <row r="345062" spans="19:20">
      <c r="S345062" s="33"/>
      <c r="T345062" s="33"/>
    </row>
    <row r="345079" spans="19:20">
      <c r="S345079" s="33"/>
      <c r="T345079" s="33"/>
    </row>
    <row r="345096" spans="19:20">
      <c r="S345096" s="33"/>
      <c r="T345096" s="33"/>
    </row>
    <row r="345113" spans="19:20">
      <c r="S345113" s="33"/>
      <c r="T345113" s="33"/>
    </row>
    <row r="345130" spans="19:20">
      <c r="S345130" s="33"/>
      <c r="T345130" s="33"/>
    </row>
    <row r="345147" spans="19:20">
      <c r="S345147" s="33"/>
      <c r="T345147" s="33"/>
    </row>
    <row r="345164" spans="19:20">
      <c r="S345164" s="33"/>
      <c r="T345164" s="33"/>
    </row>
    <row r="345181" spans="19:20">
      <c r="S345181" s="33"/>
      <c r="T345181" s="33"/>
    </row>
    <row r="345198" spans="19:20">
      <c r="S345198" s="33"/>
      <c r="T345198" s="33"/>
    </row>
    <row r="345215" spans="19:20">
      <c r="S345215" s="33"/>
      <c r="T345215" s="33"/>
    </row>
    <row r="345232" spans="19:20">
      <c r="S345232" s="33"/>
      <c r="T345232" s="33"/>
    </row>
    <row r="345249" spans="19:20">
      <c r="S345249" s="33"/>
      <c r="T345249" s="33"/>
    </row>
    <row r="345266" spans="19:20">
      <c r="S345266" s="33"/>
      <c r="T345266" s="33"/>
    </row>
    <row r="345283" spans="19:20">
      <c r="S345283" s="33"/>
      <c r="T345283" s="33"/>
    </row>
    <row r="345300" spans="19:20">
      <c r="S345300" s="33"/>
      <c r="T345300" s="33"/>
    </row>
    <row r="345317" spans="19:20">
      <c r="S345317" s="33"/>
      <c r="T345317" s="33"/>
    </row>
    <row r="345334" spans="19:20">
      <c r="S345334" s="33"/>
      <c r="T345334" s="33"/>
    </row>
    <row r="345351" spans="19:20">
      <c r="S345351" s="33"/>
      <c r="T345351" s="33"/>
    </row>
    <row r="345368" spans="19:20">
      <c r="S345368" s="33"/>
      <c r="T345368" s="33"/>
    </row>
    <row r="345385" spans="19:20">
      <c r="S345385" s="33"/>
      <c r="T345385" s="33"/>
    </row>
    <row r="345402" spans="19:20">
      <c r="S345402" s="33"/>
      <c r="T345402" s="33"/>
    </row>
    <row r="345419" spans="19:20">
      <c r="S345419" s="33"/>
      <c r="T345419" s="33"/>
    </row>
    <row r="345436" spans="19:20">
      <c r="S345436" s="33"/>
      <c r="T345436" s="33"/>
    </row>
    <row r="345453" spans="19:20">
      <c r="S345453" s="33"/>
      <c r="T345453" s="33"/>
    </row>
    <row r="345470" spans="19:20">
      <c r="S345470" s="33"/>
      <c r="T345470" s="33"/>
    </row>
    <row r="345487" spans="19:20">
      <c r="S345487" s="33"/>
      <c r="T345487" s="33"/>
    </row>
    <row r="345504" spans="19:20">
      <c r="S345504" s="33"/>
      <c r="T345504" s="33"/>
    </row>
    <row r="345521" spans="19:20">
      <c r="S345521" s="33"/>
      <c r="T345521" s="33"/>
    </row>
    <row r="345538" spans="19:20">
      <c r="S345538" s="33"/>
      <c r="T345538" s="33"/>
    </row>
    <row r="345555" spans="19:20">
      <c r="S345555" s="33"/>
      <c r="T345555" s="33"/>
    </row>
    <row r="345572" spans="19:20">
      <c r="S345572" s="33"/>
      <c r="T345572" s="33"/>
    </row>
    <row r="345589" spans="19:20">
      <c r="S345589" s="33"/>
      <c r="T345589" s="33"/>
    </row>
    <row r="345606" spans="19:20">
      <c r="S345606" s="33"/>
      <c r="T345606" s="33"/>
    </row>
    <row r="345623" spans="19:20">
      <c r="S345623" s="33"/>
      <c r="T345623" s="33"/>
    </row>
    <row r="345640" spans="19:20">
      <c r="S345640" s="33"/>
      <c r="T345640" s="33"/>
    </row>
    <row r="345657" spans="19:20">
      <c r="S345657" s="33"/>
      <c r="T345657" s="33"/>
    </row>
    <row r="345674" spans="19:20">
      <c r="S345674" s="33"/>
      <c r="T345674" s="33"/>
    </row>
    <row r="345691" spans="19:20">
      <c r="S345691" s="33"/>
      <c r="T345691" s="33"/>
    </row>
    <row r="345708" spans="19:20">
      <c r="S345708" s="33"/>
      <c r="T345708" s="33"/>
    </row>
    <row r="345725" spans="19:20">
      <c r="S345725" s="33"/>
      <c r="T345725" s="33"/>
    </row>
    <row r="345742" spans="19:20">
      <c r="S345742" s="33"/>
      <c r="T345742" s="33"/>
    </row>
    <row r="345759" spans="19:20">
      <c r="S345759" s="33"/>
      <c r="T345759" s="33"/>
    </row>
    <row r="345776" spans="19:20">
      <c r="S345776" s="33"/>
      <c r="T345776" s="33"/>
    </row>
    <row r="345793" spans="19:20">
      <c r="S345793" s="33"/>
      <c r="T345793" s="33"/>
    </row>
    <row r="345810" spans="19:20">
      <c r="S345810" s="33"/>
      <c r="T345810" s="33"/>
    </row>
    <row r="345827" spans="19:20">
      <c r="S345827" s="33"/>
      <c r="T345827" s="33"/>
    </row>
    <row r="345844" spans="19:20">
      <c r="S345844" s="33"/>
      <c r="T345844" s="33"/>
    </row>
    <row r="345861" spans="19:20">
      <c r="S345861" s="33"/>
      <c r="T345861" s="33"/>
    </row>
    <row r="345878" spans="19:20">
      <c r="S345878" s="33"/>
      <c r="T345878" s="33"/>
    </row>
    <row r="345895" spans="19:20">
      <c r="S345895" s="33"/>
      <c r="T345895" s="33"/>
    </row>
    <row r="345912" spans="19:20">
      <c r="S345912" s="33"/>
      <c r="T345912" s="33"/>
    </row>
    <row r="345929" spans="19:20">
      <c r="S345929" s="33"/>
      <c r="T345929" s="33"/>
    </row>
    <row r="345946" spans="19:20">
      <c r="S345946" s="33"/>
      <c r="T345946" s="33"/>
    </row>
    <row r="345963" spans="19:20">
      <c r="S345963" s="33"/>
      <c r="T345963" s="33"/>
    </row>
    <row r="345980" spans="19:20">
      <c r="S345980" s="33"/>
      <c r="T345980" s="33"/>
    </row>
    <row r="345997" spans="19:20">
      <c r="S345997" s="33"/>
      <c r="T345997" s="33"/>
    </row>
    <row r="346014" spans="19:20">
      <c r="S346014" s="33"/>
      <c r="T346014" s="33"/>
    </row>
    <row r="346031" spans="19:20">
      <c r="S346031" s="33"/>
      <c r="T346031" s="33"/>
    </row>
    <row r="346048" spans="19:20">
      <c r="S346048" s="33"/>
      <c r="T346048" s="33"/>
    </row>
    <row r="346065" spans="19:20">
      <c r="S346065" s="33"/>
      <c r="T346065" s="33"/>
    </row>
    <row r="346082" spans="19:20">
      <c r="S346082" s="33"/>
      <c r="T346082" s="33"/>
    </row>
    <row r="346099" spans="19:20">
      <c r="S346099" s="33"/>
      <c r="T346099" s="33"/>
    </row>
    <row r="346116" spans="19:20">
      <c r="S346116" s="33"/>
      <c r="T346116" s="33"/>
    </row>
    <row r="346133" spans="19:20">
      <c r="S346133" s="33"/>
      <c r="T346133" s="33"/>
    </row>
    <row r="346150" spans="19:20">
      <c r="S346150" s="33"/>
      <c r="T346150" s="33"/>
    </row>
    <row r="346167" spans="19:20">
      <c r="S346167" s="33"/>
      <c r="T346167" s="33"/>
    </row>
    <row r="346184" spans="19:20">
      <c r="S346184" s="33"/>
      <c r="T346184" s="33"/>
    </row>
    <row r="346201" spans="19:20">
      <c r="S346201" s="33"/>
      <c r="T346201" s="33"/>
    </row>
    <row r="346218" spans="19:20">
      <c r="S346218" s="33"/>
      <c r="T346218" s="33"/>
    </row>
    <row r="346235" spans="19:20">
      <c r="S346235" s="33"/>
      <c r="T346235" s="33"/>
    </row>
    <row r="346252" spans="19:20">
      <c r="S346252" s="33"/>
      <c r="T346252" s="33"/>
    </row>
    <row r="346269" spans="19:20">
      <c r="S346269" s="33"/>
      <c r="T346269" s="33"/>
    </row>
    <row r="346286" spans="19:20">
      <c r="S346286" s="33"/>
      <c r="T346286" s="33"/>
    </row>
    <row r="346303" spans="19:20">
      <c r="S346303" s="33"/>
      <c r="T346303" s="33"/>
    </row>
    <row r="346320" spans="19:20">
      <c r="S346320" s="33"/>
      <c r="T346320" s="33"/>
    </row>
    <row r="346337" spans="19:20">
      <c r="S346337" s="33"/>
      <c r="T346337" s="33"/>
    </row>
    <row r="346354" spans="19:20">
      <c r="S346354" s="33"/>
      <c r="T346354" s="33"/>
    </row>
    <row r="346371" spans="19:20">
      <c r="S346371" s="33"/>
      <c r="T346371" s="33"/>
    </row>
    <row r="346388" spans="19:20">
      <c r="S346388" s="33"/>
      <c r="T346388" s="33"/>
    </row>
    <row r="346405" spans="19:20">
      <c r="S346405" s="33"/>
      <c r="T346405" s="33"/>
    </row>
    <row r="346422" spans="19:20">
      <c r="S346422" s="33"/>
      <c r="T346422" s="33"/>
    </row>
    <row r="346439" spans="19:20">
      <c r="S346439" s="33"/>
      <c r="T346439" s="33"/>
    </row>
    <row r="346456" spans="19:20">
      <c r="S346456" s="33"/>
      <c r="T346456" s="33"/>
    </row>
    <row r="346473" spans="19:20">
      <c r="S346473" s="33"/>
      <c r="T346473" s="33"/>
    </row>
    <row r="346490" spans="19:20">
      <c r="S346490" s="33"/>
      <c r="T346490" s="33"/>
    </row>
    <row r="346507" spans="19:20">
      <c r="S346507" s="33"/>
      <c r="T346507" s="33"/>
    </row>
    <row r="346524" spans="19:20">
      <c r="S346524" s="33"/>
      <c r="T346524" s="33"/>
    </row>
    <row r="346541" spans="19:20">
      <c r="S346541" s="33"/>
      <c r="T346541" s="33"/>
    </row>
    <row r="346558" spans="19:20">
      <c r="S346558" s="33"/>
      <c r="T346558" s="33"/>
    </row>
    <row r="346575" spans="19:20">
      <c r="S346575" s="33"/>
      <c r="T346575" s="33"/>
    </row>
    <row r="346592" spans="19:20">
      <c r="S346592" s="33"/>
      <c r="T346592" s="33"/>
    </row>
    <row r="346609" spans="19:20">
      <c r="S346609" s="33"/>
      <c r="T346609" s="33"/>
    </row>
    <row r="346626" spans="19:20">
      <c r="S346626" s="33"/>
      <c r="T346626" s="33"/>
    </row>
    <row r="346643" spans="19:20">
      <c r="S346643" s="33"/>
      <c r="T346643" s="33"/>
    </row>
    <row r="346660" spans="19:20">
      <c r="S346660" s="33"/>
      <c r="T346660" s="33"/>
    </row>
    <row r="346677" spans="19:20">
      <c r="S346677" s="33"/>
      <c r="T346677" s="33"/>
    </row>
    <row r="346694" spans="19:20">
      <c r="S346694" s="33"/>
      <c r="T346694" s="33"/>
    </row>
    <row r="346711" spans="19:20">
      <c r="S346711" s="33"/>
      <c r="T346711" s="33"/>
    </row>
    <row r="346728" spans="19:20">
      <c r="S346728" s="33"/>
      <c r="T346728" s="33"/>
    </row>
    <row r="346745" spans="19:20">
      <c r="S346745" s="33"/>
      <c r="T346745" s="33"/>
    </row>
    <row r="346762" spans="19:20">
      <c r="S346762" s="33"/>
      <c r="T346762" s="33"/>
    </row>
    <row r="346779" spans="19:20">
      <c r="S346779" s="33"/>
      <c r="T346779" s="33"/>
    </row>
    <row r="346796" spans="19:20">
      <c r="S346796" s="33"/>
      <c r="T346796" s="33"/>
    </row>
    <row r="346813" spans="19:20">
      <c r="S346813" s="33"/>
      <c r="T346813" s="33"/>
    </row>
    <row r="346830" spans="19:20">
      <c r="S346830" s="33"/>
      <c r="T346830" s="33"/>
    </row>
    <row r="346847" spans="19:20">
      <c r="S346847" s="33"/>
      <c r="T346847" s="33"/>
    </row>
    <row r="346864" spans="19:20">
      <c r="S346864" s="33"/>
      <c r="T346864" s="33"/>
    </row>
    <row r="346881" spans="19:20">
      <c r="S346881" s="33"/>
      <c r="T346881" s="33"/>
    </row>
    <row r="346898" spans="19:20">
      <c r="S346898" s="33"/>
      <c r="T346898" s="33"/>
    </row>
    <row r="346915" spans="19:20">
      <c r="S346915" s="33"/>
      <c r="T346915" s="33"/>
    </row>
    <row r="346932" spans="19:20">
      <c r="S346932" s="33"/>
      <c r="T346932" s="33"/>
    </row>
    <row r="346949" spans="19:20">
      <c r="S346949" s="33"/>
      <c r="T346949" s="33"/>
    </row>
    <row r="346966" spans="19:20">
      <c r="S346966" s="33"/>
      <c r="T346966" s="33"/>
    </row>
    <row r="346983" spans="19:20">
      <c r="S346983" s="33"/>
      <c r="T346983" s="33"/>
    </row>
    <row r="347000" spans="19:20">
      <c r="S347000" s="33"/>
      <c r="T347000" s="33"/>
    </row>
    <row r="347017" spans="19:20">
      <c r="S347017" s="33"/>
      <c r="T347017" s="33"/>
    </row>
    <row r="347034" spans="19:20">
      <c r="S347034" s="33"/>
      <c r="T347034" s="33"/>
    </row>
    <row r="347051" spans="19:20">
      <c r="S347051" s="33"/>
      <c r="T347051" s="33"/>
    </row>
    <row r="347068" spans="19:20">
      <c r="S347068" s="33"/>
      <c r="T347068" s="33"/>
    </row>
    <row r="347085" spans="19:20">
      <c r="S347085" s="33"/>
      <c r="T347085" s="33"/>
    </row>
    <row r="347102" spans="19:20">
      <c r="S347102" s="33"/>
      <c r="T347102" s="33"/>
    </row>
    <row r="347119" spans="19:20">
      <c r="S347119" s="33"/>
      <c r="T347119" s="33"/>
    </row>
    <row r="347136" spans="19:20">
      <c r="S347136" s="33"/>
      <c r="T347136" s="33"/>
    </row>
    <row r="347153" spans="19:20">
      <c r="S347153" s="33"/>
      <c r="T347153" s="33"/>
    </row>
    <row r="347170" spans="19:20">
      <c r="S347170" s="33"/>
      <c r="T347170" s="33"/>
    </row>
    <row r="347187" spans="19:20">
      <c r="S347187" s="33"/>
      <c r="T347187" s="33"/>
    </row>
    <row r="347204" spans="19:20">
      <c r="S347204" s="33"/>
      <c r="T347204" s="33"/>
    </row>
    <row r="347221" spans="19:20">
      <c r="S347221" s="33"/>
      <c r="T347221" s="33"/>
    </row>
    <row r="347238" spans="19:20">
      <c r="S347238" s="33"/>
      <c r="T347238" s="33"/>
    </row>
    <row r="347255" spans="19:20">
      <c r="S347255" s="33"/>
      <c r="T347255" s="33"/>
    </row>
    <row r="347272" spans="19:20">
      <c r="S347272" s="33"/>
      <c r="T347272" s="33"/>
    </row>
    <row r="347289" spans="19:20">
      <c r="S347289" s="33"/>
      <c r="T347289" s="33"/>
    </row>
    <row r="347306" spans="19:20">
      <c r="S347306" s="33"/>
      <c r="T347306" s="33"/>
    </row>
    <row r="347323" spans="19:20">
      <c r="S347323" s="33"/>
      <c r="T347323" s="33"/>
    </row>
    <row r="347340" spans="19:20">
      <c r="S347340" s="33"/>
      <c r="T347340" s="33"/>
    </row>
    <row r="347357" spans="19:20">
      <c r="S347357" s="33"/>
      <c r="T347357" s="33"/>
    </row>
    <row r="347374" spans="19:20">
      <c r="S347374" s="33"/>
      <c r="T347374" s="33"/>
    </row>
    <row r="347391" spans="19:20">
      <c r="S347391" s="33"/>
      <c r="T347391" s="33"/>
    </row>
    <row r="347408" spans="19:20">
      <c r="S347408" s="33"/>
      <c r="T347408" s="33"/>
    </row>
    <row r="347425" spans="19:20">
      <c r="S347425" s="33"/>
      <c r="T347425" s="33"/>
    </row>
    <row r="347442" spans="19:20">
      <c r="S347442" s="33"/>
      <c r="T347442" s="33"/>
    </row>
    <row r="347459" spans="19:20">
      <c r="S347459" s="33"/>
      <c r="T347459" s="33"/>
    </row>
    <row r="347476" spans="19:20">
      <c r="S347476" s="33"/>
      <c r="T347476" s="33"/>
    </row>
    <row r="347493" spans="19:20">
      <c r="S347493" s="33"/>
      <c r="T347493" s="33"/>
    </row>
    <row r="347510" spans="19:20">
      <c r="S347510" s="33"/>
      <c r="T347510" s="33"/>
    </row>
    <row r="347527" spans="19:20">
      <c r="S347527" s="33"/>
      <c r="T347527" s="33"/>
    </row>
    <row r="347544" spans="19:20">
      <c r="S347544" s="33"/>
      <c r="T347544" s="33"/>
    </row>
    <row r="347561" spans="19:20">
      <c r="S347561" s="33"/>
      <c r="T347561" s="33"/>
    </row>
    <row r="347578" spans="19:20">
      <c r="S347578" s="33"/>
      <c r="T347578" s="33"/>
    </row>
    <row r="347595" spans="19:20">
      <c r="S347595" s="33"/>
      <c r="T347595" s="33"/>
    </row>
    <row r="347612" spans="19:20">
      <c r="S347612" s="33"/>
      <c r="T347612" s="33"/>
    </row>
    <row r="347629" spans="19:20">
      <c r="S347629" s="33"/>
      <c r="T347629" s="33"/>
    </row>
    <row r="347646" spans="19:20">
      <c r="S347646" s="33"/>
      <c r="T347646" s="33"/>
    </row>
    <row r="347663" spans="19:20">
      <c r="S347663" s="33"/>
      <c r="T347663" s="33"/>
    </row>
    <row r="347680" spans="19:20">
      <c r="S347680" s="33"/>
      <c r="T347680" s="33"/>
    </row>
    <row r="347697" spans="19:20">
      <c r="S347697" s="33"/>
      <c r="T347697" s="33"/>
    </row>
    <row r="347714" spans="19:20">
      <c r="S347714" s="33"/>
      <c r="T347714" s="33"/>
    </row>
    <row r="347731" spans="19:20">
      <c r="S347731" s="33"/>
      <c r="T347731" s="33"/>
    </row>
    <row r="347748" spans="19:20">
      <c r="S347748" s="33"/>
      <c r="T347748" s="33"/>
    </row>
    <row r="347765" spans="19:20">
      <c r="S347765" s="33"/>
      <c r="T347765" s="33"/>
    </row>
    <row r="347782" spans="19:20">
      <c r="S347782" s="33"/>
      <c r="T347782" s="33"/>
    </row>
    <row r="347799" spans="19:20">
      <c r="S347799" s="33"/>
      <c r="T347799" s="33"/>
    </row>
    <row r="347816" spans="19:20">
      <c r="S347816" s="33"/>
      <c r="T347816" s="33"/>
    </row>
    <row r="347833" spans="19:20">
      <c r="S347833" s="33"/>
      <c r="T347833" s="33"/>
    </row>
    <row r="347850" spans="19:20">
      <c r="S347850" s="33"/>
      <c r="T347850" s="33"/>
    </row>
    <row r="347867" spans="19:20">
      <c r="S347867" s="33"/>
      <c r="T347867" s="33"/>
    </row>
    <row r="347884" spans="19:20">
      <c r="S347884" s="33"/>
      <c r="T347884" s="33"/>
    </row>
    <row r="347901" spans="19:20">
      <c r="S347901" s="33"/>
      <c r="T347901" s="33"/>
    </row>
    <row r="347918" spans="19:20">
      <c r="S347918" s="33"/>
      <c r="T347918" s="33"/>
    </row>
    <row r="347935" spans="19:20">
      <c r="S347935" s="33"/>
      <c r="T347935" s="33"/>
    </row>
    <row r="347952" spans="19:20">
      <c r="S347952" s="33"/>
      <c r="T347952" s="33"/>
    </row>
    <row r="347969" spans="19:20">
      <c r="S347969" s="33"/>
      <c r="T347969" s="33"/>
    </row>
    <row r="347986" spans="19:20">
      <c r="S347986" s="33"/>
      <c r="T347986" s="33"/>
    </row>
    <row r="348003" spans="19:20">
      <c r="S348003" s="33"/>
      <c r="T348003" s="33"/>
    </row>
    <row r="348020" spans="19:20">
      <c r="S348020" s="33"/>
      <c r="T348020" s="33"/>
    </row>
    <row r="348037" spans="19:20">
      <c r="S348037" s="33"/>
      <c r="T348037" s="33"/>
    </row>
    <row r="348054" spans="19:20">
      <c r="S348054" s="33"/>
      <c r="T348054" s="33"/>
    </row>
    <row r="348071" spans="19:20">
      <c r="S348071" s="33"/>
      <c r="T348071" s="33"/>
    </row>
    <row r="348088" spans="19:20">
      <c r="S348088" s="33"/>
      <c r="T348088" s="33"/>
    </row>
    <row r="348105" spans="19:20">
      <c r="S348105" s="33"/>
      <c r="T348105" s="33"/>
    </row>
    <row r="348122" spans="19:20">
      <c r="S348122" s="33"/>
      <c r="T348122" s="33"/>
    </row>
    <row r="348139" spans="19:20">
      <c r="S348139" s="33"/>
      <c r="T348139" s="33"/>
    </row>
    <row r="348156" spans="19:20">
      <c r="S348156" s="33"/>
      <c r="T348156" s="33"/>
    </row>
    <row r="348173" spans="19:20">
      <c r="S348173" s="33"/>
      <c r="T348173" s="33"/>
    </row>
    <row r="348190" spans="19:20">
      <c r="S348190" s="33"/>
      <c r="T348190" s="33"/>
    </row>
    <row r="348207" spans="19:20">
      <c r="S348207" s="33"/>
      <c r="T348207" s="33"/>
    </row>
    <row r="348224" spans="19:20">
      <c r="S348224" s="33"/>
      <c r="T348224" s="33"/>
    </row>
    <row r="348241" spans="19:20">
      <c r="S348241" s="33"/>
      <c r="T348241" s="33"/>
    </row>
    <row r="348258" spans="19:20">
      <c r="S348258" s="33"/>
      <c r="T348258" s="33"/>
    </row>
    <row r="348275" spans="19:20">
      <c r="S348275" s="33"/>
      <c r="T348275" s="33"/>
    </row>
    <row r="348292" spans="19:20">
      <c r="S348292" s="33"/>
      <c r="T348292" s="33"/>
    </row>
    <row r="348309" spans="19:20">
      <c r="S348309" s="33"/>
      <c r="T348309" s="33"/>
    </row>
    <row r="348326" spans="19:20">
      <c r="S348326" s="33"/>
      <c r="T348326" s="33"/>
    </row>
    <row r="348343" spans="19:20">
      <c r="S348343" s="33"/>
      <c r="T348343" s="33"/>
    </row>
    <row r="348360" spans="19:20">
      <c r="S348360" s="33"/>
      <c r="T348360" s="33"/>
    </row>
    <row r="348377" spans="19:20">
      <c r="S348377" s="33"/>
      <c r="T348377" s="33"/>
    </row>
    <row r="348394" spans="19:20">
      <c r="S348394" s="33"/>
      <c r="T348394" s="33"/>
    </row>
    <row r="348411" spans="19:20">
      <c r="S348411" s="33"/>
      <c r="T348411" s="33"/>
    </row>
    <row r="348428" spans="19:20">
      <c r="S348428" s="33"/>
      <c r="T348428" s="33"/>
    </row>
    <row r="348445" spans="19:20">
      <c r="S348445" s="33"/>
      <c r="T348445" s="33"/>
    </row>
    <row r="348462" spans="19:20">
      <c r="S348462" s="33"/>
      <c r="T348462" s="33"/>
    </row>
    <row r="348479" spans="19:20">
      <c r="S348479" s="33"/>
      <c r="T348479" s="33"/>
    </row>
    <row r="348496" spans="19:20">
      <c r="S348496" s="33"/>
      <c r="T348496" s="33"/>
    </row>
    <row r="348513" spans="19:20">
      <c r="S348513" s="33"/>
      <c r="T348513" s="33"/>
    </row>
    <row r="348530" spans="19:20">
      <c r="S348530" s="33"/>
      <c r="T348530" s="33"/>
    </row>
    <row r="348547" spans="19:20">
      <c r="S348547" s="33"/>
      <c r="T348547" s="33"/>
    </row>
    <row r="348564" spans="19:20">
      <c r="S348564" s="33"/>
      <c r="T348564" s="33"/>
    </row>
    <row r="348581" spans="19:20">
      <c r="S348581" s="33"/>
      <c r="T348581" s="33"/>
    </row>
    <row r="348598" spans="19:20">
      <c r="S348598" s="33"/>
      <c r="T348598" s="33"/>
    </row>
    <row r="348615" spans="19:20">
      <c r="S348615" s="33"/>
      <c r="T348615" s="33"/>
    </row>
    <row r="348632" spans="19:20">
      <c r="S348632" s="33"/>
      <c r="T348632" s="33"/>
    </row>
    <row r="348649" spans="19:20">
      <c r="S348649" s="33"/>
      <c r="T348649" s="33"/>
    </row>
    <row r="348666" spans="19:20">
      <c r="S348666" s="33"/>
      <c r="T348666" s="33"/>
    </row>
    <row r="348683" spans="19:20">
      <c r="S348683" s="33"/>
      <c r="T348683" s="33"/>
    </row>
    <row r="348700" spans="19:20">
      <c r="S348700" s="33"/>
      <c r="T348700" s="33"/>
    </row>
    <row r="348717" spans="19:20">
      <c r="S348717" s="33"/>
      <c r="T348717" s="33"/>
    </row>
    <row r="348734" spans="19:20">
      <c r="S348734" s="33"/>
      <c r="T348734" s="33"/>
    </row>
    <row r="348751" spans="19:20">
      <c r="S348751" s="33"/>
      <c r="T348751" s="33"/>
    </row>
    <row r="348768" spans="19:20">
      <c r="S348768" s="33"/>
      <c r="T348768" s="33"/>
    </row>
    <row r="348785" spans="19:20">
      <c r="S348785" s="33"/>
      <c r="T348785" s="33"/>
    </row>
    <row r="348802" spans="19:20">
      <c r="S348802" s="33"/>
      <c r="T348802" s="33"/>
    </row>
    <row r="348819" spans="19:20">
      <c r="S348819" s="33"/>
      <c r="T348819" s="33"/>
    </row>
    <row r="348836" spans="19:20">
      <c r="S348836" s="33"/>
      <c r="T348836" s="33"/>
    </row>
    <row r="348853" spans="19:20">
      <c r="S348853" s="33"/>
      <c r="T348853" s="33"/>
    </row>
    <row r="348870" spans="19:20">
      <c r="S348870" s="33"/>
      <c r="T348870" s="33"/>
    </row>
    <row r="348887" spans="19:20">
      <c r="S348887" s="33"/>
      <c r="T348887" s="33"/>
    </row>
    <row r="348904" spans="19:20">
      <c r="S348904" s="33"/>
      <c r="T348904" s="33"/>
    </row>
    <row r="348921" spans="19:20">
      <c r="S348921" s="33"/>
      <c r="T348921" s="33"/>
    </row>
    <row r="348938" spans="19:20">
      <c r="S348938" s="33"/>
      <c r="T348938" s="33"/>
    </row>
    <row r="348955" spans="19:20">
      <c r="S348955" s="33"/>
      <c r="T348955" s="33"/>
    </row>
    <row r="348972" spans="19:20">
      <c r="S348972" s="33"/>
      <c r="T348972" s="33"/>
    </row>
    <row r="348989" spans="19:20">
      <c r="S348989" s="33"/>
      <c r="T348989" s="33"/>
    </row>
    <row r="349006" spans="19:20">
      <c r="S349006" s="33"/>
      <c r="T349006" s="33"/>
    </row>
    <row r="349023" spans="19:20">
      <c r="S349023" s="33"/>
      <c r="T349023" s="33"/>
    </row>
    <row r="349040" spans="19:20">
      <c r="S349040" s="33"/>
      <c r="T349040" s="33"/>
    </row>
    <row r="349057" spans="19:20">
      <c r="S349057" s="33"/>
      <c r="T349057" s="33"/>
    </row>
    <row r="349074" spans="19:20">
      <c r="S349074" s="33"/>
      <c r="T349074" s="33"/>
    </row>
    <row r="349091" spans="19:20">
      <c r="S349091" s="33"/>
      <c r="T349091" s="33"/>
    </row>
    <row r="349108" spans="19:20">
      <c r="S349108" s="33"/>
      <c r="T349108" s="33"/>
    </row>
    <row r="349125" spans="19:20">
      <c r="S349125" s="33"/>
      <c r="T349125" s="33"/>
    </row>
    <row r="349142" spans="19:20">
      <c r="S349142" s="33"/>
      <c r="T349142" s="33"/>
    </row>
    <row r="349159" spans="19:20">
      <c r="S349159" s="33"/>
      <c r="T349159" s="33"/>
    </row>
    <row r="349176" spans="19:20">
      <c r="S349176" s="33"/>
      <c r="T349176" s="33"/>
    </row>
    <row r="349193" spans="19:20">
      <c r="S349193" s="33"/>
      <c r="T349193" s="33"/>
    </row>
    <row r="349210" spans="19:20">
      <c r="S349210" s="33"/>
      <c r="T349210" s="33"/>
    </row>
    <row r="349227" spans="19:20">
      <c r="S349227" s="33"/>
      <c r="T349227" s="33"/>
    </row>
    <row r="349244" spans="19:20">
      <c r="S349244" s="33"/>
      <c r="T349244" s="33"/>
    </row>
    <row r="349261" spans="19:20">
      <c r="S349261" s="33"/>
      <c r="T349261" s="33"/>
    </row>
    <row r="349278" spans="19:20">
      <c r="S349278" s="33"/>
      <c r="T349278" s="33"/>
    </row>
    <row r="349295" spans="19:20">
      <c r="S349295" s="33"/>
      <c r="T349295" s="33"/>
    </row>
    <row r="349312" spans="19:20">
      <c r="S349312" s="33"/>
      <c r="T349312" s="33"/>
    </row>
    <row r="349329" spans="19:20">
      <c r="S349329" s="33"/>
      <c r="T349329" s="33"/>
    </row>
    <row r="349346" spans="19:20">
      <c r="S349346" s="33"/>
      <c r="T349346" s="33"/>
    </row>
    <row r="349363" spans="19:20">
      <c r="S349363" s="33"/>
      <c r="T349363" s="33"/>
    </row>
    <row r="349380" spans="19:20">
      <c r="S349380" s="33"/>
      <c r="T349380" s="33"/>
    </row>
    <row r="349397" spans="19:20">
      <c r="S349397" s="33"/>
      <c r="T349397" s="33"/>
    </row>
    <row r="349414" spans="19:20">
      <c r="S349414" s="33"/>
      <c r="T349414" s="33"/>
    </row>
    <row r="349431" spans="19:20">
      <c r="S349431" s="33"/>
      <c r="T349431" s="33"/>
    </row>
    <row r="349448" spans="19:20">
      <c r="S349448" s="33"/>
      <c r="T349448" s="33"/>
    </row>
    <row r="349465" spans="19:20">
      <c r="S349465" s="33"/>
      <c r="T349465" s="33"/>
    </row>
    <row r="349482" spans="19:20">
      <c r="S349482" s="33"/>
      <c r="T349482" s="33"/>
    </row>
    <row r="349499" spans="19:20">
      <c r="S349499" s="33"/>
      <c r="T349499" s="33"/>
    </row>
    <row r="349516" spans="19:20">
      <c r="S349516" s="33"/>
      <c r="T349516" s="33"/>
    </row>
    <row r="349533" spans="19:20">
      <c r="S349533" s="33"/>
      <c r="T349533" s="33"/>
    </row>
    <row r="349550" spans="19:20">
      <c r="S349550" s="33"/>
      <c r="T349550" s="33"/>
    </row>
    <row r="349567" spans="19:20">
      <c r="S349567" s="33"/>
      <c r="T349567" s="33"/>
    </row>
    <row r="349584" spans="19:20">
      <c r="S349584" s="33"/>
      <c r="T349584" s="33"/>
    </row>
    <row r="349601" spans="19:20">
      <c r="S349601" s="33"/>
      <c r="T349601" s="33"/>
    </row>
    <row r="349618" spans="19:20">
      <c r="S349618" s="33"/>
      <c r="T349618" s="33"/>
    </row>
    <row r="349635" spans="19:20">
      <c r="S349635" s="33"/>
      <c r="T349635" s="33"/>
    </row>
    <row r="349652" spans="19:20">
      <c r="S349652" s="33"/>
      <c r="T349652" s="33"/>
    </row>
    <row r="349669" spans="19:20">
      <c r="S349669" s="33"/>
      <c r="T349669" s="33"/>
    </row>
    <row r="349686" spans="19:20">
      <c r="S349686" s="33"/>
      <c r="T349686" s="33"/>
    </row>
    <row r="349703" spans="19:20">
      <c r="S349703" s="33"/>
      <c r="T349703" s="33"/>
    </row>
    <row r="349720" spans="19:20">
      <c r="S349720" s="33"/>
      <c r="T349720" s="33"/>
    </row>
    <row r="349737" spans="19:20">
      <c r="S349737" s="33"/>
      <c r="T349737" s="33"/>
    </row>
    <row r="349754" spans="19:20">
      <c r="S349754" s="33"/>
      <c r="T349754" s="33"/>
    </row>
    <row r="349771" spans="19:20">
      <c r="S349771" s="33"/>
      <c r="T349771" s="33"/>
    </row>
    <row r="349788" spans="19:20">
      <c r="S349788" s="33"/>
      <c r="T349788" s="33"/>
    </row>
    <row r="349805" spans="19:20">
      <c r="S349805" s="33"/>
      <c r="T349805" s="33"/>
    </row>
    <row r="349822" spans="19:20">
      <c r="S349822" s="33"/>
      <c r="T349822" s="33"/>
    </row>
    <row r="349839" spans="19:20">
      <c r="S349839" s="33"/>
      <c r="T349839" s="33"/>
    </row>
    <row r="349856" spans="19:20">
      <c r="S349856" s="33"/>
      <c r="T349856" s="33"/>
    </row>
    <row r="349873" spans="19:20">
      <c r="S349873" s="33"/>
      <c r="T349873" s="33"/>
    </row>
    <row r="349890" spans="19:20">
      <c r="S349890" s="33"/>
      <c r="T349890" s="33"/>
    </row>
    <row r="349907" spans="19:20">
      <c r="S349907" s="33"/>
      <c r="T349907" s="33"/>
    </row>
    <row r="349924" spans="19:20">
      <c r="S349924" s="33"/>
      <c r="T349924" s="33"/>
    </row>
    <row r="349941" spans="19:20">
      <c r="S349941" s="33"/>
      <c r="T349941" s="33"/>
    </row>
    <row r="349958" spans="19:20">
      <c r="S349958" s="33"/>
      <c r="T349958" s="33"/>
    </row>
    <row r="349975" spans="19:20">
      <c r="S349975" s="33"/>
      <c r="T349975" s="33"/>
    </row>
    <row r="349992" spans="19:20">
      <c r="S349992" s="33"/>
      <c r="T349992" s="33"/>
    </row>
    <row r="350009" spans="19:20">
      <c r="S350009" s="33"/>
      <c r="T350009" s="33"/>
    </row>
    <row r="350026" spans="19:20">
      <c r="S350026" s="33"/>
      <c r="T350026" s="33"/>
    </row>
    <row r="350043" spans="19:20">
      <c r="S350043" s="33"/>
      <c r="T350043" s="33"/>
    </row>
    <row r="350060" spans="19:20">
      <c r="S350060" s="33"/>
      <c r="T350060" s="33"/>
    </row>
    <row r="350077" spans="19:20">
      <c r="S350077" s="33"/>
      <c r="T350077" s="33"/>
    </row>
    <row r="350094" spans="19:20">
      <c r="S350094" s="33"/>
      <c r="T350094" s="33"/>
    </row>
    <row r="350111" spans="19:20">
      <c r="S350111" s="33"/>
      <c r="T350111" s="33"/>
    </row>
    <row r="350128" spans="19:20">
      <c r="S350128" s="33"/>
      <c r="T350128" s="33"/>
    </row>
    <row r="350145" spans="19:20">
      <c r="S350145" s="33"/>
      <c r="T350145" s="33"/>
    </row>
    <row r="350162" spans="19:20">
      <c r="S350162" s="33"/>
      <c r="T350162" s="33"/>
    </row>
    <row r="350179" spans="19:20">
      <c r="S350179" s="33"/>
      <c r="T350179" s="33"/>
    </row>
    <row r="350196" spans="19:20">
      <c r="S350196" s="33"/>
      <c r="T350196" s="33"/>
    </row>
    <row r="350213" spans="19:20">
      <c r="S350213" s="33"/>
      <c r="T350213" s="33"/>
    </row>
    <row r="350230" spans="19:20">
      <c r="S350230" s="33"/>
      <c r="T350230" s="33"/>
    </row>
    <row r="350247" spans="19:20">
      <c r="S350247" s="33"/>
      <c r="T350247" s="33"/>
    </row>
    <row r="350264" spans="19:20">
      <c r="S350264" s="33"/>
      <c r="T350264" s="33"/>
    </row>
    <row r="350281" spans="19:20">
      <c r="S350281" s="33"/>
      <c r="T350281" s="33"/>
    </row>
    <row r="350298" spans="19:20">
      <c r="S350298" s="33"/>
      <c r="T350298" s="33"/>
    </row>
    <row r="350315" spans="19:20">
      <c r="S350315" s="33"/>
      <c r="T350315" s="33"/>
    </row>
    <row r="350332" spans="19:20">
      <c r="S350332" s="33"/>
      <c r="T350332" s="33"/>
    </row>
    <row r="350349" spans="19:20">
      <c r="S350349" s="33"/>
      <c r="T350349" s="33"/>
    </row>
    <row r="350366" spans="19:20">
      <c r="S350366" s="33"/>
      <c r="T350366" s="33"/>
    </row>
    <row r="350383" spans="19:20">
      <c r="S350383" s="33"/>
      <c r="T350383" s="33"/>
    </row>
    <row r="350400" spans="19:20">
      <c r="S350400" s="33"/>
      <c r="T350400" s="33"/>
    </row>
    <row r="350417" spans="19:20">
      <c r="S350417" s="33"/>
      <c r="T350417" s="33"/>
    </row>
    <row r="350434" spans="19:20">
      <c r="S350434" s="33"/>
      <c r="T350434" s="33"/>
    </row>
    <row r="350451" spans="19:20">
      <c r="S350451" s="33"/>
      <c r="T350451" s="33"/>
    </row>
    <row r="350468" spans="19:20">
      <c r="S350468" s="33"/>
      <c r="T350468" s="33"/>
    </row>
    <row r="350485" spans="19:20">
      <c r="S350485" s="33"/>
      <c r="T350485" s="33"/>
    </row>
    <row r="350502" spans="19:20">
      <c r="S350502" s="33"/>
      <c r="T350502" s="33"/>
    </row>
    <row r="350519" spans="19:20">
      <c r="S350519" s="33"/>
      <c r="T350519" s="33"/>
    </row>
    <row r="350536" spans="19:20">
      <c r="S350536" s="33"/>
      <c r="T350536" s="33"/>
    </row>
    <row r="350553" spans="19:20">
      <c r="S350553" s="33"/>
      <c r="T350553" s="33"/>
    </row>
    <row r="350570" spans="19:20">
      <c r="S350570" s="33"/>
      <c r="T350570" s="33"/>
    </row>
    <row r="350587" spans="19:20">
      <c r="S350587" s="33"/>
      <c r="T350587" s="33"/>
    </row>
    <row r="350604" spans="19:20">
      <c r="S350604" s="33"/>
      <c r="T350604" s="33"/>
    </row>
    <row r="350621" spans="19:20">
      <c r="S350621" s="33"/>
      <c r="T350621" s="33"/>
    </row>
    <row r="350638" spans="19:20">
      <c r="S350638" s="33"/>
      <c r="T350638" s="33"/>
    </row>
    <row r="350655" spans="19:20">
      <c r="S350655" s="33"/>
      <c r="T350655" s="33"/>
    </row>
    <row r="350672" spans="19:20">
      <c r="S350672" s="33"/>
      <c r="T350672" s="33"/>
    </row>
    <row r="350689" spans="19:20">
      <c r="S350689" s="33"/>
      <c r="T350689" s="33"/>
    </row>
    <row r="350706" spans="19:20">
      <c r="S350706" s="33"/>
      <c r="T350706" s="33"/>
    </row>
    <row r="350723" spans="19:20">
      <c r="S350723" s="33"/>
      <c r="T350723" s="33"/>
    </row>
    <row r="350740" spans="19:20">
      <c r="S350740" s="33"/>
      <c r="T350740" s="33"/>
    </row>
    <row r="350757" spans="19:20">
      <c r="S350757" s="33"/>
      <c r="T350757" s="33"/>
    </row>
    <row r="350774" spans="19:20">
      <c r="S350774" s="33"/>
      <c r="T350774" s="33"/>
    </row>
    <row r="350791" spans="19:20">
      <c r="S350791" s="33"/>
      <c r="T350791" s="33"/>
    </row>
    <row r="350808" spans="19:20">
      <c r="S350808" s="33"/>
      <c r="T350808" s="33"/>
    </row>
    <row r="350825" spans="19:20">
      <c r="S350825" s="33"/>
      <c r="T350825" s="33"/>
    </row>
    <row r="350842" spans="19:20">
      <c r="S350842" s="33"/>
      <c r="T350842" s="33"/>
    </row>
    <row r="350859" spans="19:20">
      <c r="S350859" s="33"/>
      <c r="T350859" s="33"/>
    </row>
    <row r="350876" spans="19:20">
      <c r="S350876" s="33"/>
      <c r="T350876" s="33"/>
    </row>
    <row r="350893" spans="19:20">
      <c r="S350893" s="33"/>
      <c r="T350893" s="33"/>
    </row>
    <row r="350910" spans="19:20">
      <c r="S350910" s="33"/>
      <c r="T350910" s="33"/>
    </row>
    <row r="350927" spans="19:20">
      <c r="S350927" s="33"/>
      <c r="T350927" s="33"/>
    </row>
    <row r="350944" spans="19:20">
      <c r="S350944" s="33"/>
      <c r="T350944" s="33"/>
    </row>
    <row r="350961" spans="19:20">
      <c r="S350961" s="33"/>
      <c r="T350961" s="33"/>
    </row>
    <row r="350978" spans="19:20">
      <c r="S350978" s="33"/>
      <c r="T350978" s="33"/>
    </row>
    <row r="350995" spans="19:20">
      <c r="S350995" s="33"/>
      <c r="T350995" s="33"/>
    </row>
    <row r="351012" spans="19:20">
      <c r="S351012" s="33"/>
      <c r="T351012" s="33"/>
    </row>
    <row r="351029" spans="19:20">
      <c r="S351029" s="33"/>
      <c r="T351029" s="33"/>
    </row>
    <row r="351046" spans="19:20">
      <c r="S351046" s="33"/>
      <c r="T351046" s="33"/>
    </row>
    <row r="351063" spans="19:20">
      <c r="S351063" s="33"/>
      <c r="T351063" s="33"/>
    </row>
    <row r="351080" spans="19:20">
      <c r="S351080" s="33"/>
      <c r="T351080" s="33"/>
    </row>
    <row r="351097" spans="19:20">
      <c r="S351097" s="33"/>
      <c r="T351097" s="33"/>
    </row>
    <row r="351114" spans="19:20">
      <c r="S351114" s="33"/>
      <c r="T351114" s="33"/>
    </row>
    <row r="351131" spans="19:20">
      <c r="S351131" s="33"/>
      <c r="T351131" s="33"/>
    </row>
    <row r="351148" spans="19:20">
      <c r="S351148" s="33"/>
      <c r="T351148" s="33"/>
    </row>
    <row r="351165" spans="19:20">
      <c r="S351165" s="33"/>
      <c r="T351165" s="33"/>
    </row>
    <row r="351182" spans="19:20">
      <c r="S351182" s="33"/>
      <c r="T351182" s="33"/>
    </row>
    <row r="351199" spans="19:20">
      <c r="S351199" s="33"/>
      <c r="T351199" s="33"/>
    </row>
    <row r="351216" spans="19:20">
      <c r="S351216" s="33"/>
      <c r="T351216" s="33"/>
    </row>
    <row r="351233" spans="19:20">
      <c r="S351233" s="33"/>
      <c r="T351233" s="33"/>
    </row>
    <row r="351250" spans="19:20">
      <c r="S351250" s="33"/>
      <c r="T351250" s="33"/>
    </row>
    <row r="351267" spans="19:20">
      <c r="S351267" s="33"/>
      <c r="T351267" s="33"/>
    </row>
    <row r="351284" spans="19:20">
      <c r="S351284" s="33"/>
      <c r="T351284" s="33"/>
    </row>
    <row r="351301" spans="19:20">
      <c r="S351301" s="33"/>
      <c r="T351301" s="33"/>
    </row>
    <row r="351318" spans="19:20">
      <c r="S351318" s="33"/>
      <c r="T351318" s="33"/>
    </row>
    <row r="351335" spans="19:20">
      <c r="S351335" s="33"/>
      <c r="T351335" s="33"/>
    </row>
    <row r="351352" spans="19:20">
      <c r="S351352" s="33"/>
      <c r="T351352" s="33"/>
    </row>
    <row r="351369" spans="19:20">
      <c r="S351369" s="33"/>
      <c r="T351369" s="33"/>
    </row>
    <row r="351386" spans="19:20">
      <c r="S351386" s="33"/>
      <c r="T351386" s="33"/>
    </row>
    <row r="351403" spans="19:20">
      <c r="S351403" s="33"/>
      <c r="T351403" s="33"/>
    </row>
    <row r="351420" spans="19:20">
      <c r="S351420" s="33"/>
      <c r="T351420" s="33"/>
    </row>
    <row r="351437" spans="19:20">
      <c r="S351437" s="33"/>
      <c r="T351437" s="33"/>
    </row>
    <row r="351454" spans="19:20">
      <c r="S351454" s="33"/>
      <c r="T351454" s="33"/>
    </row>
    <row r="351471" spans="19:20">
      <c r="S351471" s="33"/>
      <c r="T351471" s="33"/>
    </row>
    <row r="351488" spans="19:20">
      <c r="S351488" s="33"/>
      <c r="T351488" s="33"/>
    </row>
    <row r="351505" spans="19:20">
      <c r="S351505" s="33"/>
      <c r="T351505" s="33"/>
    </row>
    <row r="351522" spans="19:20">
      <c r="S351522" s="33"/>
      <c r="T351522" s="33"/>
    </row>
    <row r="351539" spans="19:20">
      <c r="S351539" s="33"/>
      <c r="T351539" s="33"/>
    </row>
    <row r="351556" spans="19:20">
      <c r="S351556" s="33"/>
      <c r="T351556" s="33"/>
    </row>
    <row r="351573" spans="19:20">
      <c r="S351573" s="33"/>
      <c r="T351573" s="33"/>
    </row>
    <row r="351590" spans="19:20">
      <c r="S351590" s="33"/>
      <c r="T351590" s="33"/>
    </row>
    <row r="351607" spans="19:20">
      <c r="S351607" s="33"/>
      <c r="T351607" s="33"/>
    </row>
    <row r="351624" spans="19:20">
      <c r="S351624" s="33"/>
      <c r="T351624" s="33"/>
    </row>
    <row r="351641" spans="19:20">
      <c r="S351641" s="33"/>
      <c r="T351641" s="33"/>
    </row>
    <row r="351658" spans="19:20">
      <c r="S351658" s="33"/>
      <c r="T351658" s="33"/>
    </row>
    <row r="351675" spans="19:20">
      <c r="S351675" s="33"/>
      <c r="T351675" s="33"/>
    </row>
    <row r="351692" spans="19:20">
      <c r="S351692" s="33"/>
      <c r="T351692" s="33"/>
    </row>
    <row r="351709" spans="19:20">
      <c r="S351709" s="33"/>
      <c r="T351709" s="33"/>
    </row>
    <row r="351726" spans="19:20">
      <c r="S351726" s="33"/>
      <c r="T351726" s="33"/>
    </row>
    <row r="351743" spans="19:20">
      <c r="S351743" s="33"/>
      <c r="T351743" s="33"/>
    </row>
    <row r="351760" spans="19:20">
      <c r="S351760" s="33"/>
      <c r="T351760" s="33"/>
    </row>
    <row r="351777" spans="19:20">
      <c r="S351777" s="33"/>
      <c r="T351777" s="33"/>
    </row>
    <row r="351794" spans="19:20">
      <c r="S351794" s="33"/>
      <c r="T351794" s="33"/>
    </row>
    <row r="351811" spans="19:20">
      <c r="S351811" s="33"/>
      <c r="T351811" s="33"/>
    </row>
    <row r="351828" spans="19:20">
      <c r="S351828" s="33"/>
      <c r="T351828" s="33"/>
    </row>
    <row r="351845" spans="19:20">
      <c r="S351845" s="33"/>
      <c r="T351845" s="33"/>
    </row>
    <row r="351862" spans="19:20">
      <c r="S351862" s="33"/>
      <c r="T351862" s="33"/>
    </row>
    <row r="351879" spans="19:20">
      <c r="S351879" s="33"/>
      <c r="T351879" s="33"/>
    </row>
    <row r="351896" spans="19:20">
      <c r="S351896" s="33"/>
      <c r="T351896" s="33"/>
    </row>
    <row r="351913" spans="19:20">
      <c r="S351913" s="33"/>
      <c r="T351913" s="33"/>
    </row>
    <row r="351930" spans="19:20">
      <c r="S351930" s="33"/>
      <c r="T351930" s="33"/>
    </row>
    <row r="351947" spans="19:20">
      <c r="S351947" s="33"/>
      <c r="T351947" s="33"/>
    </row>
    <row r="351964" spans="19:20">
      <c r="S351964" s="33"/>
      <c r="T351964" s="33"/>
    </row>
    <row r="351981" spans="19:20">
      <c r="S351981" s="33"/>
      <c r="T351981" s="33"/>
    </row>
    <row r="351998" spans="19:20">
      <c r="S351998" s="33"/>
      <c r="T351998" s="33"/>
    </row>
    <row r="352015" spans="19:20">
      <c r="S352015" s="33"/>
      <c r="T352015" s="33"/>
    </row>
    <row r="352032" spans="19:20">
      <c r="S352032" s="33"/>
      <c r="T352032" s="33"/>
    </row>
    <row r="352049" spans="19:20">
      <c r="S352049" s="33"/>
      <c r="T352049" s="33"/>
    </row>
    <row r="352066" spans="19:20">
      <c r="S352066" s="33"/>
      <c r="T352066" s="33"/>
    </row>
    <row r="352083" spans="19:20">
      <c r="S352083" s="33"/>
      <c r="T352083" s="33"/>
    </row>
    <row r="352100" spans="19:20">
      <c r="S352100" s="33"/>
      <c r="T352100" s="33"/>
    </row>
    <row r="352117" spans="19:20">
      <c r="S352117" s="33"/>
      <c r="T352117" s="33"/>
    </row>
    <row r="352134" spans="19:20">
      <c r="S352134" s="33"/>
      <c r="T352134" s="33"/>
    </row>
    <row r="352151" spans="19:20">
      <c r="S352151" s="33"/>
      <c r="T352151" s="33"/>
    </row>
    <row r="352168" spans="19:20">
      <c r="S352168" s="33"/>
      <c r="T352168" s="33"/>
    </row>
    <row r="352185" spans="19:20">
      <c r="S352185" s="33"/>
      <c r="T352185" s="33"/>
    </row>
    <row r="352202" spans="19:20">
      <c r="S352202" s="33"/>
      <c r="T352202" s="33"/>
    </row>
    <row r="352219" spans="19:20">
      <c r="S352219" s="33"/>
      <c r="T352219" s="33"/>
    </row>
    <row r="352236" spans="19:20">
      <c r="S352236" s="33"/>
      <c r="T352236" s="33"/>
    </row>
    <row r="352253" spans="19:20">
      <c r="S352253" s="33"/>
      <c r="T352253" s="33"/>
    </row>
    <row r="352270" spans="19:20">
      <c r="S352270" s="33"/>
      <c r="T352270" s="33"/>
    </row>
    <row r="352287" spans="19:20">
      <c r="S352287" s="33"/>
      <c r="T352287" s="33"/>
    </row>
    <row r="352304" spans="19:20">
      <c r="S352304" s="33"/>
      <c r="T352304" s="33"/>
    </row>
    <row r="352321" spans="19:20">
      <c r="S352321" s="33"/>
      <c r="T352321" s="33"/>
    </row>
    <row r="352338" spans="19:20">
      <c r="S352338" s="33"/>
      <c r="T352338" s="33"/>
    </row>
    <row r="352355" spans="19:20">
      <c r="S352355" s="33"/>
      <c r="T352355" s="33"/>
    </row>
    <row r="352372" spans="19:20">
      <c r="S352372" s="33"/>
      <c r="T352372" s="33"/>
    </row>
    <row r="352389" spans="19:20">
      <c r="S352389" s="33"/>
      <c r="T352389" s="33"/>
    </row>
    <row r="352406" spans="19:20">
      <c r="S352406" s="33"/>
      <c r="T352406" s="33"/>
    </row>
    <row r="352423" spans="19:20">
      <c r="S352423" s="33"/>
      <c r="T352423" s="33"/>
    </row>
    <row r="352440" spans="19:20">
      <c r="S352440" s="33"/>
      <c r="T352440" s="33"/>
    </row>
    <row r="352457" spans="19:20">
      <c r="S352457" s="33"/>
      <c r="T352457" s="33"/>
    </row>
    <row r="352474" spans="19:20">
      <c r="S352474" s="33"/>
      <c r="T352474" s="33"/>
    </row>
    <row r="352491" spans="19:20">
      <c r="S352491" s="33"/>
      <c r="T352491" s="33"/>
    </row>
    <row r="352508" spans="19:20">
      <c r="S352508" s="33"/>
      <c r="T352508" s="33"/>
    </row>
    <row r="352525" spans="19:20">
      <c r="S352525" s="33"/>
      <c r="T352525" s="33"/>
    </row>
    <row r="352542" spans="19:20">
      <c r="S352542" s="33"/>
      <c r="T352542" s="33"/>
    </row>
    <row r="352559" spans="19:20">
      <c r="S352559" s="33"/>
      <c r="T352559" s="33"/>
    </row>
    <row r="352576" spans="19:20">
      <c r="S352576" s="33"/>
      <c r="T352576" s="33"/>
    </row>
    <row r="352593" spans="19:20">
      <c r="S352593" s="33"/>
      <c r="T352593" s="33"/>
    </row>
    <row r="352610" spans="19:20">
      <c r="S352610" s="33"/>
      <c r="T352610" s="33"/>
    </row>
    <row r="352627" spans="19:20">
      <c r="S352627" s="33"/>
      <c r="T352627" s="33"/>
    </row>
    <row r="352644" spans="19:20">
      <c r="S352644" s="33"/>
      <c r="T352644" s="33"/>
    </row>
    <row r="352661" spans="19:20">
      <c r="S352661" s="33"/>
      <c r="T352661" s="33"/>
    </row>
    <row r="352678" spans="19:20">
      <c r="S352678" s="33"/>
      <c r="T352678" s="33"/>
    </row>
    <row r="352695" spans="19:20">
      <c r="S352695" s="33"/>
      <c r="T352695" s="33"/>
    </row>
    <row r="352712" spans="19:20">
      <c r="S352712" s="33"/>
      <c r="T352712" s="33"/>
    </row>
    <row r="352729" spans="19:20">
      <c r="S352729" s="33"/>
      <c r="T352729" s="33"/>
    </row>
    <row r="352746" spans="19:20">
      <c r="S352746" s="33"/>
      <c r="T352746" s="33"/>
    </row>
    <row r="352763" spans="19:20">
      <c r="S352763" s="33"/>
      <c r="T352763" s="33"/>
    </row>
    <row r="352780" spans="19:20">
      <c r="S352780" s="33"/>
      <c r="T352780" s="33"/>
    </row>
    <row r="352797" spans="19:20">
      <c r="S352797" s="33"/>
      <c r="T352797" s="33"/>
    </row>
    <row r="352814" spans="19:20">
      <c r="S352814" s="33"/>
      <c r="T352814" s="33"/>
    </row>
    <row r="352831" spans="19:20">
      <c r="S352831" s="33"/>
      <c r="T352831" s="33"/>
    </row>
    <row r="352848" spans="19:20">
      <c r="S352848" s="33"/>
      <c r="T352848" s="33"/>
    </row>
    <row r="352865" spans="19:20">
      <c r="S352865" s="33"/>
      <c r="T352865" s="33"/>
    </row>
    <row r="352882" spans="19:20">
      <c r="S352882" s="33"/>
      <c r="T352882" s="33"/>
    </row>
    <row r="352899" spans="19:20">
      <c r="S352899" s="33"/>
      <c r="T352899" s="33"/>
    </row>
    <row r="352916" spans="19:20">
      <c r="S352916" s="33"/>
      <c r="T352916" s="33"/>
    </row>
    <row r="352933" spans="19:20">
      <c r="S352933" s="33"/>
      <c r="T352933" s="33"/>
    </row>
    <row r="352950" spans="19:20">
      <c r="S352950" s="33"/>
      <c r="T352950" s="33"/>
    </row>
    <row r="352967" spans="19:20">
      <c r="S352967" s="33"/>
      <c r="T352967" s="33"/>
    </row>
    <row r="352984" spans="19:20">
      <c r="S352984" s="33"/>
      <c r="T352984" s="33"/>
    </row>
    <row r="353001" spans="19:20">
      <c r="S353001" s="33"/>
      <c r="T353001" s="33"/>
    </row>
    <row r="353018" spans="19:20">
      <c r="S353018" s="33"/>
      <c r="T353018" s="33"/>
    </row>
    <row r="353035" spans="19:20">
      <c r="S353035" s="33"/>
      <c r="T353035" s="33"/>
    </row>
    <row r="353052" spans="19:20">
      <c r="S353052" s="33"/>
      <c r="T353052" s="33"/>
    </row>
    <row r="353069" spans="19:20">
      <c r="S353069" s="33"/>
      <c r="T353069" s="33"/>
    </row>
    <row r="353086" spans="19:20">
      <c r="S353086" s="33"/>
      <c r="T353086" s="33"/>
    </row>
    <row r="353103" spans="19:20">
      <c r="S353103" s="33"/>
      <c r="T353103" s="33"/>
    </row>
    <row r="353120" spans="19:20">
      <c r="S353120" s="33"/>
      <c r="T353120" s="33"/>
    </row>
    <row r="353137" spans="19:20">
      <c r="S353137" s="33"/>
      <c r="T353137" s="33"/>
    </row>
    <row r="353154" spans="19:20">
      <c r="S353154" s="33"/>
      <c r="T353154" s="33"/>
    </row>
    <row r="353171" spans="19:20">
      <c r="S353171" s="33"/>
      <c r="T353171" s="33"/>
    </row>
    <row r="353188" spans="19:20">
      <c r="S353188" s="33"/>
      <c r="T353188" s="33"/>
    </row>
    <row r="353205" spans="19:20">
      <c r="S353205" s="33"/>
      <c r="T353205" s="33"/>
    </row>
    <row r="353222" spans="19:20">
      <c r="S353222" s="33"/>
      <c r="T353222" s="33"/>
    </row>
    <row r="353239" spans="19:20">
      <c r="S353239" s="33"/>
      <c r="T353239" s="33"/>
    </row>
    <row r="353256" spans="19:20">
      <c r="S353256" s="33"/>
      <c r="T353256" s="33"/>
    </row>
    <row r="353273" spans="19:20">
      <c r="S353273" s="33"/>
      <c r="T353273" s="33"/>
    </row>
    <row r="353290" spans="19:20">
      <c r="S353290" s="33"/>
      <c r="T353290" s="33"/>
    </row>
    <row r="353307" spans="19:20">
      <c r="S353307" s="33"/>
      <c r="T353307" s="33"/>
    </row>
    <row r="353324" spans="19:20">
      <c r="S353324" s="33"/>
      <c r="T353324" s="33"/>
    </row>
    <row r="353341" spans="19:20">
      <c r="S353341" s="33"/>
      <c r="T353341" s="33"/>
    </row>
    <row r="353358" spans="19:20">
      <c r="S353358" s="33"/>
      <c r="T353358" s="33"/>
    </row>
    <row r="353375" spans="19:20">
      <c r="S353375" s="33"/>
      <c r="T353375" s="33"/>
    </row>
    <row r="353392" spans="19:20">
      <c r="S353392" s="33"/>
      <c r="T353392" s="33"/>
    </row>
    <row r="353409" spans="19:20">
      <c r="S353409" s="33"/>
      <c r="T353409" s="33"/>
    </row>
    <row r="353426" spans="19:20">
      <c r="S353426" s="33"/>
      <c r="T353426" s="33"/>
    </row>
    <row r="353443" spans="19:20">
      <c r="S353443" s="33"/>
      <c r="T353443" s="33"/>
    </row>
    <row r="353460" spans="19:20">
      <c r="S353460" s="33"/>
      <c r="T353460" s="33"/>
    </row>
    <row r="353477" spans="19:20">
      <c r="S353477" s="33"/>
      <c r="T353477" s="33"/>
    </row>
    <row r="353494" spans="19:20">
      <c r="S353494" s="33"/>
      <c r="T353494" s="33"/>
    </row>
    <row r="353511" spans="19:20">
      <c r="S353511" s="33"/>
      <c r="T353511" s="33"/>
    </row>
    <row r="353528" spans="19:20">
      <c r="S353528" s="33"/>
      <c r="T353528" s="33"/>
    </row>
    <row r="353545" spans="19:20">
      <c r="S353545" s="33"/>
      <c r="T353545" s="33"/>
    </row>
    <row r="353562" spans="19:20">
      <c r="S353562" s="33"/>
      <c r="T353562" s="33"/>
    </row>
    <row r="353579" spans="19:20">
      <c r="S353579" s="33"/>
      <c r="T353579" s="33"/>
    </row>
    <row r="353596" spans="19:20">
      <c r="S353596" s="33"/>
      <c r="T353596" s="33"/>
    </row>
    <row r="353613" spans="19:20">
      <c r="S353613" s="33"/>
      <c r="T353613" s="33"/>
    </row>
    <row r="353630" spans="19:20">
      <c r="S353630" s="33"/>
      <c r="T353630" s="33"/>
    </row>
    <row r="353647" spans="19:20">
      <c r="S353647" s="33"/>
      <c r="T353647" s="33"/>
    </row>
    <row r="353664" spans="19:20">
      <c r="S353664" s="33"/>
      <c r="T353664" s="33"/>
    </row>
    <row r="353681" spans="19:20">
      <c r="S353681" s="33"/>
      <c r="T353681" s="33"/>
    </row>
    <row r="353698" spans="19:20">
      <c r="S353698" s="33"/>
      <c r="T353698" s="33"/>
    </row>
    <row r="353715" spans="19:20">
      <c r="S353715" s="33"/>
      <c r="T353715" s="33"/>
    </row>
    <row r="353732" spans="19:20">
      <c r="S353732" s="33"/>
      <c r="T353732" s="33"/>
    </row>
    <row r="353749" spans="19:20">
      <c r="S353749" s="33"/>
      <c r="T353749" s="33"/>
    </row>
    <row r="353766" spans="19:20">
      <c r="S353766" s="33"/>
      <c r="T353766" s="33"/>
    </row>
    <row r="353783" spans="19:20">
      <c r="S353783" s="33"/>
      <c r="T353783" s="33"/>
    </row>
    <row r="353800" spans="19:20">
      <c r="S353800" s="33"/>
      <c r="T353800" s="33"/>
    </row>
    <row r="353817" spans="19:20">
      <c r="S353817" s="33"/>
      <c r="T353817" s="33"/>
    </row>
    <row r="353834" spans="19:20">
      <c r="S353834" s="33"/>
      <c r="T353834" s="33"/>
    </row>
    <row r="353851" spans="19:20">
      <c r="S353851" s="33"/>
      <c r="T353851" s="33"/>
    </row>
    <row r="353868" spans="19:20">
      <c r="S353868" s="33"/>
      <c r="T353868" s="33"/>
    </row>
    <row r="353885" spans="19:20">
      <c r="S353885" s="33"/>
      <c r="T353885" s="33"/>
    </row>
    <row r="353902" spans="19:20">
      <c r="S353902" s="33"/>
      <c r="T353902" s="33"/>
    </row>
    <row r="353919" spans="19:20">
      <c r="S353919" s="33"/>
      <c r="T353919" s="33"/>
    </row>
    <row r="353936" spans="19:20">
      <c r="S353936" s="33"/>
      <c r="T353936" s="33"/>
    </row>
    <row r="353953" spans="19:20">
      <c r="S353953" s="33"/>
      <c r="T353953" s="33"/>
    </row>
    <row r="353970" spans="19:20">
      <c r="S353970" s="33"/>
      <c r="T353970" s="33"/>
    </row>
    <row r="353987" spans="19:20">
      <c r="S353987" s="33"/>
      <c r="T353987" s="33"/>
    </row>
    <row r="354004" spans="19:20">
      <c r="S354004" s="33"/>
      <c r="T354004" s="33"/>
    </row>
    <row r="354021" spans="19:20">
      <c r="S354021" s="33"/>
      <c r="T354021" s="33"/>
    </row>
    <row r="354038" spans="19:20">
      <c r="S354038" s="33"/>
      <c r="T354038" s="33"/>
    </row>
    <row r="354055" spans="19:20">
      <c r="S354055" s="33"/>
      <c r="T354055" s="33"/>
    </row>
    <row r="354072" spans="19:20">
      <c r="S354072" s="33"/>
      <c r="T354072" s="33"/>
    </row>
    <row r="354089" spans="19:20">
      <c r="S354089" s="33"/>
      <c r="T354089" s="33"/>
    </row>
    <row r="354106" spans="19:20">
      <c r="S354106" s="33"/>
      <c r="T354106" s="33"/>
    </row>
    <row r="354123" spans="19:20">
      <c r="S354123" s="33"/>
      <c r="T354123" s="33"/>
    </row>
    <row r="354140" spans="19:20">
      <c r="S354140" s="33"/>
      <c r="T354140" s="33"/>
    </row>
    <row r="354157" spans="19:20">
      <c r="S354157" s="33"/>
      <c r="T354157" s="33"/>
    </row>
    <row r="354174" spans="19:20">
      <c r="S354174" s="33"/>
      <c r="T354174" s="33"/>
    </row>
    <row r="354191" spans="19:20">
      <c r="S354191" s="33"/>
      <c r="T354191" s="33"/>
    </row>
    <row r="354208" spans="19:20">
      <c r="S354208" s="33"/>
      <c r="T354208" s="33"/>
    </row>
    <row r="354225" spans="19:20">
      <c r="S354225" s="33"/>
      <c r="T354225" s="33"/>
    </row>
    <row r="354242" spans="19:20">
      <c r="S354242" s="33"/>
      <c r="T354242" s="33"/>
    </row>
    <row r="354259" spans="19:20">
      <c r="S354259" s="33"/>
      <c r="T354259" s="33"/>
    </row>
    <row r="354276" spans="19:20">
      <c r="S354276" s="33"/>
      <c r="T354276" s="33"/>
    </row>
    <row r="354293" spans="19:20">
      <c r="S354293" s="33"/>
      <c r="T354293" s="33"/>
    </row>
    <row r="354310" spans="19:20">
      <c r="S354310" s="33"/>
      <c r="T354310" s="33"/>
    </row>
    <row r="354327" spans="19:20">
      <c r="S354327" s="33"/>
      <c r="T354327" s="33"/>
    </row>
    <row r="354344" spans="19:20">
      <c r="S354344" s="33"/>
      <c r="T354344" s="33"/>
    </row>
    <row r="354361" spans="19:20">
      <c r="S354361" s="33"/>
      <c r="T354361" s="33"/>
    </row>
    <row r="354378" spans="19:20">
      <c r="S354378" s="33"/>
      <c r="T354378" s="33"/>
    </row>
    <row r="354395" spans="19:20">
      <c r="S354395" s="33"/>
      <c r="T354395" s="33"/>
    </row>
    <row r="354412" spans="19:20">
      <c r="S354412" s="33"/>
      <c r="T354412" s="33"/>
    </row>
    <row r="354429" spans="19:20">
      <c r="S354429" s="33"/>
      <c r="T354429" s="33"/>
    </row>
    <row r="354446" spans="19:20">
      <c r="S354446" s="33"/>
      <c r="T354446" s="33"/>
    </row>
    <row r="354463" spans="19:20">
      <c r="S354463" s="33"/>
      <c r="T354463" s="33"/>
    </row>
    <row r="354480" spans="19:20">
      <c r="S354480" s="33"/>
      <c r="T354480" s="33"/>
    </row>
    <row r="354497" spans="19:20">
      <c r="S354497" s="33"/>
      <c r="T354497" s="33"/>
    </row>
    <row r="354514" spans="19:20">
      <c r="S354514" s="33"/>
      <c r="T354514" s="33"/>
    </row>
    <row r="354531" spans="19:20">
      <c r="S354531" s="33"/>
      <c r="T354531" s="33"/>
    </row>
    <row r="354548" spans="19:20">
      <c r="S354548" s="33"/>
      <c r="T354548" s="33"/>
    </row>
    <row r="354565" spans="19:20">
      <c r="S354565" s="33"/>
      <c r="T354565" s="33"/>
    </row>
    <row r="354582" spans="19:20">
      <c r="S354582" s="33"/>
      <c r="T354582" s="33"/>
    </row>
    <row r="354599" spans="19:20">
      <c r="S354599" s="33"/>
      <c r="T354599" s="33"/>
    </row>
    <row r="354616" spans="19:20">
      <c r="S354616" s="33"/>
      <c r="T354616" s="33"/>
    </row>
    <row r="354633" spans="19:20">
      <c r="S354633" s="33"/>
      <c r="T354633" s="33"/>
    </row>
    <row r="354650" spans="19:20">
      <c r="S354650" s="33"/>
      <c r="T354650" s="33"/>
    </row>
    <row r="354667" spans="19:20">
      <c r="S354667" s="33"/>
      <c r="T354667" s="33"/>
    </row>
    <row r="354684" spans="19:20">
      <c r="S354684" s="33"/>
      <c r="T354684" s="33"/>
    </row>
    <row r="354701" spans="19:20">
      <c r="S354701" s="33"/>
      <c r="T354701" s="33"/>
    </row>
    <row r="354718" spans="19:20">
      <c r="S354718" s="33"/>
      <c r="T354718" s="33"/>
    </row>
    <row r="354735" spans="19:20">
      <c r="S354735" s="33"/>
      <c r="T354735" s="33"/>
    </row>
    <row r="354752" spans="19:20">
      <c r="S354752" s="33"/>
      <c r="T354752" s="33"/>
    </row>
    <row r="354769" spans="19:20">
      <c r="S354769" s="33"/>
      <c r="T354769" s="33"/>
    </row>
    <row r="354786" spans="19:20">
      <c r="S354786" s="33"/>
      <c r="T354786" s="33"/>
    </row>
    <row r="354803" spans="19:20">
      <c r="S354803" s="33"/>
      <c r="T354803" s="33"/>
    </row>
    <row r="354820" spans="19:20">
      <c r="S354820" s="33"/>
      <c r="T354820" s="33"/>
    </row>
    <row r="354837" spans="19:20">
      <c r="S354837" s="33"/>
      <c r="T354837" s="33"/>
    </row>
    <row r="354854" spans="19:20">
      <c r="S354854" s="33"/>
      <c r="T354854" s="33"/>
    </row>
    <row r="354871" spans="19:20">
      <c r="S354871" s="33"/>
      <c r="T354871" s="33"/>
    </row>
    <row r="354888" spans="19:20">
      <c r="S354888" s="33"/>
      <c r="T354888" s="33"/>
    </row>
    <row r="354905" spans="19:20">
      <c r="S354905" s="33"/>
      <c r="T354905" s="33"/>
    </row>
    <row r="354922" spans="19:20">
      <c r="S354922" s="33"/>
      <c r="T354922" s="33"/>
    </row>
    <row r="354939" spans="19:20">
      <c r="S354939" s="33"/>
      <c r="T354939" s="33"/>
    </row>
    <row r="354956" spans="19:20">
      <c r="S354956" s="33"/>
      <c r="T354956" s="33"/>
    </row>
    <row r="354973" spans="19:20">
      <c r="S354973" s="33"/>
      <c r="T354973" s="33"/>
    </row>
    <row r="354990" spans="19:20">
      <c r="S354990" s="33"/>
      <c r="T354990" s="33"/>
    </row>
    <row r="355007" spans="19:20">
      <c r="S355007" s="33"/>
      <c r="T355007" s="33"/>
    </row>
    <row r="355024" spans="19:20">
      <c r="S355024" s="33"/>
      <c r="T355024" s="33"/>
    </row>
    <row r="355041" spans="19:20">
      <c r="S355041" s="33"/>
      <c r="T355041" s="33"/>
    </row>
    <row r="355058" spans="19:20">
      <c r="S355058" s="33"/>
      <c r="T355058" s="33"/>
    </row>
    <row r="355075" spans="19:20">
      <c r="S355075" s="33"/>
      <c r="T355075" s="33"/>
    </row>
    <row r="355092" spans="19:20">
      <c r="S355092" s="33"/>
      <c r="T355092" s="33"/>
    </row>
    <row r="355109" spans="19:20">
      <c r="S355109" s="33"/>
      <c r="T355109" s="33"/>
    </row>
    <row r="355126" spans="19:20">
      <c r="S355126" s="33"/>
      <c r="T355126" s="33"/>
    </row>
    <row r="355143" spans="19:20">
      <c r="S355143" s="33"/>
      <c r="T355143" s="33"/>
    </row>
    <row r="355160" spans="19:20">
      <c r="S355160" s="33"/>
      <c r="T355160" s="33"/>
    </row>
    <row r="355177" spans="19:20">
      <c r="S355177" s="33"/>
      <c r="T355177" s="33"/>
    </row>
    <row r="355194" spans="19:20">
      <c r="S355194" s="33"/>
      <c r="T355194" s="33"/>
    </row>
    <row r="355211" spans="19:20">
      <c r="S355211" s="33"/>
      <c r="T355211" s="33"/>
    </row>
    <row r="355228" spans="19:20">
      <c r="S355228" s="33"/>
      <c r="T355228" s="33"/>
    </row>
    <row r="355245" spans="19:20">
      <c r="S355245" s="33"/>
      <c r="T355245" s="33"/>
    </row>
    <row r="355262" spans="19:20">
      <c r="S355262" s="33"/>
      <c r="T355262" s="33"/>
    </row>
    <row r="355279" spans="19:20">
      <c r="S355279" s="33"/>
      <c r="T355279" s="33"/>
    </row>
    <row r="355296" spans="19:20">
      <c r="S355296" s="33"/>
      <c r="T355296" s="33"/>
    </row>
    <row r="355313" spans="19:20">
      <c r="S355313" s="33"/>
      <c r="T355313" s="33"/>
    </row>
    <row r="355330" spans="19:20">
      <c r="S355330" s="33"/>
      <c r="T355330" s="33"/>
    </row>
    <row r="355347" spans="19:20">
      <c r="S355347" s="33"/>
      <c r="T355347" s="33"/>
    </row>
    <row r="355364" spans="19:20">
      <c r="S355364" s="33"/>
      <c r="T355364" s="33"/>
    </row>
    <row r="355381" spans="19:20">
      <c r="S355381" s="33"/>
      <c r="T355381" s="33"/>
    </row>
    <row r="355398" spans="19:20">
      <c r="S355398" s="33"/>
      <c r="T355398" s="33"/>
    </row>
    <row r="355415" spans="19:20">
      <c r="S355415" s="33"/>
      <c r="T355415" s="33"/>
    </row>
    <row r="355432" spans="19:20">
      <c r="S355432" s="33"/>
      <c r="T355432" s="33"/>
    </row>
    <row r="355449" spans="19:20">
      <c r="S355449" s="33"/>
      <c r="T355449" s="33"/>
    </row>
    <row r="355466" spans="19:20">
      <c r="S355466" s="33"/>
      <c r="T355466" s="33"/>
    </row>
    <row r="355483" spans="19:20">
      <c r="S355483" s="33"/>
      <c r="T355483" s="33"/>
    </row>
    <row r="355500" spans="19:20">
      <c r="S355500" s="33"/>
      <c r="T355500" s="33"/>
    </row>
    <row r="355517" spans="19:20">
      <c r="S355517" s="33"/>
      <c r="T355517" s="33"/>
    </row>
    <row r="355534" spans="19:20">
      <c r="S355534" s="33"/>
      <c r="T355534" s="33"/>
    </row>
    <row r="355551" spans="19:20">
      <c r="S355551" s="33"/>
      <c r="T355551" s="33"/>
    </row>
    <row r="355568" spans="19:20">
      <c r="S355568" s="33"/>
      <c r="T355568" s="33"/>
    </row>
    <row r="355585" spans="19:20">
      <c r="S355585" s="33"/>
      <c r="T355585" s="33"/>
    </row>
    <row r="355602" spans="19:20">
      <c r="S355602" s="33"/>
      <c r="T355602" s="33"/>
    </row>
    <row r="355619" spans="19:20">
      <c r="S355619" s="33"/>
      <c r="T355619" s="33"/>
    </row>
    <row r="355636" spans="19:20">
      <c r="S355636" s="33"/>
      <c r="T355636" s="33"/>
    </row>
    <row r="355653" spans="19:20">
      <c r="S355653" s="33"/>
      <c r="T355653" s="33"/>
    </row>
    <row r="355670" spans="19:20">
      <c r="S355670" s="33"/>
      <c r="T355670" s="33"/>
    </row>
    <row r="355687" spans="19:20">
      <c r="S355687" s="33"/>
      <c r="T355687" s="33"/>
    </row>
    <row r="355704" spans="19:20">
      <c r="S355704" s="33"/>
      <c r="T355704" s="33"/>
    </row>
    <row r="355721" spans="19:20">
      <c r="S355721" s="33"/>
      <c r="T355721" s="33"/>
    </row>
    <row r="355738" spans="19:20">
      <c r="S355738" s="33"/>
      <c r="T355738" s="33"/>
    </row>
    <row r="355755" spans="19:20">
      <c r="S355755" s="33"/>
      <c r="T355755" s="33"/>
    </row>
    <row r="355772" spans="19:20">
      <c r="S355772" s="33"/>
      <c r="T355772" s="33"/>
    </row>
    <row r="355789" spans="19:20">
      <c r="S355789" s="33"/>
      <c r="T355789" s="33"/>
    </row>
    <row r="355806" spans="19:20">
      <c r="S355806" s="33"/>
      <c r="T355806" s="33"/>
    </row>
    <row r="355823" spans="19:20">
      <c r="S355823" s="33"/>
      <c r="T355823" s="33"/>
    </row>
    <row r="355840" spans="19:20">
      <c r="S355840" s="33"/>
      <c r="T355840" s="33"/>
    </row>
    <row r="355857" spans="19:20">
      <c r="S355857" s="33"/>
      <c r="T355857" s="33"/>
    </row>
    <row r="355874" spans="19:20">
      <c r="S355874" s="33"/>
      <c r="T355874" s="33"/>
    </row>
    <row r="355891" spans="19:20">
      <c r="S355891" s="33"/>
      <c r="T355891" s="33"/>
    </row>
    <row r="355908" spans="19:20">
      <c r="S355908" s="33"/>
      <c r="T355908" s="33"/>
    </row>
    <row r="355925" spans="19:20">
      <c r="S355925" s="33"/>
      <c r="T355925" s="33"/>
    </row>
    <row r="355942" spans="19:20">
      <c r="S355942" s="33"/>
      <c r="T355942" s="33"/>
    </row>
    <row r="355959" spans="19:20">
      <c r="S355959" s="33"/>
      <c r="T355959" s="33"/>
    </row>
    <row r="355976" spans="19:20">
      <c r="S355976" s="33"/>
      <c r="T355976" s="33"/>
    </row>
    <row r="355993" spans="19:20">
      <c r="S355993" s="33"/>
      <c r="T355993" s="33"/>
    </row>
    <row r="356010" spans="19:20">
      <c r="S356010" s="33"/>
      <c r="T356010" s="33"/>
    </row>
    <row r="356027" spans="19:20">
      <c r="S356027" s="33"/>
      <c r="T356027" s="33"/>
    </row>
    <row r="356044" spans="19:20">
      <c r="S356044" s="33"/>
      <c r="T356044" s="33"/>
    </row>
    <row r="356061" spans="19:20">
      <c r="S356061" s="33"/>
      <c r="T356061" s="33"/>
    </row>
    <row r="356078" spans="19:20">
      <c r="S356078" s="33"/>
      <c r="T356078" s="33"/>
    </row>
    <row r="356095" spans="19:20">
      <c r="S356095" s="33"/>
      <c r="T356095" s="33"/>
    </row>
    <row r="356112" spans="19:20">
      <c r="S356112" s="33"/>
      <c r="T356112" s="33"/>
    </row>
    <row r="356129" spans="19:20">
      <c r="S356129" s="33"/>
      <c r="T356129" s="33"/>
    </row>
    <row r="356146" spans="19:20">
      <c r="S356146" s="33"/>
      <c r="T356146" s="33"/>
    </row>
    <row r="356163" spans="19:20">
      <c r="S356163" s="33"/>
      <c r="T356163" s="33"/>
    </row>
    <row r="356180" spans="19:20">
      <c r="S356180" s="33"/>
      <c r="T356180" s="33"/>
    </row>
    <row r="356197" spans="19:20">
      <c r="S356197" s="33"/>
      <c r="T356197" s="33"/>
    </row>
    <row r="356214" spans="19:20">
      <c r="S356214" s="33"/>
      <c r="T356214" s="33"/>
    </row>
    <row r="356231" spans="19:20">
      <c r="S356231" s="33"/>
      <c r="T356231" s="33"/>
    </row>
    <row r="356248" spans="19:20">
      <c r="S356248" s="33"/>
      <c r="T356248" s="33"/>
    </row>
    <row r="356265" spans="19:20">
      <c r="S356265" s="33"/>
      <c r="T356265" s="33"/>
    </row>
    <row r="356282" spans="19:20">
      <c r="S356282" s="33"/>
      <c r="T356282" s="33"/>
    </row>
    <row r="356299" spans="19:20">
      <c r="S356299" s="33"/>
      <c r="T356299" s="33"/>
    </row>
    <row r="356316" spans="19:20">
      <c r="S356316" s="33"/>
      <c r="T356316" s="33"/>
    </row>
    <row r="356333" spans="19:20">
      <c r="S356333" s="33"/>
      <c r="T356333" s="33"/>
    </row>
    <row r="356350" spans="19:20">
      <c r="S356350" s="33"/>
      <c r="T356350" s="33"/>
    </row>
    <row r="356367" spans="19:20">
      <c r="S356367" s="33"/>
      <c r="T356367" s="33"/>
    </row>
    <row r="356384" spans="19:20">
      <c r="S356384" s="33"/>
      <c r="T356384" s="33"/>
    </row>
    <row r="356401" spans="19:20">
      <c r="S356401" s="33"/>
      <c r="T356401" s="33"/>
    </row>
    <row r="356418" spans="19:20">
      <c r="S356418" s="33"/>
      <c r="T356418" s="33"/>
    </row>
    <row r="356435" spans="19:20">
      <c r="S356435" s="33"/>
      <c r="T356435" s="33"/>
    </row>
    <row r="356452" spans="19:20">
      <c r="S356452" s="33"/>
      <c r="T356452" s="33"/>
    </row>
    <row r="356469" spans="19:20">
      <c r="S356469" s="33"/>
      <c r="T356469" s="33"/>
    </row>
    <row r="356486" spans="19:20">
      <c r="S356486" s="33"/>
      <c r="T356486" s="33"/>
    </row>
    <row r="356503" spans="19:20">
      <c r="S356503" s="33"/>
      <c r="T356503" s="33"/>
    </row>
    <row r="356520" spans="19:20">
      <c r="S356520" s="33"/>
      <c r="T356520" s="33"/>
    </row>
    <row r="356537" spans="19:20">
      <c r="S356537" s="33"/>
      <c r="T356537" s="33"/>
    </row>
    <row r="356554" spans="19:20">
      <c r="S356554" s="33"/>
      <c r="T356554" s="33"/>
    </row>
    <row r="356571" spans="19:20">
      <c r="S356571" s="33"/>
      <c r="T356571" s="33"/>
    </row>
    <row r="356588" spans="19:20">
      <c r="S356588" s="33"/>
      <c r="T356588" s="33"/>
    </row>
    <row r="356605" spans="19:20">
      <c r="S356605" s="33"/>
      <c r="T356605" s="33"/>
    </row>
    <row r="356622" spans="19:20">
      <c r="S356622" s="33"/>
      <c r="T356622" s="33"/>
    </row>
    <row r="356639" spans="19:20">
      <c r="S356639" s="33"/>
      <c r="T356639" s="33"/>
    </row>
    <row r="356656" spans="19:20">
      <c r="S356656" s="33"/>
      <c r="T356656" s="33"/>
    </row>
    <row r="356673" spans="19:20">
      <c r="S356673" s="33"/>
      <c r="T356673" s="33"/>
    </row>
    <row r="356690" spans="19:20">
      <c r="S356690" s="33"/>
      <c r="T356690" s="33"/>
    </row>
    <row r="356707" spans="19:20">
      <c r="S356707" s="33"/>
      <c r="T356707" s="33"/>
    </row>
    <row r="356724" spans="19:20">
      <c r="S356724" s="33"/>
      <c r="T356724" s="33"/>
    </row>
    <row r="356741" spans="19:20">
      <c r="S356741" s="33"/>
      <c r="T356741" s="33"/>
    </row>
    <row r="356758" spans="19:20">
      <c r="S356758" s="33"/>
      <c r="T356758" s="33"/>
    </row>
    <row r="356775" spans="19:20">
      <c r="S356775" s="33"/>
      <c r="T356775" s="33"/>
    </row>
    <row r="356792" spans="19:20">
      <c r="S356792" s="33"/>
      <c r="T356792" s="33"/>
    </row>
    <row r="356809" spans="19:20">
      <c r="S356809" s="33"/>
      <c r="T356809" s="33"/>
    </row>
    <row r="356826" spans="19:20">
      <c r="S356826" s="33"/>
      <c r="T356826" s="33"/>
    </row>
    <row r="356843" spans="19:20">
      <c r="S356843" s="33"/>
      <c r="T356843" s="33"/>
    </row>
    <row r="356860" spans="19:20">
      <c r="S356860" s="33"/>
      <c r="T356860" s="33"/>
    </row>
    <row r="356877" spans="19:20">
      <c r="S356877" s="33"/>
      <c r="T356877" s="33"/>
    </row>
    <row r="356894" spans="19:20">
      <c r="S356894" s="33"/>
      <c r="T356894" s="33"/>
    </row>
    <row r="356911" spans="19:20">
      <c r="S356911" s="33"/>
      <c r="T356911" s="33"/>
    </row>
    <row r="356928" spans="19:20">
      <c r="S356928" s="33"/>
      <c r="T356928" s="33"/>
    </row>
    <row r="356945" spans="19:20">
      <c r="S356945" s="33"/>
      <c r="T356945" s="33"/>
    </row>
    <row r="356962" spans="19:20">
      <c r="S356962" s="33"/>
      <c r="T356962" s="33"/>
    </row>
    <row r="356979" spans="19:20">
      <c r="S356979" s="33"/>
      <c r="T356979" s="33"/>
    </row>
    <row r="356996" spans="19:20">
      <c r="S356996" s="33"/>
      <c r="T356996" s="33"/>
    </row>
    <row r="357013" spans="19:20">
      <c r="S357013" s="33"/>
      <c r="T357013" s="33"/>
    </row>
    <row r="357030" spans="19:20">
      <c r="S357030" s="33"/>
      <c r="T357030" s="33"/>
    </row>
    <row r="357047" spans="19:20">
      <c r="S357047" s="33"/>
      <c r="T357047" s="33"/>
    </row>
    <row r="357064" spans="19:20">
      <c r="S357064" s="33"/>
      <c r="T357064" s="33"/>
    </row>
    <row r="357081" spans="19:20">
      <c r="S357081" s="33"/>
      <c r="T357081" s="33"/>
    </row>
    <row r="357098" spans="19:20">
      <c r="S357098" s="33"/>
      <c r="T357098" s="33"/>
    </row>
    <row r="357115" spans="19:20">
      <c r="S357115" s="33"/>
      <c r="T357115" s="33"/>
    </row>
    <row r="357132" spans="19:20">
      <c r="S357132" s="33"/>
      <c r="T357132" s="33"/>
    </row>
    <row r="357149" spans="19:20">
      <c r="S357149" s="33"/>
      <c r="T357149" s="33"/>
    </row>
    <row r="357166" spans="19:20">
      <c r="S357166" s="33"/>
      <c r="T357166" s="33"/>
    </row>
    <row r="357183" spans="19:20">
      <c r="S357183" s="33"/>
      <c r="T357183" s="33"/>
    </row>
    <row r="357200" spans="19:20">
      <c r="S357200" s="33"/>
      <c r="T357200" s="33"/>
    </row>
    <row r="357217" spans="19:20">
      <c r="S357217" s="33"/>
      <c r="T357217" s="33"/>
    </row>
    <row r="357234" spans="19:20">
      <c r="S357234" s="33"/>
      <c r="T357234" s="33"/>
    </row>
    <row r="357251" spans="19:20">
      <c r="S357251" s="33"/>
      <c r="T357251" s="33"/>
    </row>
    <row r="357268" spans="19:20">
      <c r="S357268" s="33"/>
      <c r="T357268" s="33"/>
    </row>
    <row r="357285" spans="19:20">
      <c r="S357285" s="33"/>
      <c r="T357285" s="33"/>
    </row>
    <row r="357302" spans="19:20">
      <c r="S357302" s="33"/>
      <c r="T357302" s="33"/>
    </row>
    <row r="357319" spans="19:20">
      <c r="S357319" s="33"/>
      <c r="T357319" s="33"/>
    </row>
    <row r="357336" spans="19:20">
      <c r="S357336" s="33"/>
      <c r="T357336" s="33"/>
    </row>
    <row r="357353" spans="19:20">
      <c r="S357353" s="33"/>
      <c r="T357353" s="33"/>
    </row>
    <row r="357370" spans="19:20">
      <c r="S357370" s="33"/>
      <c r="T357370" s="33"/>
    </row>
    <row r="357387" spans="19:20">
      <c r="S357387" s="33"/>
      <c r="T357387" s="33"/>
    </row>
    <row r="357404" spans="19:20">
      <c r="S357404" s="33"/>
      <c r="T357404" s="33"/>
    </row>
    <row r="357421" spans="19:20">
      <c r="S357421" s="33"/>
      <c r="T357421" s="33"/>
    </row>
    <row r="357438" spans="19:20">
      <c r="S357438" s="33"/>
      <c r="T357438" s="33"/>
    </row>
    <row r="357455" spans="19:20">
      <c r="S357455" s="33"/>
      <c r="T357455" s="33"/>
    </row>
    <row r="357472" spans="19:20">
      <c r="S357472" s="33"/>
      <c r="T357472" s="33"/>
    </row>
    <row r="357489" spans="19:20">
      <c r="S357489" s="33"/>
      <c r="T357489" s="33"/>
    </row>
    <row r="357506" spans="19:20">
      <c r="S357506" s="33"/>
      <c r="T357506" s="33"/>
    </row>
    <row r="357523" spans="19:20">
      <c r="S357523" s="33"/>
      <c r="T357523" s="33"/>
    </row>
    <row r="357540" spans="19:20">
      <c r="S357540" s="33"/>
      <c r="T357540" s="33"/>
    </row>
    <row r="357557" spans="19:20">
      <c r="S357557" s="33"/>
      <c r="T357557" s="33"/>
    </row>
    <row r="357574" spans="19:20">
      <c r="S357574" s="33"/>
      <c r="T357574" s="33"/>
    </row>
    <row r="357591" spans="19:20">
      <c r="S357591" s="33"/>
      <c r="T357591" s="33"/>
    </row>
    <row r="357608" spans="19:20">
      <c r="S357608" s="33"/>
      <c r="T357608" s="33"/>
    </row>
    <row r="357625" spans="19:20">
      <c r="S357625" s="33"/>
      <c r="T357625" s="33"/>
    </row>
    <row r="357642" spans="19:20">
      <c r="S357642" s="33"/>
      <c r="T357642" s="33"/>
    </row>
    <row r="357659" spans="19:20">
      <c r="S357659" s="33"/>
      <c r="T357659" s="33"/>
    </row>
    <row r="357676" spans="19:20">
      <c r="S357676" s="33"/>
      <c r="T357676" s="33"/>
    </row>
    <row r="357693" spans="19:20">
      <c r="S357693" s="33"/>
      <c r="T357693" s="33"/>
    </row>
    <row r="357710" spans="19:20">
      <c r="S357710" s="33"/>
      <c r="T357710" s="33"/>
    </row>
    <row r="357727" spans="19:20">
      <c r="S357727" s="33"/>
      <c r="T357727" s="33"/>
    </row>
    <row r="357744" spans="19:20">
      <c r="S357744" s="33"/>
      <c r="T357744" s="33"/>
    </row>
    <row r="357761" spans="19:20">
      <c r="S357761" s="33"/>
      <c r="T357761" s="33"/>
    </row>
    <row r="357778" spans="19:20">
      <c r="S357778" s="33"/>
      <c r="T357778" s="33"/>
    </row>
    <row r="357795" spans="19:20">
      <c r="S357795" s="33"/>
      <c r="T357795" s="33"/>
    </row>
    <row r="357812" spans="19:20">
      <c r="S357812" s="33"/>
      <c r="T357812" s="33"/>
    </row>
    <row r="357829" spans="19:20">
      <c r="S357829" s="33"/>
      <c r="T357829" s="33"/>
    </row>
    <row r="357846" spans="19:20">
      <c r="S357846" s="33"/>
      <c r="T357846" s="33"/>
    </row>
    <row r="357863" spans="19:20">
      <c r="S357863" s="33"/>
      <c r="T357863" s="33"/>
    </row>
    <row r="357880" spans="19:20">
      <c r="S357880" s="33"/>
      <c r="T357880" s="33"/>
    </row>
    <row r="357897" spans="19:20">
      <c r="S357897" s="33"/>
      <c r="T357897" s="33"/>
    </row>
    <row r="357914" spans="19:20">
      <c r="S357914" s="33"/>
      <c r="T357914" s="33"/>
    </row>
    <row r="357931" spans="19:20">
      <c r="S357931" s="33"/>
      <c r="T357931" s="33"/>
    </row>
    <row r="357948" spans="19:20">
      <c r="S357948" s="33"/>
      <c r="T357948" s="33"/>
    </row>
    <row r="357965" spans="19:20">
      <c r="S357965" s="33"/>
      <c r="T357965" s="33"/>
    </row>
    <row r="357982" spans="19:20">
      <c r="S357982" s="33"/>
      <c r="T357982" s="33"/>
    </row>
    <row r="357999" spans="19:20">
      <c r="S357999" s="33"/>
      <c r="T357999" s="33"/>
    </row>
    <row r="358016" spans="19:20">
      <c r="S358016" s="33"/>
      <c r="T358016" s="33"/>
    </row>
    <row r="358033" spans="19:20">
      <c r="S358033" s="33"/>
      <c r="T358033" s="33"/>
    </row>
    <row r="358050" spans="19:20">
      <c r="S358050" s="33"/>
      <c r="T358050" s="33"/>
    </row>
    <row r="358067" spans="19:20">
      <c r="S358067" s="33"/>
      <c r="T358067" s="33"/>
    </row>
    <row r="358084" spans="19:20">
      <c r="S358084" s="33"/>
      <c r="T358084" s="33"/>
    </row>
    <row r="358101" spans="19:20">
      <c r="S358101" s="33"/>
      <c r="T358101" s="33"/>
    </row>
    <row r="358118" spans="19:20">
      <c r="S358118" s="33"/>
      <c r="T358118" s="33"/>
    </row>
    <row r="358135" spans="19:20">
      <c r="S358135" s="33"/>
      <c r="T358135" s="33"/>
    </row>
    <row r="358152" spans="19:20">
      <c r="S358152" s="33"/>
      <c r="T358152" s="33"/>
    </row>
    <row r="358169" spans="19:20">
      <c r="S358169" s="33"/>
      <c r="T358169" s="33"/>
    </row>
    <row r="358186" spans="19:20">
      <c r="S358186" s="33"/>
      <c r="T358186" s="33"/>
    </row>
    <row r="358203" spans="19:20">
      <c r="S358203" s="33"/>
      <c r="T358203" s="33"/>
    </row>
    <row r="358220" spans="19:20">
      <c r="S358220" s="33"/>
      <c r="T358220" s="33"/>
    </row>
    <row r="358237" spans="19:20">
      <c r="S358237" s="33"/>
      <c r="T358237" s="33"/>
    </row>
    <row r="358254" spans="19:20">
      <c r="S358254" s="33"/>
      <c r="T358254" s="33"/>
    </row>
    <row r="358271" spans="19:20">
      <c r="S358271" s="33"/>
      <c r="T358271" s="33"/>
    </row>
    <row r="358288" spans="19:20">
      <c r="S358288" s="33"/>
      <c r="T358288" s="33"/>
    </row>
    <row r="358305" spans="19:20">
      <c r="S358305" s="33"/>
      <c r="T358305" s="33"/>
    </row>
    <row r="358322" spans="19:20">
      <c r="S358322" s="33"/>
      <c r="T358322" s="33"/>
    </row>
    <row r="358339" spans="19:20">
      <c r="S358339" s="33"/>
      <c r="T358339" s="33"/>
    </row>
    <row r="358356" spans="19:20">
      <c r="S358356" s="33"/>
      <c r="T358356" s="33"/>
    </row>
    <row r="358373" spans="19:20">
      <c r="S358373" s="33"/>
      <c r="T358373" s="33"/>
    </row>
    <row r="358390" spans="19:20">
      <c r="S358390" s="33"/>
      <c r="T358390" s="33"/>
    </row>
    <row r="358407" spans="19:20">
      <c r="S358407" s="33"/>
      <c r="T358407" s="33"/>
    </row>
    <row r="358424" spans="19:20">
      <c r="S358424" s="33"/>
      <c r="T358424" s="33"/>
    </row>
    <row r="358441" spans="19:20">
      <c r="S358441" s="33"/>
      <c r="T358441" s="33"/>
    </row>
    <row r="358458" spans="19:20">
      <c r="S358458" s="33"/>
      <c r="T358458" s="33"/>
    </row>
    <row r="358475" spans="19:20">
      <c r="S358475" s="33"/>
      <c r="T358475" s="33"/>
    </row>
    <row r="358492" spans="19:20">
      <c r="S358492" s="33"/>
      <c r="T358492" s="33"/>
    </row>
    <row r="358509" spans="19:20">
      <c r="S358509" s="33"/>
      <c r="T358509" s="33"/>
    </row>
    <row r="358526" spans="19:20">
      <c r="S358526" s="33"/>
      <c r="T358526" s="33"/>
    </row>
    <row r="358543" spans="19:20">
      <c r="S358543" s="33"/>
      <c r="T358543" s="33"/>
    </row>
    <row r="358560" spans="19:20">
      <c r="S358560" s="33"/>
      <c r="T358560" s="33"/>
    </row>
    <row r="358577" spans="19:20">
      <c r="S358577" s="33"/>
      <c r="T358577" s="33"/>
    </row>
    <row r="358594" spans="19:20">
      <c r="S358594" s="33"/>
      <c r="T358594" s="33"/>
    </row>
    <row r="358611" spans="19:20">
      <c r="S358611" s="33"/>
      <c r="T358611" s="33"/>
    </row>
    <row r="358628" spans="19:20">
      <c r="S358628" s="33"/>
      <c r="T358628" s="33"/>
    </row>
    <row r="358645" spans="19:20">
      <c r="S358645" s="33"/>
      <c r="T358645" s="33"/>
    </row>
    <row r="358662" spans="19:20">
      <c r="S358662" s="33"/>
      <c r="T358662" s="33"/>
    </row>
    <row r="358679" spans="19:20">
      <c r="S358679" s="33"/>
      <c r="T358679" s="33"/>
    </row>
    <row r="358696" spans="19:20">
      <c r="S358696" s="33"/>
      <c r="T358696" s="33"/>
    </row>
    <row r="358713" spans="19:20">
      <c r="S358713" s="33"/>
      <c r="T358713" s="33"/>
    </row>
    <row r="358730" spans="19:20">
      <c r="S358730" s="33"/>
      <c r="T358730" s="33"/>
    </row>
    <row r="358747" spans="19:20">
      <c r="S358747" s="33"/>
      <c r="T358747" s="33"/>
    </row>
    <row r="358764" spans="19:20">
      <c r="S358764" s="33"/>
      <c r="T358764" s="33"/>
    </row>
    <row r="358781" spans="19:20">
      <c r="S358781" s="33"/>
      <c r="T358781" s="33"/>
    </row>
    <row r="358798" spans="19:20">
      <c r="S358798" s="33"/>
      <c r="T358798" s="33"/>
    </row>
    <row r="358815" spans="19:20">
      <c r="S358815" s="33"/>
      <c r="T358815" s="33"/>
    </row>
    <row r="358832" spans="19:20">
      <c r="S358832" s="33"/>
      <c r="T358832" s="33"/>
    </row>
    <row r="358849" spans="19:20">
      <c r="S358849" s="33"/>
      <c r="T358849" s="33"/>
    </row>
    <row r="358866" spans="19:20">
      <c r="S358866" s="33"/>
      <c r="T358866" s="33"/>
    </row>
    <row r="358883" spans="19:20">
      <c r="S358883" s="33"/>
      <c r="T358883" s="33"/>
    </row>
    <row r="358900" spans="19:20">
      <c r="S358900" s="33"/>
      <c r="T358900" s="33"/>
    </row>
    <row r="358917" spans="19:20">
      <c r="S358917" s="33"/>
      <c r="T358917" s="33"/>
    </row>
    <row r="358934" spans="19:20">
      <c r="S358934" s="33"/>
      <c r="T358934" s="33"/>
    </row>
    <row r="358951" spans="19:20">
      <c r="S358951" s="33"/>
      <c r="T358951" s="33"/>
    </row>
    <row r="358968" spans="19:20">
      <c r="S358968" s="33"/>
      <c r="T358968" s="33"/>
    </row>
    <row r="358985" spans="19:20">
      <c r="S358985" s="33"/>
      <c r="T358985" s="33"/>
    </row>
    <row r="359002" spans="19:20">
      <c r="S359002" s="33"/>
      <c r="T359002" s="33"/>
    </row>
    <row r="359019" spans="19:20">
      <c r="S359019" s="33"/>
      <c r="T359019" s="33"/>
    </row>
    <row r="359036" spans="19:20">
      <c r="S359036" s="33"/>
      <c r="T359036" s="33"/>
    </row>
    <row r="359053" spans="19:20">
      <c r="S359053" s="33"/>
      <c r="T359053" s="33"/>
    </row>
    <row r="359070" spans="19:20">
      <c r="S359070" s="33"/>
      <c r="T359070" s="33"/>
    </row>
    <row r="359087" spans="19:20">
      <c r="S359087" s="33"/>
      <c r="T359087" s="33"/>
    </row>
    <row r="359104" spans="19:20">
      <c r="S359104" s="33"/>
      <c r="T359104" s="33"/>
    </row>
    <row r="359121" spans="19:20">
      <c r="S359121" s="33"/>
      <c r="T359121" s="33"/>
    </row>
    <row r="359138" spans="19:20">
      <c r="S359138" s="33"/>
      <c r="T359138" s="33"/>
    </row>
    <row r="359155" spans="19:20">
      <c r="S359155" s="33"/>
      <c r="T359155" s="33"/>
    </row>
    <row r="359172" spans="19:20">
      <c r="S359172" s="33"/>
      <c r="T359172" s="33"/>
    </row>
    <row r="359189" spans="19:20">
      <c r="S359189" s="33"/>
      <c r="T359189" s="33"/>
    </row>
    <row r="359206" spans="19:20">
      <c r="S359206" s="33"/>
      <c r="T359206" s="33"/>
    </row>
    <row r="359223" spans="19:20">
      <c r="S359223" s="33"/>
      <c r="T359223" s="33"/>
    </row>
    <row r="359240" spans="19:20">
      <c r="S359240" s="33"/>
      <c r="T359240" s="33"/>
    </row>
    <row r="359257" spans="19:20">
      <c r="S359257" s="33"/>
      <c r="T359257" s="33"/>
    </row>
    <row r="359274" spans="19:20">
      <c r="S359274" s="33"/>
      <c r="T359274" s="33"/>
    </row>
    <row r="359291" spans="19:20">
      <c r="S359291" s="33"/>
      <c r="T359291" s="33"/>
    </row>
    <row r="359308" spans="19:20">
      <c r="S359308" s="33"/>
      <c r="T359308" s="33"/>
    </row>
    <row r="359325" spans="19:20">
      <c r="S359325" s="33"/>
      <c r="T359325" s="33"/>
    </row>
    <row r="359342" spans="19:20">
      <c r="S359342" s="33"/>
      <c r="T359342" s="33"/>
    </row>
    <row r="359359" spans="19:20">
      <c r="S359359" s="33"/>
      <c r="T359359" s="33"/>
    </row>
    <row r="359376" spans="19:20">
      <c r="S359376" s="33"/>
      <c r="T359376" s="33"/>
    </row>
    <row r="359393" spans="19:20">
      <c r="S359393" s="33"/>
      <c r="T359393" s="33"/>
    </row>
    <row r="359410" spans="19:20">
      <c r="S359410" s="33"/>
      <c r="T359410" s="33"/>
    </row>
    <row r="359427" spans="19:20">
      <c r="S359427" s="33"/>
      <c r="T359427" s="33"/>
    </row>
    <row r="359444" spans="19:20">
      <c r="S359444" s="33"/>
      <c r="T359444" s="33"/>
    </row>
    <row r="359461" spans="19:20">
      <c r="S359461" s="33"/>
      <c r="T359461" s="33"/>
    </row>
    <row r="359478" spans="19:20">
      <c r="S359478" s="33"/>
      <c r="T359478" s="33"/>
    </row>
    <row r="359495" spans="19:20">
      <c r="S359495" s="33"/>
      <c r="T359495" s="33"/>
    </row>
    <row r="359512" spans="19:20">
      <c r="S359512" s="33"/>
      <c r="T359512" s="33"/>
    </row>
    <row r="359529" spans="19:20">
      <c r="S359529" s="33"/>
      <c r="T359529" s="33"/>
    </row>
    <row r="359546" spans="19:20">
      <c r="S359546" s="33"/>
      <c r="T359546" s="33"/>
    </row>
    <row r="359563" spans="19:20">
      <c r="S359563" s="33"/>
      <c r="T359563" s="33"/>
    </row>
    <row r="359580" spans="19:20">
      <c r="S359580" s="33"/>
      <c r="T359580" s="33"/>
    </row>
    <row r="359597" spans="19:20">
      <c r="S359597" s="33"/>
      <c r="T359597" s="33"/>
    </row>
    <row r="359614" spans="19:20">
      <c r="S359614" s="33"/>
      <c r="T359614" s="33"/>
    </row>
    <row r="359631" spans="19:20">
      <c r="S359631" s="33"/>
      <c r="T359631" s="33"/>
    </row>
    <row r="359648" spans="19:20">
      <c r="S359648" s="33"/>
      <c r="T359648" s="33"/>
    </row>
    <row r="359665" spans="19:20">
      <c r="S359665" s="33"/>
      <c r="T359665" s="33"/>
    </row>
    <row r="359682" spans="19:20">
      <c r="S359682" s="33"/>
      <c r="T359682" s="33"/>
    </row>
    <row r="359699" spans="19:20">
      <c r="S359699" s="33"/>
      <c r="T359699" s="33"/>
    </row>
    <row r="359716" spans="19:20">
      <c r="S359716" s="33"/>
      <c r="T359716" s="33"/>
    </row>
    <row r="359733" spans="19:20">
      <c r="S359733" s="33"/>
      <c r="T359733" s="33"/>
    </row>
    <row r="359750" spans="19:20">
      <c r="S359750" s="33"/>
      <c r="T359750" s="33"/>
    </row>
    <row r="359767" spans="19:20">
      <c r="S359767" s="33"/>
      <c r="T359767" s="33"/>
    </row>
    <row r="359784" spans="19:20">
      <c r="S359784" s="33"/>
      <c r="T359784" s="33"/>
    </row>
    <row r="359801" spans="19:20">
      <c r="S359801" s="33"/>
      <c r="T359801" s="33"/>
    </row>
    <row r="359818" spans="19:20">
      <c r="S359818" s="33"/>
      <c r="T359818" s="33"/>
    </row>
    <row r="359835" spans="19:20">
      <c r="S359835" s="33"/>
      <c r="T359835" s="33"/>
    </row>
    <row r="359852" spans="19:20">
      <c r="S359852" s="33"/>
      <c r="T359852" s="33"/>
    </row>
    <row r="359869" spans="19:20">
      <c r="S359869" s="33"/>
      <c r="T359869" s="33"/>
    </row>
    <row r="359886" spans="19:20">
      <c r="S359886" s="33"/>
      <c r="T359886" s="33"/>
    </row>
    <row r="359903" spans="19:20">
      <c r="S359903" s="33"/>
      <c r="T359903" s="33"/>
    </row>
    <row r="359920" spans="19:20">
      <c r="S359920" s="33"/>
      <c r="T359920" s="33"/>
    </row>
    <row r="359937" spans="19:20">
      <c r="S359937" s="33"/>
      <c r="T359937" s="33"/>
    </row>
    <row r="359954" spans="19:20">
      <c r="S359954" s="33"/>
      <c r="T359954" s="33"/>
    </row>
    <row r="359971" spans="19:20">
      <c r="S359971" s="33"/>
      <c r="T359971" s="33"/>
    </row>
    <row r="359988" spans="19:20">
      <c r="S359988" s="33"/>
      <c r="T359988" s="33"/>
    </row>
    <row r="360005" spans="19:20">
      <c r="S360005" s="33"/>
      <c r="T360005" s="33"/>
    </row>
    <row r="360022" spans="19:20">
      <c r="S360022" s="33"/>
      <c r="T360022" s="33"/>
    </row>
    <row r="360039" spans="19:20">
      <c r="S360039" s="33"/>
      <c r="T360039" s="33"/>
    </row>
    <row r="360056" spans="19:20">
      <c r="S360056" s="33"/>
      <c r="T360056" s="33"/>
    </row>
    <row r="360073" spans="19:20">
      <c r="S360073" s="33"/>
      <c r="T360073" s="33"/>
    </row>
    <row r="360090" spans="19:20">
      <c r="S360090" s="33"/>
      <c r="T360090" s="33"/>
    </row>
    <row r="360107" spans="19:20">
      <c r="S360107" s="33"/>
      <c r="T360107" s="33"/>
    </row>
    <row r="360124" spans="19:20">
      <c r="S360124" s="33"/>
      <c r="T360124" s="33"/>
    </row>
    <row r="360141" spans="19:20">
      <c r="S360141" s="33"/>
      <c r="T360141" s="33"/>
    </row>
    <row r="360158" spans="19:20">
      <c r="S360158" s="33"/>
      <c r="T360158" s="33"/>
    </row>
    <row r="360175" spans="19:20">
      <c r="S360175" s="33"/>
      <c r="T360175" s="33"/>
    </row>
    <row r="360192" spans="19:20">
      <c r="S360192" s="33"/>
      <c r="T360192" s="33"/>
    </row>
    <row r="360209" spans="19:20">
      <c r="S360209" s="33"/>
      <c r="T360209" s="33"/>
    </row>
    <row r="360226" spans="19:20">
      <c r="S360226" s="33"/>
      <c r="T360226" s="33"/>
    </row>
    <row r="360243" spans="19:20">
      <c r="S360243" s="33"/>
      <c r="T360243" s="33"/>
    </row>
    <row r="360260" spans="19:20">
      <c r="S360260" s="33"/>
      <c r="T360260" s="33"/>
    </row>
    <row r="360277" spans="19:20">
      <c r="S360277" s="33"/>
      <c r="T360277" s="33"/>
    </row>
    <row r="360294" spans="19:20">
      <c r="S360294" s="33"/>
      <c r="T360294" s="33"/>
    </row>
    <row r="360311" spans="19:20">
      <c r="S360311" s="33"/>
      <c r="T360311" s="33"/>
    </row>
    <row r="360328" spans="19:20">
      <c r="S360328" s="33"/>
      <c r="T360328" s="33"/>
    </row>
    <row r="360345" spans="19:20">
      <c r="S360345" s="33"/>
      <c r="T360345" s="33"/>
    </row>
    <row r="360362" spans="19:20">
      <c r="S360362" s="33"/>
      <c r="T360362" s="33"/>
    </row>
    <row r="360379" spans="19:20">
      <c r="S360379" s="33"/>
      <c r="T360379" s="33"/>
    </row>
    <row r="360396" spans="19:20">
      <c r="S360396" s="33"/>
      <c r="T360396" s="33"/>
    </row>
    <row r="360413" spans="19:20">
      <c r="S360413" s="33"/>
      <c r="T360413" s="33"/>
    </row>
    <row r="360430" spans="19:20">
      <c r="S360430" s="33"/>
      <c r="T360430" s="33"/>
    </row>
    <row r="360447" spans="19:20">
      <c r="S360447" s="33"/>
      <c r="T360447" s="33"/>
    </row>
    <row r="360464" spans="19:20">
      <c r="S360464" s="33"/>
      <c r="T360464" s="33"/>
    </row>
    <row r="360481" spans="19:20">
      <c r="S360481" s="33"/>
      <c r="T360481" s="33"/>
    </row>
    <row r="360498" spans="19:20">
      <c r="S360498" s="33"/>
      <c r="T360498" s="33"/>
    </row>
    <row r="360515" spans="19:20">
      <c r="S360515" s="33"/>
      <c r="T360515" s="33"/>
    </row>
    <row r="360532" spans="19:20">
      <c r="S360532" s="33"/>
      <c r="T360532" s="33"/>
    </row>
    <row r="360549" spans="19:20">
      <c r="S360549" s="33"/>
      <c r="T360549" s="33"/>
    </row>
    <row r="360566" spans="19:20">
      <c r="S360566" s="33"/>
      <c r="T360566" s="33"/>
    </row>
    <row r="360583" spans="19:20">
      <c r="S360583" s="33"/>
      <c r="T360583" s="33"/>
    </row>
    <row r="360600" spans="19:20">
      <c r="S360600" s="33"/>
      <c r="T360600" s="33"/>
    </row>
    <row r="360617" spans="19:20">
      <c r="S360617" s="33"/>
      <c r="T360617" s="33"/>
    </row>
    <row r="360634" spans="19:20">
      <c r="S360634" s="33"/>
      <c r="T360634" s="33"/>
    </row>
    <row r="360651" spans="19:20">
      <c r="S360651" s="33"/>
      <c r="T360651" s="33"/>
    </row>
    <row r="360668" spans="19:20">
      <c r="S360668" s="33"/>
      <c r="T360668" s="33"/>
    </row>
    <row r="360685" spans="19:20">
      <c r="S360685" s="33"/>
      <c r="T360685" s="33"/>
    </row>
    <row r="360702" spans="19:20">
      <c r="S360702" s="33"/>
      <c r="T360702" s="33"/>
    </row>
    <row r="360719" spans="19:20">
      <c r="S360719" s="33"/>
      <c r="T360719" s="33"/>
    </row>
    <row r="360736" spans="19:20">
      <c r="S360736" s="33"/>
      <c r="T360736" s="33"/>
    </row>
    <row r="360753" spans="19:20">
      <c r="S360753" s="33"/>
      <c r="T360753" s="33"/>
    </row>
    <row r="360770" spans="19:20">
      <c r="S360770" s="33"/>
      <c r="T360770" s="33"/>
    </row>
    <row r="360787" spans="19:20">
      <c r="S360787" s="33"/>
      <c r="T360787" s="33"/>
    </row>
    <row r="360804" spans="19:20">
      <c r="S360804" s="33"/>
      <c r="T360804" s="33"/>
    </row>
    <row r="360821" spans="19:20">
      <c r="S360821" s="33"/>
      <c r="T360821" s="33"/>
    </row>
    <row r="360838" spans="19:20">
      <c r="S360838" s="33"/>
      <c r="T360838" s="33"/>
    </row>
    <row r="360855" spans="19:20">
      <c r="S360855" s="33"/>
      <c r="T360855" s="33"/>
    </row>
    <row r="360872" spans="19:20">
      <c r="S360872" s="33"/>
      <c r="T360872" s="33"/>
    </row>
    <row r="360889" spans="19:20">
      <c r="S360889" s="33"/>
      <c r="T360889" s="33"/>
    </row>
    <row r="360906" spans="19:20">
      <c r="S360906" s="33"/>
      <c r="T360906" s="33"/>
    </row>
    <row r="360923" spans="19:20">
      <c r="S360923" s="33"/>
      <c r="T360923" s="33"/>
    </row>
    <row r="360940" spans="19:20">
      <c r="S360940" s="33"/>
      <c r="T360940" s="33"/>
    </row>
    <row r="360957" spans="19:20">
      <c r="S360957" s="33"/>
      <c r="T360957" s="33"/>
    </row>
    <row r="360974" spans="19:20">
      <c r="S360974" s="33"/>
      <c r="T360974" s="33"/>
    </row>
    <row r="360991" spans="19:20">
      <c r="S360991" s="33"/>
      <c r="T360991" s="33"/>
    </row>
    <row r="361008" spans="19:20">
      <c r="S361008" s="33"/>
      <c r="T361008" s="33"/>
    </row>
    <row r="361025" spans="19:20">
      <c r="S361025" s="33"/>
      <c r="T361025" s="33"/>
    </row>
    <row r="361042" spans="19:20">
      <c r="S361042" s="33"/>
      <c r="T361042" s="33"/>
    </row>
    <row r="361059" spans="19:20">
      <c r="S361059" s="33"/>
      <c r="T361059" s="33"/>
    </row>
    <row r="361076" spans="19:20">
      <c r="S361076" s="33"/>
      <c r="T361076" s="33"/>
    </row>
    <row r="361093" spans="19:20">
      <c r="S361093" s="33"/>
      <c r="T361093" s="33"/>
    </row>
    <row r="361110" spans="19:20">
      <c r="S361110" s="33"/>
      <c r="T361110" s="33"/>
    </row>
    <row r="361127" spans="19:20">
      <c r="S361127" s="33"/>
      <c r="T361127" s="33"/>
    </row>
    <row r="361144" spans="19:20">
      <c r="S361144" s="33"/>
      <c r="T361144" s="33"/>
    </row>
    <row r="361161" spans="19:20">
      <c r="S361161" s="33"/>
      <c r="T361161" s="33"/>
    </row>
    <row r="361178" spans="19:20">
      <c r="S361178" s="33"/>
      <c r="T361178" s="33"/>
    </row>
    <row r="361195" spans="19:20">
      <c r="S361195" s="33"/>
      <c r="T361195" s="33"/>
    </row>
    <row r="361212" spans="19:20">
      <c r="S361212" s="33"/>
      <c r="T361212" s="33"/>
    </row>
    <row r="361229" spans="19:20">
      <c r="S361229" s="33"/>
      <c r="T361229" s="33"/>
    </row>
    <row r="361246" spans="19:20">
      <c r="S361246" s="33"/>
      <c r="T361246" s="33"/>
    </row>
    <row r="361263" spans="19:20">
      <c r="S361263" s="33"/>
      <c r="T361263" s="33"/>
    </row>
    <row r="361280" spans="19:20">
      <c r="S361280" s="33"/>
      <c r="T361280" s="33"/>
    </row>
    <row r="361297" spans="19:20">
      <c r="S361297" s="33"/>
      <c r="T361297" s="33"/>
    </row>
    <row r="361314" spans="19:20">
      <c r="S361314" s="33"/>
      <c r="T361314" s="33"/>
    </row>
    <row r="361331" spans="19:20">
      <c r="S361331" s="33"/>
      <c r="T361331" s="33"/>
    </row>
    <row r="361348" spans="19:20">
      <c r="S361348" s="33"/>
      <c r="T361348" s="33"/>
    </row>
    <row r="361365" spans="19:20">
      <c r="S361365" s="33"/>
      <c r="T361365" s="33"/>
    </row>
    <row r="361382" spans="19:20">
      <c r="S361382" s="33"/>
      <c r="T361382" s="33"/>
    </row>
    <row r="361399" spans="19:20">
      <c r="S361399" s="33"/>
      <c r="T361399" s="33"/>
    </row>
    <row r="361416" spans="19:20">
      <c r="S361416" s="33"/>
      <c r="T361416" s="33"/>
    </row>
    <row r="361433" spans="19:20">
      <c r="S361433" s="33"/>
      <c r="T361433" s="33"/>
    </row>
    <row r="361450" spans="19:20">
      <c r="S361450" s="33"/>
      <c r="T361450" s="33"/>
    </row>
    <row r="361467" spans="19:20">
      <c r="S361467" s="33"/>
      <c r="T361467" s="33"/>
    </row>
    <row r="361484" spans="19:20">
      <c r="S361484" s="33"/>
      <c r="T361484" s="33"/>
    </row>
    <row r="361501" spans="19:20">
      <c r="S361501" s="33"/>
      <c r="T361501" s="33"/>
    </row>
    <row r="361518" spans="19:20">
      <c r="S361518" s="33"/>
      <c r="T361518" s="33"/>
    </row>
    <row r="361535" spans="19:20">
      <c r="S361535" s="33"/>
      <c r="T361535" s="33"/>
    </row>
    <row r="361552" spans="19:20">
      <c r="S361552" s="33"/>
      <c r="T361552" s="33"/>
    </row>
    <row r="361569" spans="19:20">
      <c r="S361569" s="33"/>
      <c r="T361569" s="33"/>
    </row>
    <row r="361586" spans="19:20">
      <c r="S361586" s="33"/>
      <c r="T361586" s="33"/>
    </row>
    <row r="361603" spans="19:20">
      <c r="S361603" s="33"/>
      <c r="T361603" s="33"/>
    </row>
    <row r="361620" spans="19:20">
      <c r="S361620" s="33"/>
      <c r="T361620" s="33"/>
    </row>
    <row r="361637" spans="19:20">
      <c r="S361637" s="33"/>
      <c r="T361637" s="33"/>
    </row>
    <row r="361654" spans="19:20">
      <c r="S361654" s="33"/>
      <c r="T361654" s="33"/>
    </row>
    <row r="361671" spans="19:20">
      <c r="S361671" s="33"/>
      <c r="T361671" s="33"/>
    </row>
    <row r="361688" spans="19:20">
      <c r="S361688" s="33"/>
      <c r="T361688" s="33"/>
    </row>
    <row r="361705" spans="19:20">
      <c r="S361705" s="33"/>
      <c r="T361705" s="33"/>
    </row>
    <row r="361722" spans="19:20">
      <c r="S361722" s="33"/>
      <c r="T361722" s="33"/>
    </row>
    <row r="361739" spans="19:20">
      <c r="S361739" s="33"/>
      <c r="T361739" s="33"/>
    </row>
    <row r="361756" spans="19:20">
      <c r="S361756" s="33"/>
      <c r="T361756" s="33"/>
    </row>
    <row r="361773" spans="19:20">
      <c r="S361773" s="33"/>
      <c r="T361773" s="33"/>
    </row>
    <row r="361790" spans="19:20">
      <c r="S361790" s="33"/>
      <c r="T361790" s="33"/>
    </row>
    <row r="361807" spans="19:20">
      <c r="S361807" s="33"/>
      <c r="T361807" s="33"/>
    </row>
    <row r="361824" spans="19:20">
      <c r="S361824" s="33"/>
      <c r="T361824" s="33"/>
    </row>
    <row r="361841" spans="19:20">
      <c r="S361841" s="33"/>
      <c r="T361841" s="33"/>
    </row>
    <row r="361858" spans="19:20">
      <c r="S361858" s="33"/>
      <c r="T361858" s="33"/>
    </row>
    <row r="361875" spans="19:20">
      <c r="S361875" s="33"/>
      <c r="T361875" s="33"/>
    </row>
    <row r="361892" spans="19:20">
      <c r="S361892" s="33"/>
      <c r="T361892" s="33"/>
    </row>
    <row r="361909" spans="19:20">
      <c r="S361909" s="33"/>
      <c r="T361909" s="33"/>
    </row>
    <row r="361926" spans="19:20">
      <c r="S361926" s="33"/>
      <c r="T361926" s="33"/>
    </row>
    <row r="361943" spans="19:20">
      <c r="S361943" s="33"/>
      <c r="T361943" s="33"/>
    </row>
    <row r="361960" spans="19:20">
      <c r="S361960" s="33"/>
      <c r="T361960" s="33"/>
    </row>
    <row r="361977" spans="19:20">
      <c r="S361977" s="33"/>
      <c r="T361977" s="33"/>
    </row>
    <row r="361994" spans="19:20">
      <c r="S361994" s="33"/>
      <c r="T361994" s="33"/>
    </row>
    <row r="362011" spans="19:20">
      <c r="S362011" s="33"/>
      <c r="T362011" s="33"/>
    </row>
    <row r="362028" spans="19:20">
      <c r="S362028" s="33"/>
      <c r="T362028" s="33"/>
    </row>
    <row r="362045" spans="19:20">
      <c r="S362045" s="33"/>
      <c r="T362045" s="33"/>
    </row>
    <row r="362062" spans="19:20">
      <c r="S362062" s="33"/>
      <c r="T362062" s="33"/>
    </row>
    <row r="362079" spans="19:20">
      <c r="S362079" s="33"/>
      <c r="T362079" s="33"/>
    </row>
    <row r="362096" spans="19:20">
      <c r="S362096" s="33"/>
      <c r="T362096" s="33"/>
    </row>
    <row r="362113" spans="19:20">
      <c r="S362113" s="33"/>
      <c r="T362113" s="33"/>
    </row>
    <row r="362130" spans="19:20">
      <c r="S362130" s="33"/>
      <c r="T362130" s="33"/>
    </row>
    <row r="362147" spans="19:20">
      <c r="S362147" s="33"/>
      <c r="T362147" s="33"/>
    </row>
    <row r="362164" spans="19:20">
      <c r="S362164" s="33"/>
      <c r="T362164" s="33"/>
    </row>
    <row r="362181" spans="19:20">
      <c r="S362181" s="33"/>
      <c r="T362181" s="33"/>
    </row>
    <row r="362198" spans="19:20">
      <c r="S362198" s="33"/>
      <c r="T362198" s="33"/>
    </row>
    <row r="362215" spans="19:20">
      <c r="S362215" s="33"/>
      <c r="T362215" s="33"/>
    </row>
    <row r="362232" spans="19:20">
      <c r="S362232" s="33"/>
      <c r="T362232" s="33"/>
    </row>
    <row r="362249" spans="19:20">
      <c r="S362249" s="33"/>
      <c r="T362249" s="33"/>
    </row>
    <row r="362266" spans="19:20">
      <c r="S362266" s="33"/>
      <c r="T362266" s="33"/>
    </row>
    <row r="362283" spans="19:20">
      <c r="S362283" s="33"/>
      <c r="T362283" s="33"/>
    </row>
    <row r="362300" spans="19:20">
      <c r="S362300" s="33"/>
      <c r="T362300" s="33"/>
    </row>
    <row r="362317" spans="19:20">
      <c r="S362317" s="33"/>
      <c r="T362317" s="33"/>
    </row>
    <row r="362334" spans="19:20">
      <c r="S362334" s="33"/>
      <c r="T362334" s="33"/>
    </row>
    <row r="362351" spans="19:20">
      <c r="S362351" s="33"/>
      <c r="T362351" s="33"/>
    </row>
    <row r="362368" spans="19:20">
      <c r="S362368" s="33"/>
      <c r="T362368" s="33"/>
    </row>
    <row r="362385" spans="19:20">
      <c r="S362385" s="33"/>
      <c r="T362385" s="33"/>
    </row>
    <row r="362402" spans="19:20">
      <c r="S362402" s="33"/>
      <c r="T362402" s="33"/>
    </row>
    <row r="362419" spans="19:20">
      <c r="S362419" s="33"/>
      <c r="T362419" s="33"/>
    </row>
    <row r="362436" spans="19:20">
      <c r="S362436" s="33"/>
      <c r="T362436" s="33"/>
    </row>
    <row r="362453" spans="19:20">
      <c r="S362453" s="33"/>
      <c r="T362453" s="33"/>
    </row>
    <row r="362470" spans="19:20">
      <c r="S362470" s="33"/>
      <c r="T362470" s="33"/>
    </row>
    <row r="362487" spans="19:20">
      <c r="S362487" s="33"/>
      <c r="T362487" s="33"/>
    </row>
    <row r="362504" spans="19:20">
      <c r="S362504" s="33"/>
      <c r="T362504" s="33"/>
    </row>
    <row r="362521" spans="19:20">
      <c r="S362521" s="33"/>
      <c r="T362521" s="33"/>
    </row>
    <row r="362538" spans="19:20">
      <c r="S362538" s="33"/>
      <c r="T362538" s="33"/>
    </row>
    <row r="362555" spans="19:20">
      <c r="S362555" s="33"/>
      <c r="T362555" s="33"/>
    </row>
    <row r="362572" spans="19:20">
      <c r="S362572" s="33"/>
      <c r="T362572" s="33"/>
    </row>
    <row r="362589" spans="19:20">
      <c r="S362589" s="33"/>
      <c r="T362589" s="33"/>
    </row>
    <row r="362606" spans="19:20">
      <c r="S362606" s="33"/>
      <c r="T362606" s="33"/>
    </row>
    <row r="362623" spans="19:20">
      <c r="S362623" s="33"/>
      <c r="T362623" s="33"/>
    </row>
    <row r="362640" spans="19:20">
      <c r="S362640" s="33"/>
      <c r="T362640" s="33"/>
    </row>
    <row r="362657" spans="19:20">
      <c r="S362657" s="33"/>
      <c r="T362657" s="33"/>
    </row>
    <row r="362674" spans="19:20">
      <c r="S362674" s="33"/>
      <c r="T362674" s="33"/>
    </row>
    <row r="362691" spans="19:20">
      <c r="S362691" s="33"/>
      <c r="T362691" s="33"/>
    </row>
    <row r="362708" spans="19:20">
      <c r="S362708" s="33"/>
      <c r="T362708" s="33"/>
    </row>
    <row r="362725" spans="19:20">
      <c r="S362725" s="33"/>
      <c r="T362725" s="33"/>
    </row>
    <row r="362742" spans="19:20">
      <c r="S362742" s="33"/>
      <c r="T362742" s="33"/>
    </row>
    <row r="362759" spans="19:20">
      <c r="S362759" s="33"/>
      <c r="T362759" s="33"/>
    </row>
    <row r="362776" spans="19:20">
      <c r="S362776" s="33"/>
      <c r="T362776" s="33"/>
    </row>
    <row r="362793" spans="19:20">
      <c r="S362793" s="33"/>
      <c r="T362793" s="33"/>
    </row>
    <row r="362810" spans="19:20">
      <c r="S362810" s="33"/>
      <c r="T362810" s="33"/>
    </row>
    <row r="362827" spans="19:20">
      <c r="S362827" s="33"/>
      <c r="T362827" s="33"/>
    </row>
    <row r="362844" spans="19:20">
      <c r="S362844" s="33"/>
      <c r="T362844" s="33"/>
    </row>
    <row r="362861" spans="19:20">
      <c r="S362861" s="33"/>
      <c r="T362861" s="33"/>
    </row>
    <row r="362878" spans="19:20">
      <c r="S362878" s="33"/>
      <c r="T362878" s="33"/>
    </row>
    <row r="362895" spans="19:20">
      <c r="S362895" s="33"/>
      <c r="T362895" s="33"/>
    </row>
    <row r="362912" spans="19:20">
      <c r="S362912" s="33"/>
      <c r="T362912" s="33"/>
    </row>
    <row r="362929" spans="19:20">
      <c r="S362929" s="33"/>
      <c r="T362929" s="33"/>
    </row>
    <row r="362946" spans="19:20">
      <c r="S362946" s="33"/>
      <c r="T362946" s="33"/>
    </row>
    <row r="362963" spans="19:20">
      <c r="S362963" s="33"/>
      <c r="T362963" s="33"/>
    </row>
    <row r="362980" spans="19:20">
      <c r="S362980" s="33"/>
      <c r="T362980" s="33"/>
    </row>
    <row r="362997" spans="19:20">
      <c r="S362997" s="33"/>
      <c r="T362997" s="33"/>
    </row>
    <row r="363014" spans="19:20">
      <c r="S363014" s="33"/>
      <c r="T363014" s="33"/>
    </row>
    <row r="363031" spans="19:20">
      <c r="S363031" s="33"/>
      <c r="T363031" s="33"/>
    </row>
    <row r="363048" spans="19:20">
      <c r="S363048" s="33"/>
      <c r="T363048" s="33"/>
    </row>
    <row r="363065" spans="19:20">
      <c r="S363065" s="33"/>
      <c r="T363065" s="33"/>
    </row>
    <row r="363082" spans="19:20">
      <c r="S363082" s="33"/>
      <c r="T363082" s="33"/>
    </row>
    <row r="363099" spans="19:20">
      <c r="S363099" s="33"/>
      <c r="T363099" s="33"/>
    </row>
    <row r="363116" spans="19:20">
      <c r="S363116" s="33"/>
      <c r="T363116" s="33"/>
    </row>
    <row r="363133" spans="19:20">
      <c r="S363133" s="33"/>
      <c r="T363133" s="33"/>
    </row>
    <row r="363150" spans="19:20">
      <c r="S363150" s="33"/>
      <c r="T363150" s="33"/>
    </row>
    <row r="363167" spans="19:20">
      <c r="S363167" s="33"/>
      <c r="T363167" s="33"/>
    </row>
    <row r="363184" spans="19:20">
      <c r="S363184" s="33"/>
      <c r="T363184" s="33"/>
    </row>
    <row r="363201" spans="19:20">
      <c r="S363201" s="33"/>
      <c r="T363201" s="33"/>
    </row>
    <row r="363218" spans="19:20">
      <c r="S363218" s="33"/>
      <c r="T363218" s="33"/>
    </row>
    <row r="363235" spans="19:20">
      <c r="S363235" s="33"/>
      <c r="T363235" s="33"/>
    </row>
    <row r="363252" spans="19:20">
      <c r="S363252" s="33"/>
      <c r="T363252" s="33"/>
    </row>
    <row r="363269" spans="19:20">
      <c r="S363269" s="33"/>
      <c r="T363269" s="33"/>
    </row>
    <row r="363286" spans="19:20">
      <c r="S363286" s="33"/>
      <c r="T363286" s="33"/>
    </row>
    <row r="363303" spans="19:20">
      <c r="S363303" s="33"/>
      <c r="T363303" s="33"/>
    </row>
    <row r="363320" spans="19:20">
      <c r="S363320" s="33"/>
      <c r="T363320" s="33"/>
    </row>
    <row r="363337" spans="19:20">
      <c r="S363337" s="33"/>
      <c r="T363337" s="33"/>
    </row>
    <row r="363354" spans="19:20">
      <c r="S363354" s="33"/>
      <c r="T363354" s="33"/>
    </row>
    <row r="363371" spans="19:20">
      <c r="S363371" s="33"/>
      <c r="T363371" s="33"/>
    </row>
    <row r="363388" spans="19:20">
      <c r="S363388" s="33"/>
      <c r="T363388" s="33"/>
    </row>
    <row r="363405" spans="19:20">
      <c r="S363405" s="33"/>
      <c r="T363405" s="33"/>
    </row>
    <row r="363422" spans="19:20">
      <c r="S363422" s="33"/>
      <c r="T363422" s="33"/>
    </row>
    <row r="363439" spans="19:20">
      <c r="S363439" s="33"/>
      <c r="T363439" s="33"/>
    </row>
    <row r="363456" spans="19:20">
      <c r="S363456" s="33"/>
      <c r="T363456" s="33"/>
    </row>
    <row r="363473" spans="19:20">
      <c r="S363473" s="33"/>
      <c r="T363473" s="33"/>
    </row>
    <row r="363490" spans="19:20">
      <c r="S363490" s="33"/>
      <c r="T363490" s="33"/>
    </row>
    <row r="363507" spans="19:20">
      <c r="S363507" s="33"/>
      <c r="T363507" s="33"/>
    </row>
    <row r="363524" spans="19:20">
      <c r="S363524" s="33"/>
      <c r="T363524" s="33"/>
    </row>
    <row r="363541" spans="19:20">
      <c r="S363541" s="33"/>
      <c r="T363541" s="33"/>
    </row>
    <row r="363558" spans="19:20">
      <c r="S363558" s="33"/>
      <c r="T363558" s="33"/>
    </row>
    <row r="363575" spans="19:20">
      <c r="S363575" s="33"/>
      <c r="T363575" s="33"/>
    </row>
    <row r="363592" spans="19:20">
      <c r="S363592" s="33"/>
      <c r="T363592" s="33"/>
    </row>
    <row r="363609" spans="19:20">
      <c r="S363609" s="33"/>
      <c r="T363609" s="33"/>
    </row>
    <row r="363626" spans="19:20">
      <c r="S363626" s="33"/>
      <c r="T363626" s="33"/>
    </row>
    <row r="363643" spans="19:20">
      <c r="S363643" s="33"/>
      <c r="T363643" s="33"/>
    </row>
    <row r="363660" spans="19:20">
      <c r="S363660" s="33"/>
      <c r="T363660" s="33"/>
    </row>
    <row r="363677" spans="19:20">
      <c r="S363677" s="33"/>
      <c r="T363677" s="33"/>
    </row>
    <row r="363694" spans="19:20">
      <c r="S363694" s="33"/>
      <c r="T363694" s="33"/>
    </row>
    <row r="363711" spans="19:20">
      <c r="S363711" s="33"/>
      <c r="T363711" s="33"/>
    </row>
    <row r="363728" spans="19:20">
      <c r="S363728" s="33"/>
      <c r="T363728" s="33"/>
    </row>
    <row r="363745" spans="19:20">
      <c r="S363745" s="33"/>
      <c r="T363745" s="33"/>
    </row>
    <row r="363762" spans="19:20">
      <c r="S363762" s="33"/>
      <c r="T363762" s="33"/>
    </row>
    <row r="363779" spans="19:20">
      <c r="S363779" s="33"/>
      <c r="T363779" s="33"/>
    </row>
    <row r="363796" spans="19:20">
      <c r="S363796" s="33"/>
      <c r="T363796" s="33"/>
    </row>
    <row r="363813" spans="19:20">
      <c r="S363813" s="33"/>
      <c r="T363813" s="33"/>
    </row>
    <row r="363830" spans="19:20">
      <c r="S363830" s="33"/>
      <c r="T363830" s="33"/>
    </row>
    <row r="363847" spans="19:20">
      <c r="S363847" s="33"/>
      <c r="T363847" s="33"/>
    </row>
    <row r="363864" spans="19:20">
      <c r="S363864" s="33"/>
      <c r="T363864" s="33"/>
    </row>
    <row r="363881" spans="19:20">
      <c r="S363881" s="33"/>
      <c r="T363881" s="33"/>
    </row>
    <row r="363898" spans="19:20">
      <c r="S363898" s="33"/>
      <c r="T363898" s="33"/>
    </row>
    <row r="363915" spans="19:20">
      <c r="S363915" s="33"/>
      <c r="T363915" s="33"/>
    </row>
    <row r="363932" spans="19:20">
      <c r="S363932" s="33"/>
      <c r="T363932" s="33"/>
    </row>
    <row r="363949" spans="19:20">
      <c r="S363949" s="33"/>
      <c r="T363949" s="33"/>
    </row>
    <row r="363966" spans="19:20">
      <c r="S363966" s="33"/>
      <c r="T363966" s="33"/>
    </row>
    <row r="363983" spans="19:20">
      <c r="S363983" s="33"/>
      <c r="T363983" s="33"/>
    </row>
    <row r="364000" spans="19:20">
      <c r="S364000" s="33"/>
      <c r="T364000" s="33"/>
    </row>
    <row r="364017" spans="19:20">
      <c r="S364017" s="33"/>
      <c r="T364017" s="33"/>
    </row>
    <row r="364034" spans="19:20">
      <c r="S364034" s="33"/>
      <c r="T364034" s="33"/>
    </row>
    <row r="364051" spans="19:20">
      <c r="S364051" s="33"/>
      <c r="T364051" s="33"/>
    </row>
    <row r="364068" spans="19:20">
      <c r="S364068" s="33"/>
      <c r="T364068" s="33"/>
    </row>
    <row r="364085" spans="19:20">
      <c r="S364085" s="33"/>
      <c r="T364085" s="33"/>
    </row>
    <row r="364102" spans="19:20">
      <c r="S364102" s="33"/>
      <c r="T364102" s="33"/>
    </row>
    <row r="364119" spans="19:20">
      <c r="S364119" s="33"/>
      <c r="T364119" s="33"/>
    </row>
    <row r="364136" spans="19:20">
      <c r="S364136" s="33"/>
      <c r="T364136" s="33"/>
    </row>
    <row r="364153" spans="19:20">
      <c r="S364153" s="33"/>
      <c r="T364153" s="33"/>
    </row>
    <row r="364170" spans="19:20">
      <c r="S364170" s="33"/>
      <c r="T364170" s="33"/>
    </row>
    <row r="364187" spans="19:20">
      <c r="S364187" s="33"/>
      <c r="T364187" s="33"/>
    </row>
    <row r="364204" spans="19:20">
      <c r="S364204" s="33"/>
      <c r="T364204" s="33"/>
    </row>
    <row r="364221" spans="19:20">
      <c r="S364221" s="33"/>
      <c r="T364221" s="33"/>
    </row>
    <row r="364238" spans="19:20">
      <c r="S364238" s="33"/>
      <c r="T364238" s="33"/>
    </row>
    <row r="364255" spans="19:20">
      <c r="S364255" s="33"/>
      <c r="T364255" s="33"/>
    </row>
    <row r="364272" spans="19:20">
      <c r="S364272" s="33"/>
      <c r="T364272" s="33"/>
    </row>
    <row r="364289" spans="19:20">
      <c r="S364289" s="33"/>
      <c r="T364289" s="33"/>
    </row>
    <row r="364306" spans="19:20">
      <c r="S364306" s="33"/>
      <c r="T364306" s="33"/>
    </row>
    <row r="364323" spans="19:20">
      <c r="S364323" s="33"/>
      <c r="T364323" s="33"/>
    </row>
    <row r="364340" spans="19:20">
      <c r="S364340" s="33"/>
      <c r="T364340" s="33"/>
    </row>
    <row r="364357" spans="19:20">
      <c r="S364357" s="33"/>
      <c r="T364357" s="33"/>
    </row>
    <row r="364374" spans="19:20">
      <c r="S364374" s="33"/>
      <c r="T364374" s="33"/>
    </row>
    <row r="364391" spans="19:20">
      <c r="S364391" s="33"/>
      <c r="T364391" s="33"/>
    </row>
    <row r="364408" spans="19:20">
      <c r="S364408" s="33"/>
      <c r="T364408" s="33"/>
    </row>
    <row r="364425" spans="19:20">
      <c r="S364425" s="33"/>
      <c r="T364425" s="33"/>
    </row>
    <row r="364442" spans="19:20">
      <c r="S364442" s="33"/>
      <c r="T364442" s="33"/>
    </row>
    <row r="364459" spans="19:20">
      <c r="S364459" s="33"/>
      <c r="T364459" s="33"/>
    </row>
    <row r="364476" spans="19:20">
      <c r="S364476" s="33"/>
      <c r="T364476" s="33"/>
    </row>
    <row r="364493" spans="19:20">
      <c r="S364493" s="33"/>
      <c r="T364493" s="33"/>
    </row>
    <row r="364510" spans="19:20">
      <c r="S364510" s="33"/>
      <c r="T364510" s="33"/>
    </row>
    <row r="364527" spans="19:20">
      <c r="S364527" s="33"/>
      <c r="T364527" s="33"/>
    </row>
    <row r="364544" spans="19:20">
      <c r="S364544" s="33"/>
      <c r="T364544" s="33"/>
    </row>
    <row r="364561" spans="19:20">
      <c r="S364561" s="33"/>
      <c r="T364561" s="33"/>
    </row>
    <row r="364578" spans="19:20">
      <c r="S364578" s="33"/>
      <c r="T364578" s="33"/>
    </row>
    <row r="364595" spans="19:20">
      <c r="S364595" s="33"/>
      <c r="T364595" s="33"/>
    </row>
    <row r="364612" spans="19:20">
      <c r="S364612" s="33"/>
      <c r="T364612" s="33"/>
    </row>
    <row r="364629" spans="19:20">
      <c r="S364629" s="33"/>
      <c r="T364629" s="33"/>
    </row>
    <row r="364646" spans="19:20">
      <c r="S364646" s="33"/>
      <c r="T364646" s="33"/>
    </row>
    <row r="364663" spans="19:20">
      <c r="S364663" s="33"/>
      <c r="T364663" s="33"/>
    </row>
    <row r="364680" spans="19:20">
      <c r="S364680" s="33"/>
      <c r="T364680" s="33"/>
    </row>
    <row r="364697" spans="19:20">
      <c r="S364697" s="33"/>
      <c r="T364697" s="33"/>
    </row>
    <row r="364714" spans="19:20">
      <c r="S364714" s="33"/>
      <c r="T364714" s="33"/>
    </row>
    <row r="364731" spans="19:20">
      <c r="S364731" s="33"/>
      <c r="T364731" s="33"/>
    </row>
    <row r="364748" spans="19:20">
      <c r="S364748" s="33"/>
      <c r="T364748" s="33"/>
    </row>
    <row r="364765" spans="19:20">
      <c r="S364765" s="33"/>
      <c r="T364765" s="33"/>
    </row>
    <row r="364782" spans="19:20">
      <c r="S364782" s="33"/>
      <c r="T364782" s="33"/>
    </row>
    <row r="364799" spans="19:20">
      <c r="S364799" s="33"/>
      <c r="T364799" s="33"/>
    </row>
    <row r="364816" spans="19:20">
      <c r="S364816" s="33"/>
      <c r="T364816" s="33"/>
    </row>
    <row r="364833" spans="19:20">
      <c r="S364833" s="33"/>
      <c r="T364833" s="33"/>
    </row>
    <row r="364850" spans="19:20">
      <c r="S364850" s="33"/>
      <c r="T364850" s="33"/>
    </row>
    <row r="364867" spans="19:20">
      <c r="S364867" s="33"/>
      <c r="T364867" s="33"/>
    </row>
    <row r="364884" spans="19:20">
      <c r="S364884" s="33"/>
      <c r="T364884" s="33"/>
    </row>
    <row r="364901" spans="19:20">
      <c r="S364901" s="33"/>
      <c r="T364901" s="33"/>
    </row>
    <row r="364918" spans="19:20">
      <c r="S364918" s="33"/>
      <c r="T364918" s="33"/>
    </row>
    <row r="364935" spans="19:20">
      <c r="S364935" s="33"/>
      <c r="T364935" s="33"/>
    </row>
    <row r="364952" spans="19:20">
      <c r="S364952" s="33"/>
      <c r="T364952" s="33"/>
    </row>
    <row r="364969" spans="19:20">
      <c r="S364969" s="33"/>
      <c r="T364969" s="33"/>
    </row>
    <row r="364986" spans="19:20">
      <c r="S364986" s="33"/>
      <c r="T364986" s="33"/>
    </row>
    <row r="365003" spans="19:20">
      <c r="S365003" s="33"/>
      <c r="T365003" s="33"/>
    </row>
    <row r="365020" spans="19:20">
      <c r="S365020" s="33"/>
      <c r="T365020" s="33"/>
    </row>
    <row r="365037" spans="19:20">
      <c r="S365037" s="33"/>
      <c r="T365037" s="33"/>
    </row>
    <row r="365054" spans="19:20">
      <c r="S365054" s="33"/>
      <c r="T365054" s="33"/>
    </row>
    <row r="365071" spans="19:20">
      <c r="S365071" s="33"/>
      <c r="T365071" s="33"/>
    </row>
    <row r="365088" spans="19:20">
      <c r="S365088" s="33"/>
      <c r="T365088" s="33"/>
    </row>
    <row r="365105" spans="19:20">
      <c r="S365105" s="33"/>
      <c r="T365105" s="33"/>
    </row>
    <row r="365122" spans="19:20">
      <c r="S365122" s="33"/>
      <c r="T365122" s="33"/>
    </row>
    <row r="365139" spans="19:20">
      <c r="S365139" s="33"/>
      <c r="T365139" s="33"/>
    </row>
    <row r="365156" spans="19:20">
      <c r="S365156" s="33"/>
      <c r="T365156" s="33"/>
    </row>
    <row r="365173" spans="19:20">
      <c r="S365173" s="33"/>
      <c r="T365173" s="33"/>
    </row>
    <row r="365190" spans="19:20">
      <c r="S365190" s="33"/>
      <c r="T365190" s="33"/>
    </row>
    <row r="365207" spans="19:20">
      <c r="S365207" s="33"/>
      <c r="T365207" s="33"/>
    </row>
    <row r="365224" spans="19:20">
      <c r="S365224" s="33"/>
      <c r="T365224" s="33"/>
    </row>
    <row r="365241" spans="19:20">
      <c r="S365241" s="33"/>
      <c r="T365241" s="33"/>
    </row>
    <row r="365258" spans="19:20">
      <c r="S365258" s="33"/>
      <c r="T365258" s="33"/>
    </row>
    <row r="365275" spans="19:20">
      <c r="S365275" s="33"/>
      <c r="T365275" s="33"/>
    </row>
    <row r="365292" spans="19:20">
      <c r="S365292" s="33"/>
      <c r="T365292" s="33"/>
    </row>
    <row r="365309" spans="19:20">
      <c r="S365309" s="33"/>
      <c r="T365309" s="33"/>
    </row>
    <row r="365326" spans="19:20">
      <c r="S365326" s="33"/>
      <c r="T365326" s="33"/>
    </row>
    <row r="365343" spans="19:20">
      <c r="S365343" s="33"/>
      <c r="T365343" s="33"/>
    </row>
    <row r="365360" spans="19:20">
      <c r="S365360" s="33"/>
      <c r="T365360" s="33"/>
    </row>
    <row r="365377" spans="19:20">
      <c r="S365377" s="33"/>
      <c r="T365377" s="33"/>
    </row>
    <row r="365394" spans="19:20">
      <c r="S365394" s="33"/>
      <c r="T365394" s="33"/>
    </row>
    <row r="365411" spans="19:20">
      <c r="S365411" s="33"/>
      <c r="T365411" s="33"/>
    </row>
    <row r="365428" spans="19:20">
      <c r="S365428" s="33"/>
      <c r="T365428" s="33"/>
    </row>
    <row r="365445" spans="19:20">
      <c r="S365445" s="33"/>
      <c r="T365445" s="33"/>
    </row>
    <row r="365462" spans="19:20">
      <c r="S365462" s="33"/>
      <c r="T365462" s="33"/>
    </row>
    <row r="365479" spans="19:20">
      <c r="S365479" s="33"/>
      <c r="T365479" s="33"/>
    </row>
    <row r="365496" spans="19:20">
      <c r="S365496" s="33"/>
      <c r="T365496" s="33"/>
    </row>
    <row r="365513" spans="19:20">
      <c r="S365513" s="33"/>
      <c r="T365513" s="33"/>
    </row>
    <row r="365530" spans="19:20">
      <c r="S365530" s="33"/>
      <c r="T365530" s="33"/>
    </row>
    <row r="365547" spans="19:20">
      <c r="S365547" s="33"/>
      <c r="T365547" s="33"/>
    </row>
    <row r="365564" spans="19:20">
      <c r="S365564" s="33"/>
      <c r="T365564" s="33"/>
    </row>
    <row r="365581" spans="19:20">
      <c r="S365581" s="33"/>
      <c r="T365581" s="33"/>
    </row>
    <row r="365598" spans="19:20">
      <c r="S365598" s="33"/>
      <c r="T365598" s="33"/>
    </row>
    <row r="365615" spans="19:20">
      <c r="S365615" s="33"/>
      <c r="T365615" s="33"/>
    </row>
    <row r="365632" spans="19:20">
      <c r="S365632" s="33"/>
      <c r="T365632" s="33"/>
    </row>
    <row r="365649" spans="19:20">
      <c r="S365649" s="33"/>
      <c r="T365649" s="33"/>
    </row>
    <row r="365666" spans="19:20">
      <c r="S365666" s="33"/>
      <c r="T365666" s="33"/>
    </row>
    <row r="365683" spans="19:20">
      <c r="S365683" s="33"/>
      <c r="T365683" s="33"/>
    </row>
    <row r="365700" spans="19:20">
      <c r="S365700" s="33"/>
      <c r="T365700" s="33"/>
    </row>
    <row r="365717" spans="19:20">
      <c r="S365717" s="33"/>
      <c r="T365717" s="33"/>
    </row>
    <row r="365734" spans="19:20">
      <c r="S365734" s="33"/>
      <c r="T365734" s="33"/>
    </row>
    <row r="365751" spans="19:20">
      <c r="S365751" s="33"/>
      <c r="T365751" s="33"/>
    </row>
    <row r="365768" spans="19:20">
      <c r="S365768" s="33"/>
      <c r="T365768" s="33"/>
    </row>
    <row r="365785" spans="19:20">
      <c r="S365785" s="33"/>
      <c r="T365785" s="33"/>
    </row>
    <row r="365802" spans="19:20">
      <c r="S365802" s="33"/>
      <c r="T365802" s="33"/>
    </row>
    <row r="365819" spans="19:20">
      <c r="S365819" s="33"/>
      <c r="T365819" s="33"/>
    </row>
    <row r="365836" spans="19:20">
      <c r="S365836" s="33"/>
      <c r="T365836" s="33"/>
    </row>
    <row r="365853" spans="19:20">
      <c r="S365853" s="33"/>
      <c r="T365853" s="33"/>
    </row>
    <row r="365870" spans="19:20">
      <c r="S365870" s="33"/>
      <c r="T365870" s="33"/>
    </row>
    <row r="365887" spans="19:20">
      <c r="S365887" s="33"/>
      <c r="T365887" s="33"/>
    </row>
    <row r="365904" spans="19:20">
      <c r="S365904" s="33"/>
      <c r="T365904" s="33"/>
    </row>
    <row r="365921" spans="19:20">
      <c r="S365921" s="33"/>
      <c r="T365921" s="33"/>
    </row>
    <row r="365938" spans="19:20">
      <c r="S365938" s="33"/>
      <c r="T365938" s="33"/>
    </row>
    <row r="365955" spans="19:20">
      <c r="S365955" s="33"/>
      <c r="T365955" s="33"/>
    </row>
    <row r="365972" spans="19:20">
      <c r="S365972" s="33"/>
      <c r="T365972" s="33"/>
    </row>
    <row r="365989" spans="19:20">
      <c r="S365989" s="33"/>
      <c r="T365989" s="33"/>
    </row>
    <row r="366006" spans="19:20">
      <c r="S366006" s="33"/>
      <c r="T366006" s="33"/>
    </row>
    <row r="366023" spans="19:20">
      <c r="S366023" s="33"/>
      <c r="T366023" s="33"/>
    </row>
    <row r="366040" spans="19:20">
      <c r="S366040" s="33"/>
      <c r="T366040" s="33"/>
    </row>
    <row r="366057" spans="19:20">
      <c r="S366057" s="33"/>
      <c r="T366057" s="33"/>
    </row>
    <row r="366074" spans="19:20">
      <c r="S366074" s="33"/>
      <c r="T366074" s="33"/>
    </row>
    <row r="366091" spans="19:20">
      <c r="S366091" s="33"/>
      <c r="T366091" s="33"/>
    </row>
    <row r="366108" spans="19:20">
      <c r="S366108" s="33"/>
      <c r="T366108" s="33"/>
    </row>
    <row r="366125" spans="19:20">
      <c r="S366125" s="33"/>
      <c r="T366125" s="33"/>
    </row>
    <row r="366142" spans="19:20">
      <c r="S366142" s="33"/>
      <c r="T366142" s="33"/>
    </row>
    <row r="366159" spans="19:20">
      <c r="S366159" s="33"/>
      <c r="T366159" s="33"/>
    </row>
    <row r="366176" spans="19:20">
      <c r="S366176" s="33"/>
      <c r="T366176" s="33"/>
    </row>
    <row r="366193" spans="19:20">
      <c r="S366193" s="33"/>
      <c r="T366193" s="33"/>
    </row>
    <row r="366210" spans="19:20">
      <c r="S366210" s="33"/>
      <c r="T366210" s="33"/>
    </row>
    <row r="366227" spans="19:20">
      <c r="S366227" s="33"/>
      <c r="T366227" s="33"/>
    </row>
    <row r="366244" spans="19:20">
      <c r="S366244" s="33"/>
      <c r="T366244" s="33"/>
    </row>
    <row r="366261" spans="19:20">
      <c r="S366261" s="33"/>
      <c r="T366261" s="33"/>
    </row>
    <row r="366278" spans="19:20">
      <c r="S366278" s="33"/>
      <c r="T366278" s="33"/>
    </row>
    <row r="366295" spans="19:20">
      <c r="S366295" s="33"/>
      <c r="T366295" s="33"/>
    </row>
    <row r="366312" spans="19:20">
      <c r="S366312" s="33"/>
      <c r="T366312" s="33"/>
    </row>
    <row r="366329" spans="19:20">
      <c r="S366329" s="33"/>
      <c r="T366329" s="33"/>
    </row>
    <row r="366346" spans="19:20">
      <c r="S366346" s="33"/>
      <c r="T366346" s="33"/>
    </row>
    <row r="366363" spans="19:20">
      <c r="S366363" s="33"/>
      <c r="T366363" s="33"/>
    </row>
    <row r="366380" spans="19:20">
      <c r="S366380" s="33"/>
      <c r="T366380" s="33"/>
    </row>
    <row r="366397" spans="19:20">
      <c r="S366397" s="33"/>
      <c r="T366397" s="33"/>
    </row>
    <row r="366414" spans="19:20">
      <c r="S366414" s="33"/>
      <c r="T366414" s="33"/>
    </row>
    <row r="366431" spans="19:20">
      <c r="S366431" s="33"/>
      <c r="T366431" s="33"/>
    </row>
    <row r="366448" spans="19:20">
      <c r="S366448" s="33"/>
      <c r="T366448" s="33"/>
    </row>
    <row r="366465" spans="19:20">
      <c r="S366465" s="33"/>
      <c r="T366465" s="33"/>
    </row>
    <row r="366482" spans="19:20">
      <c r="S366482" s="33"/>
      <c r="T366482" s="33"/>
    </row>
    <row r="366499" spans="19:20">
      <c r="S366499" s="33"/>
      <c r="T366499" s="33"/>
    </row>
    <row r="366516" spans="19:20">
      <c r="S366516" s="33"/>
      <c r="T366516" s="33"/>
    </row>
    <row r="366533" spans="19:20">
      <c r="S366533" s="33"/>
      <c r="T366533" s="33"/>
    </row>
    <row r="366550" spans="19:20">
      <c r="S366550" s="33"/>
      <c r="T366550" s="33"/>
    </row>
    <row r="366567" spans="19:20">
      <c r="S366567" s="33"/>
      <c r="T366567" s="33"/>
    </row>
    <row r="366584" spans="19:20">
      <c r="S366584" s="33"/>
      <c r="T366584" s="33"/>
    </row>
    <row r="366601" spans="19:20">
      <c r="S366601" s="33"/>
      <c r="T366601" s="33"/>
    </row>
    <row r="366618" spans="19:20">
      <c r="S366618" s="33"/>
      <c r="T366618" s="33"/>
    </row>
    <row r="366635" spans="19:20">
      <c r="S366635" s="33"/>
      <c r="T366635" s="33"/>
    </row>
    <row r="366652" spans="19:20">
      <c r="S366652" s="33"/>
      <c r="T366652" s="33"/>
    </row>
    <row r="366669" spans="19:20">
      <c r="S366669" s="33"/>
      <c r="T366669" s="33"/>
    </row>
    <row r="366686" spans="19:20">
      <c r="S366686" s="33"/>
      <c r="T366686" s="33"/>
    </row>
    <row r="366703" spans="19:20">
      <c r="S366703" s="33"/>
      <c r="T366703" s="33"/>
    </row>
    <row r="366720" spans="19:20">
      <c r="S366720" s="33"/>
      <c r="T366720" s="33"/>
    </row>
    <row r="366737" spans="19:20">
      <c r="S366737" s="33"/>
      <c r="T366737" s="33"/>
    </row>
    <row r="366754" spans="19:20">
      <c r="S366754" s="33"/>
      <c r="T366754" s="33"/>
    </row>
    <row r="366771" spans="19:20">
      <c r="S366771" s="33"/>
      <c r="T366771" s="33"/>
    </row>
    <row r="366788" spans="19:20">
      <c r="S366788" s="33"/>
      <c r="T366788" s="33"/>
    </row>
    <row r="366805" spans="19:20">
      <c r="S366805" s="33"/>
      <c r="T366805" s="33"/>
    </row>
    <row r="366822" spans="19:20">
      <c r="S366822" s="33"/>
      <c r="T366822" s="33"/>
    </row>
    <row r="366839" spans="19:20">
      <c r="S366839" s="33"/>
      <c r="T366839" s="33"/>
    </row>
    <row r="366856" spans="19:20">
      <c r="S366856" s="33"/>
      <c r="T366856" s="33"/>
    </row>
    <row r="366873" spans="19:20">
      <c r="S366873" s="33"/>
      <c r="T366873" s="33"/>
    </row>
    <row r="366890" spans="19:20">
      <c r="S366890" s="33"/>
      <c r="T366890" s="33"/>
    </row>
    <row r="366907" spans="19:20">
      <c r="S366907" s="33"/>
      <c r="T366907" s="33"/>
    </row>
    <row r="366924" spans="19:20">
      <c r="S366924" s="33"/>
      <c r="T366924" s="33"/>
    </row>
    <row r="366941" spans="19:20">
      <c r="S366941" s="33"/>
      <c r="T366941" s="33"/>
    </row>
    <row r="366958" spans="19:20">
      <c r="S366958" s="33"/>
      <c r="T366958" s="33"/>
    </row>
    <row r="366975" spans="19:20">
      <c r="S366975" s="33"/>
      <c r="T366975" s="33"/>
    </row>
    <row r="366992" spans="19:20">
      <c r="S366992" s="33"/>
      <c r="T366992" s="33"/>
    </row>
    <row r="367009" spans="19:20">
      <c r="S367009" s="33"/>
      <c r="T367009" s="33"/>
    </row>
    <row r="367026" spans="19:20">
      <c r="S367026" s="33"/>
      <c r="T367026" s="33"/>
    </row>
    <row r="367043" spans="19:20">
      <c r="S367043" s="33"/>
      <c r="T367043" s="33"/>
    </row>
    <row r="367060" spans="19:20">
      <c r="S367060" s="33"/>
      <c r="T367060" s="33"/>
    </row>
    <row r="367077" spans="19:20">
      <c r="S367077" s="33"/>
      <c r="T367077" s="33"/>
    </row>
    <row r="367094" spans="19:20">
      <c r="S367094" s="33"/>
      <c r="T367094" s="33"/>
    </row>
    <row r="367111" spans="19:20">
      <c r="S367111" s="33"/>
      <c r="T367111" s="33"/>
    </row>
    <row r="367128" spans="19:20">
      <c r="S367128" s="33"/>
      <c r="T367128" s="33"/>
    </row>
    <row r="367145" spans="19:20">
      <c r="S367145" s="33"/>
      <c r="T367145" s="33"/>
    </row>
    <row r="367162" spans="19:20">
      <c r="S367162" s="33"/>
      <c r="T367162" s="33"/>
    </row>
    <row r="367179" spans="19:20">
      <c r="S367179" s="33"/>
      <c r="T367179" s="33"/>
    </row>
    <row r="367196" spans="19:20">
      <c r="S367196" s="33"/>
      <c r="T367196" s="33"/>
    </row>
    <row r="367213" spans="19:20">
      <c r="S367213" s="33"/>
      <c r="T367213" s="33"/>
    </row>
    <row r="367230" spans="19:20">
      <c r="S367230" s="33"/>
      <c r="T367230" s="33"/>
    </row>
    <row r="367247" spans="19:20">
      <c r="S367247" s="33"/>
      <c r="T367247" s="33"/>
    </row>
    <row r="367264" spans="19:20">
      <c r="S367264" s="33"/>
      <c r="T367264" s="33"/>
    </row>
    <row r="367281" spans="19:20">
      <c r="S367281" s="33"/>
      <c r="T367281" s="33"/>
    </row>
    <row r="367298" spans="19:20">
      <c r="S367298" s="33"/>
      <c r="T367298" s="33"/>
    </row>
    <row r="367315" spans="19:20">
      <c r="S367315" s="33"/>
      <c r="T367315" s="33"/>
    </row>
    <row r="367332" spans="19:20">
      <c r="S367332" s="33"/>
      <c r="T367332" s="33"/>
    </row>
    <row r="367349" spans="19:20">
      <c r="S367349" s="33"/>
      <c r="T367349" s="33"/>
    </row>
    <row r="367366" spans="19:20">
      <c r="S367366" s="33"/>
      <c r="T367366" s="33"/>
    </row>
    <row r="367383" spans="19:20">
      <c r="S367383" s="33"/>
      <c r="T367383" s="33"/>
    </row>
    <row r="367400" spans="19:20">
      <c r="S367400" s="33"/>
      <c r="T367400" s="33"/>
    </row>
    <row r="367417" spans="19:20">
      <c r="S367417" s="33"/>
      <c r="T367417" s="33"/>
    </row>
    <row r="367434" spans="19:20">
      <c r="S367434" s="33"/>
      <c r="T367434" s="33"/>
    </row>
    <row r="367451" spans="19:20">
      <c r="S367451" s="33"/>
      <c r="T367451" s="33"/>
    </row>
    <row r="367468" spans="19:20">
      <c r="S367468" s="33"/>
      <c r="T367468" s="33"/>
    </row>
    <row r="367485" spans="19:20">
      <c r="S367485" s="33"/>
      <c r="T367485" s="33"/>
    </row>
    <row r="367502" spans="19:20">
      <c r="S367502" s="33"/>
      <c r="T367502" s="33"/>
    </row>
    <row r="367519" spans="19:20">
      <c r="S367519" s="33"/>
      <c r="T367519" s="33"/>
    </row>
    <row r="367536" spans="19:20">
      <c r="S367536" s="33"/>
      <c r="T367536" s="33"/>
    </row>
    <row r="367553" spans="19:20">
      <c r="S367553" s="33"/>
      <c r="T367553" s="33"/>
    </row>
    <row r="367570" spans="19:20">
      <c r="S367570" s="33"/>
      <c r="T367570" s="33"/>
    </row>
    <row r="367587" spans="19:20">
      <c r="S367587" s="33"/>
      <c r="T367587" s="33"/>
    </row>
    <row r="367604" spans="19:20">
      <c r="S367604" s="33"/>
      <c r="T367604" s="33"/>
    </row>
    <row r="367621" spans="19:20">
      <c r="S367621" s="33"/>
      <c r="T367621" s="33"/>
    </row>
    <row r="367638" spans="19:20">
      <c r="S367638" s="33"/>
      <c r="T367638" s="33"/>
    </row>
    <row r="367655" spans="19:20">
      <c r="S367655" s="33"/>
      <c r="T367655" s="33"/>
    </row>
    <row r="367672" spans="19:20">
      <c r="S367672" s="33"/>
      <c r="T367672" s="33"/>
    </row>
    <row r="367689" spans="19:20">
      <c r="S367689" s="33"/>
      <c r="T367689" s="33"/>
    </row>
    <row r="367706" spans="19:20">
      <c r="S367706" s="33"/>
      <c r="T367706" s="33"/>
    </row>
    <row r="367723" spans="19:20">
      <c r="S367723" s="33"/>
      <c r="T367723" s="33"/>
    </row>
    <row r="367740" spans="19:20">
      <c r="S367740" s="33"/>
      <c r="T367740" s="33"/>
    </row>
    <row r="367757" spans="19:20">
      <c r="S367757" s="33"/>
      <c r="T367757" s="33"/>
    </row>
    <row r="367774" spans="19:20">
      <c r="S367774" s="33"/>
      <c r="T367774" s="33"/>
    </row>
    <row r="367791" spans="19:20">
      <c r="S367791" s="33"/>
      <c r="T367791" s="33"/>
    </row>
    <row r="367808" spans="19:20">
      <c r="S367808" s="33"/>
      <c r="T367808" s="33"/>
    </row>
    <row r="367825" spans="19:20">
      <c r="S367825" s="33"/>
      <c r="T367825" s="33"/>
    </row>
    <row r="367842" spans="19:20">
      <c r="S367842" s="33"/>
      <c r="T367842" s="33"/>
    </row>
    <row r="367859" spans="19:20">
      <c r="S367859" s="33"/>
      <c r="T367859" s="33"/>
    </row>
    <row r="367876" spans="19:20">
      <c r="S367876" s="33"/>
      <c r="T367876" s="33"/>
    </row>
    <row r="367893" spans="19:20">
      <c r="S367893" s="33"/>
      <c r="T367893" s="33"/>
    </row>
    <row r="367910" spans="19:20">
      <c r="S367910" s="33"/>
      <c r="T367910" s="33"/>
    </row>
    <row r="367927" spans="19:20">
      <c r="S367927" s="33"/>
      <c r="T367927" s="33"/>
    </row>
    <row r="367944" spans="19:20">
      <c r="S367944" s="33"/>
      <c r="T367944" s="33"/>
    </row>
    <row r="367961" spans="19:20">
      <c r="S367961" s="33"/>
      <c r="T367961" s="33"/>
    </row>
    <row r="367978" spans="19:20">
      <c r="S367978" s="33"/>
      <c r="T367978" s="33"/>
    </row>
    <row r="367995" spans="19:20">
      <c r="S367995" s="33"/>
      <c r="T367995" s="33"/>
    </row>
    <row r="368012" spans="19:20">
      <c r="S368012" s="33"/>
      <c r="T368012" s="33"/>
    </row>
    <row r="368029" spans="19:20">
      <c r="S368029" s="33"/>
      <c r="T368029" s="33"/>
    </row>
    <row r="368046" spans="19:20">
      <c r="S368046" s="33"/>
      <c r="T368046" s="33"/>
    </row>
    <row r="368063" spans="19:20">
      <c r="S368063" s="33"/>
      <c r="T368063" s="33"/>
    </row>
    <row r="368080" spans="19:20">
      <c r="S368080" s="33"/>
      <c r="T368080" s="33"/>
    </row>
    <row r="368097" spans="19:20">
      <c r="S368097" s="33"/>
      <c r="T368097" s="33"/>
    </row>
    <row r="368114" spans="19:20">
      <c r="S368114" s="33"/>
      <c r="T368114" s="33"/>
    </row>
    <row r="368131" spans="19:20">
      <c r="S368131" s="33"/>
      <c r="T368131" s="33"/>
    </row>
    <row r="368148" spans="19:20">
      <c r="S368148" s="33"/>
      <c r="T368148" s="33"/>
    </row>
    <row r="368165" spans="19:20">
      <c r="S368165" s="33"/>
      <c r="T368165" s="33"/>
    </row>
    <row r="368182" spans="19:20">
      <c r="S368182" s="33"/>
      <c r="T368182" s="33"/>
    </row>
    <row r="368199" spans="19:20">
      <c r="S368199" s="33"/>
      <c r="T368199" s="33"/>
    </row>
    <row r="368216" spans="19:20">
      <c r="S368216" s="33"/>
      <c r="T368216" s="33"/>
    </row>
    <row r="368233" spans="19:20">
      <c r="S368233" s="33"/>
      <c r="T368233" s="33"/>
    </row>
    <row r="368250" spans="19:20">
      <c r="S368250" s="33"/>
      <c r="T368250" s="33"/>
    </row>
    <row r="368267" spans="19:20">
      <c r="S368267" s="33"/>
      <c r="T368267" s="33"/>
    </row>
    <row r="368284" spans="19:20">
      <c r="S368284" s="33"/>
      <c r="T368284" s="33"/>
    </row>
    <row r="368301" spans="19:20">
      <c r="S368301" s="33"/>
      <c r="T368301" s="33"/>
    </row>
    <row r="368318" spans="19:20">
      <c r="S368318" s="33"/>
      <c r="T368318" s="33"/>
    </row>
    <row r="368335" spans="19:20">
      <c r="S368335" s="33"/>
      <c r="T368335" s="33"/>
    </row>
    <row r="368352" spans="19:20">
      <c r="S368352" s="33"/>
      <c r="T368352" s="33"/>
    </row>
    <row r="368369" spans="19:20">
      <c r="S368369" s="33"/>
      <c r="T368369" s="33"/>
    </row>
    <row r="368386" spans="19:20">
      <c r="S368386" s="33"/>
      <c r="T368386" s="33"/>
    </row>
    <row r="368403" spans="19:20">
      <c r="S368403" s="33"/>
      <c r="T368403" s="33"/>
    </row>
    <row r="368420" spans="19:20">
      <c r="S368420" s="33"/>
      <c r="T368420" s="33"/>
    </row>
    <row r="368437" spans="19:20">
      <c r="S368437" s="33"/>
      <c r="T368437" s="33"/>
    </row>
    <row r="368454" spans="19:20">
      <c r="S368454" s="33"/>
      <c r="T368454" s="33"/>
    </row>
    <row r="368471" spans="19:20">
      <c r="S368471" s="33"/>
      <c r="T368471" s="33"/>
    </row>
    <row r="368488" spans="19:20">
      <c r="S368488" s="33"/>
      <c r="T368488" s="33"/>
    </row>
    <row r="368505" spans="19:20">
      <c r="S368505" s="33"/>
      <c r="T368505" s="33"/>
    </row>
    <row r="368522" spans="19:20">
      <c r="S368522" s="33"/>
      <c r="T368522" s="33"/>
    </row>
    <row r="368539" spans="19:20">
      <c r="S368539" s="33"/>
      <c r="T368539" s="33"/>
    </row>
    <row r="368556" spans="19:20">
      <c r="S368556" s="33"/>
      <c r="T368556" s="33"/>
    </row>
    <row r="368573" spans="19:20">
      <c r="S368573" s="33"/>
      <c r="T368573" s="33"/>
    </row>
    <row r="368590" spans="19:20">
      <c r="S368590" s="33"/>
      <c r="T368590" s="33"/>
    </row>
    <row r="368607" spans="19:20">
      <c r="S368607" s="33"/>
      <c r="T368607" s="33"/>
    </row>
    <row r="368624" spans="19:20">
      <c r="S368624" s="33"/>
      <c r="T368624" s="33"/>
    </row>
    <row r="368641" spans="19:20">
      <c r="S368641" s="33"/>
      <c r="T368641" s="33"/>
    </row>
    <row r="368658" spans="19:20">
      <c r="S368658" s="33"/>
      <c r="T368658" s="33"/>
    </row>
    <row r="368675" spans="19:20">
      <c r="S368675" s="33"/>
      <c r="T368675" s="33"/>
    </row>
    <row r="368692" spans="19:20">
      <c r="S368692" s="33"/>
      <c r="T368692" s="33"/>
    </row>
    <row r="368709" spans="19:20">
      <c r="S368709" s="33"/>
      <c r="T368709" s="33"/>
    </row>
    <row r="368726" spans="19:20">
      <c r="S368726" s="33"/>
      <c r="T368726" s="33"/>
    </row>
    <row r="368743" spans="19:20">
      <c r="S368743" s="33"/>
      <c r="T368743" s="33"/>
    </row>
    <row r="368760" spans="19:20">
      <c r="S368760" s="33"/>
      <c r="T368760" s="33"/>
    </row>
    <row r="368777" spans="19:20">
      <c r="S368777" s="33"/>
      <c r="T368777" s="33"/>
    </row>
    <row r="368794" spans="19:20">
      <c r="S368794" s="33"/>
      <c r="T368794" s="33"/>
    </row>
    <row r="368811" spans="19:20">
      <c r="S368811" s="33"/>
      <c r="T368811" s="33"/>
    </row>
    <row r="368828" spans="19:20">
      <c r="S368828" s="33"/>
      <c r="T368828" s="33"/>
    </row>
    <row r="368845" spans="19:20">
      <c r="S368845" s="33"/>
      <c r="T368845" s="33"/>
    </row>
    <row r="368862" spans="19:20">
      <c r="S368862" s="33"/>
      <c r="T368862" s="33"/>
    </row>
    <row r="368879" spans="19:20">
      <c r="S368879" s="33"/>
      <c r="T368879" s="33"/>
    </row>
    <row r="368896" spans="19:20">
      <c r="S368896" s="33"/>
      <c r="T368896" s="33"/>
    </row>
    <row r="368913" spans="19:20">
      <c r="S368913" s="33"/>
      <c r="T368913" s="33"/>
    </row>
    <row r="368930" spans="19:20">
      <c r="S368930" s="33"/>
      <c r="T368930" s="33"/>
    </row>
    <row r="368947" spans="19:20">
      <c r="S368947" s="33"/>
      <c r="T368947" s="33"/>
    </row>
    <row r="368964" spans="19:20">
      <c r="S368964" s="33"/>
      <c r="T368964" s="33"/>
    </row>
    <row r="368981" spans="19:20">
      <c r="S368981" s="33"/>
      <c r="T368981" s="33"/>
    </row>
    <row r="368998" spans="19:20">
      <c r="S368998" s="33"/>
      <c r="T368998" s="33"/>
    </row>
    <row r="369015" spans="19:20">
      <c r="S369015" s="33"/>
      <c r="T369015" s="33"/>
    </row>
    <row r="369032" spans="19:20">
      <c r="S369032" s="33"/>
      <c r="T369032" s="33"/>
    </row>
    <row r="369049" spans="19:20">
      <c r="S369049" s="33"/>
      <c r="T369049" s="33"/>
    </row>
    <row r="369066" spans="19:20">
      <c r="S369066" s="33"/>
      <c r="T369066" s="33"/>
    </row>
    <row r="369083" spans="19:20">
      <c r="S369083" s="33"/>
      <c r="T369083" s="33"/>
    </row>
    <row r="369100" spans="19:20">
      <c r="S369100" s="33"/>
      <c r="T369100" s="33"/>
    </row>
    <row r="369117" spans="19:20">
      <c r="S369117" s="33"/>
      <c r="T369117" s="33"/>
    </row>
    <row r="369134" spans="19:20">
      <c r="S369134" s="33"/>
      <c r="T369134" s="33"/>
    </row>
    <row r="369151" spans="19:20">
      <c r="S369151" s="33"/>
      <c r="T369151" s="33"/>
    </row>
    <row r="369168" spans="19:20">
      <c r="S369168" s="33"/>
      <c r="T369168" s="33"/>
    </row>
    <row r="369185" spans="19:20">
      <c r="S369185" s="33"/>
      <c r="T369185" s="33"/>
    </row>
    <row r="369202" spans="19:20">
      <c r="S369202" s="33"/>
      <c r="T369202" s="33"/>
    </row>
    <row r="369219" spans="19:20">
      <c r="S369219" s="33"/>
      <c r="T369219" s="33"/>
    </row>
    <row r="369236" spans="19:20">
      <c r="S369236" s="33"/>
      <c r="T369236" s="33"/>
    </row>
    <row r="369253" spans="19:20">
      <c r="S369253" s="33"/>
      <c r="T369253" s="33"/>
    </row>
    <row r="369270" spans="19:20">
      <c r="S369270" s="33"/>
      <c r="T369270" s="33"/>
    </row>
    <row r="369287" spans="19:20">
      <c r="S369287" s="33"/>
      <c r="T369287" s="33"/>
    </row>
    <row r="369304" spans="19:20">
      <c r="S369304" s="33"/>
      <c r="T369304" s="33"/>
    </row>
    <row r="369321" spans="19:20">
      <c r="S369321" s="33"/>
      <c r="T369321" s="33"/>
    </row>
    <row r="369338" spans="19:20">
      <c r="S369338" s="33"/>
      <c r="T369338" s="33"/>
    </row>
    <row r="369355" spans="19:20">
      <c r="S369355" s="33"/>
      <c r="T369355" s="33"/>
    </row>
    <row r="369372" spans="19:20">
      <c r="S369372" s="33"/>
      <c r="T369372" s="33"/>
    </row>
    <row r="369389" spans="19:20">
      <c r="S369389" s="33"/>
      <c r="T369389" s="33"/>
    </row>
    <row r="369406" spans="19:20">
      <c r="S369406" s="33"/>
      <c r="T369406" s="33"/>
    </row>
    <row r="369423" spans="19:20">
      <c r="S369423" s="33"/>
      <c r="T369423" s="33"/>
    </row>
    <row r="369440" spans="19:20">
      <c r="S369440" s="33"/>
      <c r="T369440" s="33"/>
    </row>
    <row r="369457" spans="19:20">
      <c r="S369457" s="33"/>
      <c r="T369457" s="33"/>
    </row>
    <row r="369474" spans="19:20">
      <c r="S369474" s="33"/>
      <c r="T369474" s="33"/>
    </row>
    <row r="369491" spans="19:20">
      <c r="S369491" s="33"/>
      <c r="T369491" s="33"/>
    </row>
    <row r="369508" spans="19:20">
      <c r="S369508" s="33"/>
      <c r="T369508" s="33"/>
    </row>
    <row r="369525" spans="19:20">
      <c r="S369525" s="33"/>
      <c r="T369525" s="33"/>
    </row>
    <row r="369542" spans="19:20">
      <c r="S369542" s="33"/>
      <c r="T369542" s="33"/>
    </row>
    <row r="369559" spans="19:20">
      <c r="S369559" s="33"/>
      <c r="T369559" s="33"/>
    </row>
    <row r="369576" spans="19:20">
      <c r="S369576" s="33"/>
      <c r="T369576" s="33"/>
    </row>
    <row r="369593" spans="19:20">
      <c r="S369593" s="33"/>
      <c r="T369593" s="33"/>
    </row>
    <row r="369610" spans="19:20">
      <c r="S369610" s="33"/>
      <c r="T369610" s="33"/>
    </row>
    <row r="369627" spans="19:20">
      <c r="S369627" s="33"/>
      <c r="T369627" s="33"/>
    </row>
    <row r="369644" spans="19:20">
      <c r="S369644" s="33"/>
      <c r="T369644" s="33"/>
    </row>
    <row r="369661" spans="19:20">
      <c r="S369661" s="33"/>
      <c r="T369661" s="33"/>
    </row>
    <row r="369678" spans="19:20">
      <c r="S369678" s="33"/>
      <c r="T369678" s="33"/>
    </row>
    <row r="369695" spans="19:20">
      <c r="S369695" s="33"/>
      <c r="T369695" s="33"/>
    </row>
    <row r="369712" spans="19:20">
      <c r="S369712" s="33"/>
      <c r="T369712" s="33"/>
    </row>
    <row r="369729" spans="19:20">
      <c r="S369729" s="33"/>
      <c r="T369729" s="33"/>
    </row>
    <row r="369746" spans="19:20">
      <c r="S369746" s="33"/>
      <c r="T369746" s="33"/>
    </row>
    <row r="369763" spans="19:20">
      <c r="S369763" s="33"/>
      <c r="T369763" s="33"/>
    </row>
    <row r="369780" spans="19:20">
      <c r="S369780" s="33"/>
      <c r="T369780" s="33"/>
    </row>
    <row r="369797" spans="19:20">
      <c r="S369797" s="33"/>
      <c r="T369797" s="33"/>
    </row>
    <row r="369814" spans="19:20">
      <c r="S369814" s="33"/>
      <c r="T369814" s="33"/>
    </row>
    <row r="369831" spans="19:20">
      <c r="S369831" s="33"/>
      <c r="T369831" s="33"/>
    </row>
    <row r="369848" spans="19:20">
      <c r="S369848" s="33"/>
      <c r="T369848" s="33"/>
    </row>
    <row r="369865" spans="19:20">
      <c r="S369865" s="33"/>
      <c r="T369865" s="33"/>
    </row>
    <row r="369882" spans="19:20">
      <c r="S369882" s="33"/>
      <c r="T369882" s="33"/>
    </row>
    <row r="369899" spans="19:20">
      <c r="S369899" s="33"/>
      <c r="T369899" s="33"/>
    </row>
    <row r="369916" spans="19:20">
      <c r="S369916" s="33"/>
      <c r="T369916" s="33"/>
    </row>
    <row r="369933" spans="19:20">
      <c r="S369933" s="33"/>
      <c r="T369933" s="33"/>
    </row>
    <row r="369950" spans="19:20">
      <c r="S369950" s="33"/>
      <c r="T369950" s="33"/>
    </row>
    <row r="369967" spans="19:20">
      <c r="S369967" s="33"/>
      <c r="T369967" s="33"/>
    </row>
    <row r="369984" spans="19:20">
      <c r="S369984" s="33"/>
      <c r="T369984" s="33"/>
    </row>
    <row r="370001" spans="19:20">
      <c r="S370001" s="33"/>
      <c r="T370001" s="33"/>
    </row>
    <row r="370018" spans="19:20">
      <c r="S370018" s="33"/>
      <c r="T370018" s="33"/>
    </row>
    <row r="370035" spans="19:20">
      <c r="S370035" s="33"/>
      <c r="T370035" s="33"/>
    </row>
    <row r="370052" spans="19:20">
      <c r="S370052" s="33"/>
      <c r="T370052" s="33"/>
    </row>
    <row r="370069" spans="19:20">
      <c r="S370069" s="33"/>
      <c r="T370069" s="33"/>
    </row>
    <row r="370086" spans="19:20">
      <c r="S370086" s="33"/>
      <c r="T370086" s="33"/>
    </row>
    <row r="370103" spans="19:20">
      <c r="S370103" s="33"/>
      <c r="T370103" s="33"/>
    </row>
    <row r="370120" spans="19:20">
      <c r="S370120" s="33"/>
      <c r="T370120" s="33"/>
    </row>
    <row r="370137" spans="19:20">
      <c r="S370137" s="33"/>
      <c r="T370137" s="33"/>
    </row>
    <row r="370154" spans="19:20">
      <c r="S370154" s="33"/>
      <c r="T370154" s="33"/>
    </row>
    <row r="370171" spans="19:20">
      <c r="S370171" s="33"/>
      <c r="T370171" s="33"/>
    </row>
    <row r="370188" spans="19:20">
      <c r="S370188" s="33"/>
      <c r="T370188" s="33"/>
    </row>
    <row r="370205" spans="19:20">
      <c r="S370205" s="33"/>
      <c r="T370205" s="33"/>
    </row>
    <row r="370222" spans="19:20">
      <c r="S370222" s="33"/>
      <c r="T370222" s="33"/>
    </row>
    <row r="370239" spans="19:20">
      <c r="S370239" s="33"/>
      <c r="T370239" s="33"/>
    </row>
    <row r="370256" spans="19:20">
      <c r="S370256" s="33"/>
      <c r="T370256" s="33"/>
    </row>
    <row r="370273" spans="19:20">
      <c r="S370273" s="33"/>
      <c r="T370273" s="33"/>
    </row>
    <row r="370290" spans="19:20">
      <c r="S370290" s="33"/>
      <c r="T370290" s="33"/>
    </row>
    <row r="370307" spans="19:20">
      <c r="S370307" s="33"/>
      <c r="T370307" s="33"/>
    </row>
    <row r="370324" spans="19:20">
      <c r="S370324" s="33"/>
      <c r="T370324" s="33"/>
    </row>
    <row r="370341" spans="19:20">
      <c r="S370341" s="33"/>
      <c r="T370341" s="33"/>
    </row>
    <row r="370358" spans="19:20">
      <c r="S370358" s="33"/>
      <c r="T370358" s="33"/>
    </row>
    <row r="370375" spans="19:20">
      <c r="S370375" s="33"/>
      <c r="T370375" s="33"/>
    </row>
    <row r="370392" spans="19:20">
      <c r="S370392" s="33"/>
      <c r="T370392" s="33"/>
    </row>
    <row r="370409" spans="19:20">
      <c r="S370409" s="33"/>
      <c r="T370409" s="33"/>
    </row>
    <row r="370426" spans="19:20">
      <c r="S370426" s="33"/>
      <c r="T370426" s="33"/>
    </row>
    <row r="370443" spans="19:20">
      <c r="S370443" s="33"/>
      <c r="T370443" s="33"/>
    </row>
    <row r="370460" spans="19:20">
      <c r="S370460" s="33"/>
      <c r="T370460" s="33"/>
    </row>
    <row r="370477" spans="19:20">
      <c r="S370477" s="33"/>
      <c r="T370477" s="33"/>
    </row>
    <row r="370494" spans="19:20">
      <c r="S370494" s="33"/>
      <c r="T370494" s="33"/>
    </row>
    <row r="370511" spans="19:20">
      <c r="S370511" s="33"/>
      <c r="T370511" s="33"/>
    </row>
    <row r="370528" spans="19:20">
      <c r="S370528" s="33"/>
      <c r="T370528" s="33"/>
    </row>
    <row r="370545" spans="19:20">
      <c r="S370545" s="33"/>
      <c r="T370545" s="33"/>
    </row>
    <row r="370562" spans="19:20">
      <c r="S370562" s="33"/>
      <c r="T370562" s="33"/>
    </row>
    <row r="370579" spans="19:20">
      <c r="S370579" s="33"/>
      <c r="T370579" s="33"/>
    </row>
    <row r="370596" spans="19:20">
      <c r="S370596" s="33"/>
      <c r="T370596" s="33"/>
    </row>
    <row r="370613" spans="19:20">
      <c r="S370613" s="33"/>
      <c r="T370613" s="33"/>
    </row>
    <row r="370630" spans="19:20">
      <c r="S370630" s="33"/>
      <c r="T370630" s="33"/>
    </row>
    <row r="370647" spans="19:20">
      <c r="S370647" s="33"/>
      <c r="T370647" s="33"/>
    </row>
    <row r="370664" spans="19:20">
      <c r="S370664" s="33"/>
      <c r="T370664" s="33"/>
    </row>
    <row r="370681" spans="19:20">
      <c r="S370681" s="33"/>
      <c r="T370681" s="33"/>
    </row>
    <row r="370698" spans="19:20">
      <c r="S370698" s="33"/>
      <c r="T370698" s="33"/>
    </row>
    <row r="370715" spans="19:20">
      <c r="S370715" s="33"/>
      <c r="T370715" s="33"/>
    </row>
    <row r="370732" spans="19:20">
      <c r="S370732" s="33"/>
      <c r="T370732" s="33"/>
    </row>
    <row r="370749" spans="19:20">
      <c r="S370749" s="33"/>
      <c r="T370749" s="33"/>
    </row>
    <row r="370766" spans="19:20">
      <c r="S370766" s="33"/>
      <c r="T370766" s="33"/>
    </row>
    <row r="370783" spans="19:20">
      <c r="S370783" s="33"/>
      <c r="T370783" s="33"/>
    </row>
    <row r="370800" spans="19:20">
      <c r="S370800" s="33"/>
      <c r="T370800" s="33"/>
    </row>
    <row r="370817" spans="19:20">
      <c r="S370817" s="33"/>
      <c r="T370817" s="33"/>
    </row>
    <row r="370834" spans="19:20">
      <c r="S370834" s="33"/>
      <c r="T370834" s="33"/>
    </row>
    <row r="370851" spans="19:20">
      <c r="S370851" s="33"/>
      <c r="T370851" s="33"/>
    </row>
    <row r="370868" spans="19:20">
      <c r="S370868" s="33"/>
      <c r="T370868" s="33"/>
    </row>
    <row r="370885" spans="19:20">
      <c r="S370885" s="33"/>
      <c r="T370885" s="33"/>
    </row>
    <row r="370902" spans="19:20">
      <c r="S370902" s="33"/>
      <c r="T370902" s="33"/>
    </row>
    <row r="370919" spans="19:20">
      <c r="S370919" s="33"/>
      <c r="T370919" s="33"/>
    </row>
    <row r="370936" spans="19:20">
      <c r="S370936" s="33"/>
      <c r="T370936" s="33"/>
    </row>
    <row r="370953" spans="19:20">
      <c r="S370953" s="33"/>
      <c r="T370953" s="33"/>
    </row>
    <row r="370970" spans="19:20">
      <c r="S370970" s="33"/>
      <c r="T370970" s="33"/>
    </row>
    <row r="370987" spans="19:20">
      <c r="S370987" s="33"/>
      <c r="T370987" s="33"/>
    </row>
    <row r="371004" spans="19:20">
      <c r="S371004" s="33"/>
      <c r="T371004" s="33"/>
    </row>
    <row r="371021" spans="19:20">
      <c r="S371021" s="33"/>
      <c r="T371021" s="33"/>
    </row>
    <row r="371038" spans="19:20">
      <c r="S371038" s="33"/>
      <c r="T371038" s="33"/>
    </row>
    <row r="371055" spans="19:20">
      <c r="S371055" s="33"/>
      <c r="T371055" s="33"/>
    </row>
    <row r="371072" spans="19:20">
      <c r="S371072" s="33"/>
      <c r="T371072" s="33"/>
    </row>
    <row r="371089" spans="19:20">
      <c r="S371089" s="33"/>
      <c r="T371089" s="33"/>
    </row>
    <row r="371106" spans="19:20">
      <c r="S371106" s="33"/>
      <c r="T371106" s="33"/>
    </row>
    <row r="371123" spans="19:20">
      <c r="S371123" s="33"/>
      <c r="T371123" s="33"/>
    </row>
    <row r="371140" spans="19:20">
      <c r="S371140" s="33"/>
      <c r="T371140" s="33"/>
    </row>
    <row r="371157" spans="19:20">
      <c r="S371157" s="33"/>
      <c r="T371157" s="33"/>
    </row>
    <row r="371174" spans="19:20">
      <c r="S371174" s="33"/>
      <c r="T371174" s="33"/>
    </row>
    <row r="371191" spans="19:20">
      <c r="S371191" s="33"/>
      <c r="T371191" s="33"/>
    </row>
    <row r="371208" spans="19:20">
      <c r="S371208" s="33"/>
      <c r="T371208" s="33"/>
    </row>
    <row r="371225" spans="19:20">
      <c r="S371225" s="33"/>
      <c r="T371225" s="33"/>
    </row>
    <row r="371242" spans="19:20">
      <c r="S371242" s="33"/>
      <c r="T371242" s="33"/>
    </row>
    <row r="371259" spans="19:20">
      <c r="S371259" s="33"/>
      <c r="T371259" s="33"/>
    </row>
    <row r="371276" spans="19:20">
      <c r="S371276" s="33"/>
      <c r="T371276" s="33"/>
    </row>
    <row r="371293" spans="19:20">
      <c r="S371293" s="33"/>
      <c r="T371293" s="33"/>
    </row>
    <row r="371310" spans="19:20">
      <c r="S371310" s="33"/>
      <c r="T371310" s="33"/>
    </row>
    <row r="371327" spans="19:20">
      <c r="S371327" s="33"/>
      <c r="T371327" s="33"/>
    </row>
    <row r="371344" spans="19:20">
      <c r="S371344" s="33"/>
      <c r="T371344" s="33"/>
    </row>
    <row r="371361" spans="19:20">
      <c r="S371361" s="33"/>
      <c r="T371361" s="33"/>
    </row>
    <row r="371378" spans="19:20">
      <c r="S371378" s="33"/>
      <c r="T371378" s="33"/>
    </row>
    <row r="371395" spans="19:20">
      <c r="S371395" s="33"/>
      <c r="T371395" s="33"/>
    </row>
    <row r="371412" spans="19:20">
      <c r="S371412" s="33"/>
      <c r="T371412" s="33"/>
    </row>
    <row r="371429" spans="19:20">
      <c r="S371429" s="33"/>
      <c r="T371429" s="33"/>
    </row>
    <row r="371446" spans="19:20">
      <c r="S371446" s="33"/>
      <c r="T371446" s="33"/>
    </row>
    <row r="371463" spans="19:20">
      <c r="S371463" s="33"/>
      <c r="T371463" s="33"/>
    </row>
    <row r="371480" spans="19:20">
      <c r="S371480" s="33"/>
      <c r="T371480" s="33"/>
    </row>
    <row r="371497" spans="19:20">
      <c r="S371497" s="33"/>
      <c r="T371497" s="33"/>
    </row>
    <row r="371514" spans="19:20">
      <c r="S371514" s="33"/>
      <c r="T371514" s="33"/>
    </row>
    <row r="371531" spans="19:20">
      <c r="S371531" s="33"/>
      <c r="T371531" s="33"/>
    </row>
    <row r="371548" spans="19:20">
      <c r="S371548" s="33"/>
      <c r="T371548" s="33"/>
    </row>
    <row r="371565" spans="19:20">
      <c r="S371565" s="33"/>
      <c r="T371565" s="33"/>
    </row>
    <row r="371582" spans="19:20">
      <c r="S371582" s="33"/>
      <c r="T371582" s="33"/>
    </row>
    <row r="371599" spans="19:20">
      <c r="S371599" s="33"/>
      <c r="T371599" s="33"/>
    </row>
    <row r="371616" spans="19:20">
      <c r="S371616" s="33"/>
      <c r="T371616" s="33"/>
    </row>
    <row r="371633" spans="19:20">
      <c r="S371633" s="33"/>
      <c r="T371633" s="33"/>
    </row>
    <row r="371650" spans="19:20">
      <c r="S371650" s="33"/>
      <c r="T371650" s="33"/>
    </row>
    <row r="371667" spans="19:20">
      <c r="S371667" s="33"/>
      <c r="T371667" s="33"/>
    </row>
    <row r="371684" spans="19:20">
      <c r="S371684" s="33"/>
      <c r="T371684" s="33"/>
    </row>
    <row r="371701" spans="19:20">
      <c r="S371701" s="33"/>
      <c r="T371701" s="33"/>
    </row>
    <row r="371718" spans="19:20">
      <c r="S371718" s="33"/>
      <c r="T371718" s="33"/>
    </row>
    <row r="371735" spans="19:20">
      <c r="S371735" s="33"/>
      <c r="T371735" s="33"/>
    </row>
    <row r="371752" spans="19:20">
      <c r="S371752" s="33"/>
      <c r="T371752" s="33"/>
    </row>
    <row r="371769" spans="19:20">
      <c r="S371769" s="33"/>
      <c r="T371769" s="33"/>
    </row>
    <row r="371786" spans="19:20">
      <c r="S371786" s="33"/>
      <c r="T371786" s="33"/>
    </row>
    <row r="371803" spans="19:20">
      <c r="S371803" s="33"/>
      <c r="T371803" s="33"/>
    </row>
    <row r="371820" spans="19:20">
      <c r="S371820" s="33"/>
      <c r="T371820" s="33"/>
    </row>
    <row r="371837" spans="19:20">
      <c r="S371837" s="33"/>
      <c r="T371837" s="33"/>
    </row>
    <row r="371854" spans="19:20">
      <c r="S371854" s="33"/>
      <c r="T371854" s="33"/>
    </row>
    <row r="371871" spans="19:20">
      <c r="S371871" s="33"/>
      <c r="T371871" s="33"/>
    </row>
    <row r="371888" spans="19:20">
      <c r="S371888" s="33"/>
      <c r="T371888" s="33"/>
    </row>
    <row r="371905" spans="19:20">
      <c r="S371905" s="33"/>
      <c r="T371905" s="33"/>
    </row>
    <row r="371922" spans="19:20">
      <c r="S371922" s="33"/>
      <c r="T371922" s="33"/>
    </row>
    <row r="371939" spans="19:20">
      <c r="S371939" s="33"/>
      <c r="T371939" s="33"/>
    </row>
    <row r="371956" spans="19:20">
      <c r="S371956" s="33"/>
      <c r="T371956" s="33"/>
    </row>
    <row r="371973" spans="19:20">
      <c r="S371973" s="33"/>
      <c r="T371973" s="33"/>
    </row>
    <row r="371990" spans="19:20">
      <c r="S371990" s="33"/>
      <c r="T371990" s="33"/>
    </row>
    <row r="372007" spans="19:20">
      <c r="S372007" s="33"/>
      <c r="T372007" s="33"/>
    </row>
    <row r="372024" spans="19:20">
      <c r="S372024" s="33"/>
      <c r="T372024" s="33"/>
    </row>
    <row r="372041" spans="19:20">
      <c r="S372041" s="33"/>
      <c r="T372041" s="33"/>
    </row>
    <row r="372058" spans="19:20">
      <c r="S372058" s="33"/>
      <c r="T372058" s="33"/>
    </row>
    <row r="372075" spans="19:20">
      <c r="S372075" s="33"/>
      <c r="T372075" s="33"/>
    </row>
    <row r="372092" spans="19:20">
      <c r="S372092" s="33"/>
      <c r="T372092" s="33"/>
    </row>
    <row r="372109" spans="19:20">
      <c r="S372109" s="33"/>
      <c r="T372109" s="33"/>
    </row>
    <row r="372126" spans="19:20">
      <c r="S372126" s="33"/>
      <c r="T372126" s="33"/>
    </row>
    <row r="372143" spans="19:20">
      <c r="S372143" s="33"/>
      <c r="T372143" s="33"/>
    </row>
    <row r="372160" spans="19:20">
      <c r="S372160" s="33"/>
      <c r="T372160" s="33"/>
    </row>
    <row r="372177" spans="19:20">
      <c r="S372177" s="33"/>
      <c r="T372177" s="33"/>
    </row>
    <row r="372194" spans="19:20">
      <c r="S372194" s="33"/>
      <c r="T372194" s="33"/>
    </row>
    <row r="372211" spans="19:20">
      <c r="S372211" s="33"/>
      <c r="T372211" s="33"/>
    </row>
    <row r="372228" spans="19:20">
      <c r="S372228" s="33"/>
      <c r="T372228" s="33"/>
    </row>
    <row r="372245" spans="19:20">
      <c r="S372245" s="33"/>
      <c r="T372245" s="33"/>
    </row>
    <row r="372262" spans="19:20">
      <c r="S372262" s="33"/>
      <c r="T372262" s="33"/>
    </row>
    <row r="372279" spans="19:20">
      <c r="S372279" s="33"/>
      <c r="T372279" s="33"/>
    </row>
    <row r="372296" spans="19:20">
      <c r="S372296" s="33"/>
      <c r="T372296" s="33"/>
    </row>
    <row r="372313" spans="19:20">
      <c r="S372313" s="33"/>
      <c r="T372313" s="33"/>
    </row>
    <row r="372330" spans="19:20">
      <c r="S372330" s="33"/>
      <c r="T372330" s="33"/>
    </row>
    <row r="372347" spans="19:20">
      <c r="S372347" s="33"/>
      <c r="T372347" s="33"/>
    </row>
    <row r="372364" spans="19:20">
      <c r="S372364" s="33"/>
      <c r="T372364" s="33"/>
    </row>
    <row r="372381" spans="19:20">
      <c r="S372381" s="33"/>
      <c r="T372381" s="33"/>
    </row>
    <row r="372398" spans="19:20">
      <c r="S372398" s="33"/>
      <c r="T372398" s="33"/>
    </row>
    <row r="372415" spans="19:20">
      <c r="S372415" s="33"/>
      <c r="T372415" s="33"/>
    </row>
    <row r="372432" spans="19:20">
      <c r="S372432" s="33"/>
      <c r="T372432" s="33"/>
    </row>
    <row r="372449" spans="19:20">
      <c r="S372449" s="33"/>
      <c r="T372449" s="33"/>
    </row>
    <row r="372466" spans="19:20">
      <c r="S372466" s="33"/>
      <c r="T372466" s="33"/>
    </row>
    <row r="372483" spans="19:20">
      <c r="S372483" s="33"/>
      <c r="T372483" s="33"/>
    </row>
    <row r="372500" spans="19:20">
      <c r="S372500" s="33"/>
      <c r="T372500" s="33"/>
    </row>
    <row r="372517" spans="19:20">
      <c r="S372517" s="33"/>
      <c r="T372517" s="33"/>
    </row>
    <row r="372534" spans="19:20">
      <c r="S372534" s="33"/>
      <c r="T372534" s="33"/>
    </row>
    <row r="372551" spans="19:20">
      <c r="S372551" s="33"/>
      <c r="T372551" s="33"/>
    </row>
    <row r="372568" spans="19:20">
      <c r="S372568" s="33"/>
      <c r="T372568" s="33"/>
    </row>
    <row r="372585" spans="19:20">
      <c r="S372585" s="33"/>
      <c r="T372585" s="33"/>
    </row>
    <row r="372602" spans="19:20">
      <c r="S372602" s="33"/>
      <c r="T372602" s="33"/>
    </row>
    <row r="372619" spans="19:20">
      <c r="S372619" s="33"/>
      <c r="T372619" s="33"/>
    </row>
    <row r="372636" spans="19:20">
      <c r="S372636" s="33"/>
      <c r="T372636" s="33"/>
    </row>
    <row r="372653" spans="19:20">
      <c r="S372653" s="33"/>
      <c r="T372653" s="33"/>
    </row>
    <row r="372670" spans="19:20">
      <c r="S372670" s="33"/>
      <c r="T372670" s="33"/>
    </row>
    <row r="372687" spans="19:20">
      <c r="S372687" s="33"/>
      <c r="T372687" s="33"/>
    </row>
    <row r="372704" spans="19:20">
      <c r="S372704" s="33"/>
      <c r="T372704" s="33"/>
    </row>
    <row r="372721" spans="19:20">
      <c r="S372721" s="33"/>
      <c r="T372721" s="33"/>
    </row>
    <row r="372738" spans="19:20">
      <c r="S372738" s="33"/>
      <c r="T372738" s="33"/>
    </row>
    <row r="372755" spans="19:20">
      <c r="S372755" s="33"/>
      <c r="T372755" s="33"/>
    </row>
    <row r="372772" spans="19:20">
      <c r="S372772" s="33"/>
      <c r="T372772" s="33"/>
    </row>
    <row r="372789" spans="19:20">
      <c r="S372789" s="33"/>
      <c r="T372789" s="33"/>
    </row>
    <row r="372806" spans="19:20">
      <c r="S372806" s="33"/>
      <c r="T372806" s="33"/>
    </row>
    <row r="372823" spans="19:20">
      <c r="S372823" s="33"/>
      <c r="T372823" s="33"/>
    </row>
    <row r="372840" spans="19:20">
      <c r="S372840" s="33"/>
      <c r="T372840" s="33"/>
    </row>
    <row r="372857" spans="19:20">
      <c r="S372857" s="33"/>
      <c r="T372857" s="33"/>
    </row>
    <row r="372874" spans="19:20">
      <c r="S372874" s="33"/>
      <c r="T372874" s="33"/>
    </row>
    <row r="372891" spans="19:20">
      <c r="S372891" s="33"/>
      <c r="T372891" s="33"/>
    </row>
    <row r="372908" spans="19:20">
      <c r="S372908" s="33"/>
      <c r="T372908" s="33"/>
    </row>
    <row r="372925" spans="19:20">
      <c r="S372925" s="33"/>
      <c r="T372925" s="33"/>
    </row>
    <row r="372942" spans="19:20">
      <c r="S372942" s="33"/>
      <c r="T372942" s="33"/>
    </row>
    <row r="372959" spans="19:20">
      <c r="S372959" s="33"/>
      <c r="T372959" s="33"/>
    </row>
    <row r="372976" spans="19:20">
      <c r="S372976" s="33"/>
      <c r="T372976" s="33"/>
    </row>
    <row r="372993" spans="19:20">
      <c r="S372993" s="33"/>
      <c r="T372993" s="33"/>
    </row>
    <row r="373010" spans="19:20">
      <c r="S373010" s="33"/>
      <c r="T373010" s="33"/>
    </row>
    <row r="373027" spans="19:20">
      <c r="S373027" s="33"/>
      <c r="T373027" s="33"/>
    </row>
    <row r="373044" spans="19:20">
      <c r="S373044" s="33"/>
      <c r="T373044" s="33"/>
    </row>
    <row r="373061" spans="19:20">
      <c r="S373061" s="33"/>
      <c r="T373061" s="33"/>
    </row>
    <row r="373078" spans="19:20">
      <c r="S373078" s="33"/>
      <c r="T373078" s="33"/>
    </row>
    <row r="373095" spans="19:20">
      <c r="S373095" s="33"/>
      <c r="T373095" s="33"/>
    </row>
    <row r="373112" spans="19:20">
      <c r="S373112" s="33"/>
      <c r="T373112" s="33"/>
    </row>
    <row r="373129" spans="19:20">
      <c r="S373129" s="33"/>
      <c r="T373129" s="33"/>
    </row>
    <row r="373146" spans="19:20">
      <c r="S373146" s="33"/>
      <c r="T373146" s="33"/>
    </row>
    <row r="373163" spans="19:20">
      <c r="S373163" s="33"/>
      <c r="T373163" s="33"/>
    </row>
    <row r="373180" spans="19:20">
      <c r="S373180" s="33"/>
      <c r="T373180" s="33"/>
    </row>
    <row r="373197" spans="19:20">
      <c r="S373197" s="33"/>
      <c r="T373197" s="33"/>
    </row>
    <row r="373214" spans="19:20">
      <c r="S373214" s="33"/>
      <c r="T373214" s="33"/>
    </row>
    <row r="373231" spans="19:20">
      <c r="S373231" s="33"/>
      <c r="T373231" s="33"/>
    </row>
    <row r="373248" spans="19:20">
      <c r="S373248" s="33"/>
      <c r="T373248" s="33"/>
    </row>
    <row r="373265" spans="19:20">
      <c r="S373265" s="33"/>
      <c r="T373265" s="33"/>
    </row>
    <row r="373282" spans="19:20">
      <c r="S373282" s="33"/>
      <c r="T373282" s="33"/>
    </row>
    <row r="373299" spans="19:20">
      <c r="S373299" s="33"/>
      <c r="T373299" s="33"/>
    </row>
    <row r="373316" spans="19:20">
      <c r="S373316" s="33"/>
      <c r="T373316" s="33"/>
    </row>
    <row r="373333" spans="19:20">
      <c r="S373333" s="33"/>
      <c r="T373333" s="33"/>
    </row>
    <row r="373350" spans="19:20">
      <c r="S373350" s="33"/>
      <c r="T373350" s="33"/>
    </row>
    <row r="373367" spans="19:20">
      <c r="S373367" s="33"/>
      <c r="T373367" s="33"/>
    </row>
    <row r="373384" spans="19:20">
      <c r="S373384" s="33"/>
      <c r="T373384" s="33"/>
    </row>
    <row r="373401" spans="19:20">
      <c r="S373401" s="33"/>
      <c r="T373401" s="33"/>
    </row>
    <row r="373418" spans="19:20">
      <c r="S373418" s="33"/>
      <c r="T373418" s="33"/>
    </row>
    <row r="373435" spans="19:20">
      <c r="S373435" s="33"/>
      <c r="T373435" s="33"/>
    </row>
    <row r="373452" spans="19:20">
      <c r="S373452" s="33"/>
      <c r="T373452" s="33"/>
    </row>
    <row r="373469" spans="19:20">
      <c r="S373469" s="33"/>
      <c r="T373469" s="33"/>
    </row>
    <row r="373486" spans="19:20">
      <c r="S373486" s="33"/>
      <c r="T373486" s="33"/>
    </row>
    <row r="373503" spans="19:20">
      <c r="S373503" s="33"/>
      <c r="T373503" s="33"/>
    </row>
    <row r="373520" spans="19:20">
      <c r="S373520" s="33"/>
      <c r="T373520" s="33"/>
    </row>
    <row r="373537" spans="19:20">
      <c r="S373537" s="33"/>
      <c r="T373537" s="33"/>
    </row>
    <row r="373554" spans="19:20">
      <c r="S373554" s="33"/>
      <c r="T373554" s="33"/>
    </row>
    <row r="373571" spans="19:20">
      <c r="S373571" s="33"/>
      <c r="T373571" s="33"/>
    </row>
    <row r="373588" spans="19:20">
      <c r="S373588" s="33"/>
      <c r="T373588" s="33"/>
    </row>
    <row r="373605" spans="19:20">
      <c r="S373605" s="33"/>
      <c r="T373605" s="33"/>
    </row>
    <row r="373622" spans="19:20">
      <c r="S373622" s="33"/>
      <c r="T373622" s="33"/>
    </row>
    <row r="373639" spans="19:20">
      <c r="S373639" s="33"/>
      <c r="T373639" s="33"/>
    </row>
    <row r="373656" spans="19:20">
      <c r="S373656" s="33"/>
      <c r="T373656" s="33"/>
    </row>
    <row r="373673" spans="19:20">
      <c r="S373673" s="33"/>
      <c r="T373673" s="33"/>
    </row>
    <row r="373690" spans="19:20">
      <c r="S373690" s="33"/>
      <c r="T373690" s="33"/>
    </row>
    <row r="373707" spans="19:20">
      <c r="S373707" s="33"/>
      <c r="T373707" s="33"/>
    </row>
    <row r="373724" spans="19:20">
      <c r="S373724" s="33"/>
      <c r="T373724" s="33"/>
    </row>
    <row r="373741" spans="19:20">
      <c r="S373741" s="33"/>
      <c r="T373741" s="33"/>
    </row>
    <row r="373758" spans="19:20">
      <c r="S373758" s="33"/>
      <c r="T373758" s="33"/>
    </row>
    <row r="373775" spans="19:20">
      <c r="S373775" s="33"/>
      <c r="T373775" s="33"/>
    </row>
    <row r="373792" spans="19:20">
      <c r="S373792" s="33"/>
      <c r="T373792" s="33"/>
    </row>
    <row r="373809" spans="19:20">
      <c r="S373809" s="33"/>
      <c r="T373809" s="33"/>
    </row>
    <row r="373826" spans="19:20">
      <c r="S373826" s="33"/>
      <c r="T373826" s="33"/>
    </row>
    <row r="373843" spans="19:20">
      <c r="S373843" s="33"/>
      <c r="T373843" s="33"/>
    </row>
    <row r="373860" spans="19:20">
      <c r="S373860" s="33"/>
      <c r="T373860" s="33"/>
    </row>
    <row r="373877" spans="19:20">
      <c r="S373877" s="33"/>
      <c r="T373877" s="33"/>
    </row>
    <row r="373894" spans="19:20">
      <c r="S373894" s="33"/>
      <c r="T373894" s="33"/>
    </row>
    <row r="373911" spans="19:20">
      <c r="S373911" s="33"/>
      <c r="T373911" s="33"/>
    </row>
    <row r="373928" spans="19:20">
      <c r="S373928" s="33"/>
      <c r="T373928" s="33"/>
    </row>
    <row r="373945" spans="19:20">
      <c r="S373945" s="33"/>
      <c r="T373945" s="33"/>
    </row>
    <row r="373962" spans="19:20">
      <c r="S373962" s="33"/>
      <c r="T373962" s="33"/>
    </row>
    <row r="373979" spans="19:20">
      <c r="S373979" s="33"/>
      <c r="T373979" s="33"/>
    </row>
    <row r="373996" spans="19:20">
      <c r="S373996" s="33"/>
      <c r="T373996" s="33"/>
    </row>
    <row r="374013" spans="19:20">
      <c r="S374013" s="33"/>
      <c r="T374013" s="33"/>
    </row>
    <row r="374030" spans="19:20">
      <c r="S374030" s="33"/>
      <c r="T374030" s="33"/>
    </row>
    <row r="374047" spans="19:20">
      <c r="S374047" s="33"/>
      <c r="T374047" s="33"/>
    </row>
    <row r="374064" spans="19:20">
      <c r="S374064" s="33"/>
      <c r="T374064" s="33"/>
    </row>
    <row r="374081" spans="19:20">
      <c r="S374081" s="33"/>
      <c r="T374081" s="33"/>
    </row>
    <row r="374098" spans="19:20">
      <c r="S374098" s="33"/>
      <c r="T374098" s="33"/>
    </row>
    <row r="374115" spans="19:20">
      <c r="S374115" s="33"/>
      <c r="T374115" s="33"/>
    </row>
    <row r="374132" spans="19:20">
      <c r="S374132" s="33"/>
      <c r="T374132" s="33"/>
    </row>
    <row r="374149" spans="19:20">
      <c r="S374149" s="33"/>
      <c r="T374149" s="33"/>
    </row>
    <row r="374166" spans="19:20">
      <c r="S374166" s="33"/>
      <c r="T374166" s="33"/>
    </row>
    <row r="374183" spans="19:20">
      <c r="S374183" s="33"/>
      <c r="T374183" s="33"/>
    </row>
    <row r="374200" spans="19:20">
      <c r="S374200" s="33"/>
      <c r="T374200" s="33"/>
    </row>
    <row r="374217" spans="19:20">
      <c r="S374217" s="33"/>
      <c r="T374217" s="33"/>
    </row>
    <row r="374234" spans="19:20">
      <c r="S374234" s="33"/>
      <c r="T374234" s="33"/>
    </row>
    <row r="374251" spans="19:20">
      <c r="S374251" s="33"/>
      <c r="T374251" s="33"/>
    </row>
    <row r="374268" spans="19:20">
      <c r="S374268" s="33"/>
      <c r="T374268" s="33"/>
    </row>
    <row r="374285" spans="19:20">
      <c r="S374285" s="33"/>
      <c r="T374285" s="33"/>
    </row>
    <row r="374302" spans="19:20">
      <c r="S374302" s="33"/>
      <c r="T374302" s="33"/>
    </row>
    <row r="374319" spans="19:20">
      <c r="S374319" s="33"/>
      <c r="T374319" s="33"/>
    </row>
    <row r="374336" spans="19:20">
      <c r="S374336" s="33"/>
      <c r="T374336" s="33"/>
    </row>
    <row r="374353" spans="19:20">
      <c r="S374353" s="33"/>
      <c r="T374353" s="33"/>
    </row>
    <row r="374370" spans="19:20">
      <c r="S374370" s="33"/>
      <c r="T374370" s="33"/>
    </row>
    <row r="374387" spans="19:20">
      <c r="S374387" s="33"/>
      <c r="T374387" s="33"/>
    </row>
    <row r="374404" spans="19:20">
      <c r="S374404" s="33"/>
      <c r="T374404" s="33"/>
    </row>
    <row r="374421" spans="19:20">
      <c r="S374421" s="33"/>
      <c r="T374421" s="33"/>
    </row>
    <row r="374438" spans="19:20">
      <c r="S374438" s="33"/>
      <c r="T374438" s="33"/>
    </row>
    <row r="374455" spans="19:20">
      <c r="S374455" s="33"/>
      <c r="T374455" s="33"/>
    </row>
    <row r="374472" spans="19:20">
      <c r="S374472" s="33"/>
      <c r="T374472" s="33"/>
    </row>
    <row r="374489" spans="19:20">
      <c r="S374489" s="33"/>
      <c r="T374489" s="33"/>
    </row>
    <row r="374506" spans="19:20">
      <c r="S374506" s="33"/>
      <c r="T374506" s="33"/>
    </row>
    <row r="374523" spans="19:20">
      <c r="S374523" s="33"/>
      <c r="T374523" s="33"/>
    </row>
    <row r="374540" spans="19:20">
      <c r="S374540" s="33"/>
      <c r="T374540" s="33"/>
    </row>
    <row r="374557" spans="19:20">
      <c r="S374557" s="33"/>
      <c r="T374557" s="33"/>
    </row>
    <row r="374574" spans="19:20">
      <c r="S374574" s="33"/>
      <c r="T374574" s="33"/>
    </row>
    <row r="374591" spans="19:20">
      <c r="S374591" s="33"/>
      <c r="T374591" s="33"/>
    </row>
    <row r="374608" spans="19:20">
      <c r="S374608" s="33"/>
      <c r="T374608" s="33"/>
    </row>
    <row r="374625" spans="19:20">
      <c r="S374625" s="33"/>
      <c r="T374625" s="33"/>
    </row>
    <row r="374642" spans="19:20">
      <c r="S374642" s="33"/>
      <c r="T374642" s="33"/>
    </row>
    <row r="374659" spans="19:20">
      <c r="S374659" s="33"/>
      <c r="T374659" s="33"/>
    </row>
    <row r="374676" spans="19:20">
      <c r="S374676" s="33"/>
      <c r="T374676" s="33"/>
    </row>
    <row r="374693" spans="19:20">
      <c r="S374693" s="33"/>
      <c r="T374693" s="33"/>
    </row>
    <row r="374710" spans="19:20">
      <c r="S374710" s="33"/>
      <c r="T374710" s="33"/>
    </row>
    <row r="374727" spans="19:20">
      <c r="S374727" s="33"/>
      <c r="T374727" s="33"/>
    </row>
    <row r="374744" spans="19:20">
      <c r="S374744" s="33"/>
      <c r="T374744" s="33"/>
    </row>
    <row r="374761" spans="19:20">
      <c r="S374761" s="33"/>
      <c r="T374761" s="33"/>
    </row>
    <row r="374778" spans="19:20">
      <c r="S374778" s="33"/>
      <c r="T374778" s="33"/>
    </row>
    <row r="374795" spans="19:20">
      <c r="S374795" s="33"/>
      <c r="T374795" s="33"/>
    </row>
    <row r="374812" spans="19:20">
      <c r="S374812" s="33"/>
      <c r="T374812" s="33"/>
    </row>
    <row r="374829" spans="19:20">
      <c r="S374829" s="33"/>
      <c r="T374829" s="33"/>
    </row>
    <row r="374846" spans="19:20">
      <c r="S374846" s="33"/>
      <c r="T374846" s="33"/>
    </row>
    <row r="374863" spans="19:20">
      <c r="S374863" s="33"/>
      <c r="T374863" s="33"/>
    </row>
    <row r="374880" spans="19:20">
      <c r="S374880" s="33"/>
      <c r="T374880" s="33"/>
    </row>
    <row r="374897" spans="19:20">
      <c r="S374897" s="33"/>
      <c r="T374897" s="33"/>
    </row>
    <row r="374914" spans="19:20">
      <c r="S374914" s="33"/>
      <c r="T374914" s="33"/>
    </row>
    <row r="374931" spans="19:20">
      <c r="S374931" s="33"/>
      <c r="T374931" s="33"/>
    </row>
    <row r="374948" spans="19:20">
      <c r="S374948" s="33"/>
      <c r="T374948" s="33"/>
    </row>
    <row r="374965" spans="19:20">
      <c r="S374965" s="33"/>
      <c r="T374965" s="33"/>
    </row>
    <row r="374982" spans="19:20">
      <c r="S374982" s="33"/>
      <c r="T374982" s="33"/>
    </row>
    <row r="374999" spans="19:20">
      <c r="S374999" s="33"/>
      <c r="T374999" s="33"/>
    </row>
    <row r="375016" spans="19:20">
      <c r="S375016" s="33"/>
      <c r="T375016" s="33"/>
    </row>
    <row r="375033" spans="19:20">
      <c r="S375033" s="33"/>
      <c r="T375033" s="33"/>
    </row>
    <row r="375050" spans="19:20">
      <c r="S375050" s="33"/>
      <c r="T375050" s="33"/>
    </row>
    <row r="375067" spans="19:20">
      <c r="S375067" s="33"/>
      <c r="T375067" s="33"/>
    </row>
    <row r="375084" spans="19:20">
      <c r="S375084" s="33"/>
      <c r="T375084" s="33"/>
    </row>
    <row r="375101" spans="19:20">
      <c r="S375101" s="33"/>
      <c r="T375101" s="33"/>
    </row>
    <row r="375118" spans="19:20">
      <c r="S375118" s="33"/>
      <c r="T375118" s="33"/>
    </row>
    <row r="375135" spans="19:20">
      <c r="S375135" s="33"/>
      <c r="T375135" s="33"/>
    </row>
    <row r="375152" spans="19:20">
      <c r="S375152" s="33"/>
      <c r="T375152" s="33"/>
    </row>
    <row r="375169" spans="19:20">
      <c r="S375169" s="33"/>
      <c r="T375169" s="33"/>
    </row>
    <row r="375186" spans="19:20">
      <c r="S375186" s="33"/>
      <c r="T375186" s="33"/>
    </row>
    <row r="375203" spans="19:20">
      <c r="S375203" s="33"/>
      <c r="T375203" s="33"/>
    </row>
    <row r="375220" spans="19:20">
      <c r="S375220" s="33"/>
      <c r="T375220" s="33"/>
    </row>
    <row r="375237" spans="19:20">
      <c r="S375237" s="33"/>
      <c r="T375237" s="33"/>
    </row>
    <row r="375254" spans="19:20">
      <c r="S375254" s="33"/>
      <c r="T375254" s="33"/>
    </row>
    <row r="375271" spans="19:20">
      <c r="S375271" s="33"/>
      <c r="T375271" s="33"/>
    </row>
    <row r="375288" spans="19:20">
      <c r="S375288" s="33"/>
      <c r="T375288" s="33"/>
    </row>
    <row r="375305" spans="19:20">
      <c r="S375305" s="33"/>
      <c r="T375305" s="33"/>
    </row>
    <row r="375322" spans="19:20">
      <c r="S375322" s="33"/>
      <c r="T375322" s="33"/>
    </row>
    <row r="375339" spans="19:20">
      <c r="S375339" s="33"/>
      <c r="T375339" s="33"/>
    </row>
    <row r="375356" spans="19:20">
      <c r="S375356" s="33"/>
      <c r="T375356" s="33"/>
    </row>
    <row r="375373" spans="19:20">
      <c r="S375373" s="33"/>
      <c r="T375373" s="33"/>
    </row>
    <row r="375390" spans="19:20">
      <c r="S375390" s="33"/>
      <c r="T375390" s="33"/>
    </row>
    <row r="375407" spans="19:20">
      <c r="S375407" s="33"/>
      <c r="T375407" s="33"/>
    </row>
    <row r="375424" spans="19:20">
      <c r="S375424" s="33"/>
      <c r="T375424" s="33"/>
    </row>
    <row r="375441" spans="19:20">
      <c r="S375441" s="33"/>
      <c r="T375441" s="33"/>
    </row>
    <row r="375458" spans="19:20">
      <c r="S375458" s="33"/>
      <c r="T375458" s="33"/>
    </row>
    <row r="375475" spans="19:20">
      <c r="S375475" s="33"/>
      <c r="T375475" s="33"/>
    </row>
    <row r="375492" spans="19:20">
      <c r="S375492" s="33"/>
      <c r="T375492" s="33"/>
    </row>
    <row r="375509" spans="19:20">
      <c r="S375509" s="33"/>
      <c r="T375509" s="33"/>
    </row>
    <row r="375526" spans="19:20">
      <c r="S375526" s="33"/>
      <c r="T375526" s="33"/>
    </row>
    <row r="375543" spans="19:20">
      <c r="S375543" s="33"/>
      <c r="T375543" s="33"/>
    </row>
    <row r="375560" spans="19:20">
      <c r="S375560" s="33"/>
      <c r="T375560" s="33"/>
    </row>
    <row r="375577" spans="19:20">
      <c r="S375577" s="33"/>
      <c r="T375577" s="33"/>
    </row>
    <row r="375594" spans="19:20">
      <c r="S375594" s="33"/>
      <c r="T375594" s="33"/>
    </row>
    <row r="375611" spans="19:20">
      <c r="S375611" s="33"/>
      <c r="T375611" s="33"/>
    </row>
    <row r="375628" spans="19:20">
      <c r="S375628" s="33"/>
      <c r="T375628" s="33"/>
    </row>
    <row r="375645" spans="19:20">
      <c r="S375645" s="33"/>
      <c r="T375645" s="33"/>
    </row>
    <row r="375662" spans="19:20">
      <c r="S375662" s="33"/>
      <c r="T375662" s="33"/>
    </row>
    <row r="375679" spans="19:20">
      <c r="S375679" s="33"/>
      <c r="T375679" s="33"/>
    </row>
    <row r="375696" spans="19:20">
      <c r="S375696" s="33"/>
      <c r="T375696" s="33"/>
    </row>
    <row r="375713" spans="19:20">
      <c r="S375713" s="33"/>
      <c r="T375713" s="33"/>
    </row>
    <row r="375730" spans="19:20">
      <c r="S375730" s="33"/>
      <c r="T375730" s="33"/>
    </row>
    <row r="375747" spans="19:20">
      <c r="S375747" s="33"/>
      <c r="T375747" s="33"/>
    </row>
    <row r="375764" spans="19:20">
      <c r="S375764" s="33"/>
      <c r="T375764" s="33"/>
    </row>
    <row r="375781" spans="19:20">
      <c r="S375781" s="33"/>
      <c r="T375781" s="33"/>
    </row>
    <row r="375798" spans="19:20">
      <c r="S375798" s="33"/>
      <c r="T375798" s="33"/>
    </row>
    <row r="375815" spans="19:20">
      <c r="S375815" s="33"/>
      <c r="T375815" s="33"/>
    </row>
    <row r="375832" spans="19:20">
      <c r="S375832" s="33"/>
      <c r="T375832" s="33"/>
    </row>
    <row r="375849" spans="19:20">
      <c r="S375849" s="33"/>
      <c r="T375849" s="33"/>
    </row>
    <row r="375866" spans="19:20">
      <c r="S375866" s="33"/>
      <c r="T375866" s="33"/>
    </row>
    <row r="375883" spans="19:20">
      <c r="S375883" s="33"/>
      <c r="T375883" s="33"/>
    </row>
    <row r="375900" spans="19:20">
      <c r="S375900" s="33"/>
      <c r="T375900" s="33"/>
    </row>
    <row r="375917" spans="19:20">
      <c r="S375917" s="33"/>
      <c r="T375917" s="33"/>
    </row>
    <row r="375934" spans="19:20">
      <c r="S375934" s="33"/>
      <c r="T375934" s="33"/>
    </row>
    <row r="375951" spans="19:20">
      <c r="S375951" s="33"/>
      <c r="T375951" s="33"/>
    </row>
    <row r="375968" spans="19:20">
      <c r="S375968" s="33"/>
      <c r="T375968" s="33"/>
    </row>
    <row r="375985" spans="19:20">
      <c r="S375985" s="33"/>
      <c r="T375985" s="33"/>
    </row>
    <row r="376002" spans="19:20">
      <c r="S376002" s="33"/>
      <c r="T376002" s="33"/>
    </row>
    <row r="376019" spans="19:20">
      <c r="S376019" s="33"/>
      <c r="T376019" s="33"/>
    </row>
    <row r="376036" spans="19:20">
      <c r="S376036" s="33"/>
      <c r="T376036" s="33"/>
    </row>
    <row r="376053" spans="19:20">
      <c r="S376053" s="33"/>
      <c r="T376053" s="33"/>
    </row>
    <row r="376070" spans="19:20">
      <c r="S376070" s="33"/>
      <c r="T376070" s="33"/>
    </row>
    <row r="376087" spans="19:20">
      <c r="S376087" s="33"/>
      <c r="T376087" s="33"/>
    </row>
    <row r="376104" spans="19:20">
      <c r="S376104" s="33"/>
      <c r="T376104" s="33"/>
    </row>
    <row r="376121" spans="19:20">
      <c r="S376121" s="33"/>
      <c r="T376121" s="33"/>
    </row>
    <row r="376138" spans="19:20">
      <c r="S376138" s="33"/>
      <c r="T376138" s="33"/>
    </row>
    <row r="376155" spans="19:20">
      <c r="S376155" s="33"/>
      <c r="T376155" s="33"/>
    </row>
    <row r="376172" spans="19:20">
      <c r="S376172" s="33"/>
      <c r="T376172" s="33"/>
    </row>
    <row r="376189" spans="19:20">
      <c r="S376189" s="33"/>
      <c r="T376189" s="33"/>
    </row>
    <row r="376206" spans="19:20">
      <c r="S376206" s="33"/>
      <c r="T376206" s="33"/>
    </row>
    <row r="376223" spans="19:20">
      <c r="S376223" s="33"/>
      <c r="T376223" s="33"/>
    </row>
    <row r="376240" spans="19:20">
      <c r="S376240" s="33"/>
      <c r="T376240" s="33"/>
    </row>
    <row r="376257" spans="19:20">
      <c r="S376257" s="33"/>
      <c r="T376257" s="33"/>
    </row>
    <row r="376274" spans="19:20">
      <c r="S376274" s="33"/>
      <c r="T376274" s="33"/>
    </row>
    <row r="376291" spans="19:20">
      <c r="S376291" s="33"/>
      <c r="T376291" s="33"/>
    </row>
    <row r="376308" spans="19:20">
      <c r="S376308" s="33"/>
      <c r="T376308" s="33"/>
    </row>
    <row r="376325" spans="19:20">
      <c r="S376325" s="33"/>
      <c r="T376325" s="33"/>
    </row>
    <row r="376342" spans="19:20">
      <c r="S376342" s="33"/>
      <c r="T376342" s="33"/>
    </row>
    <row r="376359" spans="19:20">
      <c r="S376359" s="33"/>
      <c r="T376359" s="33"/>
    </row>
    <row r="376376" spans="19:20">
      <c r="S376376" s="33"/>
      <c r="T376376" s="33"/>
    </row>
    <row r="376393" spans="19:20">
      <c r="S376393" s="33"/>
      <c r="T376393" s="33"/>
    </row>
    <row r="376410" spans="19:20">
      <c r="S376410" s="33"/>
      <c r="T376410" s="33"/>
    </row>
    <row r="376427" spans="19:20">
      <c r="S376427" s="33"/>
      <c r="T376427" s="33"/>
    </row>
    <row r="376444" spans="19:20">
      <c r="S376444" s="33"/>
      <c r="T376444" s="33"/>
    </row>
    <row r="376461" spans="19:20">
      <c r="S376461" s="33"/>
      <c r="T376461" s="33"/>
    </row>
    <row r="376478" spans="19:20">
      <c r="S376478" s="33"/>
      <c r="T376478" s="33"/>
    </row>
    <row r="376495" spans="19:20">
      <c r="S376495" s="33"/>
      <c r="T376495" s="33"/>
    </row>
    <row r="376512" spans="19:20">
      <c r="S376512" s="33"/>
      <c r="T376512" s="33"/>
    </row>
    <row r="376529" spans="19:20">
      <c r="S376529" s="33"/>
      <c r="T376529" s="33"/>
    </row>
    <row r="376546" spans="19:20">
      <c r="S376546" s="33"/>
      <c r="T376546" s="33"/>
    </row>
    <row r="376563" spans="19:20">
      <c r="S376563" s="33"/>
      <c r="T376563" s="33"/>
    </row>
    <row r="376580" spans="19:20">
      <c r="S376580" s="33"/>
      <c r="T376580" s="33"/>
    </row>
    <row r="376597" spans="19:20">
      <c r="S376597" s="33"/>
      <c r="T376597" s="33"/>
    </row>
    <row r="376614" spans="19:20">
      <c r="S376614" s="33"/>
      <c r="T376614" s="33"/>
    </row>
    <row r="376631" spans="19:20">
      <c r="S376631" s="33"/>
      <c r="T376631" s="33"/>
    </row>
    <row r="376648" spans="19:20">
      <c r="S376648" s="33"/>
      <c r="T376648" s="33"/>
    </row>
    <row r="376665" spans="19:20">
      <c r="S376665" s="33"/>
      <c r="T376665" s="33"/>
    </row>
    <row r="376682" spans="19:20">
      <c r="S376682" s="33"/>
      <c r="T376682" s="33"/>
    </row>
    <row r="376699" spans="19:20">
      <c r="S376699" s="33"/>
      <c r="T376699" s="33"/>
    </row>
    <row r="376716" spans="19:20">
      <c r="S376716" s="33"/>
      <c r="T376716" s="33"/>
    </row>
    <row r="376733" spans="19:20">
      <c r="S376733" s="33"/>
      <c r="T376733" s="33"/>
    </row>
    <row r="376750" spans="19:20">
      <c r="S376750" s="33"/>
      <c r="T376750" s="33"/>
    </row>
    <row r="376767" spans="19:20">
      <c r="S376767" s="33"/>
      <c r="T376767" s="33"/>
    </row>
    <row r="376784" spans="19:20">
      <c r="S376784" s="33"/>
      <c r="T376784" s="33"/>
    </row>
    <row r="376801" spans="19:20">
      <c r="S376801" s="33"/>
      <c r="T376801" s="33"/>
    </row>
    <row r="376818" spans="19:20">
      <c r="S376818" s="33"/>
      <c r="T376818" s="33"/>
    </row>
    <row r="376835" spans="19:20">
      <c r="S376835" s="33"/>
      <c r="T376835" s="33"/>
    </row>
    <row r="376852" spans="19:20">
      <c r="S376852" s="33"/>
      <c r="T376852" s="33"/>
    </row>
    <row r="376869" spans="19:20">
      <c r="S376869" s="33"/>
      <c r="T376869" s="33"/>
    </row>
    <row r="376886" spans="19:20">
      <c r="S376886" s="33"/>
      <c r="T376886" s="33"/>
    </row>
    <row r="376903" spans="19:20">
      <c r="S376903" s="33"/>
      <c r="T376903" s="33"/>
    </row>
    <row r="376920" spans="19:20">
      <c r="S376920" s="33"/>
      <c r="T376920" s="33"/>
    </row>
    <row r="376937" spans="19:20">
      <c r="S376937" s="33"/>
      <c r="T376937" s="33"/>
    </row>
    <row r="376954" spans="19:20">
      <c r="S376954" s="33"/>
      <c r="T376954" s="33"/>
    </row>
    <row r="376971" spans="19:20">
      <c r="S376971" s="33"/>
      <c r="T376971" s="33"/>
    </row>
    <row r="376988" spans="19:20">
      <c r="S376988" s="33"/>
      <c r="T376988" s="33"/>
    </row>
    <row r="377005" spans="19:20">
      <c r="S377005" s="33"/>
      <c r="T377005" s="33"/>
    </row>
    <row r="377022" spans="19:20">
      <c r="S377022" s="33"/>
      <c r="T377022" s="33"/>
    </row>
    <row r="377039" spans="19:20">
      <c r="S377039" s="33"/>
      <c r="T377039" s="33"/>
    </row>
    <row r="377056" spans="19:20">
      <c r="S377056" s="33"/>
      <c r="T377056" s="33"/>
    </row>
    <row r="377073" spans="19:20">
      <c r="S377073" s="33"/>
      <c r="T377073" s="33"/>
    </row>
    <row r="377090" spans="19:20">
      <c r="S377090" s="33"/>
      <c r="T377090" s="33"/>
    </row>
    <row r="377107" spans="19:20">
      <c r="S377107" s="33"/>
      <c r="T377107" s="33"/>
    </row>
    <row r="377124" spans="19:20">
      <c r="S377124" s="33"/>
      <c r="T377124" s="33"/>
    </row>
    <row r="377141" spans="19:20">
      <c r="S377141" s="33"/>
      <c r="T377141" s="33"/>
    </row>
    <row r="377158" spans="19:20">
      <c r="S377158" s="33"/>
      <c r="T377158" s="33"/>
    </row>
    <row r="377175" spans="19:20">
      <c r="S377175" s="33"/>
      <c r="T377175" s="33"/>
    </row>
    <row r="377192" spans="19:20">
      <c r="S377192" s="33"/>
      <c r="T377192" s="33"/>
    </row>
    <row r="377209" spans="19:20">
      <c r="S377209" s="33"/>
      <c r="T377209" s="33"/>
    </row>
    <row r="377226" spans="19:20">
      <c r="S377226" s="33"/>
      <c r="T377226" s="33"/>
    </row>
    <row r="377243" spans="19:20">
      <c r="S377243" s="33"/>
      <c r="T377243" s="33"/>
    </row>
    <row r="377260" spans="19:20">
      <c r="S377260" s="33"/>
      <c r="T377260" s="33"/>
    </row>
    <row r="377277" spans="19:20">
      <c r="S377277" s="33"/>
      <c r="T377277" s="33"/>
    </row>
    <row r="377294" spans="19:20">
      <c r="S377294" s="33"/>
      <c r="T377294" s="33"/>
    </row>
    <row r="377311" spans="19:20">
      <c r="S377311" s="33"/>
      <c r="T377311" s="33"/>
    </row>
    <row r="377328" spans="19:20">
      <c r="S377328" s="33"/>
      <c r="T377328" s="33"/>
    </row>
    <row r="377345" spans="19:20">
      <c r="S377345" s="33"/>
      <c r="T377345" s="33"/>
    </row>
    <row r="377362" spans="19:20">
      <c r="S377362" s="33"/>
      <c r="T377362" s="33"/>
    </row>
    <row r="377379" spans="19:20">
      <c r="S377379" s="33"/>
      <c r="T377379" s="33"/>
    </row>
    <row r="377396" spans="19:20">
      <c r="S377396" s="33"/>
      <c r="T377396" s="33"/>
    </row>
    <row r="377413" spans="19:20">
      <c r="S377413" s="33"/>
      <c r="T377413" s="33"/>
    </row>
    <row r="377430" spans="19:20">
      <c r="S377430" s="33"/>
      <c r="T377430" s="33"/>
    </row>
    <row r="377447" spans="19:20">
      <c r="S377447" s="33"/>
      <c r="T377447" s="33"/>
    </row>
    <row r="377464" spans="19:20">
      <c r="S377464" s="33"/>
      <c r="T377464" s="33"/>
    </row>
    <row r="377481" spans="19:20">
      <c r="S377481" s="33"/>
      <c r="T377481" s="33"/>
    </row>
    <row r="377498" spans="19:20">
      <c r="S377498" s="33"/>
      <c r="T377498" s="33"/>
    </row>
    <row r="377515" spans="19:20">
      <c r="S377515" s="33"/>
      <c r="T377515" s="33"/>
    </row>
    <row r="377532" spans="19:20">
      <c r="S377532" s="33"/>
      <c r="T377532" s="33"/>
    </row>
    <row r="377549" spans="19:20">
      <c r="S377549" s="33"/>
      <c r="T377549" s="33"/>
    </row>
    <row r="377566" spans="19:20">
      <c r="S377566" s="33"/>
      <c r="T377566" s="33"/>
    </row>
    <row r="377583" spans="19:20">
      <c r="S377583" s="33"/>
      <c r="T377583" s="33"/>
    </row>
    <row r="377600" spans="19:20">
      <c r="S377600" s="33"/>
      <c r="T377600" s="33"/>
    </row>
    <row r="377617" spans="19:20">
      <c r="S377617" s="33"/>
      <c r="T377617" s="33"/>
    </row>
    <row r="377634" spans="19:20">
      <c r="S377634" s="33"/>
      <c r="T377634" s="33"/>
    </row>
    <row r="377651" spans="19:20">
      <c r="S377651" s="33"/>
      <c r="T377651" s="33"/>
    </row>
    <row r="377668" spans="19:20">
      <c r="S377668" s="33"/>
      <c r="T377668" s="33"/>
    </row>
    <row r="377685" spans="19:20">
      <c r="S377685" s="33"/>
      <c r="T377685" s="33"/>
    </row>
    <row r="377702" spans="19:20">
      <c r="S377702" s="33"/>
      <c r="T377702" s="33"/>
    </row>
    <row r="377719" spans="19:20">
      <c r="S377719" s="33"/>
      <c r="T377719" s="33"/>
    </row>
    <row r="377736" spans="19:20">
      <c r="S377736" s="33"/>
      <c r="T377736" s="33"/>
    </row>
    <row r="377753" spans="19:20">
      <c r="S377753" s="33"/>
      <c r="T377753" s="33"/>
    </row>
    <row r="377770" spans="19:20">
      <c r="S377770" s="33"/>
      <c r="T377770" s="33"/>
    </row>
    <row r="377787" spans="19:20">
      <c r="S377787" s="33"/>
      <c r="T377787" s="33"/>
    </row>
    <row r="377804" spans="19:20">
      <c r="S377804" s="33"/>
      <c r="T377804" s="33"/>
    </row>
    <row r="377821" spans="19:20">
      <c r="S377821" s="33"/>
      <c r="T377821" s="33"/>
    </row>
    <row r="377838" spans="19:20">
      <c r="S377838" s="33"/>
      <c r="T377838" s="33"/>
    </row>
    <row r="377855" spans="19:20">
      <c r="S377855" s="33"/>
      <c r="T377855" s="33"/>
    </row>
    <row r="377872" spans="19:20">
      <c r="S377872" s="33"/>
      <c r="T377872" s="33"/>
    </row>
    <row r="377889" spans="19:20">
      <c r="S377889" s="33"/>
      <c r="T377889" s="33"/>
    </row>
    <row r="377906" spans="19:20">
      <c r="S377906" s="33"/>
      <c r="T377906" s="33"/>
    </row>
    <row r="377923" spans="19:20">
      <c r="S377923" s="33"/>
      <c r="T377923" s="33"/>
    </row>
    <row r="377940" spans="19:20">
      <c r="S377940" s="33"/>
      <c r="T377940" s="33"/>
    </row>
    <row r="377957" spans="19:20">
      <c r="S377957" s="33"/>
      <c r="T377957" s="33"/>
    </row>
    <row r="377974" spans="19:20">
      <c r="S377974" s="33"/>
      <c r="T377974" s="33"/>
    </row>
    <row r="377991" spans="19:20">
      <c r="S377991" s="33"/>
      <c r="T377991" s="33"/>
    </row>
    <row r="378008" spans="19:20">
      <c r="S378008" s="33"/>
      <c r="T378008" s="33"/>
    </row>
    <row r="378025" spans="19:20">
      <c r="S378025" s="33"/>
      <c r="T378025" s="33"/>
    </row>
    <row r="378042" spans="19:20">
      <c r="S378042" s="33"/>
      <c r="T378042" s="33"/>
    </row>
    <row r="378059" spans="19:20">
      <c r="S378059" s="33"/>
      <c r="T378059" s="33"/>
    </row>
    <row r="378076" spans="19:20">
      <c r="S378076" s="33"/>
      <c r="T378076" s="33"/>
    </row>
    <row r="378093" spans="19:20">
      <c r="S378093" s="33"/>
      <c r="T378093" s="33"/>
    </row>
    <row r="378110" spans="19:20">
      <c r="S378110" s="33"/>
      <c r="T378110" s="33"/>
    </row>
    <row r="378127" spans="19:20">
      <c r="S378127" s="33"/>
      <c r="T378127" s="33"/>
    </row>
    <row r="378144" spans="19:20">
      <c r="S378144" s="33"/>
      <c r="T378144" s="33"/>
    </row>
    <row r="378161" spans="19:20">
      <c r="S378161" s="33"/>
      <c r="T378161" s="33"/>
    </row>
    <row r="378178" spans="19:20">
      <c r="S378178" s="33"/>
      <c r="T378178" s="33"/>
    </row>
    <row r="378195" spans="19:20">
      <c r="S378195" s="33"/>
      <c r="T378195" s="33"/>
    </row>
    <row r="378212" spans="19:20">
      <c r="S378212" s="33"/>
      <c r="T378212" s="33"/>
    </row>
    <row r="378229" spans="19:20">
      <c r="S378229" s="33"/>
      <c r="T378229" s="33"/>
    </row>
    <row r="378246" spans="19:20">
      <c r="S378246" s="33"/>
      <c r="T378246" s="33"/>
    </row>
    <row r="378263" spans="19:20">
      <c r="S378263" s="33"/>
      <c r="T378263" s="33"/>
    </row>
    <row r="378280" spans="19:20">
      <c r="S378280" s="33"/>
      <c r="T378280" s="33"/>
    </row>
    <row r="378297" spans="19:20">
      <c r="S378297" s="33"/>
      <c r="T378297" s="33"/>
    </row>
    <row r="378314" spans="19:20">
      <c r="S378314" s="33"/>
      <c r="T378314" s="33"/>
    </row>
    <row r="378331" spans="19:20">
      <c r="S378331" s="33"/>
      <c r="T378331" s="33"/>
    </row>
    <row r="378348" spans="19:20">
      <c r="S378348" s="33"/>
      <c r="T378348" s="33"/>
    </row>
    <row r="378365" spans="19:20">
      <c r="S378365" s="33"/>
      <c r="T378365" s="33"/>
    </row>
    <row r="378382" spans="19:20">
      <c r="S378382" s="33"/>
      <c r="T378382" s="33"/>
    </row>
    <row r="378399" spans="19:20">
      <c r="S378399" s="33"/>
      <c r="T378399" s="33"/>
    </row>
    <row r="378416" spans="19:20">
      <c r="S378416" s="33"/>
      <c r="T378416" s="33"/>
    </row>
    <row r="378433" spans="19:20">
      <c r="S378433" s="33"/>
      <c r="T378433" s="33"/>
    </row>
    <row r="378450" spans="19:20">
      <c r="S378450" s="33"/>
      <c r="T378450" s="33"/>
    </row>
    <row r="378467" spans="19:20">
      <c r="S378467" s="33"/>
      <c r="T378467" s="33"/>
    </row>
    <row r="378484" spans="19:20">
      <c r="S378484" s="33"/>
      <c r="T378484" s="33"/>
    </row>
    <row r="378501" spans="19:20">
      <c r="S378501" s="33"/>
      <c r="T378501" s="33"/>
    </row>
    <row r="378518" spans="19:20">
      <c r="S378518" s="33"/>
      <c r="T378518" s="33"/>
    </row>
    <row r="378535" spans="19:20">
      <c r="S378535" s="33"/>
      <c r="T378535" s="33"/>
    </row>
    <row r="378552" spans="19:20">
      <c r="S378552" s="33"/>
      <c r="T378552" s="33"/>
    </row>
    <row r="378569" spans="19:20">
      <c r="S378569" s="33"/>
      <c r="T378569" s="33"/>
    </row>
    <row r="378586" spans="19:20">
      <c r="S378586" s="33"/>
      <c r="T378586" s="33"/>
    </row>
    <row r="378603" spans="19:20">
      <c r="S378603" s="33"/>
      <c r="T378603" s="33"/>
    </row>
    <row r="378620" spans="19:20">
      <c r="S378620" s="33"/>
      <c r="T378620" s="33"/>
    </row>
    <row r="378637" spans="19:20">
      <c r="S378637" s="33"/>
      <c r="T378637" s="33"/>
    </row>
    <row r="378654" spans="19:20">
      <c r="S378654" s="33"/>
      <c r="T378654" s="33"/>
    </row>
    <row r="378671" spans="19:20">
      <c r="S378671" s="33"/>
      <c r="T378671" s="33"/>
    </row>
    <row r="378688" spans="19:20">
      <c r="S378688" s="33"/>
      <c r="T378688" s="33"/>
    </row>
    <row r="378705" spans="19:20">
      <c r="S378705" s="33"/>
      <c r="T378705" s="33"/>
    </row>
    <row r="378722" spans="19:20">
      <c r="S378722" s="33"/>
      <c r="T378722" s="33"/>
    </row>
    <row r="378739" spans="19:20">
      <c r="S378739" s="33"/>
      <c r="T378739" s="33"/>
    </row>
    <row r="378756" spans="19:20">
      <c r="S378756" s="33"/>
      <c r="T378756" s="33"/>
    </row>
    <row r="378773" spans="19:20">
      <c r="S378773" s="33"/>
      <c r="T378773" s="33"/>
    </row>
    <row r="378790" spans="19:20">
      <c r="S378790" s="33"/>
      <c r="T378790" s="33"/>
    </row>
    <row r="378807" spans="19:20">
      <c r="S378807" s="33"/>
      <c r="T378807" s="33"/>
    </row>
    <row r="378824" spans="19:20">
      <c r="S378824" s="33"/>
      <c r="T378824" s="33"/>
    </row>
    <row r="378841" spans="19:20">
      <c r="S378841" s="33"/>
      <c r="T378841" s="33"/>
    </row>
    <row r="378858" spans="19:20">
      <c r="S378858" s="33"/>
      <c r="T378858" s="33"/>
    </row>
    <row r="378875" spans="19:20">
      <c r="S378875" s="33"/>
      <c r="T378875" s="33"/>
    </row>
    <row r="378892" spans="19:20">
      <c r="S378892" s="33"/>
      <c r="T378892" s="33"/>
    </row>
    <row r="378909" spans="19:20">
      <c r="S378909" s="33"/>
      <c r="T378909" s="33"/>
    </row>
    <row r="378926" spans="19:20">
      <c r="S378926" s="33"/>
      <c r="T378926" s="33"/>
    </row>
    <row r="378943" spans="19:20">
      <c r="S378943" s="33"/>
      <c r="T378943" s="33"/>
    </row>
    <row r="378960" spans="19:20">
      <c r="S378960" s="33"/>
      <c r="T378960" s="33"/>
    </row>
    <row r="378977" spans="19:20">
      <c r="S378977" s="33"/>
      <c r="T378977" s="33"/>
    </row>
    <row r="378994" spans="19:20">
      <c r="S378994" s="33"/>
      <c r="T378994" s="33"/>
    </row>
    <row r="379011" spans="19:20">
      <c r="S379011" s="33"/>
      <c r="T379011" s="33"/>
    </row>
    <row r="379028" spans="19:20">
      <c r="S379028" s="33"/>
      <c r="T379028" s="33"/>
    </row>
    <row r="379045" spans="19:20">
      <c r="S379045" s="33"/>
      <c r="T379045" s="33"/>
    </row>
    <row r="379062" spans="19:20">
      <c r="S379062" s="33"/>
      <c r="T379062" s="33"/>
    </row>
    <row r="379079" spans="19:20">
      <c r="S379079" s="33"/>
      <c r="T379079" s="33"/>
    </row>
    <row r="379096" spans="19:20">
      <c r="S379096" s="33"/>
      <c r="T379096" s="33"/>
    </row>
    <row r="379113" spans="19:20">
      <c r="S379113" s="33"/>
      <c r="T379113" s="33"/>
    </row>
    <row r="379130" spans="19:20">
      <c r="S379130" s="33"/>
      <c r="T379130" s="33"/>
    </row>
    <row r="379147" spans="19:20">
      <c r="S379147" s="33"/>
      <c r="T379147" s="33"/>
    </row>
    <row r="379164" spans="19:20">
      <c r="S379164" s="33"/>
      <c r="T379164" s="33"/>
    </row>
    <row r="379181" spans="19:20">
      <c r="S379181" s="33"/>
      <c r="T379181" s="33"/>
    </row>
    <row r="379198" spans="19:20">
      <c r="S379198" s="33"/>
      <c r="T379198" s="33"/>
    </row>
    <row r="379215" spans="19:20">
      <c r="S379215" s="33"/>
      <c r="T379215" s="33"/>
    </row>
    <row r="379232" spans="19:20">
      <c r="S379232" s="33"/>
      <c r="T379232" s="33"/>
    </row>
    <row r="379249" spans="19:20">
      <c r="S379249" s="33"/>
      <c r="T379249" s="33"/>
    </row>
    <row r="379266" spans="19:20">
      <c r="S379266" s="33"/>
      <c r="T379266" s="33"/>
    </row>
    <row r="379283" spans="19:20">
      <c r="S379283" s="33"/>
      <c r="T379283" s="33"/>
    </row>
    <row r="379300" spans="19:20">
      <c r="S379300" s="33"/>
      <c r="T379300" s="33"/>
    </row>
    <row r="379317" spans="19:20">
      <c r="S379317" s="33"/>
      <c r="T379317" s="33"/>
    </row>
    <row r="379334" spans="19:20">
      <c r="S379334" s="33"/>
      <c r="T379334" s="33"/>
    </row>
    <row r="379351" spans="19:20">
      <c r="S379351" s="33"/>
      <c r="T379351" s="33"/>
    </row>
    <row r="379368" spans="19:20">
      <c r="S379368" s="33"/>
      <c r="T379368" s="33"/>
    </row>
    <row r="379385" spans="19:20">
      <c r="S379385" s="33"/>
      <c r="T379385" s="33"/>
    </row>
    <row r="379402" spans="19:20">
      <c r="S379402" s="33"/>
      <c r="T379402" s="33"/>
    </row>
    <row r="379419" spans="19:20">
      <c r="S379419" s="33"/>
      <c r="T379419" s="33"/>
    </row>
    <row r="379436" spans="19:20">
      <c r="S379436" s="33"/>
      <c r="T379436" s="33"/>
    </row>
    <row r="379453" spans="19:20">
      <c r="S379453" s="33"/>
      <c r="T379453" s="33"/>
    </row>
    <row r="379470" spans="19:20">
      <c r="S379470" s="33"/>
      <c r="T379470" s="33"/>
    </row>
    <row r="379487" spans="19:20">
      <c r="S379487" s="33"/>
      <c r="T379487" s="33"/>
    </row>
    <row r="379504" spans="19:20">
      <c r="S379504" s="33"/>
      <c r="T379504" s="33"/>
    </row>
    <row r="379521" spans="19:20">
      <c r="S379521" s="33"/>
      <c r="T379521" s="33"/>
    </row>
    <row r="379538" spans="19:20">
      <c r="S379538" s="33"/>
      <c r="T379538" s="33"/>
    </row>
    <row r="379555" spans="19:20">
      <c r="S379555" s="33"/>
      <c r="T379555" s="33"/>
    </row>
    <row r="379572" spans="19:20">
      <c r="S379572" s="33"/>
      <c r="T379572" s="33"/>
    </row>
    <row r="379589" spans="19:20">
      <c r="S379589" s="33"/>
      <c r="T379589" s="33"/>
    </row>
    <row r="379606" spans="19:20">
      <c r="S379606" s="33"/>
      <c r="T379606" s="33"/>
    </row>
    <row r="379623" spans="19:20">
      <c r="S379623" s="33"/>
      <c r="T379623" s="33"/>
    </row>
    <row r="379640" spans="19:20">
      <c r="S379640" s="33"/>
      <c r="T379640" s="33"/>
    </row>
    <row r="379657" spans="19:20">
      <c r="S379657" s="33"/>
      <c r="T379657" s="33"/>
    </row>
    <row r="379674" spans="19:20">
      <c r="S379674" s="33"/>
      <c r="T379674" s="33"/>
    </row>
    <row r="379691" spans="19:20">
      <c r="S379691" s="33"/>
      <c r="T379691" s="33"/>
    </row>
    <row r="379708" spans="19:20">
      <c r="S379708" s="33"/>
      <c r="T379708" s="33"/>
    </row>
    <row r="379725" spans="19:20">
      <c r="S379725" s="33"/>
      <c r="T379725" s="33"/>
    </row>
    <row r="379742" spans="19:20">
      <c r="S379742" s="33"/>
      <c r="T379742" s="33"/>
    </row>
    <row r="379759" spans="19:20">
      <c r="S379759" s="33"/>
      <c r="T379759" s="33"/>
    </row>
    <row r="379776" spans="19:20">
      <c r="S379776" s="33"/>
      <c r="T379776" s="33"/>
    </row>
    <row r="379793" spans="19:20">
      <c r="S379793" s="33"/>
      <c r="T379793" s="33"/>
    </row>
    <row r="379810" spans="19:20">
      <c r="S379810" s="33"/>
      <c r="T379810" s="33"/>
    </row>
    <row r="379827" spans="19:20">
      <c r="S379827" s="33"/>
      <c r="T379827" s="33"/>
    </row>
    <row r="379844" spans="19:20">
      <c r="S379844" s="33"/>
      <c r="T379844" s="33"/>
    </row>
    <row r="379861" spans="19:20">
      <c r="S379861" s="33"/>
      <c r="T379861" s="33"/>
    </row>
    <row r="379878" spans="19:20">
      <c r="S379878" s="33"/>
      <c r="T379878" s="33"/>
    </row>
    <row r="379895" spans="19:20">
      <c r="S379895" s="33"/>
      <c r="T379895" s="33"/>
    </row>
    <row r="379912" spans="19:20">
      <c r="S379912" s="33"/>
      <c r="T379912" s="33"/>
    </row>
    <row r="379929" spans="19:20">
      <c r="S379929" s="33"/>
      <c r="T379929" s="33"/>
    </row>
    <row r="379946" spans="19:20">
      <c r="S379946" s="33"/>
      <c r="T379946" s="33"/>
    </row>
    <row r="379963" spans="19:20">
      <c r="S379963" s="33"/>
      <c r="T379963" s="33"/>
    </row>
    <row r="379980" spans="19:20">
      <c r="S379980" s="33"/>
      <c r="T379980" s="33"/>
    </row>
    <row r="379997" spans="19:20">
      <c r="S379997" s="33"/>
      <c r="T379997" s="33"/>
    </row>
    <row r="380014" spans="19:20">
      <c r="S380014" s="33"/>
      <c r="T380014" s="33"/>
    </row>
    <row r="380031" spans="19:20">
      <c r="S380031" s="33"/>
      <c r="T380031" s="33"/>
    </row>
    <row r="380048" spans="19:20">
      <c r="S380048" s="33"/>
      <c r="T380048" s="33"/>
    </row>
    <row r="380065" spans="19:20">
      <c r="S380065" s="33"/>
      <c r="T380065" s="33"/>
    </row>
    <row r="380082" spans="19:20">
      <c r="S380082" s="33"/>
      <c r="T380082" s="33"/>
    </row>
    <row r="380099" spans="19:20">
      <c r="S380099" s="33"/>
      <c r="T380099" s="33"/>
    </row>
    <row r="380116" spans="19:20">
      <c r="S380116" s="33"/>
      <c r="T380116" s="33"/>
    </row>
    <row r="380133" spans="19:20">
      <c r="S380133" s="33"/>
      <c r="T380133" s="33"/>
    </row>
    <row r="380150" spans="19:20">
      <c r="S380150" s="33"/>
      <c r="T380150" s="33"/>
    </row>
    <row r="380167" spans="19:20">
      <c r="S380167" s="33"/>
      <c r="T380167" s="33"/>
    </row>
    <row r="380184" spans="19:20">
      <c r="S380184" s="33"/>
      <c r="T380184" s="33"/>
    </row>
    <row r="380201" spans="19:20">
      <c r="S380201" s="33"/>
      <c r="T380201" s="33"/>
    </row>
    <row r="380218" spans="19:20">
      <c r="S380218" s="33"/>
      <c r="T380218" s="33"/>
    </row>
    <row r="380235" spans="19:20">
      <c r="S380235" s="33"/>
      <c r="T380235" s="33"/>
    </row>
    <row r="380252" spans="19:20">
      <c r="S380252" s="33"/>
      <c r="T380252" s="33"/>
    </row>
    <row r="380269" spans="19:20">
      <c r="S380269" s="33"/>
      <c r="T380269" s="33"/>
    </row>
    <row r="380286" spans="19:20">
      <c r="S380286" s="33"/>
      <c r="T380286" s="33"/>
    </row>
    <row r="380303" spans="19:20">
      <c r="S380303" s="33"/>
      <c r="T380303" s="33"/>
    </row>
    <row r="380320" spans="19:20">
      <c r="S380320" s="33"/>
      <c r="T380320" s="33"/>
    </row>
    <row r="380337" spans="19:20">
      <c r="S380337" s="33"/>
      <c r="T380337" s="33"/>
    </row>
    <row r="380354" spans="19:20">
      <c r="S380354" s="33"/>
      <c r="T380354" s="33"/>
    </row>
    <row r="380371" spans="19:20">
      <c r="S380371" s="33"/>
      <c r="T380371" s="33"/>
    </row>
    <row r="380388" spans="19:20">
      <c r="S380388" s="33"/>
      <c r="T380388" s="33"/>
    </row>
    <row r="380405" spans="19:20">
      <c r="S380405" s="33"/>
      <c r="T380405" s="33"/>
    </row>
    <row r="380422" spans="19:20">
      <c r="S380422" s="33"/>
      <c r="T380422" s="33"/>
    </row>
    <row r="380439" spans="19:20">
      <c r="S380439" s="33"/>
      <c r="T380439" s="33"/>
    </row>
    <row r="380456" spans="19:20">
      <c r="S380456" s="33"/>
      <c r="T380456" s="33"/>
    </row>
    <row r="380473" spans="19:20">
      <c r="S380473" s="33"/>
      <c r="T380473" s="33"/>
    </row>
    <row r="380490" spans="19:20">
      <c r="S380490" s="33"/>
      <c r="T380490" s="33"/>
    </row>
    <row r="380507" spans="19:20">
      <c r="S380507" s="33"/>
      <c r="T380507" s="33"/>
    </row>
    <row r="380524" spans="19:20">
      <c r="S380524" s="33"/>
      <c r="T380524" s="33"/>
    </row>
    <row r="380541" spans="19:20">
      <c r="S380541" s="33"/>
      <c r="T380541" s="33"/>
    </row>
    <row r="380558" spans="19:20">
      <c r="S380558" s="33"/>
      <c r="T380558" s="33"/>
    </row>
    <row r="380575" spans="19:20">
      <c r="S380575" s="33"/>
      <c r="T380575" s="33"/>
    </row>
    <row r="380592" spans="19:20">
      <c r="S380592" s="33"/>
      <c r="T380592" s="33"/>
    </row>
    <row r="380609" spans="19:20">
      <c r="S380609" s="33"/>
      <c r="T380609" s="33"/>
    </row>
    <row r="380626" spans="19:20">
      <c r="S380626" s="33"/>
      <c r="T380626" s="33"/>
    </row>
    <row r="380643" spans="19:20">
      <c r="S380643" s="33"/>
      <c r="T380643" s="33"/>
    </row>
    <row r="380660" spans="19:20">
      <c r="S380660" s="33"/>
      <c r="T380660" s="33"/>
    </row>
    <row r="380677" spans="19:20">
      <c r="S380677" s="33"/>
      <c r="T380677" s="33"/>
    </row>
    <row r="380694" spans="19:20">
      <c r="S380694" s="33"/>
      <c r="T380694" s="33"/>
    </row>
    <row r="380711" spans="19:20">
      <c r="S380711" s="33"/>
      <c r="T380711" s="33"/>
    </row>
    <row r="380728" spans="19:20">
      <c r="S380728" s="33"/>
      <c r="T380728" s="33"/>
    </row>
    <row r="380745" spans="19:20">
      <c r="S380745" s="33"/>
      <c r="T380745" s="33"/>
    </row>
    <row r="380762" spans="19:20">
      <c r="S380762" s="33"/>
      <c r="T380762" s="33"/>
    </row>
    <row r="380779" spans="19:20">
      <c r="S380779" s="33"/>
      <c r="T380779" s="33"/>
    </row>
    <row r="380796" spans="19:20">
      <c r="S380796" s="33"/>
      <c r="T380796" s="33"/>
    </row>
    <row r="380813" spans="19:20">
      <c r="S380813" s="33"/>
      <c r="T380813" s="33"/>
    </row>
    <row r="380830" spans="19:20">
      <c r="S380830" s="33"/>
      <c r="T380830" s="33"/>
    </row>
    <row r="380847" spans="19:20">
      <c r="S380847" s="33"/>
      <c r="T380847" s="33"/>
    </row>
    <row r="380864" spans="19:20">
      <c r="S380864" s="33"/>
      <c r="T380864" s="33"/>
    </row>
    <row r="380881" spans="19:20">
      <c r="S380881" s="33"/>
      <c r="T380881" s="33"/>
    </row>
    <row r="380898" spans="19:20">
      <c r="S380898" s="33"/>
      <c r="T380898" s="33"/>
    </row>
    <row r="380915" spans="19:20">
      <c r="S380915" s="33"/>
      <c r="T380915" s="33"/>
    </row>
    <row r="380932" spans="19:20">
      <c r="S380932" s="33"/>
      <c r="T380932" s="33"/>
    </row>
    <row r="380949" spans="19:20">
      <c r="S380949" s="33"/>
      <c r="T380949" s="33"/>
    </row>
    <row r="380966" spans="19:20">
      <c r="S380966" s="33"/>
      <c r="T380966" s="33"/>
    </row>
    <row r="380983" spans="19:20">
      <c r="S380983" s="33"/>
      <c r="T380983" s="33"/>
    </row>
    <row r="381000" spans="19:20">
      <c r="S381000" s="33"/>
      <c r="T381000" s="33"/>
    </row>
    <row r="381017" spans="19:20">
      <c r="S381017" s="33"/>
      <c r="T381017" s="33"/>
    </row>
    <row r="381034" spans="19:20">
      <c r="S381034" s="33"/>
      <c r="T381034" s="33"/>
    </row>
    <row r="381051" spans="19:20">
      <c r="S381051" s="33"/>
      <c r="T381051" s="33"/>
    </row>
    <row r="381068" spans="19:20">
      <c r="S381068" s="33"/>
      <c r="T381068" s="33"/>
    </row>
    <row r="381085" spans="19:20">
      <c r="S381085" s="33"/>
      <c r="T381085" s="33"/>
    </row>
    <row r="381102" spans="19:20">
      <c r="S381102" s="33"/>
      <c r="T381102" s="33"/>
    </row>
    <row r="381119" spans="19:20">
      <c r="S381119" s="33"/>
      <c r="T381119" s="33"/>
    </row>
    <row r="381136" spans="19:20">
      <c r="S381136" s="33"/>
      <c r="T381136" s="33"/>
    </row>
    <row r="381153" spans="19:20">
      <c r="S381153" s="33"/>
      <c r="T381153" s="33"/>
    </row>
    <row r="381170" spans="19:20">
      <c r="S381170" s="33"/>
      <c r="T381170" s="33"/>
    </row>
    <row r="381187" spans="19:20">
      <c r="S381187" s="33"/>
      <c r="T381187" s="33"/>
    </row>
    <row r="381204" spans="19:20">
      <c r="S381204" s="33"/>
      <c r="T381204" s="33"/>
    </row>
    <row r="381221" spans="19:20">
      <c r="S381221" s="33"/>
      <c r="T381221" s="33"/>
    </row>
    <row r="381238" spans="19:20">
      <c r="S381238" s="33"/>
      <c r="T381238" s="33"/>
    </row>
    <row r="381255" spans="19:20">
      <c r="S381255" s="33"/>
      <c r="T381255" s="33"/>
    </row>
    <row r="381272" spans="19:20">
      <c r="S381272" s="33"/>
      <c r="T381272" s="33"/>
    </row>
    <row r="381289" spans="19:20">
      <c r="S381289" s="33"/>
      <c r="T381289" s="33"/>
    </row>
    <row r="381306" spans="19:20">
      <c r="S381306" s="33"/>
      <c r="T381306" s="33"/>
    </row>
    <row r="381323" spans="19:20">
      <c r="S381323" s="33"/>
      <c r="T381323" s="33"/>
    </row>
    <row r="381340" spans="19:20">
      <c r="S381340" s="33"/>
      <c r="T381340" s="33"/>
    </row>
    <row r="381357" spans="19:20">
      <c r="S381357" s="33"/>
      <c r="T381357" s="33"/>
    </row>
    <row r="381374" spans="19:20">
      <c r="S381374" s="33"/>
      <c r="T381374" s="33"/>
    </row>
    <row r="381391" spans="19:20">
      <c r="S381391" s="33"/>
      <c r="T381391" s="33"/>
    </row>
    <row r="381408" spans="19:20">
      <c r="S381408" s="33"/>
      <c r="T381408" s="33"/>
    </row>
    <row r="381425" spans="19:20">
      <c r="S381425" s="33"/>
      <c r="T381425" s="33"/>
    </row>
    <row r="381442" spans="19:20">
      <c r="S381442" s="33"/>
      <c r="T381442" s="33"/>
    </row>
    <row r="381459" spans="19:20">
      <c r="S381459" s="33"/>
      <c r="T381459" s="33"/>
    </row>
    <row r="381476" spans="19:20">
      <c r="S381476" s="33"/>
      <c r="T381476" s="33"/>
    </row>
    <row r="381493" spans="19:20">
      <c r="S381493" s="33"/>
      <c r="T381493" s="33"/>
    </row>
    <row r="381510" spans="19:20">
      <c r="S381510" s="33"/>
      <c r="T381510" s="33"/>
    </row>
    <row r="381527" spans="19:20">
      <c r="S381527" s="33"/>
      <c r="T381527" s="33"/>
    </row>
    <row r="381544" spans="19:20">
      <c r="S381544" s="33"/>
      <c r="T381544" s="33"/>
    </row>
    <row r="381561" spans="19:20">
      <c r="S381561" s="33"/>
      <c r="T381561" s="33"/>
    </row>
    <row r="381578" spans="19:20">
      <c r="S381578" s="33"/>
      <c r="T381578" s="33"/>
    </row>
    <row r="381595" spans="19:20">
      <c r="S381595" s="33"/>
      <c r="T381595" s="33"/>
    </row>
    <row r="381612" spans="19:20">
      <c r="S381612" s="33"/>
      <c r="T381612" s="33"/>
    </row>
    <row r="381629" spans="19:20">
      <c r="S381629" s="33"/>
      <c r="T381629" s="33"/>
    </row>
    <row r="381646" spans="19:20">
      <c r="S381646" s="33"/>
      <c r="T381646" s="33"/>
    </row>
    <row r="381663" spans="19:20">
      <c r="S381663" s="33"/>
      <c r="T381663" s="33"/>
    </row>
    <row r="381680" spans="19:20">
      <c r="S381680" s="33"/>
      <c r="T381680" s="33"/>
    </row>
    <row r="381697" spans="19:20">
      <c r="S381697" s="33"/>
      <c r="T381697" s="33"/>
    </row>
    <row r="381714" spans="19:20">
      <c r="S381714" s="33"/>
      <c r="T381714" s="33"/>
    </row>
    <row r="381731" spans="19:20">
      <c r="S381731" s="33"/>
      <c r="T381731" s="33"/>
    </row>
    <row r="381748" spans="19:20">
      <c r="S381748" s="33"/>
      <c r="T381748" s="33"/>
    </row>
    <row r="381765" spans="19:20">
      <c r="S381765" s="33"/>
      <c r="T381765" s="33"/>
    </row>
    <row r="381782" spans="19:20">
      <c r="S381782" s="33"/>
      <c r="T381782" s="33"/>
    </row>
    <row r="381799" spans="19:20">
      <c r="S381799" s="33"/>
      <c r="T381799" s="33"/>
    </row>
    <row r="381816" spans="19:20">
      <c r="S381816" s="33"/>
      <c r="T381816" s="33"/>
    </row>
    <row r="381833" spans="19:20">
      <c r="S381833" s="33"/>
      <c r="T381833" s="33"/>
    </row>
    <row r="381850" spans="19:20">
      <c r="S381850" s="33"/>
      <c r="T381850" s="33"/>
    </row>
    <row r="381867" spans="19:20">
      <c r="S381867" s="33"/>
      <c r="T381867" s="33"/>
    </row>
    <row r="381884" spans="19:20">
      <c r="S381884" s="33"/>
      <c r="T381884" s="33"/>
    </row>
    <row r="381901" spans="19:20">
      <c r="S381901" s="33"/>
      <c r="T381901" s="33"/>
    </row>
    <row r="381918" spans="19:20">
      <c r="S381918" s="33"/>
      <c r="T381918" s="33"/>
    </row>
    <row r="381935" spans="19:20">
      <c r="S381935" s="33"/>
      <c r="T381935" s="33"/>
    </row>
    <row r="381952" spans="19:20">
      <c r="S381952" s="33"/>
      <c r="T381952" s="33"/>
    </row>
    <row r="381969" spans="19:20">
      <c r="S381969" s="33"/>
      <c r="T381969" s="33"/>
    </row>
    <row r="381986" spans="19:20">
      <c r="S381986" s="33"/>
      <c r="T381986" s="33"/>
    </row>
    <row r="382003" spans="19:20">
      <c r="S382003" s="33"/>
      <c r="T382003" s="33"/>
    </row>
    <row r="382020" spans="19:20">
      <c r="S382020" s="33"/>
      <c r="T382020" s="33"/>
    </row>
    <row r="382037" spans="19:20">
      <c r="S382037" s="33"/>
      <c r="T382037" s="33"/>
    </row>
    <row r="382054" spans="19:20">
      <c r="S382054" s="33"/>
      <c r="T382054" s="33"/>
    </row>
    <row r="382071" spans="19:20">
      <c r="S382071" s="33"/>
      <c r="T382071" s="33"/>
    </row>
    <row r="382088" spans="19:20">
      <c r="S382088" s="33"/>
      <c r="T382088" s="33"/>
    </row>
    <row r="382105" spans="19:20">
      <c r="S382105" s="33"/>
      <c r="T382105" s="33"/>
    </row>
    <row r="382122" spans="19:20">
      <c r="S382122" s="33"/>
      <c r="T382122" s="33"/>
    </row>
    <row r="382139" spans="19:20">
      <c r="S382139" s="33"/>
      <c r="T382139" s="33"/>
    </row>
    <row r="382156" spans="19:20">
      <c r="S382156" s="33"/>
      <c r="T382156" s="33"/>
    </row>
    <row r="382173" spans="19:20">
      <c r="S382173" s="33"/>
      <c r="T382173" s="33"/>
    </row>
    <row r="382190" spans="19:20">
      <c r="S382190" s="33"/>
      <c r="T382190" s="33"/>
    </row>
    <row r="382207" spans="19:20">
      <c r="S382207" s="33"/>
      <c r="T382207" s="33"/>
    </row>
    <row r="382224" spans="19:20">
      <c r="S382224" s="33"/>
      <c r="T382224" s="33"/>
    </row>
    <row r="382241" spans="19:20">
      <c r="S382241" s="33"/>
      <c r="T382241" s="33"/>
    </row>
    <row r="382258" spans="19:20">
      <c r="S382258" s="33"/>
      <c r="T382258" s="33"/>
    </row>
    <row r="382275" spans="19:20">
      <c r="S382275" s="33"/>
      <c r="T382275" s="33"/>
    </row>
    <row r="382292" spans="19:20">
      <c r="S382292" s="33"/>
      <c r="T382292" s="33"/>
    </row>
    <row r="382309" spans="19:20">
      <c r="S382309" s="33"/>
      <c r="T382309" s="33"/>
    </row>
    <row r="382326" spans="19:20">
      <c r="S382326" s="33"/>
      <c r="T382326" s="33"/>
    </row>
    <row r="382343" spans="19:20">
      <c r="S382343" s="33"/>
      <c r="T382343" s="33"/>
    </row>
    <row r="382360" spans="19:20">
      <c r="S382360" s="33"/>
      <c r="T382360" s="33"/>
    </row>
    <row r="382377" spans="19:20">
      <c r="S382377" s="33"/>
      <c r="T382377" s="33"/>
    </row>
    <row r="382394" spans="19:20">
      <c r="S382394" s="33"/>
      <c r="T382394" s="33"/>
    </row>
    <row r="382411" spans="19:20">
      <c r="S382411" s="33"/>
      <c r="T382411" s="33"/>
    </row>
    <row r="382428" spans="19:20">
      <c r="S382428" s="33"/>
      <c r="T382428" s="33"/>
    </row>
    <row r="382445" spans="19:20">
      <c r="S382445" s="33"/>
      <c r="T382445" s="33"/>
    </row>
    <row r="382462" spans="19:20">
      <c r="S382462" s="33"/>
      <c r="T382462" s="33"/>
    </row>
    <row r="382479" spans="19:20">
      <c r="S382479" s="33"/>
      <c r="T382479" s="33"/>
    </row>
    <row r="382496" spans="19:20">
      <c r="S382496" s="33"/>
      <c r="T382496" s="33"/>
    </row>
    <row r="382513" spans="19:20">
      <c r="S382513" s="33"/>
      <c r="T382513" s="33"/>
    </row>
    <row r="382530" spans="19:20">
      <c r="S382530" s="33"/>
      <c r="T382530" s="33"/>
    </row>
    <row r="382547" spans="19:20">
      <c r="S382547" s="33"/>
      <c r="T382547" s="33"/>
    </row>
    <row r="382564" spans="19:20">
      <c r="S382564" s="33"/>
      <c r="T382564" s="33"/>
    </row>
    <row r="382581" spans="19:20">
      <c r="S382581" s="33"/>
      <c r="T382581" s="33"/>
    </row>
    <row r="382598" spans="19:20">
      <c r="S382598" s="33"/>
      <c r="T382598" s="33"/>
    </row>
    <row r="382615" spans="19:20">
      <c r="S382615" s="33"/>
      <c r="T382615" s="33"/>
    </row>
    <row r="382632" spans="19:20">
      <c r="S382632" s="33"/>
      <c r="T382632" s="33"/>
    </row>
    <row r="382649" spans="19:20">
      <c r="S382649" s="33"/>
      <c r="T382649" s="33"/>
    </row>
    <row r="382666" spans="19:20">
      <c r="S382666" s="33"/>
      <c r="T382666" s="33"/>
    </row>
    <row r="382683" spans="19:20">
      <c r="S382683" s="33"/>
      <c r="T382683" s="33"/>
    </row>
    <row r="382700" spans="19:20">
      <c r="S382700" s="33"/>
      <c r="T382700" s="33"/>
    </row>
    <row r="382717" spans="19:20">
      <c r="S382717" s="33"/>
      <c r="T382717" s="33"/>
    </row>
    <row r="382734" spans="19:20">
      <c r="S382734" s="33"/>
      <c r="T382734" s="33"/>
    </row>
    <row r="382751" spans="19:20">
      <c r="S382751" s="33"/>
      <c r="T382751" s="33"/>
    </row>
    <row r="382768" spans="19:20">
      <c r="S382768" s="33"/>
      <c r="T382768" s="33"/>
    </row>
    <row r="382785" spans="19:20">
      <c r="S382785" s="33"/>
      <c r="T382785" s="33"/>
    </row>
    <row r="382802" spans="19:20">
      <c r="S382802" s="33"/>
      <c r="T382802" s="33"/>
    </row>
    <row r="382819" spans="19:20">
      <c r="S382819" s="33"/>
      <c r="T382819" s="33"/>
    </row>
    <row r="382836" spans="19:20">
      <c r="S382836" s="33"/>
      <c r="T382836" s="33"/>
    </row>
    <row r="382853" spans="19:20">
      <c r="S382853" s="33"/>
      <c r="T382853" s="33"/>
    </row>
    <row r="382870" spans="19:20">
      <c r="S382870" s="33"/>
      <c r="T382870" s="33"/>
    </row>
    <row r="382887" spans="19:20">
      <c r="S382887" s="33"/>
      <c r="T382887" s="33"/>
    </row>
    <row r="382904" spans="19:20">
      <c r="S382904" s="33"/>
      <c r="T382904" s="33"/>
    </row>
    <row r="382921" spans="19:20">
      <c r="S382921" s="33"/>
      <c r="T382921" s="33"/>
    </row>
    <row r="382938" spans="19:20">
      <c r="S382938" s="33"/>
      <c r="T382938" s="33"/>
    </row>
    <row r="382955" spans="19:20">
      <c r="S382955" s="33"/>
      <c r="T382955" s="33"/>
    </row>
    <row r="382972" spans="19:20">
      <c r="S382972" s="33"/>
      <c r="T382972" s="33"/>
    </row>
    <row r="382989" spans="19:20">
      <c r="S382989" s="33"/>
      <c r="T382989" s="33"/>
    </row>
    <row r="383006" spans="19:20">
      <c r="S383006" s="33"/>
      <c r="T383006" s="33"/>
    </row>
    <row r="383023" spans="19:20">
      <c r="S383023" s="33"/>
      <c r="T383023" s="33"/>
    </row>
    <row r="383040" spans="19:20">
      <c r="S383040" s="33"/>
      <c r="T383040" s="33"/>
    </row>
    <row r="383057" spans="19:20">
      <c r="S383057" s="33"/>
      <c r="T383057" s="33"/>
    </row>
    <row r="383074" spans="19:20">
      <c r="S383074" s="33"/>
      <c r="T383074" s="33"/>
    </row>
    <row r="383091" spans="19:20">
      <c r="S383091" s="33"/>
      <c r="T383091" s="33"/>
    </row>
    <row r="383108" spans="19:20">
      <c r="S383108" s="33"/>
      <c r="T383108" s="33"/>
    </row>
    <row r="383125" spans="19:20">
      <c r="S383125" s="33"/>
      <c r="T383125" s="33"/>
    </row>
    <row r="383142" spans="19:20">
      <c r="S383142" s="33"/>
      <c r="T383142" s="33"/>
    </row>
    <row r="383159" spans="19:20">
      <c r="S383159" s="33"/>
      <c r="T383159" s="33"/>
    </row>
    <row r="383176" spans="19:20">
      <c r="S383176" s="33"/>
      <c r="T383176" s="33"/>
    </row>
    <row r="383193" spans="19:20">
      <c r="S383193" s="33"/>
      <c r="T383193" s="33"/>
    </row>
    <row r="383210" spans="19:20">
      <c r="S383210" s="33"/>
      <c r="T383210" s="33"/>
    </row>
    <row r="383227" spans="19:20">
      <c r="S383227" s="33"/>
      <c r="T383227" s="33"/>
    </row>
    <row r="383244" spans="19:20">
      <c r="S383244" s="33"/>
      <c r="T383244" s="33"/>
    </row>
    <row r="383261" spans="19:20">
      <c r="S383261" s="33"/>
      <c r="T383261" s="33"/>
    </row>
    <row r="383278" spans="19:20">
      <c r="S383278" s="33"/>
      <c r="T383278" s="33"/>
    </row>
    <row r="383295" spans="19:20">
      <c r="S383295" s="33"/>
      <c r="T383295" s="33"/>
    </row>
    <row r="383312" spans="19:20">
      <c r="S383312" s="33"/>
      <c r="T383312" s="33"/>
    </row>
    <row r="383329" spans="19:20">
      <c r="S383329" s="33"/>
      <c r="T383329" s="33"/>
    </row>
    <row r="383346" spans="19:20">
      <c r="S383346" s="33"/>
      <c r="T383346" s="33"/>
    </row>
    <row r="383363" spans="19:20">
      <c r="S383363" s="33"/>
      <c r="T383363" s="33"/>
    </row>
    <row r="383380" spans="19:20">
      <c r="S383380" s="33"/>
      <c r="T383380" s="33"/>
    </row>
    <row r="383397" spans="19:20">
      <c r="S383397" s="33"/>
      <c r="T383397" s="33"/>
    </row>
    <row r="383414" spans="19:20">
      <c r="S383414" s="33"/>
      <c r="T383414" s="33"/>
    </row>
    <row r="383431" spans="19:20">
      <c r="S383431" s="33"/>
      <c r="T383431" s="33"/>
    </row>
    <row r="383448" spans="19:20">
      <c r="S383448" s="33"/>
      <c r="T383448" s="33"/>
    </row>
    <row r="383465" spans="19:20">
      <c r="S383465" s="33"/>
      <c r="T383465" s="33"/>
    </row>
    <row r="383482" spans="19:20">
      <c r="S383482" s="33"/>
      <c r="T383482" s="33"/>
    </row>
    <row r="383499" spans="19:20">
      <c r="S383499" s="33"/>
      <c r="T383499" s="33"/>
    </row>
    <row r="383516" spans="19:20">
      <c r="S383516" s="33"/>
      <c r="T383516" s="33"/>
    </row>
    <row r="383533" spans="19:20">
      <c r="S383533" s="33"/>
      <c r="T383533" s="33"/>
    </row>
    <row r="383550" spans="19:20">
      <c r="S383550" s="33"/>
      <c r="T383550" s="33"/>
    </row>
    <row r="383567" spans="19:20">
      <c r="S383567" s="33"/>
      <c r="T383567" s="33"/>
    </row>
    <row r="383584" spans="19:20">
      <c r="S383584" s="33"/>
      <c r="T383584" s="33"/>
    </row>
    <row r="383601" spans="19:20">
      <c r="S383601" s="33"/>
      <c r="T383601" s="33"/>
    </row>
    <row r="383618" spans="19:20">
      <c r="S383618" s="33"/>
      <c r="T383618" s="33"/>
    </row>
    <row r="383635" spans="19:20">
      <c r="S383635" s="33"/>
      <c r="T383635" s="33"/>
    </row>
    <row r="383652" spans="19:20">
      <c r="S383652" s="33"/>
      <c r="T383652" s="33"/>
    </row>
    <row r="383669" spans="19:20">
      <c r="S383669" s="33"/>
      <c r="T383669" s="33"/>
    </row>
    <row r="383686" spans="19:20">
      <c r="S383686" s="33"/>
      <c r="T383686" s="33"/>
    </row>
    <row r="383703" spans="19:20">
      <c r="S383703" s="33"/>
      <c r="T383703" s="33"/>
    </row>
    <row r="383720" spans="19:20">
      <c r="S383720" s="33"/>
      <c r="T383720" s="33"/>
    </row>
    <row r="383737" spans="19:20">
      <c r="S383737" s="33"/>
      <c r="T383737" s="33"/>
    </row>
    <row r="383754" spans="19:20">
      <c r="S383754" s="33"/>
      <c r="T383754" s="33"/>
    </row>
    <row r="383771" spans="19:20">
      <c r="S383771" s="33"/>
      <c r="T383771" s="33"/>
    </row>
    <row r="383788" spans="19:20">
      <c r="S383788" s="33"/>
      <c r="T383788" s="33"/>
    </row>
    <row r="383805" spans="19:20">
      <c r="S383805" s="33"/>
      <c r="T383805" s="33"/>
    </row>
    <row r="383822" spans="19:20">
      <c r="S383822" s="33"/>
      <c r="T383822" s="33"/>
    </row>
    <row r="383839" spans="19:20">
      <c r="S383839" s="33"/>
      <c r="T383839" s="33"/>
    </row>
    <row r="383856" spans="19:20">
      <c r="S383856" s="33"/>
      <c r="T383856" s="33"/>
    </row>
    <row r="383873" spans="19:20">
      <c r="S383873" s="33"/>
      <c r="T383873" s="33"/>
    </row>
    <row r="383890" spans="19:20">
      <c r="S383890" s="33"/>
      <c r="T383890" s="33"/>
    </row>
    <row r="383907" spans="19:20">
      <c r="S383907" s="33"/>
      <c r="T383907" s="33"/>
    </row>
    <row r="383924" spans="19:20">
      <c r="S383924" s="33"/>
      <c r="T383924" s="33"/>
    </row>
    <row r="383941" spans="19:20">
      <c r="S383941" s="33"/>
      <c r="T383941" s="33"/>
    </row>
    <row r="383958" spans="19:20">
      <c r="S383958" s="33"/>
      <c r="T383958" s="33"/>
    </row>
    <row r="383975" spans="19:20">
      <c r="S383975" s="33"/>
      <c r="T383975" s="33"/>
    </row>
    <row r="383992" spans="19:20">
      <c r="S383992" s="33"/>
      <c r="T383992" s="33"/>
    </row>
    <row r="384009" spans="19:20">
      <c r="S384009" s="33"/>
      <c r="T384009" s="33"/>
    </row>
    <row r="384026" spans="19:20">
      <c r="S384026" s="33"/>
      <c r="T384026" s="33"/>
    </row>
    <row r="384043" spans="19:20">
      <c r="S384043" s="33"/>
      <c r="T384043" s="33"/>
    </row>
    <row r="384060" spans="19:20">
      <c r="S384060" s="33"/>
      <c r="T384060" s="33"/>
    </row>
    <row r="384077" spans="19:20">
      <c r="S384077" s="33"/>
      <c r="T384077" s="33"/>
    </row>
    <row r="384094" spans="19:20">
      <c r="S384094" s="33"/>
      <c r="T384094" s="33"/>
    </row>
    <row r="384111" spans="19:20">
      <c r="S384111" s="33"/>
      <c r="T384111" s="33"/>
    </row>
    <row r="384128" spans="19:20">
      <c r="S384128" s="33"/>
      <c r="T384128" s="33"/>
    </row>
    <row r="384145" spans="19:20">
      <c r="S384145" s="33"/>
      <c r="T384145" s="33"/>
    </row>
    <row r="384162" spans="19:20">
      <c r="S384162" s="33"/>
      <c r="T384162" s="33"/>
    </row>
    <row r="384179" spans="19:20">
      <c r="S384179" s="33"/>
      <c r="T384179" s="33"/>
    </row>
    <row r="384196" spans="19:20">
      <c r="S384196" s="33"/>
      <c r="T384196" s="33"/>
    </row>
    <row r="384213" spans="19:20">
      <c r="S384213" s="33"/>
      <c r="T384213" s="33"/>
    </row>
    <row r="384230" spans="19:20">
      <c r="S384230" s="33"/>
      <c r="T384230" s="33"/>
    </row>
    <row r="384247" spans="19:20">
      <c r="S384247" s="33"/>
      <c r="T384247" s="33"/>
    </row>
    <row r="384264" spans="19:20">
      <c r="S384264" s="33"/>
      <c r="T384264" s="33"/>
    </row>
    <row r="384281" spans="19:20">
      <c r="S384281" s="33"/>
      <c r="T384281" s="33"/>
    </row>
    <row r="384298" spans="19:20">
      <c r="S384298" s="33"/>
      <c r="T384298" s="33"/>
    </row>
    <row r="384315" spans="19:20">
      <c r="S384315" s="33"/>
      <c r="T384315" s="33"/>
    </row>
    <row r="384332" spans="19:20">
      <c r="S384332" s="33"/>
      <c r="T384332" s="33"/>
    </row>
    <row r="384349" spans="19:20">
      <c r="S384349" s="33"/>
      <c r="T384349" s="33"/>
    </row>
    <row r="384366" spans="19:20">
      <c r="S384366" s="33"/>
      <c r="T384366" s="33"/>
    </row>
    <row r="384383" spans="19:20">
      <c r="S384383" s="33"/>
      <c r="T384383" s="33"/>
    </row>
    <row r="384400" spans="19:20">
      <c r="S384400" s="33"/>
      <c r="T384400" s="33"/>
    </row>
    <row r="384417" spans="19:20">
      <c r="S384417" s="33"/>
      <c r="T384417" s="33"/>
    </row>
    <row r="384434" spans="19:20">
      <c r="S384434" s="33"/>
      <c r="T384434" s="33"/>
    </row>
    <row r="384451" spans="19:20">
      <c r="S384451" s="33"/>
      <c r="T384451" s="33"/>
    </row>
    <row r="384468" spans="19:20">
      <c r="S384468" s="33"/>
      <c r="T384468" s="33"/>
    </row>
    <row r="384485" spans="19:20">
      <c r="S384485" s="33"/>
      <c r="T384485" s="33"/>
    </row>
    <row r="384502" spans="19:20">
      <c r="S384502" s="33"/>
      <c r="T384502" s="33"/>
    </row>
    <row r="384519" spans="19:20">
      <c r="S384519" s="33"/>
      <c r="T384519" s="33"/>
    </row>
    <row r="384536" spans="19:20">
      <c r="S384536" s="33"/>
      <c r="T384536" s="33"/>
    </row>
    <row r="384553" spans="19:20">
      <c r="S384553" s="33"/>
      <c r="T384553" s="33"/>
    </row>
    <row r="384570" spans="19:20">
      <c r="S384570" s="33"/>
      <c r="T384570" s="33"/>
    </row>
    <row r="384587" spans="19:20">
      <c r="S384587" s="33"/>
      <c r="T384587" s="33"/>
    </row>
    <row r="384604" spans="19:20">
      <c r="S384604" s="33"/>
      <c r="T384604" s="33"/>
    </row>
    <row r="384621" spans="19:20">
      <c r="S384621" s="33"/>
      <c r="T384621" s="33"/>
    </row>
    <row r="384638" spans="19:20">
      <c r="S384638" s="33"/>
      <c r="T384638" s="33"/>
    </row>
    <row r="384655" spans="19:20">
      <c r="S384655" s="33"/>
      <c r="T384655" s="33"/>
    </row>
    <row r="384672" spans="19:20">
      <c r="S384672" s="33"/>
      <c r="T384672" s="33"/>
    </row>
    <row r="384689" spans="19:20">
      <c r="S384689" s="33"/>
      <c r="T384689" s="33"/>
    </row>
    <row r="384706" spans="19:20">
      <c r="S384706" s="33"/>
      <c r="T384706" s="33"/>
    </row>
    <row r="384723" spans="19:20">
      <c r="S384723" s="33"/>
      <c r="T384723" s="33"/>
    </row>
    <row r="384740" spans="19:20">
      <c r="S384740" s="33"/>
      <c r="T384740" s="33"/>
    </row>
    <row r="384757" spans="19:20">
      <c r="S384757" s="33"/>
      <c r="T384757" s="33"/>
    </row>
    <row r="384774" spans="19:20">
      <c r="S384774" s="33"/>
      <c r="T384774" s="33"/>
    </row>
    <row r="384791" spans="19:20">
      <c r="S384791" s="33"/>
      <c r="T384791" s="33"/>
    </row>
    <row r="384808" spans="19:20">
      <c r="S384808" s="33"/>
      <c r="T384808" s="33"/>
    </row>
    <row r="384825" spans="19:20">
      <c r="S384825" s="33"/>
      <c r="T384825" s="33"/>
    </row>
    <row r="384842" spans="19:20">
      <c r="S384842" s="33"/>
      <c r="T384842" s="33"/>
    </row>
    <row r="384859" spans="19:20">
      <c r="S384859" s="33"/>
      <c r="T384859" s="33"/>
    </row>
    <row r="384876" spans="19:20">
      <c r="S384876" s="33"/>
      <c r="T384876" s="33"/>
    </row>
    <row r="384893" spans="19:20">
      <c r="S384893" s="33"/>
      <c r="T384893" s="33"/>
    </row>
    <row r="384910" spans="19:20">
      <c r="S384910" s="33"/>
      <c r="T384910" s="33"/>
    </row>
    <row r="384927" spans="19:20">
      <c r="S384927" s="33"/>
      <c r="T384927" s="33"/>
    </row>
    <row r="384944" spans="19:20">
      <c r="S384944" s="33"/>
      <c r="T384944" s="33"/>
    </row>
    <row r="384961" spans="19:20">
      <c r="S384961" s="33"/>
      <c r="T384961" s="33"/>
    </row>
    <row r="384978" spans="19:20">
      <c r="S384978" s="33"/>
      <c r="T384978" s="33"/>
    </row>
    <row r="384995" spans="19:20">
      <c r="S384995" s="33"/>
      <c r="T384995" s="33"/>
    </row>
    <row r="385012" spans="19:20">
      <c r="S385012" s="33"/>
      <c r="T385012" s="33"/>
    </row>
    <row r="385029" spans="19:20">
      <c r="S385029" s="33"/>
      <c r="T385029" s="33"/>
    </row>
    <row r="385046" spans="19:20">
      <c r="S385046" s="33"/>
      <c r="T385046" s="33"/>
    </row>
    <row r="385063" spans="19:20">
      <c r="S385063" s="33"/>
      <c r="T385063" s="33"/>
    </row>
    <row r="385080" spans="19:20">
      <c r="S385080" s="33"/>
      <c r="T385080" s="33"/>
    </row>
    <row r="385097" spans="19:20">
      <c r="S385097" s="33"/>
      <c r="T385097" s="33"/>
    </row>
    <row r="385114" spans="19:20">
      <c r="S385114" s="33"/>
      <c r="T385114" s="33"/>
    </row>
    <row r="385131" spans="19:20">
      <c r="S385131" s="33"/>
      <c r="T385131" s="33"/>
    </row>
    <row r="385148" spans="19:20">
      <c r="S385148" s="33"/>
      <c r="T385148" s="33"/>
    </row>
    <row r="385165" spans="19:20">
      <c r="S385165" s="33"/>
      <c r="T385165" s="33"/>
    </row>
    <row r="385182" spans="19:20">
      <c r="S385182" s="33"/>
      <c r="T385182" s="33"/>
    </row>
    <row r="385199" spans="19:20">
      <c r="S385199" s="33"/>
      <c r="T385199" s="33"/>
    </row>
    <row r="385216" spans="19:20">
      <c r="S385216" s="33"/>
      <c r="T385216" s="33"/>
    </row>
    <row r="385233" spans="19:20">
      <c r="S385233" s="33"/>
      <c r="T385233" s="33"/>
    </row>
    <row r="385250" spans="19:20">
      <c r="S385250" s="33"/>
      <c r="T385250" s="33"/>
    </row>
    <row r="385267" spans="19:20">
      <c r="S385267" s="33"/>
      <c r="T385267" s="33"/>
    </row>
    <row r="385284" spans="19:20">
      <c r="S385284" s="33"/>
      <c r="T385284" s="33"/>
    </row>
    <row r="385301" spans="19:20">
      <c r="S385301" s="33"/>
      <c r="T385301" s="33"/>
    </row>
    <row r="385318" spans="19:20">
      <c r="S385318" s="33"/>
      <c r="T385318" s="33"/>
    </row>
    <row r="385335" spans="19:20">
      <c r="S385335" s="33"/>
      <c r="T385335" s="33"/>
    </row>
    <row r="385352" spans="19:20">
      <c r="S385352" s="33"/>
      <c r="T385352" s="33"/>
    </row>
    <row r="385369" spans="19:20">
      <c r="S385369" s="33"/>
      <c r="T385369" s="33"/>
    </row>
    <row r="385386" spans="19:20">
      <c r="S385386" s="33"/>
      <c r="T385386" s="33"/>
    </row>
    <row r="385403" spans="19:20">
      <c r="S385403" s="33"/>
      <c r="T385403" s="33"/>
    </row>
    <row r="385420" spans="19:20">
      <c r="S385420" s="33"/>
      <c r="T385420" s="33"/>
    </row>
    <row r="385437" spans="19:20">
      <c r="S385437" s="33"/>
      <c r="T385437" s="33"/>
    </row>
    <row r="385454" spans="19:20">
      <c r="S385454" s="33"/>
      <c r="T385454" s="33"/>
    </row>
    <row r="385471" spans="19:20">
      <c r="S385471" s="33"/>
      <c r="T385471" s="33"/>
    </row>
    <row r="385488" spans="19:20">
      <c r="S385488" s="33"/>
      <c r="T385488" s="33"/>
    </row>
    <row r="385505" spans="19:20">
      <c r="S385505" s="33"/>
      <c r="T385505" s="33"/>
    </row>
    <row r="385522" spans="19:20">
      <c r="S385522" s="33"/>
      <c r="T385522" s="33"/>
    </row>
    <row r="385539" spans="19:20">
      <c r="S385539" s="33"/>
      <c r="T385539" s="33"/>
    </row>
    <row r="385556" spans="19:20">
      <c r="S385556" s="33"/>
      <c r="T385556" s="33"/>
    </row>
    <row r="385573" spans="19:20">
      <c r="S385573" s="33"/>
      <c r="T385573" s="33"/>
    </row>
    <row r="385590" spans="19:20">
      <c r="S385590" s="33"/>
      <c r="T385590" s="33"/>
    </row>
    <row r="385607" spans="19:20">
      <c r="S385607" s="33"/>
      <c r="T385607" s="33"/>
    </row>
    <row r="385624" spans="19:20">
      <c r="S385624" s="33"/>
      <c r="T385624" s="33"/>
    </row>
    <row r="385641" spans="19:20">
      <c r="S385641" s="33"/>
      <c r="T385641" s="33"/>
    </row>
    <row r="385658" spans="19:20">
      <c r="S385658" s="33"/>
      <c r="T385658" s="33"/>
    </row>
    <row r="385675" spans="19:20">
      <c r="S385675" s="33"/>
      <c r="T385675" s="33"/>
    </row>
    <row r="385692" spans="19:20">
      <c r="S385692" s="33"/>
      <c r="T385692" s="33"/>
    </row>
    <row r="385709" spans="19:20">
      <c r="S385709" s="33"/>
      <c r="T385709" s="33"/>
    </row>
    <row r="385726" spans="19:20">
      <c r="S385726" s="33"/>
      <c r="T385726" s="33"/>
    </row>
    <row r="385743" spans="19:20">
      <c r="S385743" s="33"/>
      <c r="T385743" s="33"/>
    </row>
    <row r="385760" spans="19:20">
      <c r="S385760" s="33"/>
      <c r="T385760" s="33"/>
    </row>
    <row r="385777" spans="19:20">
      <c r="S385777" s="33"/>
      <c r="T385777" s="33"/>
    </row>
    <row r="385794" spans="19:20">
      <c r="S385794" s="33"/>
      <c r="T385794" s="33"/>
    </row>
    <row r="385811" spans="19:20">
      <c r="S385811" s="33"/>
      <c r="T385811" s="33"/>
    </row>
    <row r="385828" spans="19:20">
      <c r="S385828" s="33"/>
      <c r="T385828" s="33"/>
    </row>
    <row r="385845" spans="19:20">
      <c r="S385845" s="33"/>
      <c r="T385845" s="33"/>
    </row>
    <row r="385862" spans="19:20">
      <c r="S385862" s="33"/>
      <c r="T385862" s="33"/>
    </row>
    <row r="385879" spans="19:20">
      <c r="S385879" s="33"/>
      <c r="T385879" s="33"/>
    </row>
    <row r="385896" spans="19:20">
      <c r="S385896" s="33"/>
      <c r="T385896" s="33"/>
    </row>
    <row r="385913" spans="19:20">
      <c r="S385913" s="33"/>
      <c r="T385913" s="33"/>
    </row>
    <row r="385930" spans="19:20">
      <c r="S385930" s="33"/>
      <c r="T385930" s="33"/>
    </row>
    <row r="385947" spans="19:20">
      <c r="S385947" s="33"/>
      <c r="T385947" s="33"/>
    </row>
    <row r="385964" spans="19:20">
      <c r="S385964" s="33"/>
      <c r="T385964" s="33"/>
    </row>
    <row r="385981" spans="19:20">
      <c r="S385981" s="33"/>
      <c r="T385981" s="33"/>
    </row>
    <row r="385998" spans="19:20">
      <c r="S385998" s="33"/>
      <c r="T385998" s="33"/>
    </row>
    <row r="386015" spans="19:20">
      <c r="S386015" s="33"/>
      <c r="T386015" s="33"/>
    </row>
    <row r="386032" spans="19:20">
      <c r="S386032" s="33"/>
      <c r="T386032" s="33"/>
    </row>
    <row r="386049" spans="19:20">
      <c r="S386049" s="33"/>
      <c r="T386049" s="33"/>
    </row>
    <row r="386066" spans="19:20">
      <c r="S386066" s="33"/>
      <c r="T386066" s="33"/>
    </row>
    <row r="386083" spans="19:20">
      <c r="S386083" s="33"/>
      <c r="T386083" s="33"/>
    </row>
    <row r="386100" spans="19:20">
      <c r="S386100" s="33"/>
      <c r="T386100" s="33"/>
    </row>
    <row r="386117" spans="19:20">
      <c r="S386117" s="33"/>
      <c r="T386117" s="33"/>
    </row>
    <row r="386134" spans="19:20">
      <c r="S386134" s="33"/>
      <c r="T386134" s="33"/>
    </row>
    <row r="386151" spans="19:20">
      <c r="S386151" s="33"/>
      <c r="T386151" s="33"/>
    </row>
    <row r="386168" spans="19:20">
      <c r="S386168" s="33"/>
      <c r="T386168" s="33"/>
    </row>
    <row r="386185" spans="19:20">
      <c r="S386185" s="33"/>
      <c r="T386185" s="33"/>
    </row>
    <row r="386202" spans="19:20">
      <c r="S386202" s="33"/>
      <c r="T386202" s="33"/>
    </row>
    <row r="386219" spans="19:20">
      <c r="S386219" s="33"/>
      <c r="T386219" s="33"/>
    </row>
    <row r="386236" spans="19:20">
      <c r="S386236" s="33"/>
      <c r="T386236" s="33"/>
    </row>
    <row r="386253" spans="19:20">
      <c r="S386253" s="33"/>
      <c r="T386253" s="33"/>
    </row>
    <row r="386270" spans="19:20">
      <c r="S386270" s="33"/>
      <c r="T386270" s="33"/>
    </row>
    <row r="386287" spans="19:20">
      <c r="S386287" s="33"/>
      <c r="T386287" s="33"/>
    </row>
    <row r="386304" spans="19:20">
      <c r="S386304" s="33"/>
      <c r="T386304" s="33"/>
    </row>
    <row r="386321" spans="19:20">
      <c r="S386321" s="33"/>
      <c r="T386321" s="33"/>
    </row>
    <row r="386338" spans="19:20">
      <c r="S386338" s="33"/>
      <c r="T386338" s="33"/>
    </row>
    <row r="386355" spans="19:20">
      <c r="S386355" s="33"/>
      <c r="T386355" s="33"/>
    </row>
    <row r="386372" spans="19:20">
      <c r="S386372" s="33"/>
      <c r="T386372" s="33"/>
    </row>
    <row r="386389" spans="19:20">
      <c r="S386389" s="33"/>
      <c r="T386389" s="33"/>
    </row>
    <row r="386406" spans="19:20">
      <c r="S386406" s="33"/>
      <c r="T386406" s="33"/>
    </row>
    <row r="386423" spans="19:20">
      <c r="S386423" s="33"/>
      <c r="T386423" s="33"/>
    </row>
    <row r="386440" spans="19:20">
      <c r="S386440" s="33"/>
      <c r="T386440" s="33"/>
    </row>
    <row r="386457" spans="19:20">
      <c r="S386457" s="33"/>
      <c r="T386457" s="33"/>
    </row>
    <row r="386474" spans="19:20">
      <c r="S386474" s="33"/>
      <c r="T386474" s="33"/>
    </row>
    <row r="386491" spans="19:20">
      <c r="S386491" s="33"/>
      <c r="T386491" s="33"/>
    </row>
    <row r="386508" spans="19:20">
      <c r="S386508" s="33"/>
      <c r="T386508" s="33"/>
    </row>
    <row r="386525" spans="19:20">
      <c r="S386525" s="33"/>
      <c r="T386525" s="33"/>
    </row>
    <row r="386542" spans="19:20">
      <c r="S386542" s="33"/>
      <c r="T386542" s="33"/>
    </row>
    <row r="386559" spans="19:20">
      <c r="S386559" s="33"/>
      <c r="T386559" s="33"/>
    </row>
    <row r="386576" spans="19:20">
      <c r="S386576" s="33"/>
      <c r="T386576" s="33"/>
    </row>
    <row r="386593" spans="19:20">
      <c r="S386593" s="33"/>
      <c r="T386593" s="33"/>
    </row>
    <row r="386610" spans="19:20">
      <c r="S386610" s="33"/>
      <c r="T386610" s="33"/>
    </row>
    <row r="386627" spans="19:20">
      <c r="S386627" s="33"/>
      <c r="T386627" s="33"/>
    </row>
    <row r="386644" spans="19:20">
      <c r="S386644" s="33"/>
      <c r="T386644" s="33"/>
    </row>
    <row r="386661" spans="19:20">
      <c r="S386661" s="33"/>
      <c r="T386661" s="33"/>
    </row>
    <row r="386678" spans="19:20">
      <c r="S386678" s="33"/>
      <c r="T386678" s="33"/>
    </row>
    <row r="386695" spans="19:20">
      <c r="S386695" s="33"/>
      <c r="T386695" s="33"/>
    </row>
    <row r="386712" spans="19:20">
      <c r="S386712" s="33"/>
      <c r="T386712" s="33"/>
    </row>
    <row r="386729" spans="19:20">
      <c r="S386729" s="33"/>
      <c r="T386729" s="33"/>
    </row>
    <row r="386746" spans="19:20">
      <c r="S386746" s="33"/>
      <c r="T386746" s="33"/>
    </row>
    <row r="386763" spans="19:20">
      <c r="S386763" s="33"/>
      <c r="T386763" s="33"/>
    </row>
    <row r="386780" spans="19:20">
      <c r="S386780" s="33"/>
      <c r="T386780" s="33"/>
    </row>
    <row r="386797" spans="19:20">
      <c r="S386797" s="33"/>
      <c r="T386797" s="33"/>
    </row>
    <row r="386814" spans="19:20">
      <c r="S386814" s="33"/>
      <c r="T386814" s="33"/>
    </row>
    <row r="386831" spans="19:20">
      <c r="S386831" s="33"/>
      <c r="T386831" s="33"/>
    </row>
    <row r="386848" spans="19:20">
      <c r="S386848" s="33"/>
      <c r="T386848" s="33"/>
    </row>
    <row r="386865" spans="19:20">
      <c r="S386865" s="33"/>
      <c r="T386865" s="33"/>
    </row>
    <row r="386882" spans="19:20">
      <c r="S386882" s="33"/>
      <c r="T386882" s="33"/>
    </row>
    <row r="386899" spans="19:20">
      <c r="S386899" s="33"/>
      <c r="T386899" s="33"/>
    </row>
    <row r="386916" spans="19:20">
      <c r="S386916" s="33"/>
      <c r="T386916" s="33"/>
    </row>
    <row r="386933" spans="19:20">
      <c r="S386933" s="33"/>
      <c r="T386933" s="33"/>
    </row>
    <row r="386950" spans="19:20">
      <c r="S386950" s="33"/>
      <c r="T386950" s="33"/>
    </row>
    <row r="386967" spans="19:20">
      <c r="S386967" s="33"/>
      <c r="T386967" s="33"/>
    </row>
    <row r="386984" spans="19:20">
      <c r="S386984" s="33"/>
      <c r="T386984" s="33"/>
    </row>
    <row r="387001" spans="19:20">
      <c r="S387001" s="33"/>
      <c r="T387001" s="33"/>
    </row>
    <row r="387018" spans="19:20">
      <c r="S387018" s="33"/>
      <c r="T387018" s="33"/>
    </row>
    <row r="387035" spans="19:20">
      <c r="S387035" s="33"/>
      <c r="T387035" s="33"/>
    </row>
    <row r="387052" spans="19:20">
      <c r="S387052" s="33"/>
      <c r="T387052" s="33"/>
    </row>
    <row r="387069" spans="19:20">
      <c r="S387069" s="33"/>
      <c r="T387069" s="33"/>
    </row>
    <row r="387086" spans="19:20">
      <c r="S387086" s="33"/>
      <c r="T387086" s="33"/>
    </row>
    <row r="387103" spans="19:20">
      <c r="S387103" s="33"/>
      <c r="T387103" s="33"/>
    </row>
    <row r="387120" spans="19:20">
      <c r="S387120" s="33"/>
      <c r="T387120" s="33"/>
    </row>
    <row r="387137" spans="19:20">
      <c r="S387137" s="33"/>
      <c r="T387137" s="33"/>
    </row>
    <row r="387154" spans="19:20">
      <c r="S387154" s="33"/>
      <c r="T387154" s="33"/>
    </row>
    <row r="387171" spans="19:20">
      <c r="S387171" s="33"/>
      <c r="T387171" s="33"/>
    </row>
    <row r="387188" spans="19:20">
      <c r="S387188" s="33"/>
      <c r="T387188" s="33"/>
    </row>
    <row r="387205" spans="19:20">
      <c r="S387205" s="33"/>
      <c r="T387205" s="33"/>
    </row>
    <row r="387222" spans="19:20">
      <c r="S387222" s="33"/>
      <c r="T387222" s="33"/>
    </row>
    <row r="387239" spans="19:20">
      <c r="S387239" s="33"/>
      <c r="T387239" s="33"/>
    </row>
    <row r="387256" spans="19:20">
      <c r="S387256" s="33"/>
      <c r="T387256" s="33"/>
    </row>
    <row r="387273" spans="19:20">
      <c r="S387273" s="33"/>
      <c r="T387273" s="33"/>
    </row>
    <row r="387290" spans="19:20">
      <c r="S387290" s="33"/>
      <c r="T387290" s="33"/>
    </row>
    <row r="387307" spans="19:20">
      <c r="S387307" s="33"/>
      <c r="T387307" s="33"/>
    </row>
    <row r="387324" spans="19:20">
      <c r="S387324" s="33"/>
      <c r="T387324" s="33"/>
    </row>
    <row r="387341" spans="19:20">
      <c r="S387341" s="33"/>
      <c r="T387341" s="33"/>
    </row>
    <row r="387358" spans="19:20">
      <c r="S387358" s="33"/>
      <c r="T387358" s="33"/>
    </row>
    <row r="387375" spans="19:20">
      <c r="S387375" s="33"/>
      <c r="T387375" s="33"/>
    </row>
    <row r="387392" spans="19:20">
      <c r="S387392" s="33"/>
      <c r="T387392" s="33"/>
    </row>
    <row r="387409" spans="19:20">
      <c r="S387409" s="33"/>
      <c r="T387409" s="33"/>
    </row>
    <row r="387426" spans="19:20">
      <c r="S387426" s="33"/>
      <c r="T387426" s="33"/>
    </row>
    <row r="387443" spans="19:20">
      <c r="S387443" s="33"/>
      <c r="T387443" s="33"/>
    </row>
    <row r="387460" spans="19:20">
      <c r="S387460" s="33"/>
      <c r="T387460" s="33"/>
    </row>
    <row r="387477" spans="19:20">
      <c r="S387477" s="33"/>
      <c r="T387477" s="33"/>
    </row>
    <row r="387494" spans="19:20">
      <c r="S387494" s="33"/>
      <c r="T387494" s="33"/>
    </row>
    <row r="387511" spans="19:20">
      <c r="S387511" s="33"/>
      <c r="T387511" s="33"/>
    </row>
    <row r="387528" spans="19:20">
      <c r="S387528" s="33"/>
      <c r="T387528" s="33"/>
    </row>
    <row r="387545" spans="19:20">
      <c r="S387545" s="33"/>
      <c r="T387545" s="33"/>
    </row>
    <row r="387562" spans="19:20">
      <c r="S387562" s="33"/>
      <c r="T387562" s="33"/>
    </row>
    <row r="387579" spans="19:20">
      <c r="S387579" s="33"/>
      <c r="T387579" s="33"/>
    </row>
    <row r="387596" spans="19:20">
      <c r="S387596" s="33"/>
      <c r="T387596" s="33"/>
    </row>
    <row r="387613" spans="19:20">
      <c r="S387613" s="33"/>
      <c r="T387613" s="33"/>
    </row>
    <row r="387630" spans="19:20">
      <c r="S387630" s="33"/>
      <c r="T387630" s="33"/>
    </row>
    <row r="387647" spans="19:20">
      <c r="S387647" s="33"/>
      <c r="T387647" s="33"/>
    </row>
    <row r="387664" spans="19:20">
      <c r="S387664" s="33"/>
      <c r="T387664" s="33"/>
    </row>
    <row r="387681" spans="19:20">
      <c r="S387681" s="33"/>
      <c r="T387681" s="33"/>
    </row>
    <row r="387698" spans="19:20">
      <c r="S387698" s="33"/>
      <c r="T387698" s="33"/>
    </row>
    <row r="387715" spans="19:20">
      <c r="S387715" s="33"/>
      <c r="T387715" s="33"/>
    </row>
    <row r="387732" spans="19:20">
      <c r="S387732" s="33"/>
      <c r="T387732" s="33"/>
    </row>
    <row r="387749" spans="19:20">
      <c r="S387749" s="33"/>
      <c r="T387749" s="33"/>
    </row>
    <row r="387766" spans="19:20">
      <c r="S387766" s="33"/>
      <c r="T387766" s="33"/>
    </row>
    <row r="387783" spans="19:20">
      <c r="S387783" s="33"/>
      <c r="T387783" s="33"/>
    </row>
    <row r="387800" spans="19:20">
      <c r="S387800" s="33"/>
      <c r="T387800" s="33"/>
    </row>
    <row r="387817" spans="19:20">
      <c r="S387817" s="33"/>
      <c r="T387817" s="33"/>
    </row>
    <row r="387834" spans="19:20">
      <c r="S387834" s="33"/>
      <c r="T387834" s="33"/>
    </row>
    <row r="387851" spans="19:20">
      <c r="S387851" s="33"/>
      <c r="T387851" s="33"/>
    </row>
    <row r="387868" spans="19:20">
      <c r="S387868" s="33"/>
      <c r="T387868" s="33"/>
    </row>
    <row r="387885" spans="19:20">
      <c r="S387885" s="33"/>
      <c r="T387885" s="33"/>
    </row>
    <row r="387902" spans="19:20">
      <c r="S387902" s="33"/>
      <c r="T387902" s="33"/>
    </row>
    <row r="387919" spans="19:20">
      <c r="S387919" s="33"/>
      <c r="T387919" s="33"/>
    </row>
    <row r="387936" spans="19:20">
      <c r="S387936" s="33"/>
      <c r="T387936" s="33"/>
    </row>
    <row r="387953" spans="19:20">
      <c r="S387953" s="33"/>
      <c r="T387953" s="33"/>
    </row>
    <row r="387970" spans="19:20">
      <c r="S387970" s="33"/>
      <c r="T387970" s="33"/>
    </row>
    <row r="387987" spans="19:20">
      <c r="S387987" s="33"/>
      <c r="T387987" s="33"/>
    </row>
    <row r="388004" spans="19:20">
      <c r="S388004" s="33"/>
      <c r="T388004" s="33"/>
    </row>
    <row r="388021" spans="19:20">
      <c r="S388021" s="33"/>
      <c r="T388021" s="33"/>
    </row>
    <row r="388038" spans="19:20">
      <c r="S388038" s="33"/>
      <c r="T388038" s="33"/>
    </row>
    <row r="388055" spans="19:20">
      <c r="S388055" s="33"/>
      <c r="T388055" s="33"/>
    </row>
    <row r="388072" spans="19:20">
      <c r="S388072" s="33"/>
      <c r="T388072" s="33"/>
    </row>
    <row r="388089" spans="19:20">
      <c r="S388089" s="33"/>
      <c r="T388089" s="33"/>
    </row>
    <row r="388106" spans="19:20">
      <c r="S388106" s="33"/>
      <c r="T388106" s="33"/>
    </row>
    <row r="388123" spans="19:20">
      <c r="S388123" s="33"/>
      <c r="T388123" s="33"/>
    </row>
    <row r="388140" spans="19:20">
      <c r="S388140" s="33"/>
      <c r="T388140" s="33"/>
    </row>
    <row r="388157" spans="19:20">
      <c r="S388157" s="33"/>
      <c r="T388157" s="33"/>
    </row>
    <row r="388174" spans="19:20">
      <c r="S388174" s="33"/>
      <c r="T388174" s="33"/>
    </row>
    <row r="388191" spans="19:20">
      <c r="S388191" s="33"/>
      <c r="T388191" s="33"/>
    </row>
    <row r="388208" spans="19:20">
      <c r="S388208" s="33"/>
      <c r="T388208" s="33"/>
    </row>
    <row r="388225" spans="19:20">
      <c r="S388225" s="33"/>
      <c r="T388225" s="33"/>
    </row>
    <row r="388242" spans="19:20">
      <c r="S388242" s="33"/>
      <c r="T388242" s="33"/>
    </row>
    <row r="388259" spans="19:20">
      <c r="S388259" s="33"/>
      <c r="T388259" s="33"/>
    </row>
    <row r="388276" spans="19:20">
      <c r="S388276" s="33"/>
      <c r="T388276" s="33"/>
    </row>
    <row r="388293" spans="19:20">
      <c r="S388293" s="33"/>
      <c r="T388293" s="33"/>
    </row>
    <row r="388310" spans="19:20">
      <c r="S388310" s="33"/>
      <c r="T388310" s="33"/>
    </row>
    <row r="388327" spans="19:20">
      <c r="S388327" s="33"/>
      <c r="T388327" s="33"/>
    </row>
    <row r="388344" spans="19:20">
      <c r="S388344" s="33"/>
      <c r="T388344" s="33"/>
    </row>
    <row r="388361" spans="19:20">
      <c r="S388361" s="33"/>
      <c r="T388361" s="33"/>
    </row>
    <row r="388378" spans="19:20">
      <c r="S388378" s="33"/>
      <c r="T388378" s="33"/>
    </row>
    <row r="388395" spans="19:20">
      <c r="S388395" s="33"/>
      <c r="T388395" s="33"/>
    </row>
    <row r="388412" spans="19:20">
      <c r="S388412" s="33"/>
      <c r="T388412" s="33"/>
    </row>
    <row r="388429" spans="19:20">
      <c r="S388429" s="33"/>
      <c r="T388429" s="33"/>
    </row>
    <row r="388446" spans="19:20">
      <c r="S388446" s="33"/>
      <c r="T388446" s="33"/>
    </row>
    <row r="388463" spans="19:20">
      <c r="S388463" s="33"/>
      <c r="T388463" s="33"/>
    </row>
    <row r="388480" spans="19:20">
      <c r="S388480" s="33"/>
      <c r="T388480" s="33"/>
    </row>
    <row r="388497" spans="19:20">
      <c r="S388497" s="33"/>
      <c r="T388497" s="33"/>
    </row>
    <row r="388514" spans="19:20">
      <c r="S388514" s="33"/>
      <c r="T388514" s="33"/>
    </row>
    <row r="388531" spans="19:20">
      <c r="S388531" s="33"/>
      <c r="T388531" s="33"/>
    </row>
    <row r="388548" spans="19:20">
      <c r="S388548" s="33"/>
      <c r="T388548" s="33"/>
    </row>
    <row r="388565" spans="19:20">
      <c r="S388565" s="33"/>
      <c r="T388565" s="33"/>
    </row>
    <row r="388582" spans="19:20">
      <c r="S388582" s="33"/>
      <c r="T388582" s="33"/>
    </row>
    <row r="388599" spans="19:20">
      <c r="S388599" s="33"/>
      <c r="T388599" s="33"/>
    </row>
    <row r="388616" spans="19:20">
      <c r="S388616" s="33"/>
      <c r="T388616" s="33"/>
    </row>
    <row r="388633" spans="19:20">
      <c r="S388633" s="33"/>
      <c r="T388633" s="33"/>
    </row>
    <row r="388650" spans="19:20">
      <c r="S388650" s="33"/>
      <c r="T388650" s="33"/>
    </row>
    <row r="388667" spans="19:20">
      <c r="S388667" s="33"/>
      <c r="T388667" s="33"/>
    </row>
    <row r="388684" spans="19:20">
      <c r="S388684" s="33"/>
      <c r="T388684" s="33"/>
    </row>
    <row r="388701" spans="19:20">
      <c r="S388701" s="33"/>
      <c r="T388701" s="33"/>
    </row>
    <row r="388718" spans="19:20">
      <c r="S388718" s="33"/>
      <c r="T388718" s="33"/>
    </row>
    <row r="388735" spans="19:20">
      <c r="S388735" s="33"/>
      <c r="T388735" s="33"/>
    </row>
    <row r="388752" spans="19:20">
      <c r="S388752" s="33"/>
      <c r="T388752" s="33"/>
    </row>
    <row r="388769" spans="19:20">
      <c r="S388769" s="33"/>
      <c r="T388769" s="33"/>
    </row>
    <row r="388786" spans="19:20">
      <c r="S388786" s="33"/>
      <c r="T388786" s="33"/>
    </row>
    <row r="388803" spans="19:20">
      <c r="S388803" s="33"/>
      <c r="T388803" s="33"/>
    </row>
    <row r="388820" spans="19:20">
      <c r="S388820" s="33"/>
      <c r="T388820" s="33"/>
    </row>
    <row r="388837" spans="19:20">
      <c r="S388837" s="33"/>
      <c r="T388837" s="33"/>
    </row>
    <row r="388854" spans="19:20">
      <c r="S388854" s="33"/>
      <c r="T388854" s="33"/>
    </row>
    <row r="388871" spans="19:20">
      <c r="S388871" s="33"/>
      <c r="T388871" s="33"/>
    </row>
    <row r="388888" spans="19:20">
      <c r="S388888" s="33"/>
      <c r="T388888" s="33"/>
    </row>
    <row r="388905" spans="19:20">
      <c r="S388905" s="33"/>
      <c r="T388905" s="33"/>
    </row>
    <row r="388922" spans="19:20">
      <c r="S388922" s="33"/>
      <c r="T388922" s="33"/>
    </row>
    <row r="388939" spans="19:20">
      <c r="S388939" s="33"/>
      <c r="T388939" s="33"/>
    </row>
    <row r="388956" spans="19:20">
      <c r="S388956" s="33"/>
      <c r="T388956" s="33"/>
    </row>
    <row r="388973" spans="19:20">
      <c r="S388973" s="33"/>
      <c r="T388973" s="33"/>
    </row>
    <row r="388990" spans="19:20">
      <c r="S388990" s="33"/>
      <c r="T388990" s="33"/>
    </row>
    <row r="389007" spans="19:20">
      <c r="S389007" s="33"/>
      <c r="T389007" s="33"/>
    </row>
    <row r="389024" spans="19:20">
      <c r="S389024" s="33"/>
      <c r="T389024" s="33"/>
    </row>
    <row r="389041" spans="19:20">
      <c r="S389041" s="33"/>
      <c r="T389041" s="33"/>
    </row>
    <row r="389058" spans="19:20">
      <c r="S389058" s="33"/>
      <c r="T389058" s="33"/>
    </row>
    <row r="389075" spans="19:20">
      <c r="S389075" s="33"/>
      <c r="T389075" s="33"/>
    </row>
    <row r="389092" spans="19:20">
      <c r="S389092" s="33"/>
      <c r="T389092" s="33"/>
    </row>
    <row r="389109" spans="19:20">
      <c r="S389109" s="33"/>
      <c r="T389109" s="33"/>
    </row>
    <row r="389126" spans="19:20">
      <c r="S389126" s="33"/>
      <c r="T389126" s="33"/>
    </row>
    <row r="389143" spans="19:20">
      <c r="S389143" s="33"/>
      <c r="T389143" s="33"/>
    </row>
    <row r="389160" spans="19:20">
      <c r="S389160" s="33"/>
      <c r="T389160" s="33"/>
    </row>
    <row r="389177" spans="19:20">
      <c r="S389177" s="33"/>
      <c r="T389177" s="33"/>
    </row>
    <row r="389194" spans="19:20">
      <c r="S389194" s="33"/>
      <c r="T389194" s="33"/>
    </row>
    <row r="389211" spans="19:20">
      <c r="S389211" s="33"/>
      <c r="T389211" s="33"/>
    </row>
    <row r="389228" spans="19:20">
      <c r="S389228" s="33"/>
      <c r="T389228" s="33"/>
    </row>
    <row r="389245" spans="19:20">
      <c r="S389245" s="33"/>
      <c r="T389245" s="33"/>
    </row>
    <row r="389262" spans="19:20">
      <c r="S389262" s="33"/>
      <c r="T389262" s="33"/>
    </row>
    <row r="389279" spans="19:20">
      <c r="S389279" s="33"/>
      <c r="T389279" s="33"/>
    </row>
    <row r="389296" spans="19:20">
      <c r="S389296" s="33"/>
      <c r="T389296" s="33"/>
    </row>
    <row r="389313" spans="19:20">
      <c r="S389313" s="33"/>
      <c r="T389313" s="33"/>
    </row>
    <row r="389330" spans="19:20">
      <c r="S389330" s="33"/>
      <c r="T389330" s="33"/>
    </row>
    <row r="389347" spans="19:20">
      <c r="S389347" s="33"/>
      <c r="T389347" s="33"/>
    </row>
    <row r="389364" spans="19:20">
      <c r="S389364" s="33"/>
      <c r="T389364" s="33"/>
    </row>
    <row r="389381" spans="19:20">
      <c r="S389381" s="33"/>
      <c r="T389381" s="33"/>
    </row>
    <row r="389398" spans="19:20">
      <c r="S389398" s="33"/>
      <c r="T389398" s="33"/>
    </row>
    <row r="389415" spans="19:20">
      <c r="S389415" s="33"/>
      <c r="T389415" s="33"/>
    </row>
    <row r="389432" spans="19:20">
      <c r="S389432" s="33"/>
      <c r="T389432" s="33"/>
    </row>
    <row r="389449" spans="19:20">
      <c r="S389449" s="33"/>
      <c r="T389449" s="33"/>
    </row>
    <row r="389466" spans="19:20">
      <c r="S389466" s="33"/>
      <c r="T389466" s="33"/>
    </row>
    <row r="389483" spans="19:20">
      <c r="S389483" s="33"/>
      <c r="T389483" s="33"/>
    </row>
    <row r="389500" spans="19:20">
      <c r="S389500" s="33"/>
      <c r="T389500" s="33"/>
    </row>
    <row r="389517" spans="19:20">
      <c r="S389517" s="33"/>
      <c r="T389517" s="33"/>
    </row>
    <row r="389534" spans="19:20">
      <c r="S389534" s="33"/>
      <c r="T389534" s="33"/>
    </row>
    <row r="389551" spans="19:20">
      <c r="S389551" s="33"/>
      <c r="T389551" s="33"/>
    </row>
    <row r="389568" spans="19:20">
      <c r="S389568" s="33"/>
      <c r="T389568" s="33"/>
    </row>
    <row r="389585" spans="19:20">
      <c r="S389585" s="33"/>
      <c r="T389585" s="33"/>
    </row>
    <row r="389602" spans="19:20">
      <c r="S389602" s="33"/>
      <c r="T389602" s="33"/>
    </row>
    <row r="389619" spans="19:20">
      <c r="S389619" s="33"/>
      <c r="T389619" s="33"/>
    </row>
    <row r="389636" spans="19:20">
      <c r="S389636" s="33"/>
      <c r="T389636" s="33"/>
    </row>
    <row r="389653" spans="19:20">
      <c r="S389653" s="33"/>
      <c r="T389653" s="33"/>
    </row>
    <row r="389670" spans="19:20">
      <c r="S389670" s="33"/>
      <c r="T389670" s="33"/>
    </row>
    <row r="389687" spans="19:20">
      <c r="S389687" s="33"/>
      <c r="T389687" s="33"/>
    </row>
    <row r="389704" spans="19:20">
      <c r="S389704" s="33"/>
      <c r="T389704" s="33"/>
    </row>
    <row r="389721" spans="19:20">
      <c r="S389721" s="33"/>
      <c r="T389721" s="33"/>
    </row>
    <row r="389738" spans="19:20">
      <c r="S389738" s="33"/>
      <c r="T389738" s="33"/>
    </row>
    <row r="389755" spans="19:20">
      <c r="S389755" s="33"/>
      <c r="T389755" s="33"/>
    </row>
    <row r="389772" spans="19:20">
      <c r="S389772" s="33"/>
      <c r="T389772" s="33"/>
    </row>
    <row r="389789" spans="19:20">
      <c r="S389789" s="33"/>
      <c r="T389789" s="33"/>
    </row>
    <row r="389806" spans="19:20">
      <c r="S389806" s="33"/>
      <c r="T389806" s="33"/>
    </row>
    <row r="389823" spans="19:20">
      <c r="S389823" s="33"/>
      <c r="T389823" s="33"/>
    </row>
    <row r="389840" spans="19:20">
      <c r="S389840" s="33"/>
      <c r="T389840" s="33"/>
    </row>
    <row r="389857" spans="19:20">
      <c r="S389857" s="33"/>
      <c r="T389857" s="33"/>
    </row>
    <row r="389874" spans="19:20">
      <c r="S389874" s="33"/>
      <c r="T389874" s="33"/>
    </row>
    <row r="389891" spans="19:20">
      <c r="S389891" s="33"/>
      <c r="T389891" s="33"/>
    </row>
    <row r="389908" spans="19:20">
      <c r="S389908" s="33"/>
      <c r="T389908" s="33"/>
    </row>
    <row r="389925" spans="19:20">
      <c r="S389925" s="33"/>
      <c r="T389925" s="33"/>
    </row>
    <row r="389942" spans="19:20">
      <c r="S389942" s="33"/>
      <c r="T389942" s="33"/>
    </row>
    <row r="389959" spans="19:20">
      <c r="S389959" s="33"/>
      <c r="T389959" s="33"/>
    </row>
    <row r="389976" spans="19:20">
      <c r="S389976" s="33"/>
      <c r="T389976" s="33"/>
    </row>
    <row r="389993" spans="19:20">
      <c r="S389993" s="33"/>
      <c r="T389993" s="33"/>
    </row>
    <row r="390010" spans="19:20">
      <c r="S390010" s="33"/>
      <c r="T390010" s="33"/>
    </row>
    <row r="390027" spans="19:20">
      <c r="S390027" s="33"/>
      <c r="T390027" s="33"/>
    </row>
    <row r="390044" spans="19:20">
      <c r="S390044" s="33"/>
      <c r="T390044" s="33"/>
    </row>
    <row r="390061" spans="19:20">
      <c r="S390061" s="33"/>
      <c r="T390061" s="33"/>
    </row>
    <row r="390078" spans="19:20">
      <c r="S390078" s="33"/>
      <c r="T390078" s="33"/>
    </row>
    <row r="390095" spans="19:20">
      <c r="S390095" s="33"/>
      <c r="T390095" s="33"/>
    </row>
    <row r="390112" spans="19:20">
      <c r="S390112" s="33"/>
      <c r="T390112" s="33"/>
    </row>
    <row r="390129" spans="19:20">
      <c r="S390129" s="33"/>
      <c r="T390129" s="33"/>
    </row>
    <row r="390146" spans="19:20">
      <c r="S390146" s="33"/>
      <c r="T390146" s="33"/>
    </row>
    <row r="390163" spans="19:20">
      <c r="S390163" s="33"/>
      <c r="T390163" s="33"/>
    </row>
    <row r="390180" spans="19:20">
      <c r="S390180" s="33"/>
      <c r="T390180" s="33"/>
    </row>
    <row r="390197" spans="19:20">
      <c r="S390197" s="33"/>
      <c r="T390197" s="33"/>
    </row>
    <row r="390214" spans="19:20">
      <c r="S390214" s="33"/>
      <c r="T390214" s="33"/>
    </row>
    <row r="390231" spans="19:20">
      <c r="S390231" s="33"/>
      <c r="T390231" s="33"/>
    </row>
    <row r="390248" spans="19:20">
      <c r="S390248" s="33"/>
      <c r="T390248" s="33"/>
    </row>
    <row r="390265" spans="19:20">
      <c r="S390265" s="33"/>
      <c r="T390265" s="33"/>
    </row>
    <row r="390282" spans="19:20">
      <c r="S390282" s="33"/>
      <c r="T390282" s="33"/>
    </row>
    <row r="390299" spans="19:20">
      <c r="S390299" s="33"/>
      <c r="T390299" s="33"/>
    </row>
    <row r="390316" spans="19:20">
      <c r="S390316" s="33"/>
      <c r="T390316" s="33"/>
    </row>
    <row r="390333" spans="19:20">
      <c r="S390333" s="33"/>
      <c r="T390333" s="33"/>
    </row>
    <row r="390350" spans="19:20">
      <c r="S390350" s="33"/>
      <c r="T390350" s="33"/>
    </row>
    <row r="390367" spans="19:20">
      <c r="S390367" s="33"/>
      <c r="T390367" s="33"/>
    </row>
    <row r="390384" spans="19:20">
      <c r="S390384" s="33"/>
      <c r="T390384" s="33"/>
    </row>
    <row r="390401" spans="19:20">
      <c r="S390401" s="33"/>
      <c r="T390401" s="33"/>
    </row>
    <row r="390418" spans="19:20">
      <c r="S390418" s="33"/>
      <c r="T390418" s="33"/>
    </row>
    <row r="390435" spans="19:20">
      <c r="S390435" s="33"/>
      <c r="T390435" s="33"/>
    </row>
    <row r="390452" spans="19:20">
      <c r="S390452" s="33"/>
      <c r="T390452" s="33"/>
    </row>
    <row r="390469" spans="19:20">
      <c r="S390469" s="33"/>
      <c r="T390469" s="33"/>
    </row>
    <row r="390486" spans="19:20">
      <c r="S390486" s="33"/>
      <c r="T390486" s="33"/>
    </row>
    <row r="390503" spans="19:20">
      <c r="S390503" s="33"/>
      <c r="T390503" s="33"/>
    </row>
    <row r="390520" spans="19:20">
      <c r="S390520" s="33"/>
      <c r="T390520" s="33"/>
    </row>
    <row r="390537" spans="19:20">
      <c r="S390537" s="33"/>
      <c r="T390537" s="33"/>
    </row>
    <row r="390554" spans="19:20">
      <c r="S390554" s="33"/>
      <c r="T390554" s="33"/>
    </row>
    <row r="390571" spans="19:20">
      <c r="S390571" s="33"/>
      <c r="T390571" s="33"/>
    </row>
    <row r="390588" spans="19:20">
      <c r="S390588" s="33"/>
      <c r="T390588" s="33"/>
    </row>
    <row r="390605" spans="19:20">
      <c r="S390605" s="33"/>
      <c r="T390605" s="33"/>
    </row>
    <row r="390622" spans="19:20">
      <c r="S390622" s="33"/>
      <c r="T390622" s="33"/>
    </row>
    <row r="390639" spans="19:20">
      <c r="S390639" s="33"/>
      <c r="T390639" s="33"/>
    </row>
    <row r="390656" spans="19:20">
      <c r="S390656" s="33"/>
      <c r="T390656" s="33"/>
    </row>
    <row r="390673" spans="19:20">
      <c r="S390673" s="33"/>
      <c r="T390673" s="33"/>
    </row>
    <row r="390690" spans="19:20">
      <c r="S390690" s="33"/>
      <c r="T390690" s="33"/>
    </row>
    <row r="390707" spans="19:20">
      <c r="S390707" s="33"/>
      <c r="T390707" s="33"/>
    </row>
    <row r="390724" spans="19:20">
      <c r="S390724" s="33"/>
      <c r="T390724" s="33"/>
    </row>
    <row r="390741" spans="19:20">
      <c r="S390741" s="33"/>
      <c r="T390741" s="33"/>
    </row>
    <row r="390758" spans="19:20">
      <c r="S390758" s="33"/>
      <c r="T390758" s="33"/>
    </row>
    <row r="390775" spans="19:20">
      <c r="S390775" s="33"/>
      <c r="T390775" s="33"/>
    </row>
    <row r="390792" spans="19:20">
      <c r="S390792" s="33"/>
      <c r="T390792" s="33"/>
    </row>
    <row r="390809" spans="19:20">
      <c r="S390809" s="33"/>
      <c r="T390809" s="33"/>
    </row>
    <row r="390826" spans="19:20">
      <c r="S390826" s="33"/>
      <c r="T390826" s="33"/>
    </row>
    <row r="390843" spans="19:20">
      <c r="S390843" s="33"/>
      <c r="T390843" s="33"/>
    </row>
    <row r="390860" spans="19:20">
      <c r="S390860" s="33"/>
      <c r="T390860" s="33"/>
    </row>
    <row r="390877" spans="19:20">
      <c r="S390877" s="33"/>
      <c r="T390877" s="33"/>
    </row>
    <row r="390894" spans="19:20">
      <c r="S390894" s="33"/>
      <c r="T390894" s="33"/>
    </row>
    <row r="390911" spans="19:20">
      <c r="S390911" s="33"/>
      <c r="T390911" s="33"/>
    </row>
    <row r="390928" spans="19:20">
      <c r="S390928" s="33"/>
      <c r="T390928" s="33"/>
    </row>
    <row r="390945" spans="19:20">
      <c r="S390945" s="33"/>
      <c r="T390945" s="33"/>
    </row>
    <row r="390962" spans="19:20">
      <c r="S390962" s="33"/>
      <c r="T390962" s="33"/>
    </row>
    <row r="390979" spans="19:20">
      <c r="S390979" s="33"/>
      <c r="T390979" s="33"/>
    </row>
    <row r="390996" spans="19:20">
      <c r="S390996" s="33"/>
      <c r="T390996" s="33"/>
    </row>
    <row r="391013" spans="19:20">
      <c r="S391013" s="33"/>
      <c r="T391013" s="33"/>
    </row>
    <row r="391030" spans="19:20">
      <c r="S391030" s="33"/>
      <c r="T391030" s="33"/>
    </row>
    <row r="391047" spans="19:20">
      <c r="S391047" s="33"/>
      <c r="T391047" s="33"/>
    </row>
    <row r="391064" spans="19:20">
      <c r="S391064" s="33"/>
      <c r="T391064" s="33"/>
    </row>
    <row r="391081" spans="19:20">
      <c r="S391081" s="33"/>
      <c r="T391081" s="33"/>
    </row>
    <row r="391098" spans="19:20">
      <c r="S391098" s="33"/>
      <c r="T391098" s="33"/>
    </row>
    <row r="391115" spans="19:20">
      <c r="S391115" s="33"/>
      <c r="T391115" s="33"/>
    </row>
    <row r="391132" spans="19:20">
      <c r="S391132" s="33"/>
      <c r="T391132" s="33"/>
    </row>
    <row r="391149" spans="19:20">
      <c r="S391149" s="33"/>
      <c r="T391149" s="33"/>
    </row>
    <row r="391166" spans="19:20">
      <c r="S391166" s="33"/>
      <c r="T391166" s="33"/>
    </row>
    <row r="391183" spans="19:20">
      <c r="S391183" s="33"/>
      <c r="T391183" s="33"/>
    </row>
    <row r="391200" spans="19:20">
      <c r="S391200" s="33"/>
      <c r="T391200" s="33"/>
    </row>
    <row r="391217" spans="19:20">
      <c r="S391217" s="33"/>
      <c r="T391217" s="33"/>
    </row>
    <row r="391234" spans="19:20">
      <c r="S391234" s="33"/>
      <c r="T391234" s="33"/>
    </row>
    <row r="391251" spans="19:20">
      <c r="S391251" s="33"/>
      <c r="T391251" s="33"/>
    </row>
    <row r="391268" spans="19:20">
      <c r="S391268" s="33"/>
      <c r="T391268" s="33"/>
    </row>
    <row r="391285" spans="19:20">
      <c r="S391285" s="33"/>
      <c r="T391285" s="33"/>
    </row>
    <row r="391302" spans="19:20">
      <c r="S391302" s="33"/>
      <c r="T391302" s="33"/>
    </row>
    <row r="391319" spans="19:20">
      <c r="S391319" s="33"/>
      <c r="T391319" s="33"/>
    </row>
    <row r="391336" spans="19:20">
      <c r="S391336" s="33"/>
      <c r="T391336" s="33"/>
    </row>
    <row r="391353" spans="19:20">
      <c r="S391353" s="33"/>
      <c r="T391353" s="33"/>
    </row>
    <row r="391370" spans="19:20">
      <c r="S391370" s="33"/>
      <c r="T391370" s="33"/>
    </row>
    <row r="391387" spans="19:20">
      <c r="S391387" s="33"/>
      <c r="T391387" s="33"/>
    </row>
    <row r="391404" spans="19:20">
      <c r="S391404" s="33"/>
      <c r="T391404" s="33"/>
    </row>
    <row r="391421" spans="19:20">
      <c r="S391421" s="33"/>
      <c r="T391421" s="33"/>
    </row>
    <row r="391438" spans="19:20">
      <c r="S391438" s="33"/>
      <c r="T391438" s="33"/>
    </row>
    <row r="391455" spans="19:20">
      <c r="S391455" s="33"/>
      <c r="T391455" s="33"/>
    </row>
    <row r="391472" spans="19:20">
      <c r="S391472" s="33"/>
      <c r="T391472" s="33"/>
    </row>
    <row r="391489" spans="19:20">
      <c r="S391489" s="33"/>
      <c r="T391489" s="33"/>
    </row>
    <row r="391506" spans="19:20">
      <c r="S391506" s="33"/>
      <c r="T391506" s="33"/>
    </row>
    <row r="391523" spans="19:20">
      <c r="S391523" s="33"/>
      <c r="T391523" s="33"/>
    </row>
    <row r="391540" spans="19:20">
      <c r="S391540" s="33"/>
      <c r="T391540" s="33"/>
    </row>
    <row r="391557" spans="19:20">
      <c r="S391557" s="33"/>
      <c r="T391557" s="33"/>
    </row>
    <row r="391574" spans="19:20">
      <c r="S391574" s="33"/>
      <c r="T391574" s="33"/>
    </row>
    <row r="391591" spans="19:20">
      <c r="S391591" s="33"/>
      <c r="T391591" s="33"/>
    </row>
    <row r="391608" spans="19:20">
      <c r="S391608" s="33"/>
      <c r="T391608" s="33"/>
    </row>
    <row r="391625" spans="19:20">
      <c r="S391625" s="33"/>
      <c r="T391625" s="33"/>
    </row>
    <row r="391642" spans="19:20">
      <c r="S391642" s="33"/>
      <c r="T391642" s="33"/>
    </row>
    <row r="391659" spans="19:20">
      <c r="S391659" s="33"/>
      <c r="T391659" s="33"/>
    </row>
    <row r="391676" spans="19:20">
      <c r="S391676" s="33"/>
      <c r="T391676" s="33"/>
    </row>
    <row r="391693" spans="19:20">
      <c r="S391693" s="33"/>
      <c r="T391693" s="33"/>
    </row>
    <row r="391710" spans="19:20">
      <c r="S391710" s="33"/>
      <c r="T391710" s="33"/>
    </row>
    <row r="391727" spans="19:20">
      <c r="S391727" s="33"/>
      <c r="T391727" s="33"/>
    </row>
    <row r="391744" spans="19:20">
      <c r="S391744" s="33"/>
      <c r="T391744" s="33"/>
    </row>
    <row r="391761" spans="19:20">
      <c r="S391761" s="33"/>
      <c r="T391761" s="33"/>
    </row>
    <row r="391778" spans="19:20">
      <c r="S391778" s="33"/>
      <c r="T391778" s="33"/>
    </row>
    <row r="391795" spans="19:20">
      <c r="S391795" s="33"/>
      <c r="T391795" s="33"/>
    </row>
    <row r="391812" spans="19:20">
      <c r="S391812" s="33"/>
      <c r="T391812" s="33"/>
    </row>
    <row r="391829" spans="19:20">
      <c r="S391829" s="33"/>
      <c r="T391829" s="33"/>
    </row>
    <row r="391846" spans="19:20">
      <c r="S391846" s="33"/>
      <c r="T391846" s="33"/>
    </row>
    <row r="391863" spans="19:20">
      <c r="S391863" s="33"/>
      <c r="T391863" s="33"/>
    </row>
    <row r="391880" spans="19:20">
      <c r="S391880" s="33"/>
      <c r="T391880" s="33"/>
    </row>
    <row r="391897" spans="19:20">
      <c r="S391897" s="33"/>
      <c r="T391897" s="33"/>
    </row>
    <row r="391914" spans="19:20">
      <c r="S391914" s="33"/>
      <c r="T391914" s="33"/>
    </row>
    <row r="391931" spans="19:20">
      <c r="S391931" s="33"/>
      <c r="T391931" s="33"/>
    </row>
    <row r="391948" spans="19:20">
      <c r="S391948" s="33"/>
      <c r="T391948" s="33"/>
    </row>
    <row r="391965" spans="19:20">
      <c r="S391965" s="33"/>
      <c r="T391965" s="33"/>
    </row>
    <row r="391982" spans="19:20">
      <c r="S391982" s="33"/>
      <c r="T391982" s="33"/>
    </row>
    <row r="391999" spans="19:20">
      <c r="S391999" s="33"/>
      <c r="T391999" s="33"/>
    </row>
    <row r="392016" spans="19:20">
      <c r="S392016" s="33"/>
      <c r="T392016" s="33"/>
    </row>
    <row r="392033" spans="19:20">
      <c r="S392033" s="33"/>
      <c r="T392033" s="33"/>
    </row>
    <row r="392050" spans="19:20">
      <c r="S392050" s="33"/>
      <c r="T392050" s="33"/>
    </row>
    <row r="392067" spans="19:20">
      <c r="S392067" s="33"/>
      <c r="T392067" s="33"/>
    </row>
    <row r="392084" spans="19:20">
      <c r="S392084" s="33"/>
      <c r="T392084" s="33"/>
    </row>
    <row r="392101" spans="19:20">
      <c r="S392101" s="33"/>
      <c r="T392101" s="33"/>
    </row>
    <row r="392118" spans="19:20">
      <c r="S392118" s="33"/>
      <c r="T392118" s="33"/>
    </row>
    <row r="392135" spans="19:20">
      <c r="S392135" s="33"/>
      <c r="T392135" s="33"/>
    </row>
    <row r="392152" spans="19:20">
      <c r="S392152" s="33"/>
      <c r="T392152" s="33"/>
    </row>
    <row r="392169" spans="19:20">
      <c r="S392169" s="33"/>
      <c r="T392169" s="33"/>
    </row>
    <row r="392186" spans="19:20">
      <c r="S392186" s="33"/>
      <c r="T392186" s="33"/>
    </row>
    <row r="392203" spans="19:20">
      <c r="S392203" s="33"/>
      <c r="T392203" s="33"/>
    </row>
    <row r="392220" spans="19:20">
      <c r="S392220" s="33"/>
      <c r="T392220" s="33"/>
    </row>
    <row r="392237" spans="19:20">
      <c r="S392237" s="33"/>
      <c r="T392237" s="33"/>
    </row>
    <row r="392254" spans="19:20">
      <c r="S392254" s="33"/>
      <c r="T392254" s="33"/>
    </row>
    <row r="392271" spans="19:20">
      <c r="S392271" s="33"/>
      <c r="T392271" s="33"/>
    </row>
    <row r="392288" spans="19:20">
      <c r="S392288" s="33"/>
      <c r="T392288" s="33"/>
    </row>
    <row r="392305" spans="19:20">
      <c r="S392305" s="33"/>
      <c r="T392305" s="33"/>
    </row>
    <row r="392322" spans="19:20">
      <c r="S392322" s="33"/>
      <c r="T392322" s="33"/>
    </row>
    <row r="392339" spans="19:20">
      <c r="S392339" s="33"/>
      <c r="T392339" s="33"/>
    </row>
    <row r="392356" spans="19:20">
      <c r="S392356" s="33"/>
      <c r="T392356" s="33"/>
    </row>
    <row r="392373" spans="19:20">
      <c r="S392373" s="33"/>
      <c r="T392373" s="33"/>
    </row>
    <row r="392390" spans="19:20">
      <c r="S392390" s="33"/>
      <c r="T392390" s="33"/>
    </row>
    <row r="392407" spans="19:20">
      <c r="S392407" s="33"/>
      <c r="T392407" s="33"/>
    </row>
    <row r="392424" spans="19:20">
      <c r="S392424" s="33"/>
      <c r="T392424" s="33"/>
    </row>
    <row r="392441" spans="19:20">
      <c r="S392441" s="33"/>
      <c r="T392441" s="33"/>
    </row>
    <row r="392458" spans="19:20">
      <c r="S392458" s="33"/>
      <c r="T392458" s="33"/>
    </row>
    <row r="392475" spans="19:20">
      <c r="S392475" s="33"/>
      <c r="T392475" s="33"/>
    </row>
    <row r="392492" spans="19:20">
      <c r="S392492" s="33"/>
      <c r="T392492" s="33"/>
    </row>
    <row r="392509" spans="19:20">
      <c r="S392509" s="33"/>
      <c r="T392509" s="33"/>
    </row>
    <row r="392526" spans="19:20">
      <c r="S392526" s="33"/>
      <c r="T392526" s="33"/>
    </row>
    <row r="392543" spans="19:20">
      <c r="S392543" s="33"/>
      <c r="T392543" s="33"/>
    </row>
    <row r="392560" spans="19:20">
      <c r="S392560" s="33"/>
      <c r="T392560" s="33"/>
    </row>
    <row r="392577" spans="19:20">
      <c r="S392577" s="33"/>
      <c r="T392577" s="33"/>
    </row>
    <row r="392594" spans="19:20">
      <c r="S392594" s="33"/>
      <c r="T392594" s="33"/>
    </row>
    <row r="392611" spans="19:20">
      <c r="S392611" s="33"/>
      <c r="T392611" s="33"/>
    </row>
    <row r="392628" spans="19:20">
      <c r="S392628" s="33"/>
      <c r="T392628" s="33"/>
    </row>
    <row r="392645" spans="19:20">
      <c r="S392645" s="33"/>
      <c r="T392645" s="33"/>
    </row>
    <row r="392662" spans="19:20">
      <c r="S392662" s="33"/>
      <c r="T392662" s="33"/>
    </row>
    <row r="392679" spans="19:20">
      <c r="S392679" s="33"/>
      <c r="T392679" s="33"/>
    </row>
    <row r="392696" spans="19:20">
      <c r="S392696" s="33"/>
      <c r="T392696" s="33"/>
    </row>
    <row r="392713" spans="19:20">
      <c r="S392713" s="33"/>
      <c r="T392713" s="33"/>
    </row>
    <row r="392730" spans="19:20">
      <c r="S392730" s="33"/>
      <c r="T392730" s="33"/>
    </row>
    <row r="392747" spans="19:20">
      <c r="S392747" s="33"/>
      <c r="T392747" s="33"/>
    </row>
    <row r="392764" spans="19:20">
      <c r="S392764" s="33"/>
      <c r="T392764" s="33"/>
    </row>
    <row r="392781" spans="19:20">
      <c r="S392781" s="33"/>
      <c r="T392781" s="33"/>
    </row>
    <row r="392798" spans="19:20">
      <c r="S392798" s="33"/>
      <c r="T392798" s="33"/>
    </row>
    <row r="392815" spans="19:20">
      <c r="S392815" s="33"/>
      <c r="T392815" s="33"/>
    </row>
    <row r="392832" spans="19:20">
      <c r="S392832" s="33"/>
      <c r="T392832" s="33"/>
    </row>
    <row r="392849" spans="19:20">
      <c r="S392849" s="33"/>
      <c r="T392849" s="33"/>
    </row>
    <row r="392866" spans="19:20">
      <c r="S392866" s="33"/>
      <c r="T392866" s="33"/>
    </row>
    <row r="392883" spans="19:20">
      <c r="S392883" s="33"/>
      <c r="T392883" s="33"/>
    </row>
    <row r="392900" spans="19:20">
      <c r="S392900" s="33"/>
      <c r="T392900" s="33"/>
    </row>
    <row r="392917" spans="19:20">
      <c r="S392917" s="33"/>
      <c r="T392917" s="33"/>
    </row>
    <row r="392934" spans="19:20">
      <c r="S392934" s="33"/>
      <c r="T392934" s="33"/>
    </row>
    <row r="392951" spans="19:20">
      <c r="S392951" s="33"/>
      <c r="T392951" s="33"/>
    </row>
    <row r="392968" spans="19:20">
      <c r="S392968" s="33"/>
      <c r="T392968" s="33"/>
    </row>
    <row r="392985" spans="19:20">
      <c r="S392985" s="33"/>
      <c r="T392985" s="33"/>
    </row>
    <row r="393002" spans="19:20">
      <c r="S393002" s="33"/>
      <c r="T393002" s="33"/>
    </row>
    <row r="393019" spans="19:20">
      <c r="S393019" s="33"/>
      <c r="T393019" s="33"/>
    </row>
    <row r="393036" spans="19:20">
      <c r="S393036" s="33"/>
      <c r="T393036" s="33"/>
    </row>
    <row r="393053" spans="19:20">
      <c r="S393053" s="33"/>
      <c r="T393053" s="33"/>
    </row>
    <row r="393070" spans="19:20">
      <c r="S393070" s="33"/>
      <c r="T393070" s="33"/>
    </row>
    <row r="393087" spans="19:20">
      <c r="S393087" s="33"/>
      <c r="T393087" s="33"/>
    </row>
    <row r="393104" spans="19:20">
      <c r="S393104" s="33"/>
      <c r="T393104" s="33"/>
    </row>
    <row r="393121" spans="19:20">
      <c r="S393121" s="33"/>
      <c r="T393121" s="33"/>
    </row>
    <row r="393138" spans="19:20">
      <c r="S393138" s="33"/>
      <c r="T393138" s="33"/>
    </row>
    <row r="393155" spans="19:20">
      <c r="S393155" s="33"/>
      <c r="T393155" s="33"/>
    </row>
    <row r="393172" spans="19:20">
      <c r="S393172" s="33"/>
      <c r="T393172" s="33"/>
    </row>
    <row r="393189" spans="19:20">
      <c r="S393189" s="33"/>
      <c r="T393189" s="33"/>
    </row>
    <row r="393206" spans="19:20">
      <c r="S393206" s="33"/>
      <c r="T393206" s="33"/>
    </row>
    <row r="393223" spans="19:20">
      <c r="S393223" s="33"/>
      <c r="T393223" s="33"/>
    </row>
    <row r="393240" spans="19:20">
      <c r="S393240" s="33"/>
      <c r="T393240" s="33"/>
    </row>
    <row r="393257" spans="19:20">
      <c r="S393257" s="33"/>
      <c r="T393257" s="33"/>
    </row>
    <row r="393274" spans="19:20">
      <c r="S393274" s="33"/>
      <c r="T393274" s="33"/>
    </row>
    <row r="393291" spans="19:20">
      <c r="S393291" s="33"/>
      <c r="T393291" s="33"/>
    </row>
    <row r="393308" spans="19:20">
      <c r="S393308" s="33"/>
      <c r="T393308" s="33"/>
    </row>
    <row r="393325" spans="19:20">
      <c r="S393325" s="33"/>
      <c r="T393325" s="33"/>
    </row>
    <row r="393342" spans="19:20">
      <c r="S393342" s="33"/>
      <c r="T393342" s="33"/>
    </row>
    <row r="393359" spans="19:20">
      <c r="S393359" s="33"/>
      <c r="T393359" s="33"/>
    </row>
    <row r="393376" spans="19:20">
      <c r="S393376" s="33"/>
      <c r="T393376" s="33"/>
    </row>
    <row r="393393" spans="19:20">
      <c r="S393393" s="33"/>
      <c r="T393393" s="33"/>
    </row>
    <row r="393410" spans="19:20">
      <c r="S393410" s="33"/>
      <c r="T393410" s="33"/>
    </row>
    <row r="393427" spans="19:20">
      <c r="S393427" s="33"/>
      <c r="T393427" s="33"/>
    </row>
    <row r="393444" spans="19:20">
      <c r="S393444" s="33"/>
      <c r="T393444" s="33"/>
    </row>
    <row r="393461" spans="19:20">
      <c r="S393461" s="33"/>
      <c r="T393461" s="33"/>
    </row>
    <row r="393478" spans="19:20">
      <c r="S393478" s="33"/>
      <c r="T393478" s="33"/>
    </row>
    <row r="393495" spans="19:20">
      <c r="S393495" s="33"/>
      <c r="T393495" s="33"/>
    </row>
    <row r="393512" spans="19:20">
      <c r="S393512" s="33"/>
      <c r="T393512" s="33"/>
    </row>
    <row r="393529" spans="19:20">
      <c r="S393529" s="33"/>
      <c r="T393529" s="33"/>
    </row>
    <row r="393546" spans="19:20">
      <c r="S393546" s="33"/>
      <c r="T393546" s="33"/>
    </row>
    <row r="393563" spans="19:20">
      <c r="S393563" s="33"/>
      <c r="T393563" s="33"/>
    </row>
    <row r="393580" spans="19:20">
      <c r="S393580" s="33"/>
      <c r="T393580" s="33"/>
    </row>
    <row r="393597" spans="19:20">
      <c r="S393597" s="33"/>
      <c r="T393597" s="33"/>
    </row>
    <row r="393614" spans="19:20">
      <c r="S393614" s="33"/>
      <c r="T393614" s="33"/>
    </row>
    <row r="393631" spans="19:20">
      <c r="S393631" s="33"/>
      <c r="T393631" s="33"/>
    </row>
    <row r="393648" spans="19:20">
      <c r="S393648" s="33"/>
      <c r="T393648" s="33"/>
    </row>
    <row r="393665" spans="19:20">
      <c r="S393665" s="33"/>
      <c r="T393665" s="33"/>
    </row>
    <row r="393682" spans="19:20">
      <c r="S393682" s="33"/>
      <c r="T393682" s="33"/>
    </row>
    <row r="393699" spans="19:20">
      <c r="S393699" s="33"/>
      <c r="T393699" s="33"/>
    </row>
    <row r="393716" spans="19:20">
      <c r="S393716" s="33"/>
      <c r="T393716" s="33"/>
    </row>
    <row r="393733" spans="19:20">
      <c r="S393733" s="33"/>
      <c r="T393733" s="33"/>
    </row>
    <row r="393750" spans="19:20">
      <c r="S393750" s="33"/>
      <c r="T393750" s="33"/>
    </row>
    <row r="393767" spans="19:20">
      <c r="S393767" s="33"/>
      <c r="T393767" s="33"/>
    </row>
    <row r="393784" spans="19:20">
      <c r="S393784" s="33"/>
      <c r="T393784" s="33"/>
    </row>
    <row r="393801" spans="19:20">
      <c r="S393801" s="33"/>
      <c r="T393801" s="33"/>
    </row>
    <row r="393818" spans="19:20">
      <c r="S393818" s="33"/>
      <c r="T393818" s="33"/>
    </row>
    <row r="393835" spans="19:20">
      <c r="S393835" s="33"/>
      <c r="T393835" s="33"/>
    </row>
    <row r="393852" spans="19:20">
      <c r="S393852" s="33"/>
      <c r="T393852" s="33"/>
    </row>
    <row r="393869" spans="19:20">
      <c r="S393869" s="33"/>
      <c r="T393869" s="33"/>
    </row>
    <row r="393886" spans="19:20">
      <c r="S393886" s="33"/>
      <c r="T393886" s="33"/>
    </row>
    <row r="393903" spans="19:20">
      <c r="S393903" s="33"/>
      <c r="T393903" s="33"/>
    </row>
    <row r="393920" spans="19:20">
      <c r="S393920" s="33"/>
      <c r="T393920" s="33"/>
    </row>
    <row r="393937" spans="19:20">
      <c r="S393937" s="33"/>
      <c r="T393937" s="33"/>
    </row>
    <row r="393954" spans="19:20">
      <c r="S393954" s="33"/>
      <c r="T393954" s="33"/>
    </row>
    <row r="393971" spans="19:20">
      <c r="S393971" s="33"/>
      <c r="T393971" s="33"/>
    </row>
    <row r="393988" spans="19:20">
      <c r="S393988" s="33"/>
      <c r="T393988" s="33"/>
    </row>
    <row r="394005" spans="19:20">
      <c r="S394005" s="33"/>
      <c r="T394005" s="33"/>
    </row>
    <row r="394022" spans="19:20">
      <c r="S394022" s="33"/>
      <c r="T394022" s="33"/>
    </row>
    <row r="394039" spans="19:20">
      <c r="S394039" s="33"/>
      <c r="T394039" s="33"/>
    </row>
    <row r="394056" spans="19:20">
      <c r="S394056" s="33"/>
      <c r="T394056" s="33"/>
    </row>
    <row r="394073" spans="19:20">
      <c r="S394073" s="33"/>
      <c r="T394073" s="33"/>
    </row>
    <row r="394090" spans="19:20">
      <c r="S394090" s="33"/>
      <c r="T394090" s="33"/>
    </row>
    <row r="394107" spans="19:20">
      <c r="S394107" s="33"/>
      <c r="T394107" s="33"/>
    </row>
    <row r="394124" spans="19:20">
      <c r="S394124" s="33"/>
      <c r="T394124" s="33"/>
    </row>
    <row r="394141" spans="19:20">
      <c r="S394141" s="33"/>
      <c r="T394141" s="33"/>
    </row>
    <row r="394158" spans="19:20">
      <c r="S394158" s="33"/>
      <c r="T394158" s="33"/>
    </row>
    <row r="394175" spans="19:20">
      <c r="S394175" s="33"/>
      <c r="T394175" s="33"/>
    </row>
    <row r="394192" spans="19:20">
      <c r="S394192" s="33"/>
      <c r="T394192" s="33"/>
    </row>
    <row r="394209" spans="19:20">
      <c r="S394209" s="33"/>
      <c r="T394209" s="33"/>
    </row>
    <row r="394226" spans="19:20">
      <c r="S394226" s="33"/>
      <c r="T394226" s="33"/>
    </row>
    <row r="394243" spans="19:20">
      <c r="S394243" s="33"/>
      <c r="T394243" s="33"/>
    </row>
    <row r="394260" spans="19:20">
      <c r="S394260" s="33"/>
      <c r="T394260" s="33"/>
    </row>
    <row r="394277" spans="19:20">
      <c r="S394277" s="33"/>
      <c r="T394277" s="33"/>
    </row>
    <row r="394294" spans="19:20">
      <c r="S394294" s="33"/>
      <c r="T394294" s="33"/>
    </row>
    <row r="394311" spans="19:20">
      <c r="S394311" s="33"/>
      <c r="T394311" s="33"/>
    </row>
    <row r="394328" spans="19:20">
      <c r="S394328" s="33"/>
      <c r="T394328" s="33"/>
    </row>
    <row r="394345" spans="19:20">
      <c r="S394345" s="33"/>
      <c r="T394345" s="33"/>
    </row>
    <row r="394362" spans="19:20">
      <c r="S394362" s="33"/>
      <c r="T394362" s="33"/>
    </row>
    <row r="394379" spans="19:20">
      <c r="S394379" s="33"/>
      <c r="T394379" s="33"/>
    </row>
    <row r="394396" spans="19:20">
      <c r="S394396" s="33"/>
      <c r="T394396" s="33"/>
    </row>
    <row r="394413" spans="19:20">
      <c r="S394413" s="33"/>
      <c r="T394413" s="33"/>
    </row>
    <row r="394430" spans="19:20">
      <c r="S394430" s="33"/>
      <c r="T394430" s="33"/>
    </row>
    <row r="394447" spans="19:20">
      <c r="S394447" s="33"/>
      <c r="T394447" s="33"/>
    </row>
    <row r="394464" spans="19:20">
      <c r="S394464" s="33"/>
      <c r="T394464" s="33"/>
    </row>
    <row r="394481" spans="19:20">
      <c r="S394481" s="33"/>
      <c r="T394481" s="33"/>
    </row>
    <row r="394498" spans="19:20">
      <c r="S394498" s="33"/>
      <c r="T394498" s="33"/>
    </row>
    <row r="394515" spans="19:20">
      <c r="S394515" s="33"/>
      <c r="T394515" s="33"/>
    </row>
    <row r="394532" spans="19:20">
      <c r="S394532" s="33"/>
      <c r="T394532" s="33"/>
    </row>
    <row r="394549" spans="19:20">
      <c r="S394549" s="33"/>
      <c r="T394549" s="33"/>
    </row>
    <row r="394566" spans="19:20">
      <c r="S394566" s="33"/>
      <c r="T394566" s="33"/>
    </row>
    <row r="394583" spans="19:20">
      <c r="S394583" s="33"/>
      <c r="T394583" s="33"/>
    </row>
    <row r="394600" spans="19:20">
      <c r="S394600" s="33"/>
      <c r="T394600" s="33"/>
    </row>
    <row r="394617" spans="19:20">
      <c r="S394617" s="33"/>
      <c r="T394617" s="33"/>
    </row>
    <row r="394634" spans="19:20">
      <c r="S394634" s="33"/>
      <c r="T394634" s="33"/>
    </row>
    <row r="394651" spans="19:20">
      <c r="S394651" s="33"/>
      <c r="T394651" s="33"/>
    </row>
    <row r="394668" spans="19:20">
      <c r="S394668" s="33"/>
      <c r="T394668" s="33"/>
    </row>
    <row r="394685" spans="19:20">
      <c r="S394685" s="33"/>
      <c r="T394685" s="33"/>
    </row>
    <row r="394702" spans="19:20">
      <c r="S394702" s="33"/>
      <c r="T394702" s="33"/>
    </row>
    <row r="394719" spans="19:20">
      <c r="S394719" s="33"/>
      <c r="T394719" s="33"/>
    </row>
    <row r="394736" spans="19:20">
      <c r="S394736" s="33"/>
      <c r="T394736" s="33"/>
    </row>
    <row r="394753" spans="19:20">
      <c r="S394753" s="33"/>
      <c r="T394753" s="33"/>
    </row>
    <row r="394770" spans="19:20">
      <c r="S394770" s="33"/>
      <c r="T394770" s="33"/>
    </row>
    <row r="394787" spans="19:20">
      <c r="S394787" s="33"/>
      <c r="T394787" s="33"/>
    </row>
    <row r="394804" spans="19:20">
      <c r="S394804" s="33"/>
      <c r="T394804" s="33"/>
    </row>
    <row r="394821" spans="19:20">
      <c r="S394821" s="33"/>
      <c r="T394821" s="33"/>
    </row>
    <row r="394838" spans="19:20">
      <c r="S394838" s="33"/>
      <c r="T394838" s="33"/>
    </row>
    <row r="394855" spans="19:20">
      <c r="S394855" s="33"/>
      <c r="T394855" s="33"/>
    </row>
    <row r="394872" spans="19:20">
      <c r="S394872" s="33"/>
      <c r="T394872" s="33"/>
    </row>
    <row r="394889" spans="19:20">
      <c r="S394889" s="33"/>
      <c r="T394889" s="33"/>
    </row>
    <row r="394906" spans="19:20">
      <c r="S394906" s="33"/>
      <c r="T394906" s="33"/>
    </row>
    <row r="394923" spans="19:20">
      <c r="S394923" s="33"/>
      <c r="T394923" s="33"/>
    </row>
    <row r="394940" spans="19:20">
      <c r="S394940" s="33"/>
      <c r="T394940" s="33"/>
    </row>
    <row r="394957" spans="19:20">
      <c r="S394957" s="33"/>
      <c r="T394957" s="33"/>
    </row>
    <row r="394974" spans="19:20">
      <c r="S394974" s="33"/>
      <c r="T394974" s="33"/>
    </row>
    <row r="394991" spans="19:20">
      <c r="S394991" s="33"/>
      <c r="T394991" s="33"/>
    </row>
    <row r="395008" spans="19:20">
      <c r="S395008" s="33"/>
      <c r="T395008" s="33"/>
    </row>
    <row r="395025" spans="19:20">
      <c r="S395025" s="33"/>
      <c r="T395025" s="33"/>
    </row>
    <row r="395042" spans="19:20">
      <c r="S395042" s="33"/>
      <c r="T395042" s="33"/>
    </row>
    <row r="395059" spans="19:20">
      <c r="S395059" s="33"/>
      <c r="T395059" s="33"/>
    </row>
    <row r="395076" spans="19:20">
      <c r="S395076" s="33"/>
      <c r="T395076" s="33"/>
    </row>
    <row r="395093" spans="19:20">
      <c r="S395093" s="33"/>
      <c r="T395093" s="33"/>
    </row>
    <row r="395110" spans="19:20">
      <c r="S395110" s="33"/>
      <c r="T395110" s="33"/>
    </row>
    <row r="395127" spans="19:20">
      <c r="S395127" s="33"/>
      <c r="T395127" s="33"/>
    </row>
    <row r="395144" spans="19:20">
      <c r="S395144" s="33"/>
      <c r="T395144" s="33"/>
    </row>
    <row r="395161" spans="19:20">
      <c r="S395161" s="33"/>
      <c r="T395161" s="33"/>
    </row>
    <row r="395178" spans="19:20">
      <c r="S395178" s="33"/>
      <c r="T395178" s="33"/>
    </row>
    <row r="395195" spans="19:20">
      <c r="S395195" s="33"/>
      <c r="T395195" s="33"/>
    </row>
    <row r="395212" spans="19:20">
      <c r="S395212" s="33"/>
      <c r="T395212" s="33"/>
    </row>
    <row r="395229" spans="19:20">
      <c r="S395229" s="33"/>
      <c r="T395229" s="33"/>
    </row>
    <row r="395246" spans="19:20">
      <c r="S395246" s="33"/>
      <c r="T395246" s="33"/>
    </row>
    <row r="395263" spans="19:20">
      <c r="S395263" s="33"/>
      <c r="T395263" s="33"/>
    </row>
    <row r="395280" spans="19:20">
      <c r="S395280" s="33"/>
      <c r="T395280" s="33"/>
    </row>
    <row r="395297" spans="19:20">
      <c r="S395297" s="33"/>
      <c r="T395297" s="33"/>
    </row>
    <row r="395314" spans="19:20">
      <c r="S395314" s="33"/>
      <c r="T395314" s="33"/>
    </row>
    <row r="395331" spans="19:20">
      <c r="S395331" s="33"/>
      <c r="T395331" s="33"/>
    </row>
    <row r="395348" spans="19:20">
      <c r="S395348" s="33"/>
      <c r="T395348" s="33"/>
    </row>
    <row r="395365" spans="19:20">
      <c r="S395365" s="33"/>
      <c r="T395365" s="33"/>
    </row>
    <row r="395382" spans="19:20">
      <c r="S395382" s="33"/>
      <c r="T395382" s="33"/>
    </row>
    <row r="395399" spans="19:20">
      <c r="S395399" s="33"/>
      <c r="T395399" s="33"/>
    </row>
    <row r="395416" spans="19:20">
      <c r="S395416" s="33"/>
      <c r="T395416" s="33"/>
    </row>
    <row r="395433" spans="19:20">
      <c r="S395433" s="33"/>
      <c r="T395433" s="33"/>
    </row>
    <row r="395450" spans="19:20">
      <c r="S395450" s="33"/>
      <c r="T395450" s="33"/>
    </row>
    <row r="395467" spans="19:20">
      <c r="S395467" s="33"/>
      <c r="T395467" s="33"/>
    </row>
    <row r="395484" spans="19:20">
      <c r="S395484" s="33"/>
      <c r="T395484" s="33"/>
    </row>
    <row r="395501" spans="19:20">
      <c r="S395501" s="33"/>
      <c r="T395501" s="33"/>
    </row>
    <row r="395518" spans="19:20">
      <c r="S395518" s="33"/>
      <c r="T395518" s="33"/>
    </row>
    <row r="395535" spans="19:20">
      <c r="S395535" s="33"/>
      <c r="T395535" s="33"/>
    </row>
    <row r="395552" spans="19:20">
      <c r="S395552" s="33"/>
      <c r="T395552" s="33"/>
    </row>
    <row r="395569" spans="19:20">
      <c r="S395569" s="33"/>
      <c r="T395569" s="33"/>
    </row>
    <row r="395586" spans="19:20">
      <c r="S395586" s="33"/>
      <c r="T395586" s="33"/>
    </row>
    <row r="395603" spans="19:20">
      <c r="S395603" s="33"/>
      <c r="T395603" s="33"/>
    </row>
    <row r="395620" spans="19:20">
      <c r="S395620" s="33"/>
      <c r="T395620" s="33"/>
    </row>
    <row r="395637" spans="19:20">
      <c r="S395637" s="33"/>
      <c r="T395637" s="33"/>
    </row>
    <row r="395654" spans="19:20">
      <c r="S395654" s="33"/>
      <c r="T395654" s="33"/>
    </row>
    <row r="395671" spans="19:20">
      <c r="S395671" s="33"/>
      <c r="T395671" s="33"/>
    </row>
    <row r="395688" spans="19:20">
      <c r="S395688" s="33"/>
      <c r="T395688" s="33"/>
    </row>
    <row r="395705" spans="19:20">
      <c r="S395705" s="33"/>
      <c r="T395705" s="33"/>
    </row>
    <row r="395722" spans="19:20">
      <c r="S395722" s="33"/>
      <c r="T395722" s="33"/>
    </row>
    <row r="395739" spans="19:20">
      <c r="S395739" s="33"/>
      <c r="T395739" s="33"/>
    </row>
    <row r="395756" spans="19:20">
      <c r="S395756" s="33"/>
      <c r="T395756" s="33"/>
    </row>
    <row r="395773" spans="19:20">
      <c r="S395773" s="33"/>
      <c r="T395773" s="33"/>
    </row>
    <row r="395790" spans="19:20">
      <c r="S395790" s="33"/>
      <c r="T395790" s="33"/>
    </row>
    <row r="395807" spans="19:20">
      <c r="S395807" s="33"/>
      <c r="T395807" s="33"/>
    </row>
    <row r="395824" spans="19:20">
      <c r="S395824" s="33"/>
      <c r="T395824" s="33"/>
    </row>
    <row r="395841" spans="19:20">
      <c r="S395841" s="33"/>
      <c r="T395841" s="33"/>
    </row>
    <row r="395858" spans="19:20">
      <c r="S395858" s="33"/>
      <c r="T395858" s="33"/>
    </row>
    <row r="395875" spans="19:20">
      <c r="S395875" s="33"/>
      <c r="T395875" s="33"/>
    </row>
    <row r="395892" spans="19:20">
      <c r="S395892" s="33"/>
      <c r="T395892" s="33"/>
    </row>
    <row r="395909" spans="19:20">
      <c r="S395909" s="33"/>
      <c r="T395909" s="33"/>
    </row>
    <row r="395926" spans="19:20">
      <c r="S395926" s="33"/>
      <c r="T395926" s="33"/>
    </row>
    <row r="395943" spans="19:20">
      <c r="S395943" s="33"/>
      <c r="T395943" s="33"/>
    </row>
    <row r="395960" spans="19:20">
      <c r="S395960" s="33"/>
      <c r="T395960" s="33"/>
    </row>
    <row r="395977" spans="19:20">
      <c r="S395977" s="33"/>
      <c r="T395977" s="33"/>
    </row>
    <row r="395994" spans="19:20">
      <c r="S395994" s="33"/>
      <c r="T395994" s="33"/>
    </row>
    <row r="396011" spans="19:20">
      <c r="S396011" s="33"/>
      <c r="T396011" s="33"/>
    </row>
    <row r="396028" spans="19:20">
      <c r="S396028" s="33"/>
      <c r="T396028" s="33"/>
    </row>
    <row r="396045" spans="19:20">
      <c r="S396045" s="33"/>
      <c r="T396045" s="33"/>
    </row>
    <row r="396062" spans="19:20">
      <c r="S396062" s="33"/>
      <c r="T396062" s="33"/>
    </row>
    <row r="396079" spans="19:20">
      <c r="S396079" s="33"/>
      <c r="T396079" s="33"/>
    </row>
    <row r="396096" spans="19:20">
      <c r="S396096" s="33"/>
      <c r="T396096" s="33"/>
    </row>
    <row r="396113" spans="19:20">
      <c r="S396113" s="33"/>
      <c r="T396113" s="33"/>
    </row>
    <row r="396130" spans="19:20">
      <c r="S396130" s="33"/>
      <c r="T396130" s="33"/>
    </row>
    <row r="396147" spans="19:20">
      <c r="S396147" s="33"/>
      <c r="T396147" s="33"/>
    </row>
    <row r="396164" spans="19:20">
      <c r="S396164" s="33"/>
      <c r="T396164" s="33"/>
    </row>
    <row r="396181" spans="19:20">
      <c r="S396181" s="33"/>
      <c r="T396181" s="33"/>
    </row>
    <row r="396198" spans="19:20">
      <c r="S396198" s="33"/>
      <c r="T396198" s="33"/>
    </row>
    <row r="396215" spans="19:20">
      <c r="S396215" s="33"/>
      <c r="T396215" s="33"/>
    </row>
    <row r="396232" spans="19:20">
      <c r="S396232" s="33"/>
      <c r="T396232" s="33"/>
    </row>
    <row r="396249" spans="19:20">
      <c r="S396249" s="33"/>
      <c r="T396249" s="33"/>
    </row>
    <row r="396266" spans="19:20">
      <c r="S396266" s="33"/>
      <c r="T396266" s="33"/>
    </row>
    <row r="396283" spans="19:20">
      <c r="S396283" s="33"/>
      <c r="T396283" s="33"/>
    </row>
    <row r="396300" spans="19:20">
      <c r="S396300" s="33"/>
      <c r="T396300" s="33"/>
    </row>
    <row r="396317" spans="19:20">
      <c r="S396317" s="33"/>
      <c r="T396317" s="33"/>
    </row>
    <row r="396334" spans="19:20">
      <c r="S396334" s="33"/>
      <c r="T396334" s="33"/>
    </row>
    <row r="396351" spans="19:20">
      <c r="S396351" s="33"/>
      <c r="T396351" s="33"/>
    </row>
    <row r="396368" spans="19:20">
      <c r="S396368" s="33"/>
      <c r="T396368" s="33"/>
    </row>
    <row r="396385" spans="19:20">
      <c r="S396385" s="33"/>
      <c r="T396385" s="33"/>
    </row>
    <row r="396402" spans="19:20">
      <c r="S396402" s="33"/>
      <c r="T396402" s="33"/>
    </row>
    <row r="396419" spans="19:20">
      <c r="S396419" s="33"/>
      <c r="T396419" s="33"/>
    </row>
    <row r="396436" spans="19:20">
      <c r="S396436" s="33"/>
      <c r="T396436" s="33"/>
    </row>
    <row r="396453" spans="19:20">
      <c r="S396453" s="33"/>
      <c r="T396453" s="33"/>
    </row>
    <row r="396470" spans="19:20">
      <c r="S396470" s="33"/>
      <c r="T396470" s="33"/>
    </row>
    <row r="396487" spans="19:20">
      <c r="S396487" s="33"/>
      <c r="T396487" s="33"/>
    </row>
    <row r="396504" spans="19:20">
      <c r="S396504" s="33"/>
      <c r="T396504" s="33"/>
    </row>
    <row r="396521" spans="19:20">
      <c r="S396521" s="33"/>
      <c r="T396521" s="33"/>
    </row>
    <row r="396538" spans="19:20">
      <c r="S396538" s="33"/>
      <c r="T396538" s="33"/>
    </row>
    <row r="396555" spans="19:20">
      <c r="S396555" s="33"/>
      <c r="T396555" s="33"/>
    </row>
    <row r="396572" spans="19:20">
      <c r="S396572" s="33"/>
      <c r="T396572" s="33"/>
    </row>
    <row r="396589" spans="19:20">
      <c r="S396589" s="33"/>
      <c r="T396589" s="33"/>
    </row>
    <row r="396606" spans="19:20">
      <c r="S396606" s="33"/>
      <c r="T396606" s="33"/>
    </row>
    <row r="396623" spans="19:20">
      <c r="S396623" s="33"/>
      <c r="T396623" s="33"/>
    </row>
    <row r="396640" spans="19:20">
      <c r="S396640" s="33"/>
      <c r="T396640" s="33"/>
    </row>
    <row r="396657" spans="19:20">
      <c r="S396657" s="33"/>
      <c r="T396657" s="33"/>
    </row>
    <row r="396674" spans="19:20">
      <c r="S396674" s="33"/>
      <c r="T396674" s="33"/>
    </row>
    <row r="396691" spans="19:20">
      <c r="S396691" s="33"/>
      <c r="T396691" s="33"/>
    </row>
    <row r="396708" spans="19:20">
      <c r="S396708" s="33"/>
      <c r="T396708" s="33"/>
    </row>
    <row r="396725" spans="19:20">
      <c r="S396725" s="33"/>
      <c r="T396725" s="33"/>
    </row>
    <row r="396742" spans="19:20">
      <c r="S396742" s="33"/>
      <c r="T396742" s="33"/>
    </row>
    <row r="396759" spans="19:20">
      <c r="S396759" s="33"/>
      <c r="T396759" s="33"/>
    </row>
    <row r="396776" spans="19:20">
      <c r="S396776" s="33"/>
      <c r="T396776" s="33"/>
    </row>
    <row r="396793" spans="19:20">
      <c r="S396793" s="33"/>
      <c r="T396793" s="33"/>
    </row>
    <row r="396810" spans="19:20">
      <c r="S396810" s="33"/>
      <c r="T396810" s="33"/>
    </row>
    <row r="396827" spans="19:20">
      <c r="S396827" s="33"/>
      <c r="T396827" s="33"/>
    </row>
    <row r="396844" spans="19:20">
      <c r="S396844" s="33"/>
      <c r="T396844" s="33"/>
    </row>
    <row r="396861" spans="19:20">
      <c r="S396861" s="33"/>
      <c r="T396861" s="33"/>
    </row>
    <row r="396878" spans="19:20">
      <c r="S396878" s="33"/>
      <c r="T396878" s="33"/>
    </row>
    <row r="396895" spans="19:20">
      <c r="S396895" s="33"/>
      <c r="T396895" s="33"/>
    </row>
    <row r="396912" spans="19:20">
      <c r="S396912" s="33"/>
      <c r="T396912" s="33"/>
    </row>
    <row r="396929" spans="19:20">
      <c r="S396929" s="33"/>
      <c r="T396929" s="33"/>
    </row>
    <row r="396946" spans="19:20">
      <c r="S396946" s="33"/>
      <c r="T396946" s="33"/>
    </row>
    <row r="396963" spans="19:20">
      <c r="S396963" s="33"/>
      <c r="T396963" s="33"/>
    </row>
    <row r="396980" spans="19:20">
      <c r="S396980" s="33"/>
      <c r="T396980" s="33"/>
    </row>
    <row r="396997" spans="19:20">
      <c r="S396997" s="33"/>
      <c r="T396997" s="33"/>
    </row>
    <row r="397014" spans="19:20">
      <c r="S397014" s="33"/>
      <c r="T397014" s="33"/>
    </row>
    <row r="397031" spans="19:20">
      <c r="S397031" s="33"/>
      <c r="T397031" s="33"/>
    </row>
    <row r="397048" spans="19:20">
      <c r="S397048" s="33"/>
      <c r="T397048" s="33"/>
    </row>
    <row r="397065" spans="19:20">
      <c r="S397065" s="33"/>
      <c r="T397065" s="33"/>
    </row>
    <row r="397082" spans="19:20">
      <c r="S397082" s="33"/>
      <c r="T397082" s="33"/>
    </row>
    <row r="397099" spans="19:20">
      <c r="S397099" s="33"/>
      <c r="T397099" s="33"/>
    </row>
    <row r="397116" spans="19:20">
      <c r="S397116" s="33"/>
      <c r="T397116" s="33"/>
    </row>
    <row r="397133" spans="19:20">
      <c r="S397133" s="33"/>
      <c r="T397133" s="33"/>
    </row>
    <row r="397150" spans="19:20">
      <c r="S397150" s="33"/>
      <c r="T397150" s="33"/>
    </row>
    <row r="397167" spans="19:20">
      <c r="S397167" s="33"/>
      <c r="T397167" s="33"/>
    </row>
    <row r="397184" spans="19:20">
      <c r="S397184" s="33"/>
      <c r="T397184" s="33"/>
    </row>
    <row r="397201" spans="19:20">
      <c r="S397201" s="33"/>
      <c r="T397201" s="33"/>
    </row>
    <row r="397218" spans="19:20">
      <c r="S397218" s="33"/>
      <c r="T397218" s="33"/>
    </row>
    <row r="397235" spans="19:20">
      <c r="S397235" s="33"/>
      <c r="T397235" s="33"/>
    </row>
    <row r="397252" spans="19:20">
      <c r="S397252" s="33"/>
      <c r="T397252" s="33"/>
    </row>
    <row r="397269" spans="19:20">
      <c r="S397269" s="33"/>
      <c r="T397269" s="33"/>
    </row>
    <row r="397286" spans="19:20">
      <c r="S397286" s="33"/>
      <c r="T397286" s="33"/>
    </row>
    <row r="397303" spans="19:20">
      <c r="S397303" s="33"/>
      <c r="T397303" s="33"/>
    </row>
    <row r="397320" spans="19:20">
      <c r="S397320" s="33"/>
      <c r="T397320" s="33"/>
    </row>
    <row r="397337" spans="19:20">
      <c r="S397337" s="33"/>
      <c r="T397337" s="33"/>
    </row>
    <row r="397354" spans="19:20">
      <c r="S397354" s="33"/>
      <c r="T397354" s="33"/>
    </row>
    <row r="397371" spans="19:20">
      <c r="S397371" s="33"/>
      <c r="T397371" s="33"/>
    </row>
    <row r="397388" spans="19:20">
      <c r="S397388" s="33"/>
      <c r="T397388" s="33"/>
    </row>
    <row r="397405" spans="19:20">
      <c r="S397405" s="33"/>
      <c r="T397405" s="33"/>
    </row>
    <row r="397422" spans="19:20">
      <c r="S397422" s="33"/>
      <c r="T397422" s="33"/>
    </row>
    <row r="397439" spans="19:20">
      <c r="S397439" s="33"/>
      <c r="T397439" s="33"/>
    </row>
    <row r="397456" spans="19:20">
      <c r="S397456" s="33"/>
      <c r="T397456" s="33"/>
    </row>
    <row r="397473" spans="19:20">
      <c r="S397473" s="33"/>
      <c r="T397473" s="33"/>
    </row>
    <row r="397490" spans="19:20">
      <c r="S397490" s="33"/>
      <c r="T397490" s="33"/>
    </row>
    <row r="397507" spans="19:20">
      <c r="S397507" s="33"/>
      <c r="T397507" s="33"/>
    </row>
    <row r="397524" spans="19:20">
      <c r="S397524" s="33"/>
      <c r="T397524" s="33"/>
    </row>
    <row r="397541" spans="19:20">
      <c r="S397541" s="33"/>
      <c r="T397541" s="33"/>
    </row>
    <row r="397558" spans="19:20">
      <c r="S397558" s="33"/>
      <c r="T397558" s="33"/>
    </row>
    <row r="397575" spans="19:20">
      <c r="S397575" s="33"/>
      <c r="T397575" s="33"/>
    </row>
    <row r="397592" spans="19:20">
      <c r="S397592" s="33"/>
      <c r="T397592" s="33"/>
    </row>
    <row r="397609" spans="19:20">
      <c r="S397609" s="33"/>
      <c r="T397609" s="33"/>
    </row>
    <row r="397626" spans="19:20">
      <c r="S397626" s="33"/>
      <c r="T397626" s="33"/>
    </row>
    <row r="397643" spans="19:20">
      <c r="S397643" s="33"/>
      <c r="T397643" s="33"/>
    </row>
    <row r="397660" spans="19:20">
      <c r="S397660" s="33"/>
      <c r="T397660" s="33"/>
    </row>
    <row r="397677" spans="19:20">
      <c r="S397677" s="33"/>
      <c r="T397677" s="33"/>
    </row>
    <row r="397694" spans="19:20">
      <c r="S397694" s="33"/>
      <c r="T397694" s="33"/>
    </row>
    <row r="397711" spans="19:20">
      <c r="S397711" s="33"/>
      <c r="T397711" s="33"/>
    </row>
    <row r="397728" spans="19:20">
      <c r="S397728" s="33"/>
      <c r="T397728" s="33"/>
    </row>
    <row r="397745" spans="19:20">
      <c r="S397745" s="33"/>
      <c r="T397745" s="33"/>
    </row>
    <row r="397762" spans="19:20">
      <c r="S397762" s="33"/>
      <c r="T397762" s="33"/>
    </row>
    <row r="397779" spans="19:20">
      <c r="S397779" s="33"/>
      <c r="T397779" s="33"/>
    </row>
    <row r="397796" spans="19:20">
      <c r="S397796" s="33"/>
      <c r="T397796" s="33"/>
    </row>
    <row r="397813" spans="19:20">
      <c r="S397813" s="33"/>
      <c r="T397813" s="33"/>
    </row>
    <row r="397830" spans="19:20">
      <c r="S397830" s="33"/>
      <c r="T397830" s="33"/>
    </row>
    <row r="397847" spans="19:20">
      <c r="S397847" s="33"/>
      <c r="T397847" s="33"/>
    </row>
    <row r="397864" spans="19:20">
      <c r="S397864" s="33"/>
      <c r="T397864" s="33"/>
    </row>
    <row r="397881" spans="19:20">
      <c r="S397881" s="33"/>
      <c r="T397881" s="33"/>
    </row>
    <row r="397898" spans="19:20">
      <c r="S397898" s="33"/>
      <c r="T397898" s="33"/>
    </row>
    <row r="397915" spans="19:20">
      <c r="S397915" s="33"/>
      <c r="T397915" s="33"/>
    </row>
    <row r="397932" spans="19:20">
      <c r="S397932" s="33"/>
      <c r="T397932" s="33"/>
    </row>
    <row r="397949" spans="19:20">
      <c r="S397949" s="33"/>
      <c r="T397949" s="33"/>
    </row>
    <row r="397966" spans="19:20">
      <c r="S397966" s="33"/>
      <c r="T397966" s="33"/>
    </row>
    <row r="397983" spans="19:20">
      <c r="S397983" s="33"/>
      <c r="T397983" s="33"/>
    </row>
    <row r="398000" spans="19:20">
      <c r="S398000" s="33"/>
      <c r="T398000" s="33"/>
    </row>
    <row r="398017" spans="19:20">
      <c r="S398017" s="33"/>
      <c r="T398017" s="33"/>
    </row>
    <row r="398034" spans="19:20">
      <c r="S398034" s="33"/>
      <c r="T398034" s="33"/>
    </row>
    <row r="398051" spans="19:20">
      <c r="S398051" s="33"/>
      <c r="T398051" s="33"/>
    </row>
    <row r="398068" spans="19:20">
      <c r="S398068" s="33"/>
      <c r="T398068" s="33"/>
    </row>
    <row r="398085" spans="19:20">
      <c r="S398085" s="33"/>
      <c r="T398085" s="33"/>
    </row>
    <row r="398102" spans="19:20">
      <c r="S398102" s="33"/>
      <c r="T398102" s="33"/>
    </row>
    <row r="398119" spans="19:20">
      <c r="S398119" s="33"/>
      <c r="T398119" s="33"/>
    </row>
    <row r="398136" spans="19:20">
      <c r="S398136" s="33"/>
      <c r="T398136" s="33"/>
    </row>
    <row r="398153" spans="19:20">
      <c r="S398153" s="33"/>
      <c r="T398153" s="33"/>
    </row>
    <row r="398170" spans="19:20">
      <c r="S398170" s="33"/>
      <c r="T398170" s="33"/>
    </row>
    <row r="398187" spans="19:20">
      <c r="S398187" s="33"/>
      <c r="T398187" s="33"/>
    </row>
    <row r="398204" spans="19:20">
      <c r="S398204" s="33"/>
      <c r="T398204" s="33"/>
    </row>
    <row r="398221" spans="19:20">
      <c r="S398221" s="33"/>
      <c r="T398221" s="33"/>
    </row>
    <row r="398238" spans="19:20">
      <c r="S398238" s="33"/>
      <c r="T398238" s="33"/>
    </row>
    <row r="398255" spans="19:20">
      <c r="S398255" s="33"/>
      <c r="T398255" s="33"/>
    </row>
    <row r="398272" spans="19:20">
      <c r="S398272" s="33"/>
      <c r="T398272" s="33"/>
    </row>
    <row r="398289" spans="19:20">
      <c r="S398289" s="33"/>
      <c r="T398289" s="33"/>
    </row>
    <row r="398306" spans="19:20">
      <c r="S398306" s="33"/>
      <c r="T398306" s="33"/>
    </row>
    <row r="398323" spans="19:20">
      <c r="S398323" s="33"/>
      <c r="T398323" s="33"/>
    </row>
    <row r="398340" spans="19:20">
      <c r="S398340" s="33"/>
      <c r="T398340" s="33"/>
    </row>
    <row r="398357" spans="19:20">
      <c r="S398357" s="33"/>
      <c r="T398357" s="33"/>
    </row>
    <row r="398374" spans="19:20">
      <c r="S398374" s="33"/>
      <c r="T398374" s="33"/>
    </row>
    <row r="398391" spans="19:20">
      <c r="S398391" s="33"/>
      <c r="T398391" s="33"/>
    </row>
    <row r="398408" spans="19:20">
      <c r="S398408" s="33"/>
      <c r="T398408" s="33"/>
    </row>
    <row r="398425" spans="19:20">
      <c r="S398425" s="33"/>
      <c r="T398425" s="33"/>
    </row>
    <row r="398442" spans="19:20">
      <c r="S398442" s="33"/>
      <c r="T398442" s="33"/>
    </row>
    <row r="398459" spans="19:20">
      <c r="S398459" s="33"/>
      <c r="T398459" s="33"/>
    </row>
    <row r="398476" spans="19:20">
      <c r="S398476" s="33"/>
      <c r="T398476" s="33"/>
    </row>
    <row r="398493" spans="19:20">
      <c r="S398493" s="33"/>
      <c r="T398493" s="33"/>
    </row>
    <row r="398510" spans="19:20">
      <c r="S398510" s="33"/>
      <c r="T398510" s="33"/>
    </row>
    <row r="398527" spans="19:20">
      <c r="S398527" s="33"/>
      <c r="T398527" s="33"/>
    </row>
    <row r="398544" spans="19:20">
      <c r="S398544" s="33"/>
      <c r="T398544" s="33"/>
    </row>
    <row r="398561" spans="19:20">
      <c r="S398561" s="33"/>
      <c r="T398561" s="33"/>
    </row>
    <row r="398578" spans="19:20">
      <c r="S398578" s="33"/>
      <c r="T398578" s="33"/>
    </row>
    <row r="398595" spans="19:20">
      <c r="S398595" s="33"/>
      <c r="T398595" s="33"/>
    </row>
    <row r="398612" spans="19:20">
      <c r="S398612" s="33"/>
      <c r="T398612" s="33"/>
    </row>
    <row r="398629" spans="19:20">
      <c r="S398629" s="33"/>
      <c r="T398629" s="33"/>
    </row>
    <row r="398646" spans="19:20">
      <c r="S398646" s="33"/>
      <c r="T398646" s="33"/>
    </row>
    <row r="398663" spans="19:20">
      <c r="S398663" s="33"/>
      <c r="T398663" s="33"/>
    </row>
    <row r="398680" spans="19:20">
      <c r="S398680" s="33"/>
      <c r="T398680" s="33"/>
    </row>
    <row r="398697" spans="19:20">
      <c r="S398697" s="33"/>
      <c r="T398697" s="33"/>
    </row>
    <row r="398714" spans="19:20">
      <c r="S398714" s="33"/>
      <c r="T398714" s="33"/>
    </row>
    <row r="398731" spans="19:20">
      <c r="S398731" s="33"/>
      <c r="T398731" s="33"/>
    </row>
    <row r="398748" spans="19:20">
      <c r="S398748" s="33"/>
      <c r="T398748" s="33"/>
    </row>
    <row r="398765" spans="19:20">
      <c r="S398765" s="33"/>
      <c r="T398765" s="33"/>
    </row>
    <row r="398782" spans="19:20">
      <c r="S398782" s="33"/>
      <c r="T398782" s="33"/>
    </row>
    <row r="398799" spans="19:20">
      <c r="S398799" s="33"/>
      <c r="T398799" s="33"/>
    </row>
    <row r="398816" spans="19:20">
      <c r="S398816" s="33"/>
      <c r="T398816" s="33"/>
    </row>
    <row r="398833" spans="19:20">
      <c r="S398833" s="33"/>
      <c r="T398833" s="33"/>
    </row>
    <row r="398850" spans="19:20">
      <c r="S398850" s="33"/>
      <c r="T398850" s="33"/>
    </row>
    <row r="398867" spans="19:20">
      <c r="S398867" s="33"/>
      <c r="T398867" s="33"/>
    </row>
    <row r="398884" spans="19:20">
      <c r="S398884" s="33"/>
      <c r="T398884" s="33"/>
    </row>
    <row r="398901" spans="19:20">
      <c r="S398901" s="33"/>
      <c r="T398901" s="33"/>
    </row>
    <row r="398918" spans="19:20">
      <c r="S398918" s="33"/>
      <c r="T398918" s="33"/>
    </row>
    <row r="398935" spans="19:20">
      <c r="S398935" s="33"/>
      <c r="T398935" s="33"/>
    </row>
    <row r="398952" spans="19:20">
      <c r="S398952" s="33"/>
      <c r="T398952" s="33"/>
    </row>
    <row r="398969" spans="19:20">
      <c r="S398969" s="33"/>
      <c r="T398969" s="33"/>
    </row>
    <row r="398986" spans="19:20">
      <c r="S398986" s="33"/>
      <c r="T398986" s="33"/>
    </row>
    <row r="399003" spans="19:20">
      <c r="S399003" s="33"/>
      <c r="T399003" s="33"/>
    </row>
    <row r="399020" spans="19:20">
      <c r="S399020" s="33"/>
      <c r="T399020" s="33"/>
    </row>
    <row r="399037" spans="19:20">
      <c r="S399037" s="33"/>
      <c r="T399037" s="33"/>
    </row>
    <row r="399054" spans="19:20">
      <c r="S399054" s="33"/>
      <c r="T399054" s="33"/>
    </row>
    <row r="399071" spans="19:20">
      <c r="S399071" s="33"/>
      <c r="T399071" s="33"/>
    </row>
    <row r="399088" spans="19:20">
      <c r="S399088" s="33"/>
      <c r="T399088" s="33"/>
    </row>
    <row r="399105" spans="19:20">
      <c r="S399105" s="33"/>
      <c r="T399105" s="33"/>
    </row>
    <row r="399122" spans="19:20">
      <c r="S399122" s="33"/>
      <c r="T399122" s="33"/>
    </row>
    <row r="399139" spans="19:20">
      <c r="S399139" s="33"/>
      <c r="T399139" s="33"/>
    </row>
    <row r="399156" spans="19:20">
      <c r="S399156" s="33"/>
      <c r="T399156" s="33"/>
    </row>
    <row r="399173" spans="19:20">
      <c r="S399173" s="33"/>
      <c r="T399173" s="33"/>
    </row>
    <row r="399190" spans="19:20">
      <c r="S399190" s="33"/>
      <c r="T399190" s="33"/>
    </row>
    <row r="399207" spans="19:20">
      <c r="S399207" s="33"/>
      <c r="T399207" s="33"/>
    </row>
    <row r="399224" spans="19:20">
      <c r="S399224" s="33"/>
      <c r="T399224" s="33"/>
    </row>
    <row r="399241" spans="19:20">
      <c r="S399241" s="33"/>
      <c r="T399241" s="33"/>
    </row>
    <row r="399258" spans="19:20">
      <c r="S399258" s="33"/>
      <c r="T399258" s="33"/>
    </row>
    <row r="399275" spans="19:20">
      <c r="S399275" s="33"/>
      <c r="T399275" s="33"/>
    </row>
    <row r="399292" spans="19:20">
      <c r="S399292" s="33"/>
      <c r="T399292" s="33"/>
    </row>
    <row r="399309" spans="19:20">
      <c r="S399309" s="33"/>
      <c r="T399309" s="33"/>
    </row>
    <row r="399326" spans="19:20">
      <c r="S399326" s="33"/>
      <c r="T399326" s="33"/>
    </row>
    <row r="399343" spans="19:20">
      <c r="S399343" s="33"/>
      <c r="T399343" s="33"/>
    </row>
    <row r="399360" spans="19:20">
      <c r="S399360" s="33"/>
      <c r="T399360" s="33"/>
    </row>
    <row r="399377" spans="19:20">
      <c r="S399377" s="33"/>
      <c r="T399377" s="33"/>
    </row>
    <row r="399394" spans="19:20">
      <c r="S399394" s="33"/>
      <c r="T399394" s="33"/>
    </row>
    <row r="399411" spans="19:20">
      <c r="S399411" s="33"/>
      <c r="T399411" s="33"/>
    </row>
    <row r="399428" spans="19:20">
      <c r="S399428" s="33"/>
      <c r="T399428" s="33"/>
    </row>
    <row r="399445" spans="19:20">
      <c r="S399445" s="33"/>
      <c r="T399445" s="33"/>
    </row>
    <row r="399462" spans="19:20">
      <c r="S399462" s="33"/>
      <c r="T399462" s="33"/>
    </row>
    <row r="399479" spans="19:20">
      <c r="S399479" s="33"/>
      <c r="T399479" s="33"/>
    </row>
    <row r="399496" spans="19:20">
      <c r="S399496" s="33"/>
      <c r="T399496" s="33"/>
    </row>
    <row r="399513" spans="19:20">
      <c r="S399513" s="33"/>
      <c r="T399513" s="33"/>
    </row>
    <row r="399530" spans="19:20">
      <c r="S399530" s="33"/>
      <c r="T399530" s="33"/>
    </row>
    <row r="399547" spans="19:20">
      <c r="S399547" s="33"/>
      <c r="T399547" s="33"/>
    </row>
    <row r="399564" spans="19:20">
      <c r="S399564" s="33"/>
      <c r="T399564" s="33"/>
    </row>
    <row r="399581" spans="19:20">
      <c r="S399581" s="33"/>
      <c r="T399581" s="33"/>
    </row>
    <row r="399598" spans="19:20">
      <c r="S399598" s="33"/>
      <c r="T399598" s="33"/>
    </row>
    <row r="399615" spans="19:20">
      <c r="S399615" s="33"/>
      <c r="T399615" s="33"/>
    </row>
    <row r="399632" spans="19:20">
      <c r="S399632" s="33"/>
      <c r="T399632" s="33"/>
    </row>
    <row r="399649" spans="19:20">
      <c r="S399649" s="33"/>
      <c r="T399649" s="33"/>
    </row>
    <row r="399666" spans="19:20">
      <c r="S399666" s="33"/>
      <c r="T399666" s="33"/>
    </row>
    <row r="399683" spans="19:20">
      <c r="S399683" s="33"/>
      <c r="T399683" s="33"/>
    </row>
    <row r="399700" spans="19:20">
      <c r="S399700" s="33"/>
      <c r="T399700" s="33"/>
    </row>
    <row r="399717" spans="19:20">
      <c r="S399717" s="33"/>
      <c r="T399717" s="33"/>
    </row>
    <row r="399734" spans="19:20">
      <c r="S399734" s="33"/>
      <c r="T399734" s="33"/>
    </row>
    <row r="399751" spans="19:20">
      <c r="S399751" s="33"/>
      <c r="T399751" s="33"/>
    </row>
    <row r="399768" spans="19:20">
      <c r="S399768" s="33"/>
      <c r="T399768" s="33"/>
    </row>
    <row r="399785" spans="19:20">
      <c r="S399785" s="33"/>
      <c r="T399785" s="33"/>
    </row>
    <row r="399802" spans="19:20">
      <c r="S399802" s="33"/>
      <c r="T399802" s="33"/>
    </row>
    <row r="399819" spans="19:20">
      <c r="S399819" s="33"/>
      <c r="T399819" s="33"/>
    </row>
    <row r="399836" spans="19:20">
      <c r="S399836" s="33"/>
      <c r="T399836" s="33"/>
    </row>
    <row r="399853" spans="19:20">
      <c r="S399853" s="33"/>
      <c r="T399853" s="33"/>
    </row>
    <row r="399870" spans="19:20">
      <c r="S399870" s="33"/>
      <c r="T399870" s="33"/>
    </row>
    <row r="399887" spans="19:20">
      <c r="S399887" s="33"/>
      <c r="T399887" s="33"/>
    </row>
    <row r="399904" spans="19:20">
      <c r="S399904" s="33"/>
      <c r="T399904" s="33"/>
    </row>
    <row r="399921" spans="19:20">
      <c r="S399921" s="33"/>
      <c r="T399921" s="33"/>
    </row>
    <row r="399938" spans="19:20">
      <c r="S399938" s="33"/>
      <c r="T399938" s="33"/>
    </row>
    <row r="399955" spans="19:20">
      <c r="S399955" s="33"/>
      <c r="T399955" s="33"/>
    </row>
    <row r="399972" spans="19:20">
      <c r="S399972" s="33"/>
      <c r="T399972" s="33"/>
    </row>
    <row r="399989" spans="19:20">
      <c r="S399989" s="33"/>
      <c r="T399989" s="33"/>
    </row>
    <row r="400006" spans="19:20">
      <c r="S400006" s="33"/>
      <c r="T400006" s="33"/>
    </row>
    <row r="400023" spans="19:20">
      <c r="S400023" s="33"/>
      <c r="T400023" s="33"/>
    </row>
    <row r="400040" spans="19:20">
      <c r="S400040" s="33"/>
      <c r="T400040" s="33"/>
    </row>
    <row r="400057" spans="19:20">
      <c r="S400057" s="33"/>
      <c r="T400057" s="33"/>
    </row>
    <row r="400074" spans="19:20">
      <c r="S400074" s="33"/>
      <c r="T400074" s="33"/>
    </row>
    <row r="400091" spans="19:20">
      <c r="S400091" s="33"/>
      <c r="T400091" s="33"/>
    </row>
    <row r="400108" spans="19:20">
      <c r="S400108" s="33"/>
      <c r="T400108" s="33"/>
    </row>
    <row r="400125" spans="19:20">
      <c r="S400125" s="33"/>
      <c r="T400125" s="33"/>
    </row>
    <row r="400142" spans="19:20">
      <c r="S400142" s="33"/>
      <c r="T400142" s="33"/>
    </row>
    <row r="400159" spans="19:20">
      <c r="S400159" s="33"/>
      <c r="T400159" s="33"/>
    </row>
    <row r="400176" spans="19:20">
      <c r="S400176" s="33"/>
      <c r="T400176" s="33"/>
    </row>
    <row r="400193" spans="19:20">
      <c r="S400193" s="33"/>
      <c r="T400193" s="33"/>
    </row>
    <row r="400210" spans="19:20">
      <c r="S400210" s="33"/>
      <c r="T400210" s="33"/>
    </row>
    <row r="400227" spans="19:20">
      <c r="S400227" s="33"/>
      <c r="T400227" s="33"/>
    </row>
    <row r="400244" spans="19:20">
      <c r="S400244" s="33"/>
      <c r="T400244" s="33"/>
    </row>
    <row r="400261" spans="19:20">
      <c r="S400261" s="33"/>
      <c r="T400261" s="33"/>
    </row>
    <row r="400278" spans="19:20">
      <c r="S400278" s="33"/>
      <c r="T400278" s="33"/>
    </row>
    <row r="400295" spans="19:20">
      <c r="S400295" s="33"/>
      <c r="T400295" s="33"/>
    </row>
    <row r="400312" spans="19:20">
      <c r="S400312" s="33"/>
      <c r="T400312" s="33"/>
    </row>
    <row r="400329" spans="19:20">
      <c r="S400329" s="33"/>
      <c r="T400329" s="33"/>
    </row>
    <row r="400346" spans="19:20">
      <c r="S400346" s="33"/>
      <c r="T400346" s="33"/>
    </row>
    <row r="400363" spans="19:20">
      <c r="S400363" s="33"/>
      <c r="T400363" s="33"/>
    </row>
    <row r="400380" spans="19:20">
      <c r="S400380" s="33"/>
      <c r="T400380" s="33"/>
    </row>
    <row r="400397" spans="19:20">
      <c r="S400397" s="33"/>
      <c r="T400397" s="33"/>
    </row>
    <row r="400414" spans="19:20">
      <c r="S400414" s="33"/>
      <c r="T400414" s="33"/>
    </row>
    <row r="400431" spans="19:20">
      <c r="S400431" s="33"/>
      <c r="T400431" s="33"/>
    </row>
    <row r="400448" spans="19:20">
      <c r="S400448" s="33"/>
      <c r="T400448" s="33"/>
    </row>
    <row r="400465" spans="19:20">
      <c r="S400465" s="33"/>
      <c r="T400465" s="33"/>
    </row>
    <row r="400482" spans="19:20">
      <c r="S400482" s="33"/>
      <c r="T400482" s="33"/>
    </row>
    <row r="400499" spans="19:20">
      <c r="S400499" s="33"/>
      <c r="T400499" s="33"/>
    </row>
    <row r="400516" spans="19:20">
      <c r="S400516" s="33"/>
      <c r="T400516" s="33"/>
    </row>
    <row r="400533" spans="19:20">
      <c r="S400533" s="33"/>
      <c r="T400533" s="33"/>
    </row>
    <row r="400550" spans="19:20">
      <c r="S400550" s="33"/>
      <c r="T400550" s="33"/>
    </row>
    <row r="400567" spans="19:20">
      <c r="S400567" s="33"/>
      <c r="T400567" s="33"/>
    </row>
    <row r="400584" spans="19:20">
      <c r="S400584" s="33"/>
      <c r="T400584" s="33"/>
    </row>
    <row r="400601" spans="19:20">
      <c r="S400601" s="33"/>
      <c r="T400601" s="33"/>
    </row>
    <row r="400618" spans="19:20">
      <c r="S400618" s="33"/>
      <c r="T400618" s="33"/>
    </row>
    <row r="400635" spans="19:20">
      <c r="S400635" s="33"/>
      <c r="T400635" s="33"/>
    </row>
    <row r="400652" spans="19:20">
      <c r="S400652" s="33"/>
      <c r="T400652" s="33"/>
    </row>
    <row r="400669" spans="19:20">
      <c r="S400669" s="33"/>
      <c r="T400669" s="33"/>
    </row>
    <row r="400686" spans="19:20">
      <c r="S400686" s="33"/>
      <c r="T400686" s="33"/>
    </row>
    <row r="400703" spans="19:20">
      <c r="S400703" s="33"/>
      <c r="T400703" s="33"/>
    </row>
    <row r="400720" spans="19:20">
      <c r="S400720" s="33"/>
      <c r="T400720" s="33"/>
    </row>
    <row r="400737" spans="19:20">
      <c r="S400737" s="33"/>
      <c r="T400737" s="33"/>
    </row>
    <row r="400754" spans="19:20">
      <c r="S400754" s="33"/>
      <c r="T400754" s="33"/>
    </row>
    <row r="400771" spans="19:20">
      <c r="S400771" s="33"/>
      <c r="T400771" s="33"/>
    </row>
    <row r="400788" spans="19:20">
      <c r="S400788" s="33"/>
      <c r="T400788" s="33"/>
    </row>
    <row r="400805" spans="19:20">
      <c r="S400805" s="33"/>
      <c r="T400805" s="33"/>
    </row>
    <row r="400822" spans="19:20">
      <c r="S400822" s="33"/>
      <c r="T400822" s="33"/>
    </row>
    <row r="400839" spans="19:20">
      <c r="S400839" s="33"/>
      <c r="T400839" s="33"/>
    </row>
    <row r="400856" spans="19:20">
      <c r="S400856" s="33"/>
      <c r="T400856" s="33"/>
    </row>
    <row r="400873" spans="19:20">
      <c r="S400873" s="33"/>
      <c r="T400873" s="33"/>
    </row>
    <row r="400890" spans="19:20">
      <c r="S400890" s="33"/>
      <c r="T400890" s="33"/>
    </row>
    <row r="400907" spans="19:20">
      <c r="S400907" s="33"/>
      <c r="T400907" s="33"/>
    </row>
    <row r="400924" spans="19:20">
      <c r="S400924" s="33"/>
      <c r="T400924" s="33"/>
    </row>
    <row r="400941" spans="19:20">
      <c r="S400941" s="33"/>
      <c r="T400941" s="33"/>
    </row>
    <row r="400958" spans="19:20">
      <c r="S400958" s="33"/>
      <c r="T400958" s="33"/>
    </row>
    <row r="400975" spans="19:20">
      <c r="S400975" s="33"/>
      <c r="T400975" s="33"/>
    </row>
    <row r="400992" spans="19:20">
      <c r="S400992" s="33"/>
      <c r="T400992" s="33"/>
    </row>
    <row r="401009" spans="19:20">
      <c r="S401009" s="33"/>
      <c r="T401009" s="33"/>
    </row>
    <row r="401026" spans="19:20">
      <c r="S401026" s="33"/>
      <c r="T401026" s="33"/>
    </row>
    <row r="401043" spans="19:20">
      <c r="S401043" s="33"/>
      <c r="T401043" s="33"/>
    </row>
    <row r="401060" spans="19:20">
      <c r="S401060" s="33"/>
      <c r="T401060" s="33"/>
    </row>
    <row r="401077" spans="19:20">
      <c r="S401077" s="33"/>
      <c r="T401077" s="33"/>
    </row>
    <row r="401094" spans="19:20">
      <c r="S401094" s="33"/>
      <c r="T401094" s="33"/>
    </row>
    <row r="401111" spans="19:20">
      <c r="S401111" s="33"/>
      <c r="T401111" s="33"/>
    </row>
    <row r="401128" spans="19:20">
      <c r="S401128" s="33"/>
      <c r="T401128" s="33"/>
    </row>
    <row r="401145" spans="19:20">
      <c r="S401145" s="33"/>
      <c r="T401145" s="33"/>
    </row>
    <row r="401162" spans="19:20">
      <c r="S401162" s="33"/>
      <c r="T401162" s="33"/>
    </row>
    <row r="401179" spans="19:20">
      <c r="S401179" s="33"/>
      <c r="T401179" s="33"/>
    </row>
    <row r="401196" spans="19:20">
      <c r="S401196" s="33"/>
      <c r="T401196" s="33"/>
    </row>
    <row r="401213" spans="19:20">
      <c r="S401213" s="33"/>
      <c r="T401213" s="33"/>
    </row>
    <row r="401230" spans="19:20">
      <c r="S401230" s="33"/>
      <c r="T401230" s="33"/>
    </row>
    <row r="401247" spans="19:20">
      <c r="S401247" s="33"/>
      <c r="T401247" s="33"/>
    </row>
    <row r="401264" spans="19:20">
      <c r="S401264" s="33"/>
      <c r="T401264" s="33"/>
    </row>
    <row r="401281" spans="19:20">
      <c r="S401281" s="33"/>
      <c r="T401281" s="33"/>
    </row>
    <row r="401298" spans="19:20">
      <c r="S401298" s="33"/>
      <c r="T401298" s="33"/>
    </row>
    <row r="401315" spans="19:20">
      <c r="S401315" s="33"/>
      <c r="T401315" s="33"/>
    </row>
    <row r="401332" spans="19:20">
      <c r="S401332" s="33"/>
      <c r="T401332" s="33"/>
    </row>
    <row r="401349" spans="19:20">
      <c r="S401349" s="33"/>
      <c r="T401349" s="33"/>
    </row>
    <row r="401366" spans="19:20">
      <c r="S401366" s="33"/>
      <c r="T401366" s="33"/>
    </row>
    <row r="401383" spans="19:20">
      <c r="S401383" s="33"/>
      <c r="T401383" s="33"/>
    </row>
    <row r="401400" spans="19:20">
      <c r="S401400" s="33"/>
      <c r="T401400" s="33"/>
    </row>
    <row r="401417" spans="19:20">
      <c r="S401417" s="33"/>
      <c r="T401417" s="33"/>
    </row>
    <row r="401434" spans="19:20">
      <c r="S401434" s="33"/>
      <c r="T401434" s="33"/>
    </row>
    <row r="401451" spans="19:20">
      <c r="S401451" s="33"/>
      <c r="T401451" s="33"/>
    </row>
    <row r="401468" spans="19:20">
      <c r="S401468" s="33"/>
      <c r="T401468" s="33"/>
    </row>
    <row r="401485" spans="19:20">
      <c r="S401485" s="33"/>
      <c r="T401485" s="33"/>
    </row>
    <row r="401502" spans="19:20">
      <c r="S401502" s="33"/>
      <c r="T401502" s="33"/>
    </row>
    <row r="401519" spans="19:20">
      <c r="S401519" s="33"/>
      <c r="T401519" s="33"/>
    </row>
    <row r="401536" spans="19:20">
      <c r="S401536" s="33"/>
      <c r="T401536" s="33"/>
    </row>
    <row r="401553" spans="19:20">
      <c r="S401553" s="33"/>
      <c r="T401553" s="33"/>
    </row>
    <row r="401570" spans="19:20">
      <c r="S401570" s="33"/>
      <c r="T401570" s="33"/>
    </row>
    <row r="401587" spans="19:20">
      <c r="S401587" s="33"/>
      <c r="T401587" s="33"/>
    </row>
    <row r="401604" spans="19:20">
      <c r="S401604" s="33"/>
      <c r="T401604" s="33"/>
    </row>
    <row r="401621" spans="19:20">
      <c r="S401621" s="33"/>
      <c r="T401621" s="33"/>
    </row>
    <row r="401638" spans="19:20">
      <c r="S401638" s="33"/>
      <c r="T401638" s="33"/>
    </row>
    <row r="401655" spans="19:20">
      <c r="S401655" s="33"/>
      <c r="T401655" s="33"/>
    </row>
    <row r="401672" spans="19:20">
      <c r="S401672" s="33"/>
      <c r="T401672" s="33"/>
    </row>
    <row r="401689" spans="19:20">
      <c r="S401689" s="33"/>
      <c r="T401689" s="33"/>
    </row>
    <row r="401706" spans="19:20">
      <c r="S401706" s="33"/>
      <c r="T401706" s="33"/>
    </row>
    <row r="401723" spans="19:20">
      <c r="S401723" s="33"/>
      <c r="T401723" s="33"/>
    </row>
    <row r="401740" spans="19:20">
      <c r="S401740" s="33"/>
      <c r="T401740" s="33"/>
    </row>
    <row r="401757" spans="19:20">
      <c r="S401757" s="33"/>
      <c r="T401757" s="33"/>
    </row>
    <row r="401774" spans="19:20">
      <c r="S401774" s="33"/>
      <c r="T401774" s="33"/>
    </row>
    <row r="401791" spans="19:20">
      <c r="S401791" s="33"/>
      <c r="T401791" s="33"/>
    </row>
    <row r="401808" spans="19:20">
      <c r="S401808" s="33"/>
      <c r="T401808" s="33"/>
    </row>
    <row r="401825" spans="19:20">
      <c r="S401825" s="33"/>
      <c r="T401825" s="33"/>
    </row>
    <row r="401842" spans="19:20">
      <c r="S401842" s="33"/>
      <c r="T401842" s="33"/>
    </row>
    <row r="401859" spans="19:20">
      <c r="S401859" s="33"/>
      <c r="T401859" s="33"/>
    </row>
    <row r="401876" spans="19:20">
      <c r="S401876" s="33"/>
      <c r="T401876" s="33"/>
    </row>
    <row r="401893" spans="19:20">
      <c r="S401893" s="33"/>
      <c r="T401893" s="33"/>
    </row>
    <row r="401910" spans="19:20">
      <c r="S401910" s="33"/>
      <c r="T401910" s="33"/>
    </row>
    <row r="401927" spans="19:20">
      <c r="S401927" s="33"/>
      <c r="T401927" s="33"/>
    </row>
    <row r="401944" spans="19:20">
      <c r="S401944" s="33"/>
      <c r="T401944" s="33"/>
    </row>
    <row r="401961" spans="19:20">
      <c r="S401961" s="33"/>
      <c r="T401961" s="33"/>
    </row>
    <row r="401978" spans="19:20">
      <c r="S401978" s="33"/>
      <c r="T401978" s="33"/>
    </row>
    <row r="401995" spans="19:20">
      <c r="S401995" s="33"/>
      <c r="T401995" s="33"/>
    </row>
    <row r="402012" spans="19:20">
      <c r="S402012" s="33"/>
      <c r="T402012" s="33"/>
    </row>
    <row r="402029" spans="19:20">
      <c r="S402029" s="33"/>
      <c r="T402029" s="33"/>
    </row>
    <row r="402046" spans="19:20">
      <c r="S402046" s="33"/>
      <c r="T402046" s="33"/>
    </row>
    <row r="402063" spans="19:20">
      <c r="S402063" s="33"/>
      <c r="T402063" s="33"/>
    </row>
    <row r="402080" spans="19:20">
      <c r="S402080" s="33"/>
      <c r="T402080" s="33"/>
    </row>
    <row r="402097" spans="19:20">
      <c r="S402097" s="33"/>
      <c r="T402097" s="33"/>
    </row>
    <row r="402114" spans="19:20">
      <c r="S402114" s="33"/>
      <c r="T402114" s="33"/>
    </row>
    <row r="402131" spans="19:20">
      <c r="S402131" s="33"/>
      <c r="T402131" s="33"/>
    </row>
    <row r="402148" spans="19:20">
      <c r="S402148" s="33"/>
      <c r="T402148" s="33"/>
    </row>
    <row r="402165" spans="19:20">
      <c r="S402165" s="33"/>
      <c r="T402165" s="33"/>
    </row>
    <row r="402182" spans="19:20">
      <c r="S402182" s="33"/>
      <c r="T402182" s="33"/>
    </row>
    <row r="402199" spans="19:20">
      <c r="S402199" s="33"/>
      <c r="T402199" s="33"/>
    </row>
    <row r="402216" spans="19:20">
      <c r="S402216" s="33"/>
      <c r="T402216" s="33"/>
    </row>
    <row r="402233" spans="19:20">
      <c r="S402233" s="33"/>
      <c r="T402233" s="33"/>
    </row>
    <row r="402250" spans="19:20">
      <c r="S402250" s="33"/>
      <c r="T402250" s="33"/>
    </row>
    <row r="402267" spans="19:20">
      <c r="S402267" s="33"/>
      <c r="T402267" s="33"/>
    </row>
    <row r="402284" spans="19:20">
      <c r="S402284" s="33"/>
      <c r="T402284" s="33"/>
    </row>
    <row r="402301" spans="19:20">
      <c r="S402301" s="33"/>
      <c r="T402301" s="33"/>
    </row>
    <row r="402318" spans="19:20">
      <c r="S402318" s="33"/>
      <c r="T402318" s="33"/>
    </row>
    <row r="402335" spans="19:20">
      <c r="S402335" s="33"/>
      <c r="T402335" s="33"/>
    </row>
    <row r="402352" spans="19:20">
      <c r="S402352" s="33"/>
      <c r="T402352" s="33"/>
    </row>
    <row r="402369" spans="19:20">
      <c r="S402369" s="33"/>
      <c r="T402369" s="33"/>
    </row>
    <row r="402386" spans="19:20">
      <c r="S402386" s="33"/>
      <c r="T402386" s="33"/>
    </row>
    <row r="402403" spans="19:20">
      <c r="S402403" s="33"/>
      <c r="T402403" s="33"/>
    </row>
    <row r="402420" spans="19:20">
      <c r="S402420" s="33"/>
      <c r="T402420" s="33"/>
    </row>
    <row r="402437" spans="19:20">
      <c r="S402437" s="33"/>
      <c r="T402437" s="33"/>
    </row>
    <row r="402454" spans="19:20">
      <c r="S402454" s="33"/>
      <c r="T402454" s="33"/>
    </row>
    <row r="402471" spans="19:20">
      <c r="S402471" s="33"/>
      <c r="T402471" s="33"/>
    </row>
    <row r="402488" spans="19:20">
      <c r="S402488" s="33"/>
      <c r="T402488" s="33"/>
    </row>
    <row r="402505" spans="19:20">
      <c r="S402505" s="33"/>
      <c r="T402505" s="33"/>
    </row>
    <row r="402522" spans="19:20">
      <c r="S402522" s="33"/>
      <c r="T402522" s="33"/>
    </row>
    <row r="402539" spans="19:20">
      <c r="S402539" s="33"/>
      <c r="T402539" s="33"/>
    </row>
    <row r="402556" spans="19:20">
      <c r="S402556" s="33"/>
      <c r="T402556" s="33"/>
    </row>
    <row r="402573" spans="19:20">
      <c r="S402573" s="33"/>
      <c r="T402573" s="33"/>
    </row>
    <row r="402590" spans="19:20">
      <c r="S402590" s="33"/>
      <c r="T402590" s="33"/>
    </row>
    <row r="402607" spans="19:20">
      <c r="S402607" s="33"/>
      <c r="T402607" s="33"/>
    </row>
    <row r="402624" spans="19:20">
      <c r="S402624" s="33"/>
      <c r="T402624" s="33"/>
    </row>
    <row r="402641" spans="19:20">
      <c r="S402641" s="33"/>
      <c r="T402641" s="33"/>
    </row>
    <row r="402658" spans="19:20">
      <c r="S402658" s="33"/>
      <c r="T402658" s="33"/>
    </row>
    <row r="402675" spans="19:20">
      <c r="S402675" s="33"/>
      <c r="T402675" s="33"/>
    </row>
    <row r="402692" spans="19:20">
      <c r="S402692" s="33"/>
      <c r="T402692" s="33"/>
    </row>
    <row r="402709" spans="19:20">
      <c r="S402709" s="33"/>
      <c r="T402709" s="33"/>
    </row>
    <row r="402726" spans="19:20">
      <c r="S402726" s="33"/>
      <c r="T402726" s="33"/>
    </row>
    <row r="402743" spans="19:20">
      <c r="S402743" s="33"/>
      <c r="T402743" s="33"/>
    </row>
    <row r="402760" spans="19:20">
      <c r="S402760" s="33"/>
      <c r="T402760" s="33"/>
    </row>
    <row r="402777" spans="19:20">
      <c r="S402777" s="33"/>
      <c r="T402777" s="33"/>
    </row>
    <row r="402794" spans="19:20">
      <c r="S402794" s="33"/>
      <c r="T402794" s="33"/>
    </row>
    <row r="402811" spans="19:20">
      <c r="S402811" s="33"/>
      <c r="T402811" s="33"/>
    </row>
    <row r="402828" spans="19:20">
      <c r="S402828" s="33"/>
      <c r="T402828" s="33"/>
    </row>
    <row r="402845" spans="19:20">
      <c r="S402845" s="33"/>
      <c r="T402845" s="33"/>
    </row>
    <row r="402862" spans="19:20">
      <c r="S402862" s="33"/>
      <c r="T402862" s="33"/>
    </row>
    <row r="402879" spans="19:20">
      <c r="S402879" s="33"/>
      <c r="T402879" s="33"/>
    </row>
    <row r="402896" spans="19:20">
      <c r="S402896" s="33"/>
      <c r="T402896" s="33"/>
    </row>
    <row r="402913" spans="19:20">
      <c r="S402913" s="33"/>
      <c r="T402913" s="33"/>
    </row>
    <row r="402930" spans="19:20">
      <c r="S402930" s="33"/>
      <c r="T402930" s="33"/>
    </row>
    <row r="402947" spans="19:20">
      <c r="S402947" s="33"/>
      <c r="T402947" s="33"/>
    </row>
    <row r="402964" spans="19:20">
      <c r="S402964" s="33"/>
      <c r="T402964" s="33"/>
    </row>
    <row r="402981" spans="19:20">
      <c r="S402981" s="33"/>
      <c r="T402981" s="33"/>
    </row>
    <row r="402998" spans="19:20">
      <c r="S402998" s="33"/>
      <c r="T402998" s="33"/>
    </row>
    <row r="403015" spans="19:20">
      <c r="S403015" s="33"/>
      <c r="T403015" s="33"/>
    </row>
    <row r="403032" spans="19:20">
      <c r="S403032" s="33"/>
      <c r="T403032" s="33"/>
    </row>
    <row r="403049" spans="19:20">
      <c r="S403049" s="33"/>
      <c r="T403049" s="33"/>
    </row>
    <row r="403066" spans="19:20">
      <c r="S403066" s="33"/>
      <c r="T403066" s="33"/>
    </row>
    <row r="403083" spans="19:20">
      <c r="S403083" s="33"/>
      <c r="T403083" s="33"/>
    </row>
    <row r="403100" spans="19:20">
      <c r="S403100" s="33"/>
      <c r="T403100" s="33"/>
    </row>
    <row r="403117" spans="19:20">
      <c r="S403117" s="33"/>
      <c r="T403117" s="33"/>
    </row>
    <row r="403134" spans="19:20">
      <c r="S403134" s="33"/>
      <c r="T403134" s="33"/>
    </row>
    <row r="403151" spans="19:20">
      <c r="S403151" s="33"/>
      <c r="T403151" s="33"/>
    </row>
    <row r="403168" spans="19:20">
      <c r="S403168" s="33"/>
      <c r="T403168" s="33"/>
    </row>
    <row r="403185" spans="19:20">
      <c r="S403185" s="33"/>
      <c r="T403185" s="33"/>
    </row>
    <row r="403202" spans="19:20">
      <c r="S403202" s="33"/>
      <c r="T403202" s="33"/>
    </row>
    <row r="403219" spans="19:20">
      <c r="S403219" s="33"/>
      <c r="T403219" s="33"/>
    </row>
    <row r="403236" spans="19:20">
      <c r="S403236" s="33"/>
      <c r="T403236" s="33"/>
    </row>
    <row r="403253" spans="19:20">
      <c r="S403253" s="33"/>
      <c r="T403253" s="33"/>
    </row>
    <row r="403270" spans="19:20">
      <c r="S403270" s="33"/>
      <c r="T403270" s="33"/>
    </row>
    <row r="403287" spans="19:20">
      <c r="S403287" s="33"/>
      <c r="T403287" s="33"/>
    </row>
    <row r="403304" spans="19:20">
      <c r="S403304" s="33"/>
      <c r="T403304" s="33"/>
    </row>
    <row r="403321" spans="19:20">
      <c r="S403321" s="33"/>
      <c r="T403321" s="33"/>
    </row>
    <row r="403338" spans="19:20">
      <c r="S403338" s="33"/>
      <c r="T403338" s="33"/>
    </row>
    <row r="403355" spans="19:20">
      <c r="S403355" s="33"/>
      <c r="T403355" s="33"/>
    </row>
    <row r="403372" spans="19:20">
      <c r="S403372" s="33"/>
      <c r="T403372" s="33"/>
    </row>
    <row r="403389" spans="19:20">
      <c r="S403389" s="33"/>
      <c r="T403389" s="33"/>
    </row>
    <row r="403406" spans="19:20">
      <c r="S403406" s="33"/>
      <c r="T403406" s="33"/>
    </row>
    <row r="403423" spans="19:20">
      <c r="S403423" s="33"/>
      <c r="T403423" s="33"/>
    </row>
    <row r="403440" spans="19:20">
      <c r="S403440" s="33"/>
      <c r="T403440" s="33"/>
    </row>
    <row r="403457" spans="19:20">
      <c r="S403457" s="33"/>
      <c r="T403457" s="33"/>
    </row>
    <row r="403474" spans="19:20">
      <c r="S403474" s="33"/>
      <c r="T403474" s="33"/>
    </row>
    <row r="403491" spans="19:20">
      <c r="S403491" s="33"/>
      <c r="T403491" s="33"/>
    </row>
    <row r="403508" spans="19:20">
      <c r="S403508" s="33"/>
      <c r="T403508" s="33"/>
    </row>
    <row r="403525" spans="19:20">
      <c r="S403525" s="33"/>
      <c r="T403525" s="33"/>
    </row>
    <row r="403542" spans="19:20">
      <c r="S403542" s="33"/>
      <c r="T403542" s="33"/>
    </row>
    <row r="403559" spans="19:20">
      <c r="S403559" s="33"/>
      <c r="T403559" s="33"/>
    </row>
    <row r="403576" spans="19:20">
      <c r="S403576" s="33"/>
      <c r="T403576" s="33"/>
    </row>
    <row r="403593" spans="19:20">
      <c r="S403593" s="33"/>
      <c r="T403593" s="33"/>
    </row>
    <row r="403610" spans="19:20">
      <c r="S403610" s="33"/>
      <c r="T403610" s="33"/>
    </row>
    <row r="403627" spans="19:20">
      <c r="S403627" s="33"/>
      <c r="T403627" s="33"/>
    </row>
    <row r="403644" spans="19:20">
      <c r="S403644" s="33"/>
      <c r="T403644" s="33"/>
    </row>
    <row r="403661" spans="19:20">
      <c r="S403661" s="33"/>
      <c r="T403661" s="33"/>
    </row>
    <row r="403678" spans="19:20">
      <c r="S403678" s="33"/>
      <c r="T403678" s="33"/>
    </row>
    <row r="403695" spans="19:20">
      <c r="S403695" s="33"/>
      <c r="T403695" s="33"/>
    </row>
    <row r="403712" spans="19:20">
      <c r="S403712" s="33"/>
      <c r="T403712" s="33"/>
    </row>
    <row r="403729" spans="19:20">
      <c r="S403729" s="33"/>
      <c r="T403729" s="33"/>
    </row>
    <row r="403746" spans="19:20">
      <c r="S403746" s="33"/>
      <c r="T403746" s="33"/>
    </row>
    <row r="403763" spans="19:20">
      <c r="S403763" s="33"/>
      <c r="T403763" s="33"/>
    </row>
    <row r="403780" spans="19:20">
      <c r="S403780" s="33"/>
      <c r="T403780" s="33"/>
    </row>
    <row r="403797" spans="19:20">
      <c r="S403797" s="33"/>
      <c r="T403797" s="33"/>
    </row>
    <row r="403814" spans="19:20">
      <c r="S403814" s="33"/>
      <c r="T403814" s="33"/>
    </row>
    <row r="403831" spans="19:20">
      <c r="S403831" s="33"/>
      <c r="T403831" s="33"/>
    </row>
    <row r="403848" spans="19:20">
      <c r="S403848" s="33"/>
      <c r="T403848" s="33"/>
    </row>
    <row r="403865" spans="19:20">
      <c r="S403865" s="33"/>
      <c r="T403865" s="33"/>
    </row>
    <row r="403882" spans="19:20">
      <c r="S403882" s="33"/>
      <c r="T403882" s="33"/>
    </row>
    <row r="403899" spans="19:20">
      <c r="S403899" s="33"/>
      <c r="T403899" s="33"/>
    </row>
    <row r="403916" spans="19:20">
      <c r="S403916" s="33"/>
      <c r="T403916" s="33"/>
    </row>
    <row r="403933" spans="19:20">
      <c r="S403933" s="33"/>
      <c r="T403933" s="33"/>
    </row>
    <row r="403950" spans="19:20">
      <c r="S403950" s="33"/>
      <c r="T403950" s="33"/>
    </row>
    <row r="403967" spans="19:20">
      <c r="S403967" s="33"/>
      <c r="T403967" s="33"/>
    </row>
    <row r="403984" spans="19:20">
      <c r="S403984" s="33"/>
      <c r="T403984" s="33"/>
    </row>
    <row r="404001" spans="19:20">
      <c r="S404001" s="33"/>
      <c r="T404001" s="33"/>
    </row>
    <row r="404018" spans="19:20">
      <c r="S404018" s="33"/>
      <c r="T404018" s="33"/>
    </row>
    <row r="404035" spans="19:20">
      <c r="S404035" s="33"/>
      <c r="T404035" s="33"/>
    </row>
    <row r="404052" spans="19:20">
      <c r="S404052" s="33"/>
      <c r="T404052" s="33"/>
    </row>
    <row r="404069" spans="19:20">
      <c r="S404069" s="33"/>
      <c r="T404069" s="33"/>
    </row>
    <row r="404086" spans="19:20">
      <c r="S404086" s="33"/>
      <c r="T404086" s="33"/>
    </row>
    <row r="404103" spans="19:20">
      <c r="S404103" s="33"/>
      <c r="T404103" s="33"/>
    </row>
    <row r="404120" spans="19:20">
      <c r="S404120" s="33"/>
      <c r="T404120" s="33"/>
    </row>
    <row r="404137" spans="19:20">
      <c r="S404137" s="33"/>
      <c r="T404137" s="33"/>
    </row>
    <row r="404154" spans="19:20">
      <c r="S404154" s="33"/>
      <c r="T404154" s="33"/>
    </row>
    <row r="404171" spans="19:20">
      <c r="S404171" s="33"/>
      <c r="T404171" s="33"/>
    </row>
    <row r="404188" spans="19:20">
      <c r="S404188" s="33"/>
      <c r="T404188" s="33"/>
    </row>
    <row r="404205" spans="19:20">
      <c r="S404205" s="33"/>
      <c r="T404205" s="33"/>
    </row>
    <row r="404222" spans="19:20">
      <c r="S404222" s="33"/>
      <c r="T404222" s="33"/>
    </row>
    <row r="404239" spans="19:20">
      <c r="S404239" s="33"/>
      <c r="T404239" s="33"/>
    </row>
    <row r="404256" spans="19:20">
      <c r="S404256" s="33"/>
      <c r="T404256" s="33"/>
    </row>
    <row r="404273" spans="19:20">
      <c r="S404273" s="33"/>
      <c r="T404273" s="33"/>
    </row>
    <row r="404290" spans="19:20">
      <c r="S404290" s="33"/>
      <c r="T404290" s="33"/>
    </row>
    <row r="404307" spans="19:20">
      <c r="S404307" s="33"/>
      <c r="T404307" s="33"/>
    </row>
    <row r="404324" spans="19:20">
      <c r="S404324" s="33"/>
      <c r="T404324" s="33"/>
    </row>
    <row r="404341" spans="19:20">
      <c r="S404341" s="33"/>
      <c r="T404341" s="33"/>
    </row>
    <row r="404358" spans="19:20">
      <c r="S404358" s="33"/>
      <c r="T404358" s="33"/>
    </row>
    <row r="404375" spans="19:20">
      <c r="S404375" s="33"/>
      <c r="T404375" s="33"/>
    </row>
    <row r="404392" spans="19:20">
      <c r="S404392" s="33"/>
      <c r="T404392" s="33"/>
    </row>
    <row r="404409" spans="19:20">
      <c r="S404409" s="33"/>
      <c r="T404409" s="33"/>
    </row>
    <row r="404426" spans="19:20">
      <c r="S404426" s="33"/>
      <c r="T404426" s="33"/>
    </row>
    <row r="404443" spans="19:20">
      <c r="S404443" s="33"/>
      <c r="T404443" s="33"/>
    </row>
    <row r="404460" spans="19:20">
      <c r="S404460" s="33"/>
      <c r="T404460" s="33"/>
    </row>
    <row r="404477" spans="19:20">
      <c r="S404477" s="33"/>
      <c r="T404477" s="33"/>
    </row>
    <row r="404494" spans="19:20">
      <c r="S404494" s="33"/>
      <c r="T404494" s="33"/>
    </row>
    <row r="404511" spans="19:20">
      <c r="S404511" s="33"/>
      <c r="T404511" s="33"/>
    </row>
    <row r="404528" spans="19:20">
      <c r="S404528" s="33"/>
      <c r="T404528" s="33"/>
    </row>
    <row r="404545" spans="19:20">
      <c r="S404545" s="33"/>
      <c r="T404545" s="33"/>
    </row>
    <row r="404562" spans="19:20">
      <c r="S404562" s="33"/>
      <c r="T404562" s="33"/>
    </row>
    <row r="404579" spans="19:20">
      <c r="S404579" s="33"/>
      <c r="T404579" s="33"/>
    </row>
    <row r="404596" spans="19:20">
      <c r="S404596" s="33"/>
      <c r="T404596" s="33"/>
    </row>
    <row r="404613" spans="19:20">
      <c r="S404613" s="33"/>
      <c r="T404613" s="33"/>
    </row>
    <row r="404630" spans="19:20">
      <c r="S404630" s="33"/>
      <c r="T404630" s="33"/>
    </row>
    <row r="404647" spans="19:20">
      <c r="S404647" s="33"/>
      <c r="T404647" s="33"/>
    </row>
    <row r="404664" spans="19:20">
      <c r="S404664" s="33"/>
      <c r="T404664" s="33"/>
    </row>
    <row r="404681" spans="19:20">
      <c r="S404681" s="33"/>
      <c r="T404681" s="33"/>
    </row>
    <row r="404698" spans="19:20">
      <c r="S404698" s="33"/>
      <c r="T404698" s="33"/>
    </row>
    <row r="404715" spans="19:20">
      <c r="S404715" s="33"/>
      <c r="T404715" s="33"/>
    </row>
    <row r="404732" spans="19:20">
      <c r="S404732" s="33"/>
      <c r="T404732" s="33"/>
    </row>
    <row r="404749" spans="19:20">
      <c r="S404749" s="33"/>
      <c r="T404749" s="33"/>
    </row>
    <row r="404766" spans="19:20">
      <c r="S404766" s="33"/>
      <c r="T404766" s="33"/>
    </row>
    <row r="404783" spans="19:20">
      <c r="S404783" s="33"/>
      <c r="T404783" s="33"/>
    </row>
    <row r="404800" spans="19:20">
      <c r="S404800" s="33"/>
      <c r="T404800" s="33"/>
    </row>
    <row r="404817" spans="19:20">
      <c r="S404817" s="33"/>
      <c r="T404817" s="33"/>
    </row>
    <row r="404834" spans="19:20">
      <c r="S404834" s="33"/>
      <c r="T404834" s="33"/>
    </row>
    <row r="404851" spans="19:20">
      <c r="S404851" s="33"/>
      <c r="T404851" s="33"/>
    </row>
    <row r="404868" spans="19:20">
      <c r="S404868" s="33"/>
      <c r="T404868" s="33"/>
    </row>
    <row r="404885" spans="19:20">
      <c r="S404885" s="33"/>
      <c r="T404885" s="33"/>
    </row>
    <row r="404902" spans="19:20">
      <c r="S404902" s="33"/>
      <c r="T404902" s="33"/>
    </row>
    <row r="404919" spans="19:20">
      <c r="S404919" s="33"/>
      <c r="T404919" s="33"/>
    </row>
    <row r="404936" spans="19:20">
      <c r="S404936" s="33"/>
      <c r="T404936" s="33"/>
    </row>
    <row r="404953" spans="19:20">
      <c r="S404953" s="33"/>
      <c r="T404953" s="33"/>
    </row>
    <row r="404970" spans="19:20">
      <c r="S404970" s="33"/>
      <c r="T404970" s="33"/>
    </row>
    <row r="404987" spans="19:20">
      <c r="S404987" s="33"/>
      <c r="T404987" s="33"/>
    </row>
    <row r="405004" spans="19:20">
      <c r="S405004" s="33"/>
      <c r="T405004" s="33"/>
    </row>
    <row r="405021" spans="19:20">
      <c r="S405021" s="33"/>
      <c r="T405021" s="33"/>
    </row>
    <row r="405038" spans="19:20">
      <c r="S405038" s="33"/>
      <c r="T405038" s="33"/>
    </row>
    <row r="405055" spans="19:20">
      <c r="S405055" s="33"/>
      <c r="T405055" s="33"/>
    </row>
    <row r="405072" spans="19:20">
      <c r="S405072" s="33"/>
      <c r="T405072" s="33"/>
    </row>
    <row r="405089" spans="19:20">
      <c r="S405089" s="33"/>
      <c r="T405089" s="33"/>
    </row>
    <row r="405106" spans="19:20">
      <c r="S405106" s="33"/>
      <c r="T405106" s="33"/>
    </row>
    <row r="405123" spans="19:20">
      <c r="S405123" s="33"/>
      <c r="T405123" s="33"/>
    </row>
    <row r="405140" spans="19:20">
      <c r="S405140" s="33"/>
      <c r="T405140" s="33"/>
    </row>
    <row r="405157" spans="19:20">
      <c r="S405157" s="33"/>
      <c r="T405157" s="33"/>
    </row>
    <row r="405174" spans="19:20">
      <c r="S405174" s="33"/>
      <c r="T405174" s="33"/>
    </row>
    <row r="405191" spans="19:20">
      <c r="S405191" s="33"/>
      <c r="T405191" s="33"/>
    </row>
    <row r="405208" spans="19:20">
      <c r="S405208" s="33"/>
      <c r="T405208" s="33"/>
    </row>
    <row r="405225" spans="19:20">
      <c r="S405225" s="33"/>
      <c r="T405225" s="33"/>
    </row>
    <row r="405242" spans="19:20">
      <c r="S405242" s="33"/>
      <c r="T405242" s="33"/>
    </row>
    <row r="405259" spans="19:20">
      <c r="S405259" s="33"/>
      <c r="T405259" s="33"/>
    </row>
    <row r="405276" spans="19:20">
      <c r="S405276" s="33"/>
      <c r="T405276" s="33"/>
    </row>
    <row r="405293" spans="19:20">
      <c r="S405293" s="33"/>
      <c r="T405293" s="33"/>
    </row>
    <row r="405310" spans="19:20">
      <c r="S405310" s="33"/>
      <c r="T405310" s="33"/>
    </row>
    <row r="405327" spans="19:20">
      <c r="S405327" s="33"/>
      <c r="T405327" s="33"/>
    </row>
    <row r="405344" spans="19:20">
      <c r="S405344" s="33"/>
      <c r="T405344" s="33"/>
    </row>
    <row r="405361" spans="19:20">
      <c r="S405361" s="33"/>
      <c r="T405361" s="33"/>
    </row>
    <row r="405378" spans="19:20">
      <c r="S405378" s="33"/>
      <c r="T405378" s="33"/>
    </row>
    <row r="405395" spans="19:20">
      <c r="S405395" s="33"/>
      <c r="T405395" s="33"/>
    </row>
    <row r="405412" spans="19:20">
      <c r="S405412" s="33"/>
      <c r="T405412" s="33"/>
    </row>
    <row r="405429" spans="19:20">
      <c r="S405429" s="33"/>
      <c r="T405429" s="33"/>
    </row>
    <row r="405446" spans="19:20">
      <c r="S405446" s="33"/>
      <c r="T405446" s="33"/>
    </row>
    <row r="405463" spans="19:20">
      <c r="S405463" s="33"/>
      <c r="T405463" s="33"/>
    </row>
    <row r="405480" spans="19:20">
      <c r="S405480" s="33"/>
      <c r="T405480" s="33"/>
    </row>
    <row r="405497" spans="19:20">
      <c r="S405497" s="33"/>
      <c r="T405497" s="33"/>
    </row>
    <row r="405514" spans="19:20">
      <c r="S405514" s="33"/>
      <c r="T405514" s="33"/>
    </row>
    <row r="405531" spans="19:20">
      <c r="S405531" s="33"/>
      <c r="T405531" s="33"/>
    </row>
    <row r="405548" spans="19:20">
      <c r="S405548" s="33"/>
      <c r="T405548" s="33"/>
    </row>
    <row r="405565" spans="19:20">
      <c r="S405565" s="33"/>
      <c r="T405565" s="33"/>
    </row>
    <row r="405582" spans="19:20">
      <c r="S405582" s="33"/>
      <c r="T405582" s="33"/>
    </row>
    <row r="405599" spans="19:20">
      <c r="S405599" s="33"/>
      <c r="T405599" s="33"/>
    </row>
    <row r="405616" spans="19:20">
      <c r="S405616" s="33"/>
      <c r="T405616" s="33"/>
    </row>
    <row r="405633" spans="19:20">
      <c r="S405633" s="33"/>
      <c r="T405633" s="33"/>
    </row>
    <row r="405650" spans="19:20">
      <c r="S405650" s="33"/>
      <c r="T405650" s="33"/>
    </row>
    <row r="405667" spans="19:20">
      <c r="S405667" s="33"/>
      <c r="T405667" s="33"/>
    </row>
    <row r="405684" spans="19:20">
      <c r="S405684" s="33"/>
      <c r="T405684" s="33"/>
    </row>
    <row r="405701" spans="19:20">
      <c r="S405701" s="33"/>
      <c r="T405701" s="33"/>
    </row>
    <row r="405718" spans="19:20">
      <c r="S405718" s="33"/>
      <c r="T405718" s="33"/>
    </row>
    <row r="405735" spans="19:20">
      <c r="S405735" s="33"/>
      <c r="T405735" s="33"/>
    </row>
    <row r="405752" spans="19:20">
      <c r="S405752" s="33"/>
      <c r="T405752" s="33"/>
    </row>
    <row r="405769" spans="19:20">
      <c r="S405769" s="33"/>
      <c r="T405769" s="33"/>
    </row>
    <row r="405786" spans="19:20">
      <c r="S405786" s="33"/>
      <c r="T405786" s="33"/>
    </row>
    <row r="405803" spans="19:20">
      <c r="S405803" s="33"/>
      <c r="T405803" s="33"/>
    </row>
    <row r="405820" spans="19:20">
      <c r="S405820" s="33"/>
      <c r="T405820" s="33"/>
    </row>
    <row r="405837" spans="19:20">
      <c r="S405837" s="33"/>
      <c r="T405837" s="33"/>
    </row>
    <row r="405854" spans="19:20">
      <c r="S405854" s="33"/>
      <c r="T405854" s="33"/>
    </row>
    <row r="405871" spans="19:20">
      <c r="S405871" s="33"/>
      <c r="T405871" s="33"/>
    </row>
    <row r="405888" spans="19:20">
      <c r="S405888" s="33"/>
      <c r="T405888" s="33"/>
    </row>
    <row r="405905" spans="19:20">
      <c r="S405905" s="33"/>
      <c r="T405905" s="33"/>
    </row>
    <row r="405922" spans="19:20">
      <c r="S405922" s="33"/>
      <c r="T405922" s="33"/>
    </row>
    <row r="405939" spans="19:20">
      <c r="S405939" s="33"/>
      <c r="T405939" s="33"/>
    </row>
    <row r="405956" spans="19:20">
      <c r="S405956" s="33"/>
      <c r="T405956" s="33"/>
    </row>
    <row r="405973" spans="19:20">
      <c r="S405973" s="33"/>
      <c r="T405973" s="33"/>
    </row>
    <row r="405990" spans="19:20">
      <c r="S405990" s="33"/>
      <c r="T405990" s="33"/>
    </row>
    <row r="406007" spans="19:20">
      <c r="S406007" s="33"/>
      <c r="T406007" s="33"/>
    </row>
    <row r="406024" spans="19:20">
      <c r="S406024" s="33"/>
      <c r="T406024" s="33"/>
    </row>
    <row r="406041" spans="19:20">
      <c r="S406041" s="33"/>
      <c r="T406041" s="33"/>
    </row>
    <row r="406058" spans="19:20">
      <c r="S406058" s="33"/>
      <c r="T406058" s="33"/>
    </row>
    <row r="406075" spans="19:20">
      <c r="S406075" s="33"/>
      <c r="T406075" s="33"/>
    </row>
    <row r="406092" spans="19:20">
      <c r="S406092" s="33"/>
      <c r="T406092" s="33"/>
    </row>
    <row r="406109" spans="19:20">
      <c r="S406109" s="33"/>
      <c r="T406109" s="33"/>
    </row>
    <row r="406126" spans="19:20">
      <c r="S406126" s="33"/>
      <c r="T406126" s="33"/>
    </row>
    <row r="406143" spans="19:20">
      <c r="S406143" s="33"/>
      <c r="T406143" s="33"/>
    </row>
    <row r="406160" spans="19:20">
      <c r="S406160" s="33"/>
      <c r="T406160" s="33"/>
    </row>
    <row r="406177" spans="19:20">
      <c r="S406177" s="33"/>
      <c r="T406177" s="33"/>
    </row>
    <row r="406194" spans="19:20">
      <c r="S406194" s="33"/>
      <c r="T406194" s="33"/>
    </row>
    <row r="406211" spans="19:20">
      <c r="S406211" s="33"/>
      <c r="T406211" s="33"/>
    </row>
    <row r="406228" spans="19:20">
      <c r="S406228" s="33"/>
      <c r="T406228" s="33"/>
    </row>
    <row r="406245" spans="19:20">
      <c r="S406245" s="33"/>
      <c r="T406245" s="33"/>
    </row>
    <row r="406262" spans="19:20">
      <c r="S406262" s="33"/>
      <c r="T406262" s="33"/>
    </row>
    <row r="406279" spans="19:20">
      <c r="S406279" s="33"/>
      <c r="T406279" s="33"/>
    </row>
    <row r="406296" spans="19:20">
      <c r="S406296" s="33"/>
      <c r="T406296" s="33"/>
    </row>
    <row r="406313" spans="19:20">
      <c r="S406313" s="33"/>
      <c r="T406313" s="33"/>
    </row>
    <row r="406330" spans="19:20">
      <c r="S406330" s="33"/>
      <c r="T406330" s="33"/>
    </row>
    <row r="406347" spans="19:20">
      <c r="S406347" s="33"/>
      <c r="T406347" s="33"/>
    </row>
    <row r="406364" spans="19:20">
      <c r="S406364" s="33"/>
      <c r="T406364" s="33"/>
    </row>
    <row r="406381" spans="19:20">
      <c r="S406381" s="33"/>
      <c r="T406381" s="33"/>
    </row>
    <row r="406398" spans="19:20">
      <c r="S406398" s="33"/>
      <c r="T406398" s="33"/>
    </row>
    <row r="406415" spans="19:20">
      <c r="S406415" s="33"/>
      <c r="T406415" s="33"/>
    </row>
    <row r="406432" spans="19:20">
      <c r="S406432" s="33"/>
      <c r="T406432" s="33"/>
    </row>
    <row r="406449" spans="19:20">
      <c r="S406449" s="33"/>
      <c r="T406449" s="33"/>
    </row>
    <row r="406466" spans="19:20">
      <c r="S406466" s="33"/>
      <c r="T406466" s="33"/>
    </row>
    <row r="406483" spans="19:20">
      <c r="S406483" s="33"/>
      <c r="T406483" s="33"/>
    </row>
    <row r="406500" spans="19:20">
      <c r="S406500" s="33"/>
      <c r="T406500" s="33"/>
    </row>
    <row r="406517" spans="19:20">
      <c r="S406517" s="33"/>
      <c r="T406517" s="33"/>
    </row>
    <row r="406534" spans="19:20">
      <c r="S406534" s="33"/>
      <c r="T406534" s="33"/>
    </row>
    <row r="406551" spans="19:20">
      <c r="S406551" s="33"/>
      <c r="T406551" s="33"/>
    </row>
    <row r="406568" spans="19:20">
      <c r="S406568" s="33"/>
      <c r="T406568" s="33"/>
    </row>
    <row r="406585" spans="19:20">
      <c r="S406585" s="33"/>
      <c r="T406585" s="33"/>
    </row>
    <row r="406602" spans="19:20">
      <c r="S406602" s="33"/>
      <c r="T406602" s="33"/>
    </row>
    <row r="406619" spans="19:20">
      <c r="S406619" s="33"/>
      <c r="T406619" s="33"/>
    </row>
    <row r="406636" spans="19:20">
      <c r="S406636" s="33"/>
      <c r="T406636" s="33"/>
    </row>
    <row r="406653" spans="19:20">
      <c r="S406653" s="33"/>
      <c r="T406653" s="33"/>
    </row>
    <row r="406670" spans="19:20">
      <c r="S406670" s="33"/>
      <c r="T406670" s="33"/>
    </row>
    <row r="406687" spans="19:20">
      <c r="S406687" s="33"/>
      <c r="T406687" s="33"/>
    </row>
    <row r="406704" spans="19:20">
      <c r="S406704" s="33"/>
      <c r="T406704" s="33"/>
    </row>
    <row r="406721" spans="19:20">
      <c r="S406721" s="33"/>
      <c r="T406721" s="33"/>
    </row>
    <row r="406738" spans="19:20">
      <c r="S406738" s="33"/>
      <c r="T406738" s="33"/>
    </row>
    <row r="406755" spans="19:20">
      <c r="S406755" s="33"/>
      <c r="T406755" s="33"/>
    </row>
    <row r="406772" spans="19:20">
      <c r="S406772" s="33"/>
      <c r="T406772" s="33"/>
    </row>
    <row r="406789" spans="19:20">
      <c r="S406789" s="33"/>
      <c r="T406789" s="33"/>
    </row>
    <row r="406806" spans="19:20">
      <c r="S406806" s="33"/>
      <c r="T406806" s="33"/>
    </row>
    <row r="406823" spans="19:20">
      <c r="S406823" s="33"/>
      <c r="T406823" s="33"/>
    </row>
    <row r="406840" spans="19:20">
      <c r="S406840" s="33"/>
      <c r="T406840" s="33"/>
    </row>
    <row r="406857" spans="19:20">
      <c r="S406857" s="33"/>
      <c r="T406857" s="33"/>
    </row>
    <row r="406874" spans="19:20">
      <c r="S406874" s="33"/>
      <c r="T406874" s="33"/>
    </row>
    <row r="406891" spans="19:20">
      <c r="S406891" s="33"/>
      <c r="T406891" s="33"/>
    </row>
    <row r="406908" spans="19:20">
      <c r="S406908" s="33"/>
      <c r="T406908" s="33"/>
    </row>
    <row r="406925" spans="19:20">
      <c r="S406925" s="33"/>
      <c r="T406925" s="33"/>
    </row>
    <row r="406942" spans="19:20">
      <c r="S406942" s="33"/>
      <c r="T406942" s="33"/>
    </row>
    <row r="406959" spans="19:20">
      <c r="S406959" s="33"/>
      <c r="T406959" s="33"/>
    </row>
    <row r="406976" spans="19:20">
      <c r="S406976" s="33"/>
      <c r="T406976" s="33"/>
    </row>
    <row r="406993" spans="19:20">
      <c r="S406993" s="33"/>
      <c r="T406993" s="33"/>
    </row>
    <row r="407010" spans="19:20">
      <c r="S407010" s="33"/>
      <c r="T407010" s="33"/>
    </row>
    <row r="407027" spans="19:20">
      <c r="S407027" s="33"/>
      <c r="T407027" s="33"/>
    </row>
    <row r="407044" spans="19:20">
      <c r="S407044" s="33"/>
      <c r="T407044" s="33"/>
    </row>
    <row r="407061" spans="19:20">
      <c r="S407061" s="33"/>
      <c r="T407061" s="33"/>
    </row>
    <row r="407078" spans="19:20">
      <c r="S407078" s="33"/>
      <c r="T407078" s="33"/>
    </row>
    <row r="407095" spans="19:20">
      <c r="S407095" s="33"/>
      <c r="T407095" s="33"/>
    </row>
    <row r="407112" spans="19:20">
      <c r="S407112" s="33"/>
      <c r="T407112" s="33"/>
    </row>
    <row r="407129" spans="19:20">
      <c r="S407129" s="33"/>
      <c r="T407129" s="33"/>
    </row>
    <row r="407146" spans="19:20">
      <c r="S407146" s="33"/>
      <c r="T407146" s="33"/>
    </row>
    <row r="407163" spans="19:20">
      <c r="S407163" s="33"/>
      <c r="T407163" s="33"/>
    </row>
    <row r="407180" spans="19:20">
      <c r="S407180" s="33"/>
      <c r="T407180" s="33"/>
    </row>
    <row r="407197" spans="19:20">
      <c r="S407197" s="33"/>
      <c r="T407197" s="33"/>
    </row>
    <row r="407214" spans="19:20">
      <c r="S407214" s="33"/>
      <c r="T407214" s="33"/>
    </row>
    <row r="407231" spans="19:20">
      <c r="S407231" s="33"/>
      <c r="T407231" s="33"/>
    </row>
    <row r="407248" spans="19:20">
      <c r="S407248" s="33"/>
      <c r="T407248" s="33"/>
    </row>
    <row r="407265" spans="19:20">
      <c r="S407265" s="33"/>
      <c r="T407265" s="33"/>
    </row>
    <row r="407282" spans="19:20">
      <c r="S407282" s="33"/>
      <c r="T407282" s="33"/>
    </row>
    <row r="407299" spans="19:20">
      <c r="S407299" s="33"/>
      <c r="T407299" s="33"/>
    </row>
    <row r="407316" spans="19:20">
      <c r="S407316" s="33"/>
      <c r="T407316" s="33"/>
    </row>
    <row r="407333" spans="19:20">
      <c r="S407333" s="33"/>
      <c r="T407333" s="33"/>
    </row>
    <row r="407350" spans="19:20">
      <c r="S407350" s="33"/>
      <c r="T407350" s="33"/>
    </row>
    <row r="407367" spans="19:20">
      <c r="S407367" s="33"/>
      <c r="T407367" s="33"/>
    </row>
    <row r="407384" spans="19:20">
      <c r="S407384" s="33"/>
      <c r="T407384" s="33"/>
    </row>
    <row r="407401" spans="19:20">
      <c r="S407401" s="33"/>
      <c r="T407401" s="33"/>
    </row>
    <row r="407418" spans="19:20">
      <c r="S407418" s="33"/>
      <c r="T407418" s="33"/>
    </row>
    <row r="407435" spans="19:20">
      <c r="S407435" s="33"/>
      <c r="T407435" s="33"/>
    </row>
    <row r="407452" spans="19:20">
      <c r="S407452" s="33"/>
      <c r="T407452" s="33"/>
    </row>
    <row r="407469" spans="19:20">
      <c r="S407469" s="33"/>
      <c r="T407469" s="33"/>
    </row>
    <row r="407486" spans="19:20">
      <c r="S407486" s="33"/>
      <c r="T407486" s="33"/>
    </row>
    <row r="407503" spans="19:20">
      <c r="S407503" s="33"/>
      <c r="T407503" s="33"/>
    </row>
    <row r="407520" spans="19:20">
      <c r="S407520" s="33"/>
      <c r="T407520" s="33"/>
    </row>
    <row r="407537" spans="19:20">
      <c r="S407537" s="33"/>
      <c r="T407537" s="33"/>
    </row>
    <row r="407554" spans="19:20">
      <c r="S407554" s="33"/>
      <c r="T407554" s="33"/>
    </row>
    <row r="407571" spans="19:20">
      <c r="S407571" s="33"/>
      <c r="T407571" s="33"/>
    </row>
    <row r="407588" spans="19:20">
      <c r="S407588" s="33"/>
      <c r="T407588" s="33"/>
    </row>
    <row r="407605" spans="19:20">
      <c r="S407605" s="33"/>
      <c r="T407605" s="33"/>
    </row>
    <row r="407622" spans="19:20">
      <c r="S407622" s="33"/>
      <c r="T407622" s="33"/>
    </row>
    <row r="407639" spans="19:20">
      <c r="S407639" s="33"/>
      <c r="T407639" s="33"/>
    </row>
    <row r="407656" spans="19:20">
      <c r="S407656" s="33"/>
      <c r="T407656" s="33"/>
    </row>
    <row r="407673" spans="19:20">
      <c r="S407673" s="33"/>
      <c r="T407673" s="33"/>
    </row>
    <row r="407690" spans="19:20">
      <c r="S407690" s="33"/>
      <c r="T407690" s="33"/>
    </row>
    <row r="407707" spans="19:20">
      <c r="S407707" s="33"/>
      <c r="T407707" s="33"/>
    </row>
    <row r="407724" spans="19:20">
      <c r="S407724" s="33"/>
      <c r="T407724" s="33"/>
    </row>
    <row r="407741" spans="19:20">
      <c r="S407741" s="33"/>
      <c r="T407741" s="33"/>
    </row>
    <row r="407758" spans="19:20">
      <c r="S407758" s="33"/>
      <c r="T407758" s="33"/>
    </row>
    <row r="407775" spans="19:20">
      <c r="S407775" s="33"/>
      <c r="T407775" s="33"/>
    </row>
    <row r="407792" spans="19:20">
      <c r="S407792" s="33"/>
      <c r="T407792" s="33"/>
    </row>
    <row r="407809" spans="19:20">
      <c r="S407809" s="33"/>
      <c r="T407809" s="33"/>
    </row>
    <row r="407826" spans="19:20">
      <c r="S407826" s="33"/>
      <c r="T407826" s="33"/>
    </row>
    <row r="407843" spans="19:20">
      <c r="S407843" s="33"/>
      <c r="T407843" s="33"/>
    </row>
    <row r="407860" spans="19:20">
      <c r="S407860" s="33"/>
      <c r="T407860" s="33"/>
    </row>
    <row r="407877" spans="19:20">
      <c r="S407877" s="33"/>
      <c r="T407877" s="33"/>
    </row>
    <row r="407894" spans="19:20">
      <c r="S407894" s="33"/>
      <c r="T407894" s="33"/>
    </row>
    <row r="407911" spans="19:20">
      <c r="S407911" s="33"/>
      <c r="T407911" s="33"/>
    </row>
    <row r="407928" spans="19:20">
      <c r="S407928" s="33"/>
      <c r="T407928" s="33"/>
    </row>
    <row r="407945" spans="19:20">
      <c r="S407945" s="33"/>
      <c r="T407945" s="33"/>
    </row>
    <row r="407962" spans="19:20">
      <c r="S407962" s="33"/>
      <c r="T407962" s="33"/>
    </row>
    <row r="407979" spans="19:20">
      <c r="S407979" s="33"/>
      <c r="T407979" s="33"/>
    </row>
    <row r="407996" spans="19:20">
      <c r="S407996" s="33"/>
      <c r="T407996" s="33"/>
    </row>
    <row r="408013" spans="19:20">
      <c r="S408013" s="33"/>
      <c r="T408013" s="33"/>
    </row>
    <row r="408030" spans="19:20">
      <c r="S408030" s="33"/>
      <c r="T408030" s="33"/>
    </row>
    <row r="408047" spans="19:20">
      <c r="S408047" s="33"/>
      <c r="T408047" s="33"/>
    </row>
    <row r="408064" spans="19:20">
      <c r="S408064" s="33"/>
      <c r="T408064" s="33"/>
    </row>
    <row r="408081" spans="19:20">
      <c r="S408081" s="33"/>
      <c r="T408081" s="33"/>
    </row>
    <row r="408098" spans="19:20">
      <c r="S408098" s="33"/>
      <c r="T408098" s="33"/>
    </row>
    <row r="408115" spans="19:20">
      <c r="S408115" s="33"/>
      <c r="T408115" s="33"/>
    </row>
    <row r="408132" spans="19:20">
      <c r="S408132" s="33"/>
      <c r="T408132" s="33"/>
    </row>
    <row r="408149" spans="19:20">
      <c r="S408149" s="33"/>
      <c r="T408149" s="33"/>
    </row>
    <row r="408166" spans="19:20">
      <c r="S408166" s="33"/>
      <c r="T408166" s="33"/>
    </row>
    <row r="408183" spans="19:20">
      <c r="S408183" s="33"/>
      <c r="T408183" s="33"/>
    </row>
    <row r="408200" spans="19:20">
      <c r="S408200" s="33"/>
      <c r="T408200" s="33"/>
    </row>
    <row r="408217" spans="19:20">
      <c r="S408217" s="33"/>
      <c r="T408217" s="33"/>
    </row>
    <row r="408234" spans="19:20">
      <c r="S408234" s="33"/>
      <c r="T408234" s="33"/>
    </row>
    <row r="408251" spans="19:20">
      <c r="S408251" s="33"/>
      <c r="T408251" s="33"/>
    </row>
    <row r="408268" spans="19:20">
      <c r="S408268" s="33"/>
      <c r="T408268" s="33"/>
    </row>
    <row r="408285" spans="19:20">
      <c r="S408285" s="33"/>
      <c r="T408285" s="33"/>
    </row>
    <row r="408302" spans="19:20">
      <c r="S408302" s="33"/>
      <c r="T408302" s="33"/>
    </row>
    <row r="408319" spans="19:20">
      <c r="S408319" s="33"/>
      <c r="T408319" s="33"/>
    </row>
    <row r="408336" spans="19:20">
      <c r="S408336" s="33"/>
      <c r="T408336" s="33"/>
    </row>
    <row r="408353" spans="19:20">
      <c r="S408353" s="33"/>
      <c r="T408353" s="33"/>
    </row>
    <row r="408370" spans="19:20">
      <c r="S408370" s="33"/>
      <c r="T408370" s="33"/>
    </row>
    <row r="408387" spans="19:20">
      <c r="S408387" s="33"/>
      <c r="T408387" s="33"/>
    </row>
    <row r="408404" spans="19:20">
      <c r="S408404" s="33"/>
      <c r="T408404" s="33"/>
    </row>
    <row r="408421" spans="19:20">
      <c r="S408421" s="33"/>
      <c r="T408421" s="33"/>
    </row>
    <row r="408438" spans="19:20">
      <c r="S408438" s="33"/>
      <c r="T408438" s="33"/>
    </row>
    <row r="408455" spans="19:20">
      <c r="S408455" s="33"/>
      <c r="T408455" s="33"/>
    </row>
    <row r="408472" spans="19:20">
      <c r="S408472" s="33"/>
      <c r="T408472" s="33"/>
    </row>
    <row r="408489" spans="19:20">
      <c r="S408489" s="33"/>
      <c r="T408489" s="33"/>
    </row>
    <row r="408506" spans="19:20">
      <c r="S408506" s="33"/>
      <c r="T408506" s="33"/>
    </row>
    <row r="408523" spans="19:20">
      <c r="S408523" s="33"/>
      <c r="T408523" s="33"/>
    </row>
    <row r="408540" spans="19:20">
      <c r="S408540" s="33"/>
      <c r="T408540" s="33"/>
    </row>
    <row r="408557" spans="19:20">
      <c r="S408557" s="33"/>
      <c r="T408557" s="33"/>
    </row>
    <row r="408574" spans="19:20">
      <c r="S408574" s="33"/>
      <c r="T408574" s="33"/>
    </row>
    <row r="408591" spans="19:20">
      <c r="S408591" s="33"/>
      <c r="T408591" s="33"/>
    </row>
    <row r="408608" spans="19:20">
      <c r="S408608" s="33"/>
      <c r="T408608" s="33"/>
    </row>
    <row r="408625" spans="19:20">
      <c r="S408625" s="33"/>
      <c r="T408625" s="33"/>
    </row>
    <row r="408642" spans="19:20">
      <c r="S408642" s="33"/>
      <c r="T408642" s="33"/>
    </row>
    <row r="408659" spans="19:20">
      <c r="S408659" s="33"/>
      <c r="T408659" s="33"/>
    </row>
    <row r="408676" spans="19:20">
      <c r="S408676" s="33"/>
      <c r="T408676" s="33"/>
    </row>
    <row r="408693" spans="19:20">
      <c r="S408693" s="33"/>
      <c r="T408693" s="33"/>
    </row>
    <row r="408710" spans="19:20">
      <c r="S408710" s="33"/>
      <c r="T408710" s="33"/>
    </row>
    <row r="408727" spans="19:20">
      <c r="S408727" s="33"/>
      <c r="T408727" s="33"/>
    </row>
    <row r="408744" spans="19:20">
      <c r="S408744" s="33"/>
      <c r="T408744" s="33"/>
    </row>
    <row r="408761" spans="19:20">
      <c r="S408761" s="33"/>
      <c r="T408761" s="33"/>
    </row>
    <row r="408778" spans="19:20">
      <c r="S408778" s="33"/>
      <c r="T408778" s="33"/>
    </row>
    <row r="408795" spans="19:20">
      <c r="S408795" s="33"/>
      <c r="T408795" s="33"/>
    </row>
    <row r="408812" spans="19:20">
      <c r="S408812" s="33"/>
      <c r="T408812" s="33"/>
    </row>
    <row r="408829" spans="19:20">
      <c r="S408829" s="33"/>
      <c r="T408829" s="33"/>
    </row>
    <row r="408846" spans="19:20">
      <c r="S408846" s="33"/>
      <c r="T408846" s="33"/>
    </row>
    <row r="408863" spans="19:20">
      <c r="S408863" s="33"/>
      <c r="T408863" s="33"/>
    </row>
    <row r="408880" spans="19:20">
      <c r="S408880" s="33"/>
      <c r="T408880" s="33"/>
    </row>
    <row r="408897" spans="19:20">
      <c r="S408897" s="33"/>
      <c r="T408897" s="33"/>
    </row>
    <row r="408914" spans="19:20">
      <c r="S408914" s="33"/>
      <c r="T408914" s="33"/>
    </row>
    <row r="408931" spans="19:20">
      <c r="S408931" s="33"/>
      <c r="T408931" s="33"/>
    </row>
    <row r="408948" spans="19:20">
      <c r="S408948" s="33"/>
      <c r="T408948" s="33"/>
    </row>
    <row r="408965" spans="19:20">
      <c r="S408965" s="33"/>
      <c r="T408965" s="33"/>
    </row>
    <row r="408982" spans="19:20">
      <c r="S408982" s="33"/>
      <c r="T408982" s="33"/>
    </row>
    <row r="408999" spans="19:20">
      <c r="S408999" s="33"/>
      <c r="T408999" s="33"/>
    </row>
    <row r="409016" spans="19:20">
      <c r="S409016" s="33"/>
      <c r="T409016" s="33"/>
    </row>
    <row r="409033" spans="19:20">
      <c r="S409033" s="33"/>
      <c r="T409033" s="33"/>
    </row>
    <row r="409050" spans="19:20">
      <c r="S409050" s="33"/>
      <c r="T409050" s="33"/>
    </row>
    <row r="409067" spans="19:20">
      <c r="S409067" s="33"/>
      <c r="T409067" s="33"/>
    </row>
    <row r="409084" spans="19:20">
      <c r="S409084" s="33"/>
      <c r="T409084" s="33"/>
    </row>
    <row r="409101" spans="19:20">
      <c r="S409101" s="33"/>
      <c r="T409101" s="33"/>
    </row>
    <row r="409118" spans="19:20">
      <c r="S409118" s="33"/>
      <c r="T409118" s="33"/>
    </row>
    <row r="409135" spans="19:20">
      <c r="S409135" s="33"/>
      <c r="T409135" s="33"/>
    </row>
    <row r="409152" spans="19:20">
      <c r="S409152" s="33"/>
      <c r="T409152" s="33"/>
    </row>
    <row r="409169" spans="19:20">
      <c r="S409169" s="33"/>
      <c r="T409169" s="33"/>
    </row>
    <row r="409186" spans="19:20">
      <c r="S409186" s="33"/>
      <c r="T409186" s="33"/>
    </row>
    <row r="409203" spans="19:20">
      <c r="S409203" s="33"/>
      <c r="T409203" s="33"/>
    </row>
    <row r="409220" spans="19:20">
      <c r="S409220" s="33"/>
      <c r="T409220" s="33"/>
    </row>
    <row r="409237" spans="19:20">
      <c r="S409237" s="33"/>
      <c r="T409237" s="33"/>
    </row>
    <row r="409254" spans="19:20">
      <c r="S409254" s="33"/>
      <c r="T409254" s="33"/>
    </row>
    <row r="409271" spans="19:20">
      <c r="S409271" s="33"/>
      <c r="T409271" s="33"/>
    </row>
    <row r="409288" spans="19:20">
      <c r="S409288" s="33"/>
      <c r="T409288" s="33"/>
    </row>
    <row r="409305" spans="19:20">
      <c r="S409305" s="33"/>
      <c r="T409305" s="33"/>
    </row>
    <row r="409322" spans="19:20">
      <c r="S409322" s="33"/>
      <c r="T409322" s="33"/>
    </row>
    <row r="409339" spans="19:20">
      <c r="S409339" s="33"/>
      <c r="T409339" s="33"/>
    </row>
    <row r="409356" spans="19:20">
      <c r="S409356" s="33"/>
      <c r="T409356" s="33"/>
    </row>
    <row r="409373" spans="19:20">
      <c r="S409373" s="33"/>
      <c r="T409373" s="33"/>
    </row>
    <row r="409390" spans="19:20">
      <c r="S409390" s="33"/>
      <c r="T409390" s="33"/>
    </row>
    <row r="409407" spans="19:20">
      <c r="S409407" s="33"/>
      <c r="T409407" s="33"/>
    </row>
    <row r="409424" spans="19:20">
      <c r="S409424" s="33"/>
      <c r="T409424" s="33"/>
    </row>
    <row r="409441" spans="19:20">
      <c r="S409441" s="33"/>
      <c r="T409441" s="33"/>
    </row>
    <row r="409458" spans="19:20">
      <c r="S409458" s="33"/>
      <c r="T409458" s="33"/>
    </row>
    <row r="409475" spans="19:20">
      <c r="S409475" s="33"/>
      <c r="T409475" s="33"/>
    </row>
    <row r="409492" spans="19:20">
      <c r="S409492" s="33"/>
      <c r="T409492" s="33"/>
    </row>
    <row r="409509" spans="19:20">
      <c r="S409509" s="33"/>
      <c r="T409509" s="33"/>
    </row>
    <row r="409526" spans="19:20">
      <c r="S409526" s="33"/>
      <c r="T409526" s="33"/>
    </row>
    <row r="409543" spans="19:20">
      <c r="S409543" s="33"/>
      <c r="T409543" s="33"/>
    </row>
    <row r="409560" spans="19:20">
      <c r="S409560" s="33"/>
      <c r="T409560" s="33"/>
    </row>
    <row r="409577" spans="19:20">
      <c r="S409577" s="33"/>
      <c r="T409577" s="33"/>
    </row>
    <row r="409594" spans="19:20">
      <c r="S409594" s="33"/>
      <c r="T409594" s="33"/>
    </row>
    <row r="409611" spans="19:20">
      <c r="S409611" s="33"/>
      <c r="T409611" s="33"/>
    </row>
    <row r="409628" spans="19:20">
      <c r="S409628" s="33"/>
      <c r="T409628" s="33"/>
    </row>
    <row r="409645" spans="19:20">
      <c r="S409645" s="33"/>
      <c r="T409645" s="33"/>
    </row>
    <row r="409662" spans="19:20">
      <c r="S409662" s="33"/>
      <c r="T409662" s="33"/>
    </row>
    <row r="409679" spans="19:20">
      <c r="S409679" s="33"/>
      <c r="T409679" s="33"/>
    </row>
    <row r="409696" spans="19:20">
      <c r="S409696" s="33"/>
      <c r="T409696" s="33"/>
    </row>
    <row r="409713" spans="19:20">
      <c r="S409713" s="33"/>
      <c r="T409713" s="33"/>
    </row>
    <row r="409730" spans="19:20">
      <c r="S409730" s="33"/>
      <c r="T409730" s="33"/>
    </row>
    <row r="409747" spans="19:20">
      <c r="S409747" s="33"/>
      <c r="T409747" s="33"/>
    </row>
    <row r="409764" spans="19:20">
      <c r="S409764" s="33"/>
      <c r="T409764" s="33"/>
    </row>
    <row r="409781" spans="19:20">
      <c r="S409781" s="33"/>
      <c r="T409781" s="33"/>
    </row>
    <row r="409798" spans="19:20">
      <c r="S409798" s="33"/>
      <c r="T409798" s="33"/>
    </row>
    <row r="409815" spans="19:20">
      <c r="S409815" s="33"/>
      <c r="T409815" s="33"/>
    </row>
    <row r="409832" spans="19:20">
      <c r="S409832" s="33"/>
      <c r="T409832" s="33"/>
    </row>
    <row r="409849" spans="19:20">
      <c r="S409849" s="33"/>
      <c r="T409849" s="33"/>
    </row>
    <row r="409866" spans="19:20">
      <c r="S409866" s="33"/>
      <c r="T409866" s="33"/>
    </row>
    <row r="409883" spans="19:20">
      <c r="S409883" s="33"/>
      <c r="T409883" s="33"/>
    </row>
    <row r="409900" spans="19:20">
      <c r="S409900" s="33"/>
      <c r="T409900" s="33"/>
    </row>
    <row r="409917" spans="19:20">
      <c r="S409917" s="33"/>
      <c r="T409917" s="33"/>
    </row>
    <row r="409934" spans="19:20">
      <c r="S409934" s="33"/>
      <c r="T409934" s="33"/>
    </row>
    <row r="409951" spans="19:20">
      <c r="S409951" s="33"/>
      <c r="T409951" s="33"/>
    </row>
    <row r="409968" spans="19:20">
      <c r="S409968" s="33"/>
      <c r="T409968" s="33"/>
    </row>
    <row r="409985" spans="19:20">
      <c r="S409985" s="33"/>
      <c r="T409985" s="33"/>
    </row>
    <row r="410002" spans="19:20">
      <c r="S410002" s="33"/>
      <c r="T410002" s="33"/>
    </row>
    <row r="410019" spans="19:20">
      <c r="S410019" s="33"/>
      <c r="T410019" s="33"/>
    </row>
    <row r="410036" spans="19:20">
      <c r="S410036" s="33"/>
      <c r="T410036" s="33"/>
    </row>
    <row r="410053" spans="19:20">
      <c r="S410053" s="33"/>
      <c r="T410053" s="33"/>
    </row>
    <row r="410070" spans="19:20">
      <c r="S410070" s="33"/>
      <c r="T410070" s="33"/>
    </row>
    <row r="410087" spans="19:20">
      <c r="S410087" s="33"/>
      <c r="T410087" s="33"/>
    </row>
    <row r="410104" spans="19:20">
      <c r="S410104" s="33"/>
      <c r="T410104" s="33"/>
    </row>
    <row r="410121" spans="19:20">
      <c r="S410121" s="33"/>
      <c r="T410121" s="33"/>
    </row>
    <row r="410138" spans="19:20">
      <c r="S410138" s="33"/>
      <c r="T410138" s="33"/>
    </row>
    <row r="410155" spans="19:20">
      <c r="S410155" s="33"/>
      <c r="T410155" s="33"/>
    </row>
    <row r="410172" spans="19:20">
      <c r="S410172" s="33"/>
      <c r="T410172" s="33"/>
    </row>
    <row r="410189" spans="19:20">
      <c r="S410189" s="33"/>
      <c r="T410189" s="33"/>
    </row>
    <row r="410206" spans="19:20">
      <c r="S410206" s="33"/>
      <c r="T410206" s="33"/>
    </row>
    <row r="410223" spans="19:20">
      <c r="S410223" s="33"/>
      <c r="T410223" s="33"/>
    </row>
    <row r="410240" spans="19:20">
      <c r="S410240" s="33"/>
      <c r="T410240" s="33"/>
    </row>
    <row r="410257" spans="19:20">
      <c r="S410257" s="33"/>
      <c r="T410257" s="33"/>
    </row>
    <row r="410274" spans="19:20">
      <c r="S410274" s="33"/>
      <c r="T410274" s="33"/>
    </row>
    <row r="410291" spans="19:20">
      <c r="S410291" s="33"/>
      <c r="T410291" s="33"/>
    </row>
    <row r="410308" spans="19:20">
      <c r="S410308" s="33"/>
      <c r="T410308" s="33"/>
    </row>
    <row r="410325" spans="19:20">
      <c r="S410325" s="33"/>
      <c r="T410325" s="33"/>
    </row>
    <row r="410342" spans="19:20">
      <c r="S410342" s="33"/>
      <c r="T410342" s="33"/>
    </row>
    <row r="410359" spans="19:20">
      <c r="S410359" s="33"/>
      <c r="T410359" s="33"/>
    </row>
    <row r="410376" spans="19:20">
      <c r="S410376" s="33"/>
      <c r="T410376" s="33"/>
    </row>
    <row r="410393" spans="19:20">
      <c r="S410393" s="33"/>
      <c r="T410393" s="33"/>
    </row>
    <row r="410410" spans="19:20">
      <c r="S410410" s="33"/>
      <c r="T410410" s="33"/>
    </row>
    <row r="410427" spans="19:20">
      <c r="S410427" s="33"/>
      <c r="T410427" s="33"/>
    </row>
    <row r="410444" spans="19:20">
      <c r="S410444" s="33"/>
      <c r="T410444" s="33"/>
    </row>
    <row r="410461" spans="19:20">
      <c r="S410461" s="33"/>
      <c r="T410461" s="33"/>
    </row>
    <row r="410478" spans="19:20">
      <c r="S410478" s="33"/>
      <c r="T410478" s="33"/>
    </row>
    <row r="410495" spans="19:20">
      <c r="S410495" s="33"/>
      <c r="T410495" s="33"/>
    </row>
    <row r="410512" spans="19:20">
      <c r="S410512" s="33"/>
      <c r="T410512" s="33"/>
    </row>
    <row r="410529" spans="19:20">
      <c r="S410529" s="33"/>
      <c r="T410529" s="33"/>
    </row>
    <row r="410546" spans="19:20">
      <c r="S410546" s="33"/>
      <c r="T410546" s="33"/>
    </row>
    <row r="410563" spans="19:20">
      <c r="S410563" s="33"/>
      <c r="T410563" s="33"/>
    </row>
    <row r="410580" spans="19:20">
      <c r="S410580" s="33"/>
      <c r="T410580" s="33"/>
    </row>
    <row r="410597" spans="19:20">
      <c r="S410597" s="33"/>
      <c r="T410597" s="33"/>
    </row>
    <row r="410614" spans="19:20">
      <c r="S410614" s="33"/>
      <c r="T410614" s="33"/>
    </row>
    <row r="410631" spans="19:20">
      <c r="S410631" s="33"/>
      <c r="T410631" s="33"/>
    </row>
    <row r="410648" spans="19:20">
      <c r="S410648" s="33"/>
      <c r="T410648" s="33"/>
    </row>
    <row r="410665" spans="19:20">
      <c r="S410665" s="33"/>
      <c r="T410665" s="33"/>
    </row>
    <row r="410682" spans="19:20">
      <c r="S410682" s="33"/>
      <c r="T410682" s="33"/>
    </row>
    <row r="410699" spans="19:20">
      <c r="S410699" s="33"/>
      <c r="T410699" s="33"/>
    </row>
    <row r="410716" spans="19:20">
      <c r="S410716" s="33"/>
      <c r="T410716" s="33"/>
    </row>
    <row r="410733" spans="19:20">
      <c r="S410733" s="33"/>
      <c r="T410733" s="33"/>
    </row>
    <row r="410750" spans="19:20">
      <c r="S410750" s="33"/>
      <c r="T410750" s="33"/>
    </row>
    <row r="410767" spans="19:20">
      <c r="S410767" s="33"/>
      <c r="T410767" s="33"/>
    </row>
    <row r="410784" spans="19:20">
      <c r="S410784" s="33"/>
      <c r="T410784" s="33"/>
    </row>
    <row r="410801" spans="19:20">
      <c r="S410801" s="33"/>
      <c r="T410801" s="33"/>
    </row>
    <row r="410818" spans="19:20">
      <c r="S410818" s="33"/>
      <c r="T410818" s="33"/>
    </row>
    <row r="410835" spans="19:20">
      <c r="S410835" s="33"/>
      <c r="T410835" s="33"/>
    </row>
    <row r="410852" spans="19:20">
      <c r="S410852" s="33"/>
      <c r="T410852" s="33"/>
    </row>
    <row r="410869" spans="19:20">
      <c r="S410869" s="33"/>
      <c r="T410869" s="33"/>
    </row>
    <row r="410886" spans="19:20">
      <c r="S410886" s="33"/>
      <c r="T410886" s="33"/>
    </row>
    <row r="410903" spans="19:20">
      <c r="S410903" s="33"/>
      <c r="T410903" s="33"/>
    </row>
    <row r="410920" spans="19:20">
      <c r="S410920" s="33"/>
      <c r="T410920" s="33"/>
    </row>
    <row r="410937" spans="19:20">
      <c r="S410937" s="33"/>
      <c r="T410937" s="33"/>
    </row>
    <row r="410954" spans="19:20">
      <c r="S410954" s="33"/>
      <c r="T410954" s="33"/>
    </row>
    <row r="410971" spans="19:20">
      <c r="S410971" s="33"/>
      <c r="T410971" s="33"/>
    </row>
    <row r="410988" spans="19:20">
      <c r="S410988" s="33"/>
      <c r="T410988" s="33"/>
    </row>
    <row r="411005" spans="19:20">
      <c r="S411005" s="33"/>
      <c r="T411005" s="33"/>
    </row>
    <row r="411022" spans="19:20">
      <c r="S411022" s="33"/>
      <c r="T411022" s="33"/>
    </row>
    <row r="411039" spans="19:20">
      <c r="S411039" s="33"/>
      <c r="T411039" s="33"/>
    </row>
    <row r="411056" spans="19:20">
      <c r="S411056" s="33"/>
      <c r="T411056" s="33"/>
    </row>
    <row r="411073" spans="19:20">
      <c r="S411073" s="33"/>
      <c r="T411073" s="33"/>
    </row>
    <row r="411090" spans="19:20">
      <c r="S411090" s="33"/>
      <c r="T411090" s="33"/>
    </row>
    <row r="411107" spans="19:20">
      <c r="S411107" s="33"/>
      <c r="T411107" s="33"/>
    </row>
    <row r="411124" spans="19:20">
      <c r="S411124" s="33"/>
      <c r="T411124" s="33"/>
    </row>
    <row r="411141" spans="19:20">
      <c r="S411141" s="33"/>
      <c r="T411141" s="33"/>
    </row>
    <row r="411158" spans="19:20">
      <c r="S411158" s="33"/>
      <c r="T411158" s="33"/>
    </row>
    <row r="411175" spans="19:20">
      <c r="S411175" s="33"/>
      <c r="T411175" s="33"/>
    </row>
    <row r="411192" spans="19:20">
      <c r="S411192" s="33"/>
      <c r="T411192" s="33"/>
    </row>
    <row r="411209" spans="19:20">
      <c r="S411209" s="33"/>
      <c r="T411209" s="33"/>
    </row>
    <row r="411226" spans="19:20">
      <c r="S411226" s="33"/>
      <c r="T411226" s="33"/>
    </row>
    <row r="411243" spans="19:20">
      <c r="S411243" s="33"/>
      <c r="T411243" s="33"/>
    </row>
    <row r="411260" spans="19:20">
      <c r="S411260" s="33"/>
      <c r="T411260" s="33"/>
    </row>
    <row r="411277" spans="19:20">
      <c r="S411277" s="33"/>
      <c r="T411277" s="33"/>
    </row>
    <row r="411294" spans="19:20">
      <c r="S411294" s="33"/>
      <c r="T411294" s="33"/>
    </row>
    <row r="411311" spans="19:20">
      <c r="S411311" s="33"/>
      <c r="T411311" s="33"/>
    </row>
    <row r="411328" spans="19:20">
      <c r="S411328" s="33"/>
      <c r="T411328" s="33"/>
    </row>
    <row r="411345" spans="19:20">
      <c r="S411345" s="33"/>
      <c r="T411345" s="33"/>
    </row>
    <row r="411362" spans="19:20">
      <c r="S411362" s="33"/>
      <c r="T411362" s="33"/>
    </row>
    <row r="411379" spans="19:20">
      <c r="S411379" s="33"/>
      <c r="T411379" s="33"/>
    </row>
    <row r="411396" spans="19:20">
      <c r="S411396" s="33"/>
      <c r="T411396" s="33"/>
    </row>
    <row r="411413" spans="19:20">
      <c r="S411413" s="33"/>
      <c r="T411413" s="33"/>
    </row>
    <row r="411430" spans="19:20">
      <c r="S411430" s="33"/>
      <c r="T411430" s="33"/>
    </row>
    <row r="411447" spans="19:20">
      <c r="S411447" s="33"/>
      <c r="T411447" s="33"/>
    </row>
    <row r="411464" spans="19:20">
      <c r="S411464" s="33"/>
      <c r="T411464" s="33"/>
    </row>
    <row r="411481" spans="19:20">
      <c r="S411481" s="33"/>
      <c r="T411481" s="33"/>
    </row>
    <row r="411498" spans="19:20">
      <c r="S411498" s="33"/>
      <c r="T411498" s="33"/>
    </row>
    <row r="411515" spans="19:20">
      <c r="S411515" s="33"/>
      <c r="T411515" s="33"/>
    </row>
    <row r="411532" spans="19:20">
      <c r="S411532" s="33"/>
      <c r="T411532" s="33"/>
    </row>
    <row r="411549" spans="19:20">
      <c r="S411549" s="33"/>
      <c r="T411549" s="33"/>
    </row>
    <row r="411566" spans="19:20">
      <c r="S411566" s="33"/>
      <c r="T411566" s="33"/>
    </row>
    <row r="411583" spans="19:20">
      <c r="S411583" s="33"/>
      <c r="T411583" s="33"/>
    </row>
    <row r="411600" spans="19:20">
      <c r="S411600" s="33"/>
      <c r="T411600" s="33"/>
    </row>
    <row r="411617" spans="19:20">
      <c r="S411617" s="33"/>
      <c r="T411617" s="33"/>
    </row>
    <row r="411634" spans="19:20">
      <c r="S411634" s="33"/>
      <c r="T411634" s="33"/>
    </row>
    <row r="411651" spans="19:20">
      <c r="S411651" s="33"/>
      <c r="T411651" s="33"/>
    </row>
    <row r="411668" spans="19:20">
      <c r="S411668" s="33"/>
      <c r="T411668" s="33"/>
    </row>
    <row r="411685" spans="19:20">
      <c r="S411685" s="33"/>
      <c r="T411685" s="33"/>
    </row>
    <row r="411702" spans="19:20">
      <c r="S411702" s="33"/>
      <c r="T411702" s="33"/>
    </row>
    <row r="411719" spans="19:20">
      <c r="S411719" s="33"/>
      <c r="T411719" s="33"/>
    </row>
    <row r="411736" spans="19:20">
      <c r="S411736" s="33"/>
      <c r="T411736" s="33"/>
    </row>
    <row r="411753" spans="19:20">
      <c r="S411753" s="33"/>
      <c r="T411753" s="33"/>
    </row>
    <row r="411770" spans="19:20">
      <c r="S411770" s="33"/>
      <c r="T411770" s="33"/>
    </row>
    <row r="411787" spans="19:20">
      <c r="S411787" s="33"/>
      <c r="T411787" s="33"/>
    </row>
    <row r="411804" spans="19:20">
      <c r="S411804" s="33"/>
      <c r="T411804" s="33"/>
    </row>
    <row r="411821" spans="19:20">
      <c r="S411821" s="33"/>
      <c r="T411821" s="33"/>
    </row>
    <row r="411838" spans="19:20">
      <c r="S411838" s="33"/>
      <c r="T411838" s="33"/>
    </row>
    <row r="411855" spans="19:20">
      <c r="S411855" s="33"/>
      <c r="T411855" s="33"/>
    </row>
    <row r="411872" spans="19:20">
      <c r="S411872" s="33"/>
      <c r="T411872" s="33"/>
    </row>
    <row r="411889" spans="19:20">
      <c r="S411889" s="33"/>
      <c r="T411889" s="33"/>
    </row>
    <row r="411906" spans="19:20">
      <c r="S411906" s="33"/>
      <c r="T411906" s="33"/>
    </row>
    <row r="411923" spans="19:20">
      <c r="S411923" s="33"/>
      <c r="T411923" s="33"/>
    </row>
    <row r="411940" spans="19:20">
      <c r="S411940" s="33"/>
      <c r="T411940" s="33"/>
    </row>
    <row r="411957" spans="19:20">
      <c r="S411957" s="33"/>
      <c r="T411957" s="33"/>
    </row>
    <row r="411974" spans="19:20">
      <c r="S411974" s="33"/>
      <c r="T411974" s="33"/>
    </row>
    <row r="411991" spans="19:20">
      <c r="S411991" s="33"/>
      <c r="T411991" s="33"/>
    </row>
    <row r="412008" spans="19:20">
      <c r="S412008" s="33"/>
      <c r="T412008" s="33"/>
    </row>
    <row r="412025" spans="19:20">
      <c r="S412025" s="33"/>
      <c r="T412025" s="33"/>
    </row>
    <row r="412042" spans="19:20">
      <c r="S412042" s="33"/>
      <c r="T412042" s="33"/>
    </row>
    <row r="412059" spans="19:20">
      <c r="S412059" s="33"/>
      <c r="T412059" s="33"/>
    </row>
    <row r="412076" spans="19:20">
      <c r="S412076" s="33"/>
      <c r="T412076" s="33"/>
    </row>
    <row r="412093" spans="19:20">
      <c r="S412093" s="33"/>
      <c r="T412093" s="33"/>
    </row>
    <row r="412110" spans="19:20">
      <c r="S412110" s="33"/>
      <c r="T412110" s="33"/>
    </row>
    <row r="412127" spans="19:20">
      <c r="S412127" s="33"/>
      <c r="T412127" s="33"/>
    </row>
    <row r="412144" spans="19:20">
      <c r="S412144" s="33"/>
      <c r="T412144" s="33"/>
    </row>
    <row r="412161" spans="19:20">
      <c r="S412161" s="33"/>
      <c r="T412161" s="33"/>
    </row>
    <row r="412178" spans="19:20">
      <c r="S412178" s="33"/>
      <c r="T412178" s="33"/>
    </row>
    <row r="412195" spans="19:20">
      <c r="S412195" s="33"/>
      <c r="T412195" s="33"/>
    </row>
    <row r="412212" spans="19:20">
      <c r="S412212" s="33"/>
      <c r="T412212" s="33"/>
    </row>
    <row r="412229" spans="19:20">
      <c r="S412229" s="33"/>
      <c r="T412229" s="33"/>
    </row>
    <row r="412246" spans="19:20">
      <c r="S412246" s="33"/>
      <c r="T412246" s="33"/>
    </row>
    <row r="412263" spans="19:20">
      <c r="S412263" s="33"/>
      <c r="T412263" s="33"/>
    </row>
    <row r="412280" spans="19:20">
      <c r="S412280" s="33"/>
      <c r="T412280" s="33"/>
    </row>
    <row r="412297" spans="19:20">
      <c r="S412297" s="33"/>
      <c r="T412297" s="33"/>
    </row>
    <row r="412314" spans="19:20">
      <c r="S412314" s="33"/>
      <c r="T412314" s="33"/>
    </row>
    <row r="412331" spans="19:20">
      <c r="S412331" s="33"/>
      <c r="T412331" s="33"/>
    </row>
    <row r="412348" spans="19:20">
      <c r="S412348" s="33"/>
      <c r="T412348" s="33"/>
    </row>
    <row r="412365" spans="19:20">
      <c r="S412365" s="33"/>
      <c r="T412365" s="33"/>
    </row>
    <row r="412382" spans="19:20">
      <c r="S412382" s="33"/>
      <c r="T412382" s="33"/>
    </row>
    <row r="412399" spans="19:20">
      <c r="S412399" s="33"/>
      <c r="T412399" s="33"/>
    </row>
    <row r="412416" spans="19:20">
      <c r="S412416" s="33"/>
      <c r="T412416" s="33"/>
    </row>
    <row r="412433" spans="19:20">
      <c r="S412433" s="33"/>
      <c r="T412433" s="33"/>
    </row>
    <row r="412450" spans="19:20">
      <c r="S412450" s="33"/>
      <c r="T412450" s="33"/>
    </row>
    <row r="412467" spans="19:20">
      <c r="S412467" s="33"/>
      <c r="T412467" s="33"/>
    </row>
    <row r="412484" spans="19:20">
      <c r="S412484" s="33"/>
      <c r="T412484" s="33"/>
    </row>
    <row r="412501" spans="19:20">
      <c r="S412501" s="33"/>
      <c r="T412501" s="33"/>
    </row>
    <row r="412518" spans="19:20">
      <c r="S412518" s="33"/>
      <c r="T412518" s="33"/>
    </row>
    <row r="412535" spans="19:20">
      <c r="S412535" s="33"/>
      <c r="T412535" s="33"/>
    </row>
    <row r="412552" spans="19:20">
      <c r="S412552" s="33"/>
      <c r="T412552" s="33"/>
    </row>
    <row r="412569" spans="19:20">
      <c r="S412569" s="33"/>
      <c r="T412569" s="33"/>
    </row>
    <row r="412586" spans="19:20">
      <c r="S412586" s="33"/>
      <c r="T412586" s="33"/>
    </row>
    <row r="412603" spans="19:20">
      <c r="S412603" s="33"/>
      <c r="T412603" s="33"/>
    </row>
    <row r="412620" spans="19:20">
      <c r="S412620" s="33"/>
      <c r="T412620" s="33"/>
    </row>
    <row r="412637" spans="19:20">
      <c r="S412637" s="33"/>
      <c r="T412637" s="33"/>
    </row>
    <row r="412654" spans="19:20">
      <c r="S412654" s="33"/>
      <c r="T412654" s="33"/>
    </row>
    <row r="412671" spans="19:20">
      <c r="S412671" s="33"/>
      <c r="T412671" s="33"/>
    </row>
    <row r="412688" spans="19:20">
      <c r="S412688" s="33"/>
      <c r="T412688" s="33"/>
    </row>
    <row r="412705" spans="19:20">
      <c r="S412705" s="33"/>
      <c r="T412705" s="33"/>
    </row>
    <row r="412722" spans="19:20">
      <c r="S412722" s="33"/>
      <c r="T412722" s="33"/>
    </row>
    <row r="412739" spans="19:20">
      <c r="S412739" s="33"/>
      <c r="T412739" s="33"/>
    </row>
    <row r="412756" spans="19:20">
      <c r="S412756" s="33"/>
      <c r="T412756" s="33"/>
    </row>
    <row r="412773" spans="19:20">
      <c r="S412773" s="33"/>
      <c r="T412773" s="33"/>
    </row>
    <row r="412790" spans="19:20">
      <c r="S412790" s="33"/>
      <c r="T412790" s="33"/>
    </row>
    <row r="412807" spans="19:20">
      <c r="S412807" s="33"/>
      <c r="T412807" s="33"/>
    </row>
    <row r="412824" spans="19:20">
      <c r="S412824" s="33"/>
      <c r="T412824" s="33"/>
    </row>
    <row r="412841" spans="19:20">
      <c r="S412841" s="33"/>
      <c r="T412841" s="33"/>
    </row>
    <row r="412858" spans="19:20">
      <c r="S412858" s="33"/>
      <c r="T412858" s="33"/>
    </row>
    <row r="412875" spans="19:20">
      <c r="S412875" s="33"/>
      <c r="T412875" s="33"/>
    </row>
    <row r="412892" spans="19:20">
      <c r="S412892" s="33"/>
      <c r="T412892" s="33"/>
    </row>
    <row r="412909" spans="19:20">
      <c r="S412909" s="33"/>
      <c r="T412909" s="33"/>
    </row>
    <row r="412926" spans="19:20">
      <c r="S412926" s="33"/>
      <c r="T412926" s="33"/>
    </row>
    <row r="412943" spans="19:20">
      <c r="S412943" s="33"/>
      <c r="T412943" s="33"/>
    </row>
    <row r="412960" spans="19:20">
      <c r="S412960" s="33"/>
      <c r="T412960" s="33"/>
    </row>
    <row r="412977" spans="19:20">
      <c r="S412977" s="33"/>
      <c r="T412977" s="33"/>
    </row>
    <row r="412994" spans="19:20">
      <c r="S412994" s="33"/>
      <c r="T412994" s="33"/>
    </row>
    <row r="413011" spans="19:20">
      <c r="S413011" s="33"/>
      <c r="T413011" s="33"/>
    </row>
    <row r="413028" spans="19:20">
      <c r="S413028" s="33"/>
      <c r="T413028" s="33"/>
    </row>
    <row r="413045" spans="19:20">
      <c r="S413045" s="33"/>
      <c r="T413045" s="33"/>
    </row>
    <row r="413062" spans="19:20">
      <c r="S413062" s="33"/>
      <c r="T413062" s="33"/>
    </row>
    <row r="413079" spans="19:20">
      <c r="S413079" s="33"/>
      <c r="T413079" s="33"/>
    </row>
    <row r="413096" spans="19:20">
      <c r="S413096" s="33"/>
      <c r="T413096" s="33"/>
    </row>
    <row r="413113" spans="19:20">
      <c r="S413113" s="33"/>
      <c r="T413113" s="33"/>
    </row>
    <row r="413130" spans="19:20">
      <c r="S413130" s="33"/>
      <c r="T413130" s="33"/>
    </row>
    <row r="413147" spans="19:20">
      <c r="S413147" s="33"/>
      <c r="T413147" s="33"/>
    </row>
    <row r="413164" spans="19:20">
      <c r="S413164" s="33"/>
      <c r="T413164" s="33"/>
    </row>
    <row r="413181" spans="19:20">
      <c r="S413181" s="33"/>
      <c r="T413181" s="33"/>
    </row>
    <row r="413198" spans="19:20">
      <c r="S413198" s="33"/>
      <c r="T413198" s="33"/>
    </row>
    <row r="413215" spans="19:20">
      <c r="S413215" s="33"/>
      <c r="T413215" s="33"/>
    </row>
    <row r="413232" spans="19:20">
      <c r="S413232" s="33"/>
      <c r="T413232" s="33"/>
    </row>
    <row r="413249" spans="19:20">
      <c r="S413249" s="33"/>
      <c r="T413249" s="33"/>
    </row>
    <row r="413266" spans="19:20">
      <c r="S413266" s="33"/>
      <c r="T413266" s="33"/>
    </row>
    <row r="413283" spans="19:20">
      <c r="S413283" s="33"/>
      <c r="T413283" s="33"/>
    </row>
    <row r="413300" spans="19:20">
      <c r="S413300" s="33"/>
      <c r="T413300" s="33"/>
    </row>
    <row r="413317" spans="19:20">
      <c r="S413317" s="33"/>
      <c r="T413317" s="33"/>
    </row>
    <row r="413334" spans="19:20">
      <c r="S413334" s="33"/>
      <c r="T413334" s="33"/>
    </row>
    <row r="413351" spans="19:20">
      <c r="S413351" s="33"/>
      <c r="T413351" s="33"/>
    </row>
    <row r="413368" spans="19:20">
      <c r="S413368" s="33"/>
      <c r="T413368" s="33"/>
    </row>
    <row r="413385" spans="19:20">
      <c r="S413385" s="33"/>
      <c r="T413385" s="33"/>
    </row>
    <row r="413402" spans="19:20">
      <c r="S413402" s="33"/>
      <c r="T413402" s="33"/>
    </row>
    <row r="413419" spans="19:20">
      <c r="S413419" s="33"/>
      <c r="T413419" s="33"/>
    </row>
    <row r="413436" spans="19:20">
      <c r="S413436" s="33"/>
      <c r="T413436" s="33"/>
    </row>
    <row r="413453" spans="19:20">
      <c r="S413453" s="33"/>
      <c r="T413453" s="33"/>
    </row>
    <row r="413470" spans="19:20">
      <c r="S413470" s="33"/>
      <c r="T413470" s="33"/>
    </row>
    <row r="413487" spans="19:20">
      <c r="S413487" s="33"/>
      <c r="T413487" s="33"/>
    </row>
    <row r="413504" spans="19:20">
      <c r="S413504" s="33"/>
      <c r="T413504" s="33"/>
    </row>
    <row r="413521" spans="19:20">
      <c r="S413521" s="33"/>
      <c r="T413521" s="33"/>
    </row>
    <row r="413538" spans="19:20">
      <c r="S413538" s="33"/>
      <c r="T413538" s="33"/>
    </row>
    <row r="413555" spans="19:20">
      <c r="S413555" s="33"/>
      <c r="T413555" s="33"/>
    </row>
    <row r="413572" spans="19:20">
      <c r="S413572" s="33"/>
      <c r="T413572" s="33"/>
    </row>
    <row r="413589" spans="19:20">
      <c r="S413589" s="33"/>
      <c r="T413589" s="33"/>
    </row>
    <row r="413606" spans="19:20">
      <c r="S413606" s="33"/>
      <c r="T413606" s="33"/>
    </row>
    <row r="413623" spans="19:20">
      <c r="S413623" s="33"/>
      <c r="T413623" s="33"/>
    </row>
    <row r="413640" spans="19:20">
      <c r="S413640" s="33"/>
      <c r="T413640" s="33"/>
    </row>
    <row r="413657" spans="19:20">
      <c r="S413657" s="33"/>
      <c r="T413657" s="33"/>
    </row>
    <row r="413674" spans="19:20">
      <c r="S413674" s="33"/>
      <c r="T413674" s="33"/>
    </row>
    <row r="413691" spans="19:20">
      <c r="S413691" s="33"/>
      <c r="T413691" s="33"/>
    </row>
    <row r="413708" spans="19:20">
      <c r="S413708" s="33"/>
      <c r="T413708" s="33"/>
    </row>
    <row r="413725" spans="19:20">
      <c r="S413725" s="33"/>
      <c r="T413725" s="33"/>
    </row>
    <row r="413742" spans="19:20">
      <c r="S413742" s="33"/>
      <c r="T413742" s="33"/>
    </row>
    <row r="413759" spans="19:20">
      <c r="S413759" s="33"/>
      <c r="T413759" s="33"/>
    </row>
    <row r="413776" spans="19:20">
      <c r="S413776" s="33"/>
      <c r="T413776" s="33"/>
    </row>
    <row r="413793" spans="19:20">
      <c r="S413793" s="33"/>
      <c r="T413793" s="33"/>
    </row>
    <row r="413810" spans="19:20">
      <c r="S413810" s="33"/>
      <c r="T413810" s="33"/>
    </row>
    <row r="413827" spans="19:20">
      <c r="S413827" s="33"/>
      <c r="T413827" s="33"/>
    </row>
    <row r="413844" spans="19:20">
      <c r="S413844" s="33"/>
      <c r="T413844" s="33"/>
    </row>
    <row r="413861" spans="19:20">
      <c r="S413861" s="33"/>
      <c r="T413861" s="33"/>
    </row>
    <row r="413878" spans="19:20">
      <c r="S413878" s="33"/>
      <c r="T413878" s="33"/>
    </row>
    <row r="413895" spans="19:20">
      <c r="S413895" s="33"/>
      <c r="T413895" s="33"/>
    </row>
    <row r="413912" spans="19:20">
      <c r="S413912" s="33"/>
      <c r="T413912" s="33"/>
    </row>
    <row r="413929" spans="19:20">
      <c r="S413929" s="33"/>
      <c r="T413929" s="33"/>
    </row>
    <row r="413946" spans="19:20">
      <c r="S413946" s="33"/>
      <c r="T413946" s="33"/>
    </row>
    <row r="413963" spans="19:20">
      <c r="S413963" s="33"/>
      <c r="T413963" s="33"/>
    </row>
    <row r="413980" spans="19:20">
      <c r="S413980" s="33"/>
      <c r="T413980" s="33"/>
    </row>
    <row r="413997" spans="19:20">
      <c r="S413997" s="33"/>
      <c r="T413997" s="33"/>
    </row>
    <row r="414014" spans="19:20">
      <c r="S414014" s="33"/>
      <c r="T414014" s="33"/>
    </row>
    <row r="414031" spans="19:20">
      <c r="S414031" s="33"/>
      <c r="T414031" s="33"/>
    </row>
    <row r="414048" spans="19:20">
      <c r="S414048" s="33"/>
      <c r="T414048" s="33"/>
    </row>
    <row r="414065" spans="19:20">
      <c r="S414065" s="33"/>
      <c r="T414065" s="33"/>
    </row>
    <row r="414082" spans="19:20">
      <c r="S414082" s="33"/>
      <c r="T414082" s="33"/>
    </row>
    <row r="414099" spans="19:20">
      <c r="S414099" s="33"/>
      <c r="T414099" s="33"/>
    </row>
    <row r="414116" spans="19:20">
      <c r="S414116" s="33"/>
      <c r="T414116" s="33"/>
    </row>
    <row r="414133" spans="19:20">
      <c r="S414133" s="33"/>
      <c r="T414133" s="33"/>
    </row>
    <row r="414150" spans="19:20">
      <c r="S414150" s="33"/>
      <c r="T414150" s="33"/>
    </row>
    <row r="414167" spans="19:20">
      <c r="S414167" s="33"/>
      <c r="T414167" s="33"/>
    </row>
    <row r="414184" spans="19:20">
      <c r="S414184" s="33"/>
      <c r="T414184" s="33"/>
    </row>
    <row r="414201" spans="19:20">
      <c r="S414201" s="33"/>
      <c r="T414201" s="33"/>
    </row>
    <row r="414218" spans="19:20">
      <c r="S414218" s="33"/>
      <c r="T414218" s="33"/>
    </row>
    <row r="414235" spans="19:20">
      <c r="S414235" s="33"/>
      <c r="T414235" s="33"/>
    </row>
    <row r="414252" spans="19:20">
      <c r="S414252" s="33"/>
      <c r="T414252" s="33"/>
    </row>
    <row r="414269" spans="19:20">
      <c r="S414269" s="33"/>
      <c r="T414269" s="33"/>
    </row>
    <row r="414286" spans="19:20">
      <c r="S414286" s="33"/>
      <c r="T414286" s="33"/>
    </row>
    <row r="414303" spans="19:20">
      <c r="S414303" s="33"/>
      <c r="T414303" s="33"/>
    </row>
    <row r="414320" spans="19:20">
      <c r="S414320" s="33"/>
      <c r="T414320" s="33"/>
    </row>
    <row r="414337" spans="19:20">
      <c r="S414337" s="33"/>
      <c r="T414337" s="33"/>
    </row>
    <row r="414354" spans="19:20">
      <c r="S414354" s="33"/>
      <c r="T414354" s="33"/>
    </row>
    <row r="414371" spans="19:20">
      <c r="S414371" s="33"/>
      <c r="T414371" s="33"/>
    </row>
    <row r="414388" spans="19:20">
      <c r="S414388" s="33"/>
      <c r="T414388" s="33"/>
    </row>
    <row r="414405" spans="19:20">
      <c r="S414405" s="33"/>
      <c r="T414405" s="33"/>
    </row>
    <row r="414422" spans="19:20">
      <c r="S414422" s="33"/>
      <c r="T414422" s="33"/>
    </row>
    <row r="414439" spans="19:20">
      <c r="S414439" s="33"/>
      <c r="T414439" s="33"/>
    </row>
    <row r="414456" spans="19:20">
      <c r="S414456" s="33"/>
      <c r="T414456" s="33"/>
    </row>
    <row r="414473" spans="19:20">
      <c r="S414473" s="33"/>
      <c r="T414473" s="33"/>
    </row>
    <row r="414490" spans="19:20">
      <c r="S414490" s="33"/>
      <c r="T414490" s="33"/>
    </row>
    <row r="414507" spans="19:20">
      <c r="S414507" s="33"/>
      <c r="T414507" s="33"/>
    </row>
    <row r="414524" spans="19:20">
      <c r="S414524" s="33"/>
      <c r="T414524" s="33"/>
    </row>
    <row r="414541" spans="19:20">
      <c r="S414541" s="33"/>
      <c r="T414541" s="33"/>
    </row>
    <row r="414558" spans="19:20">
      <c r="S414558" s="33"/>
      <c r="T414558" s="33"/>
    </row>
    <row r="414575" spans="19:20">
      <c r="S414575" s="33"/>
      <c r="T414575" s="33"/>
    </row>
    <row r="414592" spans="19:20">
      <c r="S414592" s="33"/>
      <c r="T414592" s="33"/>
    </row>
    <row r="414609" spans="19:20">
      <c r="S414609" s="33"/>
      <c r="T414609" s="33"/>
    </row>
    <row r="414626" spans="19:20">
      <c r="S414626" s="33"/>
      <c r="T414626" s="33"/>
    </row>
    <row r="414643" spans="19:20">
      <c r="S414643" s="33"/>
      <c r="T414643" s="33"/>
    </row>
    <row r="414660" spans="19:20">
      <c r="S414660" s="33"/>
      <c r="T414660" s="33"/>
    </row>
    <row r="414677" spans="19:20">
      <c r="S414677" s="33"/>
      <c r="T414677" s="33"/>
    </row>
    <row r="414694" spans="19:20">
      <c r="S414694" s="33"/>
      <c r="T414694" s="33"/>
    </row>
    <row r="414711" spans="19:20">
      <c r="S414711" s="33"/>
      <c r="T414711" s="33"/>
    </row>
    <row r="414728" spans="19:20">
      <c r="S414728" s="33"/>
      <c r="T414728" s="33"/>
    </row>
    <row r="414745" spans="19:20">
      <c r="S414745" s="33"/>
      <c r="T414745" s="33"/>
    </row>
    <row r="414762" spans="19:20">
      <c r="S414762" s="33"/>
      <c r="T414762" s="33"/>
    </row>
    <row r="414779" spans="19:20">
      <c r="S414779" s="33"/>
      <c r="T414779" s="33"/>
    </row>
    <row r="414796" spans="19:20">
      <c r="S414796" s="33"/>
      <c r="T414796" s="33"/>
    </row>
    <row r="414813" spans="19:20">
      <c r="S414813" s="33"/>
      <c r="T414813" s="33"/>
    </row>
    <row r="414830" spans="19:20">
      <c r="S414830" s="33"/>
      <c r="T414830" s="33"/>
    </row>
    <row r="414847" spans="19:20">
      <c r="S414847" s="33"/>
      <c r="T414847" s="33"/>
    </row>
    <row r="414864" spans="19:20">
      <c r="S414864" s="33"/>
      <c r="T414864" s="33"/>
    </row>
    <row r="414881" spans="19:20">
      <c r="S414881" s="33"/>
      <c r="T414881" s="33"/>
    </row>
    <row r="414898" spans="19:20">
      <c r="S414898" s="33"/>
      <c r="T414898" s="33"/>
    </row>
    <row r="414915" spans="19:20">
      <c r="S414915" s="33"/>
      <c r="T414915" s="33"/>
    </row>
    <row r="414932" spans="19:20">
      <c r="S414932" s="33"/>
      <c r="T414932" s="33"/>
    </row>
    <row r="414949" spans="19:20">
      <c r="S414949" s="33"/>
      <c r="T414949" s="33"/>
    </row>
    <row r="414966" spans="19:20">
      <c r="S414966" s="33"/>
      <c r="T414966" s="33"/>
    </row>
    <row r="414983" spans="19:20">
      <c r="S414983" s="33"/>
      <c r="T414983" s="33"/>
    </row>
    <row r="415000" spans="19:20">
      <c r="S415000" s="33"/>
      <c r="T415000" s="33"/>
    </row>
    <row r="415017" spans="19:20">
      <c r="S415017" s="33"/>
      <c r="T415017" s="33"/>
    </row>
    <row r="415034" spans="19:20">
      <c r="S415034" s="33"/>
      <c r="T415034" s="33"/>
    </row>
    <row r="415051" spans="19:20">
      <c r="S415051" s="33"/>
      <c r="T415051" s="33"/>
    </row>
    <row r="415068" spans="19:20">
      <c r="S415068" s="33"/>
      <c r="T415068" s="33"/>
    </row>
    <row r="415085" spans="19:20">
      <c r="S415085" s="33"/>
      <c r="T415085" s="33"/>
    </row>
    <row r="415102" spans="19:20">
      <c r="S415102" s="33"/>
      <c r="T415102" s="33"/>
    </row>
    <row r="415119" spans="19:20">
      <c r="S415119" s="33"/>
      <c r="T415119" s="33"/>
    </row>
    <row r="415136" spans="19:20">
      <c r="S415136" s="33"/>
      <c r="T415136" s="33"/>
    </row>
    <row r="415153" spans="19:20">
      <c r="S415153" s="33"/>
      <c r="T415153" s="33"/>
    </row>
    <row r="415170" spans="19:20">
      <c r="S415170" s="33"/>
      <c r="T415170" s="33"/>
    </row>
    <row r="415187" spans="19:20">
      <c r="S415187" s="33"/>
      <c r="T415187" s="33"/>
    </row>
    <row r="415204" spans="19:20">
      <c r="S415204" s="33"/>
      <c r="T415204" s="33"/>
    </row>
    <row r="415221" spans="19:20">
      <c r="S415221" s="33"/>
      <c r="T415221" s="33"/>
    </row>
    <row r="415238" spans="19:20">
      <c r="S415238" s="33"/>
      <c r="T415238" s="33"/>
    </row>
    <row r="415255" spans="19:20">
      <c r="S415255" s="33"/>
      <c r="T415255" s="33"/>
    </row>
    <row r="415272" spans="19:20">
      <c r="S415272" s="33"/>
      <c r="T415272" s="33"/>
    </row>
    <row r="415289" spans="19:20">
      <c r="S415289" s="33"/>
      <c r="T415289" s="33"/>
    </row>
    <row r="415306" spans="19:20">
      <c r="S415306" s="33"/>
      <c r="T415306" s="33"/>
    </row>
    <row r="415323" spans="19:20">
      <c r="S415323" s="33"/>
      <c r="T415323" s="33"/>
    </row>
    <row r="415340" spans="19:20">
      <c r="S415340" s="33"/>
      <c r="T415340" s="33"/>
    </row>
    <row r="415357" spans="19:20">
      <c r="S415357" s="33"/>
      <c r="T415357" s="33"/>
    </row>
    <row r="415374" spans="19:20">
      <c r="S415374" s="33"/>
      <c r="T415374" s="33"/>
    </row>
    <row r="415391" spans="19:20">
      <c r="S415391" s="33"/>
      <c r="T415391" s="33"/>
    </row>
    <row r="415408" spans="19:20">
      <c r="S415408" s="33"/>
      <c r="T415408" s="33"/>
    </row>
    <row r="415425" spans="19:20">
      <c r="S415425" s="33"/>
      <c r="T415425" s="33"/>
    </row>
    <row r="415442" spans="19:20">
      <c r="S415442" s="33"/>
      <c r="T415442" s="33"/>
    </row>
    <row r="415459" spans="19:20">
      <c r="S415459" s="33"/>
      <c r="T415459" s="33"/>
    </row>
    <row r="415476" spans="19:20">
      <c r="S415476" s="33"/>
      <c r="T415476" s="33"/>
    </row>
    <row r="415493" spans="19:20">
      <c r="S415493" s="33"/>
      <c r="T415493" s="33"/>
    </row>
    <row r="415510" spans="19:20">
      <c r="S415510" s="33"/>
      <c r="T415510" s="33"/>
    </row>
    <row r="415527" spans="19:20">
      <c r="S415527" s="33"/>
      <c r="T415527" s="33"/>
    </row>
    <row r="415544" spans="19:20">
      <c r="S415544" s="33"/>
      <c r="T415544" s="33"/>
    </row>
    <row r="415561" spans="19:20">
      <c r="S415561" s="33"/>
      <c r="T415561" s="33"/>
    </row>
    <row r="415578" spans="19:20">
      <c r="S415578" s="33"/>
      <c r="T415578" s="33"/>
    </row>
    <row r="415595" spans="19:20">
      <c r="S415595" s="33"/>
      <c r="T415595" s="33"/>
    </row>
    <row r="415612" spans="19:20">
      <c r="S415612" s="33"/>
      <c r="T415612" s="33"/>
    </row>
    <row r="415629" spans="19:20">
      <c r="S415629" s="33"/>
      <c r="T415629" s="33"/>
    </row>
    <row r="415646" spans="19:20">
      <c r="S415646" s="33"/>
      <c r="T415646" s="33"/>
    </row>
    <row r="415663" spans="19:20">
      <c r="S415663" s="33"/>
      <c r="T415663" s="33"/>
    </row>
    <row r="415680" spans="19:20">
      <c r="S415680" s="33"/>
      <c r="T415680" s="33"/>
    </row>
    <row r="415697" spans="19:20">
      <c r="S415697" s="33"/>
      <c r="T415697" s="33"/>
    </row>
    <row r="415714" spans="19:20">
      <c r="S415714" s="33"/>
      <c r="T415714" s="33"/>
    </row>
    <row r="415731" spans="19:20">
      <c r="S415731" s="33"/>
      <c r="T415731" s="33"/>
    </row>
    <row r="415748" spans="19:20">
      <c r="S415748" s="33"/>
      <c r="T415748" s="33"/>
    </row>
    <row r="415765" spans="19:20">
      <c r="S415765" s="33"/>
      <c r="T415765" s="33"/>
    </row>
    <row r="415782" spans="19:20">
      <c r="S415782" s="33"/>
      <c r="T415782" s="33"/>
    </row>
    <row r="415799" spans="19:20">
      <c r="S415799" s="33"/>
      <c r="T415799" s="33"/>
    </row>
    <row r="415816" spans="19:20">
      <c r="S415816" s="33"/>
      <c r="T415816" s="33"/>
    </row>
    <row r="415833" spans="19:20">
      <c r="S415833" s="33"/>
      <c r="T415833" s="33"/>
    </row>
    <row r="415850" spans="19:20">
      <c r="S415850" s="33"/>
      <c r="T415850" s="33"/>
    </row>
    <row r="415867" spans="19:20">
      <c r="S415867" s="33"/>
      <c r="T415867" s="33"/>
    </row>
    <row r="415884" spans="19:20">
      <c r="S415884" s="33"/>
      <c r="T415884" s="33"/>
    </row>
    <row r="415901" spans="19:20">
      <c r="S415901" s="33"/>
      <c r="T415901" s="33"/>
    </row>
    <row r="415918" spans="19:20">
      <c r="S415918" s="33"/>
      <c r="T415918" s="33"/>
    </row>
    <row r="415935" spans="19:20">
      <c r="S415935" s="33"/>
      <c r="T415935" s="33"/>
    </row>
    <row r="415952" spans="19:20">
      <c r="S415952" s="33"/>
      <c r="T415952" s="33"/>
    </row>
    <row r="415969" spans="19:20">
      <c r="S415969" s="33"/>
      <c r="T415969" s="33"/>
    </row>
    <row r="415986" spans="19:20">
      <c r="S415986" s="33"/>
      <c r="T415986" s="33"/>
    </row>
    <row r="416003" spans="19:20">
      <c r="S416003" s="33"/>
      <c r="T416003" s="33"/>
    </row>
    <row r="416020" spans="19:20">
      <c r="S416020" s="33"/>
      <c r="T416020" s="33"/>
    </row>
    <row r="416037" spans="19:20">
      <c r="S416037" s="33"/>
      <c r="T416037" s="33"/>
    </row>
    <row r="416054" spans="19:20">
      <c r="S416054" s="33"/>
      <c r="T416054" s="33"/>
    </row>
    <row r="416071" spans="19:20">
      <c r="S416071" s="33"/>
      <c r="T416071" s="33"/>
    </row>
    <row r="416088" spans="19:20">
      <c r="S416088" s="33"/>
      <c r="T416088" s="33"/>
    </row>
    <row r="416105" spans="19:20">
      <c r="S416105" s="33"/>
      <c r="T416105" s="33"/>
    </row>
    <row r="416122" spans="19:20">
      <c r="S416122" s="33"/>
      <c r="T416122" s="33"/>
    </row>
    <row r="416139" spans="19:20">
      <c r="S416139" s="33"/>
      <c r="T416139" s="33"/>
    </row>
    <row r="416156" spans="19:20">
      <c r="S416156" s="33"/>
      <c r="T416156" s="33"/>
    </row>
    <row r="416173" spans="19:20">
      <c r="S416173" s="33"/>
      <c r="T416173" s="33"/>
    </row>
    <row r="416190" spans="19:20">
      <c r="S416190" s="33"/>
      <c r="T416190" s="33"/>
    </row>
    <row r="416207" spans="19:20">
      <c r="S416207" s="33"/>
      <c r="T416207" s="33"/>
    </row>
    <row r="416224" spans="19:20">
      <c r="S416224" s="33"/>
      <c r="T416224" s="33"/>
    </row>
    <row r="416241" spans="19:20">
      <c r="S416241" s="33"/>
      <c r="T416241" s="33"/>
    </row>
    <row r="416258" spans="19:20">
      <c r="S416258" s="33"/>
      <c r="T416258" s="33"/>
    </row>
    <row r="416275" spans="19:20">
      <c r="S416275" s="33"/>
      <c r="T416275" s="33"/>
    </row>
    <row r="416292" spans="19:20">
      <c r="S416292" s="33"/>
      <c r="T416292" s="33"/>
    </row>
    <row r="416309" spans="19:20">
      <c r="S416309" s="33"/>
      <c r="T416309" s="33"/>
    </row>
    <row r="416326" spans="19:20">
      <c r="S416326" s="33"/>
      <c r="T416326" s="33"/>
    </row>
    <row r="416343" spans="19:20">
      <c r="S416343" s="33"/>
      <c r="T416343" s="33"/>
    </row>
    <row r="416360" spans="19:20">
      <c r="S416360" s="33"/>
      <c r="T416360" s="33"/>
    </row>
    <row r="416377" spans="19:20">
      <c r="S416377" s="33"/>
      <c r="T416377" s="33"/>
    </row>
    <row r="416394" spans="19:20">
      <c r="S416394" s="33"/>
      <c r="T416394" s="33"/>
    </row>
    <row r="416411" spans="19:20">
      <c r="S416411" s="33"/>
      <c r="T416411" s="33"/>
    </row>
    <row r="416428" spans="19:20">
      <c r="S416428" s="33"/>
      <c r="T416428" s="33"/>
    </row>
    <row r="416445" spans="19:20">
      <c r="S416445" s="33"/>
      <c r="T416445" s="33"/>
    </row>
    <row r="416462" spans="19:20">
      <c r="S416462" s="33"/>
      <c r="T416462" s="33"/>
    </row>
    <row r="416479" spans="19:20">
      <c r="S416479" s="33"/>
      <c r="T416479" s="33"/>
    </row>
    <row r="416496" spans="19:20">
      <c r="S416496" s="33"/>
      <c r="T416496" s="33"/>
    </row>
    <row r="416513" spans="19:20">
      <c r="S416513" s="33"/>
      <c r="T416513" s="33"/>
    </row>
    <row r="416530" spans="19:20">
      <c r="S416530" s="33"/>
      <c r="T416530" s="33"/>
    </row>
    <row r="416547" spans="19:20">
      <c r="S416547" s="33"/>
      <c r="T416547" s="33"/>
    </row>
    <row r="416564" spans="19:20">
      <c r="S416564" s="33"/>
      <c r="T416564" s="33"/>
    </row>
    <row r="416581" spans="19:20">
      <c r="S416581" s="33"/>
      <c r="T416581" s="33"/>
    </row>
    <row r="416598" spans="19:20">
      <c r="S416598" s="33"/>
      <c r="T416598" s="33"/>
    </row>
    <row r="416615" spans="19:20">
      <c r="S416615" s="33"/>
      <c r="T416615" s="33"/>
    </row>
    <row r="416632" spans="19:20">
      <c r="S416632" s="33"/>
      <c r="T416632" s="33"/>
    </row>
    <row r="416649" spans="19:20">
      <c r="S416649" s="33"/>
      <c r="T416649" s="33"/>
    </row>
    <row r="416666" spans="19:20">
      <c r="S416666" s="33"/>
      <c r="T416666" s="33"/>
    </row>
    <row r="416683" spans="19:20">
      <c r="S416683" s="33"/>
      <c r="T416683" s="33"/>
    </row>
    <row r="416700" spans="19:20">
      <c r="S416700" s="33"/>
      <c r="T416700" s="33"/>
    </row>
    <row r="416717" spans="19:20">
      <c r="S416717" s="33"/>
      <c r="T416717" s="33"/>
    </row>
    <row r="416734" spans="19:20">
      <c r="S416734" s="33"/>
      <c r="T416734" s="33"/>
    </row>
    <row r="416751" spans="19:20">
      <c r="S416751" s="33"/>
      <c r="T416751" s="33"/>
    </row>
    <row r="416768" spans="19:20">
      <c r="S416768" s="33"/>
      <c r="T416768" s="33"/>
    </row>
    <row r="416785" spans="19:20">
      <c r="S416785" s="33"/>
      <c r="T416785" s="33"/>
    </row>
    <row r="416802" spans="19:20">
      <c r="S416802" s="33"/>
      <c r="T416802" s="33"/>
    </row>
    <row r="416819" spans="19:20">
      <c r="S416819" s="33"/>
      <c r="T416819" s="33"/>
    </row>
    <row r="416836" spans="19:20">
      <c r="S416836" s="33"/>
      <c r="T416836" s="33"/>
    </row>
    <row r="416853" spans="19:20">
      <c r="S416853" s="33"/>
      <c r="T416853" s="33"/>
    </row>
    <row r="416870" spans="19:20">
      <c r="S416870" s="33"/>
      <c r="T416870" s="33"/>
    </row>
    <row r="416887" spans="19:20">
      <c r="S416887" s="33"/>
      <c r="T416887" s="33"/>
    </row>
    <row r="416904" spans="19:20">
      <c r="S416904" s="33"/>
      <c r="T416904" s="33"/>
    </row>
    <row r="416921" spans="19:20">
      <c r="S416921" s="33"/>
      <c r="T416921" s="33"/>
    </row>
    <row r="416938" spans="19:20">
      <c r="S416938" s="33"/>
      <c r="T416938" s="33"/>
    </row>
    <row r="416955" spans="19:20">
      <c r="S416955" s="33"/>
      <c r="T416955" s="33"/>
    </row>
    <row r="416972" spans="19:20">
      <c r="S416972" s="33"/>
      <c r="T416972" s="33"/>
    </row>
    <row r="416989" spans="19:20">
      <c r="S416989" s="33"/>
      <c r="T416989" s="33"/>
    </row>
    <row r="417006" spans="19:20">
      <c r="S417006" s="33"/>
      <c r="T417006" s="33"/>
    </row>
    <row r="417023" spans="19:20">
      <c r="S417023" s="33"/>
      <c r="T417023" s="33"/>
    </row>
    <row r="417040" spans="19:20">
      <c r="S417040" s="33"/>
      <c r="T417040" s="33"/>
    </row>
    <row r="417057" spans="19:20">
      <c r="S417057" s="33"/>
      <c r="T417057" s="33"/>
    </row>
    <row r="417074" spans="19:20">
      <c r="S417074" s="33"/>
      <c r="T417074" s="33"/>
    </row>
    <row r="417091" spans="19:20">
      <c r="S417091" s="33"/>
      <c r="T417091" s="33"/>
    </row>
    <row r="417108" spans="19:20">
      <c r="S417108" s="33"/>
      <c r="T417108" s="33"/>
    </row>
    <row r="417125" spans="19:20">
      <c r="S417125" s="33"/>
      <c r="T417125" s="33"/>
    </row>
    <row r="417142" spans="19:20">
      <c r="S417142" s="33"/>
      <c r="T417142" s="33"/>
    </row>
    <row r="417159" spans="19:20">
      <c r="S417159" s="33"/>
      <c r="T417159" s="33"/>
    </row>
    <row r="417176" spans="19:20">
      <c r="S417176" s="33"/>
      <c r="T417176" s="33"/>
    </row>
    <row r="417193" spans="19:20">
      <c r="S417193" s="33"/>
      <c r="T417193" s="33"/>
    </row>
    <row r="417210" spans="19:20">
      <c r="S417210" s="33"/>
      <c r="T417210" s="33"/>
    </row>
    <row r="417227" spans="19:20">
      <c r="S417227" s="33"/>
      <c r="T417227" s="33"/>
    </row>
    <row r="417244" spans="19:20">
      <c r="S417244" s="33"/>
      <c r="T417244" s="33"/>
    </row>
    <row r="417261" spans="19:20">
      <c r="S417261" s="33"/>
      <c r="T417261" s="33"/>
    </row>
    <row r="417278" spans="19:20">
      <c r="S417278" s="33"/>
      <c r="T417278" s="33"/>
    </row>
    <row r="417295" spans="19:20">
      <c r="S417295" s="33"/>
      <c r="T417295" s="33"/>
    </row>
    <row r="417312" spans="19:20">
      <c r="S417312" s="33"/>
      <c r="T417312" s="33"/>
    </row>
    <row r="417329" spans="19:20">
      <c r="S417329" s="33"/>
      <c r="T417329" s="33"/>
    </row>
    <row r="417346" spans="19:20">
      <c r="S417346" s="33"/>
      <c r="T417346" s="33"/>
    </row>
    <row r="417363" spans="19:20">
      <c r="S417363" s="33"/>
      <c r="T417363" s="33"/>
    </row>
    <row r="417380" spans="19:20">
      <c r="S417380" s="33"/>
      <c r="T417380" s="33"/>
    </row>
    <row r="417397" spans="19:20">
      <c r="S417397" s="33"/>
      <c r="T417397" s="33"/>
    </row>
    <row r="417414" spans="19:20">
      <c r="S417414" s="33"/>
      <c r="T417414" s="33"/>
    </row>
    <row r="417431" spans="19:20">
      <c r="S417431" s="33"/>
      <c r="T417431" s="33"/>
    </row>
    <row r="417448" spans="19:20">
      <c r="S417448" s="33"/>
      <c r="T417448" s="33"/>
    </row>
    <row r="417465" spans="19:20">
      <c r="S417465" s="33"/>
      <c r="T417465" s="33"/>
    </row>
    <row r="417482" spans="19:20">
      <c r="S417482" s="33"/>
      <c r="T417482" s="33"/>
    </row>
    <row r="417499" spans="19:20">
      <c r="S417499" s="33"/>
      <c r="T417499" s="33"/>
    </row>
    <row r="417516" spans="19:20">
      <c r="S417516" s="33"/>
      <c r="T417516" s="33"/>
    </row>
    <row r="417533" spans="19:20">
      <c r="S417533" s="33"/>
      <c r="T417533" s="33"/>
    </row>
    <row r="417550" spans="19:20">
      <c r="S417550" s="33"/>
      <c r="T417550" s="33"/>
    </row>
    <row r="417567" spans="19:20">
      <c r="S417567" s="33"/>
      <c r="T417567" s="33"/>
    </row>
    <row r="417584" spans="19:20">
      <c r="S417584" s="33"/>
      <c r="T417584" s="33"/>
    </row>
    <row r="417601" spans="19:20">
      <c r="S417601" s="33"/>
      <c r="T417601" s="33"/>
    </row>
    <row r="417618" spans="19:20">
      <c r="S417618" s="33"/>
      <c r="T417618" s="33"/>
    </row>
    <row r="417635" spans="19:20">
      <c r="S417635" s="33"/>
      <c r="T417635" s="33"/>
    </row>
    <row r="417652" spans="19:20">
      <c r="S417652" s="33"/>
      <c r="T417652" s="33"/>
    </row>
    <row r="417669" spans="19:20">
      <c r="S417669" s="33"/>
      <c r="T417669" s="33"/>
    </row>
    <row r="417686" spans="19:20">
      <c r="S417686" s="33"/>
      <c r="T417686" s="33"/>
    </row>
    <row r="417703" spans="19:20">
      <c r="S417703" s="33"/>
      <c r="T417703" s="33"/>
    </row>
    <row r="417720" spans="19:20">
      <c r="S417720" s="33"/>
      <c r="T417720" s="33"/>
    </row>
    <row r="417737" spans="19:20">
      <c r="S417737" s="33"/>
      <c r="T417737" s="33"/>
    </row>
    <row r="417754" spans="19:20">
      <c r="S417754" s="33"/>
      <c r="T417754" s="33"/>
    </row>
    <row r="417771" spans="19:20">
      <c r="S417771" s="33"/>
      <c r="T417771" s="33"/>
    </row>
    <row r="417788" spans="19:20">
      <c r="S417788" s="33"/>
      <c r="T417788" s="33"/>
    </row>
    <row r="417805" spans="19:20">
      <c r="S417805" s="33"/>
      <c r="T417805" s="33"/>
    </row>
    <row r="417822" spans="19:20">
      <c r="S417822" s="33"/>
      <c r="T417822" s="33"/>
    </row>
    <row r="417839" spans="19:20">
      <c r="S417839" s="33"/>
      <c r="T417839" s="33"/>
    </row>
    <row r="417856" spans="19:20">
      <c r="S417856" s="33"/>
      <c r="T417856" s="33"/>
    </row>
    <row r="417873" spans="19:20">
      <c r="S417873" s="33"/>
      <c r="T417873" s="33"/>
    </row>
    <row r="417890" spans="19:20">
      <c r="S417890" s="33"/>
      <c r="T417890" s="33"/>
    </row>
    <row r="417907" spans="19:20">
      <c r="S417907" s="33"/>
      <c r="T417907" s="33"/>
    </row>
    <row r="417924" spans="19:20">
      <c r="S417924" s="33"/>
      <c r="T417924" s="33"/>
    </row>
    <row r="417941" spans="19:20">
      <c r="S417941" s="33"/>
      <c r="T417941" s="33"/>
    </row>
    <row r="417958" spans="19:20">
      <c r="S417958" s="33"/>
      <c r="T417958" s="33"/>
    </row>
    <row r="417975" spans="19:20">
      <c r="S417975" s="33"/>
      <c r="T417975" s="33"/>
    </row>
    <row r="417992" spans="19:20">
      <c r="S417992" s="33"/>
      <c r="T417992" s="33"/>
    </row>
    <row r="418009" spans="19:20">
      <c r="S418009" s="33"/>
      <c r="T418009" s="33"/>
    </row>
    <row r="418026" spans="19:20">
      <c r="S418026" s="33"/>
      <c r="T418026" s="33"/>
    </row>
    <row r="418043" spans="19:20">
      <c r="S418043" s="33"/>
      <c r="T418043" s="33"/>
    </row>
    <row r="418060" spans="19:20">
      <c r="S418060" s="33"/>
      <c r="T418060" s="33"/>
    </row>
    <row r="418077" spans="19:20">
      <c r="S418077" s="33"/>
      <c r="T418077" s="33"/>
    </row>
    <row r="418094" spans="19:20">
      <c r="S418094" s="33"/>
      <c r="T418094" s="33"/>
    </row>
    <row r="418111" spans="19:20">
      <c r="S418111" s="33"/>
      <c r="T418111" s="33"/>
    </row>
    <row r="418128" spans="19:20">
      <c r="S418128" s="33"/>
      <c r="T418128" s="33"/>
    </row>
    <row r="418145" spans="19:20">
      <c r="S418145" s="33"/>
      <c r="T418145" s="33"/>
    </row>
    <row r="418162" spans="19:20">
      <c r="S418162" s="33"/>
      <c r="T418162" s="33"/>
    </row>
    <row r="418179" spans="19:20">
      <c r="S418179" s="33"/>
      <c r="T418179" s="33"/>
    </row>
    <row r="418196" spans="19:20">
      <c r="S418196" s="33"/>
      <c r="T418196" s="33"/>
    </row>
    <row r="418213" spans="19:20">
      <c r="S418213" s="33"/>
      <c r="T418213" s="33"/>
    </row>
    <row r="418230" spans="19:20">
      <c r="S418230" s="33"/>
      <c r="T418230" s="33"/>
    </row>
    <row r="418247" spans="19:20">
      <c r="S418247" s="33"/>
      <c r="T418247" s="33"/>
    </row>
    <row r="418264" spans="19:20">
      <c r="S418264" s="33"/>
      <c r="T418264" s="33"/>
    </row>
    <row r="418281" spans="19:20">
      <c r="S418281" s="33"/>
      <c r="T418281" s="33"/>
    </row>
    <row r="418298" spans="19:20">
      <c r="S418298" s="33"/>
      <c r="T418298" s="33"/>
    </row>
    <row r="418315" spans="19:20">
      <c r="S418315" s="33"/>
      <c r="T418315" s="33"/>
    </row>
    <row r="418332" spans="19:20">
      <c r="S418332" s="33"/>
      <c r="T418332" s="33"/>
    </row>
    <row r="418349" spans="19:20">
      <c r="S418349" s="33"/>
      <c r="T418349" s="33"/>
    </row>
    <row r="418366" spans="19:20">
      <c r="S418366" s="33"/>
      <c r="T418366" s="33"/>
    </row>
    <row r="418383" spans="19:20">
      <c r="S418383" s="33"/>
      <c r="T418383" s="33"/>
    </row>
    <row r="418400" spans="19:20">
      <c r="S418400" s="33"/>
      <c r="T418400" s="33"/>
    </row>
    <row r="418417" spans="19:20">
      <c r="S418417" s="33"/>
      <c r="T418417" s="33"/>
    </row>
    <row r="418434" spans="19:20">
      <c r="S418434" s="33"/>
      <c r="T418434" s="33"/>
    </row>
    <row r="418451" spans="19:20">
      <c r="S418451" s="33"/>
      <c r="T418451" s="33"/>
    </row>
    <row r="418468" spans="19:20">
      <c r="S418468" s="33"/>
      <c r="T418468" s="33"/>
    </row>
    <row r="418485" spans="19:20">
      <c r="S418485" s="33"/>
      <c r="T418485" s="33"/>
    </row>
    <row r="418502" spans="19:20">
      <c r="S418502" s="33"/>
      <c r="T418502" s="33"/>
    </row>
    <row r="418519" spans="19:20">
      <c r="S418519" s="33"/>
      <c r="T418519" s="33"/>
    </row>
    <row r="418536" spans="19:20">
      <c r="S418536" s="33"/>
      <c r="T418536" s="33"/>
    </row>
    <row r="418553" spans="19:20">
      <c r="S418553" s="33"/>
      <c r="T418553" s="33"/>
    </row>
    <row r="418570" spans="19:20">
      <c r="S418570" s="33"/>
      <c r="T418570" s="33"/>
    </row>
    <row r="418587" spans="19:20">
      <c r="S418587" s="33"/>
      <c r="T418587" s="33"/>
    </row>
    <row r="418604" spans="19:20">
      <c r="S418604" s="33"/>
      <c r="T418604" s="33"/>
    </row>
    <row r="418621" spans="19:20">
      <c r="S418621" s="33"/>
      <c r="T418621" s="33"/>
    </row>
    <row r="418638" spans="19:20">
      <c r="S418638" s="33"/>
      <c r="T418638" s="33"/>
    </row>
    <row r="418655" spans="19:20">
      <c r="S418655" s="33"/>
      <c r="T418655" s="33"/>
    </row>
    <row r="418672" spans="19:20">
      <c r="S418672" s="33"/>
      <c r="T418672" s="33"/>
    </row>
    <row r="418689" spans="19:20">
      <c r="S418689" s="33"/>
      <c r="T418689" s="33"/>
    </row>
    <row r="418706" spans="19:20">
      <c r="S418706" s="33"/>
      <c r="T418706" s="33"/>
    </row>
    <row r="418723" spans="19:20">
      <c r="S418723" s="33"/>
      <c r="T418723" s="33"/>
    </row>
    <row r="418740" spans="19:20">
      <c r="S418740" s="33"/>
      <c r="T418740" s="33"/>
    </row>
    <row r="418757" spans="19:20">
      <c r="S418757" s="33"/>
      <c r="T418757" s="33"/>
    </row>
    <row r="418774" spans="19:20">
      <c r="S418774" s="33"/>
      <c r="T418774" s="33"/>
    </row>
    <row r="418791" spans="19:20">
      <c r="S418791" s="33"/>
      <c r="T418791" s="33"/>
    </row>
    <row r="418808" spans="19:20">
      <c r="S418808" s="33"/>
      <c r="T418808" s="33"/>
    </row>
    <row r="418825" spans="19:20">
      <c r="S418825" s="33"/>
      <c r="T418825" s="33"/>
    </row>
    <row r="418842" spans="19:20">
      <c r="S418842" s="33"/>
      <c r="T418842" s="33"/>
    </row>
    <row r="418859" spans="19:20">
      <c r="S418859" s="33"/>
      <c r="T418859" s="33"/>
    </row>
    <row r="418876" spans="19:20">
      <c r="S418876" s="33"/>
      <c r="T418876" s="33"/>
    </row>
    <row r="418893" spans="19:20">
      <c r="S418893" s="33"/>
      <c r="T418893" s="33"/>
    </row>
    <row r="418910" spans="19:20">
      <c r="S418910" s="33"/>
      <c r="T418910" s="33"/>
    </row>
    <row r="418927" spans="19:20">
      <c r="S418927" s="33"/>
      <c r="T418927" s="33"/>
    </row>
    <row r="418944" spans="19:20">
      <c r="S418944" s="33"/>
      <c r="T418944" s="33"/>
    </row>
    <row r="418961" spans="19:20">
      <c r="S418961" s="33"/>
      <c r="T418961" s="33"/>
    </row>
    <row r="418978" spans="19:20">
      <c r="S418978" s="33"/>
      <c r="T418978" s="33"/>
    </row>
    <row r="418995" spans="19:20">
      <c r="S418995" s="33"/>
      <c r="T418995" s="33"/>
    </row>
    <row r="419012" spans="19:20">
      <c r="S419012" s="33"/>
      <c r="T419012" s="33"/>
    </row>
    <row r="419029" spans="19:20">
      <c r="S419029" s="33"/>
      <c r="T419029" s="33"/>
    </row>
    <row r="419046" spans="19:20">
      <c r="S419046" s="33"/>
      <c r="T419046" s="33"/>
    </row>
    <row r="419063" spans="19:20">
      <c r="S419063" s="33"/>
      <c r="T419063" s="33"/>
    </row>
    <row r="419080" spans="19:20">
      <c r="S419080" s="33"/>
      <c r="T419080" s="33"/>
    </row>
    <row r="419097" spans="19:20">
      <c r="S419097" s="33"/>
      <c r="T419097" s="33"/>
    </row>
    <row r="419114" spans="19:20">
      <c r="S419114" s="33"/>
      <c r="T419114" s="33"/>
    </row>
    <row r="419131" spans="19:20">
      <c r="S419131" s="33"/>
      <c r="T419131" s="33"/>
    </row>
    <row r="419148" spans="19:20">
      <c r="S419148" s="33"/>
      <c r="T419148" s="33"/>
    </row>
    <row r="419165" spans="19:20">
      <c r="S419165" s="33"/>
      <c r="T419165" s="33"/>
    </row>
    <row r="419182" spans="19:20">
      <c r="S419182" s="33"/>
      <c r="T419182" s="33"/>
    </row>
    <row r="419199" spans="19:20">
      <c r="S419199" s="33"/>
      <c r="T419199" s="33"/>
    </row>
    <row r="419216" spans="19:20">
      <c r="S419216" s="33"/>
      <c r="T419216" s="33"/>
    </row>
    <row r="419233" spans="19:20">
      <c r="S419233" s="33"/>
      <c r="T419233" s="33"/>
    </row>
    <row r="419250" spans="19:20">
      <c r="S419250" s="33"/>
      <c r="T419250" s="33"/>
    </row>
    <row r="419267" spans="19:20">
      <c r="S419267" s="33"/>
      <c r="T419267" s="33"/>
    </row>
    <row r="419284" spans="19:20">
      <c r="S419284" s="33"/>
      <c r="T419284" s="33"/>
    </row>
    <row r="419301" spans="19:20">
      <c r="S419301" s="33"/>
      <c r="T419301" s="33"/>
    </row>
    <row r="419318" spans="19:20">
      <c r="S419318" s="33"/>
      <c r="T419318" s="33"/>
    </row>
    <row r="419335" spans="19:20">
      <c r="S419335" s="33"/>
      <c r="T419335" s="33"/>
    </row>
    <row r="419352" spans="19:20">
      <c r="S419352" s="33"/>
      <c r="T419352" s="33"/>
    </row>
    <row r="419369" spans="19:20">
      <c r="S419369" s="33"/>
      <c r="T419369" s="33"/>
    </row>
    <row r="419386" spans="19:20">
      <c r="S419386" s="33"/>
      <c r="T419386" s="33"/>
    </row>
    <row r="419403" spans="19:20">
      <c r="S419403" s="33"/>
      <c r="T419403" s="33"/>
    </row>
    <row r="419420" spans="19:20">
      <c r="S419420" s="33"/>
      <c r="T419420" s="33"/>
    </row>
    <row r="419437" spans="19:20">
      <c r="S419437" s="33"/>
      <c r="T419437" s="33"/>
    </row>
    <row r="419454" spans="19:20">
      <c r="S419454" s="33"/>
      <c r="T419454" s="33"/>
    </row>
    <row r="419471" spans="19:20">
      <c r="S419471" s="33"/>
      <c r="T419471" s="33"/>
    </row>
    <row r="419488" spans="19:20">
      <c r="S419488" s="33"/>
      <c r="T419488" s="33"/>
    </row>
    <row r="419505" spans="19:20">
      <c r="S419505" s="33"/>
      <c r="T419505" s="33"/>
    </row>
    <row r="419522" spans="19:20">
      <c r="S419522" s="33"/>
      <c r="T419522" s="33"/>
    </row>
    <row r="419539" spans="19:20">
      <c r="S419539" s="33"/>
      <c r="T419539" s="33"/>
    </row>
    <row r="419556" spans="19:20">
      <c r="S419556" s="33"/>
      <c r="T419556" s="33"/>
    </row>
    <row r="419573" spans="19:20">
      <c r="S419573" s="33"/>
      <c r="T419573" s="33"/>
    </row>
    <row r="419590" spans="19:20">
      <c r="S419590" s="33"/>
      <c r="T419590" s="33"/>
    </row>
    <row r="419607" spans="19:20">
      <c r="S419607" s="33"/>
      <c r="T419607" s="33"/>
    </row>
    <row r="419624" spans="19:20">
      <c r="S419624" s="33"/>
      <c r="T419624" s="33"/>
    </row>
    <row r="419641" spans="19:20">
      <c r="S419641" s="33"/>
      <c r="T419641" s="33"/>
    </row>
    <row r="419658" spans="19:20">
      <c r="S419658" s="33"/>
      <c r="T419658" s="33"/>
    </row>
    <row r="419675" spans="19:20">
      <c r="S419675" s="33"/>
      <c r="T419675" s="33"/>
    </row>
    <row r="419692" spans="19:20">
      <c r="S419692" s="33"/>
      <c r="T419692" s="33"/>
    </row>
    <row r="419709" spans="19:20">
      <c r="S419709" s="33"/>
      <c r="T419709" s="33"/>
    </row>
    <row r="419726" spans="19:20">
      <c r="S419726" s="33"/>
      <c r="T419726" s="33"/>
    </row>
    <row r="419743" spans="19:20">
      <c r="S419743" s="33"/>
      <c r="T419743" s="33"/>
    </row>
    <row r="419760" spans="19:20">
      <c r="S419760" s="33"/>
      <c r="T419760" s="33"/>
    </row>
    <row r="419777" spans="19:20">
      <c r="S419777" s="33"/>
      <c r="T419777" s="33"/>
    </row>
    <row r="419794" spans="19:20">
      <c r="S419794" s="33"/>
      <c r="T419794" s="33"/>
    </row>
    <row r="419811" spans="19:20">
      <c r="S419811" s="33"/>
      <c r="T419811" s="33"/>
    </row>
    <row r="419828" spans="19:20">
      <c r="S419828" s="33"/>
      <c r="T419828" s="33"/>
    </row>
    <row r="419845" spans="19:20">
      <c r="S419845" s="33"/>
      <c r="T419845" s="33"/>
    </row>
    <row r="419862" spans="19:20">
      <c r="S419862" s="33"/>
      <c r="T419862" s="33"/>
    </row>
    <row r="419879" spans="19:20">
      <c r="S419879" s="33"/>
      <c r="T419879" s="33"/>
    </row>
    <row r="419896" spans="19:20">
      <c r="S419896" s="33"/>
      <c r="T419896" s="33"/>
    </row>
    <row r="419913" spans="19:20">
      <c r="S419913" s="33"/>
      <c r="T419913" s="33"/>
    </row>
    <row r="419930" spans="19:20">
      <c r="S419930" s="33"/>
      <c r="T419930" s="33"/>
    </row>
    <row r="419947" spans="19:20">
      <c r="S419947" s="33"/>
      <c r="T419947" s="33"/>
    </row>
    <row r="419964" spans="19:20">
      <c r="S419964" s="33"/>
      <c r="T419964" s="33"/>
    </row>
    <row r="419981" spans="19:20">
      <c r="S419981" s="33"/>
      <c r="T419981" s="33"/>
    </row>
    <row r="419998" spans="19:20">
      <c r="S419998" s="33"/>
      <c r="T419998" s="33"/>
    </row>
    <row r="420015" spans="19:20">
      <c r="S420015" s="33"/>
      <c r="T420015" s="33"/>
    </row>
    <row r="420032" spans="19:20">
      <c r="S420032" s="33"/>
      <c r="T420032" s="33"/>
    </row>
    <row r="420049" spans="19:20">
      <c r="S420049" s="33"/>
      <c r="T420049" s="33"/>
    </row>
    <row r="420066" spans="19:20">
      <c r="S420066" s="33"/>
      <c r="T420066" s="33"/>
    </row>
    <row r="420083" spans="19:20">
      <c r="S420083" s="33"/>
      <c r="T420083" s="33"/>
    </row>
    <row r="420100" spans="19:20">
      <c r="S420100" s="33"/>
      <c r="T420100" s="33"/>
    </row>
    <row r="420117" spans="19:20">
      <c r="S420117" s="33"/>
      <c r="T420117" s="33"/>
    </row>
    <row r="420134" spans="19:20">
      <c r="S420134" s="33"/>
      <c r="T420134" s="33"/>
    </row>
    <row r="420151" spans="19:20">
      <c r="S420151" s="33"/>
      <c r="T420151" s="33"/>
    </row>
    <row r="420168" spans="19:20">
      <c r="S420168" s="33"/>
      <c r="T420168" s="33"/>
    </row>
    <row r="420185" spans="19:20">
      <c r="S420185" s="33"/>
      <c r="T420185" s="33"/>
    </row>
    <row r="420202" spans="19:20">
      <c r="S420202" s="33"/>
      <c r="T420202" s="33"/>
    </row>
    <row r="420219" spans="19:20">
      <c r="S420219" s="33"/>
      <c r="T420219" s="33"/>
    </row>
    <row r="420236" spans="19:20">
      <c r="S420236" s="33"/>
      <c r="T420236" s="33"/>
    </row>
    <row r="420253" spans="19:20">
      <c r="S420253" s="33"/>
      <c r="T420253" s="33"/>
    </row>
    <row r="420270" spans="19:20">
      <c r="S420270" s="33"/>
      <c r="T420270" s="33"/>
    </row>
    <row r="420287" spans="19:20">
      <c r="S420287" s="33"/>
      <c r="T420287" s="33"/>
    </row>
    <row r="420304" spans="19:20">
      <c r="S420304" s="33"/>
      <c r="T420304" s="33"/>
    </row>
    <row r="420321" spans="19:20">
      <c r="S420321" s="33"/>
      <c r="T420321" s="33"/>
    </row>
    <row r="420338" spans="19:20">
      <c r="S420338" s="33"/>
      <c r="T420338" s="33"/>
    </row>
    <row r="420355" spans="19:20">
      <c r="S420355" s="33"/>
      <c r="T420355" s="33"/>
    </row>
    <row r="420372" spans="19:20">
      <c r="S420372" s="33"/>
      <c r="T420372" s="33"/>
    </row>
    <row r="420389" spans="19:20">
      <c r="S420389" s="33"/>
      <c r="T420389" s="33"/>
    </row>
    <row r="420406" spans="19:20">
      <c r="S420406" s="33"/>
      <c r="T420406" s="33"/>
    </row>
    <row r="420423" spans="19:20">
      <c r="S420423" s="33"/>
      <c r="T420423" s="33"/>
    </row>
    <row r="420440" spans="19:20">
      <c r="S420440" s="33"/>
      <c r="T420440" s="33"/>
    </row>
    <row r="420457" spans="19:20">
      <c r="S420457" s="33"/>
      <c r="T420457" s="33"/>
    </row>
    <row r="420474" spans="19:20">
      <c r="S420474" s="33"/>
      <c r="T420474" s="33"/>
    </row>
    <row r="420491" spans="19:20">
      <c r="S420491" s="33"/>
      <c r="T420491" s="33"/>
    </row>
    <row r="420508" spans="19:20">
      <c r="S420508" s="33"/>
      <c r="T420508" s="33"/>
    </row>
    <row r="420525" spans="19:20">
      <c r="S420525" s="33"/>
      <c r="T420525" s="33"/>
    </row>
    <row r="420542" spans="19:20">
      <c r="S420542" s="33"/>
      <c r="T420542" s="33"/>
    </row>
    <row r="420559" spans="19:20">
      <c r="S420559" s="33"/>
      <c r="T420559" s="33"/>
    </row>
    <row r="420576" spans="19:20">
      <c r="S420576" s="33"/>
      <c r="T420576" s="33"/>
    </row>
    <row r="420593" spans="19:20">
      <c r="S420593" s="33"/>
      <c r="T420593" s="33"/>
    </row>
    <row r="420610" spans="19:20">
      <c r="S420610" s="33"/>
      <c r="T420610" s="33"/>
    </row>
    <row r="420627" spans="19:20">
      <c r="S420627" s="33"/>
      <c r="T420627" s="33"/>
    </row>
    <row r="420644" spans="19:20">
      <c r="S420644" s="33"/>
      <c r="T420644" s="33"/>
    </row>
    <row r="420661" spans="19:20">
      <c r="S420661" s="33"/>
      <c r="T420661" s="33"/>
    </row>
    <row r="420678" spans="19:20">
      <c r="S420678" s="33"/>
      <c r="T420678" s="33"/>
    </row>
    <row r="420695" spans="19:20">
      <c r="S420695" s="33"/>
      <c r="T420695" s="33"/>
    </row>
    <row r="420712" spans="19:20">
      <c r="S420712" s="33"/>
      <c r="T420712" s="33"/>
    </row>
    <row r="420729" spans="19:20">
      <c r="S420729" s="33"/>
      <c r="T420729" s="33"/>
    </row>
    <row r="420746" spans="19:20">
      <c r="S420746" s="33"/>
      <c r="T420746" s="33"/>
    </row>
    <row r="420763" spans="19:20">
      <c r="S420763" s="33"/>
      <c r="T420763" s="33"/>
    </row>
    <row r="420780" spans="19:20">
      <c r="S420780" s="33"/>
      <c r="T420780" s="33"/>
    </row>
    <row r="420797" spans="19:20">
      <c r="S420797" s="33"/>
      <c r="T420797" s="33"/>
    </row>
    <row r="420814" spans="19:20">
      <c r="S420814" s="33"/>
      <c r="T420814" s="33"/>
    </row>
    <row r="420831" spans="19:20">
      <c r="S420831" s="33"/>
      <c r="T420831" s="33"/>
    </row>
    <row r="420848" spans="19:20">
      <c r="S420848" s="33"/>
      <c r="T420848" s="33"/>
    </row>
    <row r="420865" spans="19:20">
      <c r="S420865" s="33"/>
      <c r="T420865" s="33"/>
    </row>
    <row r="420882" spans="19:20">
      <c r="S420882" s="33"/>
      <c r="T420882" s="33"/>
    </row>
    <row r="420899" spans="19:20">
      <c r="S420899" s="33"/>
      <c r="T420899" s="33"/>
    </row>
    <row r="420916" spans="19:20">
      <c r="S420916" s="33"/>
      <c r="T420916" s="33"/>
    </row>
    <row r="420933" spans="19:20">
      <c r="S420933" s="33"/>
      <c r="T420933" s="33"/>
    </row>
    <row r="420950" spans="19:20">
      <c r="S420950" s="33"/>
      <c r="T420950" s="33"/>
    </row>
    <row r="420967" spans="19:20">
      <c r="S420967" s="33"/>
      <c r="T420967" s="33"/>
    </row>
    <row r="420984" spans="19:20">
      <c r="S420984" s="33"/>
      <c r="T420984" s="33"/>
    </row>
    <row r="421001" spans="19:20">
      <c r="S421001" s="33"/>
      <c r="T421001" s="33"/>
    </row>
    <row r="421018" spans="19:20">
      <c r="S421018" s="33"/>
      <c r="T421018" s="33"/>
    </row>
    <row r="421035" spans="19:20">
      <c r="S421035" s="33"/>
      <c r="T421035" s="33"/>
    </row>
    <row r="421052" spans="19:20">
      <c r="S421052" s="33"/>
      <c r="T421052" s="33"/>
    </row>
    <row r="421069" spans="19:20">
      <c r="S421069" s="33"/>
      <c r="T421069" s="33"/>
    </row>
    <row r="421086" spans="19:20">
      <c r="S421086" s="33"/>
      <c r="T421086" s="33"/>
    </row>
    <row r="421103" spans="19:20">
      <c r="S421103" s="33"/>
      <c r="T421103" s="33"/>
    </row>
    <row r="421120" spans="19:20">
      <c r="S421120" s="33"/>
      <c r="T421120" s="33"/>
    </row>
    <row r="421137" spans="19:20">
      <c r="S421137" s="33"/>
      <c r="T421137" s="33"/>
    </row>
    <row r="421154" spans="19:20">
      <c r="S421154" s="33"/>
      <c r="T421154" s="33"/>
    </row>
    <row r="421171" spans="19:20">
      <c r="S421171" s="33"/>
      <c r="T421171" s="33"/>
    </row>
    <row r="421188" spans="19:20">
      <c r="S421188" s="33"/>
      <c r="T421188" s="33"/>
    </row>
    <row r="421205" spans="19:20">
      <c r="S421205" s="33"/>
      <c r="T421205" s="33"/>
    </row>
    <row r="421222" spans="19:20">
      <c r="S421222" s="33"/>
      <c r="T421222" s="33"/>
    </row>
    <row r="421239" spans="19:20">
      <c r="S421239" s="33"/>
      <c r="T421239" s="33"/>
    </row>
    <row r="421256" spans="19:20">
      <c r="S421256" s="33"/>
      <c r="T421256" s="33"/>
    </row>
    <row r="421273" spans="19:20">
      <c r="S421273" s="33"/>
      <c r="T421273" s="33"/>
    </row>
    <row r="421290" spans="19:20">
      <c r="S421290" s="33"/>
      <c r="T421290" s="33"/>
    </row>
    <row r="421307" spans="19:20">
      <c r="S421307" s="33"/>
      <c r="T421307" s="33"/>
    </row>
    <row r="421324" spans="19:20">
      <c r="S421324" s="33"/>
      <c r="T421324" s="33"/>
    </row>
    <row r="421341" spans="19:20">
      <c r="S421341" s="33"/>
      <c r="T421341" s="33"/>
    </row>
    <row r="421358" spans="19:20">
      <c r="S421358" s="33"/>
      <c r="T421358" s="33"/>
    </row>
    <row r="421375" spans="19:20">
      <c r="S421375" s="33"/>
      <c r="T421375" s="33"/>
    </row>
    <row r="421392" spans="19:20">
      <c r="S421392" s="33"/>
      <c r="T421392" s="33"/>
    </row>
    <row r="421409" spans="19:20">
      <c r="S421409" s="33"/>
      <c r="T421409" s="33"/>
    </row>
    <row r="421426" spans="19:20">
      <c r="S421426" s="33"/>
      <c r="T421426" s="33"/>
    </row>
    <row r="421443" spans="19:20">
      <c r="S421443" s="33"/>
      <c r="T421443" s="33"/>
    </row>
    <row r="421460" spans="19:20">
      <c r="S421460" s="33"/>
      <c r="T421460" s="33"/>
    </row>
    <row r="421477" spans="19:20">
      <c r="S421477" s="33"/>
      <c r="T421477" s="33"/>
    </row>
    <row r="421494" spans="19:20">
      <c r="S421494" s="33"/>
      <c r="T421494" s="33"/>
    </row>
    <row r="421511" spans="19:20">
      <c r="S421511" s="33"/>
      <c r="T421511" s="33"/>
    </row>
    <row r="421528" spans="19:20">
      <c r="S421528" s="33"/>
      <c r="T421528" s="33"/>
    </row>
    <row r="421545" spans="19:20">
      <c r="S421545" s="33"/>
      <c r="T421545" s="33"/>
    </row>
    <row r="421562" spans="19:20">
      <c r="S421562" s="33"/>
      <c r="T421562" s="33"/>
    </row>
    <row r="421579" spans="19:20">
      <c r="S421579" s="33"/>
      <c r="T421579" s="33"/>
    </row>
    <row r="421596" spans="19:20">
      <c r="S421596" s="33"/>
      <c r="T421596" s="33"/>
    </row>
    <row r="421613" spans="19:20">
      <c r="S421613" s="33"/>
      <c r="T421613" s="33"/>
    </row>
    <row r="421630" spans="19:20">
      <c r="S421630" s="33"/>
      <c r="T421630" s="33"/>
    </row>
    <row r="421647" spans="19:20">
      <c r="S421647" s="33"/>
      <c r="T421647" s="33"/>
    </row>
    <row r="421664" spans="19:20">
      <c r="S421664" s="33"/>
      <c r="T421664" s="33"/>
    </row>
    <row r="421681" spans="19:20">
      <c r="S421681" s="33"/>
      <c r="T421681" s="33"/>
    </row>
    <row r="421698" spans="19:20">
      <c r="S421698" s="33"/>
      <c r="T421698" s="33"/>
    </row>
    <row r="421715" spans="19:20">
      <c r="S421715" s="33"/>
      <c r="T421715" s="33"/>
    </row>
    <row r="421732" spans="19:20">
      <c r="S421732" s="33"/>
      <c r="T421732" s="33"/>
    </row>
    <row r="421749" spans="19:20">
      <c r="S421749" s="33"/>
      <c r="T421749" s="33"/>
    </row>
    <row r="421766" spans="19:20">
      <c r="S421766" s="33"/>
      <c r="T421766" s="33"/>
    </row>
    <row r="421783" spans="19:20">
      <c r="S421783" s="33"/>
      <c r="T421783" s="33"/>
    </row>
    <row r="421800" spans="19:20">
      <c r="S421800" s="33"/>
      <c r="T421800" s="33"/>
    </row>
    <row r="421817" spans="19:20">
      <c r="S421817" s="33"/>
      <c r="T421817" s="33"/>
    </row>
    <row r="421834" spans="19:20">
      <c r="S421834" s="33"/>
      <c r="T421834" s="33"/>
    </row>
    <row r="421851" spans="19:20">
      <c r="S421851" s="33"/>
      <c r="T421851" s="33"/>
    </row>
    <row r="421868" spans="19:20">
      <c r="S421868" s="33"/>
      <c r="T421868" s="33"/>
    </row>
    <row r="421885" spans="19:20">
      <c r="S421885" s="33"/>
      <c r="T421885" s="33"/>
    </row>
    <row r="421902" spans="19:20">
      <c r="S421902" s="33"/>
      <c r="T421902" s="33"/>
    </row>
    <row r="421919" spans="19:20">
      <c r="S421919" s="33"/>
      <c r="T421919" s="33"/>
    </row>
    <row r="421936" spans="19:20">
      <c r="S421936" s="33"/>
      <c r="T421936" s="33"/>
    </row>
    <row r="421953" spans="19:20">
      <c r="S421953" s="33"/>
      <c r="T421953" s="33"/>
    </row>
    <row r="421970" spans="19:20">
      <c r="S421970" s="33"/>
      <c r="T421970" s="33"/>
    </row>
    <row r="421987" spans="19:20">
      <c r="S421987" s="33"/>
      <c r="T421987" s="33"/>
    </row>
    <row r="422004" spans="19:20">
      <c r="S422004" s="33"/>
      <c r="T422004" s="33"/>
    </row>
    <row r="422021" spans="19:20">
      <c r="S422021" s="33"/>
      <c r="T422021" s="33"/>
    </row>
    <row r="422038" spans="19:20">
      <c r="S422038" s="33"/>
      <c r="T422038" s="33"/>
    </row>
    <row r="422055" spans="19:20">
      <c r="S422055" s="33"/>
      <c r="T422055" s="33"/>
    </row>
    <row r="422072" spans="19:20">
      <c r="S422072" s="33"/>
      <c r="T422072" s="33"/>
    </row>
    <row r="422089" spans="19:20">
      <c r="S422089" s="33"/>
      <c r="T422089" s="33"/>
    </row>
    <row r="422106" spans="19:20">
      <c r="S422106" s="33"/>
      <c r="T422106" s="33"/>
    </row>
    <row r="422123" spans="19:20">
      <c r="S422123" s="33"/>
      <c r="T422123" s="33"/>
    </row>
    <row r="422140" spans="19:20">
      <c r="S422140" s="33"/>
      <c r="T422140" s="33"/>
    </row>
    <row r="422157" spans="19:20">
      <c r="S422157" s="33"/>
      <c r="T422157" s="33"/>
    </row>
    <row r="422174" spans="19:20">
      <c r="S422174" s="33"/>
      <c r="T422174" s="33"/>
    </row>
    <row r="422191" spans="19:20">
      <c r="S422191" s="33"/>
      <c r="T422191" s="33"/>
    </row>
    <row r="422208" spans="19:20">
      <c r="S422208" s="33"/>
      <c r="T422208" s="33"/>
    </row>
    <row r="422225" spans="19:20">
      <c r="S422225" s="33"/>
      <c r="T422225" s="33"/>
    </row>
    <row r="422242" spans="19:20">
      <c r="S422242" s="33"/>
      <c r="T422242" s="33"/>
    </row>
    <row r="422259" spans="19:20">
      <c r="S422259" s="33"/>
      <c r="T422259" s="33"/>
    </row>
    <row r="422276" spans="19:20">
      <c r="S422276" s="33"/>
      <c r="T422276" s="33"/>
    </row>
    <row r="422293" spans="19:20">
      <c r="S422293" s="33"/>
      <c r="T422293" s="33"/>
    </row>
    <row r="422310" spans="19:20">
      <c r="S422310" s="33"/>
      <c r="T422310" s="33"/>
    </row>
    <row r="422327" spans="19:20">
      <c r="S422327" s="33"/>
      <c r="T422327" s="33"/>
    </row>
    <row r="422344" spans="19:20">
      <c r="S422344" s="33"/>
      <c r="T422344" s="33"/>
    </row>
    <row r="422361" spans="19:20">
      <c r="S422361" s="33"/>
      <c r="T422361" s="33"/>
    </row>
    <row r="422378" spans="19:20">
      <c r="S422378" s="33"/>
      <c r="T422378" s="33"/>
    </row>
    <row r="422395" spans="19:20">
      <c r="S422395" s="33"/>
      <c r="T422395" s="33"/>
    </row>
    <row r="422412" spans="19:20">
      <c r="S422412" s="33"/>
      <c r="T422412" s="33"/>
    </row>
    <row r="422429" spans="19:20">
      <c r="S422429" s="33"/>
      <c r="T422429" s="33"/>
    </row>
    <row r="422446" spans="19:20">
      <c r="S422446" s="33"/>
      <c r="T422446" s="33"/>
    </row>
    <row r="422463" spans="19:20">
      <c r="S422463" s="33"/>
      <c r="T422463" s="33"/>
    </row>
    <row r="422480" spans="19:20">
      <c r="S422480" s="33"/>
      <c r="T422480" s="33"/>
    </row>
    <row r="422497" spans="19:20">
      <c r="S422497" s="33"/>
      <c r="T422497" s="33"/>
    </row>
    <row r="422514" spans="19:20">
      <c r="S422514" s="33"/>
      <c r="T422514" s="33"/>
    </row>
    <row r="422531" spans="19:20">
      <c r="S422531" s="33"/>
      <c r="T422531" s="33"/>
    </row>
    <row r="422548" spans="19:20">
      <c r="S422548" s="33"/>
      <c r="T422548" s="33"/>
    </row>
    <row r="422565" spans="19:20">
      <c r="S422565" s="33"/>
      <c r="T422565" s="33"/>
    </row>
    <row r="422582" spans="19:20">
      <c r="S422582" s="33"/>
      <c r="T422582" s="33"/>
    </row>
    <row r="422599" spans="19:20">
      <c r="S422599" s="33"/>
      <c r="T422599" s="33"/>
    </row>
    <row r="422616" spans="19:20">
      <c r="S422616" s="33"/>
      <c r="T422616" s="33"/>
    </row>
    <row r="422633" spans="19:20">
      <c r="S422633" s="33"/>
      <c r="T422633" s="33"/>
    </row>
    <row r="422650" spans="19:20">
      <c r="S422650" s="33"/>
      <c r="T422650" s="33"/>
    </row>
    <row r="422667" spans="19:20">
      <c r="S422667" s="33"/>
      <c r="T422667" s="33"/>
    </row>
    <row r="422684" spans="19:20">
      <c r="S422684" s="33"/>
      <c r="T422684" s="33"/>
    </row>
    <row r="422701" spans="19:20">
      <c r="S422701" s="33"/>
      <c r="T422701" s="33"/>
    </row>
    <row r="422718" spans="19:20">
      <c r="S422718" s="33"/>
      <c r="T422718" s="33"/>
    </row>
    <row r="422735" spans="19:20">
      <c r="S422735" s="33"/>
      <c r="T422735" s="33"/>
    </row>
    <row r="422752" spans="19:20">
      <c r="S422752" s="33"/>
      <c r="T422752" s="33"/>
    </row>
    <row r="422769" spans="19:20">
      <c r="S422769" s="33"/>
      <c r="T422769" s="33"/>
    </row>
    <row r="422786" spans="19:20">
      <c r="S422786" s="33"/>
      <c r="T422786" s="33"/>
    </row>
    <row r="422803" spans="19:20">
      <c r="S422803" s="33"/>
      <c r="T422803" s="33"/>
    </row>
    <row r="422820" spans="19:20">
      <c r="S422820" s="33"/>
      <c r="T422820" s="33"/>
    </row>
    <row r="422837" spans="19:20">
      <c r="S422837" s="33"/>
      <c r="T422837" s="33"/>
    </row>
    <row r="422854" spans="19:20">
      <c r="S422854" s="33"/>
      <c r="T422854" s="33"/>
    </row>
    <row r="422871" spans="19:20">
      <c r="S422871" s="33"/>
      <c r="T422871" s="33"/>
    </row>
    <row r="422888" spans="19:20">
      <c r="S422888" s="33"/>
      <c r="T422888" s="33"/>
    </row>
    <row r="422905" spans="19:20">
      <c r="S422905" s="33"/>
      <c r="T422905" s="33"/>
    </row>
    <row r="422922" spans="19:20">
      <c r="S422922" s="33"/>
      <c r="T422922" s="33"/>
    </row>
    <row r="422939" spans="19:20">
      <c r="S422939" s="33"/>
      <c r="T422939" s="33"/>
    </row>
    <row r="422956" spans="19:20">
      <c r="S422956" s="33"/>
      <c r="T422956" s="33"/>
    </row>
    <row r="422973" spans="19:20">
      <c r="S422973" s="33"/>
      <c r="T422973" s="33"/>
    </row>
    <row r="422990" spans="19:20">
      <c r="S422990" s="33"/>
      <c r="T422990" s="33"/>
    </row>
    <row r="423007" spans="19:20">
      <c r="S423007" s="33"/>
      <c r="T423007" s="33"/>
    </row>
    <row r="423024" spans="19:20">
      <c r="S423024" s="33"/>
      <c r="T423024" s="33"/>
    </row>
    <row r="423041" spans="19:20">
      <c r="S423041" s="33"/>
      <c r="T423041" s="33"/>
    </row>
    <row r="423058" spans="19:20">
      <c r="S423058" s="33"/>
      <c r="T423058" s="33"/>
    </row>
    <row r="423075" spans="19:20">
      <c r="S423075" s="33"/>
      <c r="T423075" s="33"/>
    </row>
    <row r="423092" spans="19:20">
      <c r="S423092" s="33"/>
      <c r="T423092" s="33"/>
    </row>
    <row r="423109" spans="19:20">
      <c r="S423109" s="33"/>
      <c r="T423109" s="33"/>
    </row>
    <row r="423126" spans="19:20">
      <c r="S423126" s="33"/>
      <c r="T423126" s="33"/>
    </row>
    <row r="423143" spans="19:20">
      <c r="S423143" s="33"/>
      <c r="T423143" s="33"/>
    </row>
    <row r="423160" spans="19:20">
      <c r="S423160" s="33"/>
      <c r="T423160" s="33"/>
    </row>
    <row r="423177" spans="19:20">
      <c r="S423177" s="33"/>
      <c r="T423177" s="33"/>
    </row>
    <row r="423194" spans="19:20">
      <c r="S423194" s="33"/>
      <c r="T423194" s="33"/>
    </row>
    <row r="423211" spans="19:20">
      <c r="S423211" s="33"/>
      <c r="T423211" s="33"/>
    </row>
    <row r="423228" spans="19:20">
      <c r="S423228" s="33"/>
      <c r="T423228" s="33"/>
    </row>
    <row r="423245" spans="19:20">
      <c r="S423245" s="33"/>
      <c r="T423245" s="33"/>
    </row>
    <row r="423262" spans="19:20">
      <c r="S423262" s="33"/>
      <c r="T423262" s="33"/>
    </row>
    <row r="423279" spans="19:20">
      <c r="S423279" s="33"/>
      <c r="T423279" s="33"/>
    </row>
    <row r="423296" spans="19:20">
      <c r="S423296" s="33"/>
      <c r="T423296" s="33"/>
    </row>
    <row r="423313" spans="19:20">
      <c r="S423313" s="33"/>
      <c r="T423313" s="33"/>
    </row>
    <row r="423330" spans="19:20">
      <c r="S423330" s="33"/>
      <c r="T423330" s="33"/>
    </row>
    <row r="423347" spans="19:20">
      <c r="S423347" s="33"/>
      <c r="T423347" s="33"/>
    </row>
    <row r="423364" spans="19:20">
      <c r="S423364" s="33"/>
      <c r="T423364" s="33"/>
    </row>
    <row r="423381" spans="19:20">
      <c r="S423381" s="33"/>
      <c r="T423381" s="33"/>
    </row>
    <row r="423398" spans="19:20">
      <c r="S423398" s="33"/>
      <c r="T423398" s="33"/>
    </row>
    <row r="423415" spans="19:20">
      <c r="S423415" s="33"/>
      <c r="T423415" s="33"/>
    </row>
    <row r="423432" spans="19:20">
      <c r="S423432" s="33"/>
      <c r="T423432" s="33"/>
    </row>
    <row r="423449" spans="19:20">
      <c r="S423449" s="33"/>
      <c r="T423449" s="33"/>
    </row>
    <row r="423466" spans="19:20">
      <c r="S423466" s="33"/>
      <c r="T423466" s="33"/>
    </row>
    <row r="423483" spans="19:20">
      <c r="S423483" s="33"/>
      <c r="T423483" s="33"/>
    </row>
    <row r="423500" spans="19:20">
      <c r="S423500" s="33"/>
      <c r="T423500" s="33"/>
    </row>
    <row r="423517" spans="19:20">
      <c r="S423517" s="33"/>
      <c r="T423517" s="33"/>
    </row>
    <row r="423534" spans="19:20">
      <c r="S423534" s="33"/>
      <c r="T423534" s="33"/>
    </row>
    <row r="423551" spans="19:20">
      <c r="S423551" s="33"/>
      <c r="T423551" s="33"/>
    </row>
    <row r="423568" spans="19:20">
      <c r="S423568" s="33"/>
      <c r="T423568" s="33"/>
    </row>
    <row r="423585" spans="19:20">
      <c r="S423585" s="33"/>
      <c r="T423585" s="33"/>
    </row>
    <row r="423602" spans="19:20">
      <c r="S423602" s="33"/>
      <c r="T423602" s="33"/>
    </row>
    <row r="423619" spans="19:20">
      <c r="S423619" s="33"/>
      <c r="T423619" s="33"/>
    </row>
    <row r="423636" spans="19:20">
      <c r="S423636" s="33"/>
      <c r="T423636" s="33"/>
    </row>
    <row r="423653" spans="19:20">
      <c r="S423653" s="33"/>
      <c r="T423653" s="33"/>
    </row>
    <row r="423670" spans="19:20">
      <c r="S423670" s="33"/>
      <c r="T423670" s="33"/>
    </row>
    <row r="423687" spans="19:20">
      <c r="S423687" s="33"/>
      <c r="T423687" s="33"/>
    </row>
    <row r="423704" spans="19:20">
      <c r="S423704" s="33"/>
      <c r="T423704" s="33"/>
    </row>
    <row r="423721" spans="19:20">
      <c r="S423721" s="33"/>
      <c r="T423721" s="33"/>
    </row>
    <row r="423738" spans="19:20">
      <c r="S423738" s="33"/>
      <c r="T423738" s="33"/>
    </row>
    <row r="423755" spans="19:20">
      <c r="S423755" s="33"/>
      <c r="T423755" s="33"/>
    </row>
    <row r="423772" spans="19:20">
      <c r="S423772" s="33"/>
      <c r="T423772" s="33"/>
    </row>
    <row r="423789" spans="19:20">
      <c r="S423789" s="33"/>
      <c r="T423789" s="33"/>
    </row>
    <row r="423806" spans="19:20">
      <c r="S423806" s="33"/>
      <c r="T423806" s="33"/>
    </row>
    <row r="423823" spans="19:20">
      <c r="S423823" s="33"/>
      <c r="T423823" s="33"/>
    </row>
    <row r="423840" spans="19:20">
      <c r="S423840" s="33"/>
      <c r="T423840" s="33"/>
    </row>
    <row r="423857" spans="19:20">
      <c r="S423857" s="33"/>
      <c r="T423857" s="33"/>
    </row>
    <row r="423874" spans="19:20">
      <c r="S423874" s="33"/>
      <c r="T423874" s="33"/>
    </row>
    <row r="423891" spans="19:20">
      <c r="S423891" s="33"/>
      <c r="T423891" s="33"/>
    </row>
    <row r="423908" spans="19:20">
      <c r="S423908" s="33"/>
      <c r="T423908" s="33"/>
    </row>
    <row r="423925" spans="19:20">
      <c r="S423925" s="33"/>
      <c r="T423925" s="33"/>
    </row>
    <row r="423942" spans="19:20">
      <c r="S423942" s="33"/>
      <c r="T423942" s="33"/>
    </row>
    <row r="423959" spans="19:20">
      <c r="S423959" s="33"/>
      <c r="T423959" s="33"/>
    </row>
    <row r="423976" spans="19:20">
      <c r="S423976" s="33"/>
      <c r="T423976" s="33"/>
    </row>
    <row r="423993" spans="19:20">
      <c r="S423993" s="33"/>
      <c r="T423993" s="33"/>
    </row>
    <row r="424010" spans="19:20">
      <c r="S424010" s="33"/>
      <c r="T424010" s="33"/>
    </row>
    <row r="424027" spans="19:20">
      <c r="S424027" s="33"/>
      <c r="T424027" s="33"/>
    </row>
    <row r="424044" spans="19:20">
      <c r="S424044" s="33"/>
      <c r="T424044" s="33"/>
    </row>
    <row r="424061" spans="19:20">
      <c r="S424061" s="33"/>
      <c r="T424061" s="33"/>
    </row>
    <row r="424078" spans="19:20">
      <c r="S424078" s="33"/>
      <c r="T424078" s="33"/>
    </row>
    <row r="424095" spans="19:20">
      <c r="S424095" s="33"/>
      <c r="T424095" s="33"/>
    </row>
    <row r="424112" spans="19:20">
      <c r="S424112" s="33"/>
      <c r="T424112" s="33"/>
    </row>
    <row r="424129" spans="19:20">
      <c r="S424129" s="33"/>
      <c r="T424129" s="33"/>
    </row>
    <row r="424146" spans="19:20">
      <c r="S424146" s="33"/>
      <c r="T424146" s="33"/>
    </row>
    <row r="424163" spans="19:20">
      <c r="S424163" s="33"/>
      <c r="T424163" s="33"/>
    </row>
    <row r="424180" spans="19:20">
      <c r="S424180" s="33"/>
      <c r="T424180" s="33"/>
    </row>
    <row r="424197" spans="19:20">
      <c r="S424197" s="33"/>
      <c r="T424197" s="33"/>
    </row>
    <row r="424214" spans="19:20">
      <c r="S424214" s="33"/>
      <c r="T424214" s="33"/>
    </row>
    <row r="424231" spans="19:20">
      <c r="S424231" s="33"/>
      <c r="T424231" s="33"/>
    </row>
    <row r="424248" spans="19:20">
      <c r="S424248" s="33"/>
      <c r="T424248" s="33"/>
    </row>
    <row r="424265" spans="19:20">
      <c r="S424265" s="33"/>
      <c r="T424265" s="33"/>
    </row>
    <row r="424282" spans="19:20">
      <c r="S424282" s="33"/>
      <c r="T424282" s="33"/>
    </row>
    <row r="424299" spans="19:20">
      <c r="S424299" s="33"/>
      <c r="T424299" s="33"/>
    </row>
    <row r="424316" spans="19:20">
      <c r="S424316" s="33"/>
      <c r="T424316" s="33"/>
    </row>
    <row r="424333" spans="19:20">
      <c r="S424333" s="33"/>
      <c r="T424333" s="33"/>
    </row>
    <row r="424350" spans="19:20">
      <c r="S424350" s="33"/>
      <c r="T424350" s="33"/>
    </row>
    <row r="424367" spans="19:20">
      <c r="S424367" s="33"/>
      <c r="T424367" s="33"/>
    </row>
    <row r="424384" spans="19:20">
      <c r="S424384" s="33"/>
      <c r="T424384" s="33"/>
    </row>
    <row r="424401" spans="19:20">
      <c r="S424401" s="33"/>
      <c r="T424401" s="33"/>
    </row>
    <row r="424418" spans="19:20">
      <c r="S424418" s="33"/>
      <c r="T424418" s="33"/>
    </row>
    <row r="424435" spans="19:20">
      <c r="S424435" s="33"/>
      <c r="T424435" s="33"/>
    </row>
    <row r="424452" spans="19:20">
      <c r="S424452" s="33"/>
      <c r="T424452" s="33"/>
    </row>
    <row r="424469" spans="19:20">
      <c r="S424469" s="33"/>
      <c r="T424469" s="33"/>
    </row>
    <row r="424486" spans="19:20">
      <c r="S424486" s="33"/>
      <c r="T424486" s="33"/>
    </row>
    <row r="424503" spans="19:20">
      <c r="S424503" s="33"/>
      <c r="T424503" s="33"/>
    </row>
    <row r="424520" spans="19:20">
      <c r="S424520" s="33"/>
      <c r="T424520" s="33"/>
    </row>
    <row r="424537" spans="19:20">
      <c r="S424537" s="33"/>
      <c r="T424537" s="33"/>
    </row>
    <row r="424554" spans="19:20">
      <c r="S424554" s="33"/>
      <c r="T424554" s="33"/>
    </row>
    <row r="424571" spans="19:20">
      <c r="S424571" s="33"/>
      <c r="T424571" s="33"/>
    </row>
    <row r="424588" spans="19:20">
      <c r="S424588" s="33"/>
      <c r="T424588" s="33"/>
    </row>
    <row r="424605" spans="19:20">
      <c r="S424605" s="33"/>
      <c r="T424605" s="33"/>
    </row>
    <row r="424622" spans="19:20">
      <c r="S424622" s="33"/>
      <c r="T424622" s="33"/>
    </row>
    <row r="424639" spans="19:20">
      <c r="S424639" s="33"/>
      <c r="T424639" s="33"/>
    </row>
    <row r="424656" spans="19:20">
      <c r="S424656" s="33"/>
      <c r="T424656" s="33"/>
    </row>
    <row r="424673" spans="19:20">
      <c r="S424673" s="33"/>
      <c r="T424673" s="33"/>
    </row>
    <row r="424690" spans="19:20">
      <c r="S424690" s="33"/>
      <c r="T424690" s="33"/>
    </row>
    <row r="424707" spans="19:20">
      <c r="S424707" s="33"/>
      <c r="T424707" s="33"/>
    </row>
    <row r="424724" spans="19:20">
      <c r="S424724" s="33"/>
      <c r="T424724" s="33"/>
    </row>
    <row r="424741" spans="19:20">
      <c r="S424741" s="33"/>
      <c r="T424741" s="33"/>
    </row>
    <row r="424758" spans="19:20">
      <c r="S424758" s="33"/>
      <c r="T424758" s="33"/>
    </row>
    <row r="424775" spans="19:20">
      <c r="S424775" s="33"/>
      <c r="T424775" s="33"/>
    </row>
    <row r="424792" spans="19:20">
      <c r="S424792" s="33"/>
      <c r="T424792" s="33"/>
    </row>
    <row r="424809" spans="19:20">
      <c r="S424809" s="33"/>
      <c r="T424809" s="33"/>
    </row>
    <row r="424826" spans="19:20">
      <c r="S424826" s="33"/>
      <c r="T424826" s="33"/>
    </row>
    <row r="424843" spans="19:20">
      <c r="S424843" s="33"/>
      <c r="T424843" s="33"/>
    </row>
    <row r="424860" spans="19:20">
      <c r="S424860" s="33"/>
      <c r="T424860" s="33"/>
    </row>
    <row r="424877" spans="19:20">
      <c r="S424877" s="33"/>
      <c r="T424877" s="33"/>
    </row>
    <row r="424894" spans="19:20">
      <c r="S424894" s="33"/>
      <c r="T424894" s="33"/>
    </row>
    <row r="424911" spans="19:20">
      <c r="S424911" s="33"/>
      <c r="T424911" s="33"/>
    </row>
    <row r="424928" spans="19:20">
      <c r="S424928" s="33"/>
      <c r="T424928" s="33"/>
    </row>
    <row r="424945" spans="19:20">
      <c r="S424945" s="33"/>
      <c r="T424945" s="33"/>
    </row>
    <row r="424962" spans="19:20">
      <c r="S424962" s="33"/>
      <c r="T424962" s="33"/>
    </row>
    <row r="424979" spans="19:20">
      <c r="S424979" s="33"/>
      <c r="T424979" s="33"/>
    </row>
    <row r="424996" spans="19:20">
      <c r="S424996" s="33"/>
      <c r="T424996" s="33"/>
    </row>
    <row r="425013" spans="19:20">
      <c r="S425013" s="33"/>
      <c r="T425013" s="33"/>
    </row>
    <row r="425030" spans="19:20">
      <c r="S425030" s="33"/>
      <c r="T425030" s="33"/>
    </row>
    <row r="425047" spans="19:20">
      <c r="S425047" s="33"/>
      <c r="T425047" s="33"/>
    </row>
    <row r="425064" spans="19:20">
      <c r="S425064" s="33"/>
      <c r="T425064" s="33"/>
    </row>
    <row r="425081" spans="19:20">
      <c r="S425081" s="33"/>
      <c r="T425081" s="33"/>
    </row>
    <row r="425098" spans="19:20">
      <c r="S425098" s="33"/>
      <c r="T425098" s="33"/>
    </row>
    <row r="425115" spans="19:20">
      <c r="S425115" s="33"/>
      <c r="T425115" s="33"/>
    </row>
    <row r="425132" spans="19:20">
      <c r="S425132" s="33"/>
      <c r="T425132" s="33"/>
    </row>
    <row r="425149" spans="19:20">
      <c r="S425149" s="33"/>
      <c r="T425149" s="33"/>
    </row>
    <row r="425166" spans="19:20">
      <c r="S425166" s="33"/>
      <c r="T425166" s="33"/>
    </row>
    <row r="425183" spans="19:20">
      <c r="S425183" s="33"/>
      <c r="T425183" s="33"/>
    </row>
    <row r="425200" spans="19:20">
      <c r="S425200" s="33"/>
      <c r="T425200" s="33"/>
    </row>
    <row r="425217" spans="19:20">
      <c r="S425217" s="33"/>
      <c r="T425217" s="33"/>
    </row>
    <row r="425234" spans="19:20">
      <c r="S425234" s="33"/>
      <c r="T425234" s="33"/>
    </row>
    <row r="425251" spans="19:20">
      <c r="S425251" s="33"/>
      <c r="T425251" s="33"/>
    </row>
    <row r="425268" spans="19:20">
      <c r="S425268" s="33"/>
      <c r="T425268" s="33"/>
    </row>
    <row r="425285" spans="19:20">
      <c r="S425285" s="33"/>
      <c r="T425285" s="33"/>
    </row>
    <row r="425302" spans="19:20">
      <c r="S425302" s="33"/>
      <c r="T425302" s="33"/>
    </row>
    <row r="425319" spans="19:20">
      <c r="S425319" s="33"/>
      <c r="T425319" s="33"/>
    </row>
    <row r="425336" spans="19:20">
      <c r="S425336" s="33"/>
      <c r="T425336" s="33"/>
    </row>
    <row r="425353" spans="19:20">
      <c r="S425353" s="33"/>
      <c r="T425353" s="33"/>
    </row>
    <row r="425370" spans="19:20">
      <c r="S425370" s="33"/>
      <c r="T425370" s="33"/>
    </row>
    <row r="425387" spans="19:20">
      <c r="S425387" s="33"/>
      <c r="T425387" s="33"/>
    </row>
    <row r="425404" spans="19:20">
      <c r="S425404" s="33"/>
      <c r="T425404" s="33"/>
    </row>
    <row r="425421" spans="19:20">
      <c r="S425421" s="33"/>
      <c r="T425421" s="33"/>
    </row>
    <row r="425438" spans="19:20">
      <c r="S425438" s="33"/>
      <c r="T425438" s="33"/>
    </row>
    <row r="425455" spans="19:20">
      <c r="S425455" s="33"/>
      <c r="T425455" s="33"/>
    </row>
    <row r="425472" spans="19:20">
      <c r="S425472" s="33"/>
      <c r="T425472" s="33"/>
    </row>
    <row r="425489" spans="19:20">
      <c r="S425489" s="33"/>
      <c r="T425489" s="33"/>
    </row>
    <row r="425506" spans="19:20">
      <c r="S425506" s="33"/>
      <c r="T425506" s="33"/>
    </row>
    <row r="425523" spans="19:20">
      <c r="S425523" s="33"/>
      <c r="T425523" s="33"/>
    </row>
    <row r="425540" spans="19:20">
      <c r="S425540" s="33"/>
      <c r="T425540" s="33"/>
    </row>
    <row r="425557" spans="19:20">
      <c r="S425557" s="33"/>
      <c r="T425557" s="33"/>
    </row>
    <row r="425574" spans="19:20">
      <c r="S425574" s="33"/>
      <c r="T425574" s="33"/>
    </row>
    <row r="425591" spans="19:20">
      <c r="S425591" s="33"/>
      <c r="T425591" s="33"/>
    </row>
    <row r="425608" spans="19:20">
      <c r="S425608" s="33"/>
      <c r="T425608" s="33"/>
    </row>
    <row r="425625" spans="19:20">
      <c r="S425625" s="33"/>
      <c r="T425625" s="33"/>
    </row>
    <row r="425642" spans="19:20">
      <c r="S425642" s="33"/>
      <c r="T425642" s="33"/>
    </row>
    <row r="425659" spans="19:20">
      <c r="S425659" s="33"/>
      <c r="T425659" s="33"/>
    </row>
    <row r="425676" spans="19:20">
      <c r="S425676" s="33"/>
      <c r="T425676" s="33"/>
    </row>
    <row r="425693" spans="19:20">
      <c r="S425693" s="33"/>
      <c r="T425693" s="33"/>
    </row>
    <row r="425710" spans="19:20">
      <c r="S425710" s="33"/>
      <c r="T425710" s="33"/>
    </row>
    <row r="425727" spans="19:20">
      <c r="S425727" s="33"/>
      <c r="T425727" s="33"/>
    </row>
    <row r="425744" spans="19:20">
      <c r="S425744" s="33"/>
      <c r="T425744" s="33"/>
    </row>
    <row r="425761" spans="19:20">
      <c r="S425761" s="33"/>
      <c r="T425761" s="33"/>
    </row>
    <row r="425778" spans="19:20">
      <c r="S425778" s="33"/>
      <c r="T425778" s="33"/>
    </row>
    <row r="425795" spans="19:20">
      <c r="S425795" s="33"/>
      <c r="T425795" s="33"/>
    </row>
    <row r="425812" spans="19:20">
      <c r="S425812" s="33"/>
      <c r="T425812" s="33"/>
    </row>
    <row r="425829" spans="19:20">
      <c r="S425829" s="33"/>
      <c r="T425829" s="33"/>
    </row>
    <row r="425846" spans="19:20">
      <c r="S425846" s="33"/>
      <c r="T425846" s="33"/>
    </row>
    <row r="425863" spans="19:20">
      <c r="S425863" s="33"/>
      <c r="T425863" s="33"/>
    </row>
    <row r="425880" spans="19:20">
      <c r="S425880" s="33"/>
      <c r="T425880" s="33"/>
    </row>
    <row r="425897" spans="19:20">
      <c r="S425897" s="33"/>
      <c r="T425897" s="33"/>
    </row>
    <row r="425914" spans="19:20">
      <c r="S425914" s="33"/>
      <c r="T425914" s="33"/>
    </row>
    <row r="425931" spans="19:20">
      <c r="S425931" s="33"/>
      <c r="T425931" s="33"/>
    </row>
    <row r="425948" spans="19:20">
      <c r="S425948" s="33"/>
      <c r="T425948" s="33"/>
    </row>
    <row r="425965" spans="19:20">
      <c r="S425965" s="33"/>
      <c r="T425965" s="33"/>
    </row>
    <row r="425982" spans="19:20">
      <c r="S425982" s="33"/>
      <c r="T425982" s="33"/>
    </row>
    <row r="425999" spans="19:20">
      <c r="S425999" s="33"/>
      <c r="T425999" s="33"/>
    </row>
    <row r="426016" spans="19:20">
      <c r="S426016" s="33"/>
      <c r="T426016" s="33"/>
    </row>
    <row r="426033" spans="19:20">
      <c r="S426033" s="33"/>
      <c r="T426033" s="33"/>
    </row>
    <row r="426050" spans="19:20">
      <c r="S426050" s="33"/>
      <c r="T426050" s="33"/>
    </row>
    <row r="426067" spans="19:20">
      <c r="S426067" s="33"/>
      <c r="T426067" s="33"/>
    </row>
    <row r="426084" spans="19:20">
      <c r="S426084" s="33"/>
      <c r="T426084" s="33"/>
    </row>
    <row r="426101" spans="19:20">
      <c r="S426101" s="33"/>
      <c r="T426101" s="33"/>
    </row>
    <row r="426118" spans="19:20">
      <c r="S426118" s="33"/>
      <c r="T426118" s="33"/>
    </row>
    <row r="426135" spans="19:20">
      <c r="S426135" s="33"/>
      <c r="T426135" s="33"/>
    </row>
    <row r="426152" spans="19:20">
      <c r="S426152" s="33"/>
      <c r="T426152" s="33"/>
    </row>
    <row r="426169" spans="19:20">
      <c r="S426169" s="33"/>
      <c r="T426169" s="33"/>
    </row>
    <row r="426186" spans="19:20">
      <c r="S426186" s="33"/>
      <c r="T426186" s="33"/>
    </row>
    <row r="426203" spans="19:20">
      <c r="S426203" s="33"/>
      <c r="T426203" s="33"/>
    </row>
    <row r="426220" spans="19:20">
      <c r="S426220" s="33"/>
      <c r="T426220" s="33"/>
    </row>
    <row r="426237" spans="19:20">
      <c r="S426237" s="33"/>
      <c r="T426237" s="33"/>
    </row>
    <row r="426254" spans="19:20">
      <c r="S426254" s="33"/>
      <c r="T426254" s="33"/>
    </row>
    <row r="426271" spans="19:20">
      <c r="S426271" s="33"/>
      <c r="T426271" s="33"/>
    </row>
    <row r="426288" spans="19:20">
      <c r="S426288" s="33"/>
      <c r="T426288" s="33"/>
    </row>
    <row r="426305" spans="19:20">
      <c r="S426305" s="33"/>
      <c r="T426305" s="33"/>
    </row>
    <row r="426322" spans="19:20">
      <c r="S426322" s="33"/>
      <c r="T426322" s="33"/>
    </row>
    <row r="426339" spans="19:20">
      <c r="S426339" s="33"/>
      <c r="T426339" s="33"/>
    </row>
    <row r="426356" spans="19:20">
      <c r="S426356" s="33"/>
      <c r="T426356" s="33"/>
    </row>
    <row r="426373" spans="19:20">
      <c r="S426373" s="33"/>
      <c r="T426373" s="33"/>
    </row>
    <row r="426390" spans="19:20">
      <c r="S426390" s="33"/>
      <c r="T426390" s="33"/>
    </row>
    <row r="426407" spans="19:20">
      <c r="S426407" s="33"/>
      <c r="T426407" s="33"/>
    </row>
    <row r="426424" spans="19:20">
      <c r="S426424" s="33"/>
      <c r="T426424" s="33"/>
    </row>
    <row r="426441" spans="19:20">
      <c r="S426441" s="33"/>
      <c r="T426441" s="33"/>
    </row>
    <row r="426458" spans="19:20">
      <c r="S426458" s="33"/>
      <c r="T426458" s="33"/>
    </row>
    <row r="426475" spans="19:20">
      <c r="S426475" s="33"/>
      <c r="T426475" s="33"/>
    </row>
    <row r="426492" spans="19:20">
      <c r="S426492" s="33"/>
      <c r="T426492" s="33"/>
    </row>
    <row r="426509" spans="19:20">
      <c r="S426509" s="33"/>
      <c r="T426509" s="33"/>
    </row>
    <row r="426526" spans="19:20">
      <c r="S426526" s="33"/>
      <c r="T426526" s="33"/>
    </row>
    <row r="426543" spans="19:20">
      <c r="S426543" s="33"/>
      <c r="T426543" s="33"/>
    </row>
    <row r="426560" spans="19:20">
      <c r="S426560" s="33"/>
      <c r="T426560" s="33"/>
    </row>
    <row r="426577" spans="19:20">
      <c r="S426577" s="33"/>
      <c r="T426577" s="33"/>
    </row>
    <row r="426594" spans="19:20">
      <c r="S426594" s="33"/>
      <c r="T426594" s="33"/>
    </row>
    <row r="426611" spans="19:20">
      <c r="S426611" s="33"/>
      <c r="T426611" s="33"/>
    </row>
    <row r="426628" spans="19:20">
      <c r="S426628" s="33"/>
      <c r="T426628" s="33"/>
    </row>
    <row r="426645" spans="19:20">
      <c r="S426645" s="33"/>
      <c r="T426645" s="33"/>
    </row>
    <row r="426662" spans="19:20">
      <c r="S426662" s="33"/>
      <c r="T426662" s="33"/>
    </row>
    <row r="426679" spans="19:20">
      <c r="S426679" s="33"/>
      <c r="T426679" s="33"/>
    </row>
    <row r="426696" spans="19:20">
      <c r="S426696" s="33"/>
      <c r="T426696" s="33"/>
    </row>
    <row r="426713" spans="19:20">
      <c r="S426713" s="33"/>
      <c r="T426713" s="33"/>
    </row>
    <row r="426730" spans="19:20">
      <c r="S426730" s="33"/>
      <c r="T426730" s="33"/>
    </row>
    <row r="426747" spans="19:20">
      <c r="S426747" s="33"/>
      <c r="T426747" s="33"/>
    </row>
    <row r="426764" spans="19:20">
      <c r="S426764" s="33"/>
      <c r="T426764" s="33"/>
    </row>
    <row r="426781" spans="19:20">
      <c r="S426781" s="33"/>
      <c r="T426781" s="33"/>
    </row>
    <row r="426798" spans="19:20">
      <c r="S426798" s="33"/>
      <c r="T426798" s="33"/>
    </row>
    <row r="426815" spans="19:20">
      <c r="S426815" s="33"/>
      <c r="T426815" s="33"/>
    </row>
    <row r="426832" spans="19:20">
      <c r="S426832" s="33"/>
      <c r="T426832" s="33"/>
    </row>
    <row r="426849" spans="19:20">
      <c r="S426849" s="33"/>
      <c r="T426849" s="33"/>
    </row>
    <row r="426866" spans="19:20">
      <c r="S426866" s="33"/>
      <c r="T426866" s="33"/>
    </row>
    <row r="426883" spans="19:20">
      <c r="S426883" s="33"/>
      <c r="T426883" s="33"/>
    </row>
    <row r="426900" spans="19:20">
      <c r="S426900" s="33"/>
      <c r="T426900" s="33"/>
    </row>
    <row r="426917" spans="19:20">
      <c r="S426917" s="33"/>
      <c r="T426917" s="33"/>
    </row>
    <row r="426934" spans="19:20">
      <c r="S426934" s="33"/>
      <c r="T426934" s="33"/>
    </row>
    <row r="426951" spans="19:20">
      <c r="S426951" s="33"/>
      <c r="T426951" s="33"/>
    </row>
    <row r="426968" spans="19:20">
      <c r="S426968" s="33"/>
      <c r="T426968" s="33"/>
    </row>
    <row r="426985" spans="19:20">
      <c r="S426985" s="33"/>
      <c r="T426985" s="33"/>
    </row>
    <row r="427002" spans="19:20">
      <c r="S427002" s="33"/>
      <c r="T427002" s="33"/>
    </row>
    <row r="427019" spans="19:20">
      <c r="S427019" s="33"/>
      <c r="T427019" s="33"/>
    </row>
    <row r="427036" spans="19:20">
      <c r="S427036" s="33"/>
      <c r="T427036" s="33"/>
    </row>
    <row r="427053" spans="19:20">
      <c r="S427053" s="33"/>
      <c r="T427053" s="33"/>
    </row>
    <row r="427070" spans="19:20">
      <c r="S427070" s="33"/>
      <c r="T427070" s="33"/>
    </row>
    <row r="427087" spans="19:20">
      <c r="S427087" s="33"/>
      <c r="T427087" s="33"/>
    </row>
    <row r="427104" spans="19:20">
      <c r="S427104" s="33"/>
      <c r="T427104" s="33"/>
    </row>
    <row r="427121" spans="19:20">
      <c r="S427121" s="33"/>
      <c r="T427121" s="33"/>
    </row>
    <row r="427138" spans="19:20">
      <c r="S427138" s="33"/>
      <c r="T427138" s="33"/>
    </row>
    <row r="427155" spans="19:20">
      <c r="S427155" s="33"/>
      <c r="T427155" s="33"/>
    </row>
    <row r="427172" spans="19:20">
      <c r="S427172" s="33"/>
      <c r="T427172" s="33"/>
    </row>
    <row r="427189" spans="19:20">
      <c r="S427189" s="33"/>
      <c r="T427189" s="33"/>
    </row>
    <row r="427206" spans="19:20">
      <c r="S427206" s="33"/>
      <c r="T427206" s="33"/>
    </row>
    <row r="427223" spans="19:20">
      <c r="S427223" s="33"/>
      <c r="T427223" s="33"/>
    </row>
    <row r="427240" spans="19:20">
      <c r="S427240" s="33"/>
      <c r="T427240" s="33"/>
    </row>
    <row r="427257" spans="19:20">
      <c r="S427257" s="33"/>
      <c r="T427257" s="33"/>
    </row>
    <row r="427274" spans="19:20">
      <c r="S427274" s="33"/>
      <c r="T427274" s="33"/>
    </row>
    <row r="427291" spans="19:20">
      <c r="S427291" s="33"/>
      <c r="T427291" s="33"/>
    </row>
    <row r="427308" spans="19:20">
      <c r="S427308" s="33"/>
      <c r="T427308" s="33"/>
    </row>
    <row r="427325" spans="19:20">
      <c r="S427325" s="33"/>
      <c r="T427325" s="33"/>
    </row>
    <row r="427342" spans="19:20">
      <c r="S427342" s="33"/>
      <c r="T427342" s="33"/>
    </row>
    <row r="427359" spans="19:20">
      <c r="S427359" s="33"/>
      <c r="T427359" s="33"/>
    </row>
    <row r="427376" spans="19:20">
      <c r="S427376" s="33"/>
      <c r="T427376" s="33"/>
    </row>
    <row r="427393" spans="19:20">
      <c r="S427393" s="33"/>
      <c r="T427393" s="33"/>
    </row>
    <row r="427410" spans="19:20">
      <c r="S427410" s="33"/>
      <c r="T427410" s="33"/>
    </row>
    <row r="427427" spans="19:20">
      <c r="S427427" s="33"/>
      <c r="T427427" s="33"/>
    </row>
    <row r="427444" spans="19:20">
      <c r="S427444" s="33"/>
      <c r="T427444" s="33"/>
    </row>
    <row r="427461" spans="19:20">
      <c r="S427461" s="33"/>
      <c r="T427461" s="33"/>
    </row>
    <row r="427478" spans="19:20">
      <c r="S427478" s="33"/>
      <c r="T427478" s="33"/>
    </row>
    <row r="427495" spans="19:20">
      <c r="S427495" s="33"/>
      <c r="T427495" s="33"/>
    </row>
    <row r="427512" spans="19:20">
      <c r="S427512" s="33"/>
      <c r="T427512" s="33"/>
    </row>
    <row r="427529" spans="19:20">
      <c r="S427529" s="33"/>
      <c r="T427529" s="33"/>
    </row>
    <row r="427546" spans="19:20">
      <c r="S427546" s="33"/>
      <c r="T427546" s="33"/>
    </row>
    <row r="427563" spans="19:20">
      <c r="S427563" s="33"/>
      <c r="T427563" s="33"/>
    </row>
    <row r="427580" spans="19:20">
      <c r="S427580" s="33"/>
      <c r="T427580" s="33"/>
    </row>
    <row r="427597" spans="19:20">
      <c r="S427597" s="33"/>
      <c r="T427597" s="33"/>
    </row>
    <row r="427614" spans="19:20">
      <c r="S427614" s="33"/>
      <c r="T427614" s="33"/>
    </row>
    <row r="427631" spans="19:20">
      <c r="S427631" s="33"/>
      <c r="T427631" s="33"/>
    </row>
    <row r="427648" spans="19:20">
      <c r="S427648" s="33"/>
      <c r="T427648" s="33"/>
    </row>
    <row r="427665" spans="19:20">
      <c r="S427665" s="33"/>
      <c r="T427665" s="33"/>
    </row>
    <row r="427682" spans="19:20">
      <c r="S427682" s="33"/>
      <c r="T427682" s="33"/>
    </row>
    <row r="427699" spans="19:20">
      <c r="S427699" s="33"/>
      <c r="T427699" s="33"/>
    </row>
    <row r="427716" spans="19:20">
      <c r="S427716" s="33"/>
      <c r="T427716" s="33"/>
    </row>
    <row r="427733" spans="19:20">
      <c r="S427733" s="33"/>
      <c r="T427733" s="33"/>
    </row>
    <row r="427750" spans="19:20">
      <c r="S427750" s="33"/>
      <c r="T427750" s="33"/>
    </row>
    <row r="427767" spans="19:20">
      <c r="S427767" s="33"/>
      <c r="T427767" s="33"/>
    </row>
    <row r="427784" spans="19:20">
      <c r="S427784" s="33"/>
      <c r="T427784" s="33"/>
    </row>
    <row r="427801" spans="19:20">
      <c r="S427801" s="33"/>
      <c r="T427801" s="33"/>
    </row>
    <row r="427818" spans="19:20">
      <c r="S427818" s="33"/>
      <c r="T427818" s="33"/>
    </row>
    <row r="427835" spans="19:20">
      <c r="S427835" s="33"/>
      <c r="T427835" s="33"/>
    </row>
    <row r="427852" spans="19:20">
      <c r="S427852" s="33"/>
      <c r="T427852" s="33"/>
    </row>
    <row r="427869" spans="19:20">
      <c r="S427869" s="33"/>
      <c r="T427869" s="33"/>
    </row>
    <row r="427886" spans="19:20">
      <c r="S427886" s="33"/>
      <c r="T427886" s="33"/>
    </row>
    <row r="427903" spans="19:20">
      <c r="S427903" s="33"/>
      <c r="T427903" s="33"/>
    </row>
    <row r="427920" spans="19:20">
      <c r="S427920" s="33"/>
      <c r="T427920" s="33"/>
    </row>
    <row r="427937" spans="19:20">
      <c r="S427937" s="33"/>
      <c r="T427937" s="33"/>
    </row>
    <row r="427954" spans="19:20">
      <c r="S427954" s="33"/>
      <c r="T427954" s="33"/>
    </row>
    <row r="427971" spans="19:20">
      <c r="S427971" s="33"/>
      <c r="T427971" s="33"/>
    </row>
    <row r="427988" spans="19:20">
      <c r="S427988" s="33"/>
      <c r="T427988" s="33"/>
    </row>
    <row r="428005" spans="19:20">
      <c r="S428005" s="33"/>
      <c r="T428005" s="33"/>
    </row>
    <row r="428022" spans="19:20">
      <c r="S428022" s="33"/>
      <c r="T428022" s="33"/>
    </row>
    <row r="428039" spans="19:20">
      <c r="S428039" s="33"/>
      <c r="T428039" s="33"/>
    </row>
    <row r="428056" spans="19:20">
      <c r="S428056" s="33"/>
      <c r="T428056" s="33"/>
    </row>
    <row r="428073" spans="19:20">
      <c r="S428073" s="33"/>
      <c r="T428073" s="33"/>
    </row>
    <row r="428090" spans="19:20">
      <c r="S428090" s="33"/>
      <c r="T428090" s="33"/>
    </row>
    <row r="428107" spans="19:20">
      <c r="S428107" s="33"/>
      <c r="T428107" s="33"/>
    </row>
    <row r="428124" spans="19:20">
      <c r="S428124" s="33"/>
      <c r="T428124" s="33"/>
    </row>
    <row r="428141" spans="19:20">
      <c r="S428141" s="33"/>
      <c r="T428141" s="33"/>
    </row>
    <row r="428158" spans="19:20">
      <c r="S428158" s="33"/>
      <c r="T428158" s="33"/>
    </row>
    <row r="428175" spans="19:20">
      <c r="S428175" s="33"/>
      <c r="T428175" s="33"/>
    </row>
    <row r="428192" spans="19:20">
      <c r="S428192" s="33"/>
      <c r="T428192" s="33"/>
    </row>
    <row r="428209" spans="19:20">
      <c r="S428209" s="33"/>
      <c r="T428209" s="33"/>
    </row>
    <row r="428226" spans="19:20">
      <c r="S428226" s="33"/>
      <c r="T428226" s="33"/>
    </row>
    <row r="428243" spans="19:20">
      <c r="S428243" s="33"/>
      <c r="T428243" s="33"/>
    </row>
    <row r="428260" spans="19:20">
      <c r="S428260" s="33"/>
      <c r="T428260" s="33"/>
    </row>
    <row r="428277" spans="19:20">
      <c r="S428277" s="33"/>
      <c r="T428277" s="33"/>
    </row>
    <row r="428294" spans="19:20">
      <c r="S428294" s="33"/>
      <c r="T428294" s="33"/>
    </row>
    <row r="428311" spans="19:20">
      <c r="S428311" s="33"/>
      <c r="T428311" s="33"/>
    </row>
    <row r="428328" spans="19:20">
      <c r="S428328" s="33"/>
      <c r="T428328" s="33"/>
    </row>
    <row r="428345" spans="19:20">
      <c r="S428345" s="33"/>
      <c r="T428345" s="33"/>
    </row>
    <row r="428362" spans="19:20">
      <c r="S428362" s="33"/>
      <c r="T428362" s="33"/>
    </row>
    <row r="428379" spans="19:20">
      <c r="S428379" s="33"/>
      <c r="T428379" s="33"/>
    </row>
    <row r="428396" spans="19:20">
      <c r="S428396" s="33"/>
      <c r="T428396" s="33"/>
    </row>
    <row r="428413" spans="19:20">
      <c r="S428413" s="33"/>
      <c r="T428413" s="33"/>
    </row>
    <row r="428430" spans="19:20">
      <c r="S428430" s="33"/>
      <c r="T428430" s="33"/>
    </row>
    <row r="428447" spans="19:20">
      <c r="S428447" s="33"/>
      <c r="T428447" s="33"/>
    </row>
    <row r="428464" spans="19:20">
      <c r="S428464" s="33"/>
      <c r="T428464" s="33"/>
    </row>
    <row r="428481" spans="19:20">
      <c r="S428481" s="33"/>
      <c r="T428481" s="33"/>
    </row>
    <row r="428498" spans="19:20">
      <c r="S428498" s="33"/>
      <c r="T428498" s="33"/>
    </row>
    <row r="428515" spans="19:20">
      <c r="S428515" s="33"/>
      <c r="T428515" s="33"/>
    </row>
    <row r="428532" spans="19:20">
      <c r="S428532" s="33"/>
      <c r="T428532" s="33"/>
    </row>
    <row r="428549" spans="19:20">
      <c r="S428549" s="33"/>
      <c r="T428549" s="33"/>
    </row>
    <row r="428566" spans="19:20">
      <c r="S428566" s="33"/>
      <c r="T428566" s="33"/>
    </row>
    <row r="428583" spans="19:20">
      <c r="S428583" s="33"/>
      <c r="T428583" s="33"/>
    </row>
    <row r="428600" spans="19:20">
      <c r="S428600" s="33"/>
      <c r="T428600" s="33"/>
    </row>
    <row r="428617" spans="19:20">
      <c r="S428617" s="33"/>
      <c r="T428617" s="33"/>
    </row>
    <row r="428634" spans="19:20">
      <c r="S428634" s="33"/>
      <c r="T428634" s="33"/>
    </row>
    <row r="428651" spans="19:20">
      <c r="S428651" s="33"/>
      <c r="T428651" s="33"/>
    </row>
    <row r="428668" spans="19:20">
      <c r="S428668" s="33"/>
      <c r="T428668" s="33"/>
    </row>
    <row r="428685" spans="19:20">
      <c r="S428685" s="33"/>
      <c r="T428685" s="33"/>
    </row>
    <row r="428702" spans="19:20">
      <c r="S428702" s="33"/>
      <c r="T428702" s="33"/>
    </row>
    <row r="428719" spans="19:20">
      <c r="S428719" s="33"/>
      <c r="T428719" s="33"/>
    </row>
    <row r="428736" spans="19:20">
      <c r="S428736" s="33"/>
      <c r="T428736" s="33"/>
    </row>
    <row r="428753" spans="19:20">
      <c r="S428753" s="33"/>
      <c r="T428753" s="33"/>
    </row>
    <row r="428770" spans="19:20">
      <c r="S428770" s="33"/>
      <c r="T428770" s="33"/>
    </row>
    <row r="428787" spans="19:20">
      <c r="S428787" s="33"/>
      <c r="T428787" s="33"/>
    </row>
    <row r="428804" spans="19:20">
      <c r="S428804" s="33"/>
      <c r="T428804" s="33"/>
    </row>
    <row r="428821" spans="19:20">
      <c r="S428821" s="33"/>
      <c r="T428821" s="33"/>
    </row>
    <row r="428838" spans="19:20">
      <c r="S428838" s="33"/>
      <c r="T428838" s="33"/>
    </row>
    <row r="428855" spans="19:20">
      <c r="S428855" s="33"/>
      <c r="T428855" s="33"/>
    </row>
    <row r="428872" spans="19:20">
      <c r="S428872" s="33"/>
      <c r="T428872" s="33"/>
    </row>
    <row r="428889" spans="19:20">
      <c r="S428889" s="33"/>
      <c r="T428889" s="33"/>
    </row>
    <row r="428906" spans="19:20">
      <c r="S428906" s="33"/>
      <c r="T428906" s="33"/>
    </row>
    <row r="428923" spans="19:20">
      <c r="S428923" s="33"/>
      <c r="T428923" s="33"/>
    </row>
    <row r="428940" spans="19:20">
      <c r="S428940" s="33"/>
      <c r="T428940" s="33"/>
    </row>
    <row r="428957" spans="19:20">
      <c r="S428957" s="33"/>
      <c r="T428957" s="33"/>
    </row>
    <row r="428974" spans="19:20">
      <c r="S428974" s="33"/>
      <c r="T428974" s="33"/>
    </row>
    <row r="428991" spans="19:20">
      <c r="S428991" s="33"/>
      <c r="T428991" s="33"/>
    </row>
    <row r="429008" spans="19:20">
      <c r="S429008" s="33"/>
      <c r="T429008" s="33"/>
    </row>
    <row r="429025" spans="19:20">
      <c r="S429025" s="33"/>
      <c r="T429025" s="33"/>
    </row>
    <row r="429042" spans="19:20">
      <c r="S429042" s="33"/>
      <c r="T429042" s="33"/>
    </row>
    <row r="429059" spans="19:20">
      <c r="S429059" s="33"/>
      <c r="T429059" s="33"/>
    </row>
    <row r="429076" spans="19:20">
      <c r="S429076" s="33"/>
      <c r="T429076" s="33"/>
    </row>
    <row r="429093" spans="19:20">
      <c r="S429093" s="33"/>
      <c r="T429093" s="33"/>
    </row>
    <row r="429110" spans="19:20">
      <c r="S429110" s="33"/>
      <c r="T429110" s="33"/>
    </row>
    <row r="429127" spans="19:20">
      <c r="S429127" s="33"/>
      <c r="T429127" s="33"/>
    </row>
    <row r="429144" spans="19:20">
      <c r="S429144" s="33"/>
      <c r="T429144" s="33"/>
    </row>
    <row r="429161" spans="19:20">
      <c r="S429161" s="33"/>
      <c r="T429161" s="33"/>
    </row>
    <row r="429178" spans="19:20">
      <c r="S429178" s="33"/>
      <c r="T429178" s="33"/>
    </row>
    <row r="429195" spans="19:20">
      <c r="S429195" s="33"/>
      <c r="T429195" s="33"/>
    </row>
    <row r="429212" spans="19:20">
      <c r="S429212" s="33"/>
      <c r="T429212" s="33"/>
    </row>
    <row r="429229" spans="19:20">
      <c r="S429229" s="33"/>
      <c r="T429229" s="33"/>
    </row>
    <row r="429246" spans="19:20">
      <c r="S429246" s="33"/>
      <c r="T429246" s="33"/>
    </row>
    <row r="429263" spans="19:20">
      <c r="S429263" s="33"/>
      <c r="T429263" s="33"/>
    </row>
    <row r="429280" spans="19:20">
      <c r="S429280" s="33"/>
      <c r="T429280" s="33"/>
    </row>
    <row r="429297" spans="19:20">
      <c r="S429297" s="33"/>
      <c r="T429297" s="33"/>
    </row>
    <row r="429314" spans="19:20">
      <c r="S429314" s="33"/>
      <c r="T429314" s="33"/>
    </row>
    <row r="429331" spans="19:20">
      <c r="S429331" s="33"/>
      <c r="T429331" s="33"/>
    </row>
    <row r="429348" spans="19:20">
      <c r="S429348" s="33"/>
      <c r="T429348" s="33"/>
    </row>
    <row r="429365" spans="19:20">
      <c r="S429365" s="33"/>
      <c r="T429365" s="33"/>
    </row>
    <row r="429382" spans="19:20">
      <c r="S429382" s="33"/>
      <c r="T429382" s="33"/>
    </row>
    <row r="429399" spans="19:20">
      <c r="S429399" s="33"/>
      <c r="T429399" s="33"/>
    </row>
    <row r="429416" spans="19:20">
      <c r="S429416" s="33"/>
      <c r="T429416" s="33"/>
    </row>
    <row r="429433" spans="19:20">
      <c r="S429433" s="33"/>
      <c r="T429433" s="33"/>
    </row>
    <row r="429450" spans="19:20">
      <c r="S429450" s="33"/>
      <c r="T429450" s="33"/>
    </row>
    <row r="429467" spans="19:20">
      <c r="S429467" s="33"/>
      <c r="T429467" s="33"/>
    </row>
    <row r="429484" spans="19:20">
      <c r="S429484" s="33"/>
      <c r="T429484" s="33"/>
    </row>
    <row r="429501" spans="19:20">
      <c r="S429501" s="33"/>
      <c r="T429501" s="33"/>
    </row>
    <row r="429518" spans="19:20">
      <c r="S429518" s="33"/>
      <c r="T429518" s="33"/>
    </row>
    <row r="429535" spans="19:20">
      <c r="S429535" s="33"/>
      <c r="T429535" s="33"/>
    </row>
    <row r="429552" spans="19:20">
      <c r="S429552" s="33"/>
      <c r="T429552" s="33"/>
    </row>
    <row r="429569" spans="19:20">
      <c r="S429569" s="33"/>
      <c r="T429569" s="33"/>
    </row>
    <row r="429586" spans="19:20">
      <c r="S429586" s="33"/>
      <c r="T429586" s="33"/>
    </row>
    <row r="429603" spans="19:20">
      <c r="S429603" s="33"/>
      <c r="T429603" s="33"/>
    </row>
    <row r="429620" spans="19:20">
      <c r="S429620" s="33"/>
      <c r="T429620" s="33"/>
    </row>
    <row r="429637" spans="19:20">
      <c r="S429637" s="33"/>
      <c r="T429637" s="33"/>
    </row>
    <row r="429654" spans="19:20">
      <c r="S429654" s="33"/>
      <c r="T429654" s="33"/>
    </row>
    <row r="429671" spans="19:20">
      <c r="S429671" s="33"/>
      <c r="T429671" s="33"/>
    </row>
    <row r="429688" spans="19:20">
      <c r="S429688" s="33"/>
      <c r="T429688" s="33"/>
    </row>
    <row r="429705" spans="19:20">
      <c r="S429705" s="33"/>
      <c r="T429705" s="33"/>
    </row>
    <row r="429722" spans="19:20">
      <c r="S429722" s="33"/>
      <c r="T429722" s="33"/>
    </row>
    <row r="429739" spans="19:20">
      <c r="S429739" s="33"/>
      <c r="T429739" s="33"/>
    </row>
    <row r="429756" spans="19:20">
      <c r="S429756" s="33"/>
      <c r="T429756" s="33"/>
    </row>
    <row r="429773" spans="19:20">
      <c r="S429773" s="33"/>
      <c r="T429773" s="33"/>
    </row>
    <row r="429790" spans="19:20">
      <c r="S429790" s="33"/>
      <c r="T429790" s="33"/>
    </row>
    <row r="429807" spans="19:20">
      <c r="S429807" s="33"/>
      <c r="T429807" s="33"/>
    </row>
    <row r="429824" spans="19:20">
      <c r="S429824" s="33"/>
      <c r="T429824" s="33"/>
    </row>
    <row r="429841" spans="19:20">
      <c r="S429841" s="33"/>
      <c r="T429841" s="33"/>
    </row>
    <row r="429858" spans="19:20">
      <c r="S429858" s="33"/>
      <c r="T429858" s="33"/>
    </row>
    <row r="429875" spans="19:20">
      <c r="S429875" s="33"/>
      <c r="T429875" s="33"/>
    </row>
    <row r="429892" spans="19:20">
      <c r="S429892" s="33"/>
      <c r="T429892" s="33"/>
    </row>
    <row r="429909" spans="19:20">
      <c r="S429909" s="33"/>
      <c r="T429909" s="33"/>
    </row>
    <row r="429926" spans="19:20">
      <c r="S429926" s="33"/>
      <c r="T429926" s="33"/>
    </row>
    <row r="429943" spans="19:20">
      <c r="S429943" s="33"/>
      <c r="T429943" s="33"/>
    </row>
    <row r="429960" spans="19:20">
      <c r="S429960" s="33"/>
      <c r="T429960" s="33"/>
    </row>
    <row r="429977" spans="19:20">
      <c r="S429977" s="33"/>
      <c r="T429977" s="33"/>
    </row>
    <row r="429994" spans="19:20">
      <c r="S429994" s="33"/>
      <c r="T429994" s="33"/>
    </row>
    <row r="430011" spans="19:20">
      <c r="S430011" s="33"/>
      <c r="T430011" s="33"/>
    </row>
    <row r="430028" spans="19:20">
      <c r="S430028" s="33"/>
      <c r="T430028" s="33"/>
    </row>
    <row r="430045" spans="19:20">
      <c r="S430045" s="33"/>
      <c r="T430045" s="33"/>
    </row>
    <row r="430062" spans="19:20">
      <c r="S430062" s="33"/>
      <c r="T430062" s="33"/>
    </row>
    <row r="430079" spans="19:20">
      <c r="S430079" s="33"/>
      <c r="T430079" s="33"/>
    </row>
    <row r="430096" spans="19:20">
      <c r="S430096" s="33"/>
      <c r="T430096" s="33"/>
    </row>
    <row r="430113" spans="19:20">
      <c r="S430113" s="33"/>
      <c r="T430113" s="33"/>
    </row>
    <row r="430130" spans="19:20">
      <c r="S430130" s="33"/>
      <c r="T430130" s="33"/>
    </row>
    <row r="430147" spans="19:20">
      <c r="S430147" s="33"/>
      <c r="T430147" s="33"/>
    </row>
    <row r="430164" spans="19:20">
      <c r="S430164" s="33"/>
      <c r="T430164" s="33"/>
    </row>
    <row r="430181" spans="19:20">
      <c r="S430181" s="33"/>
      <c r="T430181" s="33"/>
    </row>
    <row r="430198" spans="19:20">
      <c r="S430198" s="33"/>
      <c r="T430198" s="33"/>
    </row>
    <row r="430215" spans="19:20">
      <c r="S430215" s="33"/>
      <c r="T430215" s="33"/>
    </row>
    <row r="430232" spans="19:20">
      <c r="S430232" s="33"/>
      <c r="T430232" s="33"/>
    </row>
    <row r="430249" spans="19:20">
      <c r="S430249" s="33"/>
      <c r="T430249" s="33"/>
    </row>
    <row r="430266" spans="19:20">
      <c r="S430266" s="33"/>
      <c r="T430266" s="33"/>
    </row>
    <row r="430283" spans="19:20">
      <c r="S430283" s="33"/>
      <c r="T430283" s="33"/>
    </row>
    <row r="430300" spans="19:20">
      <c r="S430300" s="33"/>
      <c r="T430300" s="33"/>
    </row>
    <row r="430317" spans="19:20">
      <c r="S430317" s="33"/>
      <c r="T430317" s="33"/>
    </row>
    <row r="430334" spans="19:20">
      <c r="S430334" s="33"/>
      <c r="T430334" s="33"/>
    </row>
    <row r="430351" spans="19:20">
      <c r="S430351" s="33"/>
      <c r="T430351" s="33"/>
    </row>
    <row r="430368" spans="19:20">
      <c r="S430368" s="33"/>
      <c r="T430368" s="33"/>
    </row>
    <row r="430385" spans="19:20">
      <c r="S430385" s="33"/>
      <c r="T430385" s="33"/>
    </row>
    <row r="430402" spans="19:20">
      <c r="S430402" s="33"/>
      <c r="T430402" s="33"/>
    </row>
    <row r="430419" spans="19:20">
      <c r="S430419" s="33"/>
      <c r="T430419" s="33"/>
    </row>
    <row r="430436" spans="19:20">
      <c r="S430436" s="33"/>
      <c r="T430436" s="33"/>
    </row>
    <row r="430453" spans="19:20">
      <c r="S430453" s="33"/>
      <c r="T430453" s="33"/>
    </row>
    <row r="430470" spans="19:20">
      <c r="S430470" s="33"/>
      <c r="T430470" s="33"/>
    </row>
    <row r="430487" spans="19:20">
      <c r="S430487" s="33"/>
      <c r="T430487" s="33"/>
    </row>
    <row r="430504" spans="19:20">
      <c r="S430504" s="33"/>
      <c r="T430504" s="33"/>
    </row>
    <row r="430521" spans="19:20">
      <c r="S430521" s="33"/>
      <c r="T430521" s="33"/>
    </row>
    <row r="430538" spans="19:20">
      <c r="S430538" s="33"/>
      <c r="T430538" s="33"/>
    </row>
    <row r="430555" spans="19:20">
      <c r="S430555" s="33"/>
      <c r="T430555" s="33"/>
    </row>
    <row r="430572" spans="19:20">
      <c r="S430572" s="33"/>
      <c r="T430572" s="33"/>
    </row>
    <row r="430589" spans="19:20">
      <c r="S430589" s="33"/>
      <c r="T430589" s="33"/>
    </row>
    <row r="430606" spans="19:20">
      <c r="S430606" s="33"/>
      <c r="T430606" s="33"/>
    </row>
    <row r="430623" spans="19:20">
      <c r="S430623" s="33"/>
      <c r="T430623" s="33"/>
    </row>
    <row r="430640" spans="19:20">
      <c r="S430640" s="33"/>
      <c r="T430640" s="33"/>
    </row>
    <row r="430657" spans="19:20">
      <c r="S430657" s="33"/>
      <c r="T430657" s="33"/>
    </row>
    <row r="430674" spans="19:20">
      <c r="S430674" s="33"/>
      <c r="T430674" s="33"/>
    </row>
    <row r="430691" spans="19:20">
      <c r="S430691" s="33"/>
      <c r="T430691" s="33"/>
    </row>
    <row r="430708" spans="19:20">
      <c r="S430708" s="33"/>
      <c r="T430708" s="33"/>
    </row>
    <row r="430725" spans="19:20">
      <c r="S430725" s="33"/>
      <c r="T430725" s="33"/>
    </row>
    <row r="430742" spans="19:20">
      <c r="S430742" s="33"/>
      <c r="T430742" s="33"/>
    </row>
    <row r="430759" spans="19:20">
      <c r="S430759" s="33"/>
      <c r="T430759" s="33"/>
    </row>
    <row r="430776" spans="19:20">
      <c r="S430776" s="33"/>
      <c r="T430776" s="33"/>
    </row>
    <row r="430793" spans="19:20">
      <c r="S430793" s="33"/>
      <c r="T430793" s="33"/>
    </row>
    <row r="430810" spans="19:20">
      <c r="S430810" s="33"/>
      <c r="T430810" s="33"/>
    </row>
    <row r="430827" spans="19:20">
      <c r="S430827" s="33"/>
      <c r="T430827" s="33"/>
    </row>
    <row r="430844" spans="19:20">
      <c r="S430844" s="33"/>
      <c r="T430844" s="33"/>
    </row>
    <row r="430861" spans="19:20">
      <c r="S430861" s="33"/>
      <c r="T430861" s="33"/>
    </row>
    <row r="430878" spans="19:20">
      <c r="S430878" s="33"/>
      <c r="T430878" s="33"/>
    </row>
    <row r="430895" spans="19:20">
      <c r="S430895" s="33"/>
      <c r="T430895" s="33"/>
    </row>
    <row r="430912" spans="19:20">
      <c r="S430912" s="33"/>
      <c r="T430912" s="33"/>
    </row>
    <row r="430929" spans="19:20">
      <c r="S430929" s="33"/>
      <c r="T430929" s="33"/>
    </row>
    <row r="430946" spans="19:20">
      <c r="S430946" s="33"/>
      <c r="T430946" s="33"/>
    </row>
    <row r="430963" spans="19:20">
      <c r="S430963" s="33"/>
      <c r="T430963" s="33"/>
    </row>
    <row r="430980" spans="19:20">
      <c r="S430980" s="33"/>
      <c r="T430980" s="33"/>
    </row>
    <row r="430997" spans="19:20">
      <c r="S430997" s="33"/>
      <c r="T430997" s="33"/>
    </row>
    <row r="431014" spans="19:20">
      <c r="S431014" s="33"/>
      <c r="T431014" s="33"/>
    </row>
    <row r="431031" spans="19:20">
      <c r="S431031" s="33"/>
      <c r="T431031" s="33"/>
    </row>
    <row r="431048" spans="19:20">
      <c r="S431048" s="33"/>
      <c r="T431048" s="33"/>
    </row>
    <row r="431065" spans="19:20">
      <c r="S431065" s="33"/>
      <c r="T431065" s="33"/>
    </row>
    <row r="431082" spans="19:20">
      <c r="S431082" s="33"/>
      <c r="T431082" s="33"/>
    </row>
    <row r="431099" spans="19:20">
      <c r="S431099" s="33"/>
      <c r="T431099" s="33"/>
    </row>
    <row r="431116" spans="19:20">
      <c r="S431116" s="33"/>
      <c r="T431116" s="33"/>
    </row>
    <row r="431133" spans="19:20">
      <c r="S431133" s="33"/>
      <c r="T431133" s="33"/>
    </row>
    <row r="431150" spans="19:20">
      <c r="S431150" s="33"/>
      <c r="T431150" s="33"/>
    </row>
    <row r="431167" spans="19:20">
      <c r="S431167" s="33"/>
      <c r="T431167" s="33"/>
    </row>
    <row r="431184" spans="19:20">
      <c r="S431184" s="33"/>
      <c r="T431184" s="33"/>
    </row>
    <row r="431201" spans="19:20">
      <c r="S431201" s="33"/>
      <c r="T431201" s="33"/>
    </row>
    <row r="431218" spans="19:20">
      <c r="S431218" s="33"/>
      <c r="T431218" s="33"/>
    </row>
    <row r="431235" spans="19:20">
      <c r="S431235" s="33"/>
      <c r="T431235" s="33"/>
    </row>
    <row r="431252" spans="19:20">
      <c r="S431252" s="33"/>
      <c r="T431252" s="33"/>
    </row>
    <row r="431269" spans="19:20">
      <c r="S431269" s="33"/>
      <c r="T431269" s="33"/>
    </row>
    <row r="431286" spans="19:20">
      <c r="S431286" s="33"/>
      <c r="T431286" s="33"/>
    </row>
    <row r="431303" spans="19:20">
      <c r="S431303" s="33"/>
      <c r="T431303" s="33"/>
    </row>
    <row r="431320" spans="19:20">
      <c r="S431320" s="33"/>
      <c r="T431320" s="33"/>
    </row>
    <row r="431337" spans="19:20">
      <c r="S431337" s="33"/>
      <c r="T431337" s="33"/>
    </row>
    <row r="431354" spans="19:20">
      <c r="S431354" s="33"/>
      <c r="T431354" s="33"/>
    </row>
    <row r="431371" spans="19:20">
      <c r="S431371" s="33"/>
      <c r="T431371" s="33"/>
    </row>
    <row r="431388" spans="19:20">
      <c r="S431388" s="33"/>
      <c r="T431388" s="33"/>
    </row>
    <row r="431405" spans="19:20">
      <c r="S431405" s="33"/>
      <c r="T431405" s="33"/>
    </row>
    <row r="431422" spans="19:20">
      <c r="S431422" s="33"/>
      <c r="T431422" s="33"/>
    </row>
    <row r="431439" spans="19:20">
      <c r="S431439" s="33"/>
      <c r="T431439" s="33"/>
    </row>
    <row r="431456" spans="19:20">
      <c r="S431456" s="33"/>
      <c r="T431456" s="33"/>
    </row>
    <row r="431473" spans="19:20">
      <c r="S431473" s="33"/>
      <c r="T431473" s="33"/>
    </row>
    <row r="431490" spans="19:20">
      <c r="S431490" s="33"/>
      <c r="T431490" s="33"/>
    </row>
    <row r="431507" spans="19:20">
      <c r="S431507" s="33"/>
      <c r="T431507" s="33"/>
    </row>
    <row r="431524" spans="19:20">
      <c r="S431524" s="33"/>
      <c r="T431524" s="33"/>
    </row>
    <row r="431541" spans="19:20">
      <c r="S431541" s="33"/>
      <c r="T431541" s="33"/>
    </row>
    <row r="431558" spans="19:20">
      <c r="S431558" s="33"/>
      <c r="T431558" s="33"/>
    </row>
    <row r="431575" spans="19:20">
      <c r="S431575" s="33"/>
      <c r="T431575" s="33"/>
    </row>
    <row r="431592" spans="19:20">
      <c r="S431592" s="33"/>
      <c r="T431592" s="33"/>
    </row>
    <row r="431609" spans="19:20">
      <c r="S431609" s="33"/>
      <c r="T431609" s="33"/>
    </row>
    <row r="431626" spans="19:20">
      <c r="S431626" s="33"/>
      <c r="T431626" s="33"/>
    </row>
    <row r="431643" spans="19:20">
      <c r="S431643" s="33"/>
      <c r="T431643" s="33"/>
    </row>
    <row r="431660" spans="19:20">
      <c r="S431660" s="33"/>
      <c r="T431660" s="33"/>
    </row>
    <row r="431677" spans="19:20">
      <c r="S431677" s="33"/>
      <c r="T431677" s="33"/>
    </row>
    <row r="431694" spans="19:20">
      <c r="S431694" s="33"/>
      <c r="T431694" s="33"/>
    </row>
    <row r="431711" spans="19:20">
      <c r="S431711" s="33"/>
      <c r="T431711" s="33"/>
    </row>
    <row r="431728" spans="19:20">
      <c r="S431728" s="33"/>
      <c r="T431728" s="33"/>
    </row>
    <row r="431745" spans="19:20">
      <c r="S431745" s="33"/>
      <c r="T431745" s="33"/>
    </row>
    <row r="431762" spans="19:20">
      <c r="S431762" s="33"/>
      <c r="T431762" s="33"/>
    </row>
    <row r="431779" spans="19:20">
      <c r="S431779" s="33"/>
      <c r="T431779" s="33"/>
    </row>
    <row r="431796" spans="19:20">
      <c r="S431796" s="33"/>
      <c r="T431796" s="33"/>
    </row>
    <row r="431813" spans="19:20">
      <c r="S431813" s="33"/>
      <c r="T431813" s="33"/>
    </row>
    <row r="431830" spans="19:20">
      <c r="S431830" s="33"/>
      <c r="T431830" s="33"/>
    </row>
    <row r="431847" spans="19:20">
      <c r="S431847" s="33"/>
      <c r="T431847" s="33"/>
    </row>
    <row r="431864" spans="19:20">
      <c r="S431864" s="33"/>
      <c r="T431864" s="33"/>
    </row>
    <row r="431881" spans="19:20">
      <c r="S431881" s="33"/>
      <c r="T431881" s="33"/>
    </row>
    <row r="431898" spans="19:20">
      <c r="S431898" s="33"/>
      <c r="T431898" s="33"/>
    </row>
    <row r="431915" spans="19:20">
      <c r="S431915" s="33"/>
      <c r="T431915" s="33"/>
    </row>
    <row r="431932" spans="19:20">
      <c r="S431932" s="33"/>
      <c r="T431932" s="33"/>
    </row>
    <row r="431949" spans="19:20">
      <c r="S431949" s="33"/>
      <c r="T431949" s="33"/>
    </row>
    <row r="431966" spans="19:20">
      <c r="S431966" s="33"/>
      <c r="T431966" s="33"/>
    </row>
    <row r="431983" spans="19:20">
      <c r="S431983" s="33"/>
      <c r="T431983" s="33"/>
    </row>
    <row r="432000" spans="19:20">
      <c r="S432000" s="33"/>
      <c r="T432000" s="33"/>
    </row>
    <row r="432017" spans="19:20">
      <c r="S432017" s="33"/>
      <c r="T432017" s="33"/>
    </row>
    <row r="432034" spans="19:20">
      <c r="S432034" s="33"/>
      <c r="T432034" s="33"/>
    </row>
    <row r="432051" spans="19:20">
      <c r="S432051" s="33"/>
      <c r="T432051" s="33"/>
    </row>
    <row r="432068" spans="19:20">
      <c r="S432068" s="33"/>
      <c r="T432068" s="33"/>
    </row>
    <row r="432085" spans="19:20">
      <c r="S432085" s="33"/>
      <c r="T432085" s="33"/>
    </row>
    <row r="432102" spans="19:20">
      <c r="S432102" s="33"/>
      <c r="T432102" s="33"/>
    </row>
    <row r="432119" spans="19:20">
      <c r="S432119" s="33"/>
      <c r="T432119" s="33"/>
    </row>
    <row r="432136" spans="19:20">
      <c r="S432136" s="33"/>
      <c r="T432136" s="33"/>
    </row>
    <row r="432153" spans="19:20">
      <c r="S432153" s="33"/>
      <c r="T432153" s="33"/>
    </row>
    <row r="432170" spans="19:20">
      <c r="S432170" s="33"/>
      <c r="T432170" s="33"/>
    </row>
    <row r="432187" spans="19:20">
      <c r="S432187" s="33"/>
      <c r="T432187" s="33"/>
    </row>
    <row r="432204" spans="19:20">
      <c r="S432204" s="33"/>
      <c r="T432204" s="33"/>
    </row>
    <row r="432221" spans="19:20">
      <c r="S432221" s="33"/>
      <c r="T432221" s="33"/>
    </row>
    <row r="432238" spans="19:20">
      <c r="S432238" s="33"/>
      <c r="T432238" s="33"/>
    </row>
    <row r="432255" spans="19:20">
      <c r="S432255" s="33"/>
      <c r="T432255" s="33"/>
    </row>
    <row r="432272" spans="19:20">
      <c r="S432272" s="33"/>
      <c r="T432272" s="33"/>
    </row>
    <row r="432289" spans="19:20">
      <c r="S432289" s="33"/>
      <c r="T432289" s="33"/>
    </row>
    <row r="432306" spans="19:20">
      <c r="S432306" s="33"/>
      <c r="T432306" s="33"/>
    </row>
    <row r="432323" spans="19:20">
      <c r="S432323" s="33"/>
      <c r="T432323" s="33"/>
    </row>
    <row r="432340" spans="19:20">
      <c r="S432340" s="33"/>
      <c r="T432340" s="33"/>
    </row>
    <row r="432357" spans="19:20">
      <c r="S432357" s="33"/>
      <c r="T432357" s="33"/>
    </row>
    <row r="432374" spans="19:20">
      <c r="S432374" s="33"/>
      <c r="T432374" s="33"/>
    </row>
    <row r="432391" spans="19:20">
      <c r="S432391" s="33"/>
      <c r="T432391" s="33"/>
    </row>
    <row r="432408" spans="19:20">
      <c r="S432408" s="33"/>
      <c r="T432408" s="33"/>
    </row>
    <row r="432425" spans="19:20">
      <c r="S432425" s="33"/>
      <c r="T432425" s="33"/>
    </row>
    <row r="432442" spans="19:20">
      <c r="S432442" s="33"/>
      <c r="T432442" s="33"/>
    </row>
    <row r="432459" spans="19:20">
      <c r="S432459" s="33"/>
      <c r="T432459" s="33"/>
    </row>
    <row r="432476" spans="19:20">
      <c r="S432476" s="33"/>
      <c r="T432476" s="33"/>
    </row>
    <row r="432493" spans="19:20">
      <c r="S432493" s="33"/>
      <c r="T432493" s="33"/>
    </row>
    <row r="432510" spans="19:20">
      <c r="S432510" s="33"/>
      <c r="T432510" s="33"/>
    </row>
    <row r="432527" spans="19:20">
      <c r="S432527" s="33"/>
      <c r="T432527" s="33"/>
    </row>
    <row r="432544" spans="19:20">
      <c r="S432544" s="33"/>
      <c r="T432544" s="33"/>
    </row>
    <row r="432561" spans="19:20">
      <c r="S432561" s="33"/>
      <c r="T432561" s="33"/>
    </row>
    <row r="432578" spans="19:20">
      <c r="S432578" s="33"/>
      <c r="T432578" s="33"/>
    </row>
    <row r="432595" spans="19:20">
      <c r="S432595" s="33"/>
      <c r="T432595" s="33"/>
    </row>
    <row r="432612" spans="19:20">
      <c r="S432612" s="33"/>
      <c r="T432612" s="33"/>
    </row>
    <row r="432629" spans="19:20">
      <c r="S432629" s="33"/>
      <c r="T432629" s="33"/>
    </row>
    <row r="432646" spans="19:20">
      <c r="S432646" s="33"/>
      <c r="T432646" s="33"/>
    </row>
    <row r="432663" spans="19:20">
      <c r="S432663" s="33"/>
      <c r="T432663" s="33"/>
    </row>
    <row r="432680" spans="19:20">
      <c r="S432680" s="33"/>
      <c r="T432680" s="33"/>
    </row>
    <row r="432697" spans="19:20">
      <c r="S432697" s="33"/>
      <c r="T432697" s="33"/>
    </row>
    <row r="432714" spans="19:20">
      <c r="S432714" s="33"/>
      <c r="T432714" s="33"/>
    </row>
    <row r="432731" spans="19:20">
      <c r="S432731" s="33"/>
      <c r="T432731" s="33"/>
    </row>
    <row r="432748" spans="19:20">
      <c r="S432748" s="33"/>
      <c r="T432748" s="33"/>
    </row>
    <row r="432765" spans="19:20">
      <c r="S432765" s="33"/>
      <c r="T432765" s="33"/>
    </row>
    <row r="432782" spans="19:20">
      <c r="S432782" s="33"/>
      <c r="T432782" s="33"/>
    </row>
    <row r="432799" spans="19:20">
      <c r="S432799" s="33"/>
      <c r="T432799" s="33"/>
    </row>
    <row r="432816" spans="19:20">
      <c r="S432816" s="33"/>
      <c r="T432816" s="33"/>
    </row>
    <row r="432833" spans="19:20">
      <c r="S432833" s="33"/>
      <c r="T432833" s="33"/>
    </row>
    <row r="432850" spans="19:20">
      <c r="S432850" s="33"/>
      <c r="T432850" s="33"/>
    </row>
    <row r="432867" spans="19:20">
      <c r="S432867" s="33"/>
      <c r="T432867" s="33"/>
    </row>
    <row r="432884" spans="19:20">
      <c r="S432884" s="33"/>
      <c r="T432884" s="33"/>
    </row>
    <row r="432901" spans="19:20">
      <c r="S432901" s="33"/>
      <c r="T432901" s="33"/>
    </row>
    <row r="432918" spans="19:20">
      <c r="S432918" s="33"/>
      <c r="T432918" s="33"/>
    </row>
    <row r="432935" spans="19:20">
      <c r="S432935" s="33"/>
      <c r="T432935" s="33"/>
    </row>
    <row r="432952" spans="19:20">
      <c r="S432952" s="33"/>
      <c r="T432952" s="33"/>
    </row>
    <row r="432969" spans="19:20">
      <c r="S432969" s="33"/>
      <c r="T432969" s="33"/>
    </row>
    <row r="432986" spans="19:20">
      <c r="S432986" s="33"/>
      <c r="T432986" s="33"/>
    </row>
    <row r="433003" spans="19:20">
      <c r="S433003" s="33"/>
      <c r="T433003" s="33"/>
    </row>
    <row r="433020" spans="19:20">
      <c r="S433020" s="33"/>
      <c r="T433020" s="33"/>
    </row>
    <row r="433037" spans="19:20">
      <c r="S433037" s="33"/>
      <c r="T433037" s="33"/>
    </row>
    <row r="433054" spans="19:20">
      <c r="S433054" s="33"/>
      <c r="T433054" s="33"/>
    </row>
    <row r="433071" spans="19:20">
      <c r="S433071" s="33"/>
      <c r="T433071" s="33"/>
    </row>
    <row r="433088" spans="19:20">
      <c r="S433088" s="33"/>
      <c r="T433088" s="33"/>
    </row>
    <row r="433105" spans="19:20">
      <c r="S433105" s="33"/>
      <c r="T433105" s="33"/>
    </row>
    <row r="433122" spans="19:20">
      <c r="S433122" s="33"/>
      <c r="T433122" s="33"/>
    </row>
    <row r="433139" spans="19:20">
      <c r="S433139" s="33"/>
      <c r="T433139" s="33"/>
    </row>
    <row r="433156" spans="19:20">
      <c r="S433156" s="33"/>
      <c r="T433156" s="33"/>
    </row>
    <row r="433173" spans="19:20">
      <c r="S433173" s="33"/>
      <c r="T433173" s="33"/>
    </row>
    <row r="433190" spans="19:20">
      <c r="S433190" s="33"/>
      <c r="T433190" s="33"/>
    </row>
    <row r="433207" spans="19:20">
      <c r="S433207" s="33"/>
      <c r="T433207" s="33"/>
    </row>
    <row r="433224" spans="19:20">
      <c r="S433224" s="33"/>
      <c r="T433224" s="33"/>
    </row>
    <row r="433241" spans="19:20">
      <c r="S433241" s="33"/>
      <c r="T433241" s="33"/>
    </row>
    <row r="433258" spans="19:20">
      <c r="S433258" s="33"/>
      <c r="T433258" s="33"/>
    </row>
    <row r="433275" spans="19:20">
      <c r="S433275" s="33"/>
      <c r="T433275" s="33"/>
    </row>
    <row r="433292" spans="19:20">
      <c r="S433292" s="33"/>
      <c r="T433292" s="33"/>
    </row>
    <row r="433309" spans="19:20">
      <c r="S433309" s="33"/>
      <c r="T433309" s="33"/>
    </row>
    <row r="433326" spans="19:20">
      <c r="S433326" s="33"/>
      <c r="T433326" s="33"/>
    </row>
    <row r="433343" spans="19:20">
      <c r="S433343" s="33"/>
      <c r="T433343" s="33"/>
    </row>
    <row r="433360" spans="19:20">
      <c r="S433360" s="33"/>
      <c r="T433360" s="33"/>
    </row>
    <row r="433377" spans="19:20">
      <c r="S433377" s="33"/>
      <c r="T433377" s="33"/>
    </row>
    <row r="433394" spans="19:20">
      <c r="S433394" s="33"/>
      <c r="T433394" s="33"/>
    </row>
    <row r="433411" spans="19:20">
      <c r="S433411" s="33"/>
      <c r="T433411" s="33"/>
    </row>
    <row r="433428" spans="19:20">
      <c r="S433428" s="33"/>
      <c r="T433428" s="33"/>
    </row>
    <row r="433445" spans="19:20">
      <c r="S433445" s="33"/>
      <c r="T433445" s="33"/>
    </row>
    <row r="433462" spans="19:20">
      <c r="S433462" s="33"/>
      <c r="T433462" s="33"/>
    </row>
    <row r="433479" spans="19:20">
      <c r="S433479" s="33"/>
      <c r="T433479" s="33"/>
    </row>
    <row r="433496" spans="19:20">
      <c r="S433496" s="33"/>
      <c r="T433496" s="33"/>
    </row>
    <row r="433513" spans="19:20">
      <c r="S433513" s="33"/>
      <c r="T433513" s="33"/>
    </row>
    <row r="433530" spans="19:20">
      <c r="S433530" s="33"/>
      <c r="T433530" s="33"/>
    </row>
    <row r="433547" spans="19:20">
      <c r="S433547" s="33"/>
      <c r="T433547" s="33"/>
    </row>
    <row r="433564" spans="19:20">
      <c r="S433564" s="33"/>
      <c r="T433564" s="33"/>
    </row>
    <row r="433581" spans="19:20">
      <c r="S433581" s="33"/>
      <c r="T433581" s="33"/>
    </row>
    <row r="433598" spans="19:20">
      <c r="S433598" s="33"/>
      <c r="T433598" s="33"/>
    </row>
    <row r="433615" spans="19:20">
      <c r="S433615" s="33"/>
      <c r="T433615" s="33"/>
    </row>
    <row r="433632" spans="19:20">
      <c r="S433632" s="33"/>
      <c r="T433632" s="33"/>
    </row>
    <row r="433649" spans="19:20">
      <c r="S433649" s="33"/>
      <c r="T433649" s="33"/>
    </row>
    <row r="433666" spans="19:20">
      <c r="S433666" s="33"/>
      <c r="T433666" s="33"/>
    </row>
    <row r="433683" spans="19:20">
      <c r="S433683" s="33"/>
      <c r="T433683" s="33"/>
    </row>
    <row r="433700" spans="19:20">
      <c r="S433700" s="33"/>
      <c r="T433700" s="33"/>
    </row>
    <row r="433717" spans="19:20">
      <c r="S433717" s="33"/>
      <c r="T433717" s="33"/>
    </row>
    <row r="433734" spans="19:20">
      <c r="S433734" s="33"/>
      <c r="T433734" s="33"/>
    </row>
    <row r="433751" spans="19:20">
      <c r="S433751" s="33"/>
      <c r="T433751" s="33"/>
    </row>
    <row r="433768" spans="19:20">
      <c r="S433768" s="33"/>
      <c r="T433768" s="33"/>
    </row>
    <row r="433785" spans="19:20">
      <c r="S433785" s="33"/>
      <c r="T433785" s="33"/>
    </row>
    <row r="433802" spans="19:20">
      <c r="S433802" s="33"/>
      <c r="T433802" s="33"/>
    </row>
    <row r="433819" spans="19:20">
      <c r="S433819" s="33"/>
      <c r="T433819" s="33"/>
    </row>
    <row r="433836" spans="19:20">
      <c r="S433836" s="33"/>
      <c r="T433836" s="33"/>
    </row>
    <row r="433853" spans="19:20">
      <c r="S433853" s="33"/>
      <c r="T433853" s="33"/>
    </row>
    <row r="433870" spans="19:20">
      <c r="S433870" s="33"/>
      <c r="T433870" s="33"/>
    </row>
    <row r="433887" spans="19:20">
      <c r="S433887" s="33"/>
      <c r="T433887" s="33"/>
    </row>
    <row r="433904" spans="19:20">
      <c r="S433904" s="33"/>
      <c r="T433904" s="33"/>
    </row>
    <row r="433921" spans="19:20">
      <c r="S433921" s="33"/>
      <c r="T433921" s="33"/>
    </row>
    <row r="433938" spans="19:20">
      <c r="S433938" s="33"/>
      <c r="T433938" s="33"/>
    </row>
    <row r="433955" spans="19:20">
      <c r="S433955" s="33"/>
      <c r="T433955" s="33"/>
    </row>
    <row r="433972" spans="19:20">
      <c r="S433972" s="33"/>
      <c r="T433972" s="33"/>
    </row>
    <row r="433989" spans="19:20">
      <c r="S433989" s="33"/>
      <c r="T433989" s="33"/>
    </row>
    <row r="434006" spans="19:20">
      <c r="S434006" s="33"/>
      <c r="T434006" s="33"/>
    </row>
    <row r="434023" spans="19:20">
      <c r="S434023" s="33"/>
      <c r="T434023" s="33"/>
    </row>
    <row r="434040" spans="19:20">
      <c r="S434040" s="33"/>
      <c r="T434040" s="33"/>
    </row>
    <row r="434057" spans="19:20">
      <c r="S434057" s="33"/>
      <c r="T434057" s="33"/>
    </row>
    <row r="434074" spans="19:20">
      <c r="S434074" s="33"/>
      <c r="T434074" s="33"/>
    </row>
    <row r="434091" spans="19:20">
      <c r="S434091" s="33"/>
      <c r="T434091" s="33"/>
    </row>
    <row r="434108" spans="19:20">
      <c r="S434108" s="33"/>
      <c r="T434108" s="33"/>
    </row>
    <row r="434125" spans="19:20">
      <c r="S434125" s="33"/>
      <c r="T434125" s="33"/>
    </row>
    <row r="434142" spans="19:20">
      <c r="S434142" s="33"/>
      <c r="T434142" s="33"/>
    </row>
    <row r="434159" spans="19:20">
      <c r="S434159" s="33"/>
      <c r="T434159" s="33"/>
    </row>
    <row r="434176" spans="19:20">
      <c r="S434176" s="33"/>
      <c r="T434176" s="33"/>
    </row>
    <row r="434193" spans="19:20">
      <c r="S434193" s="33"/>
      <c r="T434193" s="33"/>
    </row>
    <row r="434210" spans="19:20">
      <c r="S434210" s="33"/>
      <c r="T434210" s="33"/>
    </row>
    <row r="434227" spans="19:20">
      <c r="S434227" s="33"/>
      <c r="T434227" s="33"/>
    </row>
    <row r="434244" spans="19:20">
      <c r="S434244" s="33"/>
      <c r="T434244" s="33"/>
    </row>
    <row r="434261" spans="19:20">
      <c r="S434261" s="33"/>
      <c r="T434261" s="33"/>
    </row>
    <row r="434278" spans="19:20">
      <c r="S434278" s="33"/>
      <c r="T434278" s="33"/>
    </row>
    <row r="434295" spans="19:20">
      <c r="S434295" s="33"/>
      <c r="T434295" s="33"/>
    </row>
    <row r="434312" spans="19:20">
      <c r="S434312" s="33"/>
      <c r="T434312" s="33"/>
    </row>
    <row r="434329" spans="19:20">
      <c r="S434329" s="33"/>
      <c r="T434329" s="33"/>
    </row>
    <row r="434346" spans="19:20">
      <c r="S434346" s="33"/>
      <c r="T434346" s="33"/>
    </row>
    <row r="434363" spans="19:20">
      <c r="S434363" s="33"/>
      <c r="T434363" s="33"/>
    </row>
    <row r="434380" spans="19:20">
      <c r="S434380" s="33"/>
      <c r="T434380" s="33"/>
    </row>
    <row r="434397" spans="19:20">
      <c r="S434397" s="33"/>
      <c r="T434397" s="33"/>
    </row>
    <row r="434414" spans="19:20">
      <c r="S434414" s="33"/>
      <c r="T434414" s="33"/>
    </row>
    <row r="434431" spans="19:20">
      <c r="S434431" s="33"/>
      <c r="T434431" s="33"/>
    </row>
    <row r="434448" spans="19:20">
      <c r="S434448" s="33"/>
      <c r="T434448" s="33"/>
    </row>
    <row r="434465" spans="19:20">
      <c r="S434465" s="33"/>
      <c r="T434465" s="33"/>
    </row>
    <row r="434482" spans="19:20">
      <c r="S434482" s="33"/>
      <c r="T434482" s="33"/>
    </row>
    <row r="434499" spans="19:20">
      <c r="S434499" s="33"/>
      <c r="T434499" s="33"/>
    </row>
    <row r="434516" spans="19:20">
      <c r="S434516" s="33"/>
      <c r="T434516" s="33"/>
    </row>
    <row r="434533" spans="19:20">
      <c r="S434533" s="33"/>
      <c r="T434533" s="33"/>
    </row>
    <row r="434550" spans="19:20">
      <c r="S434550" s="33"/>
      <c r="T434550" s="33"/>
    </row>
    <row r="434567" spans="19:20">
      <c r="S434567" s="33"/>
      <c r="T434567" s="33"/>
    </row>
    <row r="434584" spans="19:20">
      <c r="S434584" s="33"/>
      <c r="T434584" s="33"/>
    </row>
    <row r="434601" spans="19:20">
      <c r="S434601" s="33"/>
      <c r="T434601" s="33"/>
    </row>
    <row r="434618" spans="19:20">
      <c r="S434618" s="33"/>
      <c r="T434618" s="33"/>
    </row>
    <row r="434635" spans="19:20">
      <c r="S434635" s="33"/>
      <c r="T434635" s="33"/>
    </row>
    <row r="434652" spans="19:20">
      <c r="S434652" s="33"/>
      <c r="T434652" s="33"/>
    </row>
    <row r="434669" spans="19:20">
      <c r="S434669" s="33"/>
      <c r="T434669" s="33"/>
    </row>
    <row r="434686" spans="19:20">
      <c r="S434686" s="33"/>
      <c r="T434686" s="33"/>
    </row>
    <row r="434703" spans="19:20">
      <c r="S434703" s="33"/>
      <c r="T434703" s="33"/>
    </row>
    <row r="434720" spans="19:20">
      <c r="S434720" s="33"/>
      <c r="T434720" s="33"/>
    </row>
    <row r="434737" spans="19:20">
      <c r="S434737" s="33"/>
      <c r="T434737" s="33"/>
    </row>
    <row r="434754" spans="19:20">
      <c r="S434754" s="33"/>
      <c r="T434754" s="33"/>
    </row>
    <row r="434771" spans="19:20">
      <c r="S434771" s="33"/>
      <c r="T434771" s="33"/>
    </row>
    <row r="434788" spans="19:20">
      <c r="S434788" s="33"/>
      <c r="T434788" s="33"/>
    </row>
    <row r="434805" spans="19:20">
      <c r="S434805" s="33"/>
      <c r="T434805" s="33"/>
    </row>
    <row r="434822" spans="19:20">
      <c r="S434822" s="33"/>
      <c r="T434822" s="33"/>
    </row>
    <row r="434839" spans="19:20">
      <c r="S434839" s="33"/>
      <c r="T434839" s="33"/>
    </row>
    <row r="434856" spans="19:20">
      <c r="S434856" s="33"/>
      <c r="T434856" s="33"/>
    </row>
    <row r="434873" spans="19:20">
      <c r="S434873" s="33"/>
      <c r="T434873" s="33"/>
    </row>
    <row r="434890" spans="19:20">
      <c r="S434890" s="33"/>
      <c r="T434890" s="33"/>
    </row>
    <row r="434907" spans="19:20">
      <c r="S434907" s="33"/>
      <c r="T434907" s="33"/>
    </row>
    <row r="434924" spans="19:20">
      <c r="S434924" s="33"/>
      <c r="T434924" s="33"/>
    </row>
    <row r="434941" spans="19:20">
      <c r="S434941" s="33"/>
      <c r="T434941" s="33"/>
    </row>
    <row r="434958" spans="19:20">
      <c r="S434958" s="33"/>
      <c r="T434958" s="33"/>
    </row>
    <row r="434975" spans="19:20">
      <c r="S434975" s="33"/>
      <c r="T434975" s="33"/>
    </row>
    <row r="434992" spans="19:20">
      <c r="S434992" s="33"/>
      <c r="T434992" s="33"/>
    </row>
    <row r="435009" spans="19:20">
      <c r="S435009" s="33"/>
      <c r="T435009" s="33"/>
    </row>
    <row r="435026" spans="19:20">
      <c r="S435026" s="33"/>
      <c r="T435026" s="33"/>
    </row>
    <row r="435043" spans="19:20">
      <c r="S435043" s="33"/>
      <c r="T435043" s="33"/>
    </row>
    <row r="435060" spans="19:20">
      <c r="S435060" s="33"/>
      <c r="T435060" s="33"/>
    </row>
    <row r="435077" spans="19:20">
      <c r="S435077" s="33"/>
      <c r="T435077" s="33"/>
    </row>
    <row r="435094" spans="19:20">
      <c r="S435094" s="33"/>
      <c r="T435094" s="33"/>
    </row>
    <row r="435111" spans="19:20">
      <c r="S435111" s="33"/>
      <c r="T435111" s="33"/>
    </row>
    <row r="435128" spans="19:20">
      <c r="S435128" s="33"/>
      <c r="T435128" s="33"/>
    </row>
    <row r="435145" spans="19:20">
      <c r="S435145" s="33"/>
      <c r="T435145" s="33"/>
    </row>
    <row r="435162" spans="19:20">
      <c r="S435162" s="33"/>
      <c r="T435162" s="33"/>
    </row>
    <row r="435179" spans="19:20">
      <c r="S435179" s="33"/>
      <c r="T435179" s="33"/>
    </row>
    <row r="435196" spans="19:20">
      <c r="S435196" s="33"/>
      <c r="T435196" s="33"/>
    </row>
    <row r="435213" spans="19:20">
      <c r="S435213" s="33"/>
      <c r="T435213" s="33"/>
    </row>
    <row r="435230" spans="19:20">
      <c r="S435230" s="33"/>
      <c r="T435230" s="33"/>
    </row>
    <row r="435247" spans="19:20">
      <c r="S435247" s="33"/>
      <c r="T435247" s="33"/>
    </row>
    <row r="435264" spans="19:20">
      <c r="S435264" s="33"/>
      <c r="T435264" s="33"/>
    </row>
    <row r="435281" spans="19:20">
      <c r="S435281" s="33"/>
      <c r="T435281" s="33"/>
    </row>
    <row r="435298" spans="19:20">
      <c r="S435298" s="33"/>
      <c r="T435298" s="33"/>
    </row>
    <row r="435315" spans="19:20">
      <c r="S435315" s="33"/>
      <c r="T435315" s="33"/>
    </row>
    <row r="435332" spans="19:20">
      <c r="S435332" s="33"/>
      <c r="T435332" s="33"/>
    </row>
    <row r="435349" spans="19:20">
      <c r="S435349" s="33"/>
      <c r="T435349" s="33"/>
    </row>
    <row r="435366" spans="19:20">
      <c r="S435366" s="33"/>
      <c r="T435366" s="33"/>
    </row>
    <row r="435383" spans="19:20">
      <c r="S435383" s="33"/>
      <c r="T435383" s="33"/>
    </row>
    <row r="435400" spans="19:20">
      <c r="S435400" s="33"/>
      <c r="T435400" s="33"/>
    </row>
    <row r="435417" spans="19:20">
      <c r="S435417" s="33"/>
      <c r="T435417" s="33"/>
    </row>
    <row r="435434" spans="19:20">
      <c r="S435434" s="33"/>
      <c r="T435434" s="33"/>
    </row>
    <row r="435451" spans="19:20">
      <c r="S435451" s="33"/>
      <c r="T435451" s="33"/>
    </row>
    <row r="435468" spans="19:20">
      <c r="S435468" s="33"/>
      <c r="T435468" s="33"/>
    </row>
    <row r="435485" spans="19:20">
      <c r="S435485" s="33"/>
      <c r="T435485" s="33"/>
    </row>
    <row r="435502" spans="19:20">
      <c r="S435502" s="33"/>
      <c r="T435502" s="33"/>
    </row>
    <row r="435519" spans="19:20">
      <c r="S435519" s="33"/>
      <c r="T435519" s="33"/>
    </row>
    <row r="435536" spans="19:20">
      <c r="S435536" s="33"/>
      <c r="T435536" s="33"/>
    </row>
    <row r="435553" spans="19:20">
      <c r="S435553" s="33"/>
      <c r="T435553" s="33"/>
    </row>
    <row r="435570" spans="19:20">
      <c r="S435570" s="33"/>
      <c r="T435570" s="33"/>
    </row>
    <row r="435587" spans="19:20">
      <c r="S435587" s="33"/>
      <c r="T435587" s="33"/>
    </row>
    <row r="435604" spans="19:20">
      <c r="S435604" s="33"/>
      <c r="T435604" s="33"/>
    </row>
    <row r="435621" spans="19:20">
      <c r="S435621" s="33"/>
      <c r="T435621" s="33"/>
    </row>
    <row r="435638" spans="19:20">
      <c r="S435638" s="33"/>
      <c r="T435638" s="33"/>
    </row>
    <row r="435655" spans="19:20">
      <c r="S435655" s="33"/>
      <c r="T435655" s="33"/>
    </row>
    <row r="435672" spans="19:20">
      <c r="S435672" s="33"/>
      <c r="T435672" s="33"/>
    </row>
    <row r="435689" spans="19:20">
      <c r="S435689" s="33"/>
      <c r="T435689" s="33"/>
    </row>
    <row r="435706" spans="19:20">
      <c r="S435706" s="33"/>
      <c r="T435706" s="33"/>
    </row>
    <row r="435723" spans="19:20">
      <c r="S435723" s="33"/>
      <c r="T435723" s="33"/>
    </row>
    <row r="435740" spans="19:20">
      <c r="S435740" s="33"/>
      <c r="T435740" s="33"/>
    </row>
    <row r="435757" spans="19:20">
      <c r="S435757" s="33"/>
      <c r="T435757" s="33"/>
    </row>
    <row r="435774" spans="19:20">
      <c r="S435774" s="33"/>
      <c r="T435774" s="33"/>
    </row>
    <row r="435791" spans="19:20">
      <c r="S435791" s="33"/>
      <c r="T435791" s="33"/>
    </row>
    <row r="435808" spans="19:20">
      <c r="S435808" s="33"/>
      <c r="T435808" s="33"/>
    </row>
    <row r="435825" spans="19:20">
      <c r="S435825" s="33"/>
      <c r="T435825" s="33"/>
    </row>
    <row r="435842" spans="19:20">
      <c r="S435842" s="33"/>
      <c r="T435842" s="33"/>
    </row>
    <row r="435859" spans="19:20">
      <c r="S435859" s="33"/>
      <c r="T435859" s="33"/>
    </row>
    <row r="435876" spans="19:20">
      <c r="S435876" s="33"/>
      <c r="T435876" s="33"/>
    </row>
    <row r="435893" spans="19:20">
      <c r="S435893" s="33"/>
      <c r="T435893" s="33"/>
    </row>
    <row r="435910" spans="19:20">
      <c r="S435910" s="33"/>
      <c r="T435910" s="33"/>
    </row>
    <row r="435927" spans="19:20">
      <c r="S435927" s="33"/>
      <c r="T435927" s="33"/>
    </row>
    <row r="435944" spans="19:20">
      <c r="S435944" s="33"/>
      <c r="T435944" s="33"/>
    </row>
    <row r="435961" spans="19:20">
      <c r="S435961" s="33"/>
      <c r="T435961" s="33"/>
    </row>
    <row r="435978" spans="19:20">
      <c r="S435978" s="33"/>
      <c r="T435978" s="33"/>
    </row>
    <row r="435995" spans="19:20">
      <c r="S435995" s="33"/>
      <c r="T435995" s="33"/>
    </row>
    <row r="436012" spans="19:20">
      <c r="S436012" s="33"/>
      <c r="T436012" s="33"/>
    </row>
    <row r="436029" spans="19:20">
      <c r="S436029" s="33"/>
      <c r="T436029" s="33"/>
    </row>
    <row r="436046" spans="19:20">
      <c r="S436046" s="33"/>
      <c r="T436046" s="33"/>
    </row>
    <row r="436063" spans="19:20">
      <c r="S436063" s="33"/>
      <c r="T436063" s="33"/>
    </row>
    <row r="436080" spans="19:20">
      <c r="S436080" s="33"/>
      <c r="T436080" s="33"/>
    </row>
    <row r="436097" spans="19:20">
      <c r="S436097" s="33"/>
      <c r="T436097" s="33"/>
    </row>
    <row r="436114" spans="19:20">
      <c r="S436114" s="33"/>
      <c r="T436114" s="33"/>
    </row>
    <row r="436131" spans="19:20">
      <c r="S436131" s="33"/>
      <c r="T436131" s="33"/>
    </row>
    <row r="436148" spans="19:20">
      <c r="S436148" s="33"/>
      <c r="T436148" s="33"/>
    </row>
    <row r="436165" spans="19:20">
      <c r="S436165" s="33"/>
      <c r="T436165" s="33"/>
    </row>
    <row r="436182" spans="19:20">
      <c r="S436182" s="33"/>
      <c r="T436182" s="33"/>
    </row>
    <row r="436199" spans="19:20">
      <c r="S436199" s="33"/>
      <c r="T436199" s="33"/>
    </row>
    <row r="436216" spans="19:20">
      <c r="S436216" s="33"/>
      <c r="T436216" s="33"/>
    </row>
    <row r="436233" spans="19:20">
      <c r="S436233" s="33"/>
      <c r="T436233" s="33"/>
    </row>
    <row r="436250" spans="19:20">
      <c r="S436250" s="33"/>
      <c r="T436250" s="33"/>
    </row>
    <row r="436267" spans="19:20">
      <c r="S436267" s="33"/>
      <c r="T436267" s="33"/>
    </row>
    <row r="436284" spans="19:20">
      <c r="S436284" s="33"/>
      <c r="T436284" s="33"/>
    </row>
    <row r="436301" spans="19:20">
      <c r="S436301" s="33"/>
      <c r="T436301" s="33"/>
    </row>
    <row r="436318" spans="19:20">
      <c r="S436318" s="33"/>
      <c r="T436318" s="33"/>
    </row>
    <row r="436335" spans="19:20">
      <c r="S436335" s="33"/>
      <c r="T436335" s="33"/>
    </row>
    <row r="436352" spans="19:20">
      <c r="S436352" s="33"/>
      <c r="T436352" s="33"/>
    </row>
    <row r="436369" spans="19:20">
      <c r="S436369" s="33"/>
      <c r="T436369" s="33"/>
    </row>
    <row r="436386" spans="19:20">
      <c r="S436386" s="33"/>
      <c r="T436386" s="33"/>
    </row>
    <row r="436403" spans="19:20">
      <c r="S436403" s="33"/>
      <c r="T436403" s="33"/>
    </row>
    <row r="436420" spans="19:20">
      <c r="S436420" s="33"/>
      <c r="T436420" s="33"/>
    </row>
    <row r="436437" spans="19:20">
      <c r="S436437" s="33"/>
      <c r="T436437" s="33"/>
    </row>
    <row r="436454" spans="19:20">
      <c r="S436454" s="33"/>
      <c r="T436454" s="33"/>
    </row>
    <row r="436471" spans="19:20">
      <c r="S436471" s="33"/>
      <c r="T436471" s="33"/>
    </row>
    <row r="436488" spans="19:20">
      <c r="S436488" s="33"/>
      <c r="T436488" s="33"/>
    </row>
    <row r="436505" spans="19:20">
      <c r="S436505" s="33"/>
      <c r="T436505" s="33"/>
    </row>
    <row r="436522" spans="19:20">
      <c r="S436522" s="33"/>
      <c r="T436522" s="33"/>
    </row>
    <row r="436539" spans="19:20">
      <c r="S436539" s="33"/>
      <c r="T436539" s="33"/>
    </row>
    <row r="436556" spans="19:20">
      <c r="S436556" s="33"/>
      <c r="T436556" s="33"/>
    </row>
    <row r="436573" spans="19:20">
      <c r="S436573" s="33"/>
      <c r="T436573" s="33"/>
    </row>
    <row r="436590" spans="19:20">
      <c r="S436590" s="33"/>
      <c r="T436590" s="33"/>
    </row>
    <row r="436607" spans="19:20">
      <c r="S436607" s="33"/>
      <c r="T436607" s="33"/>
    </row>
    <row r="436624" spans="19:20">
      <c r="S436624" s="33"/>
      <c r="T436624" s="33"/>
    </row>
    <row r="436641" spans="19:20">
      <c r="S436641" s="33"/>
      <c r="T436641" s="33"/>
    </row>
    <row r="436658" spans="19:20">
      <c r="S436658" s="33"/>
      <c r="T436658" s="33"/>
    </row>
    <row r="436675" spans="19:20">
      <c r="S436675" s="33"/>
      <c r="T436675" s="33"/>
    </row>
    <row r="436692" spans="19:20">
      <c r="S436692" s="33"/>
      <c r="T436692" s="33"/>
    </row>
    <row r="436709" spans="19:20">
      <c r="S436709" s="33"/>
      <c r="T436709" s="33"/>
    </row>
    <row r="436726" spans="19:20">
      <c r="S436726" s="33"/>
      <c r="T436726" s="33"/>
    </row>
    <row r="436743" spans="19:20">
      <c r="S436743" s="33"/>
      <c r="T436743" s="33"/>
    </row>
    <row r="436760" spans="19:20">
      <c r="S436760" s="33"/>
      <c r="T436760" s="33"/>
    </row>
    <row r="436777" spans="19:20">
      <c r="S436777" s="33"/>
      <c r="T436777" s="33"/>
    </row>
    <row r="436794" spans="19:20">
      <c r="S436794" s="33"/>
      <c r="T436794" s="33"/>
    </row>
    <row r="436811" spans="19:20">
      <c r="S436811" s="33"/>
      <c r="T436811" s="33"/>
    </row>
    <row r="436828" spans="19:20">
      <c r="S436828" s="33"/>
      <c r="T436828" s="33"/>
    </row>
    <row r="436845" spans="19:20">
      <c r="S436845" s="33"/>
      <c r="T436845" s="33"/>
    </row>
    <row r="436862" spans="19:20">
      <c r="S436862" s="33"/>
      <c r="T436862" s="33"/>
    </row>
    <row r="436879" spans="19:20">
      <c r="S436879" s="33"/>
      <c r="T436879" s="33"/>
    </row>
    <row r="436896" spans="19:20">
      <c r="S436896" s="33"/>
      <c r="T436896" s="33"/>
    </row>
    <row r="436913" spans="19:20">
      <c r="S436913" s="33"/>
      <c r="T436913" s="33"/>
    </row>
    <row r="436930" spans="19:20">
      <c r="S436930" s="33"/>
      <c r="T436930" s="33"/>
    </row>
    <row r="436947" spans="19:20">
      <c r="S436947" s="33"/>
      <c r="T436947" s="33"/>
    </row>
    <row r="436964" spans="19:20">
      <c r="S436964" s="33"/>
      <c r="T436964" s="33"/>
    </row>
    <row r="436981" spans="19:20">
      <c r="S436981" s="33"/>
      <c r="T436981" s="33"/>
    </row>
    <row r="436998" spans="19:20">
      <c r="S436998" s="33"/>
      <c r="T436998" s="33"/>
    </row>
    <row r="437015" spans="19:20">
      <c r="S437015" s="33"/>
      <c r="T437015" s="33"/>
    </row>
    <row r="437032" spans="19:20">
      <c r="S437032" s="33"/>
      <c r="T437032" s="33"/>
    </row>
    <row r="437049" spans="19:20">
      <c r="S437049" s="33"/>
      <c r="T437049" s="33"/>
    </row>
    <row r="437066" spans="19:20">
      <c r="S437066" s="33"/>
      <c r="T437066" s="33"/>
    </row>
    <row r="437083" spans="19:20">
      <c r="S437083" s="33"/>
      <c r="T437083" s="33"/>
    </row>
    <row r="437100" spans="19:20">
      <c r="S437100" s="33"/>
      <c r="T437100" s="33"/>
    </row>
    <row r="437117" spans="19:20">
      <c r="S437117" s="33"/>
      <c r="T437117" s="33"/>
    </row>
    <row r="437134" spans="19:20">
      <c r="S437134" s="33"/>
      <c r="T437134" s="33"/>
    </row>
    <row r="437151" spans="19:20">
      <c r="S437151" s="33"/>
      <c r="T437151" s="33"/>
    </row>
    <row r="437168" spans="19:20">
      <c r="S437168" s="33"/>
      <c r="T437168" s="33"/>
    </row>
    <row r="437185" spans="19:20">
      <c r="S437185" s="33"/>
      <c r="T437185" s="33"/>
    </row>
    <row r="437202" spans="19:20">
      <c r="S437202" s="33"/>
      <c r="T437202" s="33"/>
    </row>
    <row r="437219" spans="19:20">
      <c r="S437219" s="33"/>
      <c r="T437219" s="33"/>
    </row>
    <row r="437236" spans="19:20">
      <c r="S437236" s="33"/>
      <c r="T437236" s="33"/>
    </row>
    <row r="437253" spans="19:20">
      <c r="S437253" s="33"/>
      <c r="T437253" s="33"/>
    </row>
    <row r="437270" spans="19:20">
      <c r="S437270" s="33"/>
      <c r="T437270" s="33"/>
    </row>
    <row r="437287" spans="19:20">
      <c r="S437287" s="33"/>
      <c r="T437287" s="33"/>
    </row>
    <row r="437304" spans="19:20">
      <c r="S437304" s="33"/>
      <c r="T437304" s="33"/>
    </row>
    <row r="437321" spans="19:20">
      <c r="S437321" s="33"/>
      <c r="T437321" s="33"/>
    </row>
    <row r="437338" spans="19:20">
      <c r="S437338" s="33"/>
      <c r="T437338" s="33"/>
    </row>
    <row r="437355" spans="19:20">
      <c r="S437355" s="33"/>
      <c r="T437355" s="33"/>
    </row>
    <row r="437372" spans="19:20">
      <c r="S437372" s="33"/>
      <c r="T437372" s="33"/>
    </row>
    <row r="437389" spans="19:20">
      <c r="S437389" s="33"/>
      <c r="T437389" s="33"/>
    </row>
    <row r="437406" spans="19:20">
      <c r="S437406" s="33"/>
      <c r="T437406" s="33"/>
    </row>
    <row r="437423" spans="19:20">
      <c r="S437423" s="33"/>
      <c r="T437423" s="33"/>
    </row>
    <row r="437440" spans="19:20">
      <c r="S437440" s="33"/>
      <c r="T437440" s="33"/>
    </row>
    <row r="437457" spans="19:20">
      <c r="S437457" s="33"/>
      <c r="T437457" s="33"/>
    </row>
    <row r="437474" spans="19:20">
      <c r="S437474" s="33"/>
      <c r="T437474" s="33"/>
    </row>
    <row r="437491" spans="19:20">
      <c r="S437491" s="33"/>
      <c r="T437491" s="33"/>
    </row>
    <row r="437508" spans="19:20">
      <c r="S437508" s="33"/>
      <c r="T437508" s="33"/>
    </row>
    <row r="437525" spans="19:20">
      <c r="S437525" s="33"/>
      <c r="T437525" s="33"/>
    </row>
    <row r="437542" spans="19:20">
      <c r="S437542" s="33"/>
      <c r="T437542" s="33"/>
    </row>
    <row r="437559" spans="19:20">
      <c r="S437559" s="33"/>
      <c r="T437559" s="33"/>
    </row>
    <row r="437576" spans="19:20">
      <c r="S437576" s="33"/>
      <c r="T437576" s="33"/>
    </row>
    <row r="437593" spans="19:20">
      <c r="S437593" s="33"/>
      <c r="T437593" s="33"/>
    </row>
    <row r="437610" spans="19:20">
      <c r="S437610" s="33"/>
      <c r="T437610" s="33"/>
    </row>
    <row r="437627" spans="19:20">
      <c r="S437627" s="33"/>
      <c r="T437627" s="33"/>
    </row>
    <row r="437644" spans="19:20">
      <c r="S437644" s="33"/>
      <c r="T437644" s="33"/>
    </row>
    <row r="437661" spans="19:20">
      <c r="S437661" s="33"/>
      <c r="T437661" s="33"/>
    </row>
    <row r="437678" spans="19:20">
      <c r="S437678" s="33"/>
      <c r="T437678" s="33"/>
    </row>
    <row r="437695" spans="19:20">
      <c r="S437695" s="33"/>
      <c r="T437695" s="33"/>
    </row>
    <row r="437712" spans="19:20">
      <c r="S437712" s="33"/>
      <c r="T437712" s="33"/>
    </row>
    <row r="437729" spans="19:20">
      <c r="S437729" s="33"/>
      <c r="T437729" s="33"/>
    </row>
    <row r="437746" spans="19:20">
      <c r="S437746" s="33"/>
      <c r="T437746" s="33"/>
    </row>
    <row r="437763" spans="19:20">
      <c r="S437763" s="33"/>
      <c r="T437763" s="33"/>
    </row>
    <row r="437780" spans="19:20">
      <c r="S437780" s="33"/>
      <c r="T437780" s="33"/>
    </row>
    <row r="437797" spans="19:20">
      <c r="S437797" s="33"/>
      <c r="T437797" s="33"/>
    </row>
    <row r="437814" spans="19:20">
      <c r="S437814" s="33"/>
      <c r="T437814" s="33"/>
    </row>
    <row r="437831" spans="19:20">
      <c r="S437831" s="33"/>
      <c r="T437831" s="33"/>
    </row>
    <row r="437848" spans="19:20">
      <c r="S437848" s="33"/>
      <c r="T437848" s="33"/>
    </row>
    <row r="437865" spans="19:20">
      <c r="S437865" s="33"/>
      <c r="T437865" s="33"/>
    </row>
    <row r="437882" spans="19:20">
      <c r="S437882" s="33"/>
      <c r="T437882" s="33"/>
    </row>
    <row r="437899" spans="19:20">
      <c r="S437899" s="33"/>
      <c r="T437899" s="33"/>
    </row>
    <row r="437916" spans="19:20">
      <c r="S437916" s="33"/>
      <c r="T437916" s="33"/>
    </row>
    <row r="437933" spans="19:20">
      <c r="S437933" s="33"/>
      <c r="T437933" s="33"/>
    </row>
    <row r="437950" spans="19:20">
      <c r="S437950" s="33"/>
      <c r="T437950" s="33"/>
    </row>
    <row r="437967" spans="19:20">
      <c r="S437967" s="33"/>
      <c r="T437967" s="33"/>
    </row>
    <row r="437984" spans="19:20">
      <c r="S437984" s="33"/>
      <c r="T437984" s="33"/>
    </row>
    <row r="438001" spans="19:20">
      <c r="S438001" s="33"/>
      <c r="T438001" s="33"/>
    </row>
    <row r="438018" spans="19:20">
      <c r="S438018" s="33"/>
      <c r="T438018" s="33"/>
    </row>
    <row r="438035" spans="19:20">
      <c r="S438035" s="33"/>
      <c r="T438035" s="33"/>
    </row>
    <row r="438052" spans="19:20">
      <c r="S438052" s="33"/>
      <c r="T438052" s="33"/>
    </row>
    <row r="438069" spans="19:20">
      <c r="S438069" s="33"/>
      <c r="T438069" s="33"/>
    </row>
    <row r="438086" spans="19:20">
      <c r="S438086" s="33"/>
      <c r="T438086" s="33"/>
    </row>
    <row r="438103" spans="19:20">
      <c r="S438103" s="33"/>
      <c r="T438103" s="33"/>
    </row>
    <row r="438120" spans="19:20">
      <c r="S438120" s="33"/>
      <c r="T438120" s="33"/>
    </row>
    <row r="438137" spans="19:20">
      <c r="S438137" s="33"/>
      <c r="T438137" s="33"/>
    </row>
    <row r="438154" spans="19:20">
      <c r="S438154" s="33"/>
      <c r="T438154" s="33"/>
    </row>
    <row r="438171" spans="19:20">
      <c r="S438171" s="33"/>
      <c r="T438171" s="33"/>
    </row>
    <row r="438188" spans="19:20">
      <c r="S438188" s="33"/>
      <c r="T438188" s="33"/>
    </row>
    <row r="438205" spans="19:20">
      <c r="S438205" s="33"/>
      <c r="T438205" s="33"/>
    </row>
    <row r="438222" spans="19:20">
      <c r="S438222" s="33"/>
      <c r="T438222" s="33"/>
    </row>
    <row r="438239" spans="19:20">
      <c r="S438239" s="33"/>
      <c r="T438239" s="33"/>
    </row>
    <row r="438256" spans="19:20">
      <c r="S438256" s="33"/>
      <c r="T438256" s="33"/>
    </row>
    <row r="438273" spans="19:20">
      <c r="S438273" s="33"/>
      <c r="T438273" s="33"/>
    </row>
    <row r="438290" spans="19:20">
      <c r="S438290" s="33"/>
      <c r="T438290" s="33"/>
    </row>
    <row r="438307" spans="19:20">
      <c r="S438307" s="33"/>
      <c r="T438307" s="33"/>
    </row>
    <row r="438324" spans="19:20">
      <c r="S438324" s="33"/>
      <c r="T438324" s="33"/>
    </row>
    <row r="438341" spans="19:20">
      <c r="S438341" s="33"/>
      <c r="T438341" s="33"/>
    </row>
    <row r="438358" spans="19:20">
      <c r="S438358" s="33"/>
      <c r="T438358" s="33"/>
    </row>
    <row r="438375" spans="19:20">
      <c r="S438375" s="33"/>
      <c r="T438375" s="33"/>
    </row>
    <row r="438392" spans="19:20">
      <c r="S438392" s="33"/>
      <c r="T438392" s="33"/>
    </row>
    <row r="438409" spans="19:20">
      <c r="S438409" s="33"/>
      <c r="T438409" s="33"/>
    </row>
    <row r="438426" spans="19:20">
      <c r="S438426" s="33"/>
      <c r="T438426" s="33"/>
    </row>
    <row r="438443" spans="19:20">
      <c r="S438443" s="33"/>
      <c r="T438443" s="33"/>
    </row>
    <row r="438460" spans="19:20">
      <c r="S438460" s="33"/>
      <c r="T438460" s="33"/>
    </row>
    <row r="438477" spans="19:20">
      <c r="S438477" s="33"/>
      <c r="T438477" s="33"/>
    </row>
    <row r="438494" spans="19:20">
      <c r="S438494" s="33"/>
      <c r="T438494" s="33"/>
    </row>
    <row r="438511" spans="19:20">
      <c r="S438511" s="33"/>
      <c r="T438511" s="33"/>
    </row>
    <row r="438528" spans="19:20">
      <c r="S438528" s="33"/>
      <c r="T438528" s="33"/>
    </row>
    <row r="438545" spans="19:20">
      <c r="S438545" s="33"/>
      <c r="T438545" s="33"/>
    </row>
    <row r="438562" spans="19:20">
      <c r="S438562" s="33"/>
      <c r="T438562" s="33"/>
    </row>
    <row r="438579" spans="19:20">
      <c r="S438579" s="33"/>
      <c r="T438579" s="33"/>
    </row>
    <row r="438596" spans="19:20">
      <c r="S438596" s="33"/>
      <c r="T438596" s="33"/>
    </row>
    <row r="438613" spans="19:20">
      <c r="S438613" s="33"/>
      <c r="T438613" s="33"/>
    </row>
    <row r="438630" spans="19:20">
      <c r="S438630" s="33"/>
      <c r="T438630" s="33"/>
    </row>
    <row r="438647" spans="19:20">
      <c r="S438647" s="33"/>
      <c r="T438647" s="33"/>
    </row>
    <row r="438664" spans="19:20">
      <c r="S438664" s="33"/>
      <c r="T438664" s="33"/>
    </row>
    <row r="438681" spans="19:20">
      <c r="S438681" s="33"/>
      <c r="T438681" s="33"/>
    </row>
    <row r="438698" spans="19:20">
      <c r="S438698" s="33"/>
      <c r="T438698" s="33"/>
    </row>
    <row r="438715" spans="19:20">
      <c r="S438715" s="33"/>
      <c r="T438715" s="33"/>
    </row>
    <row r="438732" spans="19:20">
      <c r="S438732" s="33"/>
      <c r="T438732" s="33"/>
    </row>
    <row r="438749" spans="19:20">
      <c r="S438749" s="33"/>
      <c r="T438749" s="33"/>
    </row>
    <row r="438766" spans="19:20">
      <c r="S438766" s="33"/>
      <c r="T438766" s="33"/>
    </row>
    <row r="438783" spans="19:20">
      <c r="S438783" s="33"/>
      <c r="T438783" s="33"/>
    </row>
    <row r="438800" spans="19:20">
      <c r="S438800" s="33"/>
      <c r="T438800" s="33"/>
    </row>
    <row r="438817" spans="19:20">
      <c r="S438817" s="33"/>
      <c r="T438817" s="33"/>
    </row>
    <row r="438834" spans="19:20">
      <c r="S438834" s="33"/>
      <c r="T438834" s="33"/>
    </row>
    <row r="438851" spans="19:20">
      <c r="S438851" s="33"/>
      <c r="T438851" s="33"/>
    </row>
    <row r="438868" spans="19:20">
      <c r="S438868" s="33"/>
      <c r="T438868" s="33"/>
    </row>
    <row r="438885" spans="19:20">
      <c r="S438885" s="33"/>
      <c r="T438885" s="33"/>
    </row>
    <row r="438902" spans="19:20">
      <c r="S438902" s="33"/>
      <c r="T438902" s="33"/>
    </row>
    <row r="438919" spans="19:20">
      <c r="S438919" s="33"/>
      <c r="T438919" s="33"/>
    </row>
    <row r="438936" spans="19:20">
      <c r="S438936" s="33"/>
      <c r="T438936" s="33"/>
    </row>
    <row r="438953" spans="19:20">
      <c r="S438953" s="33"/>
      <c r="T438953" s="33"/>
    </row>
    <row r="438970" spans="19:20">
      <c r="S438970" s="33"/>
      <c r="T438970" s="33"/>
    </row>
    <row r="438987" spans="19:20">
      <c r="S438987" s="33"/>
      <c r="T438987" s="33"/>
    </row>
    <row r="439004" spans="19:20">
      <c r="S439004" s="33"/>
      <c r="T439004" s="33"/>
    </row>
    <row r="439021" spans="19:20">
      <c r="S439021" s="33"/>
      <c r="T439021" s="33"/>
    </row>
    <row r="439038" spans="19:20">
      <c r="S439038" s="33"/>
      <c r="T439038" s="33"/>
    </row>
    <row r="439055" spans="19:20">
      <c r="S439055" s="33"/>
      <c r="T439055" s="33"/>
    </row>
    <row r="439072" spans="19:20">
      <c r="S439072" s="33"/>
      <c r="T439072" s="33"/>
    </row>
    <row r="439089" spans="19:20">
      <c r="S439089" s="33"/>
      <c r="T439089" s="33"/>
    </row>
    <row r="439106" spans="19:20">
      <c r="S439106" s="33"/>
      <c r="T439106" s="33"/>
    </row>
    <row r="439123" spans="19:20">
      <c r="S439123" s="33"/>
      <c r="T439123" s="33"/>
    </row>
    <row r="439140" spans="19:20">
      <c r="S439140" s="33"/>
      <c r="T439140" s="33"/>
    </row>
    <row r="439157" spans="19:20">
      <c r="S439157" s="33"/>
      <c r="T439157" s="33"/>
    </row>
    <row r="439174" spans="19:20">
      <c r="S439174" s="33"/>
      <c r="T439174" s="33"/>
    </row>
    <row r="439191" spans="19:20">
      <c r="S439191" s="33"/>
      <c r="T439191" s="33"/>
    </row>
    <row r="439208" spans="19:20">
      <c r="S439208" s="33"/>
      <c r="T439208" s="33"/>
    </row>
    <row r="439225" spans="19:20">
      <c r="S439225" s="33"/>
      <c r="T439225" s="33"/>
    </row>
    <row r="439242" spans="19:20">
      <c r="S439242" s="33"/>
      <c r="T439242" s="33"/>
    </row>
    <row r="439259" spans="19:20">
      <c r="S439259" s="33"/>
      <c r="T439259" s="33"/>
    </row>
    <row r="439276" spans="19:20">
      <c r="S439276" s="33"/>
      <c r="T439276" s="33"/>
    </row>
    <row r="439293" spans="19:20">
      <c r="S439293" s="33"/>
      <c r="T439293" s="33"/>
    </row>
    <row r="439310" spans="19:20">
      <c r="S439310" s="33"/>
      <c r="T439310" s="33"/>
    </row>
    <row r="439327" spans="19:20">
      <c r="S439327" s="33"/>
      <c r="T439327" s="33"/>
    </row>
    <row r="439344" spans="19:20">
      <c r="S439344" s="33"/>
      <c r="T439344" s="33"/>
    </row>
    <row r="439361" spans="19:20">
      <c r="S439361" s="33"/>
      <c r="T439361" s="33"/>
    </row>
    <row r="439378" spans="19:20">
      <c r="S439378" s="33"/>
      <c r="T439378" s="33"/>
    </row>
    <row r="439395" spans="19:20">
      <c r="S439395" s="33"/>
      <c r="T439395" s="33"/>
    </row>
    <row r="439412" spans="19:20">
      <c r="S439412" s="33"/>
      <c r="T439412" s="33"/>
    </row>
    <row r="439429" spans="19:20">
      <c r="S439429" s="33"/>
      <c r="T439429" s="33"/>
    </row>
    <row r="439446" spans="19:20">
      <c r="S439446" s="33"/>
      <c r="T439446" s="33"/>
    </row>
    <row r="439463" spans="19:20">
      <c r="S439463" s="33"/>
      <c r="T439463" s="33"/>
    </row>
    <row r="439480" spans="19:20">
      <c r="S439480" s="33"/>
      <c r="T439480" s="33"/>
    </row>
    <row r="439497" spans="19:20">
      <c r="S439497" s="33"/>
      <c r="T439497" s="33"/>
    </row>
    <row r="439514" spans="19:20">
      <c r="S439514" s="33"/>
      <c r="T439514" s="33"/>
    </row>
    <row r="439531" spans="19:20">
      <c r="S439531" s="33"/>
      <c r="T439531" s="33"/>
    </row>
    <row r="439548" spans="19:20">
      <c r="S439548" s="33"/>
      <c r="T439548" s="33"/>
    </row>
    <row r="439565" spans="19:20">
      <c r="S439565" s="33"/>
      <c r="T439565" s="33"/>
    </row>
    <row r="439582" spans="19:20">
      <c r="S439582" s="33"/>
      <c r="T439582" s="33"/>
    </row>
    <row r="439599" spans="19:20">
      <c r="S439599" s="33"/>
      <c r="T439599" s="33"/>
    </row>
    <row r="439616" spans="19:20">
      <c r="S439616" s="33"/>
      <c r="T439616" s="33"/>
    </row>
    <row r="439633" spans="19:20">
      <c r="S439633" s="33"/>
      <c r="T439633" s="33"/>
    </row>
    <row r="439650" spans="19:20">
      <c r="S439650" s="33"/>
      <c r="T439650" s="33"/>
    </row>
    <row r="439667" spans="19:20">
      <c r="S439667" s="33"/>
      <c r="T439667" s="33"/>
    </row>
    <row r="439684" spans="19:20">
      <c r="S439684" s="33"/>
      <c r="T439684" s="33"/>
    </row>
    <row r="439701" spans="19:20">
      <c r="S439701" s="33"/>
      <c r="T439701" s="33"/>
    </row>
    <row r="439718" spans="19:20">
      <c r="S439718" s="33"/>
      <c r="T439718" s="33"/>
    </row>
    <row r="439735" spans="19:20">
      <c r="S439735" s="33"/>
      <c r="T439735" s="33"/>
    </row>
    <row r="439752" spans="19:20">
      <c r="S439752" s="33"/>
      <c r="T439752" s="33"/>
    </row>
    <row r="439769" spans="19:20">
      <c r="S439769" s="33"/>
      <c r="T439769" s="33"/>
    </row>
    <row r="439786" spans="19:20">
      <c r="S439786" s="33"/>
      <c r="T439786" s="33"/>
    </row>
    <row r="439803" spans="19:20">
      <c r="S439803" s="33"/>
      <c r="T439803" s="33"/>
    </row>
    <row r="439820" spans="19:20">
      <c r="S439820" s="33"/>
      <c r="T439820" s="33"/>
    </row>
    <row r="439837" spans="19:20">
      <c r="S439837" s="33"/>
      <c r="T439837" s="33"/>
    </row>
    <row r="439854" spans="19:20">
      <c r="S439854" s="33"/>
      <c r="T439854" s="33"/>
    </row>
    <row r="439871" spans="19:20">
      <c r="S439871" s="33"/>
      <c r="T439871" s="33"/>
    </row>
    <row r="439888" spans="19:20">
      <c r="S439888" s="33"/>
      <c r="T439888" s="33"/>
    </row>
    <row r="439905" spans="19:20">
      <c r="S439905" s="33"/>
      <c r="T439905" s="33"/>
    </row>
    <row r="439922" spans="19:20">
      <c r="S439922" s="33"/>
      <c r="T439922" s="33"/>
    </row>
    <row r="439939" spans="19:20">
      <c r="S439939" s="33"/>
      <c r="T439939" s="33"/>
    </row>
    <row r="439956" spans="19:20">
      <c r="S439956" s="33"/>
      <c r="T439956" s="33"/>
    </row>
    <row r="439973" spans="19:20">
      <c r="S439973" s="33"/>
      <c r="T439973" s="33"/>
    </row>
    <row r="439990" spans="19:20">
      <c r="S439990" s="33"/>
      <c r="T439990" s="33"/>
    </row>
    <row r="440007" spans="19:20">
      <c r="S440007" s="33"/>
      <c r="T440007" s="33"/>
    </row>
    <row r="440024" spans="19:20">
      <c r="S440024" s="33"/>
      <c r="T440024" s="33"/>
    </row>
    <row r="440041" spans="19:20">
      <c r="S440041" s="33"/>
      <c r="T440041" s="33"/>
    </row>
    <row r="440058" spans="19:20">
      <c r="S440058" s="33"/>
      <c r="T440058" s="33"/>
    </row>
    <row r="440075" spans="19:20">
      <c r="S440075" s="33"/>
      <c r="T440075" s="33"/>
    </row>
    <row r="440092" spans="19:20">
      <c r="S440092" s="33"/>
      <c r="T440092" s="33"/>
    </row>
    <row r="440109" spans="19:20">
      <c r="S440109" s="33"/>
      <c r="T440109" s="33"/>
    </row>
    <row r="440126" spans="19:20">
      <c r="S440126" s="33"/>
      <c r="T440126" s="33"/>
    </row>
    <row r="440143" spans="19:20">
      <c r="S440143" s="33"/>
      <c r="T440143" s="33"/>
    </row>
    <row r="440160" spans="19:20">
      <c r="S440160" s="33"/>
      <c r="T440160" s="33"/>
    </row>
    <row r="440177" spans="19:20">
      <c r="S440177" s="33"/>
      <c r="T440177" s="33"/>
    </row>
    <row r="440194" spans="19:20">
      <c r="S440194" s="33"/>
      <c r="T440194" s="33"/>
    </row>
    <row r="440211" spans="19:20">
      <c r="S440211" s="33"/>
      <c r="T440211" s="33"/>
    </row>
    <row r="440228" spans="19:20">
      <c r="S440228" s="33"/>
      <c r="T440228" s="33"/>
    </row>
    <row r="440245" spans="19:20">
      <c r="S440245" s="33"/>
      <c r="T440245" s="33"/>
    </row>
    <row r="440262" spans="19:20">
      <c r="S440262" s="33"/>
      <c r="T440262" s="33"/>
    </row>
    <row r="440279" spans="19:20">
      <c r="S440279" s="33"/>
      <c r="T440279" s="33"/>
    </row>
    <row r="440296" spans="19:20">
      <c r="S440296" s="33"/>
      <c r="T440296" s="33"/>
    </row>
    <row r="440313" spans="19:20">
      <c r="S440313" s="33"/>
      <c r="T440313" s="33"/>
    </row>
    <row r="440330" spans="19:20">
      <c r="S440330" s="33"/>
      <c r="T440330" s="33"/>
    </row>
    <row r="440347" spans="19:20">
      <c r="S440347" s="33"/>
      <c r="T440347" s="33"/>
    </row>
    <row r="440364" spans="19:20">
      <c r="S440364" s="33"/>
      <c r="T440364" s="33"/>
    </row>
    <row r="440381" spans="19:20">
      <c r="S440381" s="33"/>
      <c r="T440381" s="33"/>
    </row>
    <row r="440398" spans="19:20">
      <c r="S440398" s="33"/>
      <c r="T440398" s="33"/>
    </row>
    <row r="440415" spans="19:20">
      <c r="S440415" s="33"/>
      <c r="T440415" s="33"/>
    </row>
    <row r="440432" spans="19:20">
      <c r="S440432" s="33"/>
      <c r="T440432" s="33"/>
    </row>
    <row r="440449" spans="19:20">
      <c r="S440449" s="33"/>
      <c r="T440449" s="33"/>
    </row>
    <row r="440466" spans="19:20">
      <c r="S440466" s="33"/>
      <c r="T440466" s="33"/>
    </row>
    <row r="440483" spans="19:20">
      <c r="S440483" s="33"/>
      <c r="T440483" s="33"/>
    </row>
    <row r="440500" spans="19:20">
      <c r="S440500" s="33"/>
      <c r="T440500" s="33"/>
    </row>
    <row r="440517" spans="19:20">
      <c r="S440517" s="33"/>
      <c r="T440517" s="33"/>
    </row>
    <row r="440534" spans="19:20">
      <c r="S440534" s="33"/>
      <c r="T440534" s="33"/>
    </row>
    <row r="440551" spans="19:20">
      <c r="S440551" s="33"/>
      <c r="T440551" s="33"/>
    </row>
    <row r="440568" spans="19:20">
      <c r="S440568" s="33"/>
      <c r="T440568" s="33"/>
    </row>
    <row r="440585" spans="19:20">
      <c r="S440585" s="33"/>
      <c r="T440585" s="33"/>
    </row>
    <row r="440602" spans="19:20">
      <c r="S440602" s="33"/>
      <c r="T440602" s="33"/>
    </row>
    <row r="440619" spans="19:20">
      <c r="S440619" s="33"/>
      <c r="T440619" s="33"/>
    </row>
    <row r="440636" spans="19:20">
      <c r="S440636" s="33"/>
      <c r="T440636" s="33"/>
    </row>
    <row r="440653" spans="19:20">
      <c r="S440653" s="33"/>
      <c r="T440653" s="33"/>
    </row>
    <row r="440670" spans="19:20">
      <c r="S440670" s="33"/>
      <c r="T440670" s="33"/>
    </row>
    <row r="440687" spans="19:20">
      <c r="S440687" s="33"/>
      <c r="T440687" s="33"/>
    </row>
    <row r="440704" spans="19:20">
      <c r="S440704" s="33"/>
      <c r="T440704" s="33"/>
    </row>
    <row r="440721" spans="19:20">
      <c r="S440721" s="33"/>
      <c r="T440721" s="33"/>
    </row>
    <row r="440738" spans="19:20">
      <c r="S440738" s="33"/>
      <c r="T440738" s="33"/>
    </row>
    <row r="440755" spans="19:20">
      <c r="S440755" s="33"/>
      <c r="T440755" s="33"/>
    </row>
    <row r="440772" spans="19:20">
      <c r="S440772" s="33"/>
      <c r="T440772" s="33"/>
    </row>
    <row r="440789" spans="19:20">
      <c r="S440789" s="33"/>
      <c r="T440789" s="33"/>
    </row>
    <row r="440806" spans="19:20">
      <c r="S440806" s="33"/>
      <c r="T440806" s="33"/>
    </row>
    <row r="440823" spans="19:20">
      <c r="S440823" s="33"/>
      <c r="T440823" s="33"/>
    </row>
    <row r="440840" spans="19:20">
      <c r="S440840" s="33"/>
      <c r="T440840" s="33"/>
    </row>
    <row r="440857" spans="19:20">
      <c r="S440857" s="33"/>
      <c r="T440857" s="33"/>
    </row>
    <row r="440874" spans="19:20">
      <c r="S440874" s="33"/>
      <c r="T440874" s="33"/>
    </row>
    <row r="440891" spans="19:20">
      <c r="S440891" s="33"/>
      <c r="T440891" s="33"/>
    </row>
    <row r="440908" spans="19:20">
      <c r="S440908" s="33"/>
      <c r="T440908" s="33"/>
    </row>
    <row r="440925" spans="19:20">
      <c r="S440925" s="33"/>
      <c r="T440925" s="33"/>
    </row>
    <row r="440942" spans="19:20">
      <c r="S440942" s="33"/>
      <c r="T440942" s="33"/>
    </row>
    <row r="440959" spans="19:20">
      <c r="S440959" s="33"/>
      <c r="T440959" s="33"/>
    </row>
    <row r="440976" spans="19:20">
      <c r="S440976" s="33"/>
      <c r="T440976" s="33"/>
    </row>
    <row r="440993" spans="19:20">
      <c r="S440993" s="33"/>
      <c r="T440993" s="33"/>
    </row>
    <row r="441010" spans="19:20">
      <c r="S441010" s="33"/>
      <c r="T441010" s="33"/>
    </row>
    <row r="441027" spans="19:20">
      <c r="S441027" s="33"/>
      <c r="T441027" s="33"/>
    </row>
    <row r="441044" spans="19:20">
      <c r="S441044" s="33"/>
      <c r="T441044" s="33"/>
    </row>
    <row r="441061" spans="19:20">
      <c r="S441061" s="33"/>
      <c r="T441061" s="33"/>
    </row>
    <row r="441078" spans="19:20">
      <c r="S441078" s="33"/>
      <c r="T441078" s="33"/>
    </row>
    <row r="441095" spans="19:20">
      <c r="S441095" s="33"/>
      <c r="T441095" s="33"/>
    </row>
    <row r="441112" spans="19:20">
      <c r="S441112" s="33"/>
      <c r="T441112" s="33"/>
    </row>
    <row r="441129" spans="19:20">
      <c r="S441129" s="33"/>
      <c r="T441129" s="33"/>
    </row>
    <row r="441146" spans="19:20">
      <c r="S441146" s="33"/>
      <c r="T441146" s="33"/>
    </row>
    <row r="441163" spans="19:20">
      <c r="S441163" s="33"/>
      <c r="T441163" s="33"/>
    </row>
    <row r="441180" spans="19:20">
      <c r="S441180" s="33"/>
      <c r="T441180" s="33"/>
    </row>
    <row r="441197" spans="19:20">
      <c r="S441197" s="33"/>
      <c r="T441197" s="33"/>
    </row>
    <row r="441214" spans="19:20">
      <c r="S441214" s="33"/>
      <c r="T441214" s="33"/>
    </row>
    <row r="441231" spans="19:20">
      <c r="S441231" s="33"/>
      <c r="T441231" s="33"/>
    </row>
    <row r="441248" spans="19:20">
      <c r="S441248" s="33"/>
      <c r="T441248" s="33"/>
    </row>
    <row r="441265" spans="19:20">
      <c r="S441265" s="33"/>
      <c r="T441265" s="33"/>
    </row>
    <row r="441282" spans="19:20">
      <c r="S441282" s="33"/>
      <c r="T441282" s="33"/>
    </row>
    <row r="441299" spans="19:20">
      <c r="S441299" s="33"/>
      <c r="T441299" s="33"/>
    </row>
    <row r="441316" spans="19:20">
      <c r="S441316" s="33"/>
      <c r="T441316" s="33"/>
    </row>
    <row r="441333" spans="19:20">
      <c r="S441333" s="33"/>
      <c r="T441333" s="33"/>
    </row>
    <row r="441350" spans="19:20">
      <c r="S441350" s="33"/>
      <c r="T441350" s="33"/>
    </row>
    <row r="441367" spans="19:20">
      <c r="S441367" s="33"/>
      <c r="T441367" s="33"/>
    </row>
    <row r="441384" spans="19:20">
      <c r="S441384" s="33"/>
      <c r="T441384" s="33"/>
    </row>
    <row r="441401" spans="19:20">
      <c r="S441401" s="33"/>
      <c r="T441401" s="33"/>
    </row>
    <row r="441418" spans="19:20">
      <c r="S441418" s="33"/>
      <c r="T441418" s="33"/>
    </row>
    <row r="441435" spans="19:20">
      <c r="S441435" s="33"/>
      <c r="T441435" s="33"/>
    </row>
    <row r="441452" spans="19:20">
      <c r="S441452" s="33"/>
      <c r="T441452" s="33"/>
    </row>
    <row r="441469" spans="19:20">
      <c r="S441469" s="33"/>
      <c r="T441469" s="33"/>
    </row>
    <row r="441486" spans="19:20">
      <c r="S441486" s="33"/>
      <c r="T441486" s="33"/>
    </row>
    <row r="441503" spans="19:20">
      <c r="S441503" s="33"/>
      <c r="T441503" s="33"/>
    </row>
    <row r="441520" spans="19:20">
      <c r="S441520" s="33"/>
      <c r="T441520" s="33"/>
    </row>
    <row r="441537" spans="19:20">
      <c r="S441537" s="33"/>
      <c r="T441537" s="33"/>
    </row>
    <row r="441554" spans="19:20">
      <c r="S441554" s="33"/>
      <c r="T441554" s="33"/>
    </row>
    <row r="441571" spans="19:20">
      <c r="S441571" s="33"/>
      <c r="T441571" s="33"/>
    </row>
    <row r="441588" spans="19:20">
      <c r="S441588" s="33"/>
      <c r="T441588" s="33"/>
    </row>
    <row r="441605" spans="19:20">
      <c r="S441605" s="33"/>
      <c r="T441605" s="33"/>
    </row>
    <row r="441622" spans="19:20">
      <c r="S441622" s="33"/>
      <c r="T441622" s="33"/>
    </row>
    <row r="441639" spans="19:20">
      <c r="S441639" s="33"/>
      <c r="T441639" s="33"/>
    </row>
    <row r="441656" spans="19:20">
      <c r="S441656" s="33"/>
      <c r="T441656" s="33"/>
    </row>
    <row r="441673" spans="19:20">
      <c r="S441673" s="33"/>
      <c r="T441673" s="33"/>
    </row>
    <row r="441690" spans="19:20">
      <c r="S441690" s="33"/>
      <c r="T441690" s="33"/>
    </row>
    <row r="441707" spans="19:20">
      <c r="S441707" s="33"/>
      <c r="T441707" s="33"/>
    </row>
    <row r="441724" spans="19:20">
      <c r="S441724" s="33"/>
      <c r="T441724" s="33"/>
    </row>
    <row r="441741" spans="19:20">
      <c r="S441741" s="33"/>
      <c r="T441741" s="33"/>
    </row>
    <row r="441758" spans="19:20">
      <c r="S441758" s="33"/>
      <c r="T441758" s="33"/>
    </row>
    <row r="441775" spans="19:20">
      <c r="S441775" s="33"/>
      <c r="T441775" s="33"/>
    </row>
    <row r="441792" spans="19:20">
      <c r="S441792" s="33"/>
      <c r="T441792" s="33"/>
    </row>
    <row r="441809" spans="19:20">
      <c r="S441809" s="33"/>
      <c r="T441809" s="33"/>
    </row>
    <row r="441826" spans="19:20">
      <c r="S441826" s="33"/>
      <c r="T441826" s="33"/>
    </row>
    <row r="441843" spans="19:20">
      <c r="S441843" s="33"/>
      <c r="T441843" s="33"/>
    </row>
    <row r="441860" spans="19:20">
      <c r="S441860" s="33"/>
      <c r="T441860" s="33"/>
    </row>
    <row r="441877" spans="19:20">
      <c r="S441877" s="33"/>
      <c r="T441877" s="33"/>
    </row>
    <row r="441894" spans="19:20">
      <c r="S441894" s="33"/>
      <c r="T441894" s="33"/>
    </row>
    <row r="441911" spans="19:20">
      <c r="S441911" s="33"/>
      <c r="T441911" s="33"/>
    </row>
    <row r="441928" spans="19:20">
      <c r="S441928" s="33"/>
      <c r="T441928" s="33"/>
    </row>
    <row r="441945" spans="19:20">
      <c r="S441945" s="33"/>
      <c r="T441945" s="33"/>
    </row>
    <row r="441962" spans="19:20">
      <c r="S441962" s="33"/>
      <c r="T441962" s="33"/>
    </row>
    <row r="441979" spans="19:20">
      <c r="S441979" s="33"/>
      <c r="T441979" s="33"/>
    </row>
    <row r="441996" spans="19:20">
      <c r="S441996" s="33"/>
      <c r="T441996" s="33"/>
    </row>
    <row r="442013" spans="19:20">
      <c r="S442013" s="33"/>
      <c r="T442013" s="33"/>
    </row>
    <row r="442030" spans="19:20">
      <c r="S442030" s="33"/>
      <c r="T442030" s="33"/>
    </row>
    <row r="442047" spans="19:20">
      <c r="S442047" s="33"/>
      <c r="T442047" s="33"/>
    </row>
    <row r="442064" spans="19:20">
      <c r="S442064" s="33"/>
      <c r="T442064" s="33"/>
    </row>
    <row r="442081" spans="19:20">
      <c r="S442081" s="33"/>
      <c r="T442081" s="33"/>
    </row>
    <row r="442098" spans="19:20">
      <c r="S442098" s="33"/>
      <c r="T442098" s="33"/>
    </row>
    <row r="442115" spans="19:20">
      <c r="S442115" s="33"/>
      <c r="T442115" s="33"/>
    </row>
    <row r="442132" spans="19:20">
      <c r="S442132" s="33"/>
      <c r="T442132" s="33"/>
    </row>
    <row r="442149" spans="19:20">
      <c r="S442149" s="33"/>
      <c r="T442149" s="33"/>
    </row>
    <row r="442166" spans="19:20">
      <c r="S442166" s="33"/>
      <c r="T442166" s="33"/>
    </row>
    <row r="442183" spans="19:20">
      <c r="S442183" s="33"/>
      <c r="T442183" s="33"/>
    </row>
    <row r="442200" spans="19:20">
      <c r="S442200" s="33"/>
      <c r="T442200" s="33"/>
    </row>
    <row r="442217" spans="19:20">
      <c r="S442217" s="33"/>
      <c r="T442217" s="33"/>
    </row>
    <row r="442234" spans="19:20">
      <c r="S442234" s="33"/>
      <c r="T442234" s="33"/>
    </row>
    <row r="442251" spans="19:20">
      <c r="S442251" s="33"/>
      <c r="T442251" s="33"/>
    </row>
    <row r="442268" spans="19:20">
      <c r="S442268" s="33"/>
      <c r="T442268" s="33"/>
    </row>
    <row r="442285" spans="19:20">
      <c r="S442285" s="33"/>
      <c r="T442285" s="33"/>
    </row>
    <row r="442302" spans="19:20">
      <c r="S442302" s="33"/>
      <c r="T442302" s="33"/>
    </row>
    <row r="442319" spans="19:20">
      <c r="S442319" s="33"/>
      <c r="T442319" s="33"/>
    </row>
    <row r="442336" spans="19:20">
      <c r="S442336" s="33"/>
      <c r="T442336" s="33"/>
    </row>
    <row r="442353" spans="19:20">
      <c r="S442353" s="33"/>
      <c r="T442353" s="33"/>
    </row>
    <row r="442370" spans="19:20">
      <c r="S442370" s="33"/>
      <c r="T442370" s="33"/>
    </row>
    <row r="442387" spans="19:20">
      <c r="S442387" s="33"/>
      <c r="T442387" s="33"/>
    </row>
    <row r="442404" spans="19:20">
      <c r="S442404" s="33"/>
      <c r="T442404" s="33"/>
    </row>
    <row r="442421" spans="19:20">
      <c r="S442421" s="33"/>
      <c r="T442421" s="33"/>
    </row>
    <row r="442438" spans="19:20">
      <c r="S442438" s="33"/>
      <c r="T442438" s="33"/>
    </row>
    <row r="442455" spans="19:20">
      <c r="S442455" s="33"/>
      <c r="T442455" s="33"/>
    </row>
    <row r="442472" spans="19:20">
      <c r="S442472" s="33"/>
      <c r="T442472" s="33"/>
    </row>
    <row r="442489" spans="19:20">
      <c r="S442489" s="33"/>
      <c r="T442489" s="33"/>
    </row>
    <row r="442506" spans="19:20">
      <c r="S442506" s="33"/>
      <c r="T442506" s="33"/>
    </row>
    <row r="442523" spans="19:20">
      <c r="S442523" s="33"/>
      <c r="T442523" s="33"/>
    </row>
    <row r="442540" spans="19:20">
      <c r="S442540" s="33"/>
      <c r="T442540" s="33"/>
    </row>
    <row r="442557" spans="19:20">
      <c r="S442557" s="33"/>
      <c r="T442557" s="33"/>
    </row>
    <row r="442574" spans="19:20">
      <c r="S442574" s="33"/>
      <c r="T442574" s="33"/>
    </row>
    <row r="442591" spans="19:20">
      <c r="S442591" s="33"/>
      <c r="T442591" s="33"/>
    </row>
    <row r="442608" spans="19:20">
      <c r="S442608" s="33"/>
      <c r="T442608" s="33"/>
    </row>
    <row r="442625" spans="19:20">
      <c r="S442625" s="33"/>
      <c r="T442625" s="33"/>
    </row>
    <row r="442642" spans="19:20">
      <c r="S442642" s="33"/>
      <c r="T442642" s="33"/>
    </row>
    <row r="442659" spans="19:20">
      <c r="S442659" s="33"/>
      <c r="T442659" s="33"/>
    </row>
    <row r="442676" spans="19:20">
      <c r="S442676" s="33"/>
      <c r="T442676" s="33"/>
    </row>
    <row r="442693" spans="19:20">
      <c r="S442693" s="33"/>
      <c r="T442693" s="33"/>
    </row>
    <row r="442710" spans="19:20">
      <c r="S442710" s="33"/>
      <c r="T442710" s="33"/>
    </row>
    <row r="442727" spans="19:20">
      <c r="S442727" s="33"/>
      <c r="T442727" s="33"/>
    </row>
    <row r="442744" spans="19:20">
      <c r="S442744" s="33"/>
      <c r="T442744" s="33"/>
    </row>
    <row r="442761" spans="19:20">
      <c r="S442761" s="33"/>
      <c r="T442761" s="33"/>
    </row>
    <row r="442778" spans="19:20">
      <c r="S442778" s="33"/>
      <c r="T442778" s="33"/>
    </row>
    <row r="442795" spans="19:20">
      <c r="S442795" s="33"/>
      <c r="T442795" s="33"/>
    </row>
    <row r="442812" spans="19:20">
      <c r="S442812" s="33"/>
      <c r="T442812" s="33"/>
    </row>
    <row r="442829" spans="19:20">
      <c r="S442829" s="33"/>
      <c r="T442829" s="33"/>
    </row>
    <row r="442846" spans="19:20">
      <c r="S442846" s="33"/>
      <c r="T442846" s="33"/>
    </row>
    <row r="442863" spans="19:20">
      <c r="S442863" s="33"/>
      <c r="T442863" s="33"/>
    </row>
    <row r="442880" spans="19:20">
      <c r="S442880" s="33"/>
      <c r="T442880" s="33"/>
    </row>
    <row r="442897" spans="19:20">
      <c r="S442897" s="33"/>
      <c r="T442897" s="33"/>
    </row>
    <row r="442914" spans="19:20">
      <c r="S442914" s="33"/>
      <c r="T442914" s="33"/>
    </row>
    <row r="442931" spans="19:20">
      <c r="S442931" s="33"/>
      <c r="T442931" s="33"/>
    </row>
    <row r="442948" spans="19:20">
      <c r="S442948" s="33"/>
      <c r="T442948" s="33"/>
    </row>
    <row r="442965" spans="19:20">
      <c r="S442965" s="33"/>
      <c r="T442965" s="33"/>
    </row>
    <row r="442982" spans="19:20">
      <c r="S442982" s="33"/>
      <c r="T442982" s="33"/>
    </row>
    <row r="442999" spans="19:20">
      <c r="S442999" s="33"/>
      <c r="T442999" s="33"/>
    </row>
    <row r="443016" spans="19:20">
      <c r="S443016" s="33"/>
      <c r="T443016" s="33"/>
    </row>
    <row r="443033" spans="19:20">
      <c r="S443033" s="33"/>
      <c r="T443033" s="33"/>
    </row>
    <row r="443050" spans="19:20">
      <c r="S443050" s="33"/>
      <c r="T443050" s="33"/>
    </row>
    <row r="443067" spans="19:20">
      <c r="S443067" s="33"/>
      <c r="T443067" s="33"/>
    </row>
    <row r="443084" spans="19:20">
      <c r="S443084" s="33"/>
      <c r="T443084" s="33"/>
    </row>
    <row r="443101" spans="19:20">
      <c r="S443101" s="33"/>
      <c r="T443101" s="33"/>
    </row>
    <row r="443118" spans="19:20">
      <c r="S443118" s="33"/>
      <c r="T443118" s="33"/>
    </row>
    <row r="443135" spans="19:20">
      <c r="S443135" s="33"/>
      <c r="T443135" s="33"/>
    </row>
    <row r="443152" spans="19:20">
      <c r="S443152" s="33"/>
      <c r="T443152" s="33"/>
    </row>
    <row r="443169" spans="19:20">
      <c r="S443169" s="33"/>
      <c r="T443169" s="33"/>
    </row>
    <row r="443186" spans="19:20">
      <c r="S443186" s="33"/>
      <c r="T443186" s="33"/>
    </row>
    <row r="443203" spans="19:20">
      <c r="S443203" s="33"/>
      <c r="T443203" s="33"/>
    </row>
    <row r="443220" spans="19:20">
      <c r="S443220" s="33"/>
      <c r="T443220" s="33"/>
    </row>
    <row r="443237" spans="19:20">
      <c r="S443237" s="33"/>
      <c r="T443237" s="33"/>
    </row>
    <row r="443254" spans="19:20">
      <c r="S443254" s="33"/>
      <c r="T443254" s="33"/>
    </row>
    <row r="443271" spans="19:20">
      <c r="S443271" s="33"/>
      <c r="T443271" s="33"/>
    </row>
    <row r="443288" spans="19:20">
      <c r="S443288" s="33"/>
      <c r="T443288" s="33"/>
    </row>
    <row r="443305" spans="19:20">
      <c r="S443305" s="33"/>
      <c r="T443305" s="33"/>
    </row>
    <row r="443322" spans="19:20">
      <c r="S443322" s="33"/>
      <c r="T443322" s="33"/>
    </row>
    <row r="443339" spans="19:20">
      <c r="S443339" s="33"/>
      <c r="T443339" s="33"/>
    </row>
    <row r="443356" spans="19:20">
      <c r="S443356" s="33"/>
      <c r="T443356" s="33"/>
    </row>
    <row r="443373" spans="19:20">
      <c r="S443373" s="33"/>
      <c r="T443373" s="33"/>
    </row>
    <row r="443390" spans="19:20">
      <c r="S443390" s="33"/>
      <c r="T443390" s="33"/>
    </row>
    <row r="443407" spans="19:20">
      <c r="S443407" s="33"/>
      <c r="T443407" s="33"/>
    </row>
    <row r="443424" spans="19:20">
      <c r="S443424" s="33"/>
      <c r="T443424" s="33"/>
    </row>
    <row r="443441" spans="19:20">
      <c r="S443441" s="33"/>
      <c r="T443441" s="33"/>
    </row>
    <row r="443458" spans="19:20">
      <c r="S443458" s="33"/>
      <c r="T443458" s="33"/>
    </row>
    <row r="443475" spans="19:20">
      <c r="S443475" s="33"/>
      <c r="T443475" s="33"/>
    </row>
    <row r="443492" spans="19:20">
      <c r="S443492" s="33"/>
      <c r="T443492" s="33"/>
    </row>
    <row r="443509" spans="19:20">
      <c r="S443509" s="33"/>
      <c r="T443509" s="33"/>
    </row>
    <row r="443526" spans="19:20">
      <c r="S443526" s="33"/>
      <c r="T443526" s="33"/>
    </row>
    <row r="443543" spans="19:20">
      <c r="S443543" s="33"/>
      <c r="T443543" s="33"/>
    </row>
    <row r="443560" spans="19:20">
      <c r="S443560" s="33"/>
      <c r="T443560" s="33"/>
    </row>
    <row r="443577" spans="19:20">
      <c r="S443577" s="33"/>
      <c r="T443577" s="33"/>
    </row>
    <row r="443594" spans="19:20">
      <c r="S443594" s="33"/>
      <c r="T443594" s="33"/>
    </row>
    <row r="443611" spans="19:20">
      <c r="S443611" s="33"/>
      <c r="T443611" s="33"/>
    </row>
    <row r="443628" spans="19:20">
      <c r="S443628" s="33"/>
      <c r="T443628" s="33"/>
    </row>
    <row r="443645" spans="19:20">
      <c r="S443645" s="33"/>
      <c r="T443645" s="33"/>
    </row>
    <row r="443662" spans="19:20">
      <c r="S443662" s="33"/>
      <c r="T443662" s="33"/>
    </row>
    <row r="443679" spans="19:20">
      <c r="S443679" s="33"/>
      <c r="T443679" s="33"/>
    </row>
    <row r="443696" spans="19:20">
      <c r="S443696" s="33"/>
      <c r="T443696" s="33"/>
    </row>
    <row r="443713" spans="19:20">
      <c r="S443713" s="33"/>
      <c r="T443713" s="33"/>
    </row>
    <row r="443730" spans="19:20">
      <c r="S443730" s="33"/>
      <c r="T443730" s="33"/>
    </row>
    <row r="443747" spans="19:20">
      <c r="S443747" s="33"/>
      <c r="T443747" s="33"/>
    </row>
    <row r="443764" spans="19:20">
      <c r="S443764" s="33"/>
      <c r="T443764" s="33"/>
    </row>
    <row r="443781" spans="19:20">
      <c r="S443781" s="33"/>
      <c r="T443781" s="33"/>
    </row>
    <row r="443798" spans="19:20">
      <c r="S443798" s="33"/>
      <c r="T443798" s="33"/>
    </row>
    <row r="443815" spans="19:20">
      <c r="S443815" s="33"/>
      <c r="T443815" s="33"/>
    </row>
    <row r="443832" spans="19:20">
      <c r="S443832" s="33"/>
      <c r="T443832" s="33"/>
    </row>
    <row r="443849" spans="19:20">
      <c r="S443849" s="33"/>
      <c r="T443849" s="33"/>
    </row>
    <row r="443866" spans="19:20">
      <c r="S443866" s="33"/>
      <c r="T443866" s="33"/>
    </row>
    <row r="443883" spans="19:20">
      <c r="S443883" s="33"/>
      <c r="T443883" s="33"/>
    </row>
    <row r="443900" spans="19:20">
      <c r="S443900" s="33"/>
      <c r="T443900" s="33"/>
    </row>
    <row r="443917" spans="19:20">
      <c r="S443917" s="33"/>
      <c r="T443917" s="33"/>
    </row>
    <row r="443934" spans="19:20">
      <c r="S443934" s="33"/>
      <c r="T443934" s="33"/>
    </row>
    <row r="443951" spans="19:20">
      <c r="S443951" s="33"/>
      <c r="T443951" s="33"/>
    </row>
    <row r="443968" spans="19:20">
      <c r="S443968" s="33"/>
      <c r="T443968" s="33"/>
    </row>
    <row r="443985" spans="19:20">
      <c r="S443985" s="33"/>
      <c r="T443985" s="33"/>
    </row>
    <row r="444002" spans="19:20">
      <c r="S444002" s="33"/>
      <c r="T444002" s="33"/>
    </row>
    <row r="444019" spans="19:20">
      <c r="S444019" s="33"/>
      <c r="T444019" s="33"/>
    </row>
    <row r="444036" spans="19:20">
      <c r="S444036" s="33"/>
      <c r="T444036" s="33"/>
    </row>
    <row r="444053" spans="19:20">
      <c r="S444053" s="33"/>
      <c r="T444053" s="33"/>
    </row>
    <row r="444070" spans="19:20">
      <c r="S444070" s="33"/>
      <c r="T444070" s="33"/>
    </row>
    <row r="444087" spans="19:20">
      <c r="S444087" s="33"/>
      <c r="T444087" s="33"/>
    </row>
    <row r="444104" spans="19:20">
      <c r="S444104" s="33"/>
      <c r="T444104" s="33"/>
    </row>
    <row r="444121" spans="19:20">
      <c r="S444121" s="33"/>
      <c r="T444121" s="33"/>
    </row>
    <row r="444138" spans="19:20">
      <c r="S444138" s="33"/>
      <c r="T444138" s="33"/>
    </row>
    <row r="444155" spans="19:20">
      <c r="S444155" s="33"/>
      <c r="T444155" s="33"/>
    </row>
    <row r="444172" spans="19:20">
      <c r="S444172" s="33"/>
      <c r="T444172" s="33"/>
    </row>
    <row r="444189" spans="19:20">
      <c r="S444189" s="33"/>
      <c r="T444189" s="33"/>
    </row>
    <row r="444206" spans="19:20">
      <c r="S444206" s="33"/>
      <c r="T444206" s="33"/>
    </row>
    <row r="444223" spans="19:20">
      <c r="S444223" s="33"/>
      <c r="T444223" s="33"/>
    </row>
    <row r="444240" spans="19:20">
      <c r="S444240" s="33"/>
      <c r="T444240" s="33"/>
    </row>
    <row r="444257" spans="19:20">
      <c r="S444257" s="33"/>
      <c r="T444257" s="33"/>
    </row>
    <row r="444274" spans="19:20">
      <c r="S444274" s="33"/>
      <c r="T444274" s="33"/>
    </row>
    <row r="444291" spans="19:20">
      <c r="S444291" s="33"/>
      <c r="T444291" s="33"/>
    </row>
    <row r="444308" spans="19:20">
      <c r="S444308" s="33"/>
      <c r="T444308" s="33"/>
    </row>
    <row r="444325" spans="19:20">
      <c r="S444325" s="33"/>
      <c r="T444325" s="33"/>
    </row>
    <row r="444342" spans="19:20">
      <c r="S444342" s="33"/>
      <c r="T444342" s="33"/>
    </row>
    <row r="444359" spans="19:20">
      <c r="S444359" s="33"/>
      <c r="T444359" s="33"/>
    </row>
    <row r="444376" spans="19:20">
      <c r="S444376" s="33"/>
      <c r="T444376" s="33"/>
    </row>
    <row r="444393" spans="19:20">
      <c r="S444393" s="33"/>
      <c r="T444393" s="33"/>
    </row>
    <row r="444410" spans="19:20">
      <c r="S444410" s="33"/>
      <c r="T444410" s="33"/>
    </row>
    <row r="444427" spans="19:20">
      <c r="S444427" s="33"/>
      <c r="T444427" s="33"/>
    </row>
    <row r="444444" spans="19:20">
      <c r="S444444" s="33"/>
      <c r="T444444" s="33"/>
    </row>
    <row r="444461" spans="19:20">
      <c r="S444461" s="33"/>
      <c r="T444461" s="33"/>
    </row>
    <row r="444478" spans="19:20">
      <c r="S444478" s="33"/>
      <c r="T444478" s="33"/>
    </row>
    <row r="444495" spans="19:20">
      <c r="S444495" s="33"/>
      <c r="T444495" s="33"/>
    </row>
    <row r="444512" spans="19:20">
      <c r="S444512" s="33"/>
      <c r="T444512" s="33"/>
    </row>
    <row r="444529" spans="19:20">
      <c r="S444529" s="33"/>
      <c r="T444529" s="33"/>
    </row>
    <row r="444546" spans="19:20">
      <c r="S444546" s="33"/>
      <c r="T444546" s="33"/>
    </row>
    <row r="444563" spans="19:20">
      <c r="S444563" s="33"/>
      <c r="T444563" s="33"/>
    </row>
    <row r="444580" spans="19:20">
      <c r="S444580" s="33"/>
      <c r="T444580" s="33"/>
    </row>
    <row r="444597" spans="19:20">
      <c r="S444597" s="33"/>
      <c r="T444597" s="33"/>
    </row>
    <row r="444614" spans="19:20">
      <c r="S444614" s="33"/>
      <c r="T444614" s="33"/>
    </row>
    <row r="444631" spans="19:20">
      <c r="S444631" s="33"/>
      <c r="T444631" s="33"/>
    </row>
    <row r="444648" spans="19:20">
      <c r="S444648" s="33"/>
      <c r="T444648" s="33"/>
    </row>
    <row r="444665" spans="19:20">
      <c r="S444665" s="33"/>
      <c r="T444665" s="33"/>
    </row>
    <row r="444682" spans="19:20">
      <c r="S444682" s="33"/>
      <c r="T444682" s="33"/>
    </row>
    <row r="444699" spans="19:20">
      <c r="S444699" s="33"/>
      <c r="T444699" s="33"/>
    </row>
    <row r="444716" spans="19:20">
      <c r="S444716" s="33"/>
      <c r="T444716" s="33"/>
    </row>
    <row r="444733" spans="19:20">
      <c r="S444733" s="33"/>
      <c r="T444733" s="33"/>
    </row>
    <row r="444750" spans="19:20">
      <c r="S444750" s="33"/>
      <c r="T444750" s="33"/>
    </row>
    <row r="444767" spans="19:20">
      <c r="S444767" s="33"/>
      <c r="T444767" s="33"/>
    </row>
    <row r="444784" spans="19:20">
      <c r="S444784" s="33"/>
      <c r="T444784" s="33"/>
    </row>
    <row r="444801" spans="19:20">
      <c r="S444801" s="33"/>
      <c r="T444801" s="33"/>
    </row>
    <row r="444818" spans="19:20">
      <c r="S444818" s="33"/>
      <c r="T444818" s="33"/>
    </row>
    <row r="444835" spans="19:20">
      <c r="S444835" s="33"/>
      <c r="T444835" s="33"/>
    </row>
    <row r="444852" spans="19:20">
      <c r="S444852" s="33"/>
      <c r="T444852" s="33"/>
    </row>
    <row r="444869" spans="19:20">
      <c r="S444869" s="33"/>
      <c r="T444869" s="33"/>
    </row>
    <row r="444886" spans="19:20">
      <c r="S444886" s="33"/>
      <c r="T444886" s="33"/>
    </row>
    <row r="444903" spans="19:20">
      <c r="S444903" s="33"/>
      <c r="T444903" s="33"/>
    </row>
    <row r="444920" spans="19:20">
      <c r="S444920" s="33"/>
      <c r="T444920" s="33"/>
    </row>
    <row r="444937" spans="19:20">
      <c r="S444937" s="33"/>
      <c r="T444937" s="33"/>
    </row>
    <row r="444954" spans="19:20">
      <c r="S444954" s="33"/>
      <c r="T444954" s="33"/>
    </row>
    <row r="444971" spans="19:20">
      <c r="S444971" s="33"/>
      <c r="T444971" s="33"/>
    </row>
    <row r="444988" spans="19:20">
      <c r="S444988" s="33"/>
      <c r="T444988" s="33"/>
    </row>
    <row r="445005" spans="19:20">
      <c r="S445005" s="33"/>
      <c r="T445005" s="33"/>
    </row>
    <row r="445022" spans="19:20">
      <c r="S445022" s="33"/>
      <c r="T445022" s="33"/>
    </row>
    <row r="445039" spans="19:20">
      <c r="S445039" s="33"/>
      <c r="T445039" s="33"/>
    </row>
    <row r="445056" spans="19:20">
      <c r="S445056" s="33"/>
      <c r="T445056" s="33"/>
    </row>
    <row r="445073" spans="19:20">
      <c r="S445073" s="33"/>
      <c r="T445073" s="33"/>
    </row>
    <row r="445090" spans="19:20">
      <c r="S445090" s="33"/>
      <c r="T445090" s="33"/>
    </row>
    <row r="445107" spans="19:20">
      <c r="S445107" s="33"/>
      <c r="T445107" s="33"/>
    </row>
    <row r="445124" spans="19:20">
      <c r="S445124" s="33"/>
      <c r="T445124" s="33"/>
    </row>
    <row r="445141" spans="19:20">
      <c r="S445141" s="33"/>
      <c r="T445141" s="33"/>
    </row>
    <row r="445158" spans="19:20">
      <c r="S445158" s="33"/>
      <c r="T445158" s="33"/>
    </row>
    <row r="445175" spans="19:20">
      <c r="S445175" s="33"/>
      <c r="T445175" s="33"/>
    </row>
    <row r="445192" spans="19:20">
      <c r="S445192" s="33"/>
      <c r="T445192" s="33"/>
    </row>
    <row r="445209" spans="19:20">
      <c r="S445209" s="33"/>
      <c r="T445209" s="33"/>
    </row>
    <row r="445226" spans="19:20">
      <c r="S445226" s="33"/>
      <c r="T445226" s="33"/>
    </row>
    <row r="445243" spans="19:20">
      <c r="S445243" s="33"/>
      <c r="T445243" s="33"/>
    </row>
    <row r="445260" spans="19:20">
      <c r="S445260" s="33"/>
      <c r="T445260" s="33"/>
    </row>
    <row r="445277" spans="19:20">
      <c r="S445277" s="33"/>
      <c r="T445277" s="33"/>
    </row>
    <row r="445294" spans="19:20">
      <c r="S445294" s="33"/>
      <c r="T445294" s="33"/>
    </row>
    <row r="445311" spans="19:20">
      <c r="S445311" s="33"/>
      <c r="T445311" s="33"/>
    </row>
    <row r="445328" spans="19:20">
      <c r="S445328" s="33"/>
      <c r="T445328" s="33"/>
    </row>
    <row r="445345" spans="19:20">
      <c r="S445345" s="33"/>
      <c r="T445345" s="33"/>
    </row>
    <row r="445362" spans="19:20">
      <c r="S445362" s="33"/>
      <c r="T445362" s="33"/>
    </row>
    <row r="445379" spans="19:20">
      <c r="S445379" s="33"/>
      <c r="T445379" s="33"/>
    </row>
    <row r="445396" spans="19:20">
      <c r="S445396" s="33"/>
      <c r="T445396" s="33"/>
    </row>
    <row r="445413" spans="19:20">
      <c r="S445413" s="33"/>
      <c r="T445413" s="33"/>
    </row>
    <row r="445430" spans="19:20">
      <c r="S445430" s="33"/>
      <c r="T445430" s="33"/>
    </row>
    <row r="445447" spans="19:20">
      <c r="S445447" s="33"/>
      <c r="T445447" s="33"/>
    </row>
    <row r="445464" spans="19:20">
      <c r="S445464" s="33"/>
      <c r="T445464" s="33"/>
    </row>
    <row r="445481" spans="19:20">
      <c r="S445481" s="33"/>
      <c r="T445481" s="33"/>
    </row>
    <row r="445498" spans="19:20">
      <c r="S445498" s="33"/>
      <c r="T445498" s="33"/>
    </row>
    <row r="445515" spans="19:20">
      <c r="S445515" s="33"/>
      <c r="T445515" s="33"/>
    </row>
    <row r="445532" spans="19:20">
      <c r="S445532" s="33"/>
      <c r="T445532" s="33"/>
    </row>
    <row r="445549" spans="19:20">
      <c r="S445549" s="33"/>
      <c r="T445549" s="33"/>
    </row>
    <row r="445566" spans="19:20">
      <c r="S445566" s="33"/>
      <c r="T445566" s="33"/>
    </row>
    <row r="445583" spans="19:20">
      <c r="S445583" s="33"/>
      <c r="T445583" s="33"/>
    </row>
    <row r="445600" spans="19:20">
      <c r="S445600" s="33"/>
      <c r="T445600" s="33"/>
    </row>
    <row r="445617" spans="19:20">
      <c r="S445617" s="33"/>
      <c r="T445617" s="33"/>
    </row>
    <row r="445634" spans="19:20">
      <c r="S445634" s="33"/>
      <c r="T445634" s="33"/>
    </row>
    <row r="445651" spans="19:20">
      <c r="S445651" s="33"/>
      <c r="T445651" s="33"/>
    </row>
    <row r="445668" spans="19:20">
      <c r="S445668" s="33"/>
      <c r="T445668" s="33"/>
    </row>
    <row r="445685" spans="19:20">
      <c r="S445685" s="33"/>
      <c r="T445685" s="33"/>
    </row>
    <row r="445702" spans="19:20">
      <c r="S445702" s="33"/>
      <c r="T445702" s="33"/>
    </row>
    <row r="445719" spans="19:20">
      <c r="S445719" s="33"/>
      <c r="T445719" s="33"/>
    </row>
    <row r="445736" spans="19:20">
      <c r="S445736" s="33"/>
      <c r="T445736" s="33"/>
    </row>
    <row r="445753" spans="19:20">
      <c r="S445753" s="33"/>
      <c r="T445753" s="33"/>
    </row>
    <row r="445770" spans="19:20">
      <c r="S445770" s="33"/>
      <c r="T445770" s="33"/>
    </row>
    <row r="445787" spans="19:20">
      <c r="S445787" s="33"/>
      <c r="T445787" s="33"/>
    </row>
    <row r="445804" spans="19:20">
      <c r="S445804" s="33"/>
      <c r="T445804" s="33"/>
    </row>
    <row r="445821" spans="19:20">
      <c r="S445821" s="33"/>
      <c r="T445821" s="33"/>
    </row>
    <row r="445838" spans="19:20">
      <c r="S445838" s="33"/>
      <c r="T445838" s="33"/>
    </row>
    <row r="445855" spans="19:20">
      <c r="S445855" s="33"/>
      <c r="T445855" s="33"/>
    </row>
    <row r="445872" spans="19:20">
      <c r="S445872" s="33"/>
      <c r="T445872" s="33"/>
    </row>
    <row r="445889" spans="19:20">
      <c r="S445889" s="33"/>
      <c r="T445889" s="33"/>
    </row>
    <row r="445906" spans="19:20">
      <c r="S445906" s="33"/>
      <c r="T445906" s="33"/>
    </row>
    <row r="445923" spans="19:20">
      <c r="S445923" s="33"/>
      <c r="T445923" s="33"/>
    </row>
    <row r="445940" spans="19:20">
      <c r="S445940" s="33"/>
      <c r="T445940" s="33"/>
    </row>
    <row r="445957" spans="19:20">
      <c r="S445957" s="33"/>
      <c r="T445957" s="33"/>
    </row>
    <row r="445974" spans="19:20">
      <c r="S445974" s="33"/>
      <c r="T445974" s="33"/>
    </row>
    <row r="445991" spans="19:20">
      <c r="S445991" s="33"/>
      <c r="T445991" s="33"/>
    </row>
    <row r="446008" spans="19:20">
      <c r="S446008" s="33"/>
      <c r="T446008" s="33"/>
    </row>
    <row r="446025" spans="19:20">
      <c r="S446025" s="33"/>
      <c r="T446025" s="33"/>
    </row>
    <row r="446042" spans="19:20">
      <c r="S446042" s="33"/>
      <c r="T446042" s="33"/>
    </row>
    <row r="446059" spans="19:20">
      <c r="S446059" s="33"/>
      <c r="T446059" s="33"/>
    </row>
    <row r="446076" spans="19:20">
      <c r="S446076" s="33"/>
      <c r="T446076" s="33"/>
    </row>
    <row r="446093" spans="19:20">
      <c r="S446093" s="33"/>
      <c r="T446093" s="33"/>
    </row>
    <row r="446110" spans="19:20">
      <c r="S446110" s="33"/>
      <c r="T446110" s="33"/>
    </row>
    <row r="446127" spans="19:20">
      <c r="S446127" s="33"/>
      <c r="T446127" s="33"/>
    </row>
    <row r="446144" spans="19:20">
      <c r="S446144" s="33"/>
      <c r="T446144" s="33"/>
    </row>
    <row r="446161" spans="19:20">
      <c r="S446161" s="33"/>
      <c r="T446161" s="33"/>
    </row>
    <row r="446178" spans="19:20">
      <c r="S446178" s="33"/>
      <c r="T446178" s="33"/>
    </row>
    <row r="446195" spans="19:20">
      <c r="S446195" s="33"/>
      <c r="T446195" s="33"/>
    </row>
    <row r="446212" spans="19:20">
      <c r="S446212" s="33"/>
      <c r="T446212" s="33"/>
    </row>
    <row r="446229" spans="19:20">
      <c r="S446229" s="33"/>
      <c r="T446229" s="33"/>
    </row>
    <row r="446246" spans="19:20">
      <c r="S446246" s="33"/>
      <c r="T446246" s="33"/>
    </row>
    <row r="446263" spans="19:20">
      <c r="S446263" s="33"/>
      <c r="T446263" s="33"/>
    </row>
    <row r="446280" spans="19:20">
      <c r="S446280" s="33"/>
      <c r="T446280" s="33"/>
    </row>
    <row r="446297" spans="19:20">
      <c r="S446297" s="33"/>
      <c r="T446297" s="33"/>
    </row>
    <row r="446314" spans="19:20">
      <c r="S446314" s="33"/>
      <c r="T446314" s="33"/>
    </row>
    <row r="446331" spans="19:20">
      <c r="S446331" s="33"/>
      <c r="T446331" s="33"/>
    </row>
    <row r="446348" spans="19:20">
      <c r="S446348" s="33"/>
      <c r="T446348" s="33"/>
    </row>
    <row r="446365" spans="19:20">
      <c r="S446365" s="33"/>
      <c r="T446365" s="33"/>
    </row>
    <row r="446382" spans="19:20">
      <c r="S446382" s="33"/>
      <c r="T446382" s="33"/>
    </row>
    <row r="446399" spans="19:20">
      <c r="S446399" s="33"/>
      <c r="T446399" s="33"/>
    </row>
    <row r="446416" spans="19:20">
      <c r="S446416" s="33"/>
      <c r="T446416" s="33"/>
    </row>
    <row r="446433" spans="19:20">
      <c r="S446433" s="33"/>
      <c r="T446433" s="33"/>
    </row>
    <row r="446450" spans="19:20">
      <c r="S446450" s="33"/>
      <c r="T446450" s="33"/>
    </row>
    <row r="446467" spans="19:20">
      <c r="S446467" s="33"/>
      <c r="T446467" s="33"/>
    </row>
    <row r="446484" spans="19:20">
      <c r="S446484" s="33"/>
      <c r="T446484" s="33"/>
    </row>
    <row r="446501" spans="19:20">
      <c r="S446501" s="33"/>
      <c r="T446501" s="33"/>
    </row>
    <row r="446518" spans="19:20">
      <c r="S446518" s="33"/>
      <c r="T446518" s="33"/>
    </row>
    <row r="446535" spans="19:20">
      <c r="S446535" s="33"/>
      <c r="T446535" s="33"/>
    </row>
    <row r="446552" spans="19:20">
      <c r="S446552" s="33"/>
      <c r="T446552" s="33"/>
    </row>
    <row r="446569" spans="19:20">
      <c r="S446569" s="33"/>
      <c r="T446569" s="33"/>
    </row>
    <row r="446586" spans="19:20">
      <c r="S446586" s="33"/>
      <c r="T446586" s="33"/>
    </row>
    <row r="446603" spans="19:20">
      <c r="S446603" s="33"/>
      <c r="T446603" s="33"/>
    </row>
    <row r="446620" spans="19:20">
      <c r="S446620" s="33"/>
      <c r="T446620" s="33"/>
    </row>
    <row r="446637" spans="19:20">
      <c r="S446637" s="33"/>
      <c r="T446637" s="33"/>
    </row>
    <row r="446654" spans="19:20">
      <c r="S446654" s="33"/>
      <c r="T446654" s="33"/>
    </row>
    <row r="446671" spans="19:20">
      <c r="S446671" s="33"/>
      <c r="T446671" s="33"/>
    </row>
    <row r="446688" spans="19:20">
      <c r="S446688" s="33"/>
      <c r="T446688" s="33"/>
    </row>
    <row r="446705" spans="19:20">
      <c r="S446705" s="33"/>
      <c r="T446705" s="33"/>
    </row>
    <row r="446722" spans="19:20">
      <c r="S446722" s="33"/>
      <c r="T446722" s="33"/>
    </row>
    <row r="446739" spans="19:20">
      <c r="S446739" s="33"/>
      <c r="T446739" s="33"/>
    </row>
    <row r="446756" spans="19:20">
      <c r="S446756" s="33"/>
      <c r="T446756" s="33"/>
    </row>
    <row r="446773" spans="19:20">
      <c r="S446773" s="33"/>
      <c r="T446773" s="33"/>
    </row>
    <row r="446790" spans="19:20">
      <c r="S446790" s="33"/>
      <c r="T446790" s="33"/>
    </row>
    <row r="446807" spans="19:20">
      <c r="S446807" s="33"/>
      <c r="T446807" s="33"/>
    </row>
    <row r="446824" spans="19:20">
      <c r="S446824" s="33"/>
      <c r="T446824" s="33"/>
    </row>
    <row r="446841" spans="19:20">
      <c r="S446841" s="33"/>
      <c r="T446841" s="33"/>
    </row>
    <row r="446858" spans="19:20">
      <c r="S446858" s="33"/>
      <c r="T446858" s="33"/>
    </row>
    <row r="446875" spans="19:20">
      <c r="S446875" s="33"/>
      <c r="T446875" s="33"/>
    </row>
    <row r="446892" spans="19:20">
      <c r="S446892" s="33"/>
      <c r="T446892" s="33"/>
    </row>
    <row r="446909" spans="19:20">
      <c r="S446909" s="33"/>
      <c r="T446909" s="33"/>
    </row>
    <row r="446926" spans="19:20">
      <c r="S446926" s="33"/>
      <c r="T446926" s="33"/>
    </row>
    <row r="446943" spans="19:20">
      <c r="S446943" s="33"/>
      <c r="T446943" s="33"/>
    </row>
    <row r="446960" spans="19:20">
      <c r="S446960" s="33"/>
      <c r="T446960" s="33"/>
    </row>
    <row r="446977" spans="19:20">
      <c r="S446977" s="33"/>
      <c r="T446977" s="33"/>
    </row>
    <row r="446994" spans="19:20">
      <c r="S446994" s="33"/>
      <c r="T446994" s="33"/>
    </row>
    <row r="447011" spans="19:20">
      <c r="S447011" s="33"/>
      <c r="T447011" s="33"/>
    </row>
    <row r="447028" spans="19:20">
      <c r="S447028" s="33"/>
      <c r="T447028" s="33"/>
    </row>
    <row r="447045" spans="19:20">
      <c r="S447045" s="33"/>
      <c r="T447045" s="33"/>
    </row>
    <row r="447062" spans="19:20">
      <c r="S447062" s="33"/>
      <c r="T447062" s="33"/>
    </row>
    <row r="447079" spans="19:20">
      <c r="S447079" s="33"/>
      <c r="T447079" s="33"/>
    </row>
    <row r="447096" spans="19:20">
      <c r="S447096" s="33"/>
      <c r="T447096" s="33"/>
    </row>
    <row r="447113" spans="19:20">
      <c r="S447113" s="33"/>
      <c r="T447113" s="33"/>
    </row>
    <row r="447130" spans="19:20">
      <c r="S447130" s="33"/>
      <c r="T447130" s="33"/>
    </row>
    <row r="447147" spans="19:20">
      <c r="S447147" s="33"/>
      <c r="T447147" s="33"/>
    </row>
    <row r="447164" spans="19:20">
      <c r="S447164" s="33"/>
      <c r="T447164" s="33"/>
    </row>
    <row r="447181" spans="19:20">
      <c r="S447181" s="33"/>
      <c r="T447181" s="33"/>
    </row>
    <row r="447198" spans="19:20">
      <c r="S447198" s="33"/>
      <c r="T447198" s="33"/>
    </row>
    <row r="447215" spans="19:20">
      <c r="S447215" s="33"/>
      <c r="T447215" s="33"/>
    </row>
    <row r="447232" spans="19:20">
      <c r="S447232" s="33"/>
      <c r="T447232" s="33"/>
    </row>
    <row r="447249" spans="19:20">
      <c r="S447249" s="33"/>
      <c r="T447249" s="33"/>
    </row>
    <row r="447266" spans="19:20">
      <c r="S447266" s="33"/>
      <c r="T447266" s="33"/>
    </row>
    <row r="447283" spans="19:20">
      <c r="S447283" s="33"/>
      <c r="T447283" s="33"/>
    </row>
    <row r="447300" spans="19:20">
      <c r="S447300" s="33"/>
      <c r="T447300" s="33"/>
    </row>
    <row r="447317" spans="19:20">
      <c r="S447317" s="33"/>
      <c r="T447317" s="33"/>
    </row>
    <row r="447334" spans="19:20">
      <c r="S447334" s="33"/>
      <c r="T447334" s="33"/>
    </row>
    <row r="447351" spans="19:20">
      <c r="S447351" s="33"/>
      <c r="T447351" s="33"/>
    </row>
    <row r="447368" spans="19:20">
      <c r="S447368" s="33"/>
      <c r="T447368" s="33"/>
    </row>
    <row r="447385" spans="19:20">
      <c r="S447385" s="33"/>
      <c r="T447385" s="33"/>
    </row>
    <row r="447402" spans="19:20">
      <c r="S447402" s="33"/>
      <c r="T447402" s="33"/>
    </row>
    <row r="447419" spans="19:20">
      <c r="S447419" s="33"/>
      <c r="T447419" s="33"/>
    </row>
    <row r="447436" spans="19:20">
      <c r="S447436" s="33"/>
      <c r="T447436" s="33"/>
    </row>
    <row r="447453" spans="19:20">
      <c r="S447453" s="33"/>
      <c r="T447453" s="33"/>
    </row>
    <row r="447470" spans="19:20">
      <c r="S447470" s="33"/>
      <c r="T447470" s="33"/>
    </row>
    <row r="447487" spans="19:20">
      <c r="S447487" s="33"/>
      <c r="T447487" s="33"/>
    </row>
    <row r="447504" spans="19:20">
      <c r="S447504" s="33"/>
      <c r="T447504" s="33"/>
    </row>
    <row r="447521" spans="19:20">
      <c r="S447521" s="33"/>
      <c r="T447521" s="33"/>
    </row>
    <row r="447538" spans="19:20">
      <c r="S447538" s="33"/>
      <c r="T447538" s="33"/>
    </row>
    <row r="447555" spans="19:20">
      <c r="S447555" s="33"/>
      <c r="T447555" s="33"/>
    </row>
    <row r="447572" spans="19:20">
      <c r="S447572" s="33"/>
      <c r="T447572" s="33"/>
    </row>
    <row r="447589" spans="19:20">
      <c r="S447589" s="33"/>
      <c r="T447589" s="33"/>
    </row>
    <row r="447606" spans="19:20">
      <c r="S447606" s="33"/>
      <c r="T447606" s="33"/>
    </row>
    <row r="447623" spans="19:20">
      <c r="S447623" s="33"/>
      <c r="T447623" s="33"/>
    </row>
    <row r="447640" spans="19:20">
      <c r="S447640" s="33"/>
      <c r="T447640" s="33"/>
    </row>
    <row r="447657" spans="19:20">
      <c r="S447657" s="33"/>
      <c r="T447657" s="33"/>
    </row>
    <row r="447674" spans="19:20">
      <c r="S447674" s="33"/>
      <c r="T447674" s="33"/>
    </row>
    <row r="447691" spans="19:20">
      <c r="S447691" s="33"/>
      <c r="T447691" s="33"/>
    </row>
    <row r="447708" spans="19:20">
      <c r="S447708" s="33"/>
      <c r="T447708" s="33"/>
    </row>
    <row r="447725" spans="19:20">
      <c r="S447725" s="33"/>
      <c r="T447725" s="33"/>
    </row>
    <row r="447742" spans="19:20">
      <c r="S447742" s="33"/>
      <c r="T447742" s="33"/>
    </row>
    <row r="447759" spans="19:20">
      <c r="S447759" s="33"/>
      <c r="T447759" s="33"/>
    </row>
    <row r="447776" spans="19:20">
      <c r="S447776" s="33"/>
      <c r="T447776" s="33"/>
    </row>
    <row r="447793" spans="19:20">
      <c r="S447793" s="33"/>
      <c r="T447793" s="33"/>
    </row>
    <row r="447810" spans="19:20">
      <c r="S447810" s="33"/>
      <c r="T447810" s="33"/>
    </row>
    <row r="447827" spans="19:20">
      <c r="S447827" s="33"/>
      <c r="T447827" s="33"/>
    </row>
    <row r="447844" spans="19:20">
      <c r="S447844" s="33"/>
      <c r="T447844" s="33"/>
    </row>
    <row r="447861" spans="19:20">
      <c r="S447861" s="33"/>
      <c r="T447861" s="33"/>
    </row>
    <row r="447878" spans="19:20">
      <c r="S447878" s="33"/>
      <c r="T447878" s="33"/>
    </row>
    <row r="447895" spans="19:20">
      <c r="S447895" s="33"/>
      <c r="T447895" s="33"/>
    </row>
    <row r="447912" spans="19:20">
      <c r="S447912" s="33"/>
      <c r="T447912" s="33"/>
    </row>
    <row r="447929" spans="19:20">
      <c r="S447929" s="33"/>
      <c r="T447929" s="33"/>
    </row>
    <row r="447946" spans="19:20">
      <c r="S447946" s="33"/>
      <c r="T447946" s="33"/>
    </row>
    <row r="447963" spans="19:20">
      <c r="S447963" s="33"/>
      <c r="T447963" s="33"/>
    </row>
    <row r="447980" spans="19:20">
      <c r="S447980" s="33"/>
      <c r="T447980" s="33"/>
    </row>
    <row r="447997" spans="19:20">
      <c r="S447997" s="33"/>
      <c r="T447997" s="33"/>
    </row>
    <row r="448014" spans="19:20">
      <c r="S448014" s="33"/>
      <c r="T448014" s="33"/>
    </row>
    <row r="448031" spans="19:20">
      <c r="S448031" s="33"/>
      <c r="T448031" s="33"/>
    </row>
    <row r="448048" spans="19:20">
      <c r="S448048" s="33"/>
      <c r="T448048" s="33"/>
    </row>
    <row r="448065" spans="19:20">
      <c r="S448065" s="33"/>
      <c r="T448065" s="33"/>
    </row>
    <row r="448082" spans="19:20">
      <c r="S448082" s="33"/>
      <c r="T448082" s="33"/>
    </row>
    <row r="448099" spans="19:20">
      <c r="S448099" s="33"/>
      <c r="T448099" s="33"/>
    </row>
    <row r="448116" spans="19:20">
      <c r="S448116" s="33"/>
      <c r="T448116" s="33"/>
    </row>
    <row r="448133" spans="19:20">
      <c r="S448133" s="33"/>
      <c r="T448133" s="33"/>
    </row>
    <row r="448150" spans="19:20">
      <c r="S448150" s="33"/>
      <c r="T448150" s="33"/>
    </row>
    <row r="448167" spans="19:20">
      <c r="S448167" s="33"/>
      <c r="T448167" s="33"/>
    </row>
    <row r="448184" spans="19:20">
      <c r="S448184" s="33"/>
      <c r="T448184" s="33"/>
    </row>
    <row r="448201" spans="19:20">
      <c r="S448201" s="33"/>
      <c r="T448201" s="33"/>
    </row>
    <row r="448218" spans="19:20">
      <c r="S448218" s="33"/>
      <c r="T448218" s="33"/>
    </row>
    <row r="448235" spans="19:20">
      <c r="S448235" s="33"/>
      <c r="T448235" s="33"/>
    </row>
    <row r="448252" spans="19:20">
      <c r="S448252" s="33"/>
      <c r="T448252" s="33"/>
    </row>
    <row r="448269" spans="19:20">
      <c r="S448269" s="33"/>
      <c r="T448269" s="33"/>
    </row>
    <row r="448286" spans="19:20">
      <c r="S448286" s="33"/>
      <c r="T448286" s="33"/>
    </row>
    <row r="448303" spans="19:20">
      <c r="S448303" s="33"/>
      <c r="T448303" s="33"/>
    </row>
    <row r="448320" spans="19:20">
      <c r="S448320" s="33"/>
      <c r="T448320" s="33"/>
    </row>
    <row r="448337" spans="19:20">
      <c r="S448337" s="33"/>
      <c r="T448337" s="33"/>
    </row>
    <row r="448354" spans="19:20">
      <c r="S448354" s="33"/>
      <c r="T448354" s="33"/>
    </row>
    <row r="448371" spans="19:20">
      <c r="S448371" s="33"/>
      <c r="T448371" s="33"/>
    </row>
    <row r="448388" spans="19:20">
      <c r="S448388" s="33"/>
      <c r="T448388" s="33"/>
    </row>
    <row r="448405" spans="19:20">
      <c r="S448405" s="33"/>
      <c r="T448405" s="33"/>
    </row>
    <row r="448422" spans="19:20">
      <c r="S448422" s="33"/>
      <c r="T448422" s="33"/>
    </row>
    <row r="448439" spans="19:20">
      <c r="S448439" s="33"/>
      <c r="T448439" s="33"/>
    </row>
    <row r="448456" spans="19:20">
      <c r="S448456" s="33"/>
      <c r="T448456" s="33"/>
    </row>
    <row r="448473" spans="19:20">
      <c r="S448473" s="33"/>
      <c r="T448473" s="33"/>
    </row>
    <row r="448490" spans="19:20">
      <c r="S448490" s="33"/>
      <c r="T448490" s="33"/>
    </row>
    <row r="448507" spans="19:20">
      <c r="S448507" s="33"/>
      <c r="T448507" s="33"/>
    </row>
    <row r="448524" spans="19:20">
      <c r="S448524" s="33"/>
      <c r="T448524" s="33"/>
    </row>
    <row r="448541" spans="19:20">
      <c r="S448541" s="33"/>
      <c r="T448541" s="33"/>
    </row>
    <row r="448558" spans="19:20">
      <c r="S448558" s="33"/>
      <c r="T448558" s="33"/>
    </row>
    <row r="448575" spans="19:20">
      <c r="S448575" s="33"/>
      <c r="T448575" s="33"/>
    </row>
    <row r="448592" spans="19:20">
      <c r="S448592" s="33"/>
      <c r="T448592" s="33"/>
    </row>
    <row r="448609" spans="19:20">
      <c r="S448609" s="33"/>
      <c r="T448609" s="33"/>
    </row>
    <row r="448626" spans="19:20">
      <c r="S448626" s="33"/>
      <c r="T448626" s="33"/>
    </row>
    <row r="448643" spans="19:20">
      <c r="S448643" s="33"/>
      <c r="T448643" s="33"/>
    </row>
    <row r="448660" spans="19:20">
      <c r="S448660" s="33"/>
      <c r="T448660" s="33"/>
    </row>
    <row r="448677" spans="19:20">
      <c r="S448677" s="33"/>
      <c r="T448677" s="33"/>
    </row>
    <row r="448694" spans="19:20">
      <c r="S448694" s="33"/>
      <c r="T448694" s="33"/>
    </row>
    <row r="448711" spans="19:20">
      <c r="S448711" s="33"/>
      <c r="T448711" s="33"/>
    </row>
    <row r="448728" spans="19:20">
      <c r="S448728" s="33"/>
      <c r="T448728" s="33"/>
    </row>
    <row r="448745" spans="19:20">
      <c r="S448745" s="33"/>
      <c r="T448745" s="33"/>
    </row>
    <row r="448762" spans="19:20">
      <c r="S448762" s="33"/>
      <c r="T448762" s="33"/>
    </row>
    <row r="448779" spans="19:20">
      <c r="S448779" s="33"/>
      <c r="T448779" s="33"/>
    </row>
    <row r="448796" spans="19:20">
      <c r="S448796" s="33"/>
      <c r="T448796" s="33"/>
    </row>
    <row r="448813" spans="19:20">
      <c r="S448813" s="33"/>
      <c r="T448813" s="33"/>
    </row>
    <row r="448830" spans="19:20">
      <c r="S448830" s="33"/>
      <c r="T448830" s="33"/>
    </row>
    <row r="448847" spans="19:20">
      <c r="S448847" s="33"/>
      <c r="T448847" s="33"/>
    </row>
    <row r="448864" spans="19:20">
      <c r="S448864" s="33"/>
      <c r="T448864" s="33"/>
    </row>
    <row r="448881" spans="19:20">
      <c r="S448881" s="33"/>
      <c r="T448881" s="33"/>
    </row>
    <row r="448898" spans="19:20">
      <c r="S448898" s="33"/>
      <c r="T448898" s="33"/>
    </row>
    <row r="448915" spans="19:20">
      <c r="S448915" s="33"/>
      <c r="T448915" s="33"/>
    </row>
    <row r="448932" spans="19:20">
      <c r="S448932" s="33"/>
      <c r="T448932" s="33"/>
    </row>
    <row r="448949" spans="19:20">
      <c r="S448949" s="33"/>
      <c r="T448949" s="33"/>
    </row>
    <row r="448966" spans="19:20">
      <c r="S448966" s="33"/>
      <c r="T448966" s="33"/>
    </row>
    <row r="448983" spans="19:20">
      <c r="S448983" s="33"/>
      <c r="T448983" s="33"/>
    </row>
    <row r="449000" spans="19:20">
      <c r="S449000" s="33"/>
      <c r="T449000" s="33"/>
    </row>
    <row r="449017" spans="19:20">
      <c r="S449017" s="33"/>
      <c r="T449017" s="33"/>
    </row>
    <row r="449034" spans="19:20">
      <c r="S449034" s="33"/>
      <c r="T449034" s="33"/>
    </row>
    <row r="449051" spans="19:20">
      <c r="S449051" s="33"/>
      <c r="T449051" s="33"/>
    </row>
    <row r="449068" spans="19:20">
      <c r="S449068" s="33"/>
      <c r="T449068" s="33"/>
    </row>
    <row r="449085" spans="19:20">
      <c r="S449085" s="33"/>
      <c r="T449085" s="33"/>
    </row>
    <row r="449102" spans="19:20">
      <c r="S449102" s="33"/>
      <c r="T449102" s="33"/>
    </row>
    <row r="449119" spans="19:20">
      <c r="S449119" s="33"/>
      <c r="T449119" s="33"/>
    </row>
    <row r="449136" spans="19:20">
      <c r="S449136" s="33"/>
      <c r="T449136" s="33"/>
    </row>
    <row r="449153" spans="19:20">
      <c r="S449153" s="33"/>
      <c r="T449153" s="33"/>
    </row>
    <row r="449170" spans="19:20">
      <c r="S449170" s="33"/>
      <c r="T449170" s="33"/>
    </row>
    <row r="449187" spans="19:20">
      <c r="S449187" s="33"/>
      <c r="T449187" s="33"/>
    </row>
    <row r="449204" spans="19:20">
      <c r="S449204" s="33"/>
      <c r="T449204" s="33"/>
    </row>
    <row r="449221" spans="19:20">
      <c r="S449221" s="33"/>
      <c r="T449221" s="33"/>
    </row>
    <row r="449238" spans="19:20">
      <c r="S449238" s="33"/>
      <c r="T449238" s="33"/>
    </row>
    <row r="449255" spans="19:20">
      <c r="S449255" s="33"/>
      <c r="T449255" s="33"/>
    </row>
    <row r="449272" spans="19:20">
      <c r="S449272" s="33"/>
      <c r="T449272" s="33"/>
    </row>
    <row r="449289" spans="19:20">
      <c r="S449289" s="33"/>
      <c r="T449289" s="33"/>
    </row>
    <row r="449306" spans="19:20">
      <c r="S449306" s="33"/>
      <c r="T449306" s="33"/>
    </row>
    <row r="449323" spans="19:20">
      <c r="S449323" s="33"/>
      <c r="T449323" s="33"/>
    </row>
    <row r="449340" spans="19:20">
      <c r="S449340" s="33"/>
      <c r="T449340" s="33"/>
    </row>
    <row r="449357" spans="19:20">
      <c r="S449357" s="33"/>
      <c r="T449357" s="33"/>
    </row>
    <row r="449374" spans="19:20">
      <c r="S449374" s="33"/>
      <c r="T449374" s="33"/>
    </row>
    <row r="449391" spans="19:20">
      <c r="S449391" s="33"/>
      <c r="T449391" s="33"/>
    </row>
    <row r="449408" spans="19:20">
      <c r="S449408" s="33"/>
      <c r="T449408" s="33"/>
    </row>
    <row r="449425" spans="19:20">
      <c r="S449425" s="33"/>
      <c r="T449425" s="33"/>
    </row>
    <row r="449442" spans="19:20">
      <c r="S449442" s="33"/>
      <c r="T449442" s="33"/>
    </row>
    <row r="449459" spans="19:20">
      <c r="S449459" s="33"/>
      <c r="T449459" s="33"/>
    </row>
    <row r="449476" spans="19:20">
      <c r="S449476" s="33"/>
      <c r="T449476" s="33"/>
    </row>
    <row r="449493" spans="19:20">
      <c r="S449493" s="33"/>
      <c r="T449493" s="33"/>
    </row>
    <row r="449510" spans="19:20">
      <c r="S449510" s="33"/>
      <c r="T449510" s="33"/>
    </row>
    <row r="449527" spans="19:20">
      <c r="S449527" s="33"/>
      <c r="T449527" s="33"/>
    </row>
    <row r="449544" spans="19:20">
      <c r="S449544" s="33"/>
      <c r="T449544" s="33"/>
    </row>
    <row r="449561" spans="19:20">
      <c r="S449561" s="33"/>
      <c r="T449561" s="33"/>
    </row>
    <row r="449578" spans="19:20">
      <c r="S449578" s="33"/>
      <c r="T449578" s="33"/>
    </row>
    <row r="449595" spans="19:20">
      <c r="S449595" s="33"/>
      <c r="T449595" s="33"/>
    </row>
    <row r="449612" spans="19:20">
      <c r="S449612" s="33"/>
      <c r="T449612" s="33"/>
    </row>
    <row r="449629" spans="19:20">
      <c r="S449629" s="33"/>
      <c r="T449629" s="33"/>
    </row>
    <row r="449646" spans="19:20">
      <c r="S449646" s="33"/>
      <c r="T449646" s="33"/>
    </row>
    <row r="449663" spans="19:20">
      <c r="S449663" s="33"/>
      <c r="T449663" s="33"/>
    </row>
    <row r="449680" spans="19:20">
      <c r="S449680" s="33"/>
      <c r="T449680" s="33"/>
    </row>
    <row r="449697" spans="19:20">
      <c r="S449697" s="33"/>
      <c r="T449697" s="33"/>
    </row>
    <row r="449714" spans="19:20">
      <c r="S449714" s="33"/>
      <c r="T449714" s="33"/>
    </row>
    <row r="449731" spans="19:20">
      <c r="S449731" s="33"/>
      <c r="T449731" s="33"/>
    </row>
    <row r="449748" spans="19:20">
      <c r="S449748" s="33"/>
      <c r="T449748" s="33"/>
    </row>
    <row r="449765" spans="19:20">
      <c r="S449765" s="33"/>
      <c r="T449765" s="33"/>
    </row>
    <row r="449782" spans="19:20">
      <c r="S449782" s="33"/>
      <c r="T449782" s="33"/>
    </row>
    <row r="449799" spans="19:20">
      <c r="S449799" s="33"/>
      <c r="T449799" s="33"/>
    </row>
    <row r="449816" spans="19:20">
      <c r="S449816" s="33"/>
      <c r="T449816" s="33"/>
    </row>
    <row r="449833" spans="19:20">
      <c r="S449833" s="33"/>
      <c r="T449833" s="33"/>
    </row>
    <row r="449850" spans="19:20">
      <c r="S449850" s="33"/>
      <c r="T449850" s="33"/>
    </row>
    <row r="449867" spans="19:20">
      <c r="S449867" s="33"/>
      <c r="T449867" s="33"/>
    </row>
    <row r="449884" spans="19:20">
      <c r="S449884" s="33"/>
      <c r="T449884" s="33"/>
    </row>
    <row r="449901" spans="19:20">
      <c r="S449901" s="33"/>
      <c r="T449901" s="33"/>
    </row>
    <row r="449918" spans="19:20">
      <c r="S449918" s="33"/>
      <c r="T449918" s="33"/>
    </row>
    <row r="449935" spans="19:20">
      <c r="S449935" s="33"/>
      <c r="T449935" s="33"/>
    </row>
    <row r="449952" spans="19:20">
      <c r="S449952" s="33"/>
      <c r="T449952" s="33"/>
    </row>
    <row r="449969" spans="19:20">
      <c r="S449969" s="33"/>
      <c r="T449969" s="33"/>
    </row>
    <row r="449986" spans="19:20">
      <c r="S449986" s="33"/>
      <c r="T449986" s="33"/>
    </row>
    <row r="450003" spans="19:20">
      <c r="S450003" s="33"/>
      <c r="T450003" s="33"/>
    </row>
    <row r="450020" spans="19:20">
      <c r="S450020" s="33"/>
      <c r="T450020" s="33"/>
    </row>
    <row r="450037" spans="19:20">
      <c r="S450037" s="33"/>
      <c r="T450037" s="33"/>
    </row>
    <row r="450054" spans="19:20">
      <c r="S450054" s="33"/>
      <c r="T450054" s="33"/>
    </row>
    <row r="450071" spans="19:20">
      <c r="S450071" s="33"/>
      <c r="T450071" s="33"/>
    </row>
    <row r="450088" spans="19:20">
      <c r="S450088" s="33"/>
      <c r="T450088" s="33"/>
    </row>
    <row r="450105" spans="19:20">
      <c r="S450105" s="33"/>
      <c r="T450105" s="33"/>
    </row>
    <row r="450122" spans="19:20">
      <c r="S450122" s="33"/>
      <c r="T450122" s="33"/>
    </row>
    <row r="450139" spans="19:20">
      <c r="S450139" s="33"/>
      <c r="T450139" s="33"/>
    </row>
    <row r="450156" spans="19:20">
      <c r="S450156" s="33"/>
      <c r="T450156" s="33"/>
    </row>
    <row r="450173" spans="19:20">
      <c r="S450173" s="33"/>
      <c r="T450173" s="33"/>
    </row>
    <row r="450190" spans="19:20">
      <c r="S450190" s="33"/>
      <c r="T450190" s="33"/>
    </row>
    <row r="450207" spans="19:20">
      <c r="S450207" s="33"/>
      <c r="T450207" s="33"/>
    </row>
    <row r="450224" spans="19:20">
      <c r="S450224" s="33"/>
      <c r="T450224" s="33"/>
    </row>
    <row r="450241" spans="19:20">
      <c r="S450241" s="33"/>
      <c r="T450241" s="33"/>
    </row>
    <row r="450258" spans="19:20">
      <c r="S450258" s="33"/>
      <c r="T450258" s="33"/>
    </row>
    <row r="450275" spans="19:20">
      <c r="S450275" s="33"/>
      <c r="T450275" s="33"/>
    </row>
    <row r="450292" spans="19:20">
      <c r="S450292" s="33"/>
      <c r="T450292" s="33"/>
    </row>
    <row r="450309" spans="19:20">
      <c r="S450309" s="33"/>
      <c r="T450309" s="33"/>
    </row>
    <row r="450326" spans="19:20">
      <c r="S450326" s="33"/>
      <c r="T450326" s="33"/>
    </row>
    <row r="450343" spans="19:20">
      <c r="S450343" s="33"/>
      <c r="T450343" s="33"/>
    </row>
    <row r="450360" spans="19:20">
      <c r="S450360" s="33"/>
      <c r="T450360" s="33"/>
    </row>
    <row r="450377" spans="19:20">
      <c r="S450377" s="33"/>
      <c r="T450377" s="33"/>
    </row>
    <row r="450394" spans="19:20">
      <c r="S450394" s="33"/>
      <c r="T450394" s="33"/>
    </row>
    <row r="450411" spans="19:20">
      <c r="S450411" s="33"/>
      <c r="T450411" s="33"/>
    </row>
    <row r="450428" spans="19:20">
      <c r="S450428" s="33"/>
      <c r="T450428" s="33"/>
    </row>
    <row r="450445" spans="19:20">
      <c r="S450445" s="33"/>
      <c r="T450445" s="33"/>
    </row>
    <row r="450462" spans="19:20">
      <c r="S450462" s="33"/>
      <c r="T450462" s="33"/>
    </row>
    <row r="450479" spans="19:20">
      <c r="S450479" s="33"/>
      <c r="T450479" s="33"/>
    </row>
    <row r="450496" spans="19:20">
      <c r="S450496" s="33"/>
      <c r="T450496" s="33"/>
    </row>
    <row r="450513" spans="19:20">
      <c r="S450513" s="33"/>
      <c r="T450513" s="33"/>
    </row>
    <row r="450530" spans="19:20">
      <c r="S450530" s="33"/>
      <c r="T450530" s="33"/>
    </row>
    <row r="450547" spans="19:20">
      <c r="S450547" s="33"/>
      <c r="T450547" s="33"/>
    </row>
    <row r="450564" spans="19:20">
      <c r="S450564" s="33"/>
      <c r="T450564" s="33"/>
    </row>
    <row r="450581" spans="19:20">
      <c r="S450581" s="33"/>
      <c r="T450581" s="33"/>
    </row>
    <row r="450598" spans="19:20">
      <c r="S450598" s="33"/>
      <c r="T450598" s="33"/>
    </row>
    <row r="450615" spans="19:20">
      <c r="S450615" s="33"/>
      <c r="T450615" s="33"/>
    </row>
    <row r="450632" spans="19:20">
      <c r="S450632" s="33"/>
      <c r="T450632" s="33"/>
    </row>
    <row r="450649" spans="19:20">
      <c r="S450649" s="33"/>
      <c r="T450649" s="33"/>
    </row>
    <row r="450666" spans="19:20">
      <c r="S450666" s="33"/>
      <c r="T450666" s="33"/>
    </row>
    <row r="450683" spans="19:20">
      <c r="S450683" s="33"/>
      <c r="T450683" s="33"/>
    </row>
    <row r="450700" spans="19:20">
      <c r="S450700" s="33"/>
      <c r="T450700" s="33"/>
    </row>
    <row r="450717" spans="19:20">
      <c r="S450717" s="33"/>
      <c r="T450717" s="33"/>
    </row>
    <row r="450734" spans="19:20">
      <c r="S450734" s="33"/>
      <c r="T450734" s="33"/>
    </row>
    <row r="450751" spans="19:20">
      <c r="S450751" s="33"/>
      <c r="T450751" s="33"/>
    </row>
    <row r="450768" spans="19:20">
      <c r="S450768" s="33"/>
      <c r="T450768" s="33"/>
    </row>
    <row r="450785" spans="19:20">
      <c r="S450785" s="33"/>
      <c r="T450785" s="33"/>
    </row>
    <row r="450802" spans="19:20">
      <c r="S450802" s="33"/>
      <c r="T450802" s="33"/>
    </row>
    <row r="450819" spans="19:20">
      <c r="S450819" s="33"/>
      <c r="T450819" s="33"/>
    </row>
    <row r="450836" spans="19:20">
      <c r="S450836" s="33"/>
      <c r="T450836" s="33"/>
    </row>
    <row r="450853" spans="19:20">
      <c r="S450853" s="33"/>
      <c r="T450853" s="33"/>
    </row>
    <row r="450870" spans="19:20">
      <c r="S450870" s="33"/>
      <c r="T450870" s="33"/>
    </row>
    <row r="450887" spans="19:20">
      <c r="S450887" s="33"/>
      <c r="T450887" s="33"/>
    </row>
    <row r="450904" spans="19:20">
      <c r="S450904" s="33"/>
      <c r="T450904" s="33"/>
    </row>
    <row r="450921" spans="19:20">
      <c r="S450921" s="33"/>
      <c r="T450921" s="33"/>
    </row>
    <row r="450938" spans="19:20">
      <c r="S450938" s="33"/>
      <c r="T450938" s="33"/>
    </row>
    <row r="450955" spans="19:20">
      <c r="S450955" s="33"/>
      <c r="T450955" s="33"/>
    </row>
    <row r="450972" spans="19:20">
      <c r="S450972" s="33"/>
      <c r="T450972" s="33"/>
    </row>
    <row r="450989" spans="19:20">
      <c r="S450989" s="33"/>
      <c r="T450989" s="33"/>
    </row>
    <row r="451006" spans="19:20">
      <c r="S451006" s="33"/>
      <c r="T451006" s="33"/>
    </row>
    <row r="451023" spans="19:20">
      <c r="S451023" s="33"/>
      <c r="T451023" s="33"/>
    </row>
    <row r="451040" spans="19:20">
      <c r="S451040" s="33"/>
      <c r="T451040" s="33"/>
    </row>
    <row r="451057" spans="19:20">
      <c r="S451057" s="33"/>
      <c r="T451057" s="33"/>
    </row>
    <row r="451074" spans="19:20">
      <c r="S451074" s="33"/>
      <c r="T451074" s="33"/>
    </row>
    <row r="451091" spans="19:20">
      <c r="S451091" s="33"/>
      <c r="T451091" s="33"/>
    </row>
    <row r="451108" spans="19:20">
      <c r="S451108" s="33"/>
      <c r="T451108" s="33"/>
    </row>
    <row r="451125" spans="19:20">
      <c r="S451125" s="33"/>
      <c r="T451125" s="33"/>
    </row>
    <row r="451142" spans="19:20">
      <c r="S451142" s="33"/>
      <c r="T451142" s="33"/>
    </row>
    <row r="451159" spans="19:20">
      <c r="S451159" s="33"/>
      <c r="T451159" s="33"/>
    </row>
    <row r="451176" spans="19:20">
      <c r="S451176" s="33"/>
      <c r="T451176" s="33"/>
    </row>
    <row r="451193" spans="19:20">
      <c r="S451193" s="33"/>
      <c r="T451193" s="33"/>
    </row>
    <row r="451210" spans="19:20">
      <c r="S451210" s="33"/>
      <c r="T451210" s="33"/>
    </row>
    <row r="451227" spans="19:20">
      <c r="S451227" s="33"/>
      <c r="T451227" s="33"/>
    </row>
    <row r="451244" spans="19:20">
      <c r="S451244" s="33"/>
      <c r="T451244" s="33"/>
    </row>
    <row r="451261" spans="19:20">
      <c r="S451261" s="33"/>
      <c r="T451261" s="33"/>
    </row>
    <row r="451278" spans="19:20">
      <c r="S451278" s="33"/>
      <c r="T451278" s="33"/>
    </row>
    <row r="451295" spans="19:20">
      <c r="S451295" s="33"/>
      <c r="T451295" s="33"/>
    </row>
    <row r="451312" spans="19:20">
      <c r="S451312" s="33"/>
      <c r="T451312" s="33"/>
    </row>
    <row r="451329" spans="19:20">
      <c r="S451329" s="33"/>
      <c r="T451329" s="33"/>
    </row>
    <row r="451346" spans="19:20">
      <c r="S451346" s="33"/>
      <c r="T451346" s="33"/>
    </row>
    <row r="451363" spans="19:20">
      <c r="S451363" s="33"/>
      <c r="T451363" s="33"/>
    </row>
    <row r="451380" spans="19:20">
      <c r="S451380" s="33"/>
      <c r="T451380" s="33"/>
    </row>
    <row r="451397" spans="19:20">
      <c r="S451397" s="33"/>
      <c r="T451397" s="33"/>
    </row>
    <row r="451414" spans="19:20">
      <c r="S451414" s="33"/>
      <c r="T451414" s="33"/>
    </row>
    <row r="451431" spans="19:20">
      <c r="S451431" s="33"/>
      <c r="T451431" s="33"/>
    </row>
    <row r="451448" spans="19:20">
      <c r="S451448" s="33"/>
      <c r="T451448" s="33"/>
    </row>
    <row r="451465" spans="19:20">
      <c r="S451465" s="33"/>
      <c r="T451465" s="33"/>
    </row>
    <row r="451482" spans="19:20">
      <c r="S451482" s="33"/>
      <c r="T451482" s="33"/>
    </row>
    <row r="451499" spans="19:20">
      <c r="S451499" s="33"/>
      <c r="T451499" s="33"/>
    </row>
    <row r="451516" spans="19:20">
      <c r="S451516" s="33"/>
      <c r="T451516" s="33"/>
    </row>
    <row r="451533" spans="19:20">
      <c r="S451533" s="33"/>
      <c r="T451533" s="33"/>
    </row>
    <row r="451550" spans="19:20">
      <c r="S451550" s="33"/>
      <c r="T451550" s="33"/>
    </row>
    <row r="451567" spans="19:20">
      <c r="S451567" s="33"/>
      <c r="T451567" s="33"/>
    </row>
    <row r="451584" spans="19:20">
      <c r="S451584" s="33"/>
      <c r="T451584" s="33"/>
    </row>
    <row r="451601" spans="19:20">
      <c r="S451601" s="33"/>
      <c r="T451601" s="33"/>
    </row>
    <row r="451618" spans="19:20">
      <c r="S451618" s="33"/>
      <c r="T451618" s="33"/>
    </row>
    <row r="451635" spans="19:20">
      <c r="S451635" s="33"/>
      <c r="T451635" s="33"/>
    </row>
    <row r="451652" spans="19:20">
      <c r="S451652" s="33"/>
      <c r="T451652" s="33"/>
    </row>
    <row r="451669" spans="19:20">
      <c r="S451669" s="33"/>
      <c r="T451669" s="33"/>
    </row>
    <row r="451686" spans="19:20">
      <c r="S451686" s="33"/>
      <c r="T451686" s="33"/>
    </row>
    <row r="451703" spans="19:20">
      <c r="S451703" s="33"/>
      <c r="T451703" s="33"/>
    </row>
    <row r="451720" spans="19:20">
      <c r="S451720" s="33"/>
      <c r="T451720" s="33"/>
    </row>
    <row r="451737" spans="19:20">
      <c r="S451737" s="33"/>
      <c r="T451737" s="33"/>
    </row>
    <row r="451754" spans="19:20">
      <c r="S451754" s="33"/>
      <c r="T451754" s="33"/>
    </row>
    <row r="451771" spans="19:20">
      <c r="S451771" s="33"/>
      <c r="T451771" s="33"/>
    </row>
    <row r="451788" spans="19:20">
      <c r="S451788" s="33"/>
      <c r="T451788" s="33"/>
    </row>
    <row r="451805" spans="19:20">
      <c r="S451805" s="33"/>
      <c r="T451805" s="33"/>
    </row>
    <row r="451822" spans="19:20">
      <c r="S451822" s="33"/>
      <c r="T451822" s="33"/>
    </row>
    <row r="451839" spans="19:20">
      <c r="S451839" s="33"/>
      <c r="T451839" s="33"/>
    </row>
    <row r="451856" spans="19:20">
      <c r="S451856" s="33"/>
      <c r="T451856" s="33"/>
    </row>
    <row r="451873" spans="19:20">
      <c r="S451873" s="33"/>
      <c r="T451873" s="33"/>
    </row>
    <row r="451890" spans="19:20">
      <c r="S451890" s="33"/>
      <c r="T451890" s="33"/>
    </row>
    <row r="451907" spans="19:20">
      <c r="S451907" s="33"/>
      <c r="T451907" s="33"/>
    </row>
    <row r="451924" spans="19:20">
      <c r="S451924" s="33"/>
      <c r="T451924" s="33"/>
    </row>
    <row r="451941" spans="19:20">
      <c r="S451941" s="33"/>
      <c r="T451941" s="33"/>
    </row>
    <row r="451958" spans="19:20">
      <c r="S451958" s="33"/>
      <c r="T451958" s="33"/>
    </row>
    <row r="451975" spans="19:20">
      <c r="S451975" s="33"/>
      <c r="T451975" s="33"/>
    </row>
    <row r="451992" spans="19:20">
      <c r="S451992" s="33"/>
      <c r="T451992" s="33"/>
    </row>
    <row r="452009" spans="19:20">
      <c r="S452009" s="33"/>
      <c r="T452009" s="33"/>
    </row>
    <row r="452026" spans="19:20">
      <c r="S452026" s="33"/>
      <c r="T452026" s="33"/>
    </row>
    <row r="452043" spans="19:20">
      <c r="S452043" s="33"/>
      <c r="T452043" s="33"/>
    </row>
    <row r="452060" spans="19:20">
      <c r="S452060" s="33"/>
      <c r="T452060" s="33"/>
    </row>
    <row r="452077" spans="19:20">
      <c r="S452077" s="33"/>
      <c r="T452077" s="33"/>
    </row>
    <row r="452094" spans="19:20">
      <c r="S452094" s="33"/>
      <c r="T452094" s="33"/>
    </row>
    <row r="452111" spans="19:20">
      <c r="S452111" s="33"/>
      <c r="T452111" s="33"/>
    </row>
    <row r="452128" spans="19:20">
      <c r="S452128" s="33"/>
      <c r="T452128" s="33"/>
    </row>
    <row r="452145" spans="19:20">
      <c r="S452145" s="33"/>
      <c r="T452145" s="33"/>
    </row>
    <row r="452162" spans="19:20">
      <c r="S452162" s="33"/>
      <c r="T452162" s="33"/>
    </row>
    <row r="452179" spans="19:20">
      <c r="S452179" s="33"/>
      <c r="T452179" s="33"/>
    </row>
    <row r="452196" spans="19:20">
      <c r="S452196" s="33"/>
      <c r="T452196" s="33"/>
    </row>
    <row r="452213" spans="19:20">
      <c r="S452213" s="33"/>
      <c r="T452213" s="33"/>
    </row>
    <row r="452230" spans="19:20">
      <c r="S452230" s="33"/>
      <c r="T452230" s="33"/>
    </row>
    <row r="452247" spans="19:20">
      <c r="S452247" s="33"/>
      <c r="T452247" s="33"/>
    </row>
    <row r="452264" spans="19:20">
      <c r="S452264" s="33"/>
      <c r="T452264" s="33"/>
    </row>
    <row r="452281" spans="19:20">
      <c r="S452281" s="33"/>
      <c r="T452281" s="33"/>
    </row>
    <row r="452298" spans="19:20">
      <c r="S452298" s="33"/>
      <c r="T452298" s="33"/>
    </row>
    <row r="452315" spans="19:20">
      <c r="S452315" s="33"/>
      <c r="T452315" s="33"/>
    </row>
    <row r="452332" spans="19:20">
      <c r="S452332" s="33"/>
      <c r="T452332" s="33"/>
    </row>
    <row r="452349" spans="19:20">
      <c r="S452349" s="33"/>
      <c r="T452349" s="33"/>
    </row>
    <row r="452366" spans="19:20">
      <c r="S452366" s="33"/>
      <c r="T452366" s="33"/>
    </row>
    <row r="452383" spans="19:20">
      <c r="S452383" s="33"/>
      <c r="T452383" s="33"/>
    </row>
    <row r="452400" spans="19:20">
      <c r="S452400" s="33"/>
      <c r="T452400" s="33"/>
    </row>
    <row r="452417" spans="19:20">
      <c r="S452417" s="33"/>
      <c r="T452417" s="33"/>
    </row>
    <row r="452434" spans="19:20">
      <c r="S452434" s="33"/>
      <c r="T452434" s="33"/>
    </row>
    <row r="452451" spans="19:20">
      <c r="S452451" s="33"/>
      <c r="T452451" s="33"/>
    </row>
    <row r="452468" spans="19:20">
      <c r="S452468" s="33"/>
      <c r="T452468" s="33"/>
    </row>
    <row r="452485" spans="19:20">
      <c r="S452485" s="33"/>
      <c r="T452485" s="33"/>
    </row>
    <row r="452502" spans="19:20">
      <c r="S452502" s="33"/>
      <c r="T452502" s="33"/>
    </row>
    <row r="452519" spans="19:20">
      <c r="S452519" s="33"/>
      <c r="T452519" s="33"/>
    </row>
    <row r="452536" spans="19:20">
      <c r="S452536" s="33"/>
      <c r="T452536" s="33"/>
    </row>
    <row r="452553" spans="19:20">
      <c r="S452553" s="33"/>
      <c r="T452553" s="33"/>
    </row>
    <row r="452570" spans="19:20">
      <c r="S452570" s="33"/>
      <c r="T452570" s="33"/>
    </row>
    <row r="452587" spans="19:20">
      <c r="S452587" s="33"/>
      <c r="T452587" s="33"/>
    </row>
    <row r="452604" spans="19:20">
      <c r="S452604" s="33"/>
      <c r="T452604" s="33"/>
    </row>
    <row r="452621" spans="19:20">
      <c r="S452621" s="33"/>
      <c r="T452621" s="33"/>
    </row>
    <row r="452638" spans="19:20">
      <c r="S452638" s="33"/>
      <c r="T452638" s="33"/>
    </row>
    <row r="452655" spans="19:20">
      <c r="S452655" s="33"/>
      <c r="T452655" s="33"/>
    </row>
    <row r="452672" spans="19:20">
      <c r="S452672" s="33"/>
      <c r="T452672" s="33"/>
    </row>
    <row r="452689" spans="19:20">
      <c r="S452689" s="33"/>
      <c r="T452689" s="33"/>
    </row>
    <row r="452706" spans="19:20">
      <c r="S452706" s="33"/>
      <c r="T452706" s="33"/>
    </row>
    <row r="452723" spans="19:20">
      <c r="S452723" s="33"/>
      <c r="T452723" s="33"/>
    </row>
    <row r="452740" spans="19:20">
      <c r="S452740" s="33"/>
      <c r="T452740" s="33"/>
    </row>
    <row r="452757" spans="19:20">
      <c r="S452757" s="33"/>
      <c r="T452757" s="33"/>
    </row>
    <row r="452774" spans="19:20">
      <c r="S452774" s="33"/>
      <c r="T452774" s="33"/>
    </row>
    <row r="452791" spans="19:20">
      <c r="S452791" s="33"/>
      <c r="T452791" s="33"/>
    </row>
    <row r="452808" spans="19:20">
      <c r="S452808" s="33"/>
      <c r="T452808" s="33"/>
    </row>
    <row r="452825" spans="19:20">
      <c r="S452825" s="33"/>
      <c r="T452825" s="33"/>
    </row>
    <row r="452842" spans="19:20">
      <c r="S452842" s="33"/>
      <c r="T452842" s="33"/>
    </row>
    <row r="452859" spans="19:20">
      <c r="S452859" s="33"/>
      <c r="T452859" s="33"/>
    </row>
    <row r="452876" spans="19:20">
      <c r="S452876" s="33"/>
      <c r="T452876" s="33"/>
    </row>
    <row r="452893" spans="19:20">
      <c r="S452893" s="33"/>
      <c r="T452893" s="33"/>
    </row>
    <row r="452910" spans="19:20">
      <c r="S452910" s="33"/>
      <c r="T452910" s="33"/>
    </row>
    <row r="452927" spans="19:20">
      <c r="S452927" s="33"/>
      <c r="T452927" s="33"/>
    </row>
    <row r="452944" spans="19:20">
      <c r="S452944" s="33"/>
      <c r="T452944" s="33"/>
    </row>
    <row r="452961" spans="19:20">
      <c r="S452961" s="33"/>
      <c r="T452961" s="33"/>
    </row>
    <row r="452978" spans="19:20">
      <c r="S452978" s="33"/>
      <c r="T452978" s="33"/>
    </row>
    <row r="452995" spans="19:20">
      <c r="S452995" s="33"/>
      <c r="T452995" s="33"/>
    </row>
    <row r="453012" spans="19:20">
      <c r="S453012" s="33"/>
      <c r="T453012" s="33"/>
    </row>
    <row r="453029" spans="19:20">
      <c r="S453029" s="33"/>
      <c r="T453029" s="33"/>
    </row>
    <row r="453046" spans="19:20">
      <c r="S453046" s="33"/>
      <c r="T453046" s="33"/>
    </row>
    <row r="453063" spans="19:20">
      <c r="S453063" s="33"/>
      <c r="T453063" s="33"/>
    </row>
    <row r="453080" spans="19:20">
      <c r="S453080" s="33"/>
      <c r="T453080" s="33"/>
    </row>
    <row r="453097" spans="19:20">
      <c r="S453097" s="33"/>
      <c r="T453097" s="33"/>
    </row>
    <row r="453114" spans="19:20">
      <c r="S453114" s="33"/>
      <c r="T453114" s="33"/>
    </row>
    <row r="453131" spans="19:20">
      <c r="S453131" s="33"/>
      <c r="T453131" s="33"/>
    </row>
    <row r="453148" spans="19:20">
      <c r="S453148" s="33"/>
      <c r="T453148" s="33"/>
    </row>
    <row r="453165" spans="19:20">
      <c r="S453165" s="33"/>
      <c r="T453165" s="33"/>
    </row>
    <row r="453182" spans="19:20">
      <c r="S453182" s="33"/>
      <c r="T453182" s="33"/>
    </row>
    <row r="453199" spans="19:20">
      <c r="S453199" s="33"/>
      <c r="T453199" s="33"/>
    </row>
    <row r="453216" spans="19:20">
      <c r="S453216" s="33"/>
      <c r="T453216" s="33"/>
    </row>
    <row r="453233" spans="19:20">
      <c r="S453233" s="33"/>
      <c r="T453233" s="33"/>
    </row>
    <row r="453250" spans="19:20">
      <c r="S453250" s="33"/>
      <c r="T453250" s="33"/>
    </row>
    <row r="453267" spans="19:20">
      <c r="S453267" s="33"/>
      <c r="T453267" s="33"/>
    </row>
    <row r="453284" spans="19:20">
      <c r="S453284" s="33"/>
      <c r="T453284" s="33"/>
    </row>
    <row r="453301" spans="19:20">
      <c r="S453301" s="33"/>
      <c r="T453301" s="33"/>
    </row>
    <row r="453318" spans="19:20">
      <c r="S453318" s="33"/>
      <c r="T453318" s="33"/>
    </row>
    <row r="453335" spans="19:20">
      <c r="S453335" s="33"/>
      <c r="T453335" s="33"/>
    </row>
    <row r="453352" spans="19:20">
      <c r="S453352" s="33"/>
      <c r="T453352" s="33"/>
    </row>
    <row r="453369" spans="19:20">
      <c r="S453369" s="33"/>
      <c r="T453369" s="33"/>
    </row>
    <row r="453386" spans="19:20">
      <c r="S453386" s="33"/>
      <c r="T453386" s="33"/>
    </row>
    <row r="453403" spans="19:20">
      <c r="S453403" s="33"/>
      <c r="T453403" s="33"/>
    </row>
    <row r="453420" spans="19:20">
      <c r="S453420" s="33"/>
      <c r="T453420" s="33"/>
    </row>
    <row r="453437" spans="19:20">
      <c r="S453437" s="33"/>
      <c r="T453437" s="33"/>
    </row>
    <row r="453454" spans="19:20">
      <c r="S453454" s="33"/>
      <c r="T453454" s="33"/>
    </row>
    <row r="453471" spans="19:20">
      <c r="S453471" s="33"/>
      <c r="T453471" s="33"/>
    </row>
    <row r="453488" spans="19:20">
      <c r="S453488" s="33"/>
      <c r="T453488" s="33"/>
    </row>
    <row r="453505" spans="19:20">
      <c r="S453505" s="33"/>
      <c r="T453505" s="33"/>
    </row>
    <row r="453522" spans="19:20">
      <c r="S453522" s="33"/>
      <c r="T453522" s="33"/>
    </row>
    <row r="453539" spans="19:20">
      <c r="S453539" s="33"/>
      <c r="T453539" s="33"/>
    </row>
    <row r="453556" spans="19:20">
      <c r="S453556" s="33"/>
      <c r="T453556" s="33"/>
    </row>
    <row r="453573" spans="19:20">
      <c r="S453573" s="33"/>
      <c r="T453573" s="33"/>
    </row>
    <row r="453590" spans="19:20">
      <c r="S453590" s="33"/>
      <c r="T453590" s="33"/>
    </row>
    <row r="453607" spans="19:20">
      <c r="S453607" s="33"/>
      <c r="T453607" s="33"/>
    </row>
    <row r="453624" spans="19:20">
      <c r="S453624" s="33"/>
      <c r="T453624" s="33"/>
    </row>
    <row r="453641" spans="19:20">
      <c r="S453641" s="33"/>
      <c r="T453641" s="33"/>
    </row>
    <row r="453658" spans="19:20">
      <c r="S453658" s="33"/>
      <c r="T453658" s="33"/>
    </row>
    <row r="453675" spans="19:20">
      <c r="S453675" s="33"/>
      <c r="T453675" s="33"/>
    </row>
    <row r="453692" spans="19:20">
      <c r="S453692" s="33"/>
      <c r="T453692" s="33"/>
    </row>
    <row r="453709" spans="19:20">
      <c r="S453709" s="33"/>
      <c r="T453709" s="33"/>
    </row>
    <row r="453726" spans="19:20">
      <c r="S453726" s="33"/>
      <c r="T453726" s="33"/>
    </row>
    <row r="453743" spans="19:20">
      <c r="S453743" s="33"/>
      <c r="T453743" s="33"/>
    </row>
    <row r="453760" spans="19:20">
      <c r="S453760" s="33"/>
      <c r="T453760" s="33"/>
    </row>
    <row r="453777" spans="19:20">
      <c r="S453777" s="33"/>
      <c r="T453777" s="33"/>
    </row>
    <row r="453794" spans="19:20">
      <c r="S453794" s="33"/>
      <c r="T453794" s="33"/>
    </row>
    <row r="453811" spans="19:20">
      <c r="S453811" s="33"/>
      <c r="T453811" s="33"/>
    </row>
    <row r="453828" spans="19:20">
      <c r="S453828" s="33"/>
      <c r="T453828" s="33"/>
    </row>
    <row r="453845" spans="19:20">
      <c r="S453845" s="33"/>
      <c r="T453845" s="33"/>
    </row>
    <row r="453862" spans="19:20">
      <c r="S453862" s="33"/>
      <c r="T453862" s="33"/>
    </row>
    <row r="453879" spans="19:20">
      <c r="S453879" s="33"/>
      <c r="T453879" s="33"/>
    </row>
    <row r="453896" spans="19:20">
      <c r="S453896" s="33"/>
      <c r="T453896" s="33"/>
    </row>
    <row r="453913" spans="19:20">
      <c r="S453913" s="33"/>
      <c r="T453913" s="33"/>
    </row>
    <row r="453930" spans="19:20">
      <c r="S453930" s="33"/>
      <c r="T453930" s="33"/>
    </row>
    <row r="453947" spans="19:20">
      <c r="S453947" s="33"/>
      <c r="T453947" s="33"/>
    </row>
    <row r="453964" spans="19:20">
      <c r="S453964" s="33"/>
      <c r="T453964" s="33"/>
    </row>
    <row r="453981" spans="19:20">
      <c r="S453981" s="33"/>
      <c r="T453981" s="33"/>
    </row>
    <row r="453998" spans="19:20">
      <c r="S453998" s="33"/>
      <c r="T453998" s="33"/>
    </row>
    <row r="454015" spans="19:20">
      <c r="S454015" s="33"/>
      <c r="T454015" s="33"/>
    </row>
    <row r="454032" spans="19:20">
      <c r="S454032" s="33"/>
      <c r="T454032" s="33"/>
    </row>
    <row r="454049" spans="19:20">
      <c r="S454049" s="33"/>
      <c r="T454049" s="33"/>
    </row>
    <row r="454066" spans="19:20">
      <c r="S454066" s="33"/>
      <c r="T454066" s="33"/>
    </row>
    <row r="454083" spans="19:20">
      <c r="S454083" s="33"/>
      <c r="T454083" s="33"/>
    </row>
    <row r="454100" spans="19:20">
      <c r="S454100" s="33"/>
      <c r="T454100" s="33"/>
    </row>
    <row r="454117" spans="19:20">
      <c r="S454117" s="33"/>
      <c r="T454117" s="33"/>
    </row>
    <row r="454134" spans="19:20">
      <c r="S454134" s="33"/>
      <c r="T454134" s="33"/>
    </row>
    <row r="454151" spans="19:20">
      <c r="S454151" s="33"/>
      <c r="T454151" s="33"/>
    </row>
    <row r="454168" spans="19:20">
      <c r="S454168" s="33"/>
      <c r="T454168" s="33"/>
    </row>
    <row r="454185" spans="19:20">
      <c r="S454185" s="33"/>
      <c r="T454185" s="33"/>
    </row>
    <row r="454202" spans="19:20">
      <c r="S454202" s="33"/>
      <c r="T454202" s="33"/>
    </row>
    <row r="454219" spans="19:20">
      <c r="S454219" s="33"/>
      <c r="T454219" s="33"/>
    </row>
    <row r="454236" spans="19:20">
      <c r="S454236" s="33"/>
      <c r="T454236" s="33"/>
    </row>
    <row r="454253" spans="19:20">
      <c r="S454253" s="33"/>
      <c r="T454253" s="33"/>
    </row>
    <row r="454270" spans="19:20">
      <c r="S454270" s="33"/>
      <c r="T454270" s="33"/>
    </row>
    <row r="454287" spans="19:20">
      <c r="S454287" s="33"/>
      <c r="T454287" s="33"/>
    </row>
    <row r="454304" spans="19:20">
      <c r="S454304" s="33"/>
      <c r="T454304" s="33"/>
    </row>
    <row r="454321" spans="19:20">
      <c r="S454321" s="33"/>
      <c r="T454321" s="33"/>
    </row>
    <row r="454338" spans="19:20">
      <c r="S454338" s="33"/>
      <c r="T454338" s="33"/>
    </row>
    <row r="454355" spans="19:20">
      <c r="S454355" s="33"/>
      <c r="T454355" s="33"/>
    </row>
    <row r="454372" spans="19:20">
      <c r="S454372" s="33"/>
      <c r="T454372" s="33"/>
    </row>
    <row r="454389" spans="19:20">
      <c r="S454389" s="33"/>
      <c r="T454389" s="33"/>
    </row>
    <row r="454406" spans="19:20">
      <c r="S454406" s="33"/>
      <c r="T454406" s="33"/>
    </row>
    <row r="454423" spans="19:20">
      <c r="S454423" s="33"/>
      <c r="T454423" s="33"/>
    </row>
    <row r="454440" spans="19:20">
      <c r="S454440" s="33"/>
      <c r="T454440" s="33"/>
    </row>
    <row r="454457" spans="19:20">
      <c r="S454457" s="33"/>
      <c r="T454457" s="33"/>
    </row>
    <row r="454474" spans="19:20">
      <c r="S454474" s="33"/>
      <c r="T454474" s="33"/>
    </row>
    <row r="454491" spans="19:20">
      <c r="S454491" s="33"/>
      <c r="T454491" s="33"/>
    </row>
    <row r="454508" spans="19:20">
      <c r="S454508" s="33"/>
      <c r="T454508" s="33"/>
    </row>
    <row r="454525" spans="19:20">
      <c r="S454525" s="33"/>
      <c r="T454525" s="33"/>
    </row>
    <row r="454542" spans="19:20">
      <c r="S454542" s="33"/>
      <c r="T454542" s="33"/>
    </row>
    <row r="454559" spans="19:20">
      <c r="S454559" s="33"/>
      <c r="T454559" s="33"/>
    </row>
    <row r="454576" spans="19:20">
      <c r="S454576" s="33"/>
      <c r="T454576" s="33"/>
    </row>
    <row r="454593" spans="19:20">
      <c r="S454593" s="33"/>
      <c r="T454593" s="33"/>
    </row>
    <row r="454610" spans="19:20">
      <c r="S454610" s="33"/>
      <c r="T454610" s="33"/>
    </row>
    <row r="454627" spans="19:20">
      <c r="S454627" s="33"/>
      <c r="T454627" s="33"/>
    </row>
    <row r="454644" spans="19:20">
      <c r="S454644" s="33"/>
      <c r="T454644" s="33"/>
    </row>
    <row r="454661" spans="19:20">
      <c r="S454661" s="33"/>
      <c r="T454661" s="33"/>
    </row>
    <row r="454678" spans="19:20">
      <c r="S454678" s="33"/>
      <c r="T454678" s="33"/>
    </row>
    <row r="454695" spans="19:20">
      <c r="S454695" s="33"/>
      <c r="T454695" s="33"/>
    </row>
    <row r="454712" spans="19:20">
      <c r="S454712" s="33"/>
      <c r="T454712" s="33"/>
    </row>
    <row r="454729" spans="19:20">
      <c r="S454729" s="33"/>
      <c r="T454729" s="33"/>
    </row>
    <row r="454746" spans="19:20">
      <c r="S454746" s="33"/>
      <c r="T454746" s="33"/>
    </row>
    <row r="454763" spans="19:20">
      <c r="S454763" s="33"/>
      <c r="T454763" s="33"/>
    </row>
    <row r="454780" spans="19:20">
      <c r="S454780" s="33"/>
      <c r="T454780" s="33"/>
    </row>
    <row r="454797" spans="19:20">
      <c r="S454797" s="33"/>
      <c r="T454797" s="33"/>
    </row>
    <row r="454814" spans="19:20">
      <c r="S454814" s="33"/>
      <c r="T454814" s="33"/>
    </row>
    <row r="454831" spans="19:20">
      <c r="S454831" s="33"/>
      <c r="T454831" s="33"/>
    </row>
    <row r="454848" spans="19:20">
      <c r="S454848" s="33"/>
      <c r="T454848" s="33"/>
    </row>
    <row r="454865" spans="19:20">
      <c r="S454865" s="33"/>
      <c r="T454865" s="33"/>
    </row>
    <row r="454882" spans="19:20">
      <c r="S454882" s="33"/>
      <c r="T454882" s="33"/>
    </row>
    <row r="454899" spans="19:20">
      <c r="S454899" s="33"/>
      <c r="T454899" s="33"/>
    </row>
    <row r="454916" spans="19:20">
      <c r="S454916" s="33"/>
      <c r="T454916" s="33"/>
    </row>
    <row r="454933" spans="19:20">
      <c r="S454933" s="33"/>
      <c r="T454933" s="33"/>
    </row>
    <row r="454950" spans="19:20">
      <c r="S454950" s="33"/>
      <c r="T454950" s="33"/>
    </row>
    <row r="454967" spans="19:20">
      <c r="S454967" s="33"/>
      <c r="T454967" s="33"/>
    </row>
    <row r="454984" spans="19:20">
      <c r="S454984" s="33"/>
      <c r="T454984" s="33"/>
    </row>
    <row r="455001" spans="19:20">
      <c r="S455001" s="33"/>
      <c r="T455001" s="33"/>
    </row>
    <row r="455018" spans="19:20">
      <c r="S455018" s="33"/>
      <c r="T455018" s="33"/>
    </row>
    <row r="455035" spans="19:20">
      <c r="S455035" s="33"/>
      <c r="T455035" s="33"/>
    </row>
    <row r="455052" spans="19:20">
      <c r="S455052" s="33"/>
      <c r="T455052" s="33"/>
    </row>
    <row r="455069" spans="19:20">
      <c r="S455069" s="33"/>
      <c r="T455069" s="33"/>
    </row>
    <row r="455086" spans="19:20">
      <c r="S455086" s="33"/>
      <c r="T455086" s="33"/>
    </row>
    <row r="455103" spans="19:20">
      <c r="S455103" s="33"/>
      <c r="T455103" s="33"/>
    </row>
    <row r="455120" spans="19:20">
      <c r="S455120" s="33"/>
      <c r="T455120" s="33"/>
    </row>
    <row r="455137" spans="19:20">
      <c r="S455137" s="33"/>
      <c r="T455137" s="33"/>
    </row>
    <row r="455154" spans="19:20">
      <c r="S455154" s="33"/>
      <c r="T455154" s="33"/>
    </row>
    <row r="455171" spans="19:20">
      <c r="S455171" s="33"/>
      <c r="T455171" s="33"/>
    </row>
    <row r="455188" spans="19:20">
      <c r="S455188" s="33"/>
      <c r="T455188" s="33"/>
    </row>
    <row r="455205" spans="19:20">
      <c r="S455205" s="33"/>
      <c r="T455205" s="33"/>
    </row>
    <row r="455222" spans="19:20">
      <c r="S455222" s="33"/>
      <c r="T455222" s="33"/>
    </row>
    <row r="455239" spans="19:20">
      <c r="S455239" s="33"/>
      <c r="T455239" s="33"/>
    </row>
    <row r="455256" spans="19:20">
      <c r="S455256" s="33"/>
      <c r="T455256" s="33"/>
    </row>
    <row r="455273" spans="19:20">
      <c r="S455273" s="33"/>
      <c r="T455273" s="33"/>
    </row>
    <row r="455290" spans="19:20">
      <c r="S455290" s="33"/>
      <c r="T455290" s="33"/>
    </row>
    <row r="455307" spans="19:20">
      <c r="S455307" s="33"/>
      <c r="T455307" s="33"/>
    </row>
    <row r="455324" spans="19:20">
      <c r="S455324" s="33"/>
      <c r="T455324" s="33"/>
    </row>
    <row r="455341" spans="19:20">
      <c r="S455341" s="33"/>
      <c r="T455341" s="33"/>
    </row>
    <row r="455358" spans="19:20">
      <c r="S455358" s="33"/>
      <c r="T455358" s="33"/>
    </row>
    <row r="455375" spans="19:20">
      <c r="S455375" s="33"/>
      <c r="T455375" s="33"/>
    </row>
    <row r="455392" spans="19:20">
      <c r="S455392" s="33"/>
      <c r="T455392" s="33"/>
    </row>
    <row r="455409" spans="19:20">
      <c r="S455409" s="33"/>
      <c r="T455409" s="33"/>
    </row>
    <row r="455426" spans="19:20">
      <c r="S455426" s="33"/>
      <c r="T455426" s="33"/>
    </row>
    <row r="455443" spans="19:20">
      <c r="S455443" s="33"/>
      <c r="T455443" s="33"/>
    </row>
    <row r="455460" spans="19:20">
      <c r="S455460" s="33"/>
      <c r="T455460" s="33"/>
    </row>
    <row r="455477" spans="19:20">
      <c r="S455477" s="33"/>
      <c r="T455477" s="33"/>
    </row>
    <row r="455494" spans="19:20">
      <c r="S455494" s="33"/>
      <c r="T455494" s="33"/>
    </row>
    <row r="455511" spans="19:20">
      <c r="S455511" s="33"/>
      <c r="T455511" s="33"/>
    </row>
    <row r="455528" spans="19:20">
      <c r="S455528" s="33"/>
      <c r="T455528" s="33"/>
    </row>
    <row r="455545" spans="19:20">
      <c r="S455545" s="33"/>
      <c r="T455545" s="33"/>
    </row>
    <row r="455562" spans="19:20">
      <c r="S455562" s="33"/>
      <c r="T455562" s="33"/>
    </row>
    <row r="455579" spans="19:20">
      <c r="S455579" s="33"/>
      <c r="T455579" s="33"/>
    </row>
    <row r="455596" spans="19:20">
      <c r="S455596" s="33"/>
      <c r="T455596" s="33"/>
    </row>
    <row r="455613" spans="19:20">
      <c r="S455613" s="33"/>
      <c r="T455613" s="33"/>
    </row>
    <row r="455630" spans="19:20">
      <c r="S455630" s="33"/>
      <c r="T455630" s="33"/>
    </row>
    <row r="455647" spans="19:20">
      <c r="S455647" s="33"/>
      <c r="T455647" s="33"/>
    </row>
    <row r="455664" spans="19:20">
      <c r="S455664" s="33"/>
      <c r="T455664" s="33"/>
    </row>
    <row r="455681" spans="19:20">
      <c r="S455681" s="33"/>
      <c r="T455681" s="33"/>
    </row>
    <row r="455698" spans="19:20">
      <c r="S455698" s="33"/>
      <c r="T455698" s="33"/>
    </row>
    <row r="455715" spans="19:20">
      <c r="S455715" s="33"/>
      <c r="T455715" s="33"/>
    </row>
    <row r="455732" spans="19:20">
      <c r="S455732" s="33"/>
      <c r="T455732" s="33"/>
    </row>
    <row r="455749" spans="19:20">
      <c r="S455749" s="33"/>
      <c r="T455749" s="33"/>
    </row>
    <row r="455766" spans="19:20">
      <c r="S455766" s="33"/>
      <c r="T455766" s="33"/>
    </row>
    <row r="455783" spans="19:20">
      <c r="S455783" s="33"/>
      <c r="T455783" s="33"/>
    </row>
    <row r="455800" spans="19:20">
      <c r="S455800" s="33"/>
      <c r="T455800" s="33"/>
    </row>
    <row r="455817" spans="19:20">
      <c r="S455817" s="33"/>
      <c r="T455817" s="33"/>
    </row>
    <row r="455834" spans="19:20">
      <c r="S455834" s="33"/>
      <c r="T455834" s="33"/>
    </row>
    <row r="455851" spans="19:20">
      <c r="S455851" s="33"/>
      <c r="T455851" s="33"/>
    </row>
    <row r="455868" spans="19:20">
      <c r="S455868" s="33"/>
      <c r="T455868" s="33"/>
    </row>
    <row r="455885" spans="19:20">
      <c r="S455885" s="33"/>
      <c r="T455885" s="33"/>
    </row>
    <row r="455902" spans="19:20">
      <c r="S455902" s="33"/>
      <c r="T455902" s="33"/>
    </row>
    <row r="455919" spans="19:20">
      <c r="S455919" s="33"/>
      <c r="T455919" s="33"/>
    </row>
    <row r="455936" spans="19:20">
      <c r="S455936" s="33"/>
      <c r="T455936" s="33"/>
    </row>
    <row r="455953" spans="19:20">
      <c r="S455953" s="33"/>
      <c r="T455953" s="33"/>
    </row>
    <row r="455970" spans="19:20">
      <c r="S455970" s="33"/>
      <c r="T455970" s="33"/>
    </row>
    <row r="455987" spans="19:20">
      <c r="S455987" s="33"/>
      <c r="T455987" s="33"/>
    </row>
    <row r="456004" spans="19:20">
      <c r="S456004" s="33"/>
      <c r="T456004" s="33"/>
    </row>
    <row r="456021" spans="19:20">
      <c r="S456021" s="33"/>
      <c r="T456021" s="33"/>
    </row>
    <row r="456038" spans="19:20">
      <c r="S456038" s="33"/>
      <c r="T456038" s="33"/>
    </row>
    <row r="456055" spans="19:20">
      <c r="S456055" s="33"/>
      <c r="T456055" s="33"/>
    </row>
    <row r="456072" spans="19:20">
      <c r="S456072" s="33"/>
      <c r="T456072" s="33"/>
    </row>
    <row r="456089" spans="19:20">
      <c r="S456089" s="33"/>
      <c r="T456089" s="33"/>
    </row>
    <row r="456106" spans="19:20">
      <c r="S456106" s="33"/>
      <c r="T456106" s="33"/>
    </row>
    <row r="456123" spans="19:20">
      <c r="S456123" s="33"/>
      <c r="T456123" s="33"/>
    </row>
    <row r="456140" spans="19:20">
      <c r="S456140" s="33"/>
      <c r="T456140" s="33"/>
    </row>
    <row r="456157" spans="19:20">
      <c r="S456157" s="33"/>
      <c r="T456157" s="33"/>
    </row>
    <row r="456174" spans="19:20">
      <c r="S456174" s="33"/>
      <c r="T456174" s="33"/>
    </row>
    <row r="456191" spans="19:20">
      <c r="S456191" s="33"/>
      <c r="T456191" s="33"/>
    </row>
    <row r="456208" spans="19:20">
      <c r="S456208" s="33"/>
      <c r="T456208" s="33"/>
    </row>
    <row r="456225" spans="19:20">
      <c r="S456225" s="33"/>
      <c r="T456225" s="33"/>
    </row>
    <row r="456242" spans="19:20">
      <c r="S456242" s="33"/>
      <c r="T456242" s="33"/>
    </row>
    <row r="456259" spans="19:20">
      <c r="S456259" s="33"/>
      <c r="T456259" s="33"/>
    </row>
    <row r="456276" spans="19:20">
      <c r="S456276" s="33"/>
      <c r="T456276" s="33"/>
    </row>
    <row r="456293" spans="19:20">
      <c r="S456293" s="33"/>
      <c r="T456293" s="33"/>
    </row>
    <row r="456310" spans="19:20">
      <c r="S456310" s="33"/>
      <c r="T456310" s="33"/>
    </row>
    <row r="456327" spans="19:20">
      <c r="S456327" s="33"/>
      <c r="T456327" s="33"/>
    </row>
    <row r="456344" spans="19:20">
      <c r="S456344" s="33"/>
      <c r="T456344" s="33"/>
    </row>
    <row r="456361" spans="19:20">
      <c r="S456361" s="33"/>
      <c r="T456361" s="33"/>
    </row>
    <row r="456378" spans="19:20">
      <c r="S456378" s="33"/>
      <c r="T456378" s="33"/>
    </row>
    <row r="456395" spans="19:20">
      <c r="S456395" s="33"/>
      <c r="T456395" s="33"/>
    </row>
    <row r="456412" spans="19:20">
      <c r="S456412" s="33"/>
      <c r="T456412" s="33"/>
    </row>
    <row r="456429" spans="19:20">
      <c r="S456429" s="33"/>
      <c r="T456429" s="33"/>
    </row>
    <row r="456446" spans="19:20">
      <c r="S456446" s="33"/>
      <c r="T456446" s="33"/>
    </row>
    <row r="456463" spans="19:20">
      <c r="S456463" s="33"/>
      <c r="T456463" s="33"/>
    </row>
    <row r="456480" spans="19:20">
      <c r="S456480" s="33"/>
      <c r="T456480" s="33"/>
    </row>
    <row r="456497" spans="19:20">
      <c r="S456497" s="33"/>
      <c r="T456497" s="33"/>
    </row>
    <row r="456514" spans="19:20">
      <c r="S456514" s="33"/>
      <c r="T456514" s="33"/>
    </row>
    <row r="456531" spans="19:20">
      <c r="S456531" s="33"/>
      <c r="T456531" s="33"/>
    </row>
    <row r="456548" spans="19:20">
      <c r="S456548" s="33"/>
      <c r="T456548" s="33"/>
    </row>
    <row r="456565" spans="19:20">
      <c r="S456565" s="33"/>
      <c r="T456565" s="33"/>
    </row>
    <row r="456582" spans="19:20">
      <c r="S456582" s="33"/>
      <c r="T456582" s="33"/>
    </row>
    <row r="456599" spans="19:20">
      <c r="S456599" s="33"/>
      <c r="T456599" s="33"/>
    </row>
    <row r="456616" spans="19:20">
      <c r="S456616" s="33"/>
      <c r="T456616" s="33"/>
    </row>
    <row r="456633" spans="19:20">
      <c r="S456633" s="33"/>
      <c r="T456633" s="33"/>
    </row>
    <row r="456650" spans="19:20">
      <c r="S456650" s="33"/>
      <c r="T456650" s="33"/>
    </row>
    <row r="456667" spans="19:20">
      <c r="S456667" s="33"/>
      <c r="T456667" s="33"/>
    </row>
    <row r="456684" spans="19:20">
      <c r="S456684" s="33"/>
      <c r="T456684" s="33"/>
    </row>
    <row r="456701" spans="19:20">
      <c r="S456701" s="33"/>
      <c r="T456701" s="33"/>
    </row>
    <row r="456718" spans="19:20">
      <c r="S456718" s="33"/>
      <c r="T456718" s="33"/>
    </row>
    <row r="456735" spans="19:20">
      <c r="S456735" s="33"/>
      <c r="T456735" s="33"/>
    </row>
    <row r="456752" spans="19:20">
      <c r="S456752" s="33"/>
      <c r="T456752" s="33"/>
    </row>
    <row r="456769" spans="19:20">
      <c r="S456769" s="33"/>
      <c r="T456769" s="33"/>
    </row>
    <row r="456786" spans="19:20">
      <c r="S456786" s="33"/>
      <c r="T456786" s="33"/>
    </row>
    <row r="456803" spans="19:20">
      <c r="S456803" s="33"/>
      <c r="T456803" s="33"/>
    </row>
    <row r="456820" spans="19:20">
      <c r="S456820" s="33"/>
      <c r="T456820" s="33"/>
    </row>
    <row r="456837" spans="19:20">
      <c r="S456837" s="33"/>
      <c r="T456837" s="33"/>
    </row>
    <row r="456854" spans="19:20">
      <c r="S456854" s="33"/>
      <c r="T456854" s="33"/>
    </row>
    <row r="456871" spans="19:20">
      <c r="S456871" s="33"/>
      <c r="T456871" s="33"/>
    </row>
    <row r="456888" spans="19:20">
      <c r="S456888" s="33"/>
      <c r="T456888" s="33"/>
    </row>
    <row r="456905" spans="19:20">
      <c r="S456905" s="33"/>
      <c r="T456905" s="33"/>
    </row>
    <row r="456922" spans="19:20">
      <c r="S456922" s="33"/>
      <c r="T456922" s="33"/>
    </row>
    <row r="456939" spans="19:20">
      <c r="S456939" s="33"/>
      <c r="T456939" s="33"/>
    </row>
    <row r="456956" spans="19:20">
      <c r="S456956" s="33"/>
      <c r="T456956" s="33"/>
    </row>
    <row r="456973" spans="19:20">
      <c r="S456973" s="33"/>
      <c r="T456973" s="33"/>
    </row>
    <row r="456990" spans="19:20">
      <c r="S456990" s="33"/>
      <c r="T456990" s="33"/>
    </row>
    <row r="457007" spans="19:20">
      <c r="S457007" s="33"/>
      <c r="T457007" s="33"/>
    </row>
    <row r="457024" spans="19:20">
      <c r="S457024" s="33"/>
      <c r="T457024" s="33"/>
    </row>
    <row r="457041" spans="19:20">
      <c r="S457041" s="33"/>
      <c r="T457041" s="33"/>
    </row>
    <row r="457058" spans="19:20">
      <c r="S457058" s="33"/>
      <c r="T457058" s="33"/>
    </row>
    <row r="457075" spans="19:20">
      <c r="S457075" s="33"/>
      <c r="T457075" s="33"/>
    </row>
    <row r="457092" spans="19:20">
      <c r="S457092" s="33"/>
      <c r="T457092" s="33"/>
    </row>
    <row r="457109" spans="19:20">
      <c r="S457109" s="33"/>
      <c r="T457109" s="33"/>
    </row>
    <row r="457126" spans="19:20">
      <c r="S457126" s="33"/>
      <c r="T457126" s="33"/>
    </row>
    <row r="457143" spans="19:20">
      <c r="S457143" s="33"/>
      <c r="T457143" s="33"/>
    </row>
    <row r="457160" spans="19:20">
      <c r="S457160" s="33"/>
      <c r="T457160" s="33"/>
    </row>
    <row r="457177" spans="19:20">
      <c r="S457177" s="33"/>
      <c r="T457177" s="33"/>
    </row>
    <row r="457194" spans="19:20">
      <c r="S457194" s="33"/>
      <c r="T457194" s="33"/>
    </row>
    <row r="457211" spans="19:20">
      <c r="S457211" s="33"/>
      <c r="T457211" s="33"/>
    </row>
    <row r="457228" spans="19:20">
      <c r="S457228" s="33"/>
      <c r="T457228" s="33"/>
    </row>
    <row r="457245" spans="19:20">
      <c r="S457245" s="33"/>
      <c r="T457245" s="33"/>
    </row>
    <row r="457262" spans="19:20">
      <c r="S457262" s="33"/>
      <c r="T457262" s="33"/>
    </row>
    <row r="457279" spans="19:20">
      <c r="S457279" s="33"/>
      <c r="T457279" s="33"/>
    </row>
    <row r="457296" spans="19:20">
      <c r="S457296" s="33"/>
      <c r="T457296" s="33"/>
    </row>
    <row r="457313" spans="19:20">
      <c r="S457313" s="33"/>
      <c r="T457313" s="33"/>
    </row>
    <row r="457330" spans="19:20">
      <c r="S457330" s="33"/>
      <c r="T457330" s="33"/>
    </row>
    <row r="457347" spans="19:20">
      <c r="S457347" s="33"/>
      <c r="T457347" s="33"/>
    </row>
    <row r="457364" spans="19:20">
      <c r="S457364" s="33"/>
      <c r="T457364" s="33"/>
    </row>
    <row r="457381" spans="19:20">
      <c r="S457381" s="33"/>
      <c r="T457381" s="33"/>
    </row>
    <row r="457398" spans="19:20">
      <c r="S457398" s="33"/>
      <c r="T457398" s="33"/>
    </row>
    <row r="457415" spans="19:20">
      <c r="S457415" s="33"/>
      <c r="T457415" s="33"/>
    </row>
    <row r="457432" spans="19:20">
      <c r="S457432" s="33"/>
      <c r="T457432" s="33"/>
    </row>
    <row r="457449" spans="19:20">
      <c r="S457449" s="33"/>
      <c r="T457449" s="33"/>
    </row>
    <row r="457466" spans="19:20">
      <c r="S457466" s="33"/>
      <c r="T457466" s="33"/>
    </row>
    <row r="457483" spans="19:20">
      <c r="S457483" s="33"/>
      <c r="T457483" s="33"/>
    </row>
    <row r="457500" spans="19:20">
      <c r="S457500" s="33"/>
      <c r="T457500" s="33"/>
    </row>
    <row r="457517" spans="19:20">
      <c r="S457517" s="33"/>
      <c r="T457517" s="33"/>
    </row>
    <row r="457534" spans="19:20">
      <c r="S457534" s="33"/>
      <c r="T457534" s="33"/>
    </row>
    <row r="457551" spans="19:20">
      <c r="S457551" s="33"/>
      <c r="T457551" s="33"/>
    </row>
    <row r="457568" spans="19:20">
      <c r="S457568" s="33"/>
      <c r="T457568" s="33"/>
    </row>
    <row r="457585" spans="19:20">
      <c r="S457585" s="33"/>
      <c r="T457585" s="33"/>
    </row>
    <row r="457602" spans="19:20">
      <c r="S457602" s="33"/>
      <c r="T457602" s="33"/>
    </row>
    <row r="457619" spans="19:20">
      <c r="S457619" s="33"/>
      <c r="T457619" s="33"/>
    </row>
    <row r="457636" spans="19:20">
      <c r="S457636" s="33"/>
      <c r="T457636" s="33"/>
    </row>
    <row r="457653" spans="19:20">
      <c r="S457653" s="33"/>
      <c r="T457653" s="33"/>
    </row>
    <row r="457670" spans="19:20">
      <c r="S457670" s="33"/>
      <c r="T457670" s="33"/>
    </row>
    <row r="457687" spans="19:20">
      <c r="S457687" s="33"/>
      <c r="T457687" s="33"/>
    </row>
    <row r="457704" spans="19:20">
      <c r="S457704" s="33"/>
      <c r="T457704" s="33"/>
    </row>
    <row r="457721" spans="19:20">
      <c r="S457721" s="33"/>
      <c r="T457721" s="33"/>
    </row>
    <row r="457738" spans="19:20">
      <c r="S457738" s="33"/>
      <c r="T457738" s="33"/>
    </row>
    <row r="457755" spans="19:20">
      <c r="S457755" s="33"/>
      <c r="T457755" s="33"/>
    </row>
    <row r="457772" spans="19:20">
      <c r="S457772" s="33"/>
      <c r="T457772" s="33"/>
    </row>
    <row r="457789" spans="19:20">
      <c r="S457789" s="33"/>
      <c r="T457789" s="33"/>
    </row>
    <row r="457806" spans="19:20">
      <c r="S457806" s="33"/>
      <c r="T457806" s="33"/>
    </row>
    <row r="457823" spans="19:20">
      <c r="S457823" s="33"/>
      <c r="T457823" s="33"/>
    </row>
    <row r="457840" spans="19:20">
      <c r="S457840" s="33"/>
      <c r="T457840" s="33"/>
    </row>
    <row r="457857" spans="19:20">
      <c r="S457857" s="33"/>
      <c r="T457857" s="33"/>
    </row>
    <row r="457874" spans="19:20">
      <c r="S457874" s="33"/>
      <c r="T457874" s="33"/>
    </row>
    <row r="457891" spans="19:20">
      <c r="S457891" s="33"/>
      <c r="T457891" s="33"/>
    </row>
    <row r="457908" spans="19:20">
      <c r="S457908" s="33"/>
      <c r="T457908" s="33"/>
    </row>
    <row r="457925" spans="19:20">
      <c r="S457925" s="33"/>
      <c r="T457925" s="33"/>
    </row>
    <row r="457942" spans="19:20">
      <c r="S457942" s="33"/>
      <c r="T457942" s="33"/>
    </row>
    <row r="457959" spans="19:20">
      <c r="S457959" s="33"/>
      <c r="T457959" s="33"/>
    </row>
    <row r="457976" spans="19:20">
      <c r="S457976" s="33"/>
      <c r="T457976" s="33"/>
    </row>
    <row r="457993" spans="19:20">
      <c r="S457993" s="33"/>
      <c r="T457993" s="33"/>
    </row>
    <row r="458010" spans="19:20">
      <c r="S458010" s="33"/>
      <c r="T458010" s="33"/>
    </row>
    <row r="458027" spans="19:20">
      <c r="S458027" s="33"/>
      <c r="T458027" s="33"/>
    </row>
    <row r="458044" spans="19:20">
      <c r="S458044" s="33"/>
      <c r="T458044" s="33"/>
    </row>
    <row r="458061" spans="19:20">
      <c r="S458061" s="33"/>
      <c r="T458061" s="33"/>
    </row>
    <row r="458078" spans="19:20">
      <c r="S458078" s="33"/>
      <c r="T458078" s="33"/>
    </row>
    <row r="458095" spans="19:20">
      <c r="S458095" s="33"/>
      <c r="T458095" s="33"/>
    </row>
    <row r="458112" spans="19:20">
      <c r="S458112" s="33"/>
      <c r="T458112" s="33"/>
    </row>
    <row r="458129" spans="19:20">
      <c r="S458129" s="33"/>
      <c r="T458129" s="33"/>
    </row>
    <row r="458146" spans="19:20">
      <c r="S458146" s="33"/>
      <c r="T458146" s="33"/>
    </row>
    <row r="458163" spans="19:20">
      <c r="S458163" s="33"/>
      <c r="T458163" s="33"/>
    </row>
    <row r="458180" spans="19:20">
      <c r="S458180" s="33"/>
      <c r="T458180" s="33"/>
    </row>
    <row r="458197" spans="19:20">
      <c r="S458197" s="33"/>
      <c r="T458197" s="33"/>
    </row>
    <row r="458214" spans="19:20">
      <c r="S458214" s="33"/>
      <c r="T458214" s="33"/>
    </row>
    <row r="458231" spans="19:20">
      <c r="S458231" s="33"/>
      <c r="T458231" s="33"/>
    </row>
    <row r="458248" spans="19:20">
      <c r="S458248" s="33"/>
      <c r="T458248" s="33"/>
    </row>
    <row r="458265" spans="19:20">
      <c r="S458265" s="33"/>
      <c r="T458265" s="33"/>
    </row>
    <row r="458282" spans="19:20">
      <c r="S458282" s="33"/>
      <c r="T458282" s="33"/>
    </row>
    <row r="458299" spans="19:20">
      <c r="S458299" s="33"/>
      <c r="T458299" s="33"/>
    </row>
    <row r="458316" spans="19:20">
      <c r="S458316" s="33"/>
      <c r="T458316" s="33"/>
    </row>
    <row r="458333" spans="19:20">
      <c r="S458333" s="33"/>
      <c r="T458333" s="33"/>
    </row>
    <row r="458350" spans="19:20">
      <c r="S458350" s="33"/>
      <c r="T458350" s="33"/>
    </row>
    <row r="458367" spans="19:20">
      <c r="S458367" s="33"/>
      <c r="T458367" s="33"/>
    </row>
    <row r="458384" spans="19:20">
      <c r="S458384" s="33"/>
      <c r="T458384" s="33"/>
    </row>
    <row r="458401" spans="19:20">
      <c r="S458401" s="33"/>
      <c r="T458401" s="33"/>
    </row>
    <row r="458418" spans="19:20">
      <c r="S458418" s="33"/>
      <c r="T458418" s="33"/>
    </row>
    <row r="458435" spans="19:20">
      <c r="S458435" s="33"/>
      <c r="T458435" s="33"/>
    </row>
    <row r="458452" spans="19:20">
      <c r="S458452" s="33"/>
      <c r="T458452" s="33"/>
    </row>
    <row r="458469" spans="19:20">
      <c r="S458469" s="33"/>
      <c r="T458469" s="33"/>
    </row>
    <row r="458486" spans="19:20">
      <c r="S458486" s="33"/>
      <c r="T458486" s="33"/>
    </row>
    <row r="458503" spans="19:20">
      <c r="S458503" s="33"/>
      <c r="T458503" s="33"/>
    </row>
    <row r="458520" spans="19:20">
      <c r="S458520" s="33"/>
      <c r="T458520" s="33"/>
    </row>
    <row r="458537" spans="19:20">
      <c r="S458537" s="33"/>
      <c r="T458537" s="33"/>
    </row>
    <row r="458554" spans="19:20">
      <c r="S458554" s="33"/>
      <c r="T458554" s="33"/>
    </row>
    <row r="458571" spans="19:20">
      <c r="S458571" s="33"/>
      <c r="T458571" s="33"/>
    </row>
    <row r="458588" spans="19:20">
      <c r="S458588" s="33"/>
      <c r="T458588" s="33"/>
    </row>
    <row r="458605" spans="19:20">
      <c r="S458605" s="33"/>
      <c r="T458605" s="33"/>
    </row>
    <row r="458622" spans="19:20">
      <c r="S458622" s="33"/>
      <c r="T458622" s="33"/>
    </row>
    <row r="458639" spans="19:20">
      <c r="S458639" s="33"/>
      <c r="T458639" s="33"/>
    </row>
    <row r="458656" spans="19:20">
      <c r="S458656" s="33"/>
      <c r="T458656" s="33"/>
    </row>
    <row r="458673" spans="19:20">
      <c r="S458673" s="33"/>
      <c r="T458673" s="33"/>
    </row>
    <row r="458690" spans="19:20">
      <c r="S458690" s="33"/>
      <c r="T458690" s="33"/>
    </row>
    <row r="458707" spans="19:20">
      <c r="S458707" s="33"/>
      <c r="T458707" s="33"/>
    </row>
    <row r="458724" spans="19:20">
      <c r="S458724" s="33"/>
      <c r="T458724" s="33"/>
    </row>
    <row r="458741" spans="19:20">
      <c r="S458741" s="33"/>
      <c r="T458741" s="33"/>
    </row>
    <row r="458758" spans="19:20">
      <c r="S458758" s="33"/>
      <c r="T458758" s="33"/>
    </row>
    <row r="458775" spans="19:20">
      <c r="S458775" s="33"/>
      <c r="T458775" s="33"/>
    </row>
    <row r="458792" spans="19:20">
      <c r="S458792" s="33"/>
      <c r="T458792" s="33"/>
    </row>
    <row r="458809" spans="19:20">
      <c r="S458809" s="33"/>
      <c r="T458809" s="33"/>
    </row>
    <row r="458826" spans="19:20">
      <c r="S458826" s="33"/>
      <c r="T458826" s="33"/>
    </row>
    <row r="458843" spans="19:20">
      <c r="S458843" s="33"/>
      <c r="T458843" s="33"/>
    </row>
    <row r="458860" spans="19:20">
      <c r="S458860" s="33"/>
      <c r="T458860" s="33"/>
    </row>
    <row r="458877" spans="19:20">
      <c r="S458877" s="33"/>
      <c r="T458877" s="33"/>
    </row>
    <row r="458894" spans="19:20">
      <c r="S458894" s="33"/>
      <c r="T458894" s="33"/>
    </row>
    <row r="458911" spans="19:20">
      <c r="S458911" s="33"/>
      <c r="T458911" s="33"/>
    </row>
    <row r="458928" spans="19:20">
      <c r="S458928" s="33"/>
      <c r="T458928" s="33"/>
    </row>
    <row r="458945" spans="19:20">
      <c r="S458945" s="33"/>
      <c r="T458945" s="33"/>
    </row>
    <row r="458962" spans="19:20">
      <c r="S458962" s="33"/>
      <c r="T458962" s="33"/>
    </row>
    <row r="458979" spans="19:20">
      <c r="S458979" s="33"/>
      <c r="T458979" s="33"/>
    </row>
    <row r="458996" spans="19:20">
      <c r="S458996" s="33"/>
      <c r="T458996" s="33"/>
    </row>
    <row r="459013" spans="19:20">
      <c r="S459013" s="33"/>
      <c r="T459013" s="33"/>
    </row>
    <row r="459030" spans="19:20">
      <c r="S459030" s="33"/>
      <c r="T459030" s="33"/>
    </row>
    <row r="459047" spans="19:20">
      <c r="S459047" s="33"/>
      <c r="T459047" s="33"/>
    </row>
    <row r="459064" spans="19:20">
      <c r="S459064" s="33"/>
      <c r="T459064" s="33"/>
    </row>
    <row r="459081" spans="19:20">
      <c r="S459081" s="33"/>
      <c r="T459081" s="33"/>
    </row>
    <row r="459098" spans="19:20">
      <c r="S459098" s="33"/>
      <c r="T459098" s="33"/>
    </row>
    <row r="459115" spans="19:20">
      <c r="S459115" s="33"/>
      <c r="T459115" s="33"/>
    </row>
    <row r="459132" spans="19:20">
      <c r="S459132" s="33"/>
      <c r="T459132" s="33"/>
    </row>
    <row r="459149" spans="19:20">
      <c r="S459149" s="33"/>
      <c r="T459149" s="33"/>
    </row>
    <row r="459166" spans="19:20">
      <c r="S459166" s="33"/>
      <c r="T459166" s="33"/>
    </row>
    <row r="459183" spans="19:20">
      <c r="S459183" s="33"/>
      <c r="T459183" s="33"/>
    </row>
    <row r="459200" spans="19:20">
      <c r="S459200" s="33"/>
      <c r="T459200" s="33"/>
    </row>
    <row r="459217" spans="19:20">
      <c r="S459217" s="33"/>
      <c r="T459217" s="33"/>
    </row>
    <row r="459234" spans="19:20">
      <c r="S459234" s="33"/>
      <c r="T459234" s="33"/>
    </row>
    <row r="459251" spans="19:20">
      <c r="S459251" s="33"/>
      <c r="T459251" s="33"/>
    </row>
    <row r="459268" spans="19:20">
      <c r="S459268" s="33"/>
      <c r="T459268" s="33"/>
    </row>
    <row r="459285" spans="19:20">
      <c r="S459285" s="33"/>
      <c r="T459285" s="33"/>
    </row>
    <row r="459302" spans="19:20">
      <c r="S459302" s="33"/>
      <c r="T459302" s="33"/>
    </row>
    <row r="459319" spans="19:20">
      <c r="S459319" s="33"/>
      <c r="T459319" s="33"/>
    </row>
    <row r="459336" spans="19:20">
      <c r="S459336" s="33"/>
      <c r="T459336" s="33"/>
    </row>
    <row r="459353" spans="19:20">
      <c r="S459353" s="33"/>
      <c r="T459353" s="33"/>
    </row>
    <row r="459370" spans="19:20">
      <c r="S459370" s="33"/>
      <c r="T459370" s="33"/>
    </row>
    <row r="459387" spans="19:20">
      <c r="S459387" s="33"/>
      <c r="T459387" s="33"/>
    </row>
    <row r="459404" spans="19:20">
      <c r="S459404" s="33"/>
      <c r="T459404" s="33"/>
    </row>
    <row r="459421" spans="19:20">
      <c r="S459421" s="33"/>
      <c r="T459421" s="33"/>
    </row>
    <row r="459438" spans="19:20">
      <c r="S459438" s="33"/>
      <c r="T459438" s="33"/>
    </row>
    <row r="459455" spans="19:20">
      <c r="S459455" s="33"/>
      <c r="T459455" s="33"/>
    </row>
    <row r="459472" spans="19:20">
      <c r="S459472" s="33"/>
      <c r="T459472" s="33"/>
    </row>
    <row r="459489" spans="19:20">
      <c r="S459489" s="33"/>
      <c r="T459489" s="33"/>
    </row>
    <row r="459506" spans="19:20">
      <c r="S459506" s="33"/>
      <c r="T459506" s="33"/>
    </row>
    <row r="459523" spans="19:20">
      <c r="S459523" s="33"/>
      <c r="T459523" s="33"/>
    </row>
    <row r="459540" spans="19:20">
      <c r="S459540" s="33"/>
      <c r="T459540" s="33"/>
    </row>
    <row r="459557" spans="19:20">
      <c r="S459557" s="33"/>
      <c r="T459557" s="33"/>
    </row>
    <row r="459574" spans="19:20">
      <c r="S459574" s="33"/>
      <c r="T459574" s="33"/>
    </row>
    <row r="459591" spans="19:20">
      <c r="S459591" s="33"/>
      <c r="T459591" s="33"/>
    </row>
    <row r="459608" spans="19:20">
      <c r="S459608" s="33"/>
      <c r="T459608" s="33"/>
    </row>
    <row r="459625" spans="19:20">
      <c r="S459625" s="33"/>
      <c r="T459625" s="33"/>
    </row>
    <row r="459642" spans="19:20">
      <c r="S459642" s="33"/>
      <c r="T459642" s="33"/>
    </row>
    <row r="459659" spans="19:20">
      <c r="S459659" s="33"/>
      <c r="T459659" s="33"/>
    </row>
    <row r="459676" spans="19:20">
      <c r="S459676" s="33"/>
      <c r="T459676" s="33"/>
    </row>
    <row r="459693" spans="19:20">
      <c r="S459693" s="33"/>
      <c r="T459693" s="33"/>
    </row>
    <row r="459710" spans="19:20">
      <c r="S459710" s="33"/>
      <c r="T459710" s="33"/>
    </row>
    <row r="459727" spans="19:20">
      <c r="S459727" s="33"/>
      <c r="T459727" s="33"/>
    </row>
    <row r="459744" spans="19:20">
      <c r="S459744" s="33"/>
      <c r="T459744" s="33"/>
    </row>
    <row r="459761" spans="19:20">
      <c r="S459761" s="33"/>
      <c r="T459761" s="33"/>
    </row>
    <row r="459778" spans="19:20">
      <c r="S459778" s="33"/>
      <c r="T459778" s="33"/>
    </row>
    <row r="459795" spans="19:20">
      <c r="S459795" s="33"/>
      <c r="T459795" s="33"/>
    </row>
    <row r="459812" spans="19:20">
      <c r="S459812" s="33"/>
      <c r="T459812" s="33"/>
    </row>
    <row r="459829" spans="19:20">
      <c r="S459829" s="33"/>
      <c r="T459829" s="33"/>
    </row>
    <row r="459846" spans="19:20">
      <c r="S459846" s="33"/>
      <c r="T459846" s="33"/>
    </row>
    <row r="459863" spans="19:20">
      <c r="S459863" s="33"/>
      <c r="T459863" s="33"/>
    </row>
    <row r="459880" spans="19:20">
      <c r="S459880" s="33"/>
      <c r="T459880" s="33"/>
    </row>
    <row r="459897" spans="19:20">
      <c r="S459897" s="33"/>
      <c r="T459897" s="33"/>
    </row>
    <row r="459914" spans="19:20">
      <c r="S459914" s="33"/>
      <c r="T459914" s="33"/>
    </row>
    <row r="459931" spans="19:20">
      <c r="S459931" s="33"/>
      <c r="T459931" s="33"/>
    </row>
    <row r="459948" spans="19:20">
      <c r="S459948" s="33"/>
      <c r="T459948" s="33"/>
    </row>
    <row r="459965" spans="19:20">
      <c r="S459965" s="33"/>
      <c r="T459965" s="33"/>
    </row>
    <row r="459982" spans="19:20">
      <c r="S459982" s="33"/>
      <c r="T459982" s="33"/>
    </row>
    <row r="459999" spans="19:20">
      <c r="S459999" s="33"/>
      <c r="T459999" s="33"/>
    </row>
    <row r="460016" spans="19:20">
      <c r="S460016" s="33"/>
      <c r="T460016" s="33"/>
    </row>
    <row r="460033" spans="19:20">
      <c r="S460033" s="33"/>
      <c r="T460033" s="33"/>
    </row>
    <row r="460050" spans="19:20">
      <c r="S460050" s="33"/>
      <c r="T460050" s="33"/>
    </row>
    <row r="460067" spans="19:20">
      <c r="S460067" s="33"/>
      <c r="T460067" s="33"/>
    </row>
    <row r="460084" spans="19:20">
      <c r="S460084" s="33"/>
      <c r="T460084" s="33"/>
    </row>
    <row r="460101" spans="19:20">
      <c r="S460101" s="33"/>
      <c r="T460101" s="33"/>
    </row>
    <row r="460118" spans="19:20">
      <c r="S460118" s="33"/>
      <c r="T460118" s="33"/>
    </row>
    <row r="460135" spans="19:20">
      <c r="S460135" s="33"/>
      <c r="T460135" s="33"/>
    </row>
    <row r="460152" spans="19:20">
      <c r="S460152" s="33"/>
      <c r="T460152" s="33"/>
    </row>
    <row r="460169" spans="19:20">
      <c r="S460169" s="33"/>
      <c r="T460169" s="33"/>
    </row>
    <row r="460186" spans="19:20">
      <c r="S460186" s="33"/>
      <c r="T460186" s="33"/>
    </row>
    <row r="460203" spans="19:20">
      <c r="S460203" s="33"/>
      <c r="T460203" s="33"/>
    </row>
    <row r="460220" spans="19:20">
      <c r="S460220" s="33"/>
      <c r="T460220" s="33"/>
    </row>
    <row r="460237" spans="19:20">
      <c r="S460237" s="33"/>
      <c r="T460237" s="33"/>
    </row>
    <row r="460254" spans="19:20">
      <c r="S460254" s="33"/>
      <c r="T460254" s="33"/>
    </row>
    <row r="460271" spans="19:20">
      <c r="S460271" s="33"/>
      <c r="T460271" s="33"/>
    </row>
    <row r="460288" spans="19:20">
      <c r="S460288" s="33"/>
      <c r="T460288" s="33"/>
    </row>
    <row r="460305" spans="19:20">
      <c r="S460305" s="33"/>
      <c r="T460305" s="33"/>
    </row>
    <row r="460322" spans="19:20">
      <c r="S460322" s="33"/>
      <c r="T460322" s="33"/>
    </row>
    <row r="460339" spans="19:20">
      <c r="S460339" s="33"/>
      <c r="T460339" s="33"/>
    </row>
    <row r="460356" spans="19:20">
      <c r="S460356" s="33"/>
      <c r="T460356" s="33"/>
    </row>
    <row r="460373" spans="19:20">
      <c r="S460373" s="33"/>
      <c r="T460373" s="33"/>
    </row>
    <row r="460390" spans="19:20">
      <c r="S460390" s="33"/>
      <c r="T460390" s="33"/>
    </row>
    <row r="460407" spans="19:20">
      <c r="S460407" s="33"/>
      <c r="T460407" s="33"/>
    </row>
    <row r="460424" spans="19:20">
      <c r="S460424" s="33"/>
      <c r="T460424" s="33"/>
    </row>
    <row r="460441" spans="19:20">
      <c r="S460441" s="33"/>
      <c r="T460441" s="33"/>
    </row>
    <row r="460458" spans="19:20">
      <c r="S460458" s="33"/>
      <c r="T460458" s="33"/>
    </row>
    <row r="460475" spans="19:20">
      <c r="S460475" s="33"/>
      <c r="T460475" s="33"/>
    </row>
    <row r="460492" spans="19:20">
      <c r="S460492" s="33"/>
      <c r="T460492" s="33"/>
    </row>
    <row r="460509" spans="19:20">
      <c r="S460509" s="33"/>
      <c r="T460509" s="33"/>
    </row>
    <row r="460526" spans="19:20">
      <c r="S460526" s="33"/>
      <c r="T460526" s="33"/>
    </row>
    <row r="460543" spans="19:20">
      <c r="S460543" s="33"/>
      <c r="T460543" s="33"/>
    </row>
    <row r="460560" spans="19:20">
      <c r="S460560" s="33"/>
      <c r="T460560" s="33"/>
    </row>
    <row r="460577" spans="19:20">
      <c r="S460577" s="33"/>
      <c r="T460577" s="33"/>
    </row>
    <row r="460594" spans="19:20">
      <c r="S460594" s="33"/>
      <c r="T460594" s="33"/>
    </row>
    <row r="460611" spans="19:20">
      <c r="S460611" s="33"/>
      <c r="T460611" s="33"/>
    </row>
    <row r="460628" spans="19:20">
      <c r="S460628" s="33"/>
      <c r="T460628" s="33"/>
    </row>
    <row r="460645" spans="19:20">
      <c r="S460645" s="33"/>
      <c r="T460645" s="33"/>
    </row>
    <row r="460662" spans="19:20">
      <c r="S460662" s="33"/>
      <c r="T460662" s="33"/>
    </row>
    <row r="460679" spans="19:20">
      <c r="S460679" s="33"/>
      <c r="T460679" s="33"/>
    </row>
    <row r="460696" spans="19:20">
      <c r="S460696" s="33"/>
      <c r="T460696" s="33"/>
    </row>
    <row r="460713" spans="19:20">
      <c r="S460713" s="33"/>
      <c r="T460713" s="33"/>
    </row>
    <row r="460730" spans="19:20">
      <c r="S460730" s="33"/>
      <c r="T460730" s="33"/>
    </row>
    <row r="460747" spans="19:20">
      <c r="S460747" s="33"/>
      <c r="T460747" s="33"/>
    </row>
    <row r="460764" spans="19:20">
      <c r="S460764" s="33"/>
      <c r="T460764" s="33"/>
    </row>
    <row r="460781" spans="19:20">
      <c r="S460781" s="33"/>
      <c r="T460781" s="33"/>
    </row>
    <row r="460798" spans="19:20">
      <c r="S460798" s="33"/>
      <c r="T460798" s="33"/>
    </row>
    <row r="460815" spans="19:20">
      <c r="S460815" s="33"/>
      <c r="T460815" s="33"/>
    </row>
    <row r="460832" spans="19:20">
      <c r="S460832" s="33"/>
      <c r="T460832" s="33"/>
    </row>
    <row r="460849" spans="19:20">
      <c r="S460849" s="33"/>
      <c r="T460849" s="33"/>
    </row>
    <row r="460866" spans="19:20">
      <c r="S460866" s="33"/>
      <c r="T460866" s="33"/>
    </row>
    <row r="460883" spans="19:20">
      <c r="S460883" s="33"/>
      <c r="T460883" s="33"/>
    </row>
    <row r="460900" spans="19:20">
      <c r="S460900" s="33"/>
      <c r="T460900" s="33"/>
    </row>
    <row r="460917" spans="19:20">
      <c r="S460917" s="33"/>
      <c r="T460917" s="33"/>
    </row>
    <row r="460934" spans="19:20">
      <c r="S460934" s="33"/>
      <c r="T460934" s="33"/>
    </row>
    <row r="460951" spans="19:20">
      <c r="S460951" s="33"/>
      <c r="T460951" s="33"/>
    </row>
    <row r="460968" spans="19:20">
      <c r="S460968" s="33"/>
      <c r="T460968" s="33"/>
    </row>
    <row r="460985" spans="19:20">
      <c r="S460985" s="33"/>
      <c r="T460985" s="33"/>
    </row>
    <row r="461002" spans="19:20">
      <c r="S461002" s="33"/>
      <c r="T461002" s="33"/>
    </row>
    <row r="461019" spans="19:20">
      <c r="S461019" s="33"/>
      <c r="T461019" s="33"/>
    </row>
    <row r="461036" spans="19:20">
      <c r="S461036" s="33"/>
      <c r="T461036" s="33"/>
    </row>
    <row r="461053" spans="19:20">
      <c r="S461053" s="33"/>
      <c r="T461053" s="33"/>
    </row>
    <row r="461070" spans="19:20">
      <c r="S461070" s="33"/>
      <c r="T461070" s="33"/>
    </row>
    <row r="461087" spans="19:20">
      <c r="S461087" s="33"/>
      <c r="T461087" s="33"/>
    </row>
    <row r="461104" spans="19:20">
      <c r="S461104" s="33"/>
      <c r="T461104" s="33"/>
    </row>
    <row r="461121" spans="19:20">
      <c r="S461121" s="33"/>
      <c r="T461121" s="33"/>
    </row>
    <row r="461138" spans="19:20">
      <c r="S461138" s="33"/>
      <c r="T461138" s="33"/>
    </row>
    <row r="461155" spans="19:20">
      <c r="S461155" s="33"/>
      <c r="T461155" s="33"/>
    </row>
    <row r="461172" spans="19:20">
      <c r="S461172" s="33"/>
      <c r="T461172" s="33"/>
    </row>
    <row r="461189" spans="19:20">
      <c r="S461189" s="33"/>
      <c r="T461189" s="33"/>
    </row>
    <row r="461206" spans="19:20">
      <c r="S461206" s="33"/>
      <c r="T461206" s="33"/>
    </row>
    <row r="461223" spans="19:20">
      <c r="S461223" s="33"/>
      <c r="T461223" s="33"/>
    </row>
    <row r="461240" spans="19:20">
      <c r="S461240" s="33"/>
      <c r="T461240" s="33"/>
    </row>
    <row r="461257" spans="19:20">
      <c r="S461257" s="33"/>
      <c r="T461257" s="33"/>
    </row>
    <row r="461274" spans="19:20">
      <c r="S461274" s="33"/>
      <c r="T461274" s="33"/>
    </row>
    <row r="461291" spans="19:20">
      <c r="S461291" s="33"/>
      <c r="T461291" s="33"/>
    </row>
    <row r="461308" spans="19:20">
      <c r="S461308" s="33"/>
      <c r="T461308" s="33"/>
    </row>
    <row r="461325" spans="19:20">
      <c r="S461325" s="33"/>
      <c r="T461325" s="33"/>
    </row>
    <row r="461342" spans="19:20">
      <c r="S461342" s="33"/>
      <c r="T461342" s="33"/>
    </row>
    <row r="461359" spans="19:20">
      <c r="S461359" s="33"/>
      <c r="T461359" s="33"/>
    </row>
    <row r="461376" spans="19:20">
      <c r="S461376" s="33"/>
      <c r="T461376" s="33"/>
    </row>
    <row r="461393" spans="19:20">
      <c r="S461393" s="33"/>
      <c r="T461393" s="33"/>
    </row>
    <row r="461410" spans="19:20">
      <c r="S461410" s="33"/>
      <c r="T461410" s="33"/>
    </row>
    <row r="461427" spans="19:20">
      <c r="S461427" s="33"/>
      <c r="T461427" s="33"/>
    </row>
    <row r="461444" spans="19:20">
      <c r="S461444" s="33"/>
      <c r="T461444" s="33"/>
    </row>
    <row r="461461" spans="19:20">
      <c r="S461461" s="33"/>
      <c r="T461461" s="33"/>
    </row>
    <row r="461478" spans="19:20">
      <c r="S461478" s="33"/>
      <c r="T461478" s="33"/>
    </row>
    <row r="461495" spans="19:20">
      <c r="S461495" s="33"/>
      <c r="T461495" s="33"/>
    </row>
    <row r="461512" spans="19:20">
      <c r="S461512" s="33"/>
      <c r="T461512" s="33"/>
    </row>
    <row r="461529" spans="19:20">
      <c r="S461529" s="33"/>
      <c r="T461529" s="33"/>
    </row>
    <row r="461546" spans="19:20">
      <c r="S461546" s="33"/>
      <c r="T461546" s="33"/>
    </row>
    <row r="461563" spans="19:20">
      <c r="S461563" s="33"/>
      <c r="T461563" s="33"/>
    </row>
    <row r="461580" spans="19:20">
      <c r="S461580" s="33"/>
      <c r="T461580" s="33"/>
    </row>
    <row r="461597" spans="19:20">
      <c r="S461597" s="33"/>
      <c r="T461597" s="33"/>
    </row>
    <row r="461614" spans="19:20">
      <c r="S461614" s="33"/>
      <c r="T461614" s="33"/>
    </row>
    <row r="461631" spans="19:20">
      <c r="S461631" s="33"/>
      <c r="T461631" s="33"/>
    </row>
    <row r="461648" spans="19:20">
      <c r="S461648" s="33"/>
      <c r="T461648" s="33"/>
    </row>
    <row r="461665" spans="19:20">
      <c r="S461665" s="33"/>
      <c r="T461665" s="33"/>
    </row>
    <row r="461682" spans="19:20">
      <c r="S461682" s="33"/>
      <c r="T461682" s="33"/>
    </row>
    <row r="461699" spans="19:20">
      <c r="S461699" s="33"/>
      <c r="T461699" s="33"/>
    </row>
    <row r="461716" spans="19:20">
      <c r="S461716" s="33"/>
      <c r="T461716" s="33"/>
    </row>
    <row r="461733" spans="19:20">
      <c r="S461733" s="33"/>
      <c r="T461733" s="33"/>
    </row>
    <row r="461750" spans="19:20">
      <c r="S461750" s="33"/>
      <c r="T461750" s="33"/>
    </row>
    <row r="461767" spans="19:20">
      <c r="S461767" s="33"/>
      <c r="T461767" s="33"/>
    </row>
    <row r="461784" spans="19:20">
      <c r="S461784" s="33"/>
      <c r="T461784" s="33"/>
    </row>
    <row r="461801" spans="19:20">
      <c r="S461801" s="33"/>
      <c r="T461801" s="33"/>
    </row>
    <row r="461818" spans="19:20">
      <c r="S461818" s="33"/>
      <c r="T461818" s="33"/>
    </row>
    <row r="461835" spans="19:20">
      <c r="S461835" s="33"/>
      <c r="T461835" s="33"/>
    </row>
    <row r="461852" spans="19:20">
      <c r="S461852" s="33"/>
      <c r="T461852" s="33"/>
    </row>
    <row r="461869" spans="19:20">
      <c r="S461869" s="33"/>
      <c r="T461869" s="33"/>
    </row>
    <row r="461886" spans="19:20">
      <c r="S461886" s="33"/>
      <c r="T461886" s="33"/>
    </row>
    <row r="461903" spans="19:20">
      <c r="S461903" s="33"/>
      <c r="T461903" s="33"/>
    </row>
    <row r="461920" spans="19:20">
      <c r="S461920" s="33"/>
      <c r="T461920" s="33"/>
    </row>
    <row r="461937" spans="19:20">
      <c r="S461937" s="33"/>
      <c r="T461937" s="33"/>
    </row>
    <row r="461954" spans="19:20">
      <c r="S461954" s="33"/>
      <c r="T461954" s="33"/>
    </row>
    <row r="461971" spans="19:20">
      <c r="S461971" s="33"/>
      <c r="T461971" s="33"/>
    </row>
    <row r="461988" spans="19:20">
      <c r="S461988" s="33"/>
      <c r="T461988" s="33"/>
    </row>
    <row r="462005" spans="19:20">
      <c r="S462005" s="33"/>
      <c r="T462005" s="33"/>
    </row>
    <row r="462022" spans="19:20">
      <c r="S462022" s="33"/>
      <c r="T462022" s="33"/>
    </row>
    <row r="462039" spans="19:20">
      <c r="S462039" s="33"/>
      <c r="T462039" s="33"/>
    </row>
    <row r="462056" spans="19:20">
      <c r="S462056" s="33"/>
      <c r="T462056" s="33"/>
    </row>
    <row r="462073" spans="19:20">
      <c r="S462073" s="33"/>
      <c r="T462073" s="33"/>
    </row>
    <row r="462090" spans="19:20">
      <c r="S462090" s="33"/>
      <c r="T462090" s="33"/>
    </row>
    <row r="462107" spans="19:20">
      <c r="S462107" s="33"/>
      <c r="T462107" s="33"/>
    </row>
    <row r="462124" spans="19:20">
      <c r="S462124" s="33"/>
      <c r="T462124" s="33"/>
    </row>
    <row r="462141" spans="19:20">
      <c r="S462141" s="33"/>
      <c r="T462141" s="33"/>
    </row>
    <row r="462158" spans="19:20">
      <c r="S462158" s="33"/>
      <c r="T462158" s="33"/>
    </row>
    <row r="462175" spans="19:20">
      <c r="S462175" s="33"/>
      <c r="T462175" s="33"/>
    </row>
    <row r="462192" spans="19:20">
      <c r="S462192" s="33"/>
      <c r="T462192" s="33"/>
    </row>
    <row r="462209" spans="19:20">
      <c r="S462209" s="33"/>
      <c r="T462209" s="33"/>
    </row>
    <row r="462226" spans="19:20">
      <c r="S462226" s="33"/>
      <c r="T462226" s="33"/>
    </row>
    <row r="462243" spans="19:20">
      <c r="S462243" s="33"/>
      <c r="T462243" s="33"/>
    </row>
    <row r="462260" spans="19:20">
      <c r="S462260" s="33"/>
      <c r="T462260" s="33"/>
    </row>
    <row r="462277" spans="19:20">
      <c r="S462277" s="33"/>
      <c r="T462277" s="33"/>
    </row>
    <row r="462294" spans="19:20">
      <c r="S462294" s="33"/>
      <c r="T462294" s="33"/>
    </row>
    <row r="462311" spans="19:20">
      <c r="S462311" s="33"/>
      <c r="T462311" s="33"/>
    </row>
    <row r="462328" spans="19:20">
      <c r="S462328" s="33"/>
      <c r="T462328" s="33"/>
    </row>
    <row r="462345" spans="19:20">
      <c r="S462345" s="33"/>
      <c r="T462345" s="33"/>
    </row>
    <row r="462362" spans="19:20">
      <c r="S462362" s="33"/>
      <c r="T462362" s="33"/>
    </row>
    <row r="462379" spans="19:20">
      <c r="S462379" s="33"/>
      <c r="T462379" s="33"/>
    </row>
    <row r="462396" spans="19:20">
      <c r="S462396" s="33"/>
      <c r="T462396" s="33"/>
    </row>
    <row r="462413" spans="19:20">
      <c r="S462413" s="33"/>
      <c r="T462413" s="33"/>
    </row>
    <row r="462430" spans="19:20">
      <c r="S462430" s="33"/>
      <c r="T462430" s="33"/>
    </row>
    <row r="462447" spans="19:20">
      <c r="S462447" s="33"/>
      <c r="T462447" s="33"/>
    </row>
    <row r="462464" spans="19:20">
      <c r="S462464" s="33"/>
      <c r="T462464" s="33"/>
    </row>
    <row r="462481" spans="19:20">
      <c r="S462481" s="33"/>
      <c r="T462481" s="33"/>
    </row>
    <row r="462498" spans="19:20">
      <c r="S462498" s="33"/>
      <c r="T462498" s="33"/>
    </row>
    <row r="462515" spans="19:20">
      <c r="S462515" s="33"/>
      <c r="T462515" s="33"/>
    </row>
    <row r="462532" spans="19:20">
      <c r="S462532" s="33"/>
      <c r="T462532" s="33"/>
    </row>
    <row r="462549" spans="19:20">
      <c r="S462549" s="33"/>
      <c r="T462549" s="33"/>
    </row>
    <row r="462566" spans="19:20">
      <c r="S462566" s="33"/>
      <c r="T462566" s="33"/>
    </row>
    <row r="462583" spans="19:20">
      <c r="S462583" s="33"/>
      <c r="T462583" s="33"/>
    </row>
    <row r="462600" spans="19:20">
      <c r="S462600" s="33"/>
      <c r="T462600" s="33"/>
    </row>
    <row r="462617" spans="19:20">
      <c r="S462617" s="33"/>
      <c r="T462617" s="33"/>
    </row>
    <row r="462634" spans="19:20">
      <c r="S462634" s="33"/>
      <c r="T462634" s="33"/>
    </row>
    <row r="462651" spans="19:20">
      <c r="S462651" s="33"/>
      <c r="T462651" s="33"/>
    </row>
    <row r="462668" spans="19:20">
      <c r="S462668" s="33"/>
      <c r="T462668" s="33"/>
    </row>
    <row r="462685" spans="19:20">
      <c r="S462685" s="33"/>
      <c r="T462685" s="33"/>
    </row>
    <row r="462702" spans="19:20">
      <c r="S462702" s="33"/>
      <c r="T462702" s="33"/>
    </row>
    <row r="462719" spans="19:20">
      <c r="S462719" s="33"/>
      <c r="T462719" s="33"/>
    </row>
    <row r="462736" spans="19:20">
      <c r="S462736" s="33"/>
      <c r="T462736" s="33"/>
    </row>
    <row r="462753" spans="19:20">
      <c r="S462753" s="33"/>
      <c r="T462753" s="33"/>
    </row>
    <row r="462770" spans="19:20">
      <c r="S462770" s="33"/>
      <c r="T462770" s="33"/>
    </row>
    <row r="462787" spans="19:20">
      <c r="S462787" s="33"/>
      <c r="T462787" s="33"/>
    </row>
    <row r="462804" spans="19:20">
      <c r="S462804" s="33"/>
      <c r="T462804" s="33"/>
    </row>
    <row r="462821" spans="19:20">
      <c r="S462821" s="33"/>
      <c r="T462821" s="33"/>
    </row>
    <row r="462838" spans="19:20">
      <c r="S462838" s="33"/>
      <c r="T462838" s="33"/>
    </row>
    <row r="462855" spans="19:20">
      <c r="S462855" s="33"/>
      <c r="T462855" s="33"/>
    </row>
    <row r="462872" spans="19:20">
      <c r="S462872" s="33"/>
      <c r="T462872" s="33"/>
    </row>
    <row r="462889" spans="19:20">
      <c r="S462889" s="33"/>
      <c r="T462889" s="33"/>
    </row>
    <row r="462906" spans="19:20">
      <c r="S462906" s="33"/>
      <c r="T462906" s="33"/>
    </row>
    <row r="462923" spans="19:20">
      <c r="S462923" s="33"/>
      <c r="T462923" s="33"/>
    </row>
    <row r="462940" spans="19:20">
      <c r="S462940" s="33"/>
      <c r="T462940" s="33"/>
    </row>
    <row r="462957" spans="19:20">
      <c r="S462957" s="33"/>
      <c r="T462957" s="33"/>
    </row>
    <row r="462974" spans="19:20">
      <c r="S462974" s="33"/>
      <c r="T462974" s="33"/>
    </row>
    <row r="462991" spans="19:20">
      <c r="S462991" s="33"/>
      <c r="T462991" s="33"/>
    </row>
    <row r="463008" spans="19:20">
      <c r="S463008" s="33"/>
      <c r="T463008" s="33"/>
    </row>
    <row r="463025" spans="19:20">
      <c r="S463025" s="33"/>
      <c r="T463025" s="33"/>
    </row>
    <row r="463042" spans="19:20">
      <c r="S463042" s="33"/>
      <c r="T463042" s="33"/>
    </row>
    <row r="463059" spans="19:20">
      <c r="S463059" s="33"/>
      <c r="T463059" s="33"/>
    </row>
    <row r="463076" spans="19:20">
      <c r="S463076" s="33"/>
      <c r="T463076" s="33"/>
    </row>
    <row r="463093" spans="19:20">
      <c r="S463093" s="33"/>
      <c r="T463093" s="33"/>
    </row>
    <row r="463110" spans="19:20">
      <c r="S463110" s="33"/>
      <c r="T463110" s="33"/>
    </row>
    <row r="463127" spans="19:20">
      <c r="S463127" s="33"/>
      <c r="T463127" s="33"/>
    </row>
    <row r="463144" spans="19:20">
      <c r="S463144" s="33"/>
      <c r="T463144" s="33"/>
    </row>
    <row r="463161" spans="19:20">
      <c r="S463161" s="33"/>
      <c r="T463161" s="33"/>
    </row>
    <row r="463178" spans="19:20">
      <c r="S463178" s="33"/>
      <c r="T463178" s="33"/>
    </row>
    <row r="463195" spans="19:20">
      <c r="S463195" s="33"/>
      <c r="T463195" s="33"/>
    </row>
    <row r="463212" spans="19:20">
      <c r="S463212" s="33"/>
      <c r="T463212" s="33"/>
    </row>
    <row r="463229" spans="19:20">
      <c r="S463229" s="33"/>
      <c r="T463229" s="33"/>
    </row>
    <row r="463246" spans="19:20">
      <c r="S463246" s="33"/>
      <c r="T463246" s="33"/>
    </row>
    <row r="463263" spans="19:20">
      <c r="S463263" s="33"/>
      <c r="T463263" s="33"/>
    </row>
    <row r="463280" spans="19:20">
      <c r="S463280" s="33"/>
      <c r="T463280" s="33"/>
    </row>
    <row r="463297" spans="19:20">
      <c r="S463297" s="33"/>
      <c r="T463297" s="33"/>
    </row>
    <row r="463314" spans="19:20">
      <c r="S463314" s="33"/>
      <c r="T463314" s="33"/>
    </row>
    <row r="463331" spans="19:20">
      <c r="S463331" s="33"/>
      <c r="T463331" s="33"/>
    </row>
    <row r="463348" spans="19:20">
      <c r="S463348" s="33"/>
      <c r="T463348" s="33"/>
    </row>
    <row r="463365" spans="19:20">
      <c r="S463365" s="33"/>
      <c r="T463365" s="33"/>
    </row>
    <row r="463382" spans="19:20">
      <c r="S463382" s="33"/>
      <c r="T463382" s="33"/>
    </row>
    <row r="463399" spans="19:20">
      <c r="S463399" s="33"/>
      <c r="T463399" s="33"/>
    </row>
    <row r="463416" spans="19:20">
      <c r="S463416" s="33"/>
      <c r="T463416" s="33"/>
    </row>
    <row r="463433" spans="19:20">
      <c r="S463433" s="33"/>
      <c r="T463433" s="33"/>
    </row>
    <row r="463450" spans="19:20">
      <c r="S463450" s="33"/>
      <c r="T463450" s="33"/>
    </row>
    <row r="463467" spans="19:20">
      <c r="S463467" s="33"/>
      <c r="T463467" s="33"/>
    </row>
    <row r="463484" spans="19:20">
      <c r="S463484" s="33"/>
      <c r="T463484" s="33"/>
    </row>
    <row r="463501" spans="19:20">
      <c r="S463501" s="33"/>
      <c r="T463501" s="33"/>
    </row>
    <row r="463518" spans="19:20">
      <c r="S463518" s="33"/>
      <c r="T463518" s="33"/>
    </row>
    <row r="463535" spans="19:20">
      <c r="S463535" s="33"/>
      <c r="T463535" s="33"/>
    </row>
    <row r="463552" spans="19:20">
      <c r="S463552" s="33"/>
      <c r="T463552" s="33"/>
    </row>
    <row r="463569" spans="19:20">
      <c r="S463569" s="33"/>
      <c r="T463569" s="33"/>
    </row>
    <row r="463586" spans="19:20">
      <c r="S463586" s="33"/>
      <c r="T463586" s="33"/>
    </row>
    <row r="463603" spans="19:20">
      <c r="S463603" s="33"/>
      <c r="T463603" s="33"/>
    </row>
    <row r="463620" spans="19:20">
      <c r="S463620" s="33"/>
      <c r="T463620" s="33"/>
    </row>
    <row r="463637" spans="19:20">
      <c r="S463637" s="33"/>
      <c r="T463637" s="33"/>
    </row>
    <row r="463654" spans="19:20">
      <c r="S463654" s="33"/>
      <c r="T463654" s="33"/>
    </row>
    <row r="463671" spans="19:20">
      <c r="S463671" s="33"/>
      <c r="T463671" s="33"/>
    </row>
    <row r="463688" spans="19:20">
      <c r="S463688" s="33"/>
      <c r="T463688" s="33"/>
    </row>
    <row r="463705" spans="19:20">
      <c r="S463705" s="33"/>
      <c r="T463705" s="33"/>
    </row>
    <row r="463722" spans="19:20">
      <c r="S463722" s="33"/>
      <c r="T463722" s="33"/>
    </row>
    <row r="463739" spans="19:20">
      <c r="S463739" s="33"/>
      <c r="T463739" s="33"/>
    </row>
    <row r="463756" spans="19:20">
      <c r="S463756" s="33"/>
      <c r="T463756" s="33"/>
    </row>
    <row r="463773" spans="19:20">
      <c r="S463773" s="33"/>
      <c r="T463773" s="33"/>
    </row>
    <row r="463790" spans="19:20">
      <c r="S463790" s="33"/>
      <c r="T463790" s="33"/>
    </row>
    <row r="463807" spans="19:20">
      <c r="S463807" s="33"/>
      <c r="T463807" s="33"/>
    </row>
    <row r="463824" spans="19:20">
      <c r="S463824" s="33"/>
      <c r="T463824" s="33"/>
    </row>
    <row r="463841" spans="19:20">
      <c r="S463841" s="33"/>
      <c r="T463841" s="33"/>
    </row>
    <row r="463858" spans="19:20">
      <c r="S463858" s="33"/>
      <c r="T463858" s="33"/>
    </row>
    <row r="463875" spans="19:20">
      <c r="S463875" s="33"/>
      <c r="T463875" s="33"/>
    </row>
    <row r="463892" spans="19:20">
      <c r="S463892" s="33"/>
      <c r="T463892" s="33"/>
    </row>
    <row r="463909" spans="19:20">
      <c r="S463909" s="33"/>
      <c r="T463909" s="33"/>
    </row>
    <row r="463926" spans="19:20">
      <c r="S463926" s="33"/>
      <c r="T463926" s="33"/>
    </row>
    <row r="463943" spans="19:20">
      <c r="S463943" s="33"/>
      <c r="T463943" s="33"/>
    </row>
    <row r="463960" spans="19:20">
      <c r="S463960" s="33"/>
      <c r="T463960" s="33"/>
    </row>
    <row r="463977" spans="19:20">
      <c r="S463977" s="33"/>
      <c r="T463977" s="33"/>
    </row>
    <row r="463994" spans="19:20">
      <c r="S463994" s="33"/>
      <c r="T463994" s="33"/>
    </row>
    <row r="464011" spans="19:20">
      <c r="S464011" s="33"/>
      <c r="T464011" s="33"/>
    </row>
    <row r="464028" spans="19:20">
      <c r="S464028" s="33"/>
      <c r="T464028" s="33"/>
    </row>
    <row r="464045" spans="19:20">
      <c r="S464045" s="33"/>
      <c r="T464045" s="33"/>
    </row>
    <row r="464062" spans="19:20">
      <c r="S464062" s="33"/>
      <c r="T464062" s="33"/>
    </row>
    <row r="464079" spans="19:20">
      <c r="S464079" s="33"/>
      <c r="T464079" s="33"/>
    </row>
    <row r="464096" spans="19:20">
      <c r="S464096" s="33"/>
      <c r="T464096" s="33"/>
    </row>
    <row r="464113" spans="19:20">
      <c r="S464113" s="33"/>
      <c r="T464113" s="33"/>
    </row>
    <row r="464130" spans="19:20">
      <c r="S464130" s="33"/>
      <c r="T464130" s="33"/>
    </row>
    <row r="464147" spans="19:20">
      <c r="S464147" s="33"/>
      <c r="T464147" s="33"/>
    </row>
    <row r="464164" spans="19:20">
      <c r="S464164" s="33"/>
      <c r="T464164" s="33"/>
    </row>
    <row r="464181" spans="19:20">
      <c r="S464181" s="33"/>
      <c r="T464181" s="33"/>
    </row>
    <row r="464198" spans="19:20">
      <c r="S464198" s="33"/>
      <c r="T464198" s="33"/>
    </row>
    <row r="464215" spans="19:20">
      <c r="S464215" s="33"/>
      <c r="T464215" s="33"/>
    </row>
    <row r="464232" spans="19:20">
      <c r="S464232" s="33"/>
      <c r="T464232" s="33"/>
    </row>
    <row r="464249" spans="19:20">
      <c r="S464249" s="33"/>
      <c r="T464249" s="33"/>
    </row>
    <row r="464266" spans="19:20">
      <c r="S464266" s="33"/>
      <c r="T464266" s="33"/>
    </row>
    <row r="464283" spans="19:20">
      <c r="S464283" s="33"/>
      <c r="T464283" s="33"/>
    </row>
    <row r="464300" spans="19:20">
      <c r="S464300" s="33"/>
      <c r="T464300" s="33"/>
    </row>
    <row r="464317" spans="19:20">
      <c r="S464317" s="33"/>
      <c r="T464317" s="33"/>
    </row>
    <row r="464334" spans="19:20">
      <c r="S464334" s="33"/>
      <c r="T464334" s="33"/>
    </row>
    <row r="464351" spans="19:20">
      <c r="S464351" s="33"/>
      <c r="T464351" s="33"/>
    </row>
    <row r="464368" spans="19:20">
      <c r="S464368" s="33"/>
      <c r="T464368" s="33"/>
    </row>
    <row r="464385" spans="19:20">
      <c r="S464385" s="33"/>
      <c r="T464385" s="33"/>
    </row>
    <row r="464402" spans="19:20">
      <c r="S464402" s="33"/>
      <c r="T464402" s="33"/>
    </row>
    <row r="464419" spans="19:20">
      <c r="S464419" s="33"/>
      <c r="T464419" s="33"/>
    </row>
    <row r="464436" spans="19:20">
      <c r="S464436" s="33"/>
      <c r="T464436" s="33"/>
    </row>
    <row r="464453" spans="19:20">
      <c r="S464453" s="33"/>
      <c r="T464453" s="33"/>
    </row>
    <row r="464470" spans="19:20">
      <c r="S464470" s="33"/>
      <c r="T464470" s="33"/>
    </row>
    <row r="464487" spans="19:20">
      <c r="S464487" s="33"/>
      <c r="T464487" s="33"/>
    </row>
    <row r="464504" spans="19:20">
      <c r="S464504" s="33"/>
      <c r="T464504" s="33"/>
    </row>
    <row r="464521" spans="19:20">
      <c r="S464521" s="33"/>
      <c r="T464521" s="33"/>
    </row>
    <row r="464538" spans="19:20">
      <c r="S464538" s="33"/>
      <c r="T464538" s="33"/>
    </row>
    <row r="464555" spans="19:20">
      <c r="S464555" s="33"/>
      <c r="T464555" s="33"/>
    </row>
    <row r="464572" spans="19:20">
      <c r="S464572" s="33"/>
      <c r="T464572" s="33"/>
    </row>
    <row r="464589" spans="19:20">
      <c r="S464589" s="33"/>
      <c r="T464589" s="33"/>
    </row>
    <row r="464606" spans="19:20">
      <c r="S464606" s="33"/>
      <c r="T464606" s="33"/>
    </row>
    <row r="464623" spans="19:20">
      <c r="S464623" s="33"/>
      <c r="T464623" s="33"/>
    </row>
    <row r="464640" spans="19:20">
      <c r="S464640" s="33"/>
      <c r="T464640" s="33"/>
    </row>
    <row r="464657" spans="19:20">
      <c r="S464657" s="33"/>
      <c r="T464657" s="33"/>
    </row>
    <row r="464674" spans="19:20">
      <c r="S464674" s="33"/>
      <c r="T464674" s="33"/>
    </row>
    <row r="464691" spans="19:20">
      <c r="S464691" s="33"/>
      <c r="T464691" s="33"/>
    </row>
    <row r="464708" spans="19:20">
      <c r="S464708" s="33"/>
      <c r="T464708" s="33"/>
    </row>
    <row r="464725" spans="19:20">
      <c r="S464725" s="33"/>
      <c r="T464725" s="33"/>
    </row>
    <row r="464742" spans="19:20">
      <c r="S464742" s="33"/>
      <c r="T464742" s="33"/>
    </row>
    <row r="464759" spans="19:20">
      <c r="S464759" s="33"/>
      <c r="T464759" s="33"/>
    </row>
    <row r="464776" spans="19:20">
      <c r="S464776" s="33"/>
      <c r="T464776" s="33"/>
    </row>
    <row r="464793" spans="19:20">
      <c r="S464793" s="33"/>
      <c r="T464793" s="33"/>
    </row>
    <row r="464810" spans="19:20">
      <c r="S464810" s="33"/>
      <c r="T464810" s="33"/>
    </row>
    <row r="464827" spans="19:20">
      <c r="S464827" s="33"/>
      <c r="T464827" s="33"/>
    </row>
    <row r="464844" spans="19:20">
      <c r="S464844" s="33"/>
      <c r="T464844" s="33"/>
    </row>
    <row r="464861" spans="19:20">
      <c r="S464861" s="33"/>
      <c r="T464861" s="33"/>
    </row>
    <row r="464878" spans="19:20">
      <c r="S464878" s="33"/>
      <c r="T464878" s="33"/>
    </row>
    <row r="464895" spans="19:20">
      <c r="S464895" s="33"/>
      <c r="T464895" s="33"/>
    </row>
    <row r="464912" spans="19:20">
      <c r="S464912" s="33"/>
      <c r="T464912" s="33"/>
    </row>
    <row r="464929" spans="19:20">
      <c r="S464929" s="33"/>
      <c r="T464929" s="33"/>
    </row>
    <row r="464946" spans="19:20">
      <c r="S464946" s="33"/>
      <c r="T464946" s="33"/>
    </row>
    <row r="464963" spans="19:20">
      <c r="S464963" s="33"/>
      <c r="T464963" s="33"/>
    </row>
    <row r="464980" spans="19:20">
      <c r="S464980" s="33"/>
      <c r="T464980" s="33"/>
    </row>
    <row r="464997" spans="19:20">
      <c r="S464997" s="33"/>
      <c r="T464997" s="33"/>
    </row>
    <row r="465014" spans="19:20">
      <c r="S465014" s="33"/>
      <c r="T465014" s="33"/>
    </row>
    <row r="465031" spans="19:20">
      <c r="S465031" s="33"/>
      <c r="T465031" s="33"/>
    </row>
    <row r="465048" spans="19:20">
      <c r="S465048" s="33"/>
      <c r="T465048" s="33"/>
    </row>
    <row r="465065" spans="19:20">
      <c r="S465065" s="33"/>
      <c r="T465065" s="33"/>
    </row>
    <row r="465082" spans="19:20">
      <c r="S465082" s="33"/>
      <c r="T465082" s="33"/>
    </row>
    <row r="465099" spans="19:20">
      <c r="S465099" s="33"/>
      <c r="T465099" s="33"/>
    </row>
    <row r="465116" spans="19:20">
      <c r="S465116" s="33"/>
      <c r="T465116" s="33"/>
    </row>
    <row r="465133" spans="19:20">
      <c r="S465133" s="33"/>
      <c r="T465133" s="33"/>
    </row>
    <row r="465150" spans="19:20">
      <c r="S465150" s="33"/>
      <c r="T465150" s="33"/>
    </row>
    <row r="465167" spans="19:20">
      <c r="S465167" s="33"/>
      <c r="T465167" s="33"/>
    </row>
    <row r="465184" spans="19:20">
      <c r="S465184" s="33"/>
      <c r="T465184" s="33"/>
    </row>
    <row r="465201" spans="19:20">
      <c r="S465201" s="33"/>
      <c r="T465201" s="33"/>
    </row>
    <row r="465218" spans="19:20">
      <c r="S465218" s="33"/>
      <c r="T465218" s="33"/>
    </row>
    <row r="465235" spans="19:20">
      <c r="S465235" s="33"/>
      <c r="T465235" s="33"/>
    </row>
    <row r="465252" spans="19:20">
      <c r="S465252" s="33"/>
      <c r="T465252" s="33"/>
    </row>
    <row r="465269" spans="19:20">
      <c r="S465269" s="33"/>
      <c r="T465269" s="33"/>
    </row>
    <row r="465286" spans="19:20">
      <c r="S465286" s="33"/>
      <c r="T465286" s="33"/>
    </row>
    <row r="465303" spans="19:20">
      <c r="S465303" s="33"/>
      <c r="T465303" s="33"/>
    </row>
    <row r="465320" spans="19:20">
      <c r="S465320" s="33"/>
      <c r="T465320" s="33"/>
    </row>
    <row r="465337" spans="19:20">
      <c r="S465337" s="33"/>
      <c r="T465337" s="33"/>
    </row>
    <row r="465354" spans="19:20">
      <c r="S465354" s="33"/>
      <c r="T465354" s="33"/>
    </row>
    <row r="465371" spans="19:20">
      <c r="S465371" s="33"/>
      <c r="T465371" s="33"/>
    </row>
    <row r="465388" spans="19:20">
      <c r="S465388" s="33"/>
      <c r="T465388" s="33"/>
    </row>
    <row r="465405" spans="19:20">
      <c r="S465405" s="33"/>
      <c r="T465405" s="33"/>
    </row>
    <row r="465422" spans="19:20">
      <c r="S465422" s="33"/>
      <c r="T465422" s="33"/>
    </row>
    <row r="465439" spans="19:20">
      <c r="S465439" s="33"/>
      <c r="T465439" s="33"/>
    </row>
    <row r="465456" spans="19:20">
      <c r="S465456" s="33"/>
      <c r="T465456" s="33"/>
    </row>
    <row r="465473" spans="19:20">
      <c r="S465473" s="33"/>
      <c r="T465473" s="33"/>
    </row>
    <row r="465490" spans="19:20">
      <c r="S465490" s="33"/>
      <c r="T465490" s="33"/>
    </row>
    <row r="465507" spans="19:20">
      <c r="S465507" s="33"/>
      <c r="T465507" s="33"/>
    </row>
    <row r="465524" spans="19:20">
      <c r="S465524" s="33"/>
      <c r="T465524" s="33"/>
    </row>
    <row r="465541" spans="19:20">
      <c r="S465541" s="33"/>
      <c r="T465541" s="33"/>
    </row>
    <row r="465558" spans="19:20">
      <c r="S465558" s="33"/>
      <c r="T465558" s="33"/>
    </row>
    <row r="465575" spans="19:20">
      <c r="S465575" s="33"/>
      <c r="T465575" s="33"/>
    </row>
    <row r="465592" spans="19:20">
      <c r="S465592" s="33"/>
      <c r="T465592" s="33"/>
    </row>
    <row r="465609" spans="19:20">
      <c r="S465609" s="33"/>
      <c r="T465609" s="33"/>
    </row>
    <row r="465626" spans="19:20">
      <c r="S465626" s="33"/>
      <c r="T465626" s="33"/>
    </row>
    <row r="465643" spans="19:20">
      <c r="S465643" s="33"/>
      <c r="T465643" s="33"/>
    </row>
    <row r="465660" spans="19:20">
      <c r="S465660" s="33"/>
      <c r="T465660" s="33"/>
    </row>
    <row r="465677" spans="19:20">
      <c r="S465677" s="33"/>
      <c r="T465677" s="33"/>
    </row>
    <row r="465694" spans="19:20">
      <c r="S465694" s="33"/>
      <c r="T465694" s="33"/>
    </row>
    <row r="465711" spans="19:20">
      <c r="S465711" s="33"/>
      <c r="T465711" s="33"/>
    </row>
    <row r="465728" spans="19:20">
      <c r="S465728" s="33"/>
      <c r="T465728" s="33"/>
    </row>
    <row r="465745" spans="19:20">
      <c r="S465745" s="33"/>
      <c r="T465745" s="33"/>
    </row>
    <row r="465762" spans="19:20">
      <c r="S465762" s="33"/>
      <c r="T465762" s="33"/>
    </row>
    <row r="465779" spans="19:20">
      <c r="S465779" s="33"/>
      <c r="T465779" s="33"/>
    </row>
    <row r="465796" spans="19:20">
      <c r="S465796" s="33"/>
      <c r="T465796" s="33"/>
    </row>
    <row r="465813" spans="19:20">
      <c r="S465813" s="33"/>
      <c r="T465813" s="33"/>
    </row>
    <row r="465830" spans="19:20">
      <c r="S465830" s="33"/>
      <c r="T465830" s="33"/>
    </row>
    <row r="465847" spans="19:20">
      <c r="S465847" s="33"/>
      <c r="T465847" s="33"/>
    </row>
    <row r="465864" spans="19:20">
      <c r="S465864" s="33"/>
      <c r="T465864" s="33"/>
    </row>
    <row r="465881" spans="19:20">
      <c r="S465881" s="33"/>
      <c r="T465881" s="33"/>
    </row>
    <row r="465898" spans="19:20">
      <c r="S465898" s="33"/>
      <c r="T465898" s="33"/>
    </row>
    <row r="465915" spans="19:20">
      <c r="S465915" s="33"/>
      <c r="T465915" s="33"/>
    </row>
    <row r="465932" spans="19:20">
      <c r="S465932" s="33"/>
      <c r="T465932" s="33"/>
    </row>
    <row r="465949" spans="19:20">
      <c r="S465949" s="33"/>
      <c r="T465949" s="33"/>
    </row>
    <row r="465966" spans="19:20">
      <c r="S465966" s="33"/>
      <c r="T465966" s="33"/>
    </row>
    <row r="465983" spans="19:20">
      <c r="S465983" s="33"/>
      <c r="T465983" s="33"/>
    </row>
    <row r="466000" spans="19:20">
      <c r="S466000" s="33"/>
      <c r="T466000" s="33"/>
    </row>
    <row r="466017" spans="19:20">
      <c r="S466017" s="33"/>
      <c r="T466017" s="33"/>
    </row>
    <row r="466034" spans="19:20">
      <c r="S466034" s="33"/>
      <c r="T466034" s="33"/>
    </row>
    <row r="466051" spans="19:20">
      <c r="S466051" s="33"/>
      <c r="T466051" s="33"/>
    </row>
    <row r="466068" spans="19:20">
      <c r="S466068" s="33"/>
      <c r="T466068" s="33"/>
    </row>
    <row r="466085" spans="19:20">
      <c r="S466085" s="33"/>
      <c r="T466085" s="33"/>
    </row>
    <row r="466102" spans="19:20">
      <c r="S466102" s="33"/>
      <c r="T466102" s="33"/>
    </row>
    <row r="466119" spans="19:20">
      <c r="S466119" s="33"/>
      <c r="T466119" s="33"/>
    </row>
    <row r="466136" spans="19:20">
      <c r="S466136" s="33"/>
      <c r="T466136" s="33"/>
    </row>
    <row r="466153" spans="19:20">
      <c r="S466153" s="33"/>
      <c r="T466153" s="33"/>
    </row>
    <row r="466170" spans="19:20">
      <c r="S466170" s="33"/>
      <c r="T466170" s="33"/>
    </row>
    <row r="466187" spans="19:20">
      <c r="S466187" s="33"/>
      <c r="T466187" s="33"/>
    </row>
    <row r="466204" spans="19:20">
      <c r="S466204" s="33"/>
      <c r="T466204" s="33"/>
    </row>
    <row r="466221" spans="19:20">
      <c r="S466221" s="33"/>
      <c r="T466221" s="33"/>
    </row>
    <row r="466238" spans="19:20">
      <c r="S466238" s="33"/>
      <c r="T466238" s="33"/>
    </row>
    <row r="466255" spans="19:20">
      <c r="S466255" s="33"/>
      <c r="T466255" s="33"/>
    </row>
    <row r="466272" spans="19:20">
      <c r="S466272" s="33"/>
      <c r="T466272" s="33"/>
    </row>
    <row r="466289" spans="19:20">
      <c r="S466289" s="33"/>
      <c r="T466289" s="33"/>
    </row>
    <row r="466306" spans="19:20">
      <c r="S466306" s="33"/>
      <c r="T466306" s="33"/>
    </row>
    <row r="466323" spans="19:20">
      <c r="S466323" s="33"/>
      <c r="T466323" s="33"/>
    </row>
    <row r="466340" spans="19:20">
      <c r="S466340" s="33"/>
      <c r="T466340" s="33"/>
    </row>
    <row r="466357" spans="19:20">
      <c r="S466357" s="33"/>
      <c r="T466357" s="33"/>
    </row>
    <row r="466374" spans="19:20">
      <c r="S466374" s="33"/>
      <c r="T466374" s="33"/>
    </row>
    <row r="466391" spans="19:20">
      <c r="S466391" s="33"/>
      <c r="T466391" s="33"/>
    </row>
    <row r="466408" spans="19:20">
      <c r="S466408" s="33"/>
      <c r="T466408" s="33"/>
    </row>
    <row r="466425" spans="19:20">
      <c r="S466425" s="33"/>
      <c r="T466425" s="33"/>
    </row>
    <row r="466442" spans="19:20">
      <c r="S466442" s="33"/>
      <c r="T466442" s="33"/>
    </row>
    <row r="466459" spans="19:20">
      <c r="S466459" s="33"/>
      <c r="T466459" s="33"/>
    </row>
    <row r="466476" spans="19:20">
      <c r="S466476" s="33"/>
      <c r="T466476" s="33"/>
    </row>
    <row r="466493" spans="19:20">
      <c r="S466493" s="33"/>
      <c r="T466493" s="33"/>
    </row>
    <row r="466510" spans="19:20">
      <c r="S466510" s="33"/>
      <c r="T466510" s="33"/>
    </row>
    <row r="466527" spans="19:20">
      <c r="S466527" s="33"/>
      <c r="T466527" s="33"/>
    </row>
    <row r="466544" spans="19:20">
      <c r="S466544" s="33"/>
      <c r="T466544" s="33"/>
    </row>
    <row r="466561" spans="19:20">
      <c r="S466561" s="33"/>
      <c r="T466561" s="33"/>
    </row>
    <row r="466578" spans="19:20">
      <c r="S466578" s="33"/>
      <c r="T466578" s="33"/>
    </row>
    <row r="466595" spans="19:20">
      <c r="S466595" s="33"/>
      <c r="T466595" s="33"/>
    </row>
    <row r="466612" spans="19:20">
      <c r="S466612" s="33"/>
      <c r="T466612" s="33"/>
    </row>
    <row r="466629" spans="19:20">
      <c r="S466629" s="33"/>
      <c r="T466629" s="33"/>
    </row>
    <row r="466646" spans="19:20">
      <c r="S466646" s="33"/>
      <c r="T466646" s="33"/>
    </row>
    <row r="466663" spans="19:20">
      <c r="S466663" s="33"/>
      <c r="T466663" s="33"/>
    </row>
    <row r="466680" spans="19:20">
      <c r="S466680" s="33"/>
      <c r="T466680" s="33"/>
    </row>
    <row r="466697" spans="19:20">
      <c r="S466697" s="33"/>
      <c r="T466697" s="33"/>
    </row>
    <row r="466714" spans="19:20">
      <c r="S466714" s="33"/>
      <c r="T466714" s="33"/>
    </row>
    <row r="466731" spans="19:20">
      <c r="S466731" s="33"/>
      <c r="T466731" s="33"/>
    </row>
    <row r="466748" spans="19:20">
      <c r="S466748" s="33"/>
      <c r="T466748" s="33"/>
    </row>
    <row r="466765" spans="19:20">
      <c r="S466765" s="33"/>
      <c r="T466765" s="33"/>
    </row>
    <row r="466782" spans="19:20">
      <c r="S466782" s="33"/>
      <c r="T466782" s="33"/>
    </row>
    <row r="466799" spans="19:20">
      <c r="S466799" s="33"/>
      <c r="T466799" s="33"/>
    </row>
    <row r="466816" spans="19:20">
      <c r="S466816" s="33"/>
      <c r="T466816" s="33"/>
    </row>
    <row r="466833" spans="19:20">
      <c r="S466833" s="33"/>
      <c r="T466833" s="33"/>
    </row>
    <row r="466850" spans="19:20">
      <c r="S466850" s="33"/>
      <c r="T466850" s="33"/>
    </row>
    <row r="466867" spans="19:20">
      <c r="S466867" s="33"/>
      <c r="T466867" s="33"/>
    </row>
    <row r="466884" spans="19:20">
      <c r="S466884" s="33"/>
      <c r="T466884" s="33"/>
    </row>
    <row r="466901" spans="19:20">
      <c r="S466901" s="33"/>
      <c r="T466901" s="33"/>
    </row>
    <row r="466918" spans="19:20">
      <c r="S466918" s="33"/>
      <c r="T466918" s="33"/>
    </row>
    <row r="466935" spans="19:20">
      <c r="S466935" s="33"/>
      <c r="T466935" s="33"/>
    </row>
    <row r="466952" spans="19:20">
      <c r="S466952" s="33"/>
      <c r="T466952" s="33"/>
    </row>
    <row r="466969" spans="19:20">
      <c r="S466969" s="33"/>
      <c r="T466969" s="33"/>
    </row>
    <row r="466986" spans="19:20">
      <c r="S466986" s="33"/>
      <c r="T466986" s="33"/>
    </row>
    <row r="467003" spans="19:20">
      <c r="S467003" s="33"/>
      <c r="T467003" s="33"/>
    </row>
    <row r="467020" spans="19:20">
      <c r="S467020" s="33"/>
      <c r="T467020" s="33"/>
    </row>
    <row r="467037" spans="19:20">
      <c r="S467037" s="33"/>
      <c r="T467037" s="33"/>
    </row>
    <row r="467054" spans="19:20">
      <c r="S467054" s="33"/>
      <c r="T467054" s="33"/>
    </row>
    <row r="467071" spans="19:20">
      <c r="S467071" s="33"/>
      <c r="T467071" s="33"/>
    </row>
    <row r="467088" spans="19:20">
      <c r="S467088" s="33"/>
      <c r="T467088" s="33"/>
    </row>
    <row r="467105" spans="19:20">
      <c r="S467105" s="33"/>
      <c r="T467105" s="33"/>
    </row>
    <row r="467122" spans="19:20">
      <c r="S467122" s="33"/>
      <c r="T467122" s="33"/>
    </row>
    <row r="467139" spans="19:20">
      <c r="S467139" s="33"/>
      <c r="T467139" s="33"/>
    </row>
    <row r="467156" spans="19:20">
      <c r="S467156" s="33"/>
      <c r="T467156" s="33"/>
    </row>
    <row r="467173" spans="19:20">
      <c r="S467173" s="33"/>
      <c r="T467173" s="33"/>
    </row>
    <row r="467190" spans="19:20">
      <c r="S467190" s="33"/>
      <c r="T467190" s="33"/>
    </row>
    <row r="467207" spans="19:20">
      <c r="S467207" s="33"/>
      <c r="T467207" s="33"/>
    </row>
    <row r="467224" spans="19:20">
      <c r="S467224" s="33"/>
      <c r="T467224" s="33"/>
    </row>
    <row r="467241" spans="19:20">
      <c r="S467241" s="33"/>
      <c r="T467241" s="33"/>
    </row>
    <row r="467258" spans="19:20">
      <c r="S467258" s="33"/>
      <c r="T467258" s="33"/>
    </row>
    <row r="467275" spans="19:20">
      <c r="S467275" s="33"/>
      <c r="T467275" s="33"/>
    </row>
    <row r="467292" spans="19:20">
      <c r="S467292" s="33"/>
      <c r="T467292" s="33"/>
    </row>
    <row r="467309" spans="19:20">
      <c r="S467309" s="33"/>
      <c r="T467309" s="33"/>
    </row>
    <row r="467326" spans="19:20">
      <c r="S467326" s="33"/>
      <c r="T467326" s="33"/>
    </row>
    <row r="467343" spans="19:20">
      <c r="S467343" s="33"/>
      <c r="T467343" s="33"/>
    </row>
    <row r="467360" spans="19:20">
      <c r="S467360" s="33"/>
      <c r="T467360" s="33"/>
    </row>
    <row r="467377" spans="19:20">
      <c r="S467377" s="33"/>
      <c r="T467377" s="33"/>
    </row>
    <row r="467394" spans="19:20">
      <c r="S467394" s="33"/>
      <c r="T467394" s="33"/>
    </row>
    <row r="467411" spans="19:20">
      <c r="S467411" s="33"/>
      <c r="T467411" s="33"/>
    </row>
    <row r="467428" spans="19:20">
      <c r="S467428" s="33"/>
      <c r="T467428" s="33"/>
    </row>
    <row r="467445" spans="19:20">
      <c r="S467445" s="33"/>
      <c r="T467445" s="33"/>
    </row>
    <row r="467462" spans="19:20">
      <c r="S467462" s="33"/>
      <c r="T467462" s="33"/>
    </row>
    <row r="467479" spans="19:20">
      <c r="S467479" s="33"/>
      <c r="T467479" s="33"/>
    </row>
    <row r="467496" spans="19:20">
      <c r="S467496" s="33"/>
      <c r="T467496" s="33"/>
    </row>
    <row r="467513" spans="19:20">
      <c r="S467513" s="33"/>
      <c r="T467513" s="33"/>
    </row>
    <row r="467530" spans="19:20">
      <c r="S467530" s="33"/>
      <c r="T467530" s="33"/>
    </row>
    <row r="467547" spans="19:20">
      <c r="S467547" s="33"/>
      <c r="T467547" s="33"/>
    </row>
    <row r="467564" spans="19:20">
      <c r="S467564" s="33"/>
      <c r="T467564" s="33"/>
    </row>
    <row r="467581" spans="19:20">
      <c r="S467581" s="33"/>
      <c r="T467581" s="33"/>
    </row>
    <row r="467598" spans="19:20">
      <c r="S467598" s="33"/>
      <c r="T467598" s="33"/>
    </row>
    <row r="467615" spans="19:20">
      <c r="S467615" s="33"/>
      <c r="T467615" s="33"/>
    </row>
    <row r="467632" spans="19:20">
      <c r="S467632" s="33"/>
      <c r="T467632" s="33"/>
    </row>
    <row r="467649" spans="19:20">
      <c r="S467649" s="33"/>
      <c r="T467649" s="33"/>
    </row>
    <row r="467666" spans="19:20">
      <c r="S467666" s="33"/>
      <c r="T467666" s="33"/>
    </row>
    <row r="467683" spans="19:20">
      <c r="S467683" s="33"/>
      <c r="T467683" s="33"/>
    </row>
    <row r="467700" spans="19:20">
      <c r="S467700" s="33"/>
      <c r="T467700" s="33"/>
    </row>
    <row r="467717" spans="19:20">
      <c r="S467717" s="33"/>
      <c r="T467717" s="33"/>
    </row>
    <row r="467734" spans="19:20">
      <c r="S467734" s="33"/>
      <c r="T467734" s="33"/>
    </row>
    <row r="467751" spans="19:20">
      <c r="S467751" s="33"/>
      <c r="T467751" s="33"/>
    </row>
    <row r="467768" spans="19:20">
      <c r="S467768" s="33"/>
      <c r="T467768" s="33"/>
    </row>
    <row r="467785" spans="19:20">
      <c r="S467785" s="33"/>
      <c r="T467785" s="33"/>
    </row>
    <row r="467802" spans="19:20">
      <c r="S467802" s="33"/>
      <c r="T467802" s="33"/>
    </row>
    <row r="467819" spans="19:20">
      <c r="S467819" s="33"/>
      <c r="T467819" s="33"/>
    </row>
    <row r="467836" spans="19:20">
      <c r="S467836" s="33"/>
      <c r="T467836" s="33"/>
    </row>
    <row r="467853" spans="19:20">
      <c r="S467853" s="33"/>
      <c r="T467853" s="33"/>
    </row>
    <row r="467870" spans="19:20">
      <c r="S467870" s="33"/>
      <c r="T467870" s="33"/>
    </row>
    <row r="467887" spans="19:20">
      <c r="S467887" s="33"/>
      <c r="T467887" s="33"/>
    </row>
    <row r="467904" spans="19:20">
      <c r="S467904" s="33"/>
      <c r="T467904" s="33"/>
    </row>
    <row r="467921" spans="19:20">
      <c r="S467921" s="33"/>
      <c r="T467921" s="33"/>
    </row>
    <row r="467938" spans="19:20">
      <c r="S467938" s="33"/>
      <c r="T467938" s="33"/>
    </row>
    <row r="467955" spans="19:20">
      <c r="S467955" s="33"/>
      <c r="T467955" s="33"/>
    </row>
    <row r="467972" spans="19:20">
      <c r="S467972" s="33"/>
      <c r="T467972" s="33"/>
    </row>
    <row r="467989" spans="19:20">
      <c r="S467989" s="33"/>
      <c r="T467989" s="33"/>
    </row>
    <row r="468006" spans="19:20">
      <c r="S468006" s="33"/>
      <c r="T468006" s="33"/>
    </row>
    <row r="468023" spans="19:20">
      <c r="S468023" s="33"/>
      <c r="T468023" s="33"/>
    </row>
    <row r="468040" spans="19:20">
      <c r="S468040" s="33"/>
      <c r="T468040" s="33"/>
    </row>
    <row r="468057" spans="19:20">
      <c r="S468057" s="33"/>
      <c r="T468057" s="33"/>
    </row>
    <row r="468074" spans="19:20">
      <c r="S468074" s="33"/>
      <c r="T468074" s="33"/>
    </row>
    <row r="468091" spans="19:20">
      <c r="S468091" s="33"/>
      <c r="T468091" s="33"/>
    </row>
    <row r="468108" spans="19:20">
      <c r="S468108" s="33"/>
      <c r="T468108" s="33"/>
    </row>
    <row r="468125" spans="19:20">
      <c r="S468125" s="33"/>
      <c r="T468125" s="33"/>
    </row>
    <row r="468142" spans="19:20">
      <c r="S468142" s="33"/>
      <c r="T468142" s="33"/>
    </row>
    <row r="468159" spans="19:20">
      <c r="S468159" s="33"/>
      <c r="T468159" s="33"/>
    </row>
    <row r="468176" spans="19:20">
      <c r="S468176" s="33"/>
      <c r="T468176" s="33"/>
    </row>
    <row r="468193" spans="19:20">
      <c r="S468193" s="33"/>
      <c r="T468193" s="33"/>
    </row>
    <row r="468210" spans="19:20">
      <c r="S468210" s="33"/>
      <c r="T468210" s="33"/>
    </row>
    <row r="468227" spans="19:20">
      <c r="S468227" s="33"/>
      <c r="T468227" s="33"/>
    </row>
    <row r="468244" spans="19:20">
      <c r="S468244" s="33"/>
      <c r="T468244" s="33"/>
    </row>
    <row r="468261" spans="19:20">
      <c r="S468261" s="33"/>
      <c r="T468261" s="33"/>
    </row>
    <row r="468278" spans="19:20">
      <c r="S468278" s="33"/>
      <c r="T468278" s="33"/>
    </row>
    <row r="468295" spans="19:20">
      <c r="S468295" s="33"/>
      <c r="T468295" s="33"/>
    </row>
    <row r="468312" spans="19:20">
      <c r="S468312" s="33"/>
      <c r="T468312" s="33"/>
    </row>
    <row r="468329" spans="19:20">
      <c r="S468329" s="33"/>
      <c r="T468329" s="33"/>
    </row>
    <row r="468346" spans="19:20">
      <c r="S468346" s="33"/>
      <c r="T468346" s="33"/>
    </row>
    <row r="468363" spans="19:20">
      <c r="S468363" s="33"/>
      <c r="T468363" s="33"/>
    </row>
    <row r="468380" spans="19:20">
      <c r="S468380" s="33"/>
      <c r="T468380" s="33"/>
    </row>
    <row r="468397" spans="19:20">
      <c r="S468397" s="33"/>
      <c r="T468397" s="33"/>
    </row>
    <row r="468414" spans="19:20">
      <c r="S468414" s="33"/>
      <c r="T468414" s="33"/>
    </row>
    <row r="468431" spans="19:20">
      <c r="S468431" s="33"/>
      <c r="T468431" s="33"/>
    </row>
    <row r="468448" spans="19:20">
      <c r="S468448" s="33"/>
      <c r="T468448" s="33"/>
    </row>
    <row r="468465" spans="19:20">
      <c r="S468465" s="33"/>
      <c r="T468465" s="33"/>
    </row>
    <row r="468482" spans="19:20">
      <c r="S468482" s="33"/>
      <c r="T468482" s="33"/>
    </row>
    <row r="468499" spans="19:20">
      <c r="S468499" s="33"/>
      <c r="T468499" s="33"/>
    </row>
    <row r="468516" spans="19:20">
      <c r="S468516" s="33"/>
      <c r="T468516" s="33"/>
    </row>
    <row r="468533" spans="19:20">
      <c r="S468533" s="33"/>
      <c r="T468533" s="33"/>
    </row>
    <row r="468550" spans="19:20">
      <c r="S468550" s="33"/>
      <c r="T468550" s="33"/>
    </row>
    <row r="468567" spans="19:20">
      <c r="S468567" s="33"/>
      <c r="T468567" s="33"/>
    </row>
    <row r="468584" spans="19:20">
      <c r="S468584" s="33"/>
      <c r="T468584" s="33"/>
    </row>
    <row r="468601" spans="19:20">
      <c r="S468601" s="33"/>
      <c r="T468601" s="33"/>
    </row>
    <row r="468618" spans="19:20">
      <c r="S468618" s="33"/>
      <c r="T468618" s="33"/>
    </row>
    <row r="468635" spans="19:20">
      <c r="S468635" s="33"/>
      <c r="T468635" s="33"/>
    </row>
    <row r="468652" spans="19:20">
      <c r="S468652" s="33"/>
      <c r="T468652" s="33"/>
    </row>
    <row r="468669" spans="19:20">
      <c r="S468669" s="33"/>
      <c r="T468669" s="33"/>
    </row>
    <row r="468686" spans="19:20">
      <c r="S468686" s="33"/>
      <c r="T468686" s="33"/>
    </row>
    <row r="468703" spans="19:20">
      <c r="S468703" s="33"/>
      <c r="T468703" s="33"/>
    </row>
    <row r="468720" spans="19:20">
      <c r="S468720" s="33"/>
      <c r="T468720" s="33"/>
    </row>
    <row r="468737" spans="19:20">
      <c r="S468737" s="33"/>
      <c r="T468737" s="33"/>
    </row>
    <row r="468754" spans="19:20">
      <c r="S468754" s="33"/>
      <c r="T468754" s="33"/>
    </row>
    <row r="468771" spans="19:20">
      <c r="S468771" s="33"/>
      <c r="T468771" s="33"/>
    </row>
    <row r="468788" spans="19:20">
      <c r="S468788" s="33"/>
      <c r="T468788" s="33"/>
    </row>
    <row r="468805" spans="19:20">
      <c r="S468805" s="33"/>
      <c r="T468805" s="33"/>
    </row>
    <row r="468822" spans="19:20">
      <c r="S468822" s="33"/>
      <c r="T468822" s="33"/>
    </row>
    <row r="468839" spans="19:20">
      <c r="S468839" s="33"/>
      <c r="T468839" s="33"/>
    </row>
    <row r="468856" spans="19:20">
      <c r="S468856" s="33"/>
      <c r="T468856" s="33"/>
    </row>
    <row r="468873" spans="19:20">
      <c r="S468873" s="33"/>
      <c r="T468873" s="33"/>
    </row>
    <row r="468890" spans="19:20">
      <c r="S468890" s="33"/>
      <c r="T468890" s="33"/>
    </row>
    <row r="468907" spans="19:20">
      <c r="S468907" s="33"/>
      <c r="T468907" s="33"/>
    </row>
    <row r="468924" spans="19:20">
      <c r="S468924" s="33"/>
      <c r="T468924" s="33"/>
    </row>
    <row r="468941" spans="19:20">
      <c r="S468941" s="33"/>
      <c r="T468941" s="33"/>
    </row>
    <row r="468958" spans="19:20">
      <c r="S468958" s="33"/>
      <c r="T468958" s="33"/>
    </row>
    <row r="468975" spans="19:20">
      <c r="S468975" s="33"/>
      <c r="T468975" s="33"/>
    </row>
    <row r="468992" spans="19:20">
      <c r="S468992" s="33"/>
      <c r="T468992" s="33"/>
    </row>
    <row r="469009" spans="19:20">
      <c r="S469009" s="33"/>
      <c r="T469009" s="33"/>
    </row>
    <row r="469026" spans="19:20">
      <c r="S469026" s="33"/>
      <c r="T469026" s="33"/>
    </row>
    <row r="469043" spans="19:20">
      <c r="S469043" s="33"/>
      <c r="T469043" s="33"/>
    </row>
    <row r="469060" spans="19:20">
      <c r="S469060" s="33"/>
      <c r="T469060" s="33"/>
    </row>
    <row r="469077" spans="19:20">
      <c r="S469077" s="33"/>
      <c r="T469077" s="33"/>
    </row>
    <row r="469094" spans="19:20">
      <c r="S469094" s="33"/>
      <c r="T469094" s="33"/>
    </row>
    <row r="469111" spans="19:20">
      <c r="S469111" s="33"/>
      <c r="T469111" s="33"/>
    </row>
    <row r="469128" spans="19:20">
      <c r="S469128" s="33"/>
      <c r="T469128" s="33"/>
    </row>
    <row r="469145" spans="19:20">
      <c r="S469145" s="33"/>
      <c r="T469145" s="33"/>
    </row>
    <row r="469162" spans="19:20">
      <c r="S469162" s="33"/>
      <c r="T469162" s="33"/>
    </row>
    <row r="469179" spans="19:20">
      <c r="S469179" s="33"/>
      <c r="T469179" s="33"/>
    </row>
    <row r="469196" spans="19:20">
      <c r="S469196" s="33"/>
      <c r="T469196" s="33"/>
    </row>
    <row r="469213" spans="19:20">
      <c r="S469213" s="33"/>
      <c r="T469213" s="33"/>
    </row>
    <row r="469230" spans="19:20">
      <c r="S469230" s="33"/>
      <c r="T469230" s="33"/>
    </row>
    <row r="469247" spans="19:20">
      <c r="S469247" s="33"/>
      <c r="T469247" s="33"/>
    </row>
    <row r="469264" spans="19:20">
      <c r="S469264" s="33"/>
      <c r="T469264" s="33"/>
    </row>
    <row r="469281" spans="19:20">
      <c r="S469281" s="33"/>
      <c r="T469281" s="33"/>
    </row>
    <row r="469298" spans="19:20">
      <c r="S469298" s="33"/>
      <c r="T469298" s="33"/>
    </row>
    <row r="469315" spans="19:20">
      <c r="S469315" s="33"/>
      <c r="T469315" s="33"/>
    </row>
    <row r="469332" spans="19:20">
      <c r="S469332" s="33"/>
      <c r="T469332" s="33"/>
    </row>
    <row r="469349" spans="19:20">
      <c r="S469349" s="33"/>
      <c r="T469349" s="33"/>
    </row>
    <row r="469366" spans="19:20">
      <c r="S469366" s="33"/>
      <c r="T469366" s="33"/>
    </row>
    <row r="469383" spans="19:20">
      <c r="S469383" s="33"/>
      <c r="T469383" s="33"/>
    </row>
    <row r="469400" spans="19:20">
      <c r="S469400" s="33"/>
      <c r="T469400" s="33"/>
    </row>
    <row r="469417" spans="19:20">
      <c r="S469417" s="33"/>
      <c r="T469417" s="33"/>
    </row>
    <row r="469434" spans="19:20">
      <c r="S469434" s="33"/>
      <c r="T469434" s="33"/>
    </row>
    <row r="469451" spans="19:20">
      <c r="S469451" s="33"/>
      <c r="T469451" s="33"/>
    </row>
    <row r="469468" spans="19:20">
      <c r="S469468" s="33"/>
      <c r="T469468" s="33"/>
    </row>
    <row r="469485" spans="19:20">
      <c r="S469485" s="33"/>
      <c r="T469485" s="33"/>
    </row>
    <row r="469502" spans="19:20">
      <c r="S469502" s="33"/>
      <c r="T469502" s="33"/>
    </row>
    <row r="469519" spans="19:20">
      <c r="S469519" s="33"/>
      <c r="T469519" s="33"/>
    </row>
    <row r="469536" spans="19:20">
      <c r="S469536" s="33"/>
      <c r="T469536" s="33"/>
    </row>
    <row r="469553" spans="19:20">
      <c r="S469553" s="33"/>
      <c r="T469553" s="33"/>
    </row>
    <row r="469570" spans="19:20">
      <c r="S469570" s="33"/>
      <c r="T469570" s="33"/>
    </row>
    <row r="469587" spans="19:20">
      <c r="S469587" s="33"/>
      <c r="T469587" s="33"/>
    </row>
    <row r="469604" spans="19:20">
      <c r="S469604" s="33"/>
      <c r="T469604" s="33"/>
    </row>
    <row r="469621" spans="19:20">
      <c r="S469621" s="33"/>
      <c r="T469621" s="33"/>
    </row>
    <row r="469638" spans="19:20">
      <c r="S469638" s="33"/>
      <c r="T469638" s="33"/>
    </row>
    <row r="469655" spans="19:20">
      <c r="S469655" s="33"/>
      <c r="T469655" s="33"/>
    </row>
    <row r="469672" spans="19:20">
      <c r="S469672" s="33"/>
      <c r="T469672" s="33"/>
    </row>
    <row r="469689" spans="19:20">
      <c r="S469689" s="33"/>
      <c r="T469689" s="33"/>
    </row>
    <row r="469706" spans="19:20">
      <c r="S469706" s="33"/>
      <c r="T469706" s="33"/>
    </row>
    <row r="469723" spans="19:20">
      <c r="S469723" s="33"/>
      <c r="T469723" s="33"/>
    </row>
    <row r="469740" spans="19:20">
      <c r="S469740" s="33"/>
      <c r="T469740" s="33"/>
    </row>
    <row r="469757" spans="19:20">
      <c r="S469757" s="33"/>
      <c r="T469757" s="33"/>
    </row>
    <row r="469774" spans="19:20">
      <c r="S469774" s="33"/>
      <c r="T469774" s="33"/>
    </row>
    <row r="469791" spans="19:20">
      <c r="S469791" s="33"/>
      <c r="T469791" s="33"/>
    </row>
    <row r="469808" spans="19:20">
      <c r="S469808" s="33"/>
      <c r="T469808" s="33"/>
    </row>
    <row r="469825" spans="19:20">
      <c r="S469825" s="33"/>
      <c r="T469825" s="33"/>
    </row>
    <row r="469842" spans="19:20">
      <c r="S469842" s="33"/>
      <c r="T469842" s="33"/>
    </row>
    <row r="469859" spans="19:20">
      <c r="S469859" s="33"/>
      <c r="T469859" s="33"/>
    </row>
    <row r="469876" spans="19:20">
      <c r="S469876" s="33"/>
      <c r="T469876" s="33"/>
    </row>
    <row r="469893" spans="19:20">
      <c r="S469893" s="33"/>
      <c r="T469893" s="33"/>
    </row>
    <row r="469910" spans="19:20">
      <c r="S469910" s="33"/>
      <c r="T469910" s="33"/>
    </row>
    <row r="469927" spans="19:20">
      <c r="S469927" s="33"/>
      <c r="T469927" s="33"/>
    </row>
    <row r="469944" spans="19:20">
      <c r="S469944" s="33"/>
      <c r="T469944" s="33"/>
    </row>
    <row r="469961" spans="19:20">
      <c r="S469961" s="33"/>
      <c r="T469961" s="33"/>
    </row>
    <row r="469978" spans="19:20">
      <c r="S469978" s="33"/>
      <c r="T469978" s="33"/>
    </row>
    <row r="469995" spans="19:20">
      <c r="S469995" s="33"/>
      <c r="T469995" s="33"/>
    </row>
    <row r="470012" spans="19:20">
      <c r="S470012" s="33"/>
      <c r="T470012" s="33"/>
    </row>
    <row r="470029" spans="19:20">
      <c r="S470029" s="33"/>
      <c r="T470029" s="33"/>
    </row>
    <row r="470046" spans="19:20">
      <c r="S470046" s="33"/>
      <c r="T470046" s="33"/>
    </row>
    <row r="470063" spans="19:20">
      <c r="S470063" s="33"/>
      <c r="T470063" s="33"/>
    </row>
    <row r="470080" spans="19:20">
      <c r="S470080" s="33"/>
      <c r="T470080" s="33"/>
    </row>
    <row r="470097" spans="19:20">
      <c r="S470097" s="33"/>
      <c r="T470097" s="33"/>
    </row>
    <row r="470114" spans="19:20">
      <c r="S470114" s="33"/>
      <c r="T470114" s="33"/>
    </row>
    <row r="470131" spans="19:20">
      <c r="S470131" s="33"/>
      <c r="T470131" s="33"/>
    </row>
    <row r="470148" spans="19:20">
      <c r="S470148" s="33"/>
      <c r="T470148" s="33"/>
    </row>
    <row r="470165" spans="19:20">
      <c r="S470165" s="33"/>
      <c r="T470165" s="33"/>
    </row>
    <row r="470182" spans="19:20">
      <c r="S470182" s="33"/>
      <c r="T470182" s="33"/>
    </row>
    <row r="470199" spans="19:20">
      <c r="S470199" s="33"/>
      <c r="T470199" s="33"/>
    </row>
    <row r="470216" spans="19:20">
      <c r="S470216" s="33"/>
      <c r="T470216" s="33"/>
    </row>
    <row r="470233" spans="19:20">
      <c r="S470233" s="33"/>
      <c r="T470233" s="33"/>
    </row>
    <row r="470250" spans="19:20">
      <c r="S470250" s="33"/>
      <c r="T470250" s="33"/>
    </row>
    <row r="470267" spans="19:20">
      <c r="S470267" s="33"/>
      <c r="T470267" s="33"/>
    </row>
    <row r="470284" spans="19:20">
      <c r="S470284" s="33"/>
      <c r="T470284" s="33"/>
    </row>
    <row r="470301" spans="19:20">
      <c r="S470301" s="33"/>
      <c r="T470301" s="33"/>
    </row>
    <row r="470318" spans="19:20">
      <c r="S470318" s="33"/>
      <c r="T470318" s="33"/>
    </row>
    <row r="470335" spans="19:20">
      <c r="S470335" s="33"/>
      <c r="T470335" s="33"/>
    </row>
    <row r="470352" spans="19:20">
      <c r="S470352" s="33"/>
      <c r="T470352" s="33"/>
    </row>
    <row r="470369" spans="19:20">
      <c r="S470369" s="33"/>
      <c r="T470369" s="33"/>
    </row>
    <row r="470386" spans="19:20">
      <c r="S470386" s="33"/>
      <c r="T470386" s="33"/>
    </row>
    <row r="470403" spans="19:20">
      <c r="S470403" s="33"/>
      <c r="T470403" s="33"/>
    </row>
    <row r="470420" spans="19:20">
      <c r="S470420" s="33"/>
      <c r="T470420" s="33"/>
    </row>
    <row r="470437" spans="19:20">
      <c r="S470437" s="33"/>
      <c r="T470437" s="33"/>
    </row>
    <row r="470454" spans="19:20">
      <c r="S470454" s="33"/>
      <c r="T470454" s="33"/>
    </row>
    <row r="470471" spans="19:20">
      <c r="S470471" s="33"/>
      <c r="T470471" s="33"/>
    </row>
    <row r="470488" spans="19:20">
      <c r="S470488" s="33"/>
      <c r="T470488" s="33"/>
    </row>
    <row r="470505" spans="19:20">
      <c r="S470505" s="33"/>
      <c r="T470505" s="33"/>
    </row>
    <row r="470522" spans="19:20">
      <c r="S470522" s="33"/>
      <c r="T470522" s="33"/>
    </row>
    <row r="470539" spans="19:20">
      <c r="S470539" s="33"/>
      <c r="T470539" s="33"/>
    </row>
    <row r="470556" spans="19:20">
      <c r="S470556" s="33"/>
      <c r="T470556" s="33"/>
    </row>
    <row r="470573" spans="19:20">
      <c r="S470573" s="33"/>
      <c r="T470573" s="33"/>
    </row>
    <row r="470590" spans="19:20">
      <c r="S470590" s="33"/>
      <c r="T470590" s="33"/>
    </row>
    <row r="470607" spans="19:20">
      <c r="S470607" s="33"/>
      <c r="T470607" s="33"/>
    </row>
    <row r="470624" spans="19:20">
      <c r="S470624" s="33"/>
      <c r="T470624" s="33"/>
    </row>
    <row r="470641" spans="19:20">
      <c r="S470641" s="33"/>
      <c r="T470641" s="33"/>
    </row>
    <row r="470658" spans="19:20">
      <c r="S470658" s="33"/>
      <c r="T470658" s="33"/>
    </row>
    <row r="470675" spans="19:20">
      <c r="S470675" s="33"/>
      <c r="T470675" s="33"/>
    </row>
    <row r="470692" spans="19:20">
      <c r="S470692" s="33"/>
      <c r="T470692" s="33"/>
    </row>
    <row r="470709" spans="19:20">
      <c r="S470709" s="33"/>
      <c r="T470709" s="33"/>
    </row>
    <row r="470726" spans="19:20">
      <c r="S470726" s="33"/>
      <c r="T470726" s="33"/>
    </row>
    <row r="470743" spans="19:20">
      <c r="S470743" s="33"/>
      <c r="T470743" s="33"/>
    </row>
    <row r="470760" spans="19:20">
      <c r="S470760" s="33"/>
      <c r="T470760" s="33"/>
    </row>
    <row r="470777" spans="19:20">
      <c r="S470777" s="33"/>
      <c r="T470777" s="33"/>
    </row>
    <row r="470794" spans="19:20">
      <c r="S470794" s="33"/>
      <c r="T470794" s="33"/>
    </row>
    <row r="470811" spans="19:20">
      <c r="S470811" s="33"/>
      <c r="T470811" s="33"/>
    </row>
    <row r="470828" spans="19:20">
      <c r="S470828" s="33"/>
      <c r="T470828" s="33"/>
    </row>
    <row r="470845" spans="19:20">
      <c r="S470845" s="33"/>
      <c r="T470845" s="33"/>
    </row>
    <row r="470862" spans="19:20">
      <c r="S470862" s="33"/>
      <c r="T470862" s="33"/>
    </row>
    <row r="470879" spans="19:20">
      <c r="S470879" s="33"/>
      <c r="T470879" s="33"/>
    </row>
    <row r="470896" spans="19:20">
      <c r="S470896" s="33"/>
      <c r="T470896" s="33"/>
    </row>
    <row r="470913" spans="19:20">
      <c r="S470913" s="33"/>
      <c r="T470913" s="33"/>
    </row>
    <row r="470930" spans="19:20">
      <c r="S470930" s="33"/>
      <c r="T470930" s="33"/>
    </row>
    <row r="470947" spans="19:20">
      <c r="S470947" s="33"/>
      <c r="T470947" s="33"/>
    </row>
    <row r="470964" spans="19:20">
      <c r="S470964" s="33"/>
      <c r="T470964" s="33"/>
    </row>
    <row r="470981" spans="19:20">
      <c r="S470981" s="33"/>
      <c r="T470981" s="33"/>
    </row>
    <row r="470998" spans="19:20">
      <c r="S470998" s="33"/>
      <c r="T470998" s="33"/>
    </row>
    <row r="471015" spans="19:20">
      <c r="S471015" s="33"/>
      <c r="T471015" s="33"/>
    </row>
    <row r="471032" spans="19:20">
      <c r="S471032" s="33"/>
      <c r="T471032" s="33"/>
    </row>
    <row r="471049" spans="19:20">
      <c r="S471049" s="33"/>
      <c r="T471049" s="33"/>
    </row>
    <row r="471066" spans="19:20">
      <c r="S471066" s="33"/>
      <c r="T471066" s="33"/>
    </row>
    <row r="471083" spans="19:20">
      <c r="S471083" s="33"/>
      <c r="T471083" s="33"/>
    </row>
    <row r="471100" spans="19:20">
      <c r="S471100" s="33"/>
      <c r="T471100" s="33"/>
    </row>
    <row r="471117" spans="19:20">
      <c r="S471117" s="33"/>
      <c r="T471117" s="33"/>
    </row>
    <row r="471134" spans="19:20">
      <c r="S471134" s="33"/>
      <c r="T471134" s="33"/>
    </row>
    <row r="471151" spans="19:20">
      <c r="S471151" s="33"/>
      <c r="T471151" s="33"/>
    </row>
    <row r="471168" spans="19:20">
      <c r="S471168" s="33"/>
      <c r="T471168" s="33"/>
    </row>
    <row r="471185" spans="19:20">
      <c r="S471185" s="33"/>
      <c r="T471185" s="33"/>
    </row>
    <row r="471202" spans="19:20">
      <c r="S471202" s="33"/>
      <c r="T471202" s="33"/>
    </row>
    <row r="471219" spans="19:20">
      <c r="S471219" s="33"/>
      <c r="T471219" s="33"/>
    </row>
    <row r="471236" spans="19:20">
      <c r="S471236" s="33"/>
      <c r="T471236" s="33"/>
    </row>
    <row r="471253" spans="19:20">
      <c r="S471253" s="33"/>
      <c r="T471253" s="33"/>
    </row>
    <row r="471270" spans="19:20">
      <c r="S471270" s="33"/>
      <c r="T471270" s="33"/>
    </row>
    <row r="471287" spans="19:20">
      <c r="S471287" s="33"/>
      <c r="T471287" s="33"/>
    </row>
    <row r="471304" spans="19:20">
      <c r="S471304" s="33"/>
      <c r="T471304" s="33"/>
    </row>
    <row r="471321" spans="19:20">
      <c r="S471321" s="33"/>
      <c r="T471321" s="33"/>
    </row>
    <row r="471338" spans="19:20">
      <c r="S471338" s="33"/>
      <c r="T471338" s="33"/>
    </row>
    <row r="471355" spans="19:20">
      <c r="S471355" s="33"/>
      <c r="T471355" s="33"/>
    </row>
    <row r="471372" spans="19:20">
      <c r="S471372" s="33"/>
      <c r="T471372" s="33"/>
    </row>
    <row r="471389" spans="19:20">
      <c r="S471389" s="33"/>
      <c r="T471389" s="33"/>
    </row>
    <row r="471406" spans="19:20">
      <c r="S471406" s="33"/>
      <c r="T471406" s="33"/>
    </row>
    <row r="471423" spans="19:20">
      <c r="S471423" s="33"/>
      <c r="T471423" s="33"/>
    </row>
    <row r="471440" spans="19:20">
      <c r="S471440" s="33"/>
      <c r="T471440" s="33"/>
    </row>
    <row r="471457" spans="19:20">
      <c r="S471457" s="33"/>
      <c r="T471457" s="33"/>
    </row>
    <row r="471474" spans="19:20">
      <c r="S471474" s="33"/>
      <c r="T471474" s="33"/>
    </row>
    <row r="471491" spans="19:20">
      <c r="S471491" s="33"/>
      <c r="T471491" s="33"/>
    </row>
    <row r="471508" spans="19:20">
      <c r="S471508" s="33"/>
      <c r="T471508" s="33"/>
    </row>
    <row r="471525" spans="19:20">
      <c r="S471525" s="33"/>
      <c r="T471525" s="33"/>
    </row>
    <row r="471542" spans="19:20">
      <c r="S471542" s="33"/>
      <c r="T471542" s="33"/>
    </row>
    <row r="471559" spans="19:20">
      <c r="S471559" s="33"/>
      <c r="T471559" s="33"/>
    </row>
    <row r="471576" spans="19:20">
      <c r="S471576" s="33"/>
      <c r="T471576" s="33"/>
    </row>
    <row r="471593" spans="19:20">
      <c r="S471593" s="33"/>
      <c r="T471593" s="33"/>
    </row>
    <row r="471610" spans="19:20">
      <c r="S471610" s="33"/>
      <c r="T471610" s="33"/>
    </row>
    <row r="471627" spans="19:20">
      <c r="S471627" s="33"/>
      <c r="T471627" s="33"/>
    </row>
    <row r="471644" spans="19:20">
      <c r="S471644" s="33"/>
      <c r="T471644" s="33"/>
    </row>
    <row r="471661" spans="19:20">
      <c r="S471661" s="33"/>
      <c r="T471661" s="33"/>
    </row>
    <row r="471678" spans="19:20">
      <c r="S471678" s="33"/>
      <c r="T471678" s="33"/>
    </row>
    <row r="471695" spans="19:20">
      <c r="S471695" s="33"/>
      <c r="T471695" s="33"/>
    </row>
    <row r="471712" spans="19:20">
      <c r="S471712" s="33"/>
      <c r="T471712" s="33"/>
    </row>
    <row r="471729" spans="19:20">
      <c r="S471729" s="33"/>
      <c r="T471729" s="33"/>
    </row>
    <row r="471746" spans="19:20">
      <c r="S471746" s="33"/>
      <c r="T471746" s="33"/>
    </row>
    <row r="471763" spans="19:20">
      <c r="S471763" s="33"/>
      <c r="T471763" s="33"/>
    </row>
    <row r="471780" spans="19:20">
      <c r="S471780" s="33"/>
      <c r="T471780" s="33"/>
    </row>
    <row r="471797" spans="19:20">
      <c r="S471797" s="33"/>
      <c r="T471797" s="33"/>
    </row>
    <row r="471814" spans="19:20">
      <c r="S471814" s="33"/>
      <c r="T471814" s="33"/>
    </row>
    <row r="471831" spans="19:20">
      <c r="S471831" s="33"/>
      <c r="T471831" s="33"/>
    </row>
    <row r="471848" spans="19:20">
      <c r="S471848" s="33"/>
      <c r="T471848" s="33"/>
    </row>
    <row r="471865" spans="19:20">
      <c r="S471865" s="33"/>
      <c r="T471865" s="33"/>
    </row>
    <row r="471882" spans="19:20">
      <c r="S471882" s="33"/>
      <c r="T471882" s="33"/>
    </row>
    <row r="471899" spans="19:20">
      <c r="S471899" s="33"/>
      <c r="T471899" s="33"/>
    </row>
    <row r="471916" spans="19:20">
      <c r="S471916" s="33"/>
      <c r="T471916" s="33"/>
    </row>
    <row r="471933" spans="19:20">
      <c r="S471933" s="33"/>
      <c r="T471933" s="33"/>
    </row>
    <row r="471950" spans="19:20">
      <c r="S471950" s="33"/>
      <c r="T471950" s="33"/>
    </row>
    <row r="471967" spans="19:20">
      <c r="S471967" s="33"/>
      <c r="T471967" s="33"/>
    </row>
    <row r="471984" spans="19:20">
      <c r="S471984" s="33"/>
      <c r="T471984" s="33"/>
    </row>
    <row r="472001" spans="19:20">
      <c r="S472001" s="33"/>
      <c r="T472001" s="33"/>
    </row>
    <row r="472018" spans="19:20">
      <c r="S472018" s="33"/>
      <c r="T472018" s="33"/>
    </row>
    <row r="472035" spans="19:20">
      <c r="S472035" s="33"/>
      <c r="T472035" s="33"/>
    </row>
    <row r="472052" spans="19:20">
      <c r="S472052" s="33"/>
      <c r="T472052" s="33"/>
    </row>
    <row r="472069" spans="19:20">
      <c r="S472069" s="33"/>
      <c r="T472069" s="33"/>
    </row>
    <row r="472086" spans="19:20">
      <c r="S472086" s="33"/>
      <c r="T472086" s="33"/>
    </row>
    <row r="472103" spans="19:20">
      <c r="S472103" s="33"/>
      <c r="T472103" s="33"/>
    </row>
    <row r="472120" spans="19:20">
      <c r="S472120" s="33"/>
      <c r="T472120" s="33"/>
    </row>
    <row r="472137" spans="19:20">
      <c r="S472137" s="33"/>
      <c r="T472137" s="33"/>
    </row>
    <row r="472154" spans="19:20">
      <c r="S472154" s="33"/>
      <c r="T472154" s="33"/>
    </row>
    <row r="472171" spans="19:20">
      <c r="S472171" s="33"/>
      <c r="T472171" s="33"/>
    </row>
    <row r="472188" spans="19:20">
      <c r="S472188" s="33"/>
      <c r="T472188" s="33"/>
    </row>
    <row r="472205" spans="19:20">
      <c r="S472205" s="33"/>
      <c r="T472205" s="33"/>
    </row>
    <row r="472222" spans="19:20">
      <c r="S472222" s="33"/>
      <c r="T472222" s="33"/>
    </row>
    <row r="472239" spans="19:20">
      <c r="S472239" s="33"/>
      <c r="T472239" s="33"/>
    </row>
    <row r="472256" spans="19:20">
      <c r="S472256" s="33"/>
      <c r="T472256" s="33"/>
    </row>
    <row r="472273" spans="19:20">
      <c r="S472273" s="33"/>
      <c r="T472273" s="33"/>
    </row>
    <row r="472290" spans="19:20">
      <c r="S472290" s="33"/>
      <c r="T472290" s="33"/>
    </row>
    <row r="472307" spans="19:20">
      <c r="S472307" s="33"/>
      <c r="T472307" s="33"/>
    </row>
    <row r="472324" spans="19:20">
      <c r="S472324" s="33"/>
      <c r="T472324" s="33"/>
    </row>
    <row r="472341" spans="19:20">
      <c r="S472341" s="33"/>
      <c r="T472341" s="33"/>
    </row>
    <row r="472358" spans="19:20">
      <c r="S472358" s="33"/>
      <c r="T472358" s="33"/>
    </row>
    <row r="472375" spans="19:20">
      <c r="S472375" s="33"/>
      <c r="T472375" s="33"/>
    </row>
    <row r="472392" spans="19:20">
      <c r="S472392" s="33"/>
      <c r="T472392" s="33"/>
    </row>
    <row r="472409" spans="19:20">
      <c r="S472409" s="33"/>
      <c r="T472409" s="33"/>
    </row>
    <row r="472426" spans="19:20">
      <c r="S472426" s="33"/>
      <c r="T472426" s="33"/>
    </row>
    <row r="472443" spans="19:20">
      <c r="S472443" s="33"/>
      <c r="T472443" s="33"/>
    </row>
    <row r="472460" spans="19:20">
      <c r="S472460" s="33"/>
      <c r="T472460" s="33"/>
    </row>
    <row r="472477" spans="19:20">
      <c r="S472477" s="33"/>
      <c r="T472477" s="33"/>
    </row>
    <row r="472494" spans="19:20">
      <c r="S472494" s="33"/>
      <c r="T472494" s="33"/>
    </row>
    <row r="472511" spans="19:20">
      <c r="S472511" s="33"/>
      <c r="T472511" s="33"/>
    </row>
    <row r="472528" spans="19:20">
      <c r="S472528" s="33"/>
      <c r="T472528" s="33"/>
    </row>
    <row r="472545" spans="19:20">
      <c r="S472545" s="33"/>
      <c r="T472545" s="33"/>
    </row>
    <row r="472562" spans="19:20">
      <c r="S472562" s="33"/>
      <c r="T472562" s="33"/>
    </row>
    <row r="472579" spans="19:20">
      <c r="S472579" s="33"/>
      <c r="T472579" s="33"/>
    </row>
    <row r="472596" spans="19:20">
      <c r="S472596" s="33"/>
      <c r="T472596" s="33"/>
    </row>
    <row r="472613" spans="19:20">
      <c r="S472613" s="33"/>
      <c r="T472613" s="33"/>
    </row>
    <row r="472630" spans="19:20">
      <c r="S472630" s="33"/>
      <c r="T472630" s="33"/>
    </row>
    <row r="472647" spans="19:20">
      <c r="S472647" s="33"/>
      <c r="T472647" s="33"/>
    </row>
    <row r="472664" spans="19:20">
      <c r="S472664" s="33"/>
      <c r="T472664" s="33"/>
    </row>
    <row r="472681" spans="19:20">
      <c r="S472681" s="33"/>
      <c r="T472681" s="33"/>
    </row>
    <row r="472698" spans="19:20">
      <c r="S472698" s="33"/>
      <c r="T472698" s="33"/>
    </row>
    <row r="472715" spans="19:20">
      <c r="S472715" s="33"/>
      <c r="T472715" s="33"/>
    </row>
    <row r="472732" spans="19:20">
      <c r="S472732" s="33"/>
      <c r="T472732" s="33"/>
    </row>
    <row r="472749" spans="19:20">
      <c r="S472749" s="33"/>
      <c r="T472749" s="33"/>
    </row>
    <row r="472766" spans="19:20">
      <c r="S472766" s="33"/>
      <c r="T472766" s="33"/>
    </row>
    <row r="472783" spans="19:20">
      <c r="S472783" s="33"/>
      <c r="T472783" s="33"/>
    </row>
    <row r="472800" spans="19:20">
      <c r="S472800" s="33"/>
      <c r="T472800" s="33"/>
    </row>
    <row r="472817" spans="19:20">
      <c r="S472817" s="33"/>
      <c r="T472817" s="33"/>
    </row>
    <row r="472834" spans="19:20">
      <c r="S472834" s="33"/>
      <c r="T472834" s="33"/>
    </row>
    <row r="472851" spans="19:20">
      <c r="S472851" s="33"/>
      <c r="T472851" s="33"/>
    </row>
    <row r="472868" spans="19:20">
      <c r="S472868" s="33"/>
      <c r="T472868" s="33"/>
    </row>
    <row r="472885" spans="19:20">
      <c r="S472885" s="33"/>
      <c r="T472885" s="33"/>
    </row>
    <row r="472902" spans="19:20">
      <c r="S472902" s="33"/>
      <c r="T472902" s="33"/>
    </row>
    <row r="472919" spans="19:20">
      <c r="S472919" s="33"/>
      <c r="T472919" s="33"/>
    </row>
    <row r="472936" spans="19:20">
      <c r="S472936" s="33"/>
      <c r="T472936" s="33"/>
    </row>
    <row r="472953" spans="19:20">
      <c r="S472953" s="33"/>
      <c r="T472953" s="33"/>
    </row>
    <row r="472970" spans="19:20">
      <c r="S472970" s="33"/>
      <c r="T472970" s="33"/>
    </row>
    <row r="472987" spans="19:20">
      <c r="S472987" s="33"/>
      <c r="T472987" s="33"/>
    </row>
    <row r="473004" spans="19:20">
      <c r="S473004" s="33"/>
      <c r="T473004" s="33"/>
    </row>
    <row r="473021" spans="19:20">
      <c r="S473021" s="33"/>
      <c r="T473021" s="33"/>
    </row>
    <row r="473038" spans="19:20">
      <c r="S473038" s="33"/>
      <c r="T473038" s="33"/>
    </row>
    <row r="473055" spans="19:20">
      <c r="S473055" s="33"/>
      <c r="T473055" s="33"/>
    </row>
    <row r="473072" spans="19:20">
      <c r="S473072" s="33"/>
      <c r="T473072" s="33"/>
    </row>
    <row r="473089" spans="19:20">
      <c r="S473089" s="33"/>
      <c r="T473089" s="33"/>
    </row>
    <row r="473106" spans="19:20">
      <c r="S473106" s="33"/>
      <c r="T473106" s="33"/>
    </row>
    <row r="473123" spans="19:20">
      <c r="S473123" s="33"/>
      <c r="T473123" s="33"/>
    </row>
    <row r="473140" spans="19:20">
      <c r="S473140" s="33"/>
      <c r="T473140" s="33"/>
    </row>
    <row r="473157" spans="19:20">
      <c r="S473157" s="33"/>
      <c r="T473157" s="33"/>
    </row>
    <row r="473174" spans="19:20">
      <c r="S473174" s="33"/>
      <c r="T473174" s="33"/>
    </row>
    <row r="473191" spans="19:20">
      <c r="S473191" s="33"/>
      <c r="T473191" s="33"/>
    </row>
    <row r="473208" spans="19:20">
      <c r="S473208" s="33"/>
      <c r="T473208" s="33"/>
    </row>
    <row r="473225" spans="19:20">
      <c r="S473225" s="33"/>
      <c r="T473225" s="33"/>
    </row>
    <row r="473242" spans="19:20">
      <c r="S473242" s="33"/>
      <c r="T473242" s="33"/>
    </row>
    <row r="473259" spans="19:20">
      <c r="S473259" s="33"/>
      <c r="T473259" s="33"/>
    </row>
    <row r="473276" spans="19:20">
      <c r="S473276" s="33"/>
      <c r="T473276" s="33"/>
    </row>
    <row r="473293" spans="19:20">
      <c r="S473293" s="33"/>
      <c r="T473293" s="33"/>
    </row>
    <row r="473310" spans="19:20">
      <c r="S473310" s="33"/>
      <c r="T473310" s="33"/>
    </row>
    <row r="473327" spans="19:20">
      <c r="S473327" s="33"/>
      <c r="T473327" s="33"/>
    </row>
    <row r="473344" spans="19:20">
      <c r="S473344" s="33"/>
      <c r="T473344" s="33"/>
    </row>
    <row r="473361" spans="19:20">
      <c r="S473361" s="33"/>
      <c r="T473361" s="33"/>
    </row>
    <row r="473378" spans="19:20">
      <c r="S473378" s="33"/>
      <c r="T473378" s="33"/>
    </row>
    <row r="473395" spans="19:20">
      <c r="S473395" s="33"/>
      <c r="T473395" s="33"/>
    </row>
    <row r="473412" spans="19:20">
      <c r="S473412" s="33"/>
      <c r="T473412" s="33"/>
    </row>
    <row r="473429" spans="19:20">
      <c r="S473429" s="33"/>
      <c r="T473429" s="33"/>
    </row>
    <row r="473446" spans="19:20">
      <c r="S473446" s="33"/>
      <c r="T473446" s="33"/>
    </row>
    <row r="473463" spans="19:20">
      <c r="S473463" s="33"/>
      <c r="T473463" s="33"/>
    </row>
    <row r="473480" spans="19:20">
      <c r="S473480" s="33"/>
      <c r="T473480" s="33"/>
    </row>
    <row r="473497" spans="19:20">
      <c r="S473497" s="33"/>
      <c r="T473497" s="33"/>
    </row>
    <row r="473514" spans="19:20">
      <c r="S473514" s="33"/>
      <c r="T473514" s="33"/>
    </row>
    <row r="473531" spans="19:20">
      <c r="S473531" s="33"/>
      <c r="T473531" s="33"/>
    </row>
    <row r="473548" spans="19:20">
      <c r="S473548" s="33"/>
      <c r="T473548" s="33"/>
    </row>
    <row r="473565" spans="19:20">
      <c r="S473565" s="33"/>
      <c r="T473565" s="33"/>
    </row>
    <row r="473582" spans="19:20">
      <c r="S473582" s="33"/>
      <c r="T473582" s="33"/>
    </row>
    <row r="473599" spans="19:20">
      <c r="S473599" s="33"/>
      <c r="T473599" s="33"/>
    </row>
    <row r="473616" spans="19:20">
      <c r="S473616" s="33"/>
      <c r="T473616" s="33"/>
    </row>
    <row r="473633" spans="19:20">
      <c r="S473633" s="33"/>
      <c r="T473633" s="33"/>
    </row>
    <row r="473650" spans="19:20">
      <c r="S473650" s="33"/>
      <c r="T473650" s="33"/>
    </row>
    <row r="473667" spans="19:20">
      <c r="S473667" s="33"/>
      <c r="T473667" s="33"/>
    </row>
    <row r="473684" spans="19:20">
      <c r="S473684" s="33"/>
      <c r="T473684" s="33"/>
    </row>
    <row r="473701" spans="19:20">
      <c r="S473701" s="33"/>
      <c r="T473701" s="33"/>
    </row>
    <row r="473718" spans="19:20">
      <c r="S473718" s="33"/>
      <c r="T473718" s="33"/>
    </row>
    <row r="473735" spans="19:20">
      <c r="S473735" s="33"/>
      <c r="T473735" s="33"/>
    </row>
    <row r="473752" spans="19:20">
      <c r="S473752" s="33"/>
      <c r="T473752" s="33"/>
    </row>
    <row r="473769" spans="19:20">
      <c r="S473769" s="33"/>
      <c r="T473769" s="33"/>
    </row>
    <row r="473786" spans="19:20">
      <c r="S473786" s="33"/>
      <c r="T473786" s="33"/>
    </row>
    <row r="473803" spans="19:20">
      <c r="S473803" s="33"/>
      <c r="T473803" s="33"/>
    </row>
    <row r="473820" spans="19:20">
      <c r="S473820" s="33"/>
      <c r="T473820" s="33"/>
    </row>
    <row r="473837" spans="19:20">
      <c r="S473837" s="33"/>
      <c r="T473837" s="33"/>
    </row>
    <row r="473854" spans="19:20">
      <c r="S473854" s="33"/>
      <c r="T473854" s="33"/>
    </row>
    <row r="473871" spans="19:20">
      <c r="S473871" s="33"/>
      <c r="T473871" s="33"/>
    </row>
    <row r="473888" spans="19:20">
      <c r="S473888" s="33"/>
      <c r="T473888" s="33"/>
    </row>
    <row r="473905" spans="19:20">
      <c r="S473905" s="33"/>
      <c r="T473905" s="33"/>
    </row>
    <row r="473922" spans="19:20">
      <c r="S473922" s="33"/>
      <c r="T473922" s="33"/>
    </row>
    <row r="473939" spans="19:20">
      <c r="S473939" s="33"/>
      <c r="T473939" s="33"/>
    </row>
    <row r="473956" spans="19:20">
      <c r="S473956" s="33"/>
      <c r="T473956" s="33"/>
    </row>
    <row r="473973" spans="19:20">
      <c r="S473973" s="33"/>
      <c r="T473973" s="33"/>
    </row>
    <row r="473990" spans="19:20">
      <c r="S473990" s="33"/>
      <c r="T473990" s="33"/>
    </row>
    <row r="474007" spans="19:20">
      <c r="S474007" s="33"/>
      <c r="T474007" s="33"/>
    </row>
    <row r="474024" spans="19:20">
      <c r="S474024" s="33"/>
      <c r="T474024" s="33"/>
    </row>
    <row r="474041" spans="19:20">
      <c r="S474041" s="33"/>
      <c r="T474041" s="33"/>
    </row>
    <row r="474058" spans="19:20">
      <c r="S474058" s="33"/>
      <c r="T474058" s="33"/>
    </row>
    <row r="474075" spans="19:20">
      <c r="S474075" s="33"/>
      <c r="T474075" s="33"/>
    </row>
    <row r="474092" spans="19:20">
      <c r="S474092" s="33"/>
      <c r="T474092" s="33"/>
    </row>
    <row r="474109" spans="19:20">
      <c r="S474109" s="33"/>
      <c r="T474109" s="33"/>
    </row>
    <row r="474126" spans="19:20">
      <c r="S474126" s="33"/>
      <c r="T474126" s="33"/>
    </row>
    <row r="474143" spans="19:20">
      <c r="S474143" s="33"/>
      <c r="T474143" s="33"/>
    </row>
    <row r="474160" spans="19:20">
      <c r="S474160" s="33"/>
      <c r="T474160" s="33"/>
    </row>
    <row r="474177" spans="19:20">
      <c r="S474177" s="33"/>
      <c r="T474177" s="33"/>
    </row>
    <row r="474194" spans="19:20">
      <c r="S474194" s="33"/>
      <c r="T474194" s="33"/>
    </row>
    <row r="474211" spans="19:20">
      <c r="S474211" s="33"/>
      <c r="T474211" s="33"/>
    </row>
    <row r="474228" spans="19:20">
      <c r="S474228" s="33"/>
      <c r="T474228" s="33"/>
    </row>
    <row r="474245" spans="19:20">
      <c r="S474245" s="33"/>
      <c r="T474245" s="33"/>
    </row>
    <row r="474262" spans="19:20">
      <c r="S474262" s="33"/>
      <c r="T474262" s="33"/>
    </row>
    <row r="474279" spans="19:20">
      <c r="S474279" s="33"/>
      <c r="T474279" s="33"/>
    </row>
    <row r="474296" spans="19:20">
      <c r="S474296" s="33"/>
      <c r="T474296" s="33"/>
    </row>
    <row r="474313" spans="19:20">
      <c r="S474313" s="33"/>
      <c r="T474313" s="33"/>
    </row>
    <row r="474330" spans="19:20">
      <c r="S474330" s="33"/>
      <c r="T474330" s="33"/>
    </row>
    <row r="474347" spans="19:20">
      <c r="S474347" s="33"/>
      <c r="T474347" s="33"/>
    </row>
    <row r="474364" spans="19:20">
      <c r="S474364" s="33"/>
      <c r="T474364" s="33"/>
    </row>
    <row r="474381" spans="19:20">
      <c r="S474381" s="33"/>
      <c r="T474381" s="33"/>
    </row>
    <row r="474398" spans="19:20">
      <c r="S474398" s="33"/>
      <c r="T474398" s="33"/>
    </row>
    <row r="474415" spans="19:20">
      <c r="S474415" s="33"/>
      <c r="T474415" s="33"/>
    </row>
    <row r="474432" spans="19:20">
      <c r="S474432" s="33"/>
      <c r="T474432" s="33"/>
    </row>
    <row r="474449" spans="19:20">
      <c r="S474449" s="33"/>
      <c r="T474449" s="33"/>
    </row>
    <row r="474466" spans="19:20">
      <c r="S474466" s="33"/>
      <c r="T474466" s="33"/>
    </row>
    <row r="474483" spans="19:20">
      <c r="S474483" s="33"/>
      <c r="T474483" s="33"/>
    </row>
    <row r="474500" spans="19:20">
      <c r="S474500" s="33"/>
      <c r="T474500" s="33"/>
    </row>
    <row r="474517" spans="19:20">
      <c r="S474517" s="33"/>
      <c r="T474517" s="33"/>
    </row>
    <row r="474534" spans="19:20">
      <c r="S474534" s="33"/>
      <c r="T474534" s="33"/>
    </row>
    <row r="474551" spans="19:20">
      <c r="S474551" s="33"/>
      <c r="T474551" s="33"/>
    </row>
    <row r="474568" spans="19:20">
      <c r="S474568" s="33"/>
      <c r="T474568" s="33"/>
    </row>
    <row r="474585" spans="19:20">
      <c r="S474585" s="33"/>
      <c r="T474585" s="33"/>
    </row>
    <row r="474602" spans="19:20">
      <c r="S474602" s="33"/>
      <c r="T474602" s="33"/>
    </row>
    <row r="474619" spans="19:20">
      <c r="S474619" s="33"/>
      <c r="T474619" s="33"/>
    </row>
    <row r="474636" spans="19:20">
      <c r="S474636" s="33"/>
      <c r="T474636" s="33"/>
    </row>
    <row r="474653" spans="19:20">
      <c r="S474653" s="33"/>
      <c r="T474653" s="33"/>
    </row>
    <row r="474670" spans="19:20">
      <c r="S474670" s="33"/>
      <c r="T474670" s="33"/>
    </row>
    <row r="474687" spans="19:20">
      <c r="S474687" s="33"/>
      <c r="T474687" s="33"/>
    </row>
    <row r="474704" spans="19:20">
      <c r="S474704" s="33"/>
      <c r="T474704" s="33"/>
    </row>
    <row r="474721" spans="19:20">
      <c r="S474721" s="33"/>
      <c r="T474721" s="33"/>
    </row>
    <row r="474738" spans="19:20">
      <c r="S474738" s="33"/>
      <c r="T474738" s="33"/>
    </row>
    <row r="474755" spans="19:20">
      <c r="S474755" s="33"/>
      <c r="T474755" s="33"/>
    </row>
    <row r="474772" spans="19:20">
      <c r="S474772" s="33"/>
      <c r="T474772" s="33"/>
    </row>
    <row r="474789" spans="19:20">
      <c r="S474789" s="33"/>
      <c r="T474789" s="33"/>
    </row>
    <row r="474806" spans="19:20">
      <c r="S474806" s="33"/>
      <c r="T474806" s="33"/>
    </row>
    <row r="474823" spans="19:20">
      <c r="S474823" s="33"/>
      <c r="T474823" s="33"/>
    </row>
    <row r="474840" spans="19:20">
      <c r="S474840" s="33"/>
      <c r="T474840" s="33"/>
    </row>
    <row r="474857" spans="19:20">
      <c r="S474857" s="33"/>
      <c r="T474857" s="33"/>
    </row>
    <row r="474874" spans="19:20">
      <c r="S474874" s="33"/>
      <c r="T474874" s="33"/>
    </row>
    <row r="474891" spans="19:20">
      <c r="S474891" s="33"/>
      <c r="T474891" s="33"/>
    </row>
    <row r="474908" spans="19:20">
      <c r="S474908" s="33"/>
      <c r="T474908" s="33"/>
    </row>
    <row r="474925" spans="19:20">
      <c r="S474925" s="33"/>
      <c r="T474925" s="33"/>
    </row>
    <row r="474942" spans="19:20">
      <c r="S474942" s="33"/>
      <c r="T474942" s="33"/>
    </row>
    <row r="474959" spans="19:20">
      <c r="S474959" s="33"/>
      <c r="T474959" s="33"/>
    </row>
    <row r="474976" spans="19:20">
      <c r="S474976" s="33"/>
      <c r="T474976" s="33"/>
    </row>
    <row r="474993" spans="19:20">
      <c r="S474993" s="33"/>
      <c r="T474993" s="33"/>
    </row>
    <row r="475010" spans="19:20">
      <c r="S475010" s="33"/>
      <c r="T475010" s="33"/>
    </row>
    <row r="475027" spans="19:20">
      <c r="S475027" s="33"/>
      <c r="T475027" s="33"/>
    </row>
    <row r="475044" spans="19:20">
      <c r="S475044" s="33"/>
      <c r="T475044" s="33"/>
    </row>
    <row r="475061" spans="19:20">
      <c r="S475061" s="33"/>
      <c r="T475061" s="33"/>
    </row>
    <row r="475078" spans="19:20">
      <c r="S475078" s="33"/>
      <c r="T475078" s="33"/>
    </row>
    <row r="475095" spans="19:20">
      <c r="S475095" s="33"/>
      <c r="T475095" s="33"/>
    </row>
    <row r="475112" spans="19:20">
      <c r="S475112" s="33"/>
      <c r="T475112" s="33"/>
    </row>
    <row r="475129" spans="19:20">
      <c r="S475129" s="33"/>
      <c r="T475129" s="33"/>
    </row>
    <row r="475146" spans="19:20">
      <c r="S475146" s="33"/>
      <c r="T475146" s="33"/>
    </row>
    <row r="475163" spans="19:20">
      <c r="S475163" s="33"/>
      <c r="T475163" s="33"/>
    </row>
    <row r="475180" spans="19:20">
      <c r="S475180" s="33"/>
      <c r="T475180" s="33"/>
    </row>
    <row r="475197" spans="19:20">
      <c r="S475197" s="33"/>
      <c r="T475197" s="33"/>
    </row>
    <row r="475214" spans="19:20">
      <c r="S475214" s="33"/>
      <c r="T475214" s="33"/>
    </row>
    <row r="475231" spans="19:20">
      <c r="S475231" s="33"/>
      <c r="T475231" s="33"/>
    </row>
    <row r="475248" spans="19:20">
      <c r="S475248" s="33"/>
      <c r="T475248" s="33"/>
    </row>
    <row r="475265" spans="19:20">
      <c r="S475265" s="33"/>
      <c r="T475265" s="33"/>
    </row>
    <row r="475282" spans="19:20">
      <c r="S475282" s="33"/>
      <c r="T475282" s="33"/>
    </row>
    <row r="475299" spans="19:20">
      <c r="S475299" s="33"/>
      <c r="T475299" s="33"/>
    </row>
    <row r="475316" spans="19:20">
      <c r="S475316" s="33"/>
      <c r="T475316" s="33"/>
    </row>
    <row r="475333" spans="19:20">
      <c r="S475333" s="33"/>
      <c r="T475333" s="33"/>
    </row>
    <row r="475350" spans="19:20">
      <c r="S475350" s="33"/>
      <c r="T475350" s="33"/>
    </row>
    <row r="475367" spans="19:20">
      <c r="S475367" s="33"/>
      <c r="T475367" s="33"/>
    </row>
    <row r="475384" spans="19:20">
      <c r="S475384" s="33"/>
      <c r="T475384" s="33"/>
    </row>
    <row r="475401" spans="19:20">
      <c r="S475401" s="33"/>
      <c r="T475401" s="33"/>
    </row>
    <row r="475418" spans="19:20">
      <c r="S475418" s="33"/>
      <c r="T475418" s="33"/>
    </row>
    <row r="475435" spans="19:20">
      <c r="S475435" s="33"/>
      <c r="T475435" s="33"/>
    </row>
    <row r="475452" spans="19:20">
      <c r="S475452" s="33"/>
      <c r="T475452" s="33"/>
    </row>
    <row r="475469" spans="19:20">
      <c r="S475469" s="33"/>
      <c r="T475469" s="33"/>
    </row>
    <row r="475486" spans="19:20">
      <c r="S475486" s="33"/>
      <c r="T475486" s="33"/>
    </row>
    <row r="475503" spans="19:20">
      <c r="S475503" s="33"/>
      <c r="T475503" s="33"/>
    </row>
    <row r="475520" spans="19:20">
      <c r="S475520" s="33"/>
      <c r="T475520" s="33"/>
    </row>
    <row r="475537" spans="19:20">
      <c r="S475537" s="33"/>
      <c r="T475537" s="33"/>
    </row>
    <row r="475554" spans="19:20">
      <c r="S475554" s="33"/>
      <c r="T475554" s="33"/>
    </row>
    <row r="475571" spans="19:20">
      <c r="S475571" s="33"/>
      <c r="T475571" s="33"/>
    </row>
    <row r="475588" spans="19:20">
      <c r="S475588" s="33"/>
      <c r="T475588" s="33"/>
    </row>
    <row r="475605" spans="19:20">
      <c r="S475605" s="33"/>
      <c r="T475605" s="33"/>
    </row>
    <row r="475622" spans="19:20">
      <c r="S475622" s="33"/>
      <c r="T475622" s="33"/>
    </row>
    <row r="475639" spans="19:20">
      <c r="S475639" s="33"/>
      <c r="T475639" s="33"/>
    </row>
    <row r="475656" spans="19:20">
      <c r="S475656" s="33"/>
      <c r="T475656" s="33"/>
    </row>
    <row r="475673" spans="19:20">
      <c r="S475673" s="33"/>
      <c r="T475673" s="33"/>
    </row>
    <row r="475690" spans="19:20">
      <c r="S475690" s="33"/>
      <c r="T475690" s="33"/>
    </row>
    <row r="475707" spans="19:20">
      <c r="S475707" s="33"/>
      <c r="T475707" s="33"/>
    </row>
    <row r="475724" spans="19:20">
      <c r="S475724" s="33"/>
      <c r="T475724" s="33"/>
    </row>
    <row r="475741" spans="19:20">
      <c r="S475741" s="33"/>
      <c r="T475741" s="33"/>
    </row>
    <row r="475758" spans="19:20">
      <c r="S475758" s="33"/>
      <c r="T475758" s="33"/>
    </row>
    <row r="475775" spans="19:20">
      <c r="S475775" s="33"/>
      <c r="T475775" s="33"/>
    </row>
    <row r="475792" spans="19:20">
      <c r="S475792" s="33"/>
      <c r="T475792" s="33"/>
    </row>
    <row r="475809" spans="19:20">
      <c r="S475809" s="33"/>
      <c r="T475809" s="33"/>
    </row>
    <row r="475826" spans="19:20">
      <c r="S475826" s="33"/>
      <c r="T475826" s="33"/>
    </row>
    <row r="475843" spans="19:20">
      <c r="S475843" s="33"/>
      <c r="T475843" s="33"/>
    </row>
    <row r="475860" spans="19:20">
      <c r="S475860" s="33"/>
      <c r="T475860" s="33"/>
    </row>
    <row r="475877" spans="19:20">
      <c r="S475877" s="33"/>
      <c r="T475877" s="33"/>
    </row>
    <row r="475894" spans="19:20">
      <c r="S475894" s="33"/>
      <c r="T475894" s="33"/>
    </row>
    <row r="475911" spans="19:20">
      <c r="S475911" s="33"/>
      <c r="T475911" s="33"/>
    </row>
    <row r="475928" spans="19:20">
      <c r="S475928" s="33"/>
      <c r="T475928" s="33"/>
    </row>
    <row r="475945" spans="19:20">
      <c r="S475945" s="33"/>
      <c r="T475945" s="33"/>
    </row>
    <row r="475962" spans="19:20">
      <c r="S475962" s="33"/>
      <c r="T475962" s="33"/>
    </row>
    <row r="475979" spans="19:20">
      <c r="S475979" s="33"/>
      <c r="T475979" s="33"/>
    </row>
    <row r="475996" spans="19:20">
      <c r="S475996" s="33"/>
      <c r="T475996" s="33"/>
    </row>
    <row r="476013" spans="19:20">
      <c r="S476013" s="33"/>
      <c r="T476013" s="33"/>
    </row>
    <row r="476030" spans="19:20">
      <c r="S476030" s="33"/>
      <c r="T476030" s="33"/>
    </row>
    <row r="476047" spans="19:20">
      <c r="S476047" s="33"/>
      <c r="T476047" s="33"/>
    </row>
    <row r="476064" spans="19:20">
      <c r="S476064" s="33"/>
      <c r="T476064" s="33"/>
    </row>
    <row r="476081" spans="19:20">
      <c r="S476081" s="33"/>
      <c r="T476081" s="33"/>
    </row>
    <row r="476098" spans="19:20">
      <c r="S476098" s="33"/>
      <c r="T476098" s="33"/>
    </row>
    <row r="476115" spans="19:20">
      <c r="S476115" s="33"/>
      <c r="T476115" s="33"/>
    </row>
    <row r="476132" spans="19:20">
      <c r="S476132" s="33"/>
      <c r="T476132" s="33"/>
    </row>
    <row r="476149" spans="19:20">
      <c r="S476149" s="33"/>
      <c r="T476149" s="33"/>
    </row>
    <row r="476166" spans="19:20">
      <c r="S476166" s="33"/>
      <c r="T476166" s="33"/>
    </row>
    <row r="476183" spans="19:20">
      <c r="S476183" s="33"/>
      <c r="T476183" s="33"/>
    </row>
    <row r="476200" spans="19:20">
      <c r="S476200" s="33"/>
      <c r="T476200" s="33"/>
    </row>
    <row r="476217" spans="19:20">
      <c r="S476217" s="33"/>
      <c r="T476217" s="33"/>
    </row>
    <row r="476234" spans="19:20">
      <c r="S476234" s="33"/>
      <c r="T476234" s="33"/>
    </row>
    <row r="476251" spans="19:20">
      <c r="S476251" s="33"/>
      <c r="T476251" s="33"/>
    </row>
    <row r="476268" spans="19:20">
      <c r="S476268" s="33"/>
      <c r="T476268" s="33"/>
    </row>
    <row r="476285" spans="19:20">
      <c r="S476285" s="33"/>
      <c r="T476285" s="33"/>
    </row>
    <row r="476302" spans="19:20">
      <c r="S476302" s="33"/>
      <c r="T476302" s="33"/>
    </row>
    <row r="476319" spans="19:20">
      <c r="S476319" s="33"/>
      <c r="T476319" s="33"/>
    </row>
    <row r="476336" spans="19:20">
      <c r="S476336" s="33"/>
      <c r="T476336" s="33"/>
    </row>
    <row r="476353" spans="19:20">
      <c r="S476353" s="33"/>
      <c r="T476353" s="33"/>
    </row>
    <row r="476370" spans="19:20">
      <c r="S476370" s="33"/>
      <c r="T476370" s="33"/>
    </row>
    <row r="476387" spans="19:20">
      <c r="S476387" s="33"/>
      <c r="T476387" s="33"/>
    </row>
    <row r="476404" spans="19:20">
      <c r="S476404" s="33"/>
      <c r="T476404" s="33"/>
    </row>
    <row r="476421" spans="19:20">
      <c r="S476421" s="33"/>
      <c r="T476421" s="33"/>
    </row>
    <row r="476438" spans="19:20">
      <c r="S476438" s="33"/>
      <c r="T476438" s="33"/>
    </row>
    <row r="476455" spans="19:20">
      <c r="S476455" s="33"/>
      <c r="T476455" s="33"/>
    </row>
    <row r="476472" spans="19:20">
      <c r="S476472" s="33"/>
      <c r="T476472" s="33"/>
    </row>
    <row r="476489" spans="19:20">
      <c r="S476489" s="33"/>
      <c r="T476489" s="33"/>
    </row>
    <row r="476506" spans="19:20">
      <c r="S476506" s="33"/>
      <c r="T476506" s="33"/>
    </row>
    <row r="476523" spans="19:20">
      <c r="S476523" s="33"/>
      <c r="T476523" s="33"/>
    </row>
    <row r="476540" spans="19:20">
      <c r="S476540" s="33"/>
      <c r="T476540" s="33"/>
    </row>
    <row r="476557" spans="19:20">
      <c r="S476557" s="33"/>
      <c r="T476557" s="33"/>
    </row>
    <row r="476574" spans="19:20">
      <c r="S476574" s="33"/>
      <c r="T476574" s="33"/>
    </row>
    <row r="476591" spans="19:20">
      <c r="S476591" s="33"/>
      <c r="T476591" s="33"/>
    </row>
    <row r="476608" spans="19:20">
      <c r="S476608" s="33"/>
      <c r="T476608" s="33"/>
    </row>
    <row r="476625" spans="19:20">
      <c r="S476625" s="33"/>
      <c r="T476625" s="33"/>
    </row>
    <row r="476642" spans="19:20">
      <c r="S476642" s="33"/>
      <c r="T476642" s="33"/>
    </row>
    <row r="476659" spans="19:20">
      <c r="S476659" s="33"/>
      <c r="T476659" s="33"/>
    </row>
    <row r="476676" spans="19:20">
      <c r="S476676" s="33"/>
      <c r="T476676" s="33"/>
    </row>
    <row r="476693" spans="19:20">
      <c r="S476693" s="33"/>
      <c r="T476693" s="33"/>
    </row>
    <row r="476710" spans="19:20">
      <c r="S476710" s="33"/>
      <c r="T476710" s="33"/>
    </row>
    <row r="476727" spans="19:20">
      <c r="S476727" s="33"/>
      <c r="T476727" s="33"/>
    </row>
    <row r="476744" spans="19:20">
      <c r="S476744" s="33"/>
      <c r="T476744" s="33"/>
    </row>
    <row r="476761" spans="19:20">
      <c r="S476761" s="33"/>
      <c r="T476761" s="33"/>
    </row>
    <row r="476778" spans="19:20">
      <c r="S476778" s="33"/>
      <c r="T476778" s="33"/>
    </row>
    <row r="476795" spans="19:20">
      <c r="S476795" s="33"/>
      <c r="T476795" s="33"/>
    </row>
    <row r="476812" spans="19:20">
      <c r="S476812" s="33"/>
      <c r="T476812" s="33"/>
    </row>
    <row r="476829" spans="19:20">
      <c r="S476829" s="33"/>
      <c r="T476829" s="33"/>
    </row>
    <row r="476846" spans="19:20">
      <c r="S476846" s="33"/>
      <c r="T476846" s="33"/>
    </row>
    <row r="476863" spans="19:20">
      <c r="S476863" s="33"/>
      <c r="T476863" s="33"/>
    </row>
    <row r="476880" spans="19:20">
      <c r="S476880" s="33"/>
      <c r="T476880" s="33"/>
    </row>
    <row r="476897" spans="19:20">
      <c r="S476897" s="33"/>
      <c r="T476897" s="33"/>
    </row>
    <row r="476914" spans="19:20">
      <c r="S476914" s="33"/>
      <c r="T476914" s="33"/>
    </row>
    <row r="476931" spans="19:20">
      <c r="S476931" s="33"/>
      <c r="T476931" s="33"/>
    </row>
    <row r="476948" spans="19:20">
      <c r="S476948" s="33"/>
      <c r="T476948" s="33"/>
    </row>
    <row r="476965" spans="19:20">
      <c r="S476965" s="33"/>
      <c r="T476965" s="33"/>
    </row>
    <row r="476982" spans="19:20">
      <c r="S476982" s="33"/>
      <c r="T476982" s="33"/>
    </row>
    <row r="476999" spans="19:20">
      <c r="S476999" s="33"/>
      <c r="T476999" s="33"/>
    </row>
    <row r="477016" spans="19:20">
      <c r="S477016" s="33"/>
      <c r="T477016" s="33"/>
    </row>
    <row r="477033" spans="19:20">
      <c r="S477033" s="33"/>
      <c r="T477033" s="33"/>
    </row>
    <row r="477050" spans="19:20">
      <c r="S477050" s="33"/>
      <c r="T477050" s="33"/>
    </row>
    <row r="477067" spans="19:20">
      <c r="S477067" s="33"/>
      <c r="T477067" s="33"/>
    </row>
    <row r="477084" spans="19:20">
      <c r="S477084" s="33"/>
      <c r="T477084" s="33"/>
    </row>
    <row r="477101" spans="19:20">
      <c r="S477101" s="33"/>
      <c r="T477101" s="33"/>
    </row>
    <row r="477118" spans="19:20">
      <c r="S477118" s="33"/>
      <c r="T477118" s="33"/>
    </row>
    <row r="477135" spans="19:20">
      <c r="S477135" s="33"/>
      <c r="T477135" s="33"/>
    </row>
    <row r="477152" spans="19:20">
      <c r="S477152" s="33"/>
      <c r="T477152" s="33"/>
    </row>
    <row r="477169" spans="19:20">
      <c r="S477169" s="33"/>
      <c r="T477169" s="33"/>
    </row>
    <row r="477186" spans="19:20">
      <c r="S477186" s="33"/>
      <c r="T477186" s="33"/>
    </row>
    <row r="477203" spans="19:20">
      <c r="S477203" s="33"/>
      <c r="T477203" s="33"/>
    </row>
    <row r="477220" spans="19:20">
      <c r="S477220" s="33"/>
      <c r="T477220" s="33"/>
    </row>
    <row r="477237" spans="19:20">
      <c r="S477237" s="33"/>
      <c r="T477237" s="33"/>
    </row>
    <row r="477254" spans="19:20">
      <c r="S477254" s="33"/>
      <c r="T477254" s="33"/>
    </row>
    <row r="477271" spans="19:20">
      <c r="S477271" s="33"/>
      <c r="T477271" s="33"/>
    </row>
    <row r="477288" spans="19:20">
      <c r="S477288" s="33"/>
      <c r="T477288" s="33"/>
    </row>
    <row r="477305" spans="19:20">
      <c r="S477305" s="33"/>
      <c r="T477305" s="33"/>
    </row>
    <row r="477322" spans="19:20">
      <c r="S477322" s="33"/>
      <c r="T477322" s="33"/>
    </row>
    <row r="477339" spans="19:20">
      <c r="S477339" s="33"/>
      <c r="T477339" s="33"/>
    </row>
    <row r="477356" spans="19:20">
      <c r="S477356" s="33"/>
      <c r="T477356" s="33"/>
    </row>
    <row r="477373" spans="19:20">
      <c r="S477373" s="33"/>
      <c r="T477373" s="33"/>
    </row>
    <row r="477390" spans="19:20">
      <c r="S477390" s="33"/>
      <c r="T477390" s="33"/>
    </row>
    <row r="477407" spans="19:20">
      <c r="S477407" s="33"/>
      <c r="T477407" s="33"/>
    </row>
    <row r="477424" spans="19:20">
      <c r="S477424" s="33"/>
      <c r="T477424" s="33"/>
    </row>
    <row r="477441" spans="19:20">
      <c r="S477441" s="33"/>
      <c r="T477441" s="33"/>
    </row>
    <row r="477458" spans="19:20">
      <c r="S477458" s="33"/>
      <c r="T477458" s="33"/>
    </row>
    <row r="477475" spans="19:20">
      <c r="S477475" s="33"/>
      <c r="T477475" s="33"/>
    </row>
    <row r="477492" spans="19:20">
      <c r="S477492" s="33"/>
      <c r="T477492" s="33"/>
    </row>
    <row r="477509" spans="19:20">
      <c r="S477509" s="33"/>
      <c r="T477509" s="33"/>
    </row>
    <row r="477526" spans="19:20">
      <c r="S477526" s="33"/>
      <c r="T477526" s="33"/>
    </row>
    <row r="477543" spans="19:20">
      <c r="S477543" s="33"/>
      <c r="T477543" s="33"/>
    </row>
    <row r="477560" spans="19:20">
      <c r="S477560" s="33"/>
      <c r="T477560" s="33"/>
    </row>
    <row r="477577" spans="19:20">
      <c r="S477577" s="33"/>
      <c r="T477577" s="33"/>
    </row>
    <row r="477594" spans="19:20">
      <c r="S477594" s="33"/>
      <c r="T477594" s="33"/>
    </row>
    <row r="477611" spans="19:20">
      <c r="S477611" s="33"/>
      <c r="T477611" s="33"/>
    </row>
    <row r="477628" spans="19:20">
      <c r="S477628" s="33"/>
      <c r="T477628" s="33"/>
    </row>
    <row r="477645" spans="19:20">
      <c r="S477645" s="33"/>
      <c r="T477645" s="33"/>
    </row>
    <row r="477662" spans="19:20">
      <c r="S477662" s="33"/>
      <c r="T477662" s="33"/>
    </row>
    <row r="477679" spans="19:20">
      <c r="S477679" s="33"/>
      <c r="T477679" s="33"/>
    </row>
    <row r="477696" spans="19:20">
      <c r="S477696" s="33"/>
      <c r="T477696" s="33"/>
    </row>
    <row r="477713" spans="19:20">
      <c r="S477713" s="33"/>
      <c r="T477713" s="33"/>
    </row>
    <row r="477730" spans="19:20">
      <c r="S477730" s="33"/>
      <c r="T477730" s="33"/>
    </row>
    <row r="477747" spans="19:20">
      <c r="S477747" s="33"/>
      <c r="T477747" s="33"/>
    </row>
    <row r="477764" spans="19:20">
      <c r="S477764" s="33"/>
      <c r="T477764" s="33"/>
    </row>
    <row r="477781" spans="19:20">
      <c r="S477781" s="33"/>
      <c r="T477781" s="33"/>
    </row>
    <row r="477798" spans="19:20">
      <c r="S477798" s="33"/>
      <c r="T477798" s="33"/>
    </row>
    <row r="477815" spans="19:20">
      <c r="S477815" s="33"/>
      <c r="T477815" s="33"/>
    </row>
    <row r="477832" spans="19:20">
      <c r="S477832" s="33"/>
      <c r="T477832" s="33"/>
    </row>
    <row r="477849" spans="19:20">
      <c r="S477849" s="33"/>
      <c r="T477849" s="33"/>
    </row>
    <row r="477866" spans="19:20">
      <c r="S477866" s="33"/>
      <c r="T477866" s="33"/>
    </row>
    <row r="477883" spans="19:20">
      <c r="S477883" s="33"/>
      <c r="T477883" s="33"/>
    </row>
    <row r="477900" spans="19:20">
      <c r="S477900" s="33"/>
      <c r="T477900" s="33"/>
    </row>
    <row r="477917" spans="19:20">
      <c r="S477917" s="33"/>
      <c r="T477917" s="33"/>
    </row>
    <row r="477934" spans="19:20">
      <c r="S477934" s="33"/>
      <c r="T477934" s="33"/>
    </row>
    <row r="477951" spans="19:20">
      <c r="S477951" s="33"/>
      <c r="T477951" s="33"/>
    </row>
    <row r="477968" spans="19:20">
      <c r="S477968" s="33"/>
      <c r="T477968" s="33"/>
    </row>
    <row r="477985" spans="19:20">
      <c r="S477985" s="33"/>
      <c r="T477985" s="33"/>
    </row>
    <row r="478002" spans="19:20">
      <c r="S478002" s="33"/>
      <c r="T478002" s="33"/>
    </row>
    <row r="478019" spans="19:20">
      <c r="S478019" s="33"/>
      <c r="T478019" s="33"/>
    </row>
    <row r="478036" spans="19:20">
      <c r="S478036" s="33"/>
      <c r="T478036" s="33"/>
    </row>
    <row r="478053" spans="19:20">
      <c r="S478053" s="33"/>
      <c r="T478053" s="33"/>
    </row>
    <row r="478070" spans="19:20">
      <c r="S478070" s="33"/>
      <c r="T478070" s="33"/>
    </row>
    <row r="478087" spans="19:20">
      <c r="S478087" s="33"/>
      <c r="T478087" s="33"/>
    </row>
    <row r="478104" spans="19:20">
      <c r="S478104" s="33"/>
      <c r="T478104" s="33"/>
    </row>
    <row r="478121" spans="19:20">
      <c r="S478121" s="33"/>
      <c r="T478121" s="33"/>
    </row>
    <row r="478138" spans="19:20">
      <c r="S478138" s="33"/>
      <c r="T478138" s="33"/>
    </row>
    <row r="478155" spans="19:20">
      <c r="S478155" s="33"/>
      <c r="T478155" s="33"/>
    </row>
    <row r="478172" spans="19:20">
      <c r="S478172" s="33"/>
      <c r="T478172" s="33"/>
    </row>
    <row r="478189" spans="19:20">
      <c r="S478189" s="33"/>
      <c r="T478189" s="33"/>
    </row>
    <row r="478206" spans="19:20">
      <c r="S478206" s="33"/>
      <c r="T478206" s="33"/>
    </row>
    <row r="478223" spans="19:20">
      <c r="S478223" s="33"/>
      <c r="T478223" s="33"/>
    </row>
    <row r="478240" spans="19:20">
      <c r="S478240" s="33"/>
      <c r="T478240" s="33"/>
    </row>
    <row r="478257" spans="19:20">
      <c r="S478257" s="33"/>
      <c r="T478257" s="33"/>
    </row>
    <row r="478274" spans="19:20">
      <c r="S478274" s="33"/>
      <c r="T478274" s="33"/>
    </row>
    <row r="478291" spans="19:20">
      <c r="S478291" s="33"/>
      <c r="T478291" s="33"/>
    </row>
    <row r="478308" spans="19:20">
      <c r="S478308" s="33"/>
      <c r="T478308" s="33"/>
    </row>
    <row r="478325" spans="19:20">
      <c r="S478325" s="33"/>
      <c r="T478325" s="33"/>
    </row>
    <row r="478342" spans="19:20">
      <c r="S478342" s="33"/>
      <c r="T478342" s="33"/>
    </row>
    <row r="478359" spans="19:20">
      <c r="S478359" s="33"/>
      <c r="T478359" s="33"/>
    </row>
    <row r="478376" spans="19:20">
      <c r="S478376" s="33"/>
      <c r="T478376" s="33"/>
    </row>
    <row r="478393" spans="19:20">
      <c r="S478393" s="33"/>
      <c r="T478393" s="33"/>
    </row>
    <row r="478410" spans="19:20">
      <c r="S478410" s="33"/>
      <c r="T478410" s="33"/>
    </row>
    <row r="478427" spans="19:20">
      <c r="S478427" s="33"/>
      <c r="T478427" s="33"/>
    </row>
    <row r="478444" spans="19:20">
      <c r="S478444" s="33"/>
      <c r="T478444" s="33"/>
    </row>
    <row r="478461" spans="19:20">
      <c r="S478461" s="33"/>
      <c r="T478461" s="33"/>
    </row>
    <row r="478478" spans="19:20">
      <c r="S478478" s="33"/>
      <c r="T478478" s="33"/>
    </row>
    <row r="478495" spans="19:20">
      <c r="S478495" s="33"/>
      <c r="T478495" s="33"/>
    </row>
    <row r="478512" spans="19:20">
      <c r="S478512" s="33"/>
      <c r="T478512" s="33"/>
    </row>
    <row r="478529" spans="19:20">
      <c r="S478529" s="33"/>
      <c r="T478529" s="33"/>
    </row>
    <row r="478546" spans="19:20">
      <c r="S478546" s="33"/>
      <c r="T478546" s="33"/>
    </row>
    <row r="478563" spans="19:20">
      <c r="S478563" s="33"/>
      <c r="T478563" s="33"/>
    </row>
    <row r="478580" spans="19:20">
      <c r="S478580" s="33"/>
      <c r="T478580" s="33"/>
    </row>
    <row r="478597" spans="19:20">
      <c r="S478597" s="33"/>
      <c r="T478597" s="33"/>
    </row>
    <row r="478614" spans="19:20">
      <c r="S478614" s="33"/>
      <c r="T478614" s="33"/>
    </row>
    <row r="478631" spans="19:20">
      <c r="S478631" s="33"/>
      <c r="T478631" s="33"/>
    </row>
    <row r="478648" spans="19:20">
      <c r="S478648" s="33"/>
      <c r="T478648" s="33"/>
    </row>
    <row r="478665" spans="19:20">
      <c r="S478665" s="33"/>
      <c r="T478665" s="33"/>
    </row>
    <row r="478682" spans="19:20">
      <c r="S478682" s="33"/>
      <c r="T478682" s="33"/>
    </row>
    <row r="478699" spans="19:20">
      <c r="S478699" s="33"/>
      <c r="T478699" s="33"/>
    </row>
    <row r="478716" spans="19:20">
      <c r="S478716" s="33"/>
      <c r="T478716" s="33"/>
    </row>
    <row r="478733" spans="19:20">
      <c r="S478733" s="33"/>
      <c r="T478733" s="33"/>
    </row>
    <row r="478750" spans="19:20">
      <c r="S478750" s="33"/>
      <c r="T478750" s="33"/>
    </row>
    <row r="478767" spans="19:20">
      <c r="S478767" s="33"/>
      <c r="T478767" s="33"/>
    </row>
    <row r="478784" spans="19:20">
      <c r="S478784" s="33"/>
      <c r="T478784" s="33"/>
    </row>
    <row r="478801" spans="19:20">
      <c r="S478801" s="33"/>
      <c r="T478801" s="33"/>
    </row>
    <row r="478818" spans="19:20">
      <c r="S478818" s="33"/>
      <c r="T478818" s="33"/>
    </row>
    <row r="478835" spans="19:20">
      <c r="S478835" s="33"/>
      <c r="T478835" s="33"/>
    </row>
    <row r="478852" spans="19:20">
      <c r="S478852" s="33"/>
      <c r="T478852" s="33"/>
    </row>
    <row r="478869" spans="19:20">
      <c r="S478869" s="33"/>
      <c r="T478869" s="33"/>
    </row>
    <row r="478886" spans="19:20">
      <c r="S478886" s="33"/>
      <c r="T478886" s="33"/>
    </row>
    <row r="478903" spans="19:20">
      <c r="S478903" s="33"/>
      <c r="T478903" s="33"/>
    </row>
    <row r="478920" spans="19:20">
      <c r="S478920" s="33"/>
      <c r="T478920" s="33"/>
    </row>
    <row r="478937" spans="19:20">
      <c r="S478937" s="33"/>
      <c r="T478937" s="33"/>
    </row>
    <row r="478954" spans="19:20">
      <c r="S478954" s="33"/>
      <c r="T478954" s="33"/>
    </row>
    <row r="478971" spans="19:20">
      <c r="S478971" s="33"/>
      <c r="T478971" s="33"/>
    </row>
    <row r="478988" spans="19:20">
      <c r="S478988" s="33"/>
      <c r="T478988" s="33"/>
    </row>
    <row r="479005" spans="19:20">
      <c r="S479005" s="33"/>
      <c r="T479005" s="33"/>
    </row>
    <row r="479022" spans="19:20">
      <c r="S479022" s="33"/>
      <c r="T479022" s="33"/>
    </row>
    <row r="479039" spans="19:20">
      <c r="S479039" s="33"/>
      <c r="T479039" s="33"/>
    </row>
    <row r="479056" spans="19:20">
      <c r="S479056" s="33"/>
      <c r="T479056" s="33"/>
    </row>
    <row r="479073" spans="19:20">
      <c r="S479073" s="33"/>
      <c r="T479073" s="33"/>
    </row>
    <row r="479090" spans="19:20">
      <c r="S479090" s="33"/>
      <c r="T479090" s="33"/>
    </row>
    <row r="479107" spans="19:20">
      <c r="S479107" s="33"/>
      <c r="T479107" s="33"/>
    </row>
    <row r="479124" spans="19:20">
      <c r="S479124" s="33"/>
      <c r="T479124" s="33"/>
    </row>
    <row r="479141" spans="19:20">
      <c r="S479141" s="33"/>
      <c r="T479141" s="33"/>
    </row>
    <row r="479158" spans="19:20">
      <c r="S479158" s="33"/>
      <c r="T479158" s="33"/>
    </row>
    <row r="479175" spans="19:20">
      <c r="S479175" s="33"/>
      <c r="T479175" s="33"/>
    </row>
    <row r="479192" spans="19:20">
      <c r="S479192" s="33"/>
      <c r="T479192" s="33"/>
    </row>
    <row r="479209" spans="19:20">
      <c r="S479209" s="33"/>
      <c r="T479209" s="33"/>
    </row>
    <row r="479226" spans="19:20">
      <c r="S479226" s="33"/>
      <c r="T479226" s="33"/>
    </row>
    <row r="479243" spans="19:20">
      <c r="S479243" s="33"/>
      <c r="T479243" s="33"/>
    </row>
    <row r="479260" spans="19:20">
      <c r="S479260" s="33"/>
      <c r="T479260" s="33"/>
    </row>
    <row r="479277" spans="19:20">
      <c r="S479277" s="33"/>
      <c r="T479277" s="33"/>
    </row>
    <row r="479294" spans="19:20">
      <c r="S479294" s="33"/>
      <c r="T479294" s="33"/>
    </row>
    <row r="479311" spans="19:20">
      <c r="S479311" s="33"/>
      <c r="T479311" s="33"/>
    </row>
    <row r="479328" spans="19:20">
      <c r="S479328" s="33"/>
      <c r="T479328" s="33"/>
    </row>
    <row r="479345" spans="19:20">
      <c r="S479345" s="33"/>
      <c r="T479345" s="33"/>
    </row>
    <row r="479362" spans="19:20">
      <c r="S479362" s="33"/>
      <c r="T479362" s="33"/>
    </row>
    <row r="479379" spans="19:20">
      <c r="S479379" s="33"/>
      <c r="T479379" s="33"/>
    </row>
    <row r="479396" spans="19:20">
      <c r="S479396" s="33"/>
      <c r="T479396" s="33"/>
    </row>
    <row r="479413" spans="19:20">
      <c r="S479413" s="33"/>
      <c r="T479413" s="33"/>
    </row>
    <row r="479430" spans="19:20">
      <c r="S479430" s="33"/>
      <c r="T479430" s="33"/>
    </row>
    <row r="479447" spans="19:20">
      <c r="S479447" s="33"/>
      <c r="T479447" s="33"/>
    </row>
    <row r="479464" spans="19:20">
      <c r="S479464" s="33"/>
      <c r="T479464" s="33"/>
    </row>
    <row r="479481" spans="19:20">
      <c r="S479481" s="33"/>
      <c r="T479481" s="33"/>
    </row>
    <row r="479498" spans="19:20">
      <c r="S479498" s="33"/>
      <c r="T479498" s="33"/>
    </row>
    <row r="479515" spans="19:20">
      <c r="S479515" s="33"/>
      <c r="T479515" s="33"/>
    </row>
    <row r="479532" spans="19:20">
      <c r="S479532" s="33"/>
      <c r="T479532" s="33"/>
    </row>
    <row r="479549" spans="19:20">
      <c r="S479549" s="33"/>
      <c r="T479549" s="33"/>
    </row>
    <row r="479566" spans="19:20">
      <c r="S479566" s="33"/>
      <c r="T479566" s="33"/>
    </row>
    <row r="479583" spans="19:20">
      <c r="S479583" s="33"/>
      <c r="T479583" s="33"/>
    </row>
    <row r="479600" spans="19:20">
      <c r="S479600" s="33"/>
      <c r="T479600" s="33"/>
    </row>
    <row r="479617" spans="19:20">
      <c r="S479617" s="33"/>
      <c r="T479617" s="33"/>
    </row>
    <row r="479634" spans="19:20">
      <c r="S479634" s="33"/>
      <c r="T479634" s="33"/>
    </row>
    <row r="479651" spans="19:20">
      <c r="S479651" s="33"/>
      <c r="T479651" s="33"/>
    </row>
    <row r="479668" spans="19:20">
      <c r="S479668" s="33"/>
      <c r="T479668" s="33"/>
    </row>
    <row r="479685" spans="19:20">
      <c r="S479685" s="33"/>
      <c r="T479685" s="33"/>
    </row>
    <row r="479702" spans="19:20">
      <c r="S479702" s="33"/>
      <c r="T479702" s="33"/>
    </row>
    <row r="479719" spans="19:20">
      <c r="S479719" s="33"/>
      <c r="T479719" s="33"/>
    </row>
    <row r="479736" spans="19:20">
      <c r="S479736" s="33"/>
      <c r="T479736" s="33"/>
    </row>
    <row r="479753" spans="19:20">
      <c r="S479753" s="33"/>
      <c r="T479753" s="33"/>
    </row>
    <row r="479770" spans="19:20">
      <c r="S479770" s="33"/>
      <c r="T479770" s="33"/>
    </row>
    <row r="479787" spans="19:20">
      <c r="S479787" s="33"/>
      <c r="T479787" s="33"/>
    </row>
    <row r="479804" spans="19:20">
      <c r="S479804" s="33"/>
      <c r="T479804" s="33"/>
    </row>
    <row r="479821" spans="19:20">
      <c r="S479821" s="33"/>
      <c r="T479821" s="33"/>
    </row>
    <row r="479838" spans="19:20">
      <c r="S479838" s="33"/>
      <c r="T479838" s="33"/>
    </row>
    <row r="479855" spans="19:20">
      <c r="S479855" s="33"/>
      <c r="T479855" s="33"/>
    </row>
    <row r="479872" spans="19:20">
      <c r="S479872" s="33"/>
      <c r="T479872" s="33"/>
    </row>
    <row r="479889" spans="19:20">
      <c r="S479889" s="33"/>
      <c r="T479889" s="33"/>
    </row>
    <row r="479906" spans="19:20">
      <c r="S479906" s="33"/>
      <c r="T479906" s="33"/>
    </row>
    <row r="479923" spans="19:20">
      <c r="S479923" s="33"/>
      <c r="T479923" s="33"/>
    </row>
    <row r="479940" spans="19:20">
      <c r="S479940" s="33"/>
      <c r="T479940" s="33"/>
    </row>
    <row r="479957" spans="19:20">
      <c r="S479957" s="33"/>
      <c r="T479957" s="33"/>
    </row>
    <row r="479974" spans="19:20">
      <c r="S479974" s="33"/>
      <c r="T479974" s="33"/>
    </row>
    <row r="479991" spans="19:20">
      <c r="S479991" s="33"/>
      <c r="T479991" s="33"/>
    </row>
    <row r="480008" spans="19:20">
      <c r="S480008" s="33"/>
      <c r="T480008" s="33"/>
    </row>
    <row r="480025" spans="19:20">
      <c r="S480025" s="33"/>
      <c r="T480025" s="33"/>
    </row>
    <row r="480042" spans="19:20">
      <c r="S480042" s="33"/>
      <c r="T480042" s="33"/>
    </row>
    <row r="480059" spans="19:20">
      <c r="S480059" s="33"/>
      <c r="T480059" s="33"/>
    </row>
    <row r="480076" spans="19:20">
      <c r="S480076" s="33"/>
      <c r="T480076" s="33"/>
    </row>
    <row r="480093" spans="19:20">
      <c r="S480093" s="33"/>
      <c r="T480093" s="33"/>
    </row>
    <row r="480110" spans="19:20">
      <c r="S480110" s="33"/>
      <c r="T480110" s="33"/>
    </row>
    <row r="480127" spans="19:20">
      <c r="S480127" s="33"/>
      <c r="T480127" s="33"/>
    </row>
    <row r="480144" spans="19:20">
      <c r="S480144" s="33"/>
      <c r="T480144" s="33"/>
    </row>
    <row r="480161" spans="19:20">
      <c r="S480161" s="33"/>
      <c r="T480161" s="33"/>
    </row>
    <row r="480178" spans="19:20">
      <c r="S480178" s="33"/>
      <c r="T480178" s="33"/>
    </row>
    <row r="480195" spans="19:20">
      <c r="S480195" s="33"/>
      <c r="T480195" s="33"/>
    </row>
    <row r="480212" spans="19:20">
      <c r="S480212" s="33"/>
      <c r="T480212" s="33"/>
    </row>
    <row r="480229" spans="19:20">
      <c r="S480229" s="33"/>
      <c r="T480229" s="33"/>
    </row>
    <row r="480246" spans="19:20">
      <c r="S480246" s="33"/>
      <c r="T480246" s="33"/>
    </row>
    <row r="480263" spans="19:20">
      <c r="S480263" s="33"/>
      <c r="T480263" s="33"/>
    </row>
    <row r="480280" spans="19:20">
      <c r="S480280" s="33"/>
      <c r="T480280" s="33"/>
    </row>
    <row r="480297" spans="19:20">
      <c r="S480297" s="33"/>
      <c r="T480297" s="33"/>
    </row>
    <row r="480314" spans="19:20">
      <c r="S480314" s="33"/>
      <c r="T480314" s="33"/>
    </row>
    <row r="480331" spans="19:20">
      <c r="S480331" s="33"/>
      <c r="T480331" s="33"/>
    </row>
    <row r="480348" spans="19:20">
      <c r="S480348" s="33"/>
      <c r="T480348" s="33"/>
    </row>
    <row r="480365" spans="19:20">
      <c r="S480365" s="33"/>
      <c r="T480365" s="33"/>
    </row>
    <row r="480382" spans="19:20">
      <c r="S480382" s="33"/>
      <c r="T480382" s="33"/>
    </row>
    <row r="480399" spans="19:20">
      <c r="S480399" s="33"/>
      <c r="T480399" s="33"/>
    </row>
    <row r="480416" spans="19:20">
      <c r="S480416" s="33"/>
      <c r="T480416" s="33"/>
    </row>
    <row r="480433" spans="19:20">
      <c r="S480433" s="33"/>
      <c r="T480433" s="33"/>
    </row>
    <row r="480450" spans="19:20">
      <c r="S480450" s="33"/>
      <c r="T480450" s="33"/>
    </row>
    <row r="480467" spans="19:20">
      <c r="S480467" s="33"/>
      <c r="T480467" s="33"/>
    </row>
    <row r="480484" spans="19:20">
      <c r="S480484" s="33"/>
      <c r="T480484" s="33"/>
    </row>
    <row r="480501" spans="19:20">
      <c r="S480501" s="33"/>
      <c r="T480501" s="33"/>
    </row>
    <row r="480518" spans="19:20">
      <c r="S480518" s="33"/>
      <c r="T480518" s="33"/>
    </row>
    <row r="480535" spans="19:20">
      <c r="S480535" s="33"/>
      <c r="T480535" s="33"/>
    </row>
    <row r="480552" spans="19:20">
      <c r="S480552" s="33"/>
      <c r="T480552" s="33"/>
    </row>
    <row r="480569" spans="19:20">
      <c r="S480569" s="33"/>
      <c r="T480569" s="33"/>
    </row>
    <row r="480586" spans="19:20">
      <c r="S480586" s="33"/>
      <c r="T480586" s="33"/>
    </row>
    <row r="480603" spans="19:20">
      <c r="S480603" s="33"/>
      <c r="T480603" s="33"/>
    </row>
    <row r="480620" spans="19:20">
      <c r="S480620" s="33"/>
      <c r="T480620" s="33"/>
    </row>
    <row r="480637" spans="19:20">
      <c r="S480637" s="33"/>
      <c r="T480637" s="33"/>
    </row>
    <row r="480654" spans="19:20">
      <c r="S480654" s="33"/>
      <c r="T480654" s="33"/>
    </row>
    <row r="480671" spans="19:20">
      <c r="S480671" s="33"/>
      <c r="T480671" s="33"/>
    </row>
    <row r="480688" spans="19:20">
      <c r="S480688" s="33"/>
      <c r="T480688" s="33"/>
    </row>
    <row r="480705" spans="19:20">
      <c r="S480705" s="33"/>
      <c r="T480705" s="33"/>
    </row>
    <row r="480722" spans="19:20">
      <c r="S480722" s="33"/>
      <c r="T480722" s="33"/>
    </row>
    <row r="480739" spans="19:20">
      <c r="S480739" s="33"/>
      <c r="T480739" s="33"/>
    </row>
    <row r="480756" spans="19:20">
      <c r="S480756" s="33"/>
      <c r="T480756" s="33"/>
    </row>
    <row r="480773" spans="19:20">
      <c r="S480773" s="33"/>
      <c r="T480773" s="33"/>
    </row>
    <row r="480790" spans="19:20">
      <c r="S480790" s="33"/>
      <c r="T480790" s="33"/>
    </row>
    <row r="480807" spans="19:20">
      <c r="S480807" s="33"/>
      <c r="T480807" s="33"/>
    </row>
    <row r="480824" spans="19:20">
      <c r="S480824" s="33"/>
      <c r="T480824" s="33"/>
    </row>
    <row r="480841" spans="19:20">
      <c r="S480841" s="33"/>
      <c r="T480841" s="33"/>
    </row>
    <row r="480858" spans="19:20">
      <c r="S480858" s="33"/>
      <c r="T480858" s="33"/>
    </row>
    <row r="480875" spans="19:20">
      <c r="S480875" s="33"/>
      <c r="T480875" s="33"/>
    </row>
    <row r="480892" spans="19:20">
      <c r="S480892" s="33"/>
      <c r="T480892" s="33"/>
    </row>
    <row r="480909" spans="19:20">
      <c r="S480909" s="33"/>
      <c r="T480909" s="33"/>
    </row>
    <row r="480926" spans="19:20">
      <c r="S480926" s="33"/>
      <c r="T480926" s="33"/>
    </row>
    <row r="480943" spans="19:20">
      <c r="S480943" s="33"/>
      <c r="T480943" s="33"/>
    </row>
    <row r="480960" spans="19:20">
      <c r="S480960" s="33"/>
      <c r="T480960" s="33"/>
    </row>
    <row r="480977" spans="19:20">
      <c r="S480977" s="33"/>
      <c r="T480977" s="33"/>
    </row>
    <row r="480994" spans="19:20">
      <c r="S480994" s="33"/>
      <c r="T480994" s="33"/>
    </row>
    <row r="481011" spans="19:20">
      <c r="S481011" s="33"/>
      <c r="T481011" s="33"/>
    </row>
    <row r="481028" spans="19:20">
      <c r="S481028" s="33"/>
      <c r="T481028" s="33"/>
    </row>
    <row r="481045" spans="19:20">
      <c r="S481045" s="33"/>
      <c r="T481045" s="33"/>
    </row>
    <row r="481062" spans="19:20">
      <c r="S481062" s="33"/>
      <c r="T481062" s="33"/>
    </row>
    <row r="481079" spans="19:20">
      <c r="S481079" s="33"/>
      <c r="T481079" s="33"/>
    </row>
    <row r="481096" spans="19:20">
      <c r="S481096" s="33"/>
      <c r="T481096" s="33"/>
    </row>
    <row r="481113" spans="19:20">
      <c r="S481113" s="33"/>
      <c r="T481113" s="33"/>
    </row>
    <row r="481130" spans="19:20">
      <c r="S481130" s="33"/>
      <c r="T481130" s="33"/>
    </row>
    <row r="481147" spans="19:20">
      <c r="S481147" s="33"/>
      <c r="T481147" s="33"/>
    </row>
    <row r="481164" spans="19:20">
      <c r="S481164" s="33"/>
      <c r="T481164" s="33"/>
    </row>
    <row r="481181" spans="19:20">
      <c r="S481181" s="33"/>
      <c r="T481181" s="33"/>
    </row>
    <row r="481198" spans="19:20">
      <c r="S481198" s="33"/>
      <c r="T481198" s="33"/>
    </row>
    <row r="481215" spans="19:20">
      <c r="S481215" s="33"/>
      <c r="T481215" s="33"/>
    </row>
    <row r="481232" spans="19:20">
      <c r="S481232" s="33"/>
      <c r="T481232" s="33"/>
    </row>
    <row r="481249" spans="19:20">
      <c r="S481249" s="33"/>
      <c r="T481249" s="33"/>
    </row>
    <row r="481266" spans="19:20">
      <c r="S481266" s="33"/>
      <c r="T481266" s="33"/>
    </row>
    <row r="481283" spans="19:20">
      <c r="S481283" s="33"/>
      <c r="T481283" s="33"/>
    </row>
    <row r="481300" spans="19:20">
      <c r="S481300" s="33"/>
      <c r="T481300" s="33"/>
    </row>
    <row r="481317" spans="19:20">
      <c r="S481317" s="33"/>
      <c r="T481317" s="33"/>
    </row>
    <row r="481334" spans="19:20">
      <c r="S481334" s="33"/>
      <c r="T481334" s="33"/>
    </row>
    <row r="481351" spans="19:20">
      <c r="S481351" s="33"/>
      <c r="T481351" s="33"/>
    </row>
    <row r="481368" spans="19:20">
      <c r="S481368" s="33"/>
      <c r="T481368" s="33"/>
    </row>
    <row r="481385" spans="19:20">
      <c r="S481385" s="33"/>
      <c r="T481385" s="33"/>
    </row>
    <row r="481402" spans="19:20">
      <c r="S481402" s="33"/>
      <c r="T481402" s="33"/>
    </row>
    <row r="481419" spans="19:20">
      <c r="S481419" s="33"/>
      <c r="T481419" s="33"/>
    </row>
    <row r="481436" spans="19:20">
      <c r="S481436" s="33"/>
      <c r="T481436" s="33"/>
    </row>
    <row r="481453" spans="19:20">
      <c r="S481453" s="33"/>
      <c r="T481453" s="33"/>
    </row>
    <row r="481470" spans="19:20">
      <c r="S481470" s="33"/>
      <c r="T481470" s="33"/>
    </row>
    <row r="481487" spans="19:20">
      <c r="S481487" s="33"/>
      <c r="T481487" s="33"/>
    </row>
    <row r="481504" spans="19:20">
      <c r="S481504" s="33"/>
      <c r="T481504" s="33"/>
    </row>
    <row r="481521" spans="19:20">
      <c r="S481521" s="33"/>
      <c r="T481521" s="33"/>
    </row>
    <row r="481538" spans="19:20">
      <c r="S481538" s="33"/>
      <c r="T481538" s="33"/>
    </row>
    <row r="481555" spans="19:20">
      <c r="S481555" s="33"/>
      <c r="T481555" s="33"/>
    </row>
    <row r="481572" spans="19:20">
      <c r="S481572" s="33"/>
      <c r="T481572" s="33"/>
    </row>
    <row r="481589" spans="19:20">
      <c r="S481589" s="33"/>
      <c r="T481589" s="33"/>
    </row>
    <row r="481606" spans="19:20">
      <c r="S481606" s="33"/>
      <c r="T481606" s="33"/>
    </row>
    <row r="481623" spans="19:20">
      <c r="S481623" s="33"/>
      <c r="T481623" s="33"/>
    </row>
    <row r="481640" spans="19:20">
      <c r="S481640" s="33"/>
      <c r="T481640" s="33"/>
    </row>
    <row r="481657" spans="19:20">
      <c r="S481657" s="33"/>
      <c r="T481657" s="33"/>
    </row>
    <row r="481674" spans="19:20">
      <c r="S481674" s="33"/>
      <c r="T481674" s="33"/>
    </row>
    <row r="481691" spans="19:20">
      <c r="S481691" s="33"/>
      <c r="T481691" s="33"/>
    </row>
    <row r="481708" spans="19:20">
      <c r="S481708" s="33"/>
      <c r="T481708" s="33"/>
    </row>
    <row r="481725" spans="19:20">
      <c r="S481725" s="33"/>
      <c r="T481725" s="33"/>
    </row>
    <row r="481742" spans="19:20">
      <c r="S481742" s="33"/>
      <c r="T481742" s="33"/>
    </row>
    <row r="481759" spans="19:20">
      <c r="S481759" s="33"/>
      <c r="T481759" s="33"/>
    </row>
    <row r="481776" spans="19:20">
      <c r="S481776" s="33"/>
      <c r="T481776" s="33"/>
    </row>
    <row r="481793" spans="19:20">
      <c r="S481793" s="33"/>
      <c r="T481793" s="33"/>
    </row>
    <row r="481810" spans="19:20">
      <c r="S481810" s="33"/>
      <c r="T481810" s="33"/>
    </row>
    <row r="481827" spans="19:20">
      <c r="S481827" s="33"/>
      <c r="T481827" s="33"/>
    </row>
    <row r="481844" spans="19:20">
      <c r="S481844" s="33"/>
      <c r="T481844" s="33"/>
    </row>
    <row r="481861" spans="19:20">
      <c r="S481861" s="33"/>
      <c r="T481861" s="33"/>
    </row>
    <row r="481878" spans="19:20">
      <c r="S481878" s="33"/>
      <c r="T481878" s="33"/>
    </row>
    <row r="481895" spans="19:20">
      <c r="S481895" s="33"/>
      <c r="T481895" s="33"/>
    </row>
    <row r="481912" spans="19:20">
      <c r="S481912" s="33"/>
      <c r="T481912" s="33"/>
    </row>
    <row r="481929" spans="19:20">
      <c r="S481929" s="33"/>
      <c r="T481929" s="33"/>
    </row>
    <row r="481946" spans="19:20">
      <c r="S481946" s="33"/>
      <c r="T481946" s="33"/>
    </row>
    <row r="481963" spans="19:20">
      <c r="S481963" s="33"/>
      <c r="T481963" s="33"/>
    </row>
    <row r="481980" spans="19:20">
      <c r="S481980" s="33"/>
      <c r="T481980" s="33"/>
    </row>
    <row r="481997" spans="19:20">
      <c r="S481997" s="33"/>
      <c r="T481997" s="33"/>
    </row>
    <row r="482014" spans="19:20">
      <c r="S482014" s="33"/>
      <c r="T482014" s="33"/>
    </row>
    <row r="482031" spans="19:20">
      <c r="S482031" s="33"/>
      <c r="T482031" s="33"/>
    </row>
    <row r="482048" spans="19:20">
      <c r="S482048" s="33"/>
      <c r="T482048" s="33"/>
    </row>
    <row r="482065" spans="19:20">
      <c r="S482065" s="33"/>
      <c r="T482065" s="33"/>
    </row>
    <row r="482082" spans="19:20">
      <c r="S482082" s="33"/>
      <c r="T482082" s="33"/>
    </row>
    <row r="482099" spans="19:20">
      <c r="S482099" s="33"/>
      <c r="T482099" s="33"/>
    </row>
    <row r="482116" spans="19:20">
      <c r="S482116" s="33"/>
      <c r="T482116" s="33"/>
    </row>
    <row r="482133" spans="19:20">
      <c r="S482133" s="33"/>
      <c r="T482133" s="33"/>
    </row>
    <row r="482150" spans="19:20">
      <c r="S482150" s="33"/>
      <c r="T482150" s="33"/>
    </row>
    <row r="482167" spans="19:20">
      <c r="S482167" s="33"/>
      <c r="T482167" s="33"/>
    </row>
    <row r="482184" spans="19:20">
      <c r="S482184" s="33"/>
      <c r="T482184" s="33"/>
    </row>
    <row r="482201" spans="19:20">
      <c r="S482201" s="33"/>
      <c r="T482201" s="33"/>
    </row>
    <row r="482218" spans="19:20">
      <c r="S482218" s="33"/>
      <c r="T482218" s="33"/>
    </row>
    <row r="482235" spans="19:20">
      <c r="S482235" s="33"/>
      <c r="T482235" s="33"/>
    </row>
    <row r="482252" spans="19:20">
      <c r="S482252" s="33"/>
      <c r="T482252" s="33"/>
    </row>
    <row r="482269" spans="19:20">
      <c r="S482269" s="33"/>
      <c r="T482269" s="33"/>
    </row>
    <row r="482286" spans="19:20">
      <c r="S482286" s="33"/>
      <c r="T482286" s="33"/>
    </row>
    <row r="482303" spans="19:20">
      <c r="S482303" s="33"/>
      <c r="T482303" s="33"/>
    </row>
    <row r="482320" spans="19:20">
      <c r="S482320" s="33"/>
      <c r="T482320" s="33"/>
    </row>
    <row r="482337" spans="19:20">
      <c r="S482337" s="33"/>
      <c r="T482337" s="33"/>
    </row>
    <row r="482354" spans="19:20">
      <c r="S482354" s="33"/>
      <c r="T482354" s="33"/>
    </row>
    <row r="482371" spans="19:20">
      <c r="S482371" s="33"/>
      <c r="T482371" s="33"/>
    </row>
    <row r="482388" spans="19:20">
      <c r="S482388" s="33"/>
      <c r="T482388" s="33"/>
    </row>
    <row r="482405" spans="19:20">
      <c r="S482405" s="33"/>
      <c r="T482405" s="33"/>
    </row>
    <row r="482422" spans="19:20">
      <c r="S482422" s="33"/>
      <c r="T482422" s="33"/>
    </row>
    <row r="482439" spans="19:20">
      <c r="S482439" s="33"/>
      <c r="T482439" s="33"/>
    </row>
    <row r="482456" spans="19:20">
      <c r="S482456" s="33"/>
      <c r="T482456" s="33"/>
    </row>
    <row r="482473" spans="19:20">
      <c r="S482473" s="33"/>
      <c r="T482473" s="33"/>
    </row>
    <row r="482490" spans="19:20">
      <c r="S482490" s="33"/>
      <c r="T482490" s="33"/>
    </row>
    <row r="482507" spans="19:20">
      <c r="S482507" s="33"/>
      <c r="T482507" s="33"/>
    </row>
    <row r="482524" spans="19:20">
      <c r="S482524" s="33"/>
      <c r="T482524" s="33"/>
    </row>
    <row r="482541" spans="19:20">
      <c r="S482541" s="33"/>
      <c r="T482541" s="33"/>
    </row>
    <row r="482558" spans="19:20">
      <c r="S482558" s="33"/>
      <c r="T482558" s="33"/>
    </row>
    <row r="482575" spans="19:20">
      <c r="S482575" s="33"/>
      <c r="T482575" s="33"/>
    </row>
    <row r="482592" spans="19:20">
      <c r="S482592" s="33"/>
      <c r="T482592" s="33"/>
    </row>
    <row r="482609" spans="19:20">
      <c r="S482609" s="33"/>
      <c r="T482609" s="33"/>
    </row>
    <row r="482626" spans="19:20">
      <c r="S482626" s="33"/>
      <c r="T482626" s="33"/>
    </row>
    <row r="482643" spans="19:20">
      <c r="S482643" s="33"/>
      <c r="T482643" s="33"/>
    </row>
    <row r="482660" spans="19:20">
      <c r="S482660" s="33"/>
      <c r="T482660" s="33"/>
    </row>
    <row r="482677" spans="19:20">
      <c r="S482677" s="33"/>
      <c r="T482677" s="33"/>
    </row>
    <row r="482694" spans="19:20">
      <c r="S482694" s="33"/>
      <c r="T482694" s="33"/>
    </row>
    <row r="482711" spans="19:20">
      <c r="S482711" s="33"/>
      <c r="T482711" s="33"/>
    </row>
    <row r="482728" spans="19:20">
      <c r="S482728" s="33"/>
      <c r="T482728" s="33"/>
    </row>
    <row r="482745" spans="19:20">
      <c r="S482745" s="33"/>
      <c r="T482745" s="33"/>
    </row>
    <row r="482762" spans="19:20">
      <c r="S482762" s="33"/>
      <c r="T482762" s="33"/>
    </row>
    <row r="482779" spans="19:20">
      <c r="S482779" s="33"/>
      <c r="T482779" s="33"/>
    </row>
    <row r="482796" spans="19:20">
      <c r="S482796" s="33"/>
      <c r="T482796" s="33"/>
    </row>
    <row r="482813" spans="19:20">
      <c r="S482813" s="33"/>
      <c r="T482813" s="33"/>
    </row>
    <row r="482830" spans="19:20">
      <c r="S482830" s="33"/>
      <c r="T482830" s="33"/>
    </row>
    <row r="482847" spans="19:20">
      <c r="S482847" s="33"/>
      <c r="T482847" s="33"/>
    </row>
    <row r="482864" spans="19:20">
      <c r="S482864" s="33"/>
      <c r="T482864" s="33"/>
    </row>
    <row r="482881" spans="19:20">
      <c r="S482881" s="33"/>
      <c r="T482881" s="33"/>
    </row>
    <row r="482898" spans="19:20">
      <c r="S482898" s="33"/>
      <c r="T482898" s="33"/>
    </row>
    <row r="482915" spans="19:20">
      <c r="S482915" s="33"/>
      <c r="T482915" s="33"/>
    </row>
    <row r="482932" spans="19:20">
      <c r="S482932" s="33"/>
      <c r="T482932" s="33"/>
    </row>
    <row r="482949" spans="19:20">
      <c r="S482949" s="33"/>
      <c r="T482949" s="33"/>
    </row>
    <row r="482966" spans="19:20">
      <c r="S482966" s="33"/>
      <c r="T482966" s="33"/>
    </row>
    <row r="482983" spans="19:20">
      <c r="S482983" s="33"/>
      <c r="T482983" s="33"/>
    </row>
    <row r="483000" spans="19:20">
      <c r="S483000" s="33"/>
      <c r="T483000" s="33"/>
    </row>
    <row r="483017" spans="19:20">
      <c r="S483017" s="33"/>
      <c r="T483017" s="33"/>
    </row>
    <row r="483034" spans="19:20">
      <c r="S483034" s="33"/>
      <c r="T483034" s="33"/>
    </row>
    <row r="483051" spans="19:20">
      <c r="S483051" s="33"/>
      <c r="T483051" s="33"/>
    </row>
    <row r="483068" spans="19:20">
      <c r="S483068" s="33"/>
      <c r="T483068" s="33"/>
    </row>
    <row r="483085" spans="19:20">
      <c r="S483085" s="33"/>
      <c r="T483085" s="33"/>
    </row>
    <row r="483102" spans="19:20">
      <c r="S483102" s="33"/>
      <c r="T483102" s="33"/>
    </row>
    <row r="483119" spans="19:20">
      <c r="S483119" s="33"/>
      <c r="T483119" s="33"/>
    </row>
    <row r="483136" spans="19:20">
      <c r="S483136" s="33"/>
      <c r="T483136" s="33"/>
    </row>
    <row r="483153" spans="19:20">
      <c r="S483153" s="33"/>
      <c r="T483153" s="33"/>
    </row>
    <row r="483170" spans="19:20">
      <c r="S483170" s="33"/>
      <c r="T483170" s="33"/>
    </row>
    <row r="483187" spans="19:20">
      <c r="S483187" s="33"/>
      <c r="T483187" s="33"/>
    </row>
    <row r="483204" spans="19:20">
      <c r="S483204" s="33"/>
      <c r="T483204" s="33"/>
    </row>
    <row r="483221" spans="19:20">
      <c r="S483221" s="33"/>
      <c r="T483221" s="33"/>
    </row>
    <row r="483238" spans="19:20">
      <c r="S483238" s="33"/>
      <c r="T483238" s="33"/>
    </row>
    <row r="483255" spans="19:20">
      <c r="S483255" s="33"/>
      <c r="T483255" s="33"/>
    </row>
    <row r="483272" spans="19:20">
      <c r="S483272" s="33"/>
      <c r="T483272" s="33"/>
    </row>
    <row r="483289" spans="19:20">
      <c r="S483289" s="33"/>
      <c r="T483289" s="33"/>
    </row>
    <row r="483306" spans="19:20">
      <c r="S483306" s="33"/>
      <c r="T483306" s="33"/>
    </row>
    <row r="483323" spans="19:20">
      <c r="S483323" s="33"/>
      <c r="T483323" s="33"/>
    </row>
    <row r="483340" spans="19:20">
      <c r="S483340" s="33"/>
      <c r="T483340" s="33"/>
    </row>
    <row r="483357" spans="19:20">
      <c r="S483357" s="33"/>
      <c r="T483357" s="33"/>
    </row>
    <row r="483374" spans="19:20">
      <c r="S483374" s="33"/>
      <c r="T483374" s="33"/>
    </row>
    <row r="483391" spans="19:20">
      <c r="S483391" s="33"/>
      <c r="T483391" s="33"/>
    </row>
    <row r="483408" spans="19:20">
      <c r="S483408" s="33"/>
      <c r="T483408" s="33"/>
    </row>
    <row r="483425" spans="19:20">
      <c r="S483425" s="33"/>
      <c r="T483425" s="33"/>
    </row>
    <row r="483442" spans="19:20">
      <c r="S483442" s="33"/>
      <c r="T483442" s="33"/>
    </row>
    <row r="483459" spans="19:20">
      <c r="S483459" s="33"/>
      <c r="T483459" s="33"/>
    </row>
    <row r="483476" spans="19:20">
      <c r="S483476" s="33"/>
      <c r="T483476" s="33"/>
    </row>
    <row r="483493" spans="19:20">
      <c r="S483493" s="33"/>
      <c r="T483493" s="33"/>
    </row>
    <row r="483510" spans="19:20">
      <c r="S483510" s="33"/>
      <c r="T483510" s="33"/>
    </row>
    <row r="483527" spans="19:20">
      <c r="S483527" s="33"/>
      <c r="T483527" s="33"/>
    </row>
    <row r="483544" spans="19:20">
      <c r="S483544" s="33"/>
      <c r="T483544" s="33"/>
    </row>
    <row r="483561" spans="19:20">
      <c r="S483561" s="33"/>
      <c r="T483561" s="33"/>
    </row>
    <row r="483578" spans="19:20">
      <c r="S483578" s="33"/>
      <c r="T483578" s="33"/>
    </row>
    <row r="483595" spans="19:20">
      <c r="S483595" s="33"/>
      <c r="T483595" s="33"/>
    </row>
    <row r="483612" spans="19:20">
      <c r="S483612" s="33"/>
      <c r="T483612" s="33"/>
    </row>
    <row r="483629" spans="19:20">
      <c r="S483629" s="33"/>
      <c r="T483629" s="33"/>
    </row>
    <row r="483646" spans="19:20">
      <c r="S483646" s="33"/>
      <c r="T483646" s="33"/>
    </row>
    <row r="483663" spans="19:20">
      <c r="S483663" s="33"/>
      <c r="T483663" s="33"/>
    </row>
    <row r="483680" spans="19:20">
      <c r="S483680" s="33"/>
      <c r="T483680" s="33"/>
    </row>
    <row r="483697" spans="19:20">
      <c r="S483697" s="33"/>
      <c r="T483697" s="33"/>
    </row>
    <row r="483714" spans="19:20">
      <c r="S483714" s="33"/>
      <c r="T483714" s="33"/>
    </row>
    <row r="483731" spans="19:20">
      <c r="S483731" s="33"/>
      <c r="T483731" s="33"/>
    </row>
    <row r="483748" spans="19:20">
      <c r="S483748" s="33"/>
      <c r="T483748" s="33"/>
    </row>
    <row r="483765" spans="19:20">
      <c r="S483765" s="33"/>
      <c r="T483765" s="33"/>
    </row>
    <row r="483782" spans="19:20">
      <c r="S483782" s="33"/>
      <c r="T483782" s="33"/>
    </row>
    <row r="483799" spans="19:20">
      <c r="S483799" s="33"/>
      <c r="T483799" s="33"/>
    </row>
    <row r="483816" spans="19:20">
      <c r="S483816" s="33"/>
      <c r="T483816" s="33"/>
    </row>
    <row r="483833" spans="19:20">
      <c r="S483833" s="33"/>
      <c r="T483833" s="33"/>
    </row>
    <row r="483850" spans="19:20">
      <c r="S483850" s="33"/>
      <c r="T483850" s="33"/>
    </row>
    <row r="483867" spans="19:20">
      <c r="S483867" s="33"/>
      <c r="T483867" s="33"/>
    </row>
    <row r="483884" spans="19:20">
      <c r="S483884" s="33"/>
      <c r="T483884" s="33"/>
    </row>
    <row r="483901" spans="19:20">
      <c r="S483901" s="33"/>
      <c r="T483901" s="33"/>
    </row>
    <row r="483918" spans="19:20">
      <c r="S483918" s="33"/>
      <c r="T483918" s="33"/>
    </row>
    <row r="483935" spans="19:20">
      <c r="S483935" s="33"/>
      <c r="T483935" s="33"/>
    </row>
    <row r="483952" spans="19:20">
      <c r="S483952" s="33"/>
      <c r="T483952" s="33"/>
    </row>
    <row r="483969" spans="19:20">
      <c r="S483969" s="33"/>
      <c r="T483969" s="33"/>
    </row>
    <row r="483986" spans="19:20">
      <c r="S483986" s="33"/>
      <c r="T483986" s="33"/>
    </row>
    <row r="484003" spans="19:20">
      <c r="S484003" s="33"/>
      <c r="T484003" s="33"/>
    </row>
    <row r="484020" spans="19:20">
      <c r="S484020" s="33"/>
      <c r="T484020" s="33"/>
    </row>
    <row r="484037" spans="19:20">
      <c r="S484037" s="33"/>
      <c r="T484037" s="33"/>
    </row>
    <row r="484054" spans="19:20">
      <c r="S484054" s="33"/>
      <c r="T484054" s="33"/>
    </row>
    <row r="484071" spans="19:20">
      <c r="S484071" s="33"/>
      <c r="T484071" s="33"/>
    </row>
    <row r="484088" spans="19:20">
      <c r="S484088" s="33"/>
      <c r="T484088" s="33"/>
    </row>
    <row r="484105" spans="19:20">
      <c r="S484105" s="33"/>
      <c r="T484105" s="33"/>
    </row>
    <row r="484122" spans="19:20">
      <c r="S484122" s="33"/>
      <c r="T484122" s="33"/>
    </row>
    <row r="484139" spans="19:20">
      <c r="S484139" s="33"/>
      <c r="T484139" s="33"/>
    </row>
    <row r="484156" spans="19:20">
      <c r="S484156" s="33"/>
      <c r="T484156" s="33"/>
    </row>
    <row r="484173" spans="19:20">
      <c r="S484173" s="33"/>
      <c r="T484173" s="33"/>
    </row>
    <row r="484190" spans="19:20">
      <c r="S484190" s="33"/>
      <c r="T484190" s="33"/>
    </row>
    <row r="484207" spans="19:20">
      <c r="S484207" s="33"/>
      <c r="T484207" s="33"/>
    </row>
    <row r="484224" spans="19:20">
      <c r="S484224" s="33"/>
      <c r="T484224" s="33"/>
    </row>
    <row r="484241" spans="19:20">
      <c r="S484241" s="33"/>
      <c r="T484241" s="33"/>
    </row>
    <row r="484258" spans="19:20">
      <c r="S484258" s="33"/>
      <c r="T484258" s="33"/>
    </row>
    <row r="484275" spans="19:20">
      <c r="S484275" s="33"/>
      <c r="T484275" s="33"/>
    </row>
    <row r="484292" spans="19:20">
      <c r="S484292" s="33"/>
      <c r="T484292" s="33"/>
    </row>
    <row r="484309" spans="19:20">
      <c r="S484309" s="33"/>
      <c r="T484309" s="33"/>
    </row>
    <row r="484326" spans="19:20">
      <c r="S484326" s="33"/>
      <c r="T484326" s="33"/>
    </row>
    <row r="484343" spans="19:20">
      <c r="S484343" s="33"/>
      <c r="T484343" s="33"/>
    </row>
    <row r="484360" spans="19:20">
      <c r="S484360" s="33"/>
      <c r="T484360" s="33"/>
    </row>
    <row r="484377" spans="19:20">
      <c r="S484377" s="33"/>
      <c r="T484377" s="33"/>
    </row>
    <row r="484394" spans="19:20">
      <c r="S484394" s="33"/>
      <c r="T484394" s="33"/>
    </row>
    <row r="484411" spans="19:20">
      <c r="S484411" s="33"/>
      <c r="T484411" s="33"/>
    </row>
    <row r="484428" spans="19:20">
      <c r="S484428" s="33"/>
      <c r="T484428" s="33"/>
    </row>
    <row r="484445" spans="19:20">
      <c r="S484445" s="33"/>
      <c r="T484445" s="33"/>
    </row>
    <row r="484462" spans="19:20">
      <c r="S484462" s="33"/>
      <c r="T484462" s="33"/>
    </row>
    <row r="484479" spans="19:20">
      <c r="S484479" s="33"/>
      <c r="T484479" s="33"/>
    </row>
    <row r="484496" spans="19:20">
      <c r="S484496" s="33"/>
      <c r="T484496" s="33"/>
    </row>
    <row r="484513" spans="19:20">
      <c r="S484513" s="33"/>
      <c r="T484513" s="33"/>
    </row>
    <row r="484530" spans="19:20">
      <c r="S484530" s="33"/>
      <c r="T484530" s="33"/>
    </row>
    <row r="484547" spans="19:20">
      <c r="S484547" s="33"/>
      <c r="T484547" s="33"/>
    </row>
    <row r="484564" spans="19:20">
      <c r="S484564" s="33"/>
      <c r="T484564" s="33"/>
    </row>
    <row r="484581" spans="19:20">
      <c r="S484581" s="33"/>
      <c r="T484581" s="33"/>
    </row>
    <row r="484598" spans="19:20">
      <c r="S484598" s="33"/>
      <c r="T484598" s="33"/>
    </row>
    <row r="484615" spans="19:20">
      <c r="S484615" s="33"/>
      <c r="T484615" s="33"/>
    </row>
    <row r="484632" spans="19:20">
      <c r="S484632" s="33"/>
      <c r="T484632" s="33"/>
    </row>
    <row r="484649" spans="19:20">
      <c r="S484649" s="33"/>
      <c r="T484649" s="33"/>
    </row>
    <row r="484666" spans="19:20">
      <c r="S484666" s="33"/>
      <c r="T484666" s="33"/>
    </row>
    <row r="484683" spans="19:20">
      <c r="S484683" s="33"/>
      <c r="T484683" s="33"/>
    </row>
    <row r="484700" spans="19:20">
      <c r="S484700" s="33"/>
      <c r="T484700" s="33"/>
    </row>
    <row r="484717" spans="19:20">
      <c r="S484717" s="33"/>
      <c r="T484717" s="33"/>
    </row>
    <row r="484734" spans="19:20">
      <c r="S484734" s="33"/>
      <c r="T484734" s="33"/>
    </row>
    <row r="484751" spans="19:20">
      <c r="S484751" s="33"/>
      <c r="T484751" s="33"/>
    </row>
    <row r="484768" spans="19:20">
      <c r="S484768" s="33"/>
      <c r="T484768" s="33"/>
    </row>
    <row r="484785" spans="19:20">
      <c r="S484785" s="33"/>
      <c r="T484785" s="33"/>
    </row>
    <row r="484802" spans="19:20">
      <c r="S484802" s="33"/>
      <c r="T484802" s="33"/>
    </row>
    <row r="484819" spans="19:20">
      <c r="S484819" s="33"/>
      <c r="T484819" s="33"/>
    </row>
    <row r="484836" spans="19:20">
      <c r="S484836" s="33"/>
      <c r="T484836" s="33"/>
    </row>
    <row r="484853" spans="19:20">
      <c r="S484853" s="33"/>
      <c r="T484853" s="33"/>
    </row>
    <row r="484870" spans="19:20">
      <c r="S484870" s="33"/>
      <c r="T484870" s="33"/>
    </row>
    <row r="484887" spans="19:20">
      <c r="S484887" s="33"/>
      <c r="T484887" s="33"/>
    </row>
    <row r="484904" spans="19:20">
      <c r="S484904" s="33"/>
      <c r="T484904" s="33"/>
    </row>
    <row r="484921" spans="19:20">
      <c r="S484921" s="33"/>
      <c r="T484921" s="33"/>
    </row>
    <row r="484938" spans="19:20">
      <c r="S484938" s="33"/>
      <c r="T484938" s="33"/>
    </row>
    <row r="484955" spans="19:20">
      <c r="S484955" s="33"/>
      <c r="T484955" s="33"/>
    </row>
    <row r="484972" spans="19:20">
      <c r="S484972" s="33"/>
      <c r="T484972" s="33"/>
    </row>
    <row r="484989" spans="19:20">
      <c r="S484989" s="33"/>
      <c r="T484989" s="33"/>
    </row>
    <row r="485006" spans="19:20">
      <c r="S485006" s="33"/>
      <c r="T485006" s="33"/>
    </row>
    <row r="485023" spans="19:20">
      <c r="S485023" s="33"/>
      <c r="T485023" s="33"/>
    </row>
    <row r="485040" spans="19:20">
      <c r="S485040" s="33"/>
      <c r="T485040" s="33"/>
    </row>
    <row r="485057" spans="19:20">
      <c r="S485057" s="33"/>
      <c r="T485057" s="33"/>
    </row>
    <row r="485074" spans="19:20">
      <c r="S485074" s="33"/>
      <c r="T485074" s="33"/>
    </row>
    <row r="485091" spans="19:20">
      <c r="S485091" s="33"/>
      <c r="T485091" s="33"/>
    </row>
    <row r="485108" spans="19:20">
      <c r="S485108" s="33"/>
      <c r="T485108" s="33"/>
    </row>
    <row r="485125" spans="19:20">
      <c r="S485125" s="33"/>
      <c r="T485125" s="33"/>
    </row>
    <row r="485142" spans="19:20">
      <c r="S485142" s="33"/>
      <c r="T485142" s="33"/>
    </row>
    <row r="485159" spans="19:20">
      <c r="S485159" s="33"/>
      <c r="T485159" s="33"/>
    </row>
    <row r="485176" spans="19:20">
      <c r="S485176" s="33"/>
      <c r="T485176" s="33"/>
    </row>
    <row r="485193" spans="19:20">
      <c r="S485193" s="33"/>
      <c r="T485193" s="33"/>
    </row>
    <row r="485210" spans="19:20">
      <c r="S485210" s="33"/>
      <c r="T485210" s="33"/>
    </row>
    <row r="485227" spans="19:20">
      <c r="S485227" s="33"/>
      <c r="T485227" s="33"/>
    </row>
    <row r="485244" spans="19:20">
      <c r="S485244" s="33"/>
      <c r="T485244" s="33"/>
    </row>
    <row r="485261" spans="19:20">
      <c r="S485261" s="33"/>
      <c r="T485261" s="33"/>
    </row>
    <row r="485278" spans="19:20">
      <c r="S485278" s="33"/>
      <c r="T485278" s="33"/>
    </row>
    <row r="485295" spans="19:20">
      <c r="S485295" s="33"/>
      <c r="T485295" s="33"/>
    </row>
    <row r="485312" spans="19:20">
      <c r="S485312" s="33"/>
      <c r="T485312" s="33"/>
    </row>
    <row r="485329" spans="19:20">
      <c r="S485329" s="33"/>
      <c r="T485329" s="33"/>
    </row>
    <row r="485346" spans="19:20">
      <c r="S485346" s="33"/>
      <c r="T485346" s="33"/>
    </row>
    <row r="485363" spans="19:20">
      <c r="S485363" s="33"/>
      <c r="T485363" s="33"/>
    </row>
    <row r="485380" spans="19:20">
      <c r="S485380" s="33"/>
      <c r="T485380" s="33"/>
    </row>
    <row r="485397" spans="19:20">
      <c r="S485397" s="33"/>
      <c r="T485397" s="33"/>
    </row>
    <row r="485414" spans="19:20">
      <c r="S485414" s="33"/>
      <c r="T485414" s="33"/>
    </row>
    <row r="485431" spans="19:20">
      <c r="S485431" s="33"/>
      <c r="T485431" s="33"/>
    </row>
    <row r="485448" spans="19:20">
      <c r="S485448" s="33"/>
      <c r="T485448" s="33"/>
    </row>
    <row r="485465" spans="19:20">
      <c r="S485465" s="33"/>
      <c r="T485465" s="33"/>
    </row>
    <row r="485482" spans="19:20">
      <c r="S485482" s="33"/>
      <c r="T485482" s="33"/>
    </row>
    <row r="485499" spans="19:20">
      <c r="S485499" s="33"/>
      <c r="T485499" s="33"/>
    </row>
    <row r="485516" spans="19:20">
      <c r="S485516" s="33"/>
      <c r="T485516" s="33"/>
    </row>
    <row r="485533" spans="19:20">
      <c r="S485533" s="33"/>
      <c r="T485533" s="33"/>
    </row>
    <row r="485550" spans="19:20">
      <c r="S485550" s="33"/>
      <c r="T485550" s="33"/>
    </row>
    <row r="485567" spans="19:20">
      <c r="S485567" s="33"/>
      <c r="T485567" s="33"/>
    </row>
    <row r="485584" spans="19:20">
      <c r="S485584" s="33"/>
      <c r="T485584" s="33"/>
    </row>
    <row r="485601" spans="19:20">
      <c r="S485601" s="33"/>
      <c r="T485601" s="33"/>
    </row>
    <row r="485618" spans="19:20">
      <c r="S485618" s="33"/>
      <c r="T485618" s="33"/>
    </row>
    <row r="485635" spans="19:20">
      <c r="S485635" s="33"/>
      <c r="T485635" s="33"/>
    </row>
    <row r="485652" spans="19:20">
      <c r="S485652" s="33"/>
      <c r="T485652" s="33"/>
    </row>
    <row r="485669" spans="19:20">
      <c r="S485669" s="33"/>
      <c r="T485669" s="33"/>
    </row>
    <row r="485686" spans="19:20">
      <c r="S485686" s="33"/>
      <c r="T485686" s="33"/>
    </row>
    <row r="485703" spans="19:20">
      <c r="S485703" s="33"/>
      <c r="T485703" s="33"/>
    </row>
    <row r="485720" spans="19:20">
      <c r="S485720" s="33"/>
      <c r="T485720" s="33"/>
    </row>
    <row r="485737" spans="19:20">
      <c r="S485737" s="33"/>
      <c r="T485737" s="33"/>
    </row>
    <row r="485754" spans="19:20">
      <c r="S485754" s="33"/>
      <c r="T485754" s="33"/>
    </row>
    <row r="485771" spans="19:20">
      <c r="S485771" s="33"/>
      <c r="T485771" s="33"/>
    </row>
    <row r="485788" spans="19:20">
      <c r="S485788" s="33"/>
      <c r="T485788" s="33"/>
    </row>
    <row r="485805" spans="19:20">
      <c r="S485805" s="33"/>
      <c r="T485805" s="33"/>
    </row>
    <row r="485822" spans="19:20">
      <c r="S485822" s="33"/>
      <c r="T485822" s="33"/>
    </row>
    <row r="485839" spans="19:20">
      <c r="S485839" s="33"/>
      <c r="T485839" s="33"/>
    </row>
    <row r="485856" spans="19:20">
      <c r="S485856" s="33"/>
      <c r="T485856" s="33"/>
    </row>
    <row r="485873" spans="19:20">
      <c r="S485873" s="33"/>
      <c r="T485873" s="33"/>
    </row>
    <row r="485890" spans="19:20">
      <c r="S485890" s="33"/>
      <c r="T485890" s="33"/>
    </row>
    <row r="485907" spans="19:20">
      <c r="S485907" s="33"/>
      <c r="T485907" s="33"/>
    </row>
    <row r="485924" spans="19:20">
      <c r="S485924" s="33"/>
      <c r="T485924" s="33"/>
    </row>
    <row r="485941" spans="19:20">
      <c r="S485941" s="33"/>
      <c r="T485941" s="33"/>
    </row>
    <row r="485958" spans="19:20">
      <c r="S485958" s="33"/>
      <c r="T485958" s="33"/>
    </row>
    <row r="485975" spans="19:20">
      <c r="S485975" s="33"/>
      <c r="T485975" s="33"/>
    </row>
    <row r="485992" spans="19:20">
      <c r="S485992" s="33"/>
      <c r="T485992" s="33"/>
    </row>
    <row r="486009" spans="19:20">
      <c r="S486009" s="33"/>
      <c r="T486009" s="33"/>
    </row>
    <row r="486026" spans="19:20">
      <c r="S486026" s="33"/>
      <c r="T486026" s="33"/>
    </row>
    <row r="486043" spans="19:20">
      <c r="S486043" s="33"/>
      <c r="T486043" s="33"/>
    </row>
    <row r="486060" spans="19:20">
      <c r="S486060" s="33"/>
      <c r="T486060" s="33"/>
    </row>
    <row r="486077" spans="19:20">
      <c r="S486077" s="33"/>
      <c r="T486077" s="33"/>
    </row>
    <row r="486094" spans="19:20">
      <c r="S486094" s="33"/>
      <c r="T486094" s="33"/>
    </row>
    <row r="486111" spans="19:20">
      <c r="S486111" s="33"/>
      <c r="T486111" s="33"/>
    </row>
    <row r="486128" spans="19:20">
      <c r="S486128" s="33"/>
      <c r="T486128" s="33"/>
    </row>
    <row r="486145" spans="19:20">
      <c r="S486145" s="33"/>
      <c r="T486145" s="33"/>
    </row>
    <row r="486162" spans="19:20">
      <c r="S486162" s="33"/>
      <c r="T486162" s="33"/>
    </row>
    <row r="486179" spans="19:20">
      <c r="S486179" s="33"/>
      <c r="T486179" s="33"/>
    </row>
    <row r="486196" spans="19:20">
      <c r="S486196" s="33"/>
      <c r="T486196" s="33"/>
    </row>
    <row r="486213" spans="19:20">
      <c r="S486213" s="33"/>
      <c r="T486213" s="33"/>
    </row>
    <row r="486230" spans="19:20">
      <c r="S486230" s="33"/>
      <c r="T486230" s="33"/>
    </row>
    <row r="486247" spans="19:20">
      <c r="S486247" s="33"/>
      <c r="T486247" s="33"/>
    </row>
    <row r="486264" spans="19:20">
      <c r="S486264" s="33"/>
      <c r="T486264" s="33"/>
    </row>
    <row r="486281" spans="19:20">
      <c r="S486281" s="33"/>
      <c r="T486281" s="33"/>
    </row>
    <row r="486298" spans="19:20">
      <c r="S486298" s="33"/>
      <c r="T486298" s="33"/>
    </row>
    <row r="486315" spans="19:20">
      <c r="S486315" s="33"/>
      <c r="T486315" s="33"/>
    </row>
    <row r="486332" spans="19:20">
      <c r="S486332" s="33"/>
      <c r="T486332" s="33"/>
    </row>
    <row r="486349" spans="19:20">
      <c r="S486349" s="33"/>
      <c r="T486349" s="33"/>
    </row>
    <row r="486366" spans="19:20">
      <c r="S486366" s="33"/>
      <c r="T486366" s="33"/>
    </row>
    <row r="486383" spans="19:20">
      <c r="S486383" s="33"/>
      <c r="T486383" s="33"/>
    </row>
    <row r="486400" spans="19:20">
      <c r="S486400" s="33"/>
      <c r="T486400" s="33"/>
    </row>
    <row r="486417" spans="19:20">
      <c r="S486417" s="33"/>
      <c r="T486417" s="33"/>
    </row>
    <row r="486434" spans="19:20">
      <c r="S486434" s="33"/>
      <c r="T486434" s="33"/>
    </row>
    <row r="486451" spans="19:20">
      <c r="S486451" s="33"/>
      <c r="T486451" s="33"/>
    </row>
    <row r="486468" spans="19:20">
      <c r="S486468" s="33"/>
      <c r="T486468" s="33"/>
    </row>
    <row r="486485" spans="19:20">
      <c r="S486485" s="33"/>
      <c r="T486485" s="33"/>
    </row>
    <row r="486502" spans="19:20">
      <c r="S486502" s="33"/>
      <c r="T486502" s="33"/>
    </row>
    <row r="486519" spans="19:20">
      <c r="S486519" s="33"/>
      <c r="T486519" s="33"/>
    </row>
    <row r="486536" spans="19:20">
      <c r="S486536" s="33"/>
      <c r="T486536" s="33"/>
    </row>
    <row r="486553" spans="19:20">
      <c r="S486553" s="33"/>
      <c r="T486553" s="33"/>
    </row>
    <row r="486570" spans="19:20">
      <c r="S486570" s="33"/>
      <c r="T486570" s="33"/>
    </row>
    <row r="486587" spans="19:20">
      <c r="S486587" s="33"/>
      <c r="T486587" s="33"/>
    </row>
    <row r="486604" spans="19:20">
      <c r="S486604" s="33"/>
      <c r="T486604" s="33"/>
    </row>
    <row r="486621" spans="19:20">
      <c r="S486621" s="33"/>
      <c r="T486621" s="33"/>
    </row>
    <row r="486638" spans="19:20">
      <c r="S486638" s="33"/>
      <c r="T486638" s="33"/>
    </row>
    <row r="486655" spans="19:20">
      <c r="S486655" s="33"/>
      <c r="T486655" s="33"/>
    </row>
    <row r="486672" spans="19:20">
      <c r="S486672" s="33"/>
      <c r="T486672" s="33"/>
    </row>
    <row r="486689" spans="19:20">
      <c r="S486689" s="33"/>
      <c r="T486689" s="33"/>
    </row>
    <row r="486706" spans="19:20">
      <c r="S486706" s="33"/>
      <c r="T486706" s="33"/>
    </row>
    <row r="486723" spans="19:20">
      <c r="S486723" s="33"/>
      <c r="T486723" s="33"/>
    </row>
    <row r="486740" spans="19:20">
      <c r="S486740" s="33"/>
      <c r="T486740" s="33"/>
    </row>
    <row r="486757" spans="19:20">
      <c r="S486757" s="33"/>
      <c r="T486757" s="33"/>
    </row>
    <row r="486774" spans="19:20">
      <c r="S486774" s="33"/>
      <c r="T486774" s="33"/>
    </row>
    <row r="486791" spans="19:20">
      <c r="S486791" s="33"/>
      <c r="T486791" s="33"/>
    </row>
    <row r="486808" spans="19:20">
      <c r="S486808" s="33"/>
      <c r="T486808" s="33"/>
    </row>
    <row r="486825" spans="19:20">
      <c r="S486825" s="33"/>
      <c r="T486825" s="33"/>
    </row>
    <row r="486842" spans="19:20">
      <c r="S486842" s="33"/>
      <c r="T486842" s="33"/>
    </row>
    <row r="486859" spans="19:20">
      <c r="S486859" s="33"/>
      <c r="T486859" s="33"/>
    </row>
    <row r="486876" spans="19:20">
      <c r="S486876" s="33"/>
      <c r="T486876" s="33"/>
    </row>
    <row r="486893" spans="19:20">
      <c r="S486893" s="33"/>
      <c r="T486893" s="33"/>
    </row>
    <row r="486910" spans="19:20">
      <c r="S486910" s="33"/>
      <c r="T486910" s="33"/>
    </row>
    <row r="486927" spans="19:20">
      <c r="S486927" s="33"/>
      <c r="T486927" s="33"/>
    </row>
    <row r="486944" spans="19:20">
      <c r="S486944" s="33"/>
      <c r="T486944" s="33"/>
    </row>
    <row r="486961" spans="19:20">
      <c r="S486961" s="33"/>
      <c r="T486961" s="33"/>
    </row>
    <row r="486978" spans="19:20">
      <c r="S486978" s="33"/>
      <c r="T486978" s="33"/>
    </row>
    <row r="486995" spans="19:20">
      <c r="S486995" s="33"/>
      <c r="T486995" s="33"/>
    </row>
    <row r="487012" spans="19:20">
      <c r="S487012" s="33"/>
      <c r="T487012" s="33"/>
    </row>
    <row r="487029" spans="19:20">
      <c r="S487029" s="33"/>
      <c r="T487029" s="33"/>
    </row>
    <row r="487046" spans="19:20">
      <c r="S487046" s="33"/>
      <c r="T487046" s="33"/>
    </row>
    <row r="487063" spans="19:20">
      <c r="S487063" s="33"/>
      <c r="T487063" s="33"/>
    </row>
    <row r="487080" spans="19:20">
      <c r="S487080" s="33"/>
      <c r="T487080" s="33"/>
    </row>
    <row r="487097" spans="19:20">
      <c r="S487097" s="33"/>
      <c r="T487097" s="33"/>
    </row>
    <row r="487114" spans="19:20">
      <c r="S487114" s="33"/>
      <c r="T487114" s="33"/>
    </row>
    <row r="487131" spans="19:20">
      <c r="S487131" s="33"/>
      <c r="T487131" s="33"/>
    </row>
    <row r="487148" spans="19:20">
      <c r="S487148" s="33"/>
      <c r="T487148" s="33"/>
    </row>
    <row r="487165" spans="19:20">
      <c r="S487165" s="33"/>
      <c r="T487165" s="33"/>
    </row>
    <row r="487182" spans="19:20">
      <c r="S487182" s="33"/>
      <c r="T487182" s="33"/>
    </row>
    <row r="487199" spans="19:20">
      <c r="S487199" s="33"/>
      <c r="T487199" s="33"/>
    </row>
    <row r="487216" spans="19:20">
      <c r="S487216" s="33"/>
      <c r="T487216" s="33"/>
    </row>
    <row r="487233" spans="19:20">
      <c r="S487233" s="33"/>
      <c r="T487233" s="33"/>
    </row>
    <row r="487250" spans="19:20">
      <c r="S487250" s="33"/>
      <c r="T487250" s="33"/>
    </row>
    <row r="487267" spans="19:20">
      <c r="S487267" s="33"/>
      <c r="T487267" s="33"/>
    </row>
    <row r="487284" spans="19:20">
      <c r="S487284" s="33"/>
      <c r="T487284" s="33"/>
    </row>
    <row r="487301" spans="19:20">
      <c r="S487301" s="33"/>
      <c r="T487301" s="33"/>
    </row>
    <row r="487318" spans="19:20">
      <c r="S487318" s="33"/>
      <c r="T487318" s="33"/>
    </row>
    <row r="487335" spans="19:20">
      <c r="S487335" s="33"/>
      <c r="T487335" s="33"/>
    </row>
    <row r="487352" spans="19:20">
      <c r="S487352" s="33"/>
      <c r="T487352" s="33"/>
    </row>
    <row r="487369" spans="19:20">
      <c r="S487369" s="33"/>
      <c r="T487369" s="33"/>
    </row>
    <row r="487386" spans="19:20">
      <c r="S487386" s="33"/>
      <c r="T487386" s="33"/>
    </row>
    <row r="487403" spans="19:20">
      <c r="S487403" s="33"/>
      <c r="T487403" s="33"/>
    </row>
    <row r="487420" spans="19:20">
      <c r="S487420" s="33"/>
      <c r="T487420" s="33"/>
    </row>
    <row r="487437" spans="19:20">
      <c r="S487437" s="33"/>
      <c r="T487437" s="33"/>
    </row>
    <row r="487454" spans="19:20">
      <c r="S487454" s="33"/>
      <c r="T487454" s="33"/>
    </row>
    <row r="487471" spans="19:20">
      <c r="S487471" s="33"/>
      <c r="T487471" s="33"/>
    </row>
    <row r="487488" spans="19:20">
      <c r="S487488" s="33"/>
      <c r="T487488" s="33"/>
    </row>
    <row r="487505" spans="19:20">
      <c r="S487505" s="33"/>
      <c r="T487505" s="33"/>
    </row>
    <row r="487522" spans="19:20">
      <c r="S487522" s="33"/>
      <c r="T487522" s="33"/>
    </row>
    <row r="487539" spans="19:20">
      <c r="S487539" s="33"/>
      <c r="T487539" s="33"/>
    </row>
    <row r="487556" spans="19:20">
      <c r="S487556" s="33"/>
      <c r="T487556" s="33"/>
    </row>
    <row r="487573" spans="19:20">
      <c r="S487573" s="33"/>
      <c r="T487573" s="33"/>
    </row>
    <row r="487590" spans="19:20">
      <c r="S487590" s="33"/>
      <c r="T487590" s="33"/>
    </row>
    <row r="487607" spans="19:20">
      <c r="S487607" s="33"/>
      <c r="T487607" s="33"/>
    </row>
    <row r="487624" spans="19:20">
      <c r="S487624" s="33"/>
      <c r="T487624" s="33"/>
    </row>
    <row r="487641" spans="19:20">
      <c r="S487641" s="33"/>
      <c r="T487641" s="33"/>
    </row>
    <row r="487658" spans="19:20">
      <c r="S487658" s="33"/>
      <c r="T487658" s="33"/>
    </row>
    <row r="487675" spans="19:20">
      <c r="S487675" s="33"/>
      <c r="T487675" s="33"/>
    </row>
    <row r="487692" spans="19:20">
      <c r="S487692" s="33"/>
      <c r="T487692" s="33"/>
    </row>
    <row r="487709" spans="19:20">
      <c r="S487709" s="33"/>
      <c r="T487709" s="33"/>
    </row>
    <row r="487726" spans="19:20">
      <c r="S487726" s="33"/>
      <c r="T487726" s="33"/>
    </row>
    <row r="487743" spans="19:20">
      <c r="S487743" s="33"/>
      <c r="T487743" s="33"/>
    </row>
    <row r="487760" spans="19:20">
      <c r="S487760" s="33"/>
      <c r="T487760" s="33"/>
    </row>
    <row r="487777" spans="19:20">
      <c r="S487777" s="33"/>
      <c r="T487777" s="33"/>
    </row>
    <row r="487794" spans="19:20">
      <c r="S487794" s="33"/>
      <c r="T487794" s="33"/>
    </row>
    <row r="487811" spans="19:20">
      <c r="S487811" s="33"/>
      <c r="T487811" s="33"/>
    </row>
    <row r="487828" spans="19:20">
      <c r="S487828" s="33"/>
      <c r="T487828" s="33"/>
    </row>
    <row r="487845" spans="19:20">
      <c r="S487845" s="33"/>
      <c r="T487845" s="33"/>
    </row>
    <row r="487862" spans="19:20">
      <c r="S487862" s="33"/>
      <c r="T487862" s="33"/>
    </row>
    <row r="487879" spans="19:20">
      <c r="S487879" s="33"/>
      <c r="T487879" s="33"/>
    </row>
    <row r="487896" spans="19:20">
      <c r="S487896" s="33"/>
      <c r="T487896" s="33"/>
    </row>
    <row r="487913" spans="19:20">
      <c r="S487913" s="33"/>
      <c r="T487913" s="33"/>
    </row>
    <row r="487930" spans="19:20">
      <c r="S487930" s="33"/>
      <c r="T487930" s="33"/>
    </row>
    <row r="487947" spans="19:20">
      <c r="S487947" s="33"/>
      <c r="T487947" s="33"/>
    </row>
    <row r="487964" spans="19:20">
      <c r="S487964" s="33"/>
      <c r="T487964" s="33"/>
    </row>
    <row r="487981" spans="19:20">
      <c r="S487981" s="33"/>
      <c r="T487981" s="33"/>
    </row>
    <row r="487998" spans="19:20">
      <c r="S487998" s="33"/>
      <c r="T487998" s="33"/>
    </row>
    <row r="488015" spans="19:20">
      <c r="S488015" s="33"/>
      <c r="T488015" s="33"/>
    </row>
    <row r="488032" spans="19:20">
      <c r="S488032" s="33"/>
      <c r="T488032" s="33"/>
    </row>
    <row r="488049" spans="19:20">
      <c r="S488049" s="33"/>
      <c r="T488049" s="33"/>
    </row>
    <row r="488066" spans="19:20">
      <c r="S488066" s="33"/>
      <c r="T488066" s="33"/>
    </row>
    <row r="488083" spans="19:20">
      <c r="S488083" s="33"/>
      <c r="T488083" s="33"/>
    </row>
    <row r="488100" spans="19:20">
      <c r="S488100" s="33"/>
      <c r="T488100" s="33"/>
    </row>
    <row r="488117" spans="19:20">
      <c r="S488117" s="33"/>
      <c r="T488117" s="33"/>
    </row>
    <row r="488134" spans="19:20">
      <c r="S488134" s="33"/>
      <c r="T488134" s="33"/>
    </row>
    <row r="488151" spans="19:20">
      <c r="S488151" s="33"/>
      <c r="T488151" s="33"/>
    </row>
    <row r="488168" spans="19:20">
      <c r="S488168" s="33"/>
      <c r="T488168" s="33"/>
    </row>
    <row r="488185" spans="19:20">
      <c r="S488185" s="33"/>
      <c r="T488185" s="33"/>
    </row>
    <row r="488202" spans="19:20">
      <c r="S488202" s="33"/>
      <c r="T488202" s="33"/>
    </row>
    <row r="488219" spans="19:20">
      <c r="S488219" s="33"/>
      <c r="T488219" s="33"/>
    </row>
    <row r="488236" spans="19:20">
      <c r="S488236" s="33"/>
      <c r="T488236" s="33"/>
    </row>
    <row r="488253" spans="19:20">
      <c r="S488253" s="33"/>
      <c r="T488253" s="33"/>
    </row>
    <row r="488270" spans="19:20">
      <c r="S488270" s="33"/>
      <c r="T488270" s="33"/>
    </row>
    <row r="488287" spans="19:20">
      <c r="S488287" s="33"/>
      <c r="T488287" s="33"/>
    </row>
    <row r="488304" spans="19:20">
      <c r="S488304" s="33"/>
      <c r="T488304" s="33"/>
    </row>
    <row r="488321" spans="19:20">
      <c r="S488321" s="33"/>
      <c r="T488321" s="33"/>
    </row>
    <row r="488338" spans="19:20">
      <c r="S488338" s="33"/>
      <c r="T488338" s="33"/>
    </row>
    <row r="488355" spans="19:20">
      <c r="S488355" s="33"/>
      <c r="T488355" s="33"/>
    </row>
    <row r="488372" spans="19:20">
      <c r="S488372" s="33"/>
      <c r="T488372" s="33"/>
    </row>
    <row r="488389" spans="19:20">
      <c r="S488389" s="33"/>
      <c r="T488389" s="33"/>
    </row>
    <row r="488406" spans="19:20">
      <c r="S488406" s="33"/>
      <c r="T488406" s="33"/>
    </row>
    <row r="488423" spans="19:20">
      <c r="S488423" s="33"/>
      <c r="T488423" s="33"/>
    </row>
    <row r="488440" spans="19:20">
      <c r="S488440" s="33"/>
      <c r="T488440" s="33"/>
    </row>
    <row r="488457" spans="19:20">
      <c r="S488457" s="33"/>
      <c r="T488457" s="33"/>
    </row>
    <row r="488474" spans="19:20">
      <c r="S488474" s="33"/>
      <c r="T488474" s="33"/>
    </row>
    <row r="488491" spans="19:20">
      <c r="S488491" s="33"/>
      <c r="T488491" s="33"/>
    </row>
    <row r="488508" spans="19:20">
      <c r="S488508" s="33"/>
      <c r="T488508" s="33"/>
    </row>
    <row r="488525" spans="19:20">
      <c r="S488525" s="33"/>
      <c r="T488525" s="33"/>
    </row>
    <row r="488542" spans="19:20">
      <c r="S488542" s="33"/>
      <c r="T488542" s="33"/>
    </row>
    <row r="488559" spans="19:20">
      <c r="S488559" s="33"/>
      <c r="T488559" s="33"/>
    </row>
    <row r="488576" spans="19:20">
      <c r="S488576" s="33"/>
      <c r="T488576" s="33"/>
    </row>
    <row r="488593" spans="19:20">
      <c r="S488593" s="33"/>
      <c r="T488593" s="33"/>
    </row>
    <row r="488610" spans="19:20">
      <c r="S488610" s="33"/>
      <c r="T488610" s="33"/>
    </row>
    <row r="488627" spans="19:20">
      <c r="S488627" s="33"/>
      <c r="T488627" s="33"/>
    </row>
    <row r="488644" spans="19:20">
      <c r="S488644" s="33"/>
      <c r="T488644" s="33"/>
    </row>
    <row r="488661" spans="19:20">
      <c r="S488661" s="33"/>
      <c r="T488661" s="33"/>
    </row>
    <row r="488678" spans="19:20">
      <c r="S488678" s="33"/>
      <c r="T488678" s="33"/>
    </row>
    <row r="488695" spans="19:20">
      <c r="S488695" s="33"/>
      <c r="T488695" s="33"/>
    </row>
    <row r="488712" spans="19:20">
      <c r="S488712" s="33"/>
      <c r="T488712" s="33"/>
    </row>
    <row r="488729" spans="19:20">
      <c r="S488729" s="33"/>
      <c r="T488729" s="33"/>
    </row>
    <row r="488746" spans="19:20">
      <c r="S488746" s="33"/>
      <c r="T488746" s="33"/>
    </row>
    <row r="488763" spans="19:20">
      <c r="S488763" s="33"/>
      <c r="T488763" s="33"/>
    </row>
    <row r="488780" spans="19:20">
      <c r="S488780" s="33"/>
      <c r="T488780" s="33"/>
    </row>
    <row r="488797" spans="19:20">
      <c r="S488797" s="33"/>
      <c r="T488797" s="33"/>
    </row>
    <row r="488814" spans="19:20">
      <c r="S488814" s="33"/>
      <c r="T488814" s="33"/>
    </row>
    <row r="488831" spans="19:20">
      <c r="S488831" s="33"/>
      <c r="T488831" s="33"/>
    </row>
    <row r="488848" spans="19:20">
      <c r="S488848" s="33"/>
      <c r="T488848" s="33"/>
    </row>
    <row r="488865" spans="19:20">
      <c r="S488865" s="33"/>
      <c r="T488865" s="33"/>
    </row>
    <row r="488882" spans="19:20">
      <c r="S488882" s="33"/>
      <c r="T488882" s="33"/>
    </row>
    <row r="488899" spans="19:20">
      <c r="S488899" s="33"/>
      <c r="T488899" s="33"/>
    </row>
    <row r="488916" spans="19:20">
      <c r="S488916" s="33"/>
      <c r="T488916" s="33"/>
    </row>
    <row r="488933" spans="19:20">
      <c r="S488933" s="33"/>
      <c r="T488933" s="33"/>
    </row>
    <row r="488950" spans="19:20">
      <c r="S488950" s="33"/>
      <c r="T488950" s="33"/>
    </row>
    <row r="488967" spans="19:20">
      <c r="S488967" s="33"/>
      <c r="T488967" s="33"/>
    </row>
    <row r="488984" spans="19:20">
      <c r="S488984" s="33"/>
      <c r="T488984" s="33"/>
    </row>
    <row r="489001" spans="19:20">
      <c r="S489001" s="33"/>
      <c r="T489001" s="33"/>
    </row>
    <row r="489018" spans="19:20">
      <c r="S489018" s="33"/>
      <c r="T489018" s="33"/>
    </row>
    <row r="489035" spans="19:20">
      <c r="S489035" s="33"/>
      <c r="T489035" s="33"/>
    </row>
    <row r="489052" spans="19:20">
      <c r="S489052" s="33"/>
      <c r="T489052" s="33"/>
    </row>
    <row r="489069" spans="19:20">
      <c r="S489069" s="33"/>
      <c r="T489069" s="33"/>
    </row>
    <row r="489086" spans="19:20">
      <c r="S489086" s="33"/>
      <c r="T489086" s="33"/>
    </row>
    <row r="489103" spans="19:20">
      <c r="S489103" s="33"/>
      <c r="T489103" s="33"/>
    </row>
    <row r="489120" spans="19:20">
      <c r="S489120" s="33"/>
      <c r="T489120" s="33"/>
    </row>
    <row r="489137" spans="19:20">
      <c r="S489137" s="33"/>
      <c r="T489137" s="33"/>
    </row>
    <row r="489154" spans="19:20">
      <c r="S489154" s="33"/>
      <c r="T489154" s="33"/>
    </row>
    <row r="489171" spans="19:20">
      <c r="S489171" s="33"/>
      <c r="T489171" s="33"/>
    </row>
    <row r="489188" spans="19:20">
      <c r="S489188" s="33"/>
      <c r="T489188" s="33"/>
    </row>
    <row r="489205" spans="19:20">
      <c r="S489205" s="33"/>
      <c r="T489205" s="33"/>
    </row>
    <row r="489222" spans="19:20">
      <c r="S489222" s="33"/>
      <c r="T489222" s="33"/>
    </row>
    <row r="489239" spans="19:20">
      <c r="S489239" s="33"/>
      <c r="T489239" s="33"/>
    </row>
    <row r="489256" spans="19:20">
      <c r="S489256" s="33"/>
      <c r="T489256" s="33"/>
    </row>
    <row r="489273" spans="19:20">
      <c r="S489273" s="33"/>
      <c r="T489273" s="33"/>
    </row>
    <row r="489290" spans="19:20">
      <c r="S489290" s="33"/>
      <c r="T489290" s="33"/>
    </row>
    <row r="489307" spans="19:20">
      <c r="S489307" s="33"/>
      <c r="T489307" s="33"/>
    </row>
    <row r="489324" spans="19:20">
      <c r="S489324" s="33"/>
      <c r="T489324" s="33"/>
    </row>
    <row r="489341" spans="19:20">
      <c r="S489341" s="33"/>
      <c r="T489341" s="33"/>
    </row>
    <row r="489358" spans="19:20">
      <c r="S489358" s="33"/>
      <c r="T489358" s="33"/>
    </row>
    <row r="489375" spans="19:20">
      <c r="S489375" s="33"/>
      <c r="T489375" s="33"/>
    </row>
    <row r="489392" spans="19:20">
      <c r="S489392" s="33"/>
      <c r="T489392" s="33"/>
    </row>
    <row r="489409" spans="19:20">
      <c r="S489409" s="33"/>
      <c r="T489409" s="33"/>
    </row>
    <row r="489426" spans="19:20">
      <c r="S489426" s="33"/>
      <c r="T489426" s="33"/>
    </row>
    <row r="489443" spans="19:20">
      <c r="S489443" s="33"/>
      <c r="T489443" s="33"/>
    </row>
    <row r="489460" spans="19:20">
      <c r="S489460" s="33"/>
      <c r="T489460" s="33"/>
    </row>
    <row r="489477" spans="19:20">
      <c r="S489477" s="33"/>
      <c r="T489477" s="33"/>
    </row>
    <row r="489494" spans="19:20">
      <c r="S489494" s="33"/>
      <c r="T489494" s="33"/>
    </row>
    <row r="489511" spans="19:20">
      <c r="S489511" s="33"/>
      <c r="T489511" s="33"/>
    </row>
    <row r="489528" spans="19:20">
      <c r="S489528" s="33"/>
      <c r="T489528" s="33"/>
    </row>
    <row r="489545" spans="19:20">
      <c r="S489545" s="33"/>
      <c r="T489545" s="33"/>
    </row>
    <row r="489562" spans="19:20">
      <c r="S489562" s="33"/>
      <c r="T489562" s="33"/>
    </row>
    <row r="489579" spans="19:20">
      <c r="S489579" s="33"/>
      <c r="T489579" s="33"/>
    </row>
    <row r="489596" spans="19:20">
      <c r="S489596" s="33"/>
      <c r="T489596" s="33"/>
    </row>
    <row r="489613" spans="19:20">
      <c r="S489613" s="33"/>
      <c r="T489613" s="33"/>
    </row>
    <row r="489630" spans="19:20">
      <c r="S489630" s="33"/>
      <c r="T489630" s="33"/>
    </row>
    <row r="489647" spans="19:20">
      <c r="S489647" s="33"/>
      <c r="T489647" s="33"/>
    </row>
    <row r="489664" spans="19:20">
      <c r="S489664" s="33"/>
      <c r="T489664" s="33"/>
    </row>
    <row r="489681" spans="19:20">
      <c r="S489681" s="33"/>
      <c r="T489681" s="33"/>
    </row>
    <row r="489698" spans="19:20">
      <c r="S489698" s="33"/>
      <c r="T489698" s="33"/>
    </row>
    <row r="489715" spans="19:20">
      <c r="S489715" s="33"/>
      <c r="T489715" s="33"/>
    </row>
    <row r="489732" spans="19:20">
      <c r="S489732" s="33"/>
      <c r="T489732" s="33"/>
    </row>
    <row r="489749" spans="19:20">
      <c r="S489749" s="33"/>
      <c r="T489749" s="33"/>
    </row>
    <row r="489766" spans="19:20">
      <c r="S489766" s="33"/>
      <c r="T489766" s="33"/>
    </row>
    <row r="489783" spans="19:20">
      <c r="S489783" s="33"/>
      <c r="T489783" s="33"/>
    </row>
    <row r="489800" spans="19:20">
      <c r="S489800" s="33"/>
      <c r="T489800" s="33"/>
    </row>
    <row r="489817" spans="19:20">
      <c r="S489817" s="33"/>
      <c r="T489817" s="33"/>
    </row>
    <row r="489834" spans="19:20">
      <c r="S489834" s="33"/>
      <c r="T489834" s="33"/>
    </row>
    <row r="489851" spans="19:20">
      <c r="S489851" s="33"/>
      <c r="T489851" s="33"/>
    </row>
    <row r="489868" spans="19:20">
      <c r="S489868" s="33"/>
      <c r="T489868" s="33"/>
    </row>
    <row r="489885" spans="19:20">
      <c r="S489885" s="33"/>
      <c r="T489885" s="33"/>
    </row>
    <row r="489902" spans="19:20">
      <c r="S489902" s="33"/>
      <c r="T489902" s="33"/>
    </row>
    <row r="489919" spans="19:20">
      <c r="S489919" s="33"/>
      <c r="T489919" s="33"/>
    </row>
    <row r="489936" spans="19:20">
      <c r="S489936" s="33"/>
      <c r="T489936" s="33"/>
    </row>
    <row r="489953" spans="19:20">
      <c r="S489953" s="33"/>
      <c r="T489953" s="33"/>
    </row>
    <row r="489970" spans="19:20">
      <c r="S489970" s="33"/>
      <c r="T489970" s="33"/>
    </row>
    <row r="489987" spans="19:20">
      <c r="S489987" s="33"/>
      <c r="T489987" s="33"/>
    </row>
    <row r="490004" spans="19:20">
      <c r="S490004" s="33"/>
      <c r="T490004" s="33"/>
    </row>
    <row r="490021" spans="19:20">
      <c r="S490021" s="33"/>
      <c r="T490021" s="33"/>
    </row>
    <row r="490038" spans="19:20">
      <c r="S490038" s="33"/>
      <c r="T490038" s="33"/>
    </row>
    <row r="490055" spans="19:20">
      <c r="S490055" s="33"/>
      <c r="T490055" s="33"/>
    </row>
    <row r="490072" spans="19:20">
      <c r="S490072" s="33"/>
      <c r="T490072" s="33"/>
    </row>
    <row r="490089" spans="19:20">
      <c r="S490089" s="33"/>
      <c r="T490089" s="33"/>
    </row>
    <row r="490106" spans="19:20">
      <c r="S490106" s="33"/>
      <c r="T490106" s="33"/>
    </row>
    <row r="490123" spans="19:20">
      <c r="S490123" s="33"/>
      <c r="T490123" s="33"/>
    </row>
    <row r="490140" spans="19:20">
      <c r="S490140" s="33"/>
      <c r="T490140" s="33"/>
    </row>
    <row r="490157" spans="19:20">
      <c r="S490157" s="33"/>
      <c r="T490157" s="33"/>
    </row>
    <row r="490174" spans="19:20">
      <c r="S490174" s="33"/>
      <c r="T490174" s="33"/>
    </row>
    <row r="490191" spans="19:20">
      <c r="S490191" s="33"/>
      <c r="T490191" s="33"/>
    </row>
    <row r="490208" spans="19:20">
      <c r="S490208" s="33"/>
      <c r="T490208" s="33"/>
    </row>
    <row r="490225" spans="19:20">
      <c r="S490225" s="33"/>
      <c r="T490225" s="33"/>
    </row>
    <row r="490242" spans="19:20">
      <c r="S490242" s="33"/>
      <c r="T490242" s="33"/>
    </row>
    <row r="490259" spans="19:20">
      <c r="S490259" s="33"/>
      <c r="T490259" s="33"/>
    </row>
    <row r="490276" spans="19:20">
      <c r="S490276" s="33"/>
      <c r="T490276" s="33"/>
    </row>
    <row r="490293" spans="19:20">
      <c r="S490293" s="33"/>
      <c r="T490293" s="33"/>
    </row>
    <row r="490310" spans="19:20">
      <c r="S490310" s="33"/>
      <c r="T490310" s="33"/>
    </row>
    <row r="490327" spans="19:20">
      <c r="S490327" s="33"/>
      <c r="T490327" s="33"/>
    </row>
    <row r="490344" spans="19:20">
      <c r="S490344" s="33"/>
      <c r="T490344" s="33"/>
    </row>
    <row r="490361" spans="19:20">
      <c r="S490361" s="33"/>
      <c r="T490361" s="33"/>
    </row>
    <row r="490378" spans="19:20">
      <c r="S490378" s="33"/>
      <c r="T490378" s="33"/>
    </row>
    <row r="490395" spans="19:20">
      <c r="S490395" s="33"/>
      <c r="T490395" s="33"/>
    </row>
    <row r="490412" spans="19:20">
      <c r="S490412" s="33"/>
      <c r="T490412" s="33"/>
    </row>
    <row r="490429" spans="19:20">
      <c r="S490429" s="33"/>
      <c r="T490429" s="33"/>
    </row>
    <row r="490446" spans="19:20">
      <c r="S490446" s="33"/>
      <c r="T490446" s="33"/>
    </row>
    <row r="490463" spans="19:20">
      <c r="S490463" s="33"/>
      <c r="T490463" s="33"/>
    </row>
    <row r="490480" spans="19:20">
      <c r="S490480" s="33"/>
      <c r="T490480" s="33"/>
    </row>
    <row r="490497" spans="19:20">
      <c r="S490497" s="33"/>
      <c r="T490497" s="33"/>
    </row>
    <row r="490514" spans="19:20">
      <c r="S490514" s="33"/>
      <c r="T490514" s="33"/>
    </row>
    <row r="490531" spans="19:20">
      <c r="S490531" s="33"/>
      <c r="T490531" s="33"/>
    </row>
    <row r="490548" spans="19:20">
      <c r="S490548" s="33"/>
      <c r="T490548" s="33"/>
    </row>
    <row r="490565" spans="19:20">
      <c r="S490565" s="33"/>
      <c r="T490565" s="33"/>
    </row>
    <row r="490582" spans="19:20">
      <c r="S490582" s="33"/>
      <c r="T490582" s="33"/>
    </row>
    <row r="490599" spans="19:20">
      <c r="S490599" s="33"/>
      <c r="T490599" s="33"/>
    </row>
    <row r="490616" spans="19:20">
      <c r="S490616" s="33"/>
      <c r="T490616" s="33"/>
    </row>
    <row r="490633" spans="19:20">
      <c r="S490633" s="33"/>
      <c r="T490633" s="33"/>
    </row>
    <row r="490650" spans="19:20">
      <c r="S490650" s="33"/>
      <c r="T490650" s="33"/>
    </row>
    <row r="490667" spans="19:20">
      <c r="S490667" s="33"/>
      <c r="T490667" s="33"/>
    </row>
    <row r="490684" spans="19:20">
      <c r="S490684" s="33"/>
      <c r="T490684" s="33"/>
    </row>
    <row r="490701" spans="19:20">
      <c r="S490701" s="33"/>
      <c r="T490701" s="33"/>
    </row>
    <row r="490718" spans="19:20">
      <c r="S490718" s="33"/>
      <c r="T490718" s="33"/>
    </row>
    <row r="490735" spans="19:20">
      <c r="S490735" s="33"/>
      <c r="T490735" s="33"/>
    </row>
    <row r="490752" spans="19:20">
      <c r="S490752" s="33"/>
      <c r="T490752" s="33"/>
    </row>
    <row r="490769" spans="19:20">
      <c r="S490769" s="33"/>
      <c r="T490769" s="33"/>
    </row>
    <row r="490786" spans="19:20">
      <c r="S490786" s="33"/>
      <c r="T490786" s="33"/>
    </row>
    <row r="490803" spans="19:20">
      <c r="S490803" s="33"/>
      <c r="T490803" s="33"/>
    </row>
    <row r="490820" spans="19:20">
      <c r="S490820" s="33"/>
      <c r="T490820" s="33"/>
    </row>
    <row r="490837" spans="19:20">
      <c r="S490837" s="33"/>
      <c r="T490837" s="33"/>
    </row>
    <row r="490854" spans="19:20">
      <c r="S490854" s="33"/>
      <c r="T490854" s="33"/>
    </row>
    <row r="490871" spans="19:20">
      <c r="S490871" s="33"/>
      <c r="T490871" s="33"/>
    </row>
    <row r="490888" spans="19:20">
      <c r="S490888" s="33"/>
      <c r="T490888" s="33"/>
    </row>
    <row r="490905" spans="19:20">
      <c r="S490905" s="33"/>
      <c r="T490905" s="33"/>
    </row>
    <row r="490922" spans="19:20">
      <c r="S490922" s="33"/>
      <c r="T490922" s="33"/>
    </row>
    <row r="490939" spans="19:20">
      <c r="S490939" s="33"/>
      <c r="T490939" s="33"/>
    </row>
    <row r="490956" spans="19:20">
      <c r="S490956" s="33"/>
      <c r="T490956" s="33"/>
    </row>
    <row r="490973" spans="19:20">
      <c r="S490973" s="33"/>
      <c r="T490973" s="33"/>
    </row>
    <row r="490990" spans="19:20">
      <c r="S490990" s="33"/>
      <c r="T490990" s="33"/>
    </row>
    <row r="491007" spans="19:20">
      <c r="S491007" s="33"/>
      <c r="T491007" s="33"/>
    </row>
    <row r="491024" spans="19:20">
      <c r="S491024" s="33"/>
      <c r="T491024" s="33"/>
    </row>
    <row r="491041" spans="19:20">
      <c r="S491041" s="33"/>
      <c r="T491041" s="33"/>
    </row>
    <row r="491058" spans="19:20">
      <c r="S491058" s="33"/>
      <c r="T491058" s="33"/>
    </row>
    <row r="491075" spans="19:20">
      <c r="S491075" s="33"/>
      <c r="T491075" s="33"/>
    </row>
    <row r="491092" spans="19:20">
      <c r="S491092" s="33"/>
      <c r="T491092" s="33"/>
    </row>
    <row r="491109" spans="19:20">
      <c r="S491109" s="33"/>
      <c r="T491109" s="33"/>
    </row>
    <row r="491126" spans="19:20">
      <c r="S491126" s="33"/>
      <c r="T491126" s="33"/>
    </row>
    <row r="491143" spans="19:20">
      <c r="S491143" s="33"/>
      <c r="T491143" s="33"/>
    </row>
    <row r="491160" spans="19:20">
      <c r="S491160" s="33"/>
      <c r="T491160" s="33"/>
    </row>
    <row r="491177" spans="19:20">
      <c r="S491177" s="33"/>
      <c r="T491177" s="33"/>
    </row>
    <row r="491194" spans="19:20">
      <c r="S491194" s="33"/>
      <c r="T491194" s="33"/>
    </row>
    <row r="491211" spans="19:20">
      <c r="S491211" s="33"/>
      <c r="T491211" s="33"/>
    </row>
    <row r="491228" spans="19:20">
      <c r="S491228" s="33"/>
      <c r="T491228" s="33"/>
    </row>
    <row r="491245" spans="19:20">
      <c r="S491245" s="33"/>
      <c r="T491245" s="33"/>
    </row>
    <row r="491262" spans="19:20">
      <c r="S491262" s="33"/>
      <c r="T491262" s="33"/>
    </row>
    <row r="491279" spans="19:20">
      <c r="S491279" s="33"/>
      <c r="T491279" s="33"/>
    </row>
    <row r="491296" spans="19:20">
      <c r="S491296" s="33"/>
      <c r="T491296" s="33"/>
    </row>
    <row r="491313" spans="19:20">
      <c r="S491313" s="33"/>
      <c r="T491313" s="33"/>
    </row>
    <row r="491330" spans="19:20">
      <c r="S491330" s="33"/>
      <c r="T491330" s="33"/>
    </row>
    <row r="491347" spans="19:20">
      <c r="S491347" s="33"/>
      <c r="T491347" s="33"/>
    </row>
    <row r="491364" spans="19:20">
      <c r="S491364" s="33"/>
      <c r="T491364" s="33"/>
    </row>
    <row r="491381" spans="19:20">
      <c r="S491381" s="33"/>
      <c r="T491381" s="33"/>
    </row>
    <row r="491398" spans="19:20">
      <c r="S491398" s="33"/>
      <c r="T491398" s="33"/>
    </row>
    <row r="491415" spans="19:20">
      <c r="S491415" s="33"/>
      <c r="T491415" s="33"/>
    </row>
    <row r="491432" spans="19:20">
      <c r="S491432" s="33"/>
      <c r="T491432" s="33"/>
    </row>
    <row r="491449" spans="19:20">
      <c r="S491449" s="33"/>
      <c r="T491449" s="33"/>
    </row>
    <row r="491466" spans="19:20">
      <c r="S491466" s="33"/>
      <c r="T491466" s="33"/>
    </row>
    <row r="491483" spans="19:20">
      <c r="S491483" s="33"/>
      <c r="T491483" s="33"/>
    </row>
    <row r="491500" spans="19:20">
      <c r="S491500" s="33"/>
      <c r="T491500" s="33"/>
    </row>
    <row r="491517" spans="19:20">
      <c r="S491517" s="33"/>
      <c r="T491517" s="33"/>
    </row>
    <row r="491534" spans="19:20">
      <c r="S491534" s="33"/>
      <c r="T491534" s="33"/>
    </row>
    <row r="491551" spans="19:20">
      <c r="S491551" s="33"/>
      <c r="T491551" s="33"/>
    </row>
    <row r="491568" spans="19:20">
      <c r="S491568" s="33"/>
      <c r="T491568" s="33"/>
    </row>
    <row r="491585" spans="19:20">
      <c r="S491585" s="33"/>
      <c r="T491585" s="33"/>
    </row>
    <row r="491602" spans="19:20">
      <c r="S491602" s="33"/>
      <c r="T491602" s="33"/>
    </row>
    <row r="491619" spans="19:20">
      <c r="S491619" s="33"/>
      <c r="T491619" s="33"/>
    </row>
    <row r="491636" spans="19:20">
      <c r="S491636" s="33"/>
      <c r="T491636" s="33"/>
    </row>
    <row r="491653" spans="19:20">
      <c r="S491653" s="33"/>
      <c r="T491653" s="33"/>
    </row>
    <row r="491670" spans="19:20">
      <c r="S491670" s="33"/>
      <c r="T491670" s="33"/>
    </row>
    <row r="491687" spans="19:20">
      <c r="S491687" s="33"/>
      <c r="T491687" s="33"/>
    </row>
    <row r="491704" spans="19:20">
      <c r="S491704" s="33"/>
      <c r="T491704" s="33"/>
    </row>
    <row r="491721" spans="19:20">
      <c r="S491721" s="33"/>
      <c r="T491721" s="33"/>
    </row>
    <row r="491738" spans="19:20">
      <c r="S491738" s="33"/>
      <c r="T491738" s="33"/>
    </row>
    <row r="491755" spans="19:20">
      <c r="S491755" s="33"/>
      <c r="T491755" s="33"/>
    </row>
    <row r="491772" spans="19:20">
      <c r="S491772" s="33"/>
      <c r="T491772" s="33"/>
    </row>
    <row r="491789" spans="19:20">
      <c r="S491789" s="33"/>
      <c r="T491789" s="33"/>
    </row>
    <row r="491806" spans="19:20">
      <c r="S491806" s="33"/>
      <c r="T491806" s="33"/>
    </row>
    <row r="491823" spans="19:20">
      <c r="S491823" s="33"/>
      <c r="T491823" s="33"/>
    </row>
    <row r="491840" spans="19:20">
      <c r="S491840" s="33"/>
      <c r="T491840" s="33"/>
    </row>
    <row r="491857" spans="19:20">
      <c r="S491857" s="33"/>
      <c r="T491857" s="33"/>
    </row>
    <row r="491874" spans="19:20">
      <c r="S491874" s="33"/>
      <c r="T491874" s="33"/>
    </row>
    <row r="491891" spans="19:20">
      <c r="S491891" s="33"/>
      <c r="T491891" s="33"/>
    </row>
    <row r="491908" spans="19:20">
      <c r="S491908" s="33"/>
      <c r="T491908" s="33"/>
    </row>
    <row r="491925" spans="19:20">
      <c r="S491925" s="33"/>
      <c r="T491925" s="33"/>
    </row>
    <row r="491942" spans="19:20">
      <c r="S491942" s="33"/>
      <c r="T491942" s="33"/>
    </row>
    <row r="491959" spans="19:20">
      <c r="S491959" s="33"/>
      <c r="T491959" s="33"/>
    </row>
    <row r="491976" spans="19:20">
      <c r="S491976" s="33"/>
      <c r="T491976" s="33"/>
    </row>
    <row r="491993" spans="19:20">
      <c r="S491993" s="33"/>
      <c r="T491993" s="33"/>
    </row>
    <row r="492010" spans="19:20">
      <c r="S492010" s="33"/>
      <c r="T492010" s="33"/>
    </row>
    <row r="492027" spans="19:20">
      <c r="S492027" s="33"/>
      <c r="T492027" s="33"/>
    </row>
    <row r="492044" spans="19:20">
      <c r="S492044" s="33"/>
      <c r="T492044" s="33"/>
    </row>
    <row r="492061" spans="19:20">
      <c r="S492061" s="33"/>
      <c r="T492061" s="33"/>
    </row>
    <row r="492078" spans="19:20">
      <c r="S492078" s="33"/>
      <c r="T492078" s="33"/>
    </row>
    <row r="492095" spans="19:20">
      <c r="S492095" s="33"/>
      <c r="T492095" s="33"/>
    </row>
    <row r="492112" spans="19:20">
      <c r="S492112" s="33"/>
      <c r="T492112" s="33"/>
    </row>
    <row r="492129" spans="19:20">
      <c r="S492129" s="33"/>
      <c r="T492129" s="33"/>
    </row>
    <row r="492146" spans="19:20">
      <c r="S492146" s="33"/>
      <c r="T492146" s="33"/>
    </row>
    <row r="492163" spans="19:20">
      <c r="S492163" s="33"/>
      <c r="T492163" s="33"/>
    </row>
    <row r="492180" spans="19:20">
      <c r="S492180" s="33"/>
      <c r="T492180" s="33"/>
    </row>
    <row r="492197" spans="19:20">
      <c r="S492197" s="33"/>
      <c r="T492197" s="33"/>
    </row>
    <row r="492214" spans="19:20">
      <c r="S492214" s="33"/>
      <c r="T492214" s="33"/>
    </row>
    <row r="492231" spans="19:20">
      <c r="S492231" s="33"/>
      <c r="T492231" s="33"/>
    </row>
    <row r="492248" spans="19:20">
      <c r="S492248" s="33"/>
      <c r="T492248" s="33"/>
    </row>
    <row r="492265" spans="19:20">
      <c r="S492265" s="33"/>
      <c r="T492265" s="33"/>
    </row>
    <row r="492282" spans="19:20">
      <c r="S492282" s="33"/>
      <c r="T492282" s="33"/>
    </row>
    <row r="492299" spans="19:20">
      <c r="S492299" s="33"/>
      <c r="T492299" s="33"/>
    </row>
    <row r="492316" spans="19:20">
      <c r="S492316" s="33"/>
      <c r="T492316" s="33"/>
    </row>
    <row r="492333" spans="19:20">
      <c r="S492333" s="33"/>
      <c r="T492333" s="33"/>
    </row>
    <row r="492350" spans="19:20">
      <c r="S492350" s="33"/>
      <c r="T492350" s="33"/>
    </row>
    <row r="492367" spans="19:20">
      <c r="S492367" s="33"/>
      <c r="T492367" s="33"/>
    </row>
    <row r="492384" spans="19:20">
      <c r="S492384" s="33"/>
      <c r="T492384" s="33"/>
    </row>
    <row r="492401" spans="19:20">
      <c r="S492401" s="33"/>
      <c r="T492401" s="33"/>
    </row>
    <row r="492418" spans="19:20">
      <c r="S492418" s="33"/>
      <c r="T492418" s="33"/>
    </row>
    <row r="492435" spans="19:20">
      <c r="S492435" s="33"/>
      <c r="T492435" s="33"/>
    </row>
    <row r="492452" spans="19:20">
      <c r="S492452" s="33"/>
      <c r="T492452" s="33"/>
    </row>
    <row r="492469" spans="19:20">
      <c r="S492469" s="33"/>
      <c r="T492469" s="33"/>
    </row>
    <row r="492486" spans="19:20">
      <c r="S492486" s="33"/>
      <c r="T492486" s="33"/>
    </row>
    <row r="492503" spans="19:20">
      <c r="S492503" s="33"/>
      <c r="T492503" s="33"/>
    </row>
    <row r="492520" spans="19:20">
      <c r="S492520" s="33"/>
      <c r="T492520" s="33"/>
    </row>
    <row r="492537" spans="19:20">
      <c r="S492537" s="33"/>
      <c r="T492537" s="33"/>
    </row>
    <row r="492554" spans="19:20">
      <c r="S492554" s="33"/>
      <c r="T492554" s="33"/>
    </row>
    <row r="492571" spans="19:20">
      <c r="S492571" s="33"/>
      <c r="T492571" s="33"/>
    </row>
    <row r="492588" spans="19:20">
      <c r="S492588" s="33"/>
      <c r="T492588" s="33"/>
    </row>
    <row r="492605" spans="19:20">
      <c r="S492605" s="33"/>
      <c r="T492605" s="33"/>
    </row>
    <row r="492622" spans="19:20">
      <c r="S492622" s="33"/>
      <c r="T492622" s="33"/>
    </row>
    <row r="492639" spans="19:20">
      <c r="S492639" s="33"/>
      <c r="T492639" s="33"/>
    </row>
    <row r="492656" spans="19:20">
      <c r="S492656" s="33"/>
      <c r="T492656" s="33"/>
    </row>
    <row r="492673" spans="19:20">
      <c r="S492673" s="33"/>
      <c r="T492673" s="33"/>
    </row>
    <row r="492690" spans="19:20">
      <c r="S492690" s="33"/>
      <c r="T492690" s="33"/>
    </row>
    <row r="492707" spans="19:20">
      <c r="S492707" s="33"/>
      <c r="T492707" s="33"/>
    </row>
    <row r="492724" spans="19:20">
      <c r="S492724" s="33"/>
      <c r="T492724" s="33"/>
    </row>
    <row r="492741" spans="19:20">
      <c r="S492741" s="33"/>
      <c r="T492741" s="33"/>
    </row>
    <row r="492758" spans="19:20">
      <c r="S492758" s="33"/>
      <c r="T492758" s="33"/>
    </row>
    <row r="492775" spans="19:20">
      <c r="S492775" s="33"/>
      <c r="T492775" s="33"/>
    </row>
    <row r="492792" spans="19:20">
      <c r="S492792" s="33"/>
      <c r="T492792" s="33"/>
    </row>
    <row r="492809" spans="19:20">
      <c r="S492809" s="33"/>
      <c r="T492809" s="33"/>
    </row>
    <row r="492826" spans="19:20">
      <c r="S492826" s="33"/>
      <c r="T492826" s="33"/>
    </row>
    <row r="492843" spans="19:20">
      <c r="S492843" s="33"/>
      <c r="T492843" s="33"/>
    </row>
    <row r="492860" spans="19:20">
      <c r="S492860" s="33"/>
      <c r="T492860" s="33"/>
    </row>
    <row r="492877" spans="19:20">
      <c r="S492877" s="33"/>
      <c r="T492877" s="33"/>
    </row>
    <row r="492894" spans="19:20">
      <c r="S492894" s="33"/>
      <c r="T492894" s="33"/>
    </row>
    <row r="492911" spans="19:20">
      <c r="S492911" s="33"/>
      <c r="T492911" s="33"/>
    </row>
    <row r="492928" spans="19:20">
      <c r="S492928" s="33"/>
      <c r="T492928" s="33"/>
    </row>
    <row r="492945" spans="19:20">
      <c r="S492945" s="33"/>
      <c r="T492945" s="33"/>
    </row>
    <row r="492962" spans="19:20">
      <c r="S492962" s="33"/>
      <c r="T492962" s="33"/>
    </row>
    <row r="492979" spans="19:20">
      <c r="S492979" s="33"/>
      <c r="T492979" s="33"/>
    </row>
    <row r="492996" spans="19:20">
      <c r="S492996" s="33"/>
      <c r="T492996" s="33"/>
    </row>
    <row r="493013" spans="19:20">
      <c r="S493013" s="33"/>
      <c r="T493013" s="33"/>
    </row>
    <row r="493030" spans="19:20">
      <c r="S493030" s="33"/>
      <c r="T493030" s="33"/>
    </row>
    <row r="493047" spans="19:20">
      <c r="S493047" s="33"/>
      <c r="T493047" s="33"/>
    </row>
    <row r="493064" spans="19:20">
      <c r="S493064" s="33"/>
      <c r="T493064" s="33"/>
    </row>
    <row r="493081" spans="19:20">
      <c r="S493081" s="33"/>
      <c r="T493081" s="33"/>
    </row>
    <row r="493098" spans="19:20">
      <c r="S493098" s="33"/>
      <c r="T493098" s="33"/>
    </row>
    <row r="493115" spans="19:20">
      <c r="S493115" s="33"/>
      <c r="T493115" s="33"/>
    </row>
    <row r="493132" spans="19:20">
      <c r="S493132" s="33"/>
      <c r="T493132" s="33"/>
    </row>
    <row r="493149" spans="19:20">
      <c r="S493149" s="33"/>
      <c r="T493149" s="33"/>
    </row>
    <row r="493166" spans="19:20">
      <c r="S493166" s="33"/>
      <c r="T493166" s="33"/>
    </row>
    <row r="493183" spans="19:20">
      <c r="S493183" s="33"/>
      <c r="T493183" s="33"/>
    </row>
    <row r="493200" spans="19:20">
      <c r="S493200" s="33"/>
      <c r="T493200" s="33"/>
    </row>
    <row r="493217" spans="19:20">
      <c r="S493217" s="33"/>
      <c r="T493217" s="33"/>
    </row>
    <row r="493234" spans="19:20">
      <c r="S493234" s="33"/>
      <c r="T493234" s="33"/>
    </row>
    <row r="493251" spans="19:20">
      <c r="S493251" s="33"/>
      <c r="T493251" s="33"/>
    </row>
    <row r="493268" spans="19:20">
      <c r="S493268" s="33"/>
      <c r="T493268" s="33"/>
    </row>
    <row r="493285" spans="19:20">
      <c r="S493285" s="33"/>
      <c r="T493285" s="33"/>
    </row>
    <row r="493302" spans="19:20">
      <c r="S493302" s="33"/>
      <c r="T493302" s="33"/>
    </row>
    <row r="493319" spans="19:20">
      <c r="S493319" s="33"/>
      <c r="T493319" s="33"/>
    </row>
    <row r="493336" spans="19:20">
      <c r="S493336" s="33"/>
      <c r="T493336" s="33"/>
    </row>
    <row r="493353" spans="19:20">
      <c r="S493353" s="33"/>
      <c r="T493353" s="33"/>
    </row>
    <row r="493370" spans="19:20">
      <c r="S493370" s="33"/>
      <c r="T493370" s="33"/>
    </row>
    <row r="493387" spans="19:20">
      <c r="S493387" s="33"/>
      <c r="T493387" s="33"/>
    </row>
    <row r="493404" spans="19:20">
      <c r="S493404" s="33"/>
      <c r="T493404" s="33"/>
    </row>
    <row r="493421" spans="19:20">
      <c r="S493421" s="33"/>
      <c r="T493421" s="33"/>
    </row>
    <row r="493438" spans="19:20">
      <c r="S493438" s="33"/>
      <c r="T493438" s="33"/>
    </row>
    <row r="493455" spans="19:20">
      <c r="S493455" s="33"/>
      <c r="T493455" s="33"/>
    </row>
    <row r="493472" spans="19:20">
      <c r="S493472" s="33"/>
      <c r="T493472" s="33"/>
    </row>
    <row r="493489" spans="19:20">
      <c r="S493489" s="33"/>
      <c r="T493489" s="33"/>
    </row>
    <row r="493506" spans="19:20">
      <c r="S493506" s="33"/>
      <c r="T493506" s="33"/>
    </row>
    <row r="493523" spans="19:20">
      <c r="S493523" s="33"/>
      <c r="T493523" s="33"/>
    </row>
    <row r="493540" spans="19:20">
      <c r="S493540" s="33"/>
      <c r="T493540" s="33"/>
    </row>
    <row r="493557" spans="19:20">
      <c r="S493557" s="33"/>
      <c r="T493557" s="33"/>
    </row>
    <row r="493574" spans="19:20">
      <c r="S493574" s="33"/>
      <c r="T493574" s="33"/>
    </row>
    <row r="493591" spans="19:20">
      <c r="S493591" s="33"/>
      <c r="T493591" s="33"/>
    </row>
    <row r="493608" spans="19:20">
      <c r="S493608" s="33"/>
      <c r="T493608" s="33"/>
    </row>
    <row r="493625" spans="19:20">
      <c r="S493625" s="33"/>
      <c r="T493625" s="33"/>
    </row>
    <row r="493642" spans="19:20">
      <c r="S493642" s="33"/>
      <c r="T493642" s="33"/>
    </row>
    <row r="493659" spans="19:20">
      <c r="S493659" s="33"/>
      <c r="T493659" s="33"/>
    </row>
    <row r="493676" spans="19:20">
      <c r="S493676" s="33"/>
      <c r="T493676" s="33"/>
    </row>
    <row r="493693" spans="19:20">
      <c r="S493693" s="33"/>
      <c r="T493693" s="33"/>
    </row>
    <row r="493710" spans="19:20">
      <c r="S493710" s="33"/>
      <c r="T493710" s="33"/>
    </row>
    <row r="493727" spans="19:20">
      <c r="S493727" s="33"/>
      <c r="T493727" s="33"/>
    </row>
    <row r="493744" spans="19:20">
      <c r="S493744" s="33"/>
      <c r="T493744" s="33"/>
    </row>
    <row r="493761" spans="19:20">
      <c r="S493761" s="33"/>
      <c r="T493761" s="33"/>
    </row>
    <row r="493778" spans="19:20">
      <c r="S493778" s="33"/>
      <c r="T493778" s="33"/>
    </row>
    <row r="493795" spans="19:20">
      <c r="S493795" s="33"/>
      <c r="T493795" s="33"/>
    </row>
    <row r="493812" spans="19:20">
      <c r="S493812" s="33"/>
      <c r="T493812" s="33"/>
    </row>
    <row r="493829" spans="19:20">
      <c r="S493829" s="33"/>
      <c r="T493829" s="33"/>
    </row>
    <row r="493846" spans="19:20">
      <c r="S493846" s="33"/>
      <c r="T493846" s="33"/>
    </row>
    <row r="493863" spans="19:20">
      <c r="S493863" s="33"/>
      <c r="T493863" s="33"/>
    </row>
    <row r="493880" spans="19:20">
      <c r="S493880" s="33"/>
      <c r="T493880" s="33"/>
    </row>
    <row r="493897" spans="19:20">
      <c r="S493897" s="33"/>
      <c r="T493897" s="33"/>
    </row>
    <row r="493914" spans="19:20">
      <c r="S493914" s="33"/>
      <c r="T493914" s="33"/>
    </row>
    <row r="493931" spans="19:20">
      <c r="S493931" s="33"/>
      <c r="T493931" s="33"/>
    </row>
    <row r="493948" spans="19:20">
      <c r="S493948" s="33"/>
      <c r="T493948" s="33"/>
    </row>
    <row r="493965" spans="19:20">
      <c r="S493965" s="33"/>
      <c r="T493965" s="33"/>
    </row>
    <row r="493982" spans="19:20">
      <c r="S493982" s="33"/>
      <c r="T493982" s="33"/>
    </row>
    <row r="493999" spans="19:20">
      <c r="S493999" s="33"/>
      <c r="T493999" s="33"/>
    </row>
    <row r="494016" spans="19:20">
      <c r="S494016" s="33"/>
      <c r="T494016" s="33"/>
    </row>
    <row r="494033" spans="19:20">
      <c r="S494033" s="33"/>
      <c r="T494033" s="33"/>
    </row>
    <row r="494050" spans="19:20">
      <c r="S494050" s="33"/>
      <c r="T494050" s="33"/>
    </row>
    <row r="494067" spans="19:20">
      <c r="S494067" s="33"/>
      <c r="T494067" s="33"/>
    </row>
    <row r="494084" spans="19:20">
      <c r="S494084" s="33"/>
      <c r="T494084" s="33"/>
    </row>
    <row r="494101" spans="19:20">
      <c r="S494101" s="33"/>
      <c r="T494101" s="33"/>
    </row>
    <row r="494118" spans="19:20">
      <c r="S494118" s="33"/>
      <c r="T494118" s="33"/>
    </row>
    <row r="494135" spans="19:20">
      <c r="S494135" s="33"/>
      <c r="T494135" s="33"/>
    </row>
    <row r="494152" spans="19:20">
      <c r="S494152" s="33"/>
      <c r="T494152" s="33"/>
    </row>
    <row r="494169" spans="19:20">
      <c r="S494169" s="33"/>
      <c r="T494169" s="33"/>
    </row>
    <row r="494186" spans="19:20">
      <c r="S494186" s="33"/>
      <c r="T494186" s="33"/>
    </row>
    <row r="494203" spans="19:20">
      <c r="S494203" s="33"/>
      <c r="T494203" s="33"/>
    </row>
    <row r="494220" spans="19:20">
      <c r="S494220" s="33"/>
      <c r="T494220" s="33"/>
    </row>
    <row r="494237" spans="19:20">
      <c r="S494237" s="33"/>
      <c r="T494237" s="33"/>
    </row>
    <row r="494254" spans="19:20">
      <c r="S494254" s="33"/>
      <c r="T494254" s="33"/>
    </row>
    <row r="494271" spans="19:20">
      <c r="S494271" s="33"/>
      <c r="T494271" s="33"/>
    </row>
    <row r="494288" spans="19:20">
      <c r="S494288" s="33"/>
      <c r="T494288" s="33"/>
    </row>
    <row r="494305" spans="19:20">
      <c r="S494305" s="33"/>
      <c r="T494305" s="33"/>
    </row>
    <row r="494322" spans="19:20">
      <c r="S494322" s="33"/>
      <c r="T494322" s="33"/>
    </row>
    <row r="494339" spans="19:20">
      <c r="S494339" s="33"/>
      <c r="T494339" s="33"/>
    </row>
    <row r="494356" spans="19:20">
      <c r="S494356" s="33"/>
      <c r="T494356" s="33"/>
    </row>
    <row r="494373" spans="19:20">
      <c r="S494373" s="33"/>
      <c r="T494373" s="33"/>
    </row>
    <row r="494390" spans="19:20">
      <c r="S494390" s="33"/>
      <c r="T494390" s="33"/>
    </row>
    <row r="494407" spans="19:20">
      <c r="S494407" s="33"/>
      <c r="T494407" s="33"/>
    </row>
    <row r="494424" spans="19:20">
      <c r="S494424" s="33"/>
      <c r="T494424" s="33"/>
    </row>
    <row r="494441" spans="19:20">
      <c r="S494441" s="33"/>
      <c r="T494441" s="33"/>
    </row>
    <row r="494458" spans="19:20">
      <c r="S494458" s="33"/>
      <c r="T494458" s="33"/>
    </row>
    <row r="494475" spans="19:20">
      <c r="S494475" s="33"/>
      <c r="T494475" s="33"/>
    </row>
    <row r="494492" spans="19:20">
      <c r="S494492" s="33"/>
      <c r="T494492" s="33"/>
    </row>
    <row r="494509" spans="19:20">
      <c r="S494509" s="33"/>
      <c r="T494509" s="33"/>
    </row>
    <row r="494526" spans="19:20">
      <c r="S494526" s="33"/>
      <c r="T494526" s="33"/>
    </row>
    <row r="494543" spans="19:20">
      <c r="S494543" s="33"/>
      <c r="T494543" s="33"/>
    </row>
    <row r="494560" spans="19:20">
      <c r="S494560" s="33"/>
      <c r="T494560" s="33"/>
    </row>
    <row r="494577" spans="19:20">
      <c r="S494577" s="33"/>
      <c r="T494577" s="33"/>
    </row>
    <row r="494594" spans="19:20">
      <c r="S494594" s="33"/>
      <c r="T494594" s="33"/>
    </row>
    <row r="494611" spans="19:20">
      <c r="S494611" s="33"/>
      <c r="T494611" s="33"/>
    </row>
    <row r="494628" spans="19:20">
      <c r="S494628" s="33"/>
      <c r="T494628" s="33"/>
    </row>
    <row r="494645" spans="19:20">
      <c r="S494645" s="33"/>
      <c r="T494645" s="33"/>
    </row>
    <row r="494662" spans="19:20">
      <c r="S494662" s="33"/>
      <c r="T494662" s="33"/>
    </row>
    <row r="494679" spans="19:20">
      <c r="S494679" s="33"/>
      <c r="T494679" s="33"/>
    </row>
    <row r="494696" spans="19:20">
      <c r="S494696" s="33"/>
      <c r="T494696" s="33"/>
    </row>
    <row r="494713" spans="19:20">
      <c r="S494713" s="33"/>
      <c r="T494713" s="33"/>
    </row>
    <row r="494730" spans="19:20">
      <c r="S494730" s="33"/>
      <c r="T494730" s="33"/>
    </row>
    <row r="494747" spans="19:20">
      <c r="S494747" s="33"/>
      <c r="T494747" s="33"/>
    </row>
    <row r="494764" spans="19:20">
      <c r="S494764" s="33"/>
      <c r="T494764" s="33"/>
    </row>
    <row r="494781" spans="19:20">
      <c r="S494781" s="33"/>
      <c r="T494781" s="33"/>
    </row>
    <row r="494798" spans="19:20">
      <c r="S494798" s="33"/>
      <c r="T494798" s="33"/>
    </row>
    <row r="494815" spans="19:20">
      <c r="S494815" s="33"/>
      <c r="T494815" s="33"/>
    </row>
    <row r="494832" spans="19:20">
      <c r="S494832" s="33"/>
      <c r="T494832" s="33"/>
    </row>
    <row r="494849" spans="19:20">
      <c r="S494849" s="33"/>
      <c r="T494849" s="33"/>
    </row>
    <row r="494866" spans="19:20">
      <c r="S494866" s="33"/>
      <c r="T494866" s="33"/>
    </row>
    <row r="494883" spans="19:20">
      <c r="S494883" s="33"/>
      <c r="T494883" s="33"/>
    </row>
    <row r="494900" spans="19:20">
      <c r="S494900" s="33"/>
      <c r="T494900" s="33"/>
    </row>
    <row r="494917" spans="19:20">
      <c r="S494917" s="33"/>
      <c r="T494917" s="33"/>
    </row>
    <row r="494934" spans="19:20">
      <c r="S494934" s="33"/>
      <c r="T494934" s="33"/>
    </row>
    <row r="494951" spans="19:20">
      <c r="S494951" s="33"/>
      <c r="T494951" s="33"/>
    </row>
    <row r="494968" spans="19:20">
      <c r="S494968" s="33"/>
      <c r="T494968" s="33"/>
    </row>
    <row r="494985" spans="19:20">
      <c r="S494985" s="33"/>
      <c r="T494985" s="33"/>
    </row>
    <row r="495002" spans="19:20">
      <c r="S495002" s="33"/>
      <c r="T495002" s="33"/>
    </row>
    <row r="495019" spans="19:20">
      <c r="S495019" s="33"/>
      <c r="T495019" s="33"/>
    </row>
    <row r="495036" spans="19:20">
      <c r="S495036" s="33"/>
      <c r="T495036" s="33"/>
    </row>
    <row r="495053" spans="19:20">
      <c r="S495053" s="33"/>
      <c r="T495053" s="33"/>
    </row>
    <row r="495070" spans="19:20">
      <c r="S495070" s="33"/>
      <c r="T495070" s="33"/>
    </row>
    <row r="495087" spans="19:20">
      <c r="S495087" s="33"/>
      <c r="T495087" s="33"/>
    </row>
    <row r="495104" spans="19:20">
      <c r="S495104" s="33"/>
      <c r="T495104" s="33"/>
    </row>
    <row r="495121" spans="19:20">
      <c r="S495121" s="33"/>
      <c r="T495121" s="33"/>
    </row>
    <row r="495138" spans="19:20">
      <c r="S495138" s="33"/>
      <c r="T495138" s="33"/>
    </row>
    <row r="495155" spans="19:20">
      <c r="S495155" s="33"/>
      <c r="T495155" s="33"/>
    </row>
    <row r="495172" spans="19:20">
      <c r="S495172" s="33"/>
      <c r="T495172" s="33"/>
    </row>
    <row r="495189" spans="19:20">
      <c r="S495189" s="33"/>
      <c r="T495189" s="33"/>
    </row>
    <row r="495206" spans="19:20">
      <c r="S495206" s="33"/>
      <c r="T495206" s="33"/>
    </row>
    <row r="495223" spans="19:20">
      <c r="S495223" s="33"/>
      <c r="T495223" s="33"/>
    </row>
    <row r="495240" spans="19:20">
      <c r="S495240" s="33"/>
      <c r="T495240" s="33"/>
    </row>
    <row r="495257" spans="19:20">
      <c r="S495257" s="33"/>
      <c r="T495257" s="33"/>
    </row>
    <row r="495274" spans="19:20">
      <c r="S495274" s="33"/>
      <c r="T495274" s="33"/>
    </row>
    <row r="495291" spans="19:20">
      <c r="S495291" s="33"/>
      <c r="T495291" s="33"/>
    </row>
    <row r="495308" spans="19:20">
      <c r="S495308" s="33"/>
      <c r="T495308" s="33"/>
    </row>
    <row r="495325" spans="19:20">
      <c r="S495325" s="33"/>
      <c r="T495325" s="33"/>
    </row>
    <row r="495342" spans="19:20">
      <c r="S495342" s="33"/>
      <c r="T495342" s="33"/>
    </row>
    <row r="495359" spans="19:20">
      <c r="S495359" s="33"/>
      <c r="T495359" s="33"/>
    </row>
    <row r="495376" spans="19:20">
      <c r="S495376" s="33"/>
      <c r="T495376" s="33"/>
    </row>
    <row r="495393" spans="19:20">
      <c r="S495393" s="33"/>
      <c r="T495393" s="33"/>
    </row>
    <row r="495410" spans="19:20">
      <c r="S495410" s="33"/>
      <c r="T495410" s="33"/>
    </row>
    <row r="495427" spans="19:20">
      <c r="S495427" s="33"/>
      <c r="T495427" s="33"/>
    </row>
    <row r="495444" spans="19:20">
      <c r="S495444" s="33"/>
      <c r="T495444" s="33"/>
    </row>
    <row r="495461" spans="19:20">
      <c r="S495461" s="33"/>
      <c r="T495461" s="33"/>
    </row>
    <row r="495478" spans="19:20">
      <c r="S495478" s="33"/>
      <c r="T495478" s="33"/>
    </row>
    <row r="495495" spans="19:20">
      <c r="S495495" s="33"/>
      <c r="T495495" s="33"/>
    </row>
    <row r="495512" spans="19:20">
      <c r="S495512" s="33"/>
      <c r="T495512" s="33"/>
    </row>
    <row r="495529" spans="19:20">
      <c r="S495529" s="33"/>
      <c r="T495529" s="33"/>
    </row>
    <row r="495546" spans="19:20">
      <c r="S495546" s="33"/>
      <c r="T495546" s="33"/>
    </row>
    <row r="495563" spans="19:20">
      <c r="S495563" s="33"/>
      <c r="T495563" s="33"/>
    </row>
    <row r="495580" spans="19:20">
      <c r="S495580" s="33"/>
      <c r="T495580" s="33"/>
    </row>
    <row r="495597" spans="19:20">
      <c r="S495597" s="33"/>
      <c r="T495597" s="33"/>
    </row>
    <row r="495614" spans="19:20">
      <c r="S495614" s="33"/>
      <c r="T495614" s="33"/>
    </row>
    <row r="495631" spans="19:20">
      <c r="S495631" s="33"/>
      <c r="T495631" s="33"/>
    </row>
    <row r="495648" spans="19:20">
      <c r="S495648" s="33"/>
      <c r="T495648" s="33"/>
    </row>
    <row r="495665" spans="19:20">
      <c r="S495665" s="33"/>
      <c r="T495665" s="33"/>
    </row>
    <row r="495682" spans="19:20">
      <c r="S495682" s="33"/>
      <c r="T495682" s="33"/>
    </row>
    <row r="495699" spans="19:20">
      <c r="S495699" s="33"/>
      <c r="T495699" s="33"/>
    </row>
    <row r="495716" spans="19:20">
      <c r="S495716" s="33"/>
      <c r="T495716" s="33"/>
    </row>
    <row r="495733" spans="19:20">
      <c r="S495733" s="33"/>
      <c r="T495733" s="33"/>
    </row>
    <row r="495750" spans="19:20">
      <c r="S495750" s="33"/>
      <c r="T495750" s="33"/>
    </row>
    <row r="495767" spans="19:20">
      <c r="S495767" s="33"/>
      <c r="T495767" s="33"/>
    </row>
    <row r="495784" spans="19:20">
      <c r="S495784" s="33"/>
      <c r="T495784" s="33"/>
    </row>
    <row r="495801" spans="19:20">
      <c r="S495801" s="33"/>
      <c r="T495801" s="33"/>
    </row>
    <row r="495818" spans="19:20">
      <c r="S495818" s="33"/>
      <c r="T495818" s="33"/>
    </row>
    <row r="495835" spans="19:20">
      <c r="S495835" s="33"/>
      <c r="T495835" s="33"/>
    </row>
    <row r="495852" spans="19:20">
      <c r="S495852" s="33"/>
      <c r="T495852" s="33"/>
    </row>
    <row r="495869" spans="19:20">
      <c r="S495869" s="33"/>
      <c r="T495869" s="33"/>
    </row>
    <row r="495886" spans="19:20">
      <c r="S495886" s="33"/>
      <c r="T495886" s="33"/>
    </row>
    <row r="495903" spans="19:20">
      <c r="S495903" s="33"/>
      <c r="T495903" s="33"/>
    </row>
    <row r="495920" spans="19:20">
      <c r="S495920" s="33"/>
      <c r="T495920" s="33"/>
    </row>
    <row r="495937" spans="19:20">
      <c r="S495937" s="33"/>
      <c r="T495937" s="33"/>
    </row>
    <row r="495954" spans="19:20">
      <c r="S495954" s="33"/>
      <c r="T495954" s="33"/>
    </row>
    <row r="495971" spans="19:20">
      <c r="S495971" s="33"/>
      <c r="T495971" s="33"/>
    </row>
    <row r="495988" spans="19:20">
      <c r="S495988" s="33"/>
      <c r="T495988" s="33"/>
    </row>
    <row r="496005" spans="19:20">
      <c r="S496005" s="33"/>
      <c r="T496005" s="33"/>
    </row>
    <row r="496022" spans="19:20">
      <c r="S496022" s="33"/>
      <c r="T496022" s="33"/>
    </row>
    <row r="496039" spans="19:20">
      <c r="S496039" s="33"/>
      <c r="T496039" s="33"/>
    </row>
    <row r="496056" spans="19:20">
      <c r="S496056" s="33"/>
      <c r="T496056" s="33"/>
    </row>
    <row r="496073" spans="19:20">
      <c r="S496073" s="33"/>
      <c r="T496073" s="33"/>
    </row>
    <row r="496090" spans="19:20">
      <c r="S496090" s="33"/>
      <c r="T496090" s="33"/>
    </row>
    <row r="496107" spans="19:20">
      <c r="S496107" s="33"/>
      <c r="T496107" s="33"/>
    </row>
    <row r="496124" spans="19:20">
      <c r="S496124" s="33"/>
      <c r="T496124" s="33"/>
    </row>
    <row r="496141" spans="19:20">
      <c r="S496141" s="33"/>
      <c r="T496141" s="33"/>
    </row>
    <row r="496158" spans="19:20">
      <c r="S496158" s="33"/>
      <c r="T496158" s="33"/>
    </row>
    <row r="496175" spans="19:20">
      <c r="S496175" s="33"/>
      <c r="T496175" s="33"/>
    </row>
    <row r="496192" spans="19:20">
      <c r="S496192" s="33"/>
      <c r="T496192" s="33"/>
    </row>
    <row r="496209" spans="19:20">
      <c r="S496209" s="33"/>
      <c r="T496209" s="33"/>
    </row>
    <row r="496226" spans="19:20">
      <c r="S496226" s="33"/>
      <c r="T496226" s="33"/>
    </row>
    <row r="496243" spans="19:20">
      <c r="S496243" s="33"/>
      <c r="T496243" s="33"/>
    </row>
    <row r="496260" spans="19:20">
      <c r="S496260" s="33"/>
      <c r="T496260" s="33"/>
    </row>
    <row r="496277" spans="19:20">
      <c r="S496277" s="33"/>
      <c r="T496277" s="33"/>
    </row>
    <row r="496294" spans="19:20">
      <c r="S496294" s="33"/>
      <c r="T496294" s="33"/>
    </row>
    <row r="496311" spans="19:20">
      <c r="S496311" s="33"/>
      <c r="T496311" s="33"/>
    </row>
    <row r="496328" spans="19:20">
      <c r="S496328" s="33"/>
      <c r="T496328" s="33"/>
    </row>
    <row r="496345" spans="19:20">
      <c r="S496345" s="33"/>
      <c r="T496345" s="33"/>
    </row>
    <row r="496362" spans="19:20">
      <c r="S496362" s="33"/>
      <c r="T496362" s="33"/>
    </row>
    <row r="496379" spans="19:20">
      <c r="S496379" s="33"/>
      <c r="T496379" s="33"/>
    </row>
    <row r="496396" spans="19:20">
      <c r="S496396" s="33"/>
      <c r="T496396" s="33"/>
    </row>
    <row r="496413" spans="19:20">
      <c r="S496413" s="33"/>
      <c r="T496413" s="33"/>
    </row>
    <row r="496430" spans="19:20">
      <c r="S496430" s="33"/>
      <c r="T496430" s="33"/>
    </row>
    <row r="496447" spans="19:20">
      <c r="S496447" s="33"/>
      <c r="T496447" s="33"/>
    </row>
    <row r="496464" spans="19:20">
      <c r="S496464" s="33"/>
      <c r="T496464" s="33"/>
    </row>
    <row r="496481" spans="19:20">
      <c r="S496481" s="33"/>
      <c r="T496481" s="33"/>
    </row>
    <row r="496498" spans="19:20">
      <c r="S496498" s="33"/>
      <c r="T496498" s="33"/>
    </row>
    <row r="496515" spans="19:20">
      <c r="S496515" s="33"/>
      <c r="T496515" s="33"/>
    </row>
    <row r="496532" spans="19:20">
      <c r="S496532" s="33"/>
      <c r="T496532" s="33"/>
    </row>
    <row r="496549" spans="19:20">
      <c r="S496549" s="33"/>
      <c r="T496549" s="33"/>
    </row>
    <row r="496566" spans="19:20">
      <c r="S496566" s="33"/>
      <c r="T496566" s="33"/>
    </row>
    <row r="496583" spans="19:20">
      <c r="S496583" s="33"/>
      <c r="T496583" s="33"/>
    </row>
    <row r="496600" spans="19:20">
      <c r="S496600" s="33"/>
      <c r="T496600" s="33"/>
    </row>
    <row r="496617" spans="19:20">
      <c r="S496617" s="33"/>
      <c r="T496617" s="33"/>
    </row>
    <row r="496634" spans="19:20">
      <c r="S496634" s="33"/>
      <c r="T496634" s="33"/>
    </row>
    <row r="496651" spans="19:20">
      <c r="S496651" s="33"/>
      <c r="T496651" s="33"/>
    </row>
    <row r="496668" spans="19:20">
      <c r="S496668" s="33"/>
      <c r="T496668" s="33"/>
    </row>
    <row r="496685" spans="19:20">
      <c r="S496685" s="33"/>
      <c r="T496685" s="33"/>
    </row>
    <row r="496702" spans="19:20">
      <c r="S496702" s="33"/>
      <c r="T496702" s="33"/>
    </row>
    <row r="496719" spans="19:20">
      <c r="S496719" s="33"/>
      <c r="T496719" s="33"/>
    </row>
    <row r="496736" spans="19:20">
      <c r="S496736" s="33"/>
      <c r="T496736" s="33"/>
    </row>
    <row r="496753" spans="19:20">
      <c r="S496753" s="33"/>
      <c r="T496753" s="33"/>
    </row>
    <row r="496770" spans="19:20">
      <c r="S496770" s="33"/>
      <c r="T496770" s="33"/>
    </row>
    <row r="496787" spans="19:20">
      <c r="S496787" s="33"/>
      <c r="T496787" s="33"/>
    </row>
    <row r="496804" spans="19:20">
      <c r="S496804" s="33"/>
      <c r="T496804" s="33"/>
    </row>
    <row r="496821" spans="19:20">
      <c r="S496821" s="33"/>
      <c r="T496821" s="33"/>
    </row>
    <row r="496838" spans="19:20">
      <c r="S496838" s="33"/>
      <c r="T496838" s="33"/>
    </row>
    <row r="496855" spans="19:20">
      <c r="S496855" s="33"/>
      <c r="T496855" s="33"/>
    </row>
    <row r="496872" spans="19:20">
      <c r="S496872" s="33"/>
      <c r="T496872" s="33"/>
    </row>
    <row r="496889" spans="19:20">
      <c r="S496889" s="33"/>
      <c r="T496889" s="33"/>
    </row>
    <row r="496906" spans="19:20">
      <c r="S496906" s="33"/>
      <c r="T496906" s="33"/>
    </row>
    <row r="496923" spans="19:20">
      <c r="S496923" s="33"/>
      <c r="T496923" s="33"/>
    </row>
    <row r="496940" spans="19:20">
      <c r="S496940" s="33"/>
      <c r="T496940" s="33"/>
    </row>
    <row r="496957" spans="19:20">
      <c r="S496957" s="33"/>
      <c r="T496957" s="33"/>
    </row>
    <row r="496974" spans="19:20">
      <c r="S496974" s="33"/>
      <c r="T496974" s="33"/>
    </row>
    <row r="496991" spans="19:20">
      <c r="S496991" s="33"/>
      <c r="T496991" s="33"/>
    </row>
    <row r="497008" spans="19:20">
      <c r="S497008" s="33"/>
      <c r="T497008" s="33"/>
    </row>
    <row r="497025" spans="19:20">
      <c r="S497025" s="33"/>
      <c r="T497025" s="33"/>
    </row>
    <row r="497042" spans="19:20">
      <c r="S497042" s="33"/>
      <c r="T497042" s="33"/>
    </row>
    <row r="497059" spans="19:20">
      <c r="S497059" s="33"/>
      <c r="T497059" s="33"/>
    </row>
    <row r="497076" spans="19:20">
      <c r="S497076" s="33"/>
      <c r="T497076" s="33"/>
    </row>
    <row r="497093" spans="19:20">
      <c r="S497093" s="33"/>
      <c r="T497093" s="33"/>
    </row>
    <row r="497110" spans="19:20">
      <c r="S497110" s="33"/>
      <c r="T497110" s="33"/>
    </row>
    <row r="497127" spans="19:20">
      <c r="S497127" s="33"/>
      <c r="T497127" s="33"/>
    </row>
    <row r="497144" spans="19:20">
      <c r="S497144" s="33"/>
      <c r="T497144" s="33"/>
    </row>
    <row r="497161" spans="19:20">
      <c r="S497161" s="33"/>
      <c r="T497161" s="33"/>
    </row>
    <row r="497178" spans="19:20">
      <c r="S497178" s="33"/>
      <c r="T497178" s="33"/>
    </row>
    <row r="497195" spans="19:20">
      <c r="S497195" s="33"/>
      <c r="T497195" s="33"/>
    </row>
    <row r="497212" spans="19:20">
      <c r="S497212" s="33"/>
      <c r="T497212" s="33"/>
    </row>
    <row r="497229" spans="19:20">
      <c r="S497229" s="33"/>
      <c r="T497229" s="33"/>
    </row>
    <row r="497246" spans="19:20">
      <c r="S497246" s="33"/>
      <c r="T497246" s="33"/>
    </row>
    <row r="497263" spans="19:20">
      <c r="S497263" s="33"/>
      <c r="T497263" s="33"/>
    </row>
    <row r="497280" spans="19:20">
      <c r="S497280" s="33"/>
      <c r="T497280" s="33"/>
    </row>
    <row r="497297" spans="19:20">
      <c r="S497297" s="33"/>
      <c r="T497297" s="33"/>
    </row>
    <row r="497314" spans="19:20">
      <c r="S497314" s="33"/>
      <c r="T497314" s="33"/>
    </row>
    <row r="497331" spans="19:20">
      <c r="S497331" s="33"/>
      <c r="T497331" s="33"/>
    </row>
    <row r="497348" spans="19:20">
      <c r="S497348" s="33"/>
      <c r="T497348" s="33"/>
    </row>
    <row r="497365" spans="19:20">
      <c r="S497365" s="33"/>
      <c r="T497365" s="33"/>
    </row>
    <row r="497382" spans="19:20">
      <c r="S497382" s="33"/>
      <c r="T497382" s="33"/>
    </row>
    <row r="497399" spans="19:20">
      <c r="S497399" s="33"/>
      <c r="T497399" s="33"/>
    </row>
    <row r="497416" spans="19:20">
      <c r="S497416" s="33"/>
      <c r="T497416" s="33"/>
    </row>
    <row r="497433" spans="19:20">
      <c r="S497433" s="33"/>
      <c r="T497433" s="33"/>
    </row>
    <row r="497450" spans="19:20">
      <c r="S497450" s="33"/>
      <c r="T497450" s="33"/>
    </row>
    <row r="497467" spans="19:20">
      <c r="S497467" s="33"/>
      <c r="T497467" s="33"/>
    </row>
    <row r="497484" spans="19:20">
      <c r="S497484" s="33"/>
      <c r="T497484" s="33"/>
    </row>
    <row r="497501" spans="19:20">
      <c r="S497501" s="33"/>
      <c r="T497501" s="33"/>
    </row>
    <row r="497518" spans="19:20">
      <c r="S497518" s="33"/>
      <c r="T497518" s="33"/>
    </row>
    <row r="497535" spans="19:20">
      <c r="S497535" s="33"/>
      <c r="T497535" s="33"/>
    </row>
    <row r="497552" spans="19:20">
      <c r="S497552" s="33"/>
      <c r="T497552" s="33"/>
    </row>
    <row r="497569" spans="19:20">
      <c r="S497569" s="33"/>
      <c r="T497569" s="33"/>
    </row>
    <row r="497586" spans="19:20">
      <c r="S497586" s="33"/>
      <c r="T497586" s="33"/>
    </row>
    <row r="497603" spans="19:20">
      <c r="S497603" s="33"/>
      <c r="T497603" s="33"/>
    </row>
    <row r="497620" spans="19:20">
      <c r="S497620" s="33"/>
      <c r="T497620" s="33"/>
    </row>
    <row r="497637" spans="19:20">
      <c r="S497637" s="33"/>
      <c r="T497637" s="33"/>
    </row>
    <row r="497654" spans="19:20">
      <c r="S497654" s="33"/>
      <c r="T497654" s="33"/>
    </row>
    <row r="497671" spans="19:20">
      <c r="S497671" s="33"/>
      <c r="T497671" s="33"/>
    </row>
    <row r="497688" spans="19:20">
      <c r="S497688" s="33"/>
      <c r="T497688" s="33"/>
    </row>
    <row r="497705" spans="19:20">
      <c r="S497705" s="33"/>
      <c r="T497705" s="33"/>
    </row>
    <row r="497722" spans="19:20">
      <c r="S497722" s="33"/>
      <c r="T497722" s="33"/>
    </row>
    <row r="497739" spans="19:20">
      <c r="S497739" s="33"/>
      <c r="T497739" s="33"/>
    </row>
    <row r="497756" spans="19:20">
      <c r="S497756" s="33"/>
      <c r="T497756" s="33"/>
    </row>
    <row r="497773" spans="19:20">
      <c r="S497773" s="33"/>
      <c r="T497773" s="33"/>
    </row>
    <row r="497790" spans="19:20">
      <c r="S497790" s="33"/>
      <c r="T497790" s="33"/>
    </row>
    <row r="497807" spans="19:20">
      <c r="S497807" s="33"/>
      <c r="T497807" s="33"/>
    </row>
    <row r="497824" spans="19:20">
      <c r="S497824" s="33"/>
      <c r="T497824" s="33"/>
    </row>
    <row r="497841" spans="19:20">
      <c r="S497841" s="33"/>
      <c r="T497841" s="33"/>
    </row>
    <row r="497858" spans="19:20">
      <c r="S497858" s="33"/>
      <c r="T497858" s="33"/>
    </row>
    <row r="497875" spans="19:20">
      <c r="S497875" s="33"/>
      <c r="T497875" s="33"/>
    </row>
    <row r="497892" spans="19:20">
      <c r="S497892" s="33"/>
      <c r="T497892" s="33"/>
    </row>
    <row r="497909" spans="19:20">
      <c r="S497909" s="33"/>
      <c r="T497909" s="33"/>
    </row>
    <row r="497926" spans="19:20">
      <c r="S497926" s="33"/>
      <c r="T497926" s="33"/>
    </row>
    <row r="497943" spans="19:20">
      <c r="S497943" s="33"/>
      <c r="T497943" s="33"/>
    </row>
    <row r="497960" spans="19:20">
      <c r="S497960" s="33"/>
      <c r="T497960" s="33"/>
    </row>
    <row r="497977" spans="19:20">
      <c r="S497977" s="33"/>
      <c r="T497977" s="33"/>
    </row>
    <row r="497994" spans="19:20">
      <c r="S497994" s="33"/>
      <c r="T497994" s="33"/>
    </row>
    <row r="498011" spans="19:20">
      <c r="S498011" s="33"/>
      <c r="T498011" s="33"/>
    </row>
    <row r="498028" spans="19:20">
      <c r="S498028" s="33"/>
      <c r="T498028" s="33"/>
    </row>
    <row r="498045" spans="19:20">
      <c r="S498045" s="33"/>
      <c r="T498045" s="33"/>
    </row>
    <row r="498062" spans="19:20">
      <c r="S498062" s="33"/>
      <c r="T498062" s="33"/>
    </row>
    <row r="498079" spans="19:20">
      <c r="S498079" s="33"/>
      <c r="T498079" s="33"/>
    </row>
    <row r="498096" spans="19:20">
      <c r="S498096" s="33"/>
      <c r="T498096" s="33"/>
    </row>
    <row r="498113" spans="19:20">
      <c r="S498113" s="33"/>
      <c r="T498113" s="33"/>
    </row>
    <row r="498130" spans="19:20">
      <c r="S498130" s="33"/>
      <c r="T498130" s="33"/>
    </row>
    <row r="498147" spans="19:20">
      <c r="S498147" s="33"/>
      <c r="T498147" s="33"/>
    </row>
    <row r="498164" spans="19:20">
      <c r="S498164" s="33"/>
      <c r="T498164" s="33"/>
    </row>
    <row r="498181" spans="19:20">
      <c r="S498181" s="33"/>
      <c r="T498181" s="33"/>
    </row>
    <row r="498198" spans="19:20">
      <c r="S498198" s="33"/>
      <c r="T498198" s="33"/>
    </row>
    <row r="498215" spans="19:20">
      <c r="S498215" s="33"/>
      <c r="T498215" s="33"/>
    </row>
    <row r="498232" spans="19:20">
      <c r="S498232" s="33"/>
      <c r="T498232" s="33"/>
    </row>
    <row r="498249" spans="19:20">
      <c r="S498249" s="33"/>
      <c r="T498249" s="33"/>
    </row>
    <row r="498266" spans="19:20">
      <c r="S498266" s="33"/>
      <c r="T498266" s="33"/>
    </row>
    <row r="498283" spans="19:20">
      <c r="S498283" s="33"/>
      <c r="T498283" s="33"/>
    </row>
    <row r="498300" spans="19:20">
      <c r="S498300" s="33"/>
      <c r="T498300" s="33"/>
    </row>
    <row r="498317" spans="19:20">
      <c r="S498317" s="33"/>
      <c r="T498317" s="33"/>
    </row>
    <row r="498334" spans="19:20">
      <c r="S498334" s="33"/>
      <c r="T498334" s="33"/>
    </row>
    <row r="498351" spans="19:20">
      <c r="S498351" s="33"/>
      <c r="T498351" s="33"/>
    </row>
    <row r="498368" spans="19:20">
      <c r="S498368" s="33"/>
      <c r="T498368" s="33"/>
    </row>
    <row r="498385" spans="19:20">
      <c r="S498385" s="33"/>
      <c r="T498385" s="33"/>
    </row>
    <row r="498402" spans="19:20">
      <c r="S498402" s="33"/>
      <c r="T498402" s="33"/>
    </row>
    <row r="498419" spans="19:20">
      <c r="S498419" s="33"/>
      <c r="T498419" s="33"/>
    </row>
    <row r="498436" spans="19:20">
      <c r="S498436" s="33"/>
      <c r="T498436" s="33"/>
    </row>
    <row r="498453" spans="19:20">
      <c r="S498453" s="33"/>
      <c r="T498453" s="33"/>
    </row>
    <row r="498470" spans="19:20">
      <c r="S498470" s="33"/>
      <c r="T498470" s="33"/>
    </row>
    <row r="498487" spans="19:20">
      <c r="S498487" s="33"/>
      <c r="T498487" s="33"/>
    </row>
    <row r="498504" spans="19:20">
      <c r="S498504" s="33"/>
      <c r="T498504" s="33"/>
    </row>
    <row r="498521" spans="19:20">
      <c r="S498521" s="33"/>
      <c r="T498521" s="33"/>
    </row>
    <row r="498538" spans="19:20">
      <c r="S498538" s="33"/>
      <c r="T498538" s="33"/>
    </row>
    <row r="498555" spans="19:20">
      <c r="S498555" s="33"/>
      <c r="T498555" s="33"/>
    </row>
    <row r="498572" spans="19:20">
      <c r="S498572" s="33"/>
      <c r="T498572" s="33"/>
    </row>
    <row r="498589" spans="19:20">
      <c r="S498589" s="33"/>
      <c r="T498589" s="33"/>
    </row>
    <row r="498606" spans="19:20">
      <c r="S498606" s="33"/>
      <c r="T498606" s="33"/>
    </row>
    <row r="498623" spans="19:20">
      <c r="S498623" s="33"/>
      <c r="T498623" s="33"/>
    </row>
    <row r="498640" spans="19:20">
      <c r="S498640" s="33"/>
      <c r="T498640" s="33"/>
    </row>
    <row r="498657" spans="19:20">
      <c r="S498657" s="33"/>
      <c r="T498657" s="33"/>
    </row>
    <row r="498674" spans="19:20">
      <c r="S498674" s="33"/>
      <c r="T498674" s="33"/>
    </row>
    <row r="498691" spans="19:20">
      <c r="S498691" s="33"/>
      <c r="T498691" s="33"/>
    </row>
    <row r="498708" spans="19:20">
      <c r="S498708" s="33"/>
      <c r="T498708" s="33"/>
    </row>
    <row r="498725" spans="19:20">
      <c r="S498725" s="33"/>
      <c r="T498725" s="33"/>
    </row>
    <row r="498742" spans="19:20">
      <c r="S498742" s="33"/>
      <c r="T498742" s="33"/>
    </row>
    <row r="498759" spans="19:20">
      <c r="S498759" s="33"/>
      <c r="T498759" s="33"/>
    </row>
    <row r="498776" spans="19:20">
      <c r="S498776" s="33"/>
      <c r="T498776" s="33"/>
    </row>
    <row r="498793" spans="19:20">
      <c r="S498793" s="33"/>
      <c r="T498793" s="33"/>
    </row>
    <row r="498810" spans="19:20">
      <c r="S498810" s="33"/>
      <c r="T498810" s="33"/>
    </row>
    <row r="498827" spans="19:20">
      <c r="S498827" s="33"/>
      <c r="T498827" s="33"/>
    </row>
    <row r="498844" spans="19:20">
      <c r="S498844" s="33"/>
      <c r="T498844" s="33"/>
    </row>
    <row r="498861" spans="19:20">
      <c r="S498861" s="33"/>
      <c r="T498861" s="33"/>
    </row>
    <row r="498878" spans="19:20">
      <c r="S498878" s="33"/>
      <c r="T498878" s="33"/>
    </row>
    <row r="498895" spans="19:20">
      <c r="S498895" s="33"/>
      <c r="T498895" s="33"/>
    </row>
    <row r="498912" spans="19:20">
      <c r="S498912" s="33"/>
      <c r="T498912" s="33"/>
    </row>
    <row r="498929" spans="19:20">
      <c r="S498929" s="33"/>
      <c r="T498929" s="33"/>
    </row>
    <row r="498946" spans="19:20">
      <c r="S498946" s="33"/>
      <c r="T498946" s="33"/>
    </row>
    <row r="498963" spans="19:20">
      <c r="S498963" s="33"/>
      <c r="T498963" s="33"/>
    </row>
    <row r="498980" spans="19:20">
      <c r="S498980" s="33"/>
      <c r="T498980" s="33"/>
    </row>
    <row r="498997" spans="19:20">
      <c r="S498997" s="33"/>
      <c r="T498997" s="33"/>
    </row>
    <row r="499014" spans="19:20">
      <c r="S499014" s="33"/>
      <c r="T499014" s="33"/>
    </row>
    <row r="499031" spans="19:20">
      <c r="S499031" s="33"/>
      <c r="T499031" s="33"/>
    </row>
    <row r="499048" spans="19:20">
      <c r="S499048" s="33"/>
      <c r="T499048" s="33"/>
    </row>
    <row r="499065" spans="19:20">
      <c r="S499065" s="33"/>
      <c r="T499065" s="33"/>
    </row>
    <row r="499082" spans="19:20">
      <c r="S499082" s="33"/>
      <c r="T499082" s="33"/>
    </row>
    <row r="499099" spans="19:20">
      <c r="S499099" s="33"/>
      <c r="T499099" s="33"/>
    </row>
    <row r="499116" spans="19:20">
      <c r="S499116" s="33"/>
      <c r="T499116" s="33"/>
    </row>
    <row r="499133" spans="19:20">
      <c r="S499133" s="33"/>
      <c r="T499133" s="33"/>
    </row>
    <row r="499150" spans="19:20">
      <c r="S499150" s="33"/>
      <c r="T499150" s="33"/>
    </row>
    <row r="499167" spans="19:20">
      <c r="S499167" s="33"/>
      <c r="T499167" s="33"/>
    </row>
    <row r="499184" spans="19:20">
      <c r="S499184" s="33"/>
      <c r="T499184" s="33"/>
    </row>
    <row r="499201" spans="19:20">
      <c r="S499201" s="33"/>
      <c r="T499201" s="33"/>
    </row>
    <row r="499218" spans="19:20">
      <c r="S499218" s="33"/>
      <c r="T499218" s="33"/>
    </row>
    <row r="499235" spans="19:20">
      <c r="S499235" s="33"/>
      <c r="T499235" s="33"/>
    </row>
    <row r="499252" spans="19:20">
      <c r="S499252" s="33"/>
      <c r="T499252" s="33"/>
    </row>
    <row r="499269" spans="19:20">
      <c r="S499269" s="33"/>
      <c r="T499269" s="33"/>
    </row>
    <row r="499286" spans="19:20">
      <c r="S499286" s="33"/>
      <c r="T499286" s="33"/>
    </row>
    <row r="499303" spans="19:20">
      <c r="S499303" s="33"/>
      <c r="T499303" s="33"/>
    </row>
    <row r="499320" spans="19:20">
      <c r="S499320" s="33"/>
      <c r="T499320" s="33"/>
    </row>
    <row r="499337" spans="19:20">
      <c r="S499337" s="33"/>
      <c r="T499337" s="33"/>
    </row>
    <row r="499354" spans="19:20">
      <c r="S499354" s="33"/>
      <c r="T499354" s="33"/>
    </row>
    <row r="499371" spans="19:20">
      <c r="S499371" s="33"/>
      <c r="T499371" s="33"/>
    </row>
    <row r="499388" spans="19:20">
      <c r="S499388" s="33"/>
      <c r="T499388" s="33"/>
    </row>
    <row r="499405" spans="19:20">
      <c r="S499405" s="33"/>
      <c r="T499405" s="33"/>
    </row>
    <row r="499422" spans="19:20">
      <c r="S499422" s="33"/>
      <c r="T499422" s="33"/>
    </row>
    <row r="499439" spans="19:20">
      <c r="S499439" s="33"/>
      <c r="T499439" s="33"/>
    </row>
    <row r="499456" spans="19:20">
      <c r="S499456" s="33"/>
      <c r="T499456" s="33"/>
    </row>
    <row r="499473" spans="19:20">
      <c r="S499473" s="33"/>
      <c r="T499473" s="33"/>
    </row>
    <row r="499490" spans="19:20">
      <c r="S499490" s="33"/>
      <c r="T499490" s="33"/>
    </row>
    <row r="499507" spans="19:20">
      <c r="S499507" s="33"/>
      <c r="T499507" s="33"/>
    </row>
    <row r="499524" spans="19:20">
      <c r="S499524" s="33"/>
      <c r="T499524" s="33"/>
    </row>
    <row r="499541" spans="19:20">
      <c r="S499541" s="33"/>
      <c r="T499541" s="33"/>
    </row>
    <row r="499558" spans="19:20">
      <c r="S499558" s="33"/>
      <c r="T499558" s="33"/>
    </row>
    <row r="499575" spans="19:20">
      <c r="S499575" s="33"/>
      <c r="T499575" s="33"/>
    </row>
    <row r="499592" spans="19:20">
      <c r="S499592" s="33"/>
      <c r="T499592" s="33"/>
    </row>
    <row r="499609" spans="19:20">
      <c r="S499609" s="33"/>
      <c r="T499609" s="33"/>
    </row>
    <row r="499626" spans="19:20">
      <c r="S499626" s="33"/>
      <c r="T499626" s="33"/>
    </row>
    <row r="499643" spans="19:20">
      <c r="S499643" s="33"/>
      <c r="T499643" s="33"/>
    </row>
    <row r="499660" spans="19:20">
      <c r="S499660" s="33"/>
      <c r="T499660" s="33"/>
    </row>
    <row r="499677" spans="19:20">
      <c r="S499677" s="33"/>
      <c r="T499677" s="33"/>
    </row>
    <row r="499694" spans="19:20">
      <c r="S499694" s="33"/>
      <c r="T499694" s="33"/>
    </row>
    <row r="499711" spans="19:20">
      <c r="S499711" s="33"/>
      <c r="T499711" s="33"/>
    </row>
    <row r="499728" spans="19:20">
      <c r="S499728" s="33"/>
      <c r="T499728" s="33"/>
    </row>
    <row r="499745" spans="19:20">
      <c r="S499745" s="33"/>
      <c r="T499745" s="33"/>
    </row>
    <row r="499762" spans="19:20">
      <c r="S499762" s="33"/>
      <c r="T499762" s="33"/>
    </row>
    <row r="499779" spans="19:20">
      <c r="S499779" s="33"/>
      <c r="T499779" s="33"/>
    </row>
    <row r="499796" spans="19:20">
      <c r="S499796" s="33"/>
      <c r="T499796" s="33"/>
    </row>
    <row r="499813" spans="19:20">
      <c r="S499813" s="33"/>
      <c r="T499813" s="33"/>
    </row>
    <row r="499830" spans="19:20">
      <c r="S499830" s="33"/>
      <c r="T499830" s="33"/>
    </row>
    <row r="499847" spans="19:20">
      <c r="S499847" s="33"/>
      <c r="T499847" s="33"/>
    </row>
    <row r="499864" spans="19:20">
      <c r="S499864" s="33"/>
      <c r="T499864" s="33"/>
    </row>
    <row r="499881" spans="19:20">
      <c r="S499881" s="33"/>
      <c r="T499881" s="33"/>
    </row>
    <row r="499898" spans="19:20">
      <c r="S499898" s="33"/>
      <c r="T499898" s="33"/>
    </row>
    <row r="499915" spans="19:20">
      <c r="S499915" s="33"/>
      <c r="T499915" s="33"/>
    </row>
    <row r="499932" spans="19:20">
      <c r="S499932" s="33"/>
      <c r="T499932" s="33"/>
    </row>
    <row r="499949" spans="19:20">
      <c r="S499949" s="33"/>
      <c r="T499949" s="33"/>
    </row>
    <row r="499966" spans="19:20">
      <c r="S499966" s="33"/>
      <c r="T499966" s="33"/>
    </row>
    <row r="499983" spans="19:20">
      <c r="S499983" s="33"/>
      <c r="T499983" s="33"/>
    </row>
    <row r="500000" spans="19:20">
      <c r="S500000" s="33"/>
      <c r="T500000" s="33"/>
    </row>
    <row r="500017" spans="19:20">
      <c r="S500017" s="33"/>
      <c r="T500017" s="33"/>
    </row>
    <row r="500034" spans="19:20">
      <c r="S500034" s="33"/>
      <c r="T500034" s="33"/>
    </row>
    <row r="500051" spans="19:20">
      <c r="S500051" s="33"/>
      <c r="T500051" s="33"/>
    </row>
    <row r="500068" spans="19:20">
      <c r="S500068" s="33"/>
      <c r="T500068" s="33"/>
    </row>
    <row r="500085" spans="19:20">
      <c r="S500085" s="33"/>
      <c r="T500085" s="33"/>
    </row>
    <row r="500102" spans="19:20">
      <c r="S500102" s="33"/>
      <c r="T500102" s="33"/>
    </row>
    <row r="500119" spans="19:20">
      <c r="S500119" s="33"/>
      <c r="T500119" s="33"/>
    </row>
    <row r="500136" spans="19:20">
      <c r="S500136" s="33"/>
      <c r="T500136" s="33"/>
    </row>
    <row r="500153" spans="19:20">
      <c r="S500153" s="33"/>
      <c r="T500153" s="33"/>
    </row>
    <row r="500170" spans="19:20">
      <c r="S500170" s="33"/>
      <c r="T500170" s="33"/>
    </row>
    <row r="500187" spans="19:20">
      <c r="S500187" s="33"/>
      <c r="T500187" s="33"/>
    </row>
    <row r="500204" spans="19:20">
      <c r="S500204" s="33"/>
      <c r="T500204" s="33"/>
    </row>
    <row r="500221" spans="19:20">
      <c r="S500221" s="33"/>
      <c r="T500221" s="33"/>
    </row>
    <row r="500238" spans="19:20">
      <c r="S500238" s="33"/>
      <c r="T500238" s="33"/>
    </row>
    <row r="500255" spans="19:20">
      <c r="S500255" s="33"/>
      <c r="T500255" s="33"/>
    </row>
    <row r="500272" spans="19:20">
      <c r="S500272" s="33"/>
      <c r="T500272" s="33"/>
    </row>
    <row r="500289" spans="19:20">
      <c r="S500289" s="33"/>
      <c r="T500289" s="33"/>
    </row>
    <row r="500306" spans="19:20">
      <c r="S500306" s="33"/>
      <c r="T500306" s="33"/>
    </row>
    <row r="500323" spans="19:20">
      <c r="S500323" s="33"/>
      <c r="T500323" s="33"/>
    </row>
    <row r="500340" spans="19:20">
      <c r="S500340" s="33"/>
      <c r="T500340" s="33"/>
    </row>
    <row r="500357" spans="19:20">
      <c r="S500357" s="33"/>
      <c r="T500357" s="33"/>
    </row>
    <row r="500374" spans="19:20">
      <c r="S500374" s="33"/>
      <c r="T500374" s="33"/>
    </row>
    <row r="500391" spans="19:20">
      <c r="S500391" s="33"/>
      <c r="T500391" s="33"/>
    </row>
    <row r="500408" spans="19:20">
      <c r="S500408" s="33"/>
      <c r="T500408" s="33"/>
    </row>
    <row r="500425" spans="19:20">
      <c r="S500425" s="33"/>
      <c r="T500425" s="33"/>
    </row>
    <row r="500442" spans="19:20">
      <c r="S500442" s="33"/>
      <c r="T500442" s="33"/>
    </row>
    <row r="500459" spans="19:20">
      <c r="S500459" s="33"/>
      <c r="T500459" s="33"/>
    </row>
    <row r="500476" spans="19:20">
      <c r="S500476" s="33"/>
      <c r="T500476" s="33"/>
    </row>
    <row r="500493" spans="19:20">
      <c r="S500493" s="33"/>
      <c r="T500493" s="33"/>
    </row>
    <row r="500510" spans="19:20">
      <c r="S500510" s="33"/>
      <c r="T500510" s="33"/>
    </row>
    <row r="500527" spans="19:20">
      <c r="S500527" s="33"/>
      <c r="T500527" s="33"/>
    </row>
    <row r="500544" spans="19:20">
      <c r="S500544" s="33"/>
      <c r="T500544" s="33"/>
    </row>
    <row r="500561" spans="19:20">
      <c r="S500561" s="33"/>
      <c r="T500561" s="33"/>
    </row>
    <row r="500578" spans="19:20">
      <c r="S500578" s="33"/>
      <c r="T500578" s="33"/>
    </row>
    <row r="500595" spans="19:20">
      <c r="S500595" s="33"/>
      <c r="T500595" s="33"/>
    </row>
    <row r="500612" spans="19:20">
      <c r="S500612" s="33"/>
      <c r="T500612" s="33"/>
    </row>
    <row r="500629" spans="19:20">
      <c r="S500629" s="33"/>
      <c r="T500629" s="33"/>
    </row>
    <row r="500646" spans="19:20">
      <c r="S500646" s="33"/>
      <c r="T500646" s="33"/>
    </row>
    <row r="500663" spans="19:20">
      <c r="S500663" s="33"/>
      <c r="T500663" s="33"/>
    </row>
    <row r="500680" spans="19:20">
      <c r="S500680" s="33"/>
      <c r="T500680" s="33"/>
    </row>
    <row r="500697" spans="19:20">
      <c r="S500697" s="33"/>
      <c r="T500697" s="33"/>
    </row>
    <row r="500714" spans="19:20">
      <c r="S500714" s="33"/>
      <c r="T500714" s="33"/>
    </row>
    <row r="500731" spans="19:20">
      <c r="S500731" s="33"/>
      <c r="T500731" s="33"/>
    </row>
    <row r="500748" spans="19:20">
      <c r="S500748" s="33"/>
      <c r="T500748" s="33"/>
    </row>
    <row r="500765" spans="19:20">
      <c r="S500765" s="33"/>
      <c r="T500765" s="33"/>
    </row>
    <row r="500782" spans="19:20">
      <c r="S500782" s="33"/>
      <c r="T500782" s="33"/>
    </row>
    <row r="500799" spans="19:20">
      <c r="S500799" s="33"/>
      <c r="T500799" s="33"/>
    </row>
    <row r="500816" spans="19:20">
      <c r="S500816" s="33"/>
      <c r="T500816" s="33"/>
    </row>
    <row r="500833" spans="19:20">
      <c r="S500833" s="33"/>
      <c r="T500833" s="33"/>
    </row>
    <row r="500850" spans="19:20">
      <c r="S500850" s="33"/>
      <c r="T500850" s="33"/>
    </row>
    <row r="500867" spans="19:20">
      <c r="S500867" s="33"/>
      <c r="T500867" s="33"/>
    </row>
    <row r="500884" spans="19:20">
      <c r="S500884" s="33"/>
      <c r="T500884" s="33"/>
    </row>
    <row r="500901" spans="19:20">
      <c r="S500901" s="33"/>
      <c r="T500901" s="33"/>
    </row>
    <row r="500918" spans="19:20">
      <c r="S500918" s="33"/>
      <c r="T500918" s="33"/>
    </row>
    <row r="500935" spans="19:20">
      <c r="S500935" s="33"/>
      <c r="T500935" s="33"/>
    </row>
    <row r="500952" spans="19:20">
      <c r="S500952" s="33"/>
      <c r="T500952" s="33"/>
    </row>
    <row r="500969" spans="19:20">
      <c r="S500969" s="33"/>
      <c r="T500969" s="33"/>
    </row>
    <row r="500986" spans="19:20">
      <c r="S500986" s="33"/>
      <c r="T500986" s="33"/>
    </row>
    <row r="501003" spans="19:20">
      <c r="S501003" s="33"/>
      <c r="T501003" s="33"/>
    </row>
    <row r="501020" spans="19:20">
      <c r="S501020" s="33"/>
      <c r="T501020" s="33"/>
    </row>
    <row r="501037" spans="19:20">
      <c r="S501037" s="33"/>
      <c r="T501037" s="33"/>
    </row>
    <row r="501054" spans="19:20">
      <c r="S501054" s="33"/>
      <c r="T501054" s="33"/>
    </row>
    <row r="501071" spans="19:20">
      <c r="S501071" s="33"/>
      <c r="T501071" s="33"/>
    </row>
    <row r="501088" spans="19:20">
      <c r="S501088" s="33"/>
      <c r="T501088" s="33"/>
    </row>
    <row r="501105" spans="19:20">
      <c r="S501105" s="33"/>
      <c r="T501105" s="33"/>
    </row>
    <row r="501122" spans="19:20">
      <c r="S501122" s="33"/>
      <c r="T501122" s="33"/>
    </row>
    <row r="501139" spans="19:20">
      <c r="S501139" s="33"/>
      <c r="T501139" s="33"/>
    </row>
    <row r="501156" spans="19:20">
      <c r="S501156" s="33"/>
      <c r="T501156" s="33"/>
    </row>
    <row r="501173" spans="19:20">
      <c r="S501173" s="33"/>
      <c r="T501173" s="33"/>
    </row>
    <row r="501190" spans="19:20">
      <c r="S501190" s="33"/>
      <c r="T501190" s="33"/>
    </row>
    <row r="501207" spans="19:20">
      <c r="S501207" s="33"/>
      <c r="T501207" s="33"/>
    </row>
    <row r="501224" spans="19:20">
      <c r="S501224" s="33"/>
      <c r="T501224" s="33"/>
    </row>
    <row r="501241" spans="19:20">
      <c r="S501241" s="33"/>
      <c r="T501241" s="33"/>
    </row>
    <row r="501258" spans="19:20">
      <c r="S501258" s="33"/>
      <c r="T501258" s="33"/>
    </row>
    <row r="501275" spans="19:20">
      <c r="S501275" s="33"/>
      <c r="T501275" s="33"/>
    </row>
    <row r="501292" spans="19:20">
      <c r="S501292" s="33"/>
      <c r="T501292" s="33"/>
    </row>
    <row r="501309" spans="19:20">
      <c r="S501309" s="33"/>
      <c r="T501309" s="33"/>
    </row>
    <row r="501326" spans="19:20">
      <c r="S501326" s="33"/>
      <c r="T501326" s="33"/>
    </row>
    <row r="501343" spans="19:20">
      <c r="S501343" s="33"/>
      <c r="T501343" s="33"/>
    </row>
    <row r="501360" spans="19:20">
      <c r="S501360" s="33"/>
      <c r="T501360" s="33"/>
    </row>
    <row r="501377" spans="19:20">
      <c r="S501377" s="33"/>
      <c r="T501377" s="33"/>
    </row>
    <row r="501394" spans="19:20">
      <c r="S501394" s="33"/>
      <c r="T501394" s="33"/>
    </row>
    <row r="501411" spans="19:20">
      <c r="S501411" s="33"/>
      <c r="T501411" s="33"/>
    </row>
    <row r="501428" spans="19:20">
      <c r="S501428" s="33"/>
      <c r="T501428" s="33"/>
    </row>
    <row r="501445" spans="19:20">
      <c r="S501445" s="33"/>
      <c r="T501445" s="33"/>
    </row>
    <row r="501462" spans="19:20">
      <c r="S501462" s="33"/>
      <c r="T501462" s="33"/>
    </row>
    <row r="501479" spans="19:20">
      <c r="S501479" s="33"/>
      <c r="T501479" s="33"/>
    </row>
    <row r="501496" spans="19:20">
      <c r="S501496" s="33"/>
      <c r="T501496" s="33"/>
    </row>
    <row r="501513" spans="19:20">
      <c r="S501513" s="33"/>
      <c r="T501513" s="33"/>
    </row>
    <row r="501530" spans="19:20">
      <c r="S501530" s="33"/>
      <c r="T501530" s="33"/>
    </row>
    <row r="501547" spans="19:20">
      <c r="S501547" s="33"/>
      <c r="T501547" s="33"/>
    </row>
    <row r="501564" spans="19:20">
      <c r="S501564" s="33"/>
      <c r="T501564" s="33"/>
    </row>
    <row r="501581" spans="19:20">
      <c r="S501581" s="33"/>
      <c r="T501581" s="33"/>
    </row>
    <row r="501598" spans="19:20">
      <c r="S501598" s="33"/>
      <c r="T501598" s="33"/>
    </row>
    <row r="501615" spans="19:20">
      <c r="S501615" s="33"/>
      <c r="T501615" s="33"/>
    </row>
    <row r="501632" spans="19:20">
      <c r="S501632" s="33"/>
      <c r="T501632" s="33"/>
    </row>
    <row r="501649" spans="19:20">
      <c r="S501649" s="33"/>
      <c r="T501649" s="33"/>
    </row>
    <row r="501666" spans="19:20">
      <c r="S501666" s="33"/>
      <c r="T501666" s="33"/>
    </row>
    <row r="501683" spans="19:20">
      <c r="S501683" s="33"/>
      <c r="T501683" s="33"/>
    </row>
    <row r="501700" spans="19:20">
      <c r="S501700" s="33"/>
      <c r="T501700" s="33"/>
    </row>
    <row r="501717" spans="19:20">
      <c r="S501717" s="33"/>
      <c r="T501717" s="33"/>
    </row>
    <row r="501734" spans="19:20">
      <c r="S501734" s="33"/>
      <c r="T501734" s="33"/>
    </row>
    <row r="501751" spans="19:20">
      <c r="S501751" s="33"/>
      <c r="T501751" s="33"/>
    </row>
    <row r="501768" spans="19:20">
      <c r="S501768" s="33"/>
      <c r="T501768" s="33"/>
    </row>
    <row r="501785" spans="19:20">
      <c r="S501785" s="33"/>
      <c r="T501785" s="33"/>
    </row>
    <row r="501802" spans="19:20">
      <c r="S501802" s="33"/>
      <c r="T501802" s="33"/>
    </row>
    <row r="501819" spans="19:20">
      <c r="S501819" s="33"/>
      <c r="T501819" s="33"/>
    </row>
    <row r="501836" spans="19:20">
      <c r="S501836" s="33"/>
      <c r="T501836" s="33"/>
    </row>
    <row r="501853" spans="19:20">
      <c r="S501853" s="33"/>
      <c r="T501853" s="33"/>
    </row>
    <row r="501870" spans="19:20">
      <c r="S501870" s="33"/>
      <c r="T501870" s="33"/>
    </row>
    <row r="501887" spans="19:20">
      <c r="S501887" s="33"/>
      <c r="T501887" s="33"/>
    </row>
    <row r="501904" spans="19:20">
      <c r="S501904" s="33"/>
      <c r="T501904" s="33"/>
    </row>
    <row r="501921" spans="19:20">
      <c r="S501921" s="33"/>
      <c r="T501921" s="33"/>
    </row>
    <row r="501938" spans="19:20">
      <c r="S501938" s="33"/>
      <c r="T501938" s="33"/>
    </row>
    <row r="501955" spans="19:20">
      <c r="S501955" s="33"/>
      <c r="T501955" s="33"/>
    </row>
    <row r="501972" spans="19:20">
      <c r="S501972" s="33"/>
      <c r="T501972" s="33"/>
    </row>
    <row r="501989" spans="19:20">
      <c r="S501989" s="33"/>
      <c r="T501989" s="33"/>
    </row>
    <row r="502006" spans="19:20">
      <c r="S502006" s="33"/>
      <c r="T502006" s="33"/>
    </row>
    <row r="502023" spans="19:20">
      <c r="S502023" s="33"/>
      <c r="T502023" s="33"/>
    </row>
    <row r="502040" spans="19:20">
      <c r="S502040" s="33"/>
      <c r="T502040" s="33"/>
    </row>
    <row r="502057" spans="19:20">
      <c r="S502057" s="33"/>
      <c r="T502057" s="33"/>
    </row>
    <row r="502074" spans="19:20">
      <c r="S502074" s="33"/>
      <c r="T502074" s="33"/>
    </row>
    <row r="502091" spans="19:20">
      <c r="S502091" s="33"/>
      <c r="T502091" s="33"/>
    </row>
    <row r="502108" spans="19:20">
      <c r="S502108" s="33"/>
      <c r="T502108" s="33"/>
    </row>
    <row r="502125" spans="19:20">
      <c r="S502125" s="33"/>
      <c r="T502125" s="33"/>
    </row>
    <row r="502142" spans="19:20">
      <c r="S502142" s="33"/>
      <c r="T502142" s="33"/>
    </row>
    <row r="502159" spans="19:20">
      <c r="S502159" s="33"/>
      <c r="T502159" s="33"/>
    </row>
    <row r="502176" spans="19:20">
      <c r="S502176" s="33"/>
      <c r="T502176" s="33"/>
    </row>
    <row r="502193" spans="19:20">
      <c r="S502193" s="33"/>
      <c r="T502193" s="33"/>
    </row>
    <row r="502210" spans="19:20">
      <c r="S502210" s="33"/>
      <c r="T502210" s="33"/>
    </row>
    <row r="502227" spans="19:20">
      <c r="S502227" s="33"/>
      <c r="T502227" s="33"/>
    </row>
    <row r="502244" spans="19:20">
      <c r="S502244" s="33"/>
      <c r="T502244" s="33"/>
    </row>
    <row r="502261" spans="19:20">
      <c r="S502261" s="33"/>
      <c r="T502261" s="33"/>
    </row>
    <row r="502278" spans="19:20">
      <c r="S502278" s="33"/>
      <c r="T502278" s="33"/>
    </row>
    <row r="502295" spans="19:20">
      <c r="S502295" s="33"/>
      <c r="T502295" s="33"/>
    </row>
    <row r="502312" spans="19:20">
      <c r="S502312" s="33"/>
      <c r="T502312" s="33"/>
    </row>
    <row r="502329" spans="19:20">
      <c r="S502329" s="33"/>
      <c r="T502329" s="33"/>
    </row>
    <row r="502346" spans="19:20">
      <c r="S502346" s="33"/>
      <c r="T502346" s="33"/>
    </row>
    <row r="502363" spans="19:20">
      <c r="S502363" s="33"/>
      <c r="T502363" s="33"/>
    </row>
    <row r="502380" spans="19:20">
      <c r="S502380" s="33"/>
      <c r="T502380" s="33"/>
    </row>
    <row r="502397" spans="19:20">
      <c r="S502397" s="33"/>
      <c r="T502397" s="33"/>
    </row>
    <row r="502414" spans="19:20">
      <c r="S502414" s="33"/>
      <c r="T502414" s="33"/>
    </row>
    <row r="502431" spans="19:20">
      <c r="S502431" s="33"/>
      <c r="T502431" s="33"/>
    </row>
    <row r="502448" spans="19:20">
      <c r="S502448" s="33"/>
      <c r="T502448" s="33"/>
    </row>
    <row r="502465" spans="19:20">
      <c r="S502465" s="33"/>
      <c r="T502465" s="33"/>
    </row>
    <row r="502482" spans="19:20">
      <c r="S502482" s="33"/>
      <c r="T502482" s="33"/>
    </row>
    <row r="502499" spans="19:20">
      <c r="S502499" s="33"/>
      <c r="T502499" s="33"/>
    </row>
    <row r="502516" spans="19:20">
      <c r="S502516" s="33"/>
      <c r="T502516" s="33"/>
    </row>
    <row r="502533" spans="19:20">
      <c r="S502533" s="33"/>
      <c r="T502533" s="33"/>
    </row>
    <row r="502550" spans="19:20">
      <c r="S502550" s="33"/>
      <c r="T502550" s="33"/>
    </row>
    <row r="502567" spans="19:20">
      <c r="S502567" s="33"/>
      <c r="T502567" s="33"/>
    </row>
    <row r="502584" spans="19:20">
      <c r="S502584" s="33"/>
      <c r="T502584" s="33"/>
    </row>
    <row r="502601" spans="19:20">
      <c r="S502601" s="33"/>
      <c r="T502601" s="33"/>
    </row>
    <row r="502618" spans="19:20">
      <c r="S502618" s="33"/>
      <c r="T502618" s="33"/>
    </row>
    <row r="502635" spans="19:20">
      <c r="S502635" s="33"/>
      <c r="T502635" s="33"/>
    </row>
    <row r="502652" spans="19:20">
      <c r="S502652" s="33"/>
      <c r="T502652" s="33"/>
    </row>
    <row r="502669" spans="19:20">
      <c r="S502669" s="33"/>
      <c r="T502669" s="33"/>
    </row>
    <row r="502686" spans="19:20">
      <c r="S502686" s="33"/>
      <c r="T502686" s="33"/>
    </row>
    <row r="502703" spans="19:20">
      <c r="S502703" s="33"/>
      <c r="T502703" s="33"/>
    </row>
    <row r="502720" spans="19:20">
      <c r="S502720" s="33"/>
      <c r="T502720" s="33"/>
    </row>
    <row r="502737" spans="19:20">
      <c r="S502737" s="33"/>
      <c r="T502737" s="33"/>
    </row>
    <row r="502754" spans="19:20">
      <c r="S502754" s="33"/>
      <c r="T502754" s="33"/>
    </row>
    <row r="502771" spans="19:20">
      <c r="S502771" s="33"/>
      <c r="T502771" s="33"/>
    </row>
    <row r="502788" spans="19:20">
      <c r="S502788" s="33"/>
      <c r="T502788" s="33"/>
    </row>
    <row r="502805" spans="19:20">
      <c r="S502805" s="33"/>
      <c r="T502805" s="33"/>
    </row>
    <row r="502822" spans="19:20">
      <c r="S502822" s="33"/>
      <c r="T502822" s="33"/>
    </row>
    <row r="502839" spans="19:20">
      <c r="S502839" s="33"/>
      <c r="T502839" s="33"/>
    </row>
    <row r="502856" spans="19:20">
      <c r="S502856" s="33"/>
      <c r="T502856" s="33"/>
    </row>
    <row r="502873" spans="19:20">
      <c r="S502873" s="33"/>
      <c r="T502873" s="33"/>
    </row>
    <row r="502890" spans="19:20">
      <c r="S502890" s="33"/>
      <c r="T502890" s="33"/>
    </row>
    <row r="502907" spans="19:20">
      <c r="S502907" s="33"/>
      <c r="T502907" s="33"/>
    </row>
    <row r="502924" spans="19:20">
      <c r="S502924" s="33"/>
      <c r="T502924" s="33"/>
    </row>
    <row r="502941" spans="19:20">
      <c r="S502941" s="33"/>
      <c r="T502941" s="33"/>
    </row>
    <row r="502958" spans="19:20">
      <c r="S502958" s="33"/>
      <c r="T502958" s="33"/>
    </row>
    <row r="502975" spans="19:20">
      <c r="S502975" s="33"/>
      <c r="T502975" s="33"/>
    </row>
    <row r="502992" spans="19:20">
      <c r="S502992" s="33"/>
      <c r="T502992" s="33"/>
    </row>
    <row r="503009" spans="19:20">
      <c r="S503009" s="33"/>
      <c r="T503009" s="33"/>
    </row>
    <row r="503026" spans="19:20">
      <c r="S503026" s="33"/>
      <c r="T503026" s="33"/>
    </row>
    <row r="503043" spans="19:20">
      <c r="S503043" s="33"/>
      <c r="T503043" s="33"/>
    </row>
    <row r="503060" spans="19:20">
      <c r="S503060" s="33"/>
      <c r="T503060" s="33"/>
    </row>
    <row r="503077" spans="19:20">
      <c r="S503077" s="33"/>
      <c r="T503077" s="33"/>
    </row>
    <row r="503094" spans="19:20">
      <c r="S503094" s="33"/>
      <c r="T503094" s="33"/>
    </row>
    <row r="503111" spans="19:20">
      <c r="S503111" s="33"/>
      <c r="T503111" s="33"/>
    </row>
    <row r="503128" spans="19:20">
      <c r="S503128" s="33"/>
      <c r="T503128" s="33"/>
    </row>
    <row r="503145" spans="19:20">
      <c r="S503145" s="33"/>
      <c r="T503145" s="33"/>
    </row>
    <row r="503162" spans="19:20">
      <c r="S503162" s="33"/>
      <c r="T503162" s="33"/>
    </row>
    <row r="503179" spans="19:20">
      <c r="S503179" s="33"/>
      <c r="T503179" s="33"/>
    </row>
    <row r="503196" spans="19:20">
      <c r="S503196" s="33"/>
      <c r="T503196" s="33"/>
    </row>
    <row r="503213" spans="19:20">
      <c r="S503213" s="33"/>
      <c r="T503213" s="33"/>
    </row>
    <row r="503230" spans="19:20">
      <c r="S503230" s="33"/>
      <c r="T503230" s="33"/>
    </row>
    <row r="503247" spans="19:20">
      <c r="S503247" s="33"/>
      <c r="T503247" s="33"/>
    </row>
    <row r="503264" spans="19:20">
      <c r="S503264" s="33"/>
      <c r="T503264" s="33"/>
    </row>
    <row r="503281" spans="19:20">
      <c r="S503281" s="33"/>
      <c r="T503281" s="33"/>
    </row>
    <row r="503298" spans="19:20">
      <c r="S503298" s="33"/>
      <c r="T503298" s="33"/>
    </row>
    <row r="503315" spans="19:20">
      <c r="S503315" s="33"/>
      <c r="T503315" s="33"/>
    </row>
    <row r="503332" spans="19:20">
      <c r="S503332" s="33"/>
      <c r="T503332" s="33"/>
    </row>
    <row r="503349" spans="19:20">
      <c r="S503349" s="33"/>
      <c r="T503349" s="33"/>
    </row>
    <row r="503366" spans="19:20">
      <c r="S503366" s="33"/>
      <c r="T503366" s="33"/>
    </row>
    <row r="503383" spans="19:20">
      <c r="S503383" s="33"/>
      <c r="T503383" s="33"/>
    </row>
    <row r="503400" spans="19:20">
      <c r="S503400" s="33"/>
      <c r="T503400" s="33"/>
    </row>
    <row r="503417" spans="19:20">
      <c r="S503417" s="33"/>
      <c r="T503417" s="33"/>
    </row>
    <row r="503434" spans="19:20">
      <c r="S503434" s="33"/>
      <c r="T503434" s="33"/>
    </row>
    <row r="503451" spans="19:20">
      <c r="S503451" s="33"/>
      <c r="T503451" s="33"/>
    </row>
    <row r="503468" spans="19:20">
      <c r="S503468" s="33"/>
      <c r="T503468" s="33"/>
    </row>
    <row r="503485" spans="19:20">
      <c r="S503485" s="33"/>
      <c r="T503485" s="33"/>
    </row>
    <row r="503502" spans="19:20">
      <c r="S503502" s="33"/>
      <c r="T503502" s="33"/>
    </row>
    <row r="503519" spans="19:20">
      <c r="S503519" s="33"/>
      <c r="T503519" s="33"/>
    </row>
    <row r="503536" spans="19:20">
      <c r="S503536" s="33"/>
      <c r="T503536" s="33"/>
    </row>
    <row r="503553" spans="19:20">
      <c r="S503553" s="33"/>
      <c r="T503553" s="33"/>
    </row>
    <row r="503570" spans="19:20">
      <c r="S503570" s="33"/>
      <c r="T503570" s="33"/>
    </row>
    <row r="503587" spans="19:20">
      <c r="S503587" s="33"/>
      <c r="T503587" s="33"/>
    </row>
    <row r="503604" spans="19:20">
      <c r="S503604" s="33"/>
      <c r="T503604" s="33"/>
    </row>
    <row r="503621" spans="19:20">
      <c r="S503621" s="33"/>
      <c r="T503621" s="33"/>
    </row>
    <row r="503638" spans="19:20">
      <c r="S503638" s="33"/>
      <c r="T503638" s="33"/>
    </row>
    <row r="503655" spans="19:20">
      <c r="S503655" s="33"/>
      <c r="T503655" s="33"/>
    </row>
    <row r="503672" spans="19:20">
      <c r="S503672" s="33"/>
      <c r="T503672" s="33"/>
    </row>
    <row r="503689" spans="19:20">
      <c r="S503689" s="33"/>
      <c r="T503689" s="33"/>
    </row>
    <row r="503706" spans="19:20">
      <c r="S503706" s="33"/>
      <c r="T503706" s="33"/>
    </row>
    <row r="503723" spans="19:20">
      <c r="S503723" s="33"/>
      <c r="T503723" s="33"/>
    </row>
    <row r="503740" spans="19:20">
      <c r="S503740" s="33"/>
      <c r="T503740" s="33"/>
    </row>
    <row r="503757" spans="19:20">
      <c r="S503757" s="33"/>
      <c r="T503757" s="33"/>
    </row>
    <row r="503774" spans="19:20">
      <c r="S503774" s="33"/>
      <c r="T503774" s="33"/>
    </row>
    <row r="503791" spans="19:20">
      <c r="S503791" s="33"/>
      <c r="T503791" s="33"/>
    </row>
    <row r="503808" spans="19:20">
      <c r="S503808" s="33"/>
      <c r="T503808" s="33"/>
    </row>
    <row r="503825" spans="19:20">
      <c r="S503825" s="33"/>
      <c r="T503825" s="33"/>
    </row>
    <row r="503842" spans="19:20">
      <c r="S503842" s="33"/>
      <c r="T503842" s="33"/>
    </row>
    <row r="503859" spans="19:20">
      <c r="S503859" s="33"/>
      <c r="T503859" s="33"/>
    </row>
    <row r="503876" spans="19:20">
      <c r="S503876" s="33"/>
      <c r="T503876" s="33"/>
    </row>
    <row r="503893" spans="19:20">
      <c r="S503893" s="33"/>
      <c r="T503893" s="33"/>
    </row>
    <row r="503910" spans="19:20">
      <c r="S503910" s="33"/>
      <c r="T503910" s="33"/>
    </row>
    <row r="503927" spans="19:20">
      <c r="S503927" s="33"/>
      <c r="T503927" s="33"/>
    </row>
    <row r="503944" spans="19:20">
      <c r="S503944" s="33"/>
      <c r="T503944" s="33"/>
    </row>
    <row r="503961" spans="19:20">
      <c r="S503961" s="33"/>
      <c r="T503961" s="33"/>
    </row>
    <row r="503978" spans="19:20">
      <c r="S503978" s="33"/>
      <c r="T503978" s="33"/>
    </row>
    <row r="503995" spans="19:20">
      <c r="S503995" s="33"/>
      <c r="T503995" s="33"/>
    </row>
    <row r="504012" spans="19:20">
      <c r="S504012" s="33"/>
      <c r="T504012" s="33"/>
    </row>
    <row r="504029" spans="19:20">
      <c r="S504029" s="33"/>
      <c r="T504029" s="33"/>
    </row>
    <row r="504046" spans="19:20">
      <c r="S504046" s="33"/>
      <c r="T504046" s="33"/>
    </row>
    <row r="504063" spans="19:20">
      <c r="S504063" s="33"/>
      <c r="T504063" s="33"/>
    </row>
    <row r="504080" spans="19:20">
      <c r="S504080" s="33"/>
      <c r="T504080" s="33"/>
    </row>
    <row r="504097" spans="19:20">
      <c r="S504097" s="33"/>
      <c r="T504097" s="33"/>
    </row>
    <row r="504114" spans="19:20">
      <c r="S504114" s="33"/>
      <c r="T504114" s="33"/>
    </row>
    <row r="504131" spans="19:20">
      <c r="S504131" s="33"/>
      <c r="T504131" s="33"/>
    </row>
    <row r="504148" spans="19:20">
      <c r="S504148" s="33"/>
      <c r="T504148" s="33"/>
    </row>
    <row r="504165" spans="19:20">
      <c r="S504165" s="33"/>
      <c r="T504165" s="33"/>
    </row>
    <row r="504182" spans="19:20">
      <c r="S504182" s="33"/>
      <c r="T504182" s="33"/>
    </row>
    <row r="504199" spans="19:20">
      <c r="S504199" s="33"/>
      <c r="T504199" s="33"/>
    </row>
    <row r="504216" spans="19:20">
      <c r="S504216" s="33"/>
      <c r="T504216" s="33"/>
    </row>
    <row r="504233" spans="19:20">
      <c r="S504233" s="33"/>
      <c r="T504233" s="33"/>
    </row>
    <row r="504250" spans="19:20">
      <c r="S504250" s="33"/>
      <c r="T504250" s="33"/>
    </row>
    <row r="504267" spans="19:20">
      <c r="S504267" s="33"/>
      <c r="T504267" s="33"/>
    </row>
    <row r="504284" spans="19:20">
      <c r="S504284" s="33"/>
      <c r="T504284" s="33"/>
    </row>
    <row r="504301" spans="19:20">
      <c r="S504301" s="33"/>
      <c r="T504301" s="33"/>
    </row>
    <row r="504318" spans="19:20">
      <c r="S504318" s="33"/>
      <c r="T504318" s="33"/>
    </row>
    <row r="504335" spans="19:20">
      <c r="S504335" s="33"/>
      <c r="T504335" s="33"/>
    </row>
    <row r="504352" spans="19:20">
      <c r="S504352" s="33"/>
      <c r="T504352" s="33"/>
    </row>
    <row r="504369" spans="19:20">
      <c r="S504369" s="33"/>
      <c r="T504369" s="33"/>
    </row>
    <row r="504386" spans="19:20">
      <c r="S504386" s="33"/>
      <c r="T504386" s="33"/>
    </row>
    <row r="504403" spans="19:20">
      <c r="S504403" s="33"/>
      <c r="T504403" s="33"/>
    </row>
    <row r="504420" spans="19:20">
      <c r="S504420" s="33"/>
      <c r="T504420" s="33"/>
    </row>
    <row r="504437" spans="19:20">
      <c r="S504437" s="33"/>
      <c r="T504437" s="33"/>
    </row>
    <row r="504454" spans="19:20">
      <c r="S504454" s="33"/>
      <c r="T504454" s="33"/>
    </row>
    <row r="504471" spans="19:20">
      <c r="S504471" s="33"/>
      <c r="T504471" s="33"/>
    </row>
    <row r="504488" spans="19:20">
      <c r="S504488" s="33"/>
      <c r="T504488" s="33"/>
    </row>
    <row r="504505" spans="19:20">
      <c r="S504505" s="33"/>
      <c r="T504505" s="33"/>
    </row>
    <row r="504522" spans="19:20">
      <c r="S504522" s="33"/>
      <c r="T504522" s="33"/>
    </row>
    <row r="504539" spans="19:20">
      <c r="S504539" s="33"/>
      <c r="T504539" s="33"/>
    </row>
    <row r="504556" spans="19:20">
      <c r="S504556" s="33"/>
      <c r="T504556" s="33"/>
    </row>
    <row r="504573" spans="19:20">
      <c r="S504573" s="33"/>
      <c r="T504573" s="33"/>
    </row>
    <row r="504590" spans="19:20">
      <c r="S504590" s="33"/>
      <c r="T504590" s="33"/>
    </row>
    <row r="504607" spans="19:20">
      <c r="S504607" s="33"/>
      <c r="T504607" s="33"/>
    </row>
    <row r="504624" spans="19:20">
      <c r="S504624" s="33"/>
      <c r="T504624" s="33"/>
    </row>
    <row r="504641" spans="19:20">
      <c r="S504641" s="33"/>
      <c r="T504641" s="33"/>
    </row>
    <row r="504658" spans="19:20">
      <c r="S504658" s="33"/>
      <c r="T504658" s="33"/>
    </row>
    <row r="504675" spans="19:20">
      <c r="S504675" s="33"/>
      <c r="T504675" s="33"/>
    </row>
    <row r="504692" spans="19:20">
      <c r="S504692" s="33"/>
      <c r="T504692" s="33"/>
    </row>
    <row r="504709" spans="19:20">
      <c r="S504709" s="33"/>
      <c r="T504709" s="33"/>
    </row>
    <row r="504726" spans="19:20">
      <c r="S504726" s="33"/>
      <c r="T504726" s="33"/>
    </row>
    <row r="504743" spans="19:20">
      <c r="S504743" s="33"/>
      <c r="T504743" s="33"/>
    </row>
    <row r="504760" spans="19:20">
      <c r="S504760" s="33"/>
      <c r="T504760" s="33"/>
    </row>
    <row r="504777" spans="19:20">
      <c r="S504777" s="33"/>
      <c r="T504777" s="33"/>
    </row>
    <row r="504794" spans="19:20">
      <c r="S504794" s="33"/>
      <c r="T504794" s="33"/>
    </row>
    <row r="504811" spans="19:20">
      <c r="S504811" s="33"/>
      <c r="T504811" s="33"/>
    </row>
    <row r="504828" spans="19:20">
      <c r="S504828" s="33"/>
      <c r="T504828" s="33"/>
    </row>
    <row r="504845" spans="19:20">
      <c r="S504845" s="33"/>
      <c r="T504845" s="33"/>
    </row>
    <row r="504862" spans="19:20">
      <c r="S504862" s="33"/>
      <c r="T504862" s="33"/>
    </row>
    <row r="504879" spans="19:20">
      <c r="S504879" s="33"/>
      <c r="T504879" s="33"/>
    </row>
    <row r="504896" spans="19:20">
      <c r="S504896" s="33"/>
      <c r="T504896" s="33"/>
    </row>
    <row r="504913" spans="19:20">
      <c r="S504913" s="33"/>
      <c r="T504913" s="33"/>
    </row>
    <row r="504930" spans="19:20">
      <c r="S504930" s="33"/>
      <c r="T504930" s="33"/>
    </row>
    <row r="504947" spans="19:20">
      <c r="S504947" s="33"/>
      <c r="T504947" s="33"/>
    </row>
    <row r="504964" spans="19:20">
      <c r="S504964" s="33"/>
      <c r="T504964" s="33"/>
    </row>
    <row r="504981" spans="19:20">
      <c r="S504981" s="33"/>
      <c r="T504981" s="33"/>
    </row>
    <row r="504998" spans="19:20">
      <c r="S504998" s="33"/>
      <c r="T504998" s="33"/>
    </row>
    <row r="505015" spans="19:20">
      <c r="S505015" s="33"/>
      <c r="T505015" s="33"/>
    </row>
    <row r="505032" spans="19:20">
      <c r="S505032" s="33"/>
      <c r="T505032" s="33"/>
    </row>
    <row r="505049" spans="19:20">
      <c r="S505049" s="33"/>
      <c r="T505049" s="33"/>
    </row>
    <row r="505066" spans="19:20">
      <c r="S505066" s="33"/>
      <c r="T505066" s="33"/>
    </row>
    <row r="505083" spans="19:20">
      <c r="S505083" s="33"/>
      <c r="T505083" s="33"/>
    </row>
    <row r="505100" spans="19:20">
      <c r="S505100" s="33"/>
      <c r="T505100" s="33"/>
    </row>
    <row r="505117" spans="19:20">
      <c r="S505117" s="33"/>
      <c r="T505117" s="33"/>
    </row>
    <row r="505134" spans="19:20">
      <c r="S505134" s="33"/>
      <c r="T505134" s="33"/>
    </row>
    <row r="505151" spans="19:20">
      <c r="S505151" s="33"/>
      <c r="T505151" s="33"/>
    </row>
    <row r="505168" spans="19:20">
      <c r="S505168" s="33"/>
      <c r="T505168" s="33"/>
    </row>
    <row r="505185" spans="19:20">
      <c r="S505185" s="33"/>
      <c r="T505185" s="33"/>
    </row>
    <row r="505202" spans="19:20">
      <c r="S505202" s="33"/>
      <c r="T505202" s="33"/>
    </row>
    <row r="505219" spans="19:20">
      <c r="S505219" s="33"/>
      <c r="T505219" s="33"/>
    </row>
    <row r="505236" spans="19:20">
      <c r="S505236" s="33"/>
      <c r="T505236" s="33"/>
    </row>
    <row r="505253" spans="19:20">
      <c r="S505253" s="33"/>
      <c r="T505253" s="33"/>
    </row>
    <row r="505270" spans="19:20">
      <c r="S505270" s="33"/>
      <c r="T505270" s="33"/>
    </row>
    <row r="505287" spans="19:20">
      <c r="S505287" s="33"/>
      <c r="T505287" s="33"/>
    </row>
    <row r="505304" spans="19:20">
      <c r="S505304" s="33"/>
      <c r="T505304" s="33"/>
    </row>
    <row r="505321" spans="19:20">
      <c r="S505321" s="33"/>
      <c r="T505321" s="33"/>
    </row>
    <row r="505338" spans="19:20">
      <c r="S505338" s="33"/>
      <c r="T505338" s="33"/>
    </row>
    <row r="505355" spans="19:20">
      <c r="S505355" s="33"/>
      <c r="T505355" s="33"/>
    </row>
    <row r="505372" spans="19:20">
      <c r="S505372" s="33"/>
      <c r="T505372" s="33"/>
    </row>
    <row r="505389" spans="19:20">
      <c r="S505389" s="33"/>
      <c r="T505389" s="33"/>
    </row>
    <row r="505406" spans="19:20">
      <c r="S505406" s="33"/>
      <c r="T505406" s="33"/>
    </row>
    <row r="505423" spans="19:20">
      <c r="S505423" s="33"/>
      <c r="T505423" s="33"/>
    </row>
    <row r="505440" spans="19:20">
      <c r="S505440" s="33"/>
      <c r="T505440" s="33"/>
    </row>
    <row r="505457" spans="19:20">
      <c r="S505457" s="33"/>
      <c r="T505457" s="33"/>
    </row>
    <row r="505474" spans="19:20">
      <c r="S505474" s="33"/>
      <c r="T505474" s="33"/>
    </row>
    <row r="505491" spans="19:20">
      <c r="S505491" s="33"/>
      <c r="T505491" s="33"/>
    </row>
    <row r="505508" spans="19:20">
      <c r="S505508" s="33"/>
      <c r="T505508" s="33"/>
    </row>
    <row r="505525" spans="19:20">
      <c r="S505525" s="33"/>
      <c r="T505525" s="33"/>
    </row>
    <row r="505542" spans="19:20">
      <c r="S505542" s="33"/>
      <c r="T505542" s="33"/>
    </row>
    <row r="505559" spans="19:20">
      <c r="S505559" s="33"/>
      <c r="T505559" s="33"/>
    </row>
    <row r="505576" spans="19:20">
      <c r="S505576" s="33"/>
      <c r="T505576" s="33"/>
    </row>
    <row r="505593" spans="19:20">
      <c r="S505593" s="33"/>
      <c r="T505593" s="33"/>
    </row>
    <row r="505610" spans="19:20">
      <c r="S505610" s="33"/>
      <c r="T505610" s="33"/>
    </row>
    <row r="505627" spans="19:20">
      <c r="S505627" s="33"/>
      <c r="T505627" s="33"/>
    </row>
    <row r="505644" spans="19:20">
      <c r="S505644" s="33"/>
      <c r="T505644" s="33"/>
    </row>
    <row r="505661" spans="19:20">
      <c r="S505661" s="33"/>
      <c r="T505661" s="33"/>
    </row>
    <row r="505678" spans="19:20">
      <c r="S505678" s="33"/>
      <c r="T505678" s="33"/>
    </row>
    <row r="505695" spans="19:20">
      <c r="S505695" s="33"/>
      <c r="T505695" s="33"/>
    </row>
    <row r="505712" spans="19:20">
      <c r="S505712" s="33"/>
      <c r="T505712" s="33"/>
    </row>
    <row r="505729" spans="19:20">
      <c r="S505729" s="33"/>
      <c r="T505729" s="33"/>
    </row>
    <row r="505746" spans="19:20">
      <c r="S505746" s="33"/>
      <c r="T505746" s="33"/>
    </row>
    <row r="505763" spans="19:20">
      <c r="S505763" s="33"/>
      <c r="T505763" s="33"/>
    </row>
    <row r="505780" spans="19:20">
      <c r="S505780" s="33"/>
      <c r="T505780" s="33"/>
    </row>
    <row r="505797" spans="19:20">
      <c r="S505797" s="33"/>
      <c r="T505797" s="33"/>
    </row>
    <row r="505814" spans="19:20">
      <c r="S505814" s="33"/>
      <c r="T505814" s="33"/>
    </row>
    <row r="505831" spans="19:20">
      <c r="S505831" s="33"/>
      <c r="T505831" s="33"/>
    </row>
    <row r="505848" spans="19:20">
      <c r="S505848" s="33"/>
      <c r="T505848" s="33"/>
    </row>
    <row r="505865" spans="19:20">
      <c r="S505865" s="33"/>
      <c r="T505865" s="33"/>
    </row>
    <row r="505882" spans="19:20">
      <c r="S505882" s="33"/>
      <c r="T505882" s="33"/>
    </row>
    <row r="505899" spans="19:20">
      <c r="S505899" s="33"/>
      <c r="T505899" s="33"/>
    </row>
    <row r="505916" spans="19:20">
      <c r="S505916" s="33"/>
      <c r="T505916" s="33"/>
    </row>
    <row r="505933" spans="19:20">
      <c r="S505933" s="33"/>
      <c r="T505933" s="33"/>
    </row>
    <row r="505950" spans="19:20">
      <c r="S505950" s="33"/>
      <c r="T505950" s="33"/>
    </row>
    <row r="505967" spans="19:20">
      <c r="S505967" s="33"/>
      <c r="T505967" s="33"/>
    </row>
    <row r="505984" spans="19:20">
      <c r="S505984" s="33"/>
      <c r="T505984" s="33"/>
    </row>
    <row r="506001" spans="19:20">
      <c r="S506001" s="33"/>
      <c r="T506001" s="33"/>
    </row>
    <row r="506018" spans="19:20">
      <c r="S506018" s="33"/>
      <c r="T506018" s="33"/>
    </row>
    <row r="506035" spans="19:20">
      <c r="S506035" s="33"/>
      <c r="T506035" s="33"/>
    </row>
    <row r="506052" spans="19:20">
      <c r="S506052" s="33"/>
      <c r="T506052" s="33"/>
    </row>
    <row r="506069" spans="19:20">
      <c r="S506069" s="33"/>
      <c r="T506069" s="33"/>
    </row>
    <row r="506086" spans="19:20">
      <c r="S506086" s="33"/>
      <c r="T506086" s="33"/>
    </row>
    <row r="506103" spans="19:20">
      <c r="S506103" s="33"/>
      <c r="T506103" s="33"/>
    </row>
    <row r="506120" spans="19:20">
      <c r="S506120" s="33"/>
      <c r="T506120" s="33"/>
    </row>
    <row r="506137" spans="19:20">
      <c r="S506137" s="33"/>
      <c r="T506137" s="33"/>
    </row>
    <row r="506154" spans="19:20">
      <c r="S506154" s="33"/>
      <c r="T506154" s="33"/>
    </row>
    <row r="506171" spans="19:20">
      <c r="S506171" s="33"/>
      <c r="T506171" s="33"/>
    </row>
    <row r="506188" spans="19:20">
      <c r="S506188" s="33"/>
      <c r="T506188" s="33"/>
    </row>
    <row r="506205" spans="19:20">
      <c r="S506205" s="33"/>
      <c r="T506205" s="33"/>
    </row>
    <row r="506222" spans="19:20">
      <c r="S506222" s="33"/>
      <c r="T506222" s="33"/>
    </row>
    <row r="506239" spans="19:20">
      <c r="S506239" s="33"/>
      <c r="T506239" s="33"/>
    </row>
    <row r="506256" spans="19:20">
      <c r="S506256" s="33"/>
      <c r="T506256" s="33"/>
    </row>
    <row r="506273" spans="19:20">
      <c r="S506273" s="33"/>
      <c r="T506273" s="33"/>
    </row>
    <row r="506290" spans="19:20">
      <c r="S506290" s="33"/>
      <c r="T506290" s="33"/>
    </row>
    <row r="506307" spans="19:20">
      <c r="S506307" s="33"/>
      <c r="T506307" s="33"/>
    </row>
    <row r="506324" spans="19:20">
      <c r="S506324" s="33"/>
      <c r="T506324" s="33"/>
    </row>
    <row r="506341" spans="19:20">
      <c r="S506341" s="33"/>
      <c r="T506341" s="33"/>
    </row>
    <row r="506358" spans="19:20">
      <c r="S506358" s="33"/>
      <c r="T506358" s="33"/>
    </row>
    <row r="506375" spans="19:20">
      <c r="S506375" s="33"/>
      <c r="T506375" s="33"/>
    </row>
    <row r="506392" spans="19:20">
      <c r="S506392" s="33"/>
      <c r="T506392" s="33"/>
    </row>
    <row r="506409" spans="19:20">
      <c r="S506409" s="33"/>
      <c r="T506409" s="33"/>
    </row>
    <row r="506426" spans="19:20">
      <c r="S506426" s="33"/>
      <c r="T506426" s="33"/>
    </row>
    <row r="506443" spans="19:20">
      <c r="S506443" s="33"/>
      <c r="T506443" s="33"/>
    </row>
    <row r="506460" spans="19:20">
      <c r="S506460" s="33"/>
      <c r="T506460" s="33"/>
    </row>
    <row r="506477" spans="19:20">
      <c r="S506477" s="33"/>
      <c r="T506477" s="33"/>
    </row>
    <row r="506494" spans="19:20">
      <c r="S506494" s="33"/>
      <c r="T506494" s="33"/>
    </row>
    <row r="506511" spans="19:20">
      <c r="S506511" s="33"/>
      <c r="T506511" s="33"/>
    </row>
    <row r="506528" spans="19:20">
      <c r="S506528" s="33"/>
      <c r="T506528" s="33"/>
    </row>
    <row r="506545" spans="19:20">
      <c r="S506545" s="33"/>
      <c r="T506545" s="33"/>
    </row>
    <row r="506562" spans="19:20">
      <c r="S506562" s="33"/>
      <c r="T506562" s="33"/>
    </row>
    <row r="506579" spans="19:20">
      <c r="S506579" s="33"/>
      <c r="T506579" s="33"/>
    </row>
    <row r="506596" spans="19:20">
      <c r="S506596" s="33"/>
      <c r="T506596" s="33"/>
    </row>
    <row r="506613" spans="19:20">
      <c r="S506613" s="33"/>
      <c r="T506613" s="33"/>
    </row>
    <row r="506630" spans="19:20">
      <c r="S506630" s="33"/>
      <c r="T506630" s="33"/>
    </row>
    <row r="506647" spans="19:20">
      <c r="S506647" s="33"/>
      <c r="T506647" s="33"/>
    </row>
    <row r="506664" spans="19:20">
      <c r="S506664" s="33"/>
      <c r="T506664" s="33"/>
    </row>
    <row r="506681" spans="19:20">
      <c r="S506681" s="33"/>
      <c r="T506681" s="33"/>
    </row>
    <row r="506698" spans="19:20">
      <c r="S506698" s="33"/>
      <c r="T506698" s="33"/>
    </row>
    <row r="506715" spans="19:20">
      <c r="S506715" s="33"/>
      <c r="T506715" s="33"/>
    </row>
    <row r="506732" spans="19:20">
      <c r="S506732" s="33"/>
      <c r="T506732" s="33"/>
    </row>
    <row r="506749" spans="19:20">
      <c r="S506749" s="33"/>
      <c r="T506749" s="33"/>
    </row>
    <row r="506766" spans="19:20">
      <c r="S506766" s="33"/>
      <c r="T506766" s="33"/>
    </row>
    <row r="506783" spans="19:20">
      <c r="S506783" s="33"/>
      <c r="T506783" s="33"/>
    </row>
    <row r="506800" spans="19:20">
      <c r="S506800" s="33"/>
      <c r="T506800" s="33"/>
    </row>
    <row r="506817" spans="19:20">
      <c r="S506817" s="33"/>
      <c r="T506817" s="33"/>
    </row>
    <row r="506834" spans="19:20">
      <c r="S506834" s="33"/>
      <c r="T506834" s="33"/>
    </row>
    <row r="506851" spans="19:20">
      <c r="S506851" s="33"/>
      <c r="T506851" s="33"/>
    </row>
    <row r="506868" spans="19:20">
      <c r="S506868" s="33"/>
      <c r="T506868" s="33"/>
    </row>
    <row r="506885" spans="19:20">
      <c r="S506885" s="33"/>
      <c r="T506885" s="33"/>
    </row>
    <row r="506902" spans="19:20">
      <c r="S506902" s="33"/>
      <c r="T506902" s="33"/>
    </row>
    <row r="506919" spans="19:20">
      <c r="S506919" s="33"/>
      <c r="T506919" s="33"/>
    </row>
    <row r="506936" spans="19:20">
      <c r="S506936" s="33"/>
      <c r="T506936" s="33"/>
    </row>
    <row r="506953" spans="19:20">
      <c r="S506953" s="33"/>
      <c r="T506953" s="33"/>
    </row>
    <row r="506970" spans="19:20">
      <c r="S506970" s="33"/>
      <c r="T506970" s="33"/>
    </row>
    <row r="506987" spans="19:20">
      <c r="S506987" s="33"/>
      <c r="T506987" s="33"/>
    </row>
    <row r="507004" spans="19:20">
      <c r="S507004" s="33"/>
      <c r="T507004" s="33"/>
    </row>
    <row r="507021" spans="19:20">
      <c r="S507021" s="33"/>
      <c r="T507021" s="33"/>
    </row>
    <row r="507038" spans="19:20">
      <c r="S507038" s="33"/>
      <c r="T507038" s="33"/>
    </row>
    <row r="507055" spans="19:20">
      <c r="S507055" s="33"/>
      <c r="T507055" s="33"/>
    </row>
    <row r="507072" spans="19:20">
      <c r="S507072" s="33"/>
      <c r="T507072" s="33"/>
    </row>
    <row r="507089" spans="19:20">
      <c r="S507089" s="33"/>
      <c r="T507089" s="33"/>
    </row>
    <row r="507106" spans="19:20">
      <c r="S507106" s="33"/>
      <c r="T507106" s="33"/>
    </row>
    <row r="507123" spans="19:20">
      <c r="S507123" s="33"/>
      <c r="T507123" s="33"/>
    </row>
    <row r="507140" spans="19:20">
      <c r="S507140" s="33"/>
      <c r="T507140" s="33"/>
    </row>
    <row r="507157" spans="19:20">
      <c r="S507157" s="33"/>
      <c r="T507157" s="33"/>
    </row>
    <row r="507174" spans="19:20">
      <c r="S507174" s="33"/>
      <c r="T507174" s="33"/>
    </row>
    <row r="507191" spans="19:20">
      <c r="S507191" s="33"/>
      <c r="T507191" s="33"/>
    </row>
    <row r="507208" spans="19:20">
      <c r="S507208" s="33"/>
      <c r="T507208" s="33"/>
    </row>
    <row r="507225" spans="19:20">
      <c r="S507225" s="33"/>
      <c r="T507225" s="33"/>
    </row>
    <row r="507242" spans="19:20">
      <c r="S507242" s="33"/>
      <c r="T507242" s="33"/>
    </row>
    <row r="507259" spans="19:20">
      <c r="S507259" s="33"/>
      <c r="T507259" s="33"/>
    </row>
    <row r="507276" spans="19:20">
      <c r="S507276" s="33"/>
      <c r="T507276" s="33"/>
    </row>
    <row r="507293" spans="19:20">
      <c r="S507293" s="33"/>
      <c r="T507293" s="33"/>
    </row>
    <row r="507310" spans="19:20">
      <c r="S507310" s="33"/>
      <c r="T507310" s="33"/>
    </row>
    <row r="507327" spans="19:20">
      <c r="S507327" s="33"/>
      <c r="T507327" s="33"/>
    </row>
    <row r="507344" spans="19:20">
      <c r="S507344" s="33"/>
      <c r="T507344" s="33"/>
    </row>
    <row r="507361" spans="19:20">
      <c r="S507361" s="33"/>
      <c r="T507361" s="33"/>
    </row>
    <row r="507378" spans="19:20">
      <c r="S507378" s="33"/>
      <c r="T507378" s="33"/>
    </row>
    <row r="507395" spans="19:20">
      <c r="S507395" s="33"/>
      <c r="T507395" s="33"/>
    </row>
    <row r="507412" spans="19:20">
      <c r="S507412" s="33"/>
      <c r="T507412" s="33"/>
    </row>
    <row r="507429" spans="19:20">
      <c r="S507429" s="33"/>
      <c r="T507429" s="33"/>
    </row>
    <row r="507446" spans="19:20">
      <c r="S507446" s="33"/>
      <c r="T507446" s="33"/>
    </row>
    <row r="507463" spans="19:20">
      <c r="S507463" s="33"/>
      <c r="T507463" s="33"/>
    </row>
    <row r="507480" spans="19:20">
      <c r="S507480" s="33"/>
      <c r="T507480" s="33"/>
    </row>
    <row r="507497" spans="19:20">
      <c r="S507497" s="33"/>
      <c r="T507497" s="33"/>
    </row>
    <row r="507514" spans="19:20">
      <c r="S507514" s="33"/>
      <c r="T507514" s="33"/>
    </row>
    <row r="507531" spans="19:20">
      <c r="S507531" s="33"/>
      <c r="T507531" s="33"/>
    </row>
    <row r="507548" spans="19:20">
      <c r="S507548" s="33"/>
      <c r="T507548" s="33"/>
    </row>
    <row r="507565" spans="19:20">
      <c r="S507565" s="33"/>
      <c r="T507565" s="33"/>
    </row>
    <row r="507582" spans="19:20">
      <c r="S507582" s="33"/>
      <c r="T507582" s="33"/>
    </row>
    <row r="507599" spans="19:20">
      <c r="S507599" s="33"/>
      <c r="T507599" s="33"/>
    </row>
    <row r="507616" spans="19:20">
      <c r="S507616" s="33"/>
      <c r="T507616" s="33"/>
    </row>
    <row r="507633" spans="19:20">
      <c r="S507633" s="33"/>
      <c r="T507633" s="33"/>
    </row>
    <row r="507650" spans="19:20">
      <c r="S507650" s="33"/>
      <c r="T507650" s="33"/>
    </row>
    <row r="507667" spans="19:20">
      <c r="S507667" s="33"/>
      <c r="T507667" s="33"/>
    </row>
    <row r="507684" spans="19:20">
      <c r="S507684" s="33"/>
      <c r="T507684" s="33"/>
    </row>
    <row r="507701" spans="19:20">
      <c r="S507701" s="33"/>
      <c r="T507701" s="33"/>
    </row>
    <row r="507718" spans="19:20">
      <c r="S507718" s="33"/>
      <c r="T507718" s="33"/>
    </row>
    <row r="507735" spans="19:20">
      <c r="S507735" s="33"/>
      <c r="T507735" s="33"/>
    </row>
    <row r="507752" spans="19:20">
      <c r="S507752" s="33"/>
      <c r="T507752" s="33"/>
    </row>
    <row r="507769" spans="19:20">
      <c r="S507769" s="33"/>
      <c r="T507769" s="33"/>
    </row>
    <row r="507786" spans="19:20">
      <c r="S507786" s="33"/>
      <c r="T507786" s="33"/>
    </row>
    <row r="507803" spans="19:20">
      <c r="S507803" s="33"/>
      <c r="T507803" s="33"/>
    </row>
    <row r="507820" spans="19:20">
      <c r="S507820" s="33"/>
      <c r="T507820" s="33"/>
    </row>
    <row r="507837" spans="19:20">
      <c r="S507837" s="33"/>
      <c r="T507837" s="33"/>
    </row>
    <row r="507854" spans="19:20">
      <c r="S507854" s="33"/>
      <c r="T507854" s="33"/>
    </row>
    <row r="507871" spans="19:20">
      <c r="S507871" s="33"/>
      <c r="T507871" s="33"/>
    </row>
    <row r="507888" spans="19:20">
      <c r="S507888" s="33"/>
      <c r="T507888" s="33"/>
    </row>
    <row r="507905" spans="19:20">
      <c r="S507905" s="33"/>
      <c r="T507905" s="33"/>
    </row>
    <row r="507922" spans="19:20">
      <c r="S507922" s="33"/>
      <c r="T507922" s="33"/>
    </row>
    <row r="507939" spans="19:20">
      <c r="S507939" s="33"/>
      <c r="T507939" s="33"/>
    </row>
    <row r="507956" spans="19:20">
      <c r="S507956" s="33"/>
      <c r="T507956" s="33"/>
    </row>
    <row r="507973" spans="19:20">
      <c r="S507973" s="33"/>
      <c r="T507973" s="33"/>
    </row>
    <row r="507990" spans="19:20">
      <c r="S507990" s="33"/>
      <c r="T507990" s="33"/>
    </row>
    <row r="508007" spans="19:20">
      <c r="S508007" s="33"/>
      <c r="T508007" s="33"/>
    </row>
    <row r="508024" spans="19:20">
      <c r="S508024" s="33"/>
      <c r="T508024" s="33"/>
    </row>
    <row r="508041" spans="19:20">
      <c r="S508041" s="33"/>
      <c r="T508041" s="33"/>
    </row>
    <row r="508058" spans="19:20">
      <c r="S508058" s="33"/>
      <c r="T508058" s="33"/>
    </row>
    <row r="508075" spans="19:20">
      <c r="S508075" s="33"/>
      <c r="T508075" s="33"/>
    </row>
    <row r="508092" spans="19:20">
      <c r="S508092" s="33"/>
      <c r="T508092" s="33"/>
    </row>
    <row r="508109" spans="19:20">
      <c r="S508109" s="33"/>
      <c r="T508109" s="33"/>
    </row>
    <row r="508126" spans="19:20">
      <c r="S508126" s="33"/>
      <c r="T508126" s="33"/>
    </row>
    <row r="508143" spans="19:20">
      <c r="S508143" s="33"/>
      <c r="T508143" s="33"/>
    </row>
    <row r="508160" spans="19:20">
      <c r="S508160" s="33"/>
      <c r="T508160" s="33"/>
    </row>
    <row r="508177" spans="19:20">
      <c r="S508177" s="33"/>
      <c r="T508177" s="33"/>
    </row>
    <row r="508194" spans="19:20">
      <c r="S508194" s="33"/>
      <c r="T508194" s="33"/>
    </row>
    <row r="508211" spans="19:20">
      <c r="S508211" s="33"/>
      <c r="T508211" s="33"/>
    </row>
    <row r="508228" spans="19:20">
      <c r="S508228" s="33"/>
      <c r="T508228" s="33"/>
    </row>
    <row r="508245" spans="19:20">
      <c r="S508245" s="33"/>
      <c r="T508245" s="33"/>
    </row>
    <row r="508262" spans="19:20">
      <c r="S508262" s="33"/>
      <c r="T508262" s="33"/>
    </row>
    <row r="508279" spans="19:20">
      <c r="S508279" s="33"/>
      <c r="T508279" s="33"/>
    </row>
    <row r="508296" spans="19:20">
      <c r="S508296" s="33"/>
      <c r="T508296" s="33"/>
    </row>
    <row r="508313" spans="19:20">
      <c r="S508313" s="33"/>
      <c r="T508313" s="33"/>
    </row>
    <row r="508330" spans="19:20">
      <c r="S508330" s="33"/>
      <c r="T508330" s="33"/>
    </row>
    <row r="508347" spans="19:20">
      <c r="S508347" s="33"/>
      <c r="T508347" s="33"/>
    </row>
    <row r="508364" spans="19:20">
      <c r="S508364" s="33"/>
      <c r="T508364" s="33"/>
    </row>
    <row r="508381" spans="19:20">
      <c r="S508381" s="33"/>
      <c r="T508381" s="33"/>
    </row>
    <row r="508398" spans="19:20">
      <c r="S508398" s="33"/>
      <c r="T508398" s="33"/>
    </row>
    <row r="508415" spans="19:20">
      <c r="S508415" s="33"/>
      <c r="T508415" s="33"/>
    </row>
    <row r="508432" spans="19:20">
      <c r="S508432" s="33"/>
      <c r="T508432" s="33"/>
    </row>
    <row r="508449" spans="19:20">
      <c r="S508449" s="33"/>
      <c r="T508449" s="33"/>
    </row>
    <row r="508466" spans="19:20">
      <c r="S508466" s="33"/>
      <c r="T508466" s="33"/>
    </row>
    <row r="508483" spans="19:20">
      <c r="S508483" s="33"/>
      <c r="T508483" s="33"/>
    </row>
    <row r="508500" spans="19:20">
      <c r="S508500" s="33"/>
      <c r="T508500" s="33"/>
    </row>
    <row r="508517" spans="19:20">
      <c r="S508517" s="33"/>
      <c r="T508517" s="33"/>
    </row>
    <row r="508534" spans="19:20">
      <c r="S508534" s="33"/>
      <c r="T508534" s="33"/>
    </row>
    <row r="508551" spans="19:20">
      <c r="S508551" s="33"/>
      <c r="T508551" s="33"/>
    </row>
    <row r="508568" spans="19:20">
      <c r="S508568" s="33"/>
      <c r="T508568" s="33"/>
    </row>
    <row r="508585" spans="19:20">
      <c r="S508585" s="33"/>
      <c r="T508585" s="33"/>
    </row>
    <row r="508602" spans="19:20">
      <c r="S508602" s="33"/>
      <c r="T508602" s="33"/>
    </row>
    <row r="508619" spans="19:20">
      <c r="S508619" s="33"/>
      <c r="T508619" s="33"/>
    </row>
    <row r="508636" spans="19:20">
      <c r="S508636" s="33"/>
      <c r="T508636" s="33"/>
    </row>
    <row r="508653" spans="19:20">
      <c r="S508653" s="33"/>
      <c r="T508653" s="33"/>
    </row>
    <row r="508670" spans="19:20">
      <c r="S508670" s="33"/>
      <c r="T508670" s="33"/>
    </row>
    <row r="508687" spans="19:20">
      <c r="S508687" s="33"/>
      <c r="T508687" s="33"/>
    </row>
    <row r="508704" spans="19:20">
      <c r="S508704" s="33"/>
      <c r="T508704" s="33"/>
    </row>
    <row r="508721" spans="19:20">
      <c r="S508721" s="33"/>
      <c r="T508721" s="33"/>
    </row>
    <row r="508738" spans="19:20">
      <c r="S508738" s="33"/>
      <c r="T508738" s="33"/>
    </row>
    <row r="508755" spans="19:20">
      <c r="S508755" s="33"/>
      <c r="T508755" s="33"/>
    </row>
    <row r="508772" spans="19:20">
      <c r="S508772" s="33"/>
      <c r="T508772" s="33"/>
    </row>
    <row r="508789" spans="19:20">
      <c r="S508789" s="33"/>
      <c r="T508789" s="33"/>
    </row>
    <row r="508806" spans="19:20">
      <c r="S508806" s="33"/>
      <c r="T508806" s="33"/>
    </row>
    <row r="508823" spans="19:20">
      <c r="S508823" s="33"/>
      <c r="T508823" s="33"/>
    </row>
    <row r="508840" spans="19:20">
      <c r="S508840" s="33"/>
      <c r="T508840" s="33"/>
    </row>
    <row r="508857" spans="19:20">
      <c r="S508857" s="33"/>
      <c r="T508857" s="33"/>
    </row>
    <row r="508874" spans="19:20">
      <c r="S508874" s="33"/>
      <c r="T508874" s="33"/>
    </row>
    <row r="508891" spans="19:20">
      <c r="S508891" s="33"/>
      <c r="T508891" s="33"/>
    </row>
    <row r="508908" spans="19:20">
      <c r="S508908" s="33"/>
      <c r="T508908" s="33"/>
    </row>
    <row r="508925" spans="19:20">
      <c r="S508925" s="33"/>
      <c r="T508925" s="33"/>
    </row>
    <row r="508942" spans="19:20">
      <c r="S508942" s="33"/>
      <c r="T508942" s="33"/>
    </row>
    <row r="508959" spans="19:20">
      <c r="S508959" s="33"/>
      <c r="T508959" s="33"/>
    </row>
    <row r="508976" spans="19:20">
      <c r="S508976" s="33"/>
      <c r="T508976" s="33"/>
    </row>
    <row r="508993" spans="19:20">
      <c r="S508993" s="33"/>
      <c r="T508993" s="33"/>
    </row>
    <row r="509010" spans="19:20">
      <c r="S509010" s="33"/>
      <c r="T509010" s="33"/>
    </row>
    <row r="509027" spans="19:20">
      <c r="S509027" s="33"/>
      <c r="T509027" s="33"/>
    </row>
    <row r="509044" spans="19:20">
      <c r="S509044" s="33"/>
      <c r="T509044" s="33"/>
    </row>
    <row r="509061" spans="19:20">
      <c r="S509061" s="33"/>
      <c r="T509061" s="33"/>
    </row>
    <row r="509078" spans="19:20">
      <c r="S509078" s="33"/>
      <c r="T509078" s="33"/>
    </row>
    <row r="509095" spans="19:20">
      <c r="S509095" s="33"/>
      <c r="T509095" s="33"/>
    </row>
    <row r="509112" spans="19:20">
      <c r="S509112" s="33"/>
      <c r="T509112" s="33"/>
    </row>
    <row r="509129" spans="19:20">
      <c r="S509129" s="33"/>
      <c r="T509129" s="33"/>
    </row>
    <row r="509146" spans="19:20">
      <c r="S509146" s="33"/>
      <c r="T509146" s="33"/>
    </row>
    <row r="509163" spans="19:20">
      <c r="S509163" s="33"/>
      <c r="T509163" s="33"/>
    </row>
    <row r="509180" spans="19:20">
      <c r="S509180" s="33"/>
      <c r="T509180" s="33"/>
    </row>
    <row r="509197" spans="19:20">
      <c r="S509197" s="33"/>
      <c r="T509197" s="33"/>
    </row>
    <row r="509214" spans="19:20">
      <c r="S509214" s="33"/>
      <c r="T509214" s="33"/>
    </row>
    <row r="509231" spans="19:20">
      <c r="S509231" s="33"/>
      <c r="T509231" s="33"/>
    </row>
    <row r="509248" spans="19:20">
      <c r="S509248" s="33"/>
      <c r="T509248" s="33"/>
    </row>
    <row r="509265" spans="19:20">
      <c r="S509265" s="33"/>
      <c r="T509265" s="33"/>
    </row>
    <row r="509282" spans="19:20">
      <c r="S509282" s="33"/>
      <c r="T509282" s="33"/>
    </row>
    <row r="509299" spans="19:20">
      <c r="S509299" s="33"/>
      <c r="T509299" s="33"/>
    </row>
    <row r="509316" spans="19:20">
      <c r="S509316" s="33"/>
      <c r="T509316" s="33"/>
    </row>
    <row r="509333" spans="19:20">
      <c r="S509333" s="33"/>
      <c r="T509333" s="33"/>
    </row>
    <row r="509350" spans="19:20">
      <c r="S509350" s="33"/>
      <c r="T509350" s="33"/>
    </row>
    <row r="509367" spans="19:20">
      <c r="S509367" s="33"/>
      <c r="T509367" s="33"/>
    </row>
    <row r="509384" spans="19:20">
      <c r="S509384" s="33"/>
      <c r="T509384" s="33"/>
    </row>
    <row r="509401" spans="19:20">
      <c r="S509401" s="33"/>
      <c r="T509401" s="33"/>
    </row>
    <row r="509418" spans="19:20">
      <c r="S509418" s="33"/>
      <c r="T509418" s="33"/>
    </row>
    <row r="509435" spans="19:20">
      <c r="S509435" s="33"/>
      <c r="T509435" s="33"/>
    </row>
    <row r="509452" spans="19:20">
      <c r="S509452" s="33"/>
      <c r="T509452" s="33"/>
    </row>
    <row r="509469" spans="19:20">
      <c r="S509469" s="33"/>
      <c r="T509469" s="33"/>
    </row>
    <row r="509486" spans="19:20">
      <c r="S509486" s="33"/>
      <c r="T509486" s="33"/>
    </row>
    <row r="509503" spans="19:20">
      <c r="S509503" s="33"/>
      <c r="T509503" s="33"/>
    </row>
    <row r="509520" spans="19:20">
      <c r="S509520" s="33"/>
      <c r="T509520" s="33"/>
    </row>
    <row r="509537" spans="19:20">
      <c r="S509537" s="33"/>
      <c r="T509537" s="33"/>
    </row>
    <row r="509554" spans="19:20">
      <c r="S509554" s="33"/>
      <c r="T509554" s="33"/>
    </row>
    <row r="509571" spans="19:20">
      <c r="S509571" s="33"/>
      <c r="T509571" s="33"/>
    </row>
    <row r="509588" spans="19:20">
      <c r="S509588" s="33"/>
      <c r="T509588" s="33"/>
    </row>
    <row r="509605" spans="19:20">
      <c r="S509605" s="33"/>
      <c r="T509605" s="33"/>
    </row>
    <row r="509622" spans="19:20">
      <c r="S509622" s="33"/>
      <c r="T509622" s="33"/>
    </row>
    <row r="509639" spans="19:20">
      <c r="S509639" s="33"/>
      <c r="T509639" s="33"/>
    </row>
    <row r="509656" spans="19:20">
      <c r="S509656" s="33"/>
      <c r="T509656" s="33"/>
    </row>
    <row r="509673" spans="19:20">
      <c r="S509673" s="33"/>
      <c r="T509673" s="33"/>
    </row>
    <row r="509690" spans="19:20">
      <c r="S509690" s="33"/>
      <c r="T509690" s="33"/>
    </row>
    <row r="509707" spans="19:20">
      <c r="S509707" s="33"/>
      <c r="T509707" s="33"/>
    </row>
    <row r="509724" spans="19:20">
      <c r="S509724" s="33"/>
      <c r="T509724" s="33"/>
    </row>
    <row r="509741" spans="19:20">
      <c r="S509741" s="33"/>
      <c r="T509741" s="33"/>
    </row>
    <row r="509758" spans="19:20">
      <c r="S509758" s="33"/>
      <c r="T509758" s="33"/>
    </row>
    <row r="509775" spans="19:20">
      <c r="S509775" s="33"/>
      <c r="T509775" s="33"/>
    </row>
    <row r="509792" spans="19:20">
      <c r="S509792" s="33"/>
      <c r="T509792" s="33"/>
    </row>
    <row r="509809" spans="19:20">
      <c r="S509809" s="33"/>
      <c r="T509809" s="33"/>
    </row>
    <row r="509826" spans="19:20">
      <c r="S509826" s="33"/>
      <c r="T509826" s="33"/>
    </row>
    <row r="509843" spans="19:20">
      <c r="S509843" s="33"/>
      <c r="T509843" s="33"/>
    </row>
    <row r="509860" spans="19:20">
      <c r="S509860" s="33"/>
      <c r="T509860" s="33"/>
    </row>
    <row r="509877" spans="19:20">
      <c r="S509877" s="33"/>
      <c r="T509877" s="33"/>
    </row>
    <row r="509894" spans="19:20">
      <c r="S509894" s="33"/>
      <c r="T509894" s="33"/>
    </row>
    <row r="509911" spans="19:20">
      <c r="S509911" s="33"/>
      <c r="T509911" s="33"/>
    </row>
    <row r="509928" spans="19:20">
      <c r="S509928" s="33"/>
      <c r="T509928" s="33"/>
    </row>
    <row r="509945" spans="19:20">
      <c r="S509945" s="33"/>
      <c r="T509945" s="33"/>
    </row>
    <row r="509962" spans="19:20">
      <c r="S509962" s="33"/>
      <c r="T509962" s="33"/>
    </row>
    <row r="509979" spans="19:20">
      <c r="S509979" s="33"/>
      <c r="T509979" s="33"/>
    </row>
    <row r="509996" spans="19:20">
      <c r="S509996" s="33"/>
      <c r="T509996" s="33"/>
    </row>
    <row r="510013" spans="19:20">
      <c r="S510013" s="33"/>
      <c r="T510013" s="33"/>
    </row>
    <row r="510030" spans="19:20">
      <c r="S510030" s="33"/>
      <c r="T510030" s="33"/>
    </row>
    <row r="510047" spans="19:20">
      <c r="S510047" s="33"/>
      <c r="T510047" s="33"/>
    </row>
    <row r="510064" spans="19:20">
      <c r="S510064" s="33"/>
      <c r="T510064" s="33"/>
    </row>
    <row r="510081" spans="19:20">
      <c r="S510081" s="33"/>
      <c r="T510081" s="33"/>
    </row>
    <row r="510098" spans="19:20">
      <c r="S510098" s="33"/>
      <c r="T510098" s="33"/>
    </row>
    <row r="510115" spans="19:20">
      <c r="S510115" s="33"/>
      <c r="T510115" s="33"/>
    </row>
    <row r="510132" spans="19:20">
      <c r="S510132" s="33"/>
      <c r="T510132" s="33"/>
    </row>
    <row r="510149" spans="19:20">
      <c r="S510149" s="33"/>
      <c r="T510149" s="33"/>
    </row>
    <row r="510166" spans="19:20">
      <c r="S510166" s="33"/>
      <c r="T510166" s="33"/>
    </row>
    <row r="510183" spans="19:20">
      <c r="S510183" s="33"/>
      <c r="T510183" s="33"/>
    </row>
    <row r="510200" spans="19:20">
      <c r="S510200" s="33"/>
      <c r="T510200" s="33"/>
    </row>
    <row r="510217" spans="19:20">
      <c r="S510217" s="33"/>
      <c r="T510217" s="33"/>
    </row>
    <row r="510234" spans="19:20">
      <c r="S510234" s="33"/>
      <c r="T510234" s="33"/>
    </row>
    <row r="510251" spans="19:20">
      <c r="S510251" s="33"/>
      <c r="T510251" s="33"/>
    </row>
    <row r="510268" spans="19:20">
      <c r="S510268" s="33"/>
      <c r="T510268" s="33"/>
    </row>
    <row r="510285" spans="19:20">
      <c r="S510285" s="33"/>
      <c r="T510285" s="33"/>
    </row>
    <row r="510302" spans="19:20">
      <c r="S510302" s="33"/>
      <c r="T510302" s="33"/>
    </row>
    <row r="510319" spans="19:20">
      <c r="S510319" s="33"/>
      <c r="T510319" s="33"/>
    </row>
    <row r="510336" spans="19:20">
      <c r="S510336" s="33"/>
      <c r="T510336" s="33"/>
    </row>
    <row r="510353" spans="19:20">
      <c r="S510353" s="33"/>
      <c r="T510353" s="33"/>
    </row>
    <row r="510370" spans="19:20">
      <c r="S510370" s="33"/>
      <c r="T510370" s="33"/>
    </row>
    <row r="510387" spans="19:20">
      <c r="S510387" s="33"/>
      <c r="T510387" s="33"/>
    </row>
    <row r="510404" spans="19:20">
      <c r="S510404" s="33"/>
      <c r="T510404" s="33"/>
    </row>
    <row r="510421" spans="19:20">
      <c r="S510421" s="33"/>
      <c r="T510421" s="33"/>
    </row>
    <row r="510438" spans="19:20">
      <c r="S510438" s="33"/>
      <c r="T510438" s="33"/>
    </row>
    <row r="510455" spans="19:20">
      <c r="S510455" s="33"/>
      <c r="T510455" s="33"/>
    </row>
    <row r="510472" spans="19:20">
      <c r="S510472" s="33"/>
      <c r="T510472" s="33"/>
    </row>
    <row r="510489" spans="19:20">
      <c r="S510489" s="33"/>
      <c r="T510489" s="33"/>
    </row>
    <row r="510506" spans="19:20">
      <c r="S510506" s="33"/>
      <c r="T510506" s="33"/>
    </row>
    <row r="510523" spans="19:20">
      <c r="S510523" s="33"/>
      <c r="T510523" s="33"/>
    </row>
    <row r="510540" spans="19:20">
      <c r="S510540" s="33"/>
      <c r="T510540" s="33"/>
    </row>
    <row r="510557" spans="19:20">
      <c r="S510557" s="33"/>
      <c r="T510557" s="33"/>
    </row>
    <row r="510574" spans="19:20">
      <c r="S510574" s="33"/>
      <c r="T510574" s="33"/>
    </row>
    <row r="510591" spans="19:20">
      <c r="S510591" s="33"/>
      <c r="T510591" s="33"/>
    </row>
    <row r="510608" spans="19:20">
      <c r="S510608" s="33"/>
      <c r="T510608" s="33"/>
    </row>
    <row r="510625" spans="19:20">
      <c r="S510625" s="33"/>
      <c r="T510625" s="33"/>
    </row>
    <row r="510642" spans="19:20">
      <c r="S510642" s="33"/>
      <c r="T510642" s="33"/>
    </row>
    <row r="510659" spans="19:20">
      <c r="S510659" s="33"/>
      <c r="T510659" s="33"/>
    </row>
    <row r="510676" spans="19:20">
      <c r="S510676" s="33"/>
      <c r="T510676" s="33"/>
    </row>
    <row r="510693" spans="19:20">
      <c r="S510693" s="33"/>
      <c r="T510693" s="33"/>
    </row>
    <row r="510710" spans="19:20">
      <c r="S510710" s="33"/>
      <c r="T510710" s="33"/>
    </row>
    <row r="510727" spans="19:20">
      <c r="S510727" s="33"/>
      <c r="T510727" s="33"/>
    </row>
    <row r="510744" spans="19:20">
      <c r="S510744" s="33"/>
      <c r="T510744" s="33"/>
    </row>
    <row r="510761" spans="19:20">
      <c r="S510761" s="33"/>
      <c r="T510761" s="33"/>
    </row>
    <row r="510778" spans="19:20">
      <c r="S510778" s="33"/>
      <c r="T510778" s="33"/>
    </row>
    <row r="510795" spans="19:20">
      <c r="S510795" s="33"/>
      <c r="T510795" s="33"/>
    </row>
    <row r="510812" spans="19:20">
      <c r="S510812" s="33"/>
      <c r="T510812" s="33"/>
    </row>
    <row r="510829" spans="19:20">
      <c r="S510829" s="33"/>
      <c r="T510829" s="33"/>
    </row>
    <row r="510846" spans="19:20">
      <c r="S510846" s="33"/>
      <c r="T510846" s="33"/>
    </row>
    <row r="510863" spans="19:20">
      <c r="S510863" s="33"/>
      <c r="T510863" s="33"/>
    </row>
    <row r="510880" spans="19:20">
      <c r="S510880" s="33"/>
      <c r="T510880" s="33"/>
    </row>
    <row r="510897" spans="19:20">
      <c r="S510897" s="33"/>
      <c r="T510897" s="33"/>
    </row>
    <row r="510914" spans="19:20">
      <c r="S510914" s="33"/>
      <c r="T510914" s="33"/>
    </row>
    <row r="510931" spans="19:20">
      <c r="S510931" s="33"/>
      <c r="T510931" s="33"/>
    </row>
    <row r="510948" spans="19:20">
      <c r="S510948" s="33"/>
      <c r="T510948" s="33"/>
    </row>
    <row r="510965" spans="19:20">
      <c r="S510965" s="33"/>
      <c r="T510965" s="33"/>
    </row>
    <row r="510982" spans="19:20">
      <c r="S510982" s="33"/>
      <c r="T510982" s="33"/>
    </row>
    <row r="510999" spans="19:20">
      <c r="S510999" s="33"/>
      <c r="T510999" s="33"/>
    </row>
    <row r="511016" spans="19:20">
      <c r="S511016" s="33"/>
      <c r="T511016" s="33"/>
    </row>
    <row r="511033" spans="19:20">
      <c r="S511033" s="33"/>
      <c r="T511033" s="33"/>
    </row>
    <row r="511050" spans="19:20">
      <c r="S511050" s="33"/>
      <c r="T511050" s="33"/>
    </row>
    <row r="511067" spans="19:20">
      <c r="S511067" s="33"/>
      <c r="T511067" s="33"/>
    </row>
    <row r="511084" spans="19:20">
      <c r="S511084" s="33"/>
      <c r="T511084" s="33"/>
    </row>
    <row r="511101" spans="19:20">
      <c r="S511101" s="33"/>
      <c r="T511101" s="33"/>
    </row>
    <row r="511118" spans="19:20">
      <c r="S511118" s="33"/>
      <c r="T511118" s="33"/>
    </row>
    <row r="511135" spans="19:20">
      <c r="S511135" s="33"/>
      <c r="T511135" s="33"/>
    </row>
    <row r="511152" spans="19:20">
      <c r="S511152" s="33"/>
      <c r="T511152" s="33"/>
    </row>
    <row r="511169" spans="19:20">
      <c r="S511169" s="33"/>
      <c r="T511169" s="33"/>
    </row>
    <row r="511186" spans="19:20">
      <c r="S511186" s="33"/>
      <c r="T511186" s="33"/>
    </row>
    <row r="511203" spans="19:20">
      <c r="S511203" s="33"/>
      <c r="T511203" s="33"/>
    </row>
    <row r="511220" spans="19:20">
      <c r="S511220" s="33"/>
      <c r="T511220" s="33"/>
    </row>
    <row r="511237" spans="19:20">
      <c r="S511237" s="33"/>
      <c r="T511237" s="33"/>
    </row>
    <row r="511254" spans="19:20">
      <c r="S511254" s="33"/>
      <c r="T511254" s="33"/>
    </row>
    <row r="511271" spans="19:20">
      <c r="S511271" s="33"/>
      <c r="T511271" s="33"/>
    </row>
    <row r="511288" spans="19:20">
      <c r="S511288" s="33"/>
      <c r="T511288" s="33"/>
    </row>
    <row r="511305" spans="19:20">
      <c r="S511305" s="33"/>
      <c r="T511305" s="33"/>
    </row>
    <row r="511322" spans="19:20">
      <c r="S511322" s="33"/>
      <c r="T511322" s="33"/>
    </row>
    <row r="511339" spans="19:20">
      <c r="S511339" s="33"/>
      <c r="T511339" s="33"/>
    </row>
    <row r="511356" spans="19:20">
      <c r="S511356" s="33"/>
      <c r="T511356" s="33"/>
    </row>
    <row r="511373" spans="19:20">
      <c r="S511373" s="33"/>
      <c r="T511373" s="33"/>
    </row>
    <row r="511390" spans="19:20">
      <c r="S511390" s="33"/>
      <c r="T511390" s="33"/>
    </row>
    <row r="511407" spans="19:20">
      <c r="S511407" s="33"/>
      <c r="T511407" s="33"/>
    </row>
    <row r="511424" spans="19:20">
      <c r="S511424" s="33"/>
      <c r="T511424" s="33"/>
    </row>
    <row r="511441" spans="19:20">
      <c r="S511441" s="33"/>
      <c r="T511441" s="33"/>
    </row>
    <row r="511458" spans="19:20">
      <c r="S511458" s="33"/>
      <c r="T511458" s="33"/>
    </row>
    <row r="511475" spans="19:20">
      <c r="S511475" s="33"/>
      <c r="T511475" s="33"/>
    </row>
    <row r="511492" spans="19:20">
      <c r="S511492" s="33"/>
      <c r="T511492" s="33"/>
    </row>
    <row r="511509" spans="19:20">
      <c r="S511509" s="33"/>
      <c r="T511509" s="33"/>
    </row>
    <row r="511526" spans="19:20">
      <c r="S511526" s="33"/>
      <c r="T511526" s="33"/>
    </row>
    <row r="511543" spans="19:20">
      <c r="S511543" s="33"/>
      <c r="T511543" s="33"/>
    </row>
    <row r="511560" spans="19:20">
      <c r="S511560" s="33"/>
      <c r="T511560" s="33"/>
    </row>
    <row r="511577" spans="19:20">
      <c r="S511577" s="33"/>
      <c r="T511577" s="33"/>
    </row>
    <row r="511594" spans="19:20">
      <c r="S511594" s="33"/>
      <c r="T511594" s="33"/>
    </row>
    <row r="511611" spans="19:20">
      <c r="S511611" s="33"/>
      <c r="T511611" s="33"/>
    </row>
    <row r="511628" spans="19:20">
      <c r="S511628" s="33"/>
      <c r="T511628" s="33"/>
    </row>
    <row r="511645" spans="19:20">
      <c r="S511645" s="33"/>
      <c r="T511645" s="33"/>
    </row>
    <row r="511662" spans="19:20">
      <c r="S511662" s="33"/>
      <c r="T511662" s="33"/>
    </row>
    <row r="511679" spans="19:20">
      <c r="S511679" s="33"/>
      <c r="T511679" s="33"/>
    </row>
    <row r="511696" spans="19:20">
      <c r="S511696" s="33"/>
      <c r="T511696" s="33"/>
    </row>
    <row r="511713" spans="19:20">
      <c r="S511713" s="33"/>
      <c r="T511713" s="33"/>
    </row>
    <row r="511730" spans="19:20">
      <c r="S511730" s="33"/>
      <c r="T511730" s="33"/>
    </row>
    <row r="511747" spans="19:20">
      <c r="S511747" s="33"/>
      <c r="T511747" s="33"/>
    </row>
    <row r="511764" spans="19:20">
      <c r="S511764" s="33"/>
      <c r="T511764" s="33"/>
    </row>
    <row r="511781" spans="19:20">
      <c r="S511781" s="33"/>
      <c r="T511781" s="33"/>
    </row>
    <row r="511798" spans="19:20">
      <c r="S511798" s="33"/>
      <c r="T511798" s="33"/>
    </row>
    <row r="511815" spans="19:20">
      <c r="S511815" s="33"/>
      <c r="T511815" s="33"/>
    </row>
    <row r="511832" spans="19:20">
      <c r="S511832" s="33"/>
      <c r="T511832" s="33"/>
    </row>
    <row r="511849" spans="19:20">
      <c r="S511849" s="33"/>
      <c r="T511849" s="33"/>
    </row>
    <row r="511866" spans="19:20">
      <c r="S511866" s="33"/>
      <c r="T511866" s="33"/>
    </row>
    <row r="511883" spans="19:20">
      <c r="S511883" s="33"/>
      <c r="T511883" s="33"/>
    </row>
    <row r="511900" spans="19:20">
      <c r="S511900" s="33"/>
      <c r="T511900" s="33"/>
    </row>
    <row r="511917" spans="19:20">
      <c r="S511917" s="33"/>
      <c r="T511917" s="33"/>
    </row>
    <row r="511934" spans="19:20">
      <c r="S511934" s="33"/>
      <c r="T511934" s="33"/>
    </row>
    <row r="511951" spans="19:20">
      <c r="S511951" s="33"/>
      <c r="T511951" s="33"/>
    </row>
    <row r="511968" spans="19:20">
      <c r="S511968" s="33"/>
      <c r="T511968" s="33"/>
    </row>
    <row r="511985" spans="19:20">
      <c r="S511985" s="33"/>
      <c r="T511985" s="33"/>
    </row>
    <row r="512002" spans="19:20">
      <c r="S512002" s="33"/>
      <c r="T512002" s="33"/>
    </row>
    <row r="512019" spans="19:20">
      <c r="S512019" s="33"/>
      <c r="T512019" s="33"/>
    </row>
    <row r="512036" spans="19:20">
      <c r="S512036" s="33"/>
      <c r="T512036" s="33"/>
    </row>
    <row r="512053" spans="19:20">
      <c r="S512053" s="33"/>
      <c r="T512053" s="33"/>
    </row>
    <row r="512070" spans="19:20">
      <c r="S512070" s="33"/>
      <c r="T512070" s="33"/>
    </row>
    <row r="512087" spans="19:20">
      <c r="S512087" s="33"/>
      <c r="T512087" s="33"/>
    </row>
    <row r="512104" spans="19:20">
      <c r="S512104" s="33"/>
      <c r="T512104" s="33"/>
    </row>
    <row r="512121" spans="19:20">
      <c r="S512121" s="33"/>
      <c r="T512121" s="33"/>
    </row>
    <row r="512138" spans="19:20">
      <c r="S512138" s="33"/>
      <c r="T512138" s="33"/>
    </row>
    <row r="512155" spans="19:20">
      <c r="S512155" s="33"/>
      <c r="T512155" s="33"/>
    </row>
    <row r="512172" spans="19:20">
      <c r="S512172" s="33"/>
      <c r="T512172" s="33"/>
    </row>
    <row r="512189" spans="19:20">
      <c r="S512189" s="33"/>
      <c r="T512189" s="33"/>
    </row>
    <row r="512206" spans="19:20">
      <c r="S512206" s="33"/>
      <c r="T512206" s="33"/>
    </row>
    <row r="512223" spans="19:20">
      <c r="S512223" s="33"/>
      <c r="T512223" s="33"/>
    </row>
    <row r="512240" spans="19:20">
      <c r="S512240" s="33"/>
      <c r="T512240" s="33"/>
    </row>
    <row r="512257" spans="19:20">
      <c r="S512257" s="33"/>
      <c r="T512257" s="33"/>
    </row>
    <row r="512274" spans="19:20">
      <c r="S512274" s="33"/>
      <c r="T512274" s="33"/>
    </row>
    <row r="512291" spans="19:20">
      <c r="S512291" s="33"/>
      <c r="T512291" s="33"/>
    </row>
    <row r="512308" spans="19:20">
      <c r="S512308" s="33"/>
      <c r="T512308" s="33"/>
    </row>
    <row r="512325" spans="19:20">
      <c r="S512325" s="33"/>
      <c r="T512325" s="33"/>
    </row>
    <row r="512342" spans="19:20">
      <c r="S512342" s="33"/>
      <c r="T512342" s="33"/>
    </row>
    <row r="512359" spans="19:20">
      <c r="S512359" s="33"/>
      <c r="T512359" s="33"/>
    </row>
    <row r="512376" spans="19:20">
      <c r="S512376" s="33"/>
      <c r="T512376" s="33"/>
    </row>
    <row r="512393" spans="19:20">
      <c r="S512393" s="33"/>
      <c r="T512393" s="33"/>
    </row>
    <row r="512410" spans="19:20">
      <c r="S512410" s="33"/>
      <c r="T512410" s="33"/>
    </row>
    <row r="512427" spans="19:20">
      <c r="S512427" s="33"/>
      <c r="T512427" s="33"/>
    </row>
    <row r="512444" spans="19:20">
      <c r="S512444" s="33"/>
      <c r="T512444" s="33"/>
    </row>
    <row r="512461" spans="19:20">
      <c r="S512461" s="33"/>
      <c r="T512461" s="33"/>
    </row>
    <row r="512478" spans="19:20">
      <c r="S512478" s="33"/>
      <c r="T512478" s="33"/>
    </row>
    <row r="512495" spans="19:20">
      <c r="S512495" s="33"/>
      <c r="T512495" s="33"/>
    </row>
    <row r="512512" spans="19:20">
      <c r="S512512" s="33"/>
      <c r="T512512" s="33"/>
    </row>
    <row r="512529" spans="19:20">
      <c r="S512529" s="33"/>
      <c r="T512529" s="33"/>
    </row>
    <row r="512546" spans="19:20">
      <c r="S512546" s="33"/>
      <c r="T512546" s="33"/>
    </row>
    <row r="512563" spans="19:20">
      <c r="S512563" s="33"/>
      <c r="T512563" s="33"/>
    </row>
    <row r="512580" spans="19:20">
      <c r="S512580" s="33"/>
      <c r="T512580" s="33"/>
    </row>
    <row r="512597" spans="19:20">
      <c r="S512597" s="33"/>
      <c r="T512597" s="33"/>
    </row>
    <row r="512614" spans="19:20">
      <c r="S512614" s="33"/>
      <c r="T512614" s="33"/>
    </row>
    <row r="512631" spans="19:20">
      <c r="S512631" s="33"/>
      <c r="T512631" s="33"/>
    </row>
    <row r="512648" spans="19:20">
      <c r="S512648" s="33"/>
      <c r="T512648" s="33"/>
    </row>
    <row r="512665" spans="19:20">
      <c r="S512665" s="33"/>
      <c r="T512665" s="33"/>
    </row>
    <row r="512682" spans="19:20">
      <c r="S512682" s="33"/>
      <c r="T512682" s="33"/>
    </row>
    <row r="512699" spans="19:20">
      <c r="S512699" s="33"/>
      <c r="T512699" s="33"/>
    </row>
    <row r="512716" spans="19:20">
      <c r="S512716" s="33"/>
      <c r="T512716" s="33"/>
    </row>
    <row r="512733" spans="19:20">
      <c r="S512733" s="33"/>
      <c r="T512733" s="33"/>
    </row>
    <row r="512750" spans="19:20">
      <c r="S512750" s="33"/>
      <c r="T512750" s="33"/>
    </row>
    <row r="512767" spans="19:20">
      <c r="S512767" s="33"/>
      <c r="T512767" s="33"/>
    </row>
    <row r="512784" spans="19:20">
      <c r="S512784" s="33"/>
      <c r="T512784" s="33"/>
    </row>
    <row r="512801" spans="19:20">
      <c r="S512801" s="33"/>
      <c r="T512801" s="33"/>
    </row>
    <row r="512818" spans="19:20">
      <c r="S512818" s="33"/>
      <c r="T512818" s="33"/>
    </row>
    <row r="512835" spans="19:20">
      <c r="S512835" s="33"/>
      <c r="T512835" s="33"/>
    </row>
    <row r="512852" spans="19:20">
      <c r="S512852" s="33"/>
      <c r="T512852" s="33"/>
    </row>
    <row r="512869" spans="19:20">
      <c r="S512869" s="33"/>
      <c r="T512869" s="33"/>
    </row>
    <row r="512886" spans="19:20">
      <c r="S512886" s="33"/>
      <c r="T512886" s="33"/>
    </row>
    <row r="512903" spans="19:20">
      <c r="S512903" s="33"/>
      <c r="T512903" s="33"/>
    </row>
    <row r="512920" spans="19:20">
      <c r="S512920" s="33"/>
      <c r="T512920" s="33"/>
    </row>
    <row r="512937" spans="19:20">
      <c r="S512937" s="33"/>
      <c r="T512937" s="33"/>
    </row>
    <row r="512954" spans="19:20">
      <c r="S512954" s="33"/>
      <c r="T512954" s="33"/>
    </row>
    <row r="512971" spans="19:20">
      <c r="S512971" s="33"/>
      <c r="T512971" s="33"/>
    </row>
    <row r="512988" spans="19:20">
      <c r="S512988" s="33"/>
      <c r="T512988" s="33"/>
    </row>
    <row r="513005" spans="19:20">
      <c r="S513005" s="33"/>
      <c r="T513005" s="33"/>
    </row>
    <row r="513022" spans="19:20">
      <c r="S513022" s="33"/>
      <c r="T513022" s="33"/>
    </row>
    <row r="513039" spans="19:20">
      <c r="S513039" s="33"/>
      <c r="T513039" s="33"/>
    </row>
    <row r="513056" spans="19:20">
      <c r="S513056" s="33"/>
      <c r="T513056" s="33"/>
    </row>
    <row r="513073" spans="19:20">
      <c r="S513073" s="33"/>
      <c r="T513073" s="33"/>
    </row>
    <row r="513090" spans="19:20">
      <c r="S513090" s="33"/>
      <c r="T513090" s="33"/>
    </row>
    <row r="513107" spans="19:20">
      <c r="S513107" s="33"/>
      <c r="T513107" s="33"/>
    </row>
    <row r="513124" spans="19:20">
      <c r="S513124" s="33"/>
      <c r="T513124" s="33"/>
    </row>
    <row r="513141" spans="19:20">
      <c r="S513141" s="33"/>
      <c r="T513141" s="33"/>
    </row>
    <row r="513158" spans="19:20">
      <c r="S513158" s="33"/>
      <c r="T513158" s="33"/>
    </row>
    <row r="513175" spans="19:20">
      <c r="S513175" s="33"/>
      <c r="T513175" s="33"/>
    </row>
    <row r="513192" spans="19:20">
      <c r="S513192" s="33"/>
      <c r="T513192" s="33"/>
    </row>
    <row r="513209" spans="19:20">
      <c r="S513209" s="33"/>
      <c r="T513209" s="33"/>
    </row>
    <row r="513226" spans="19:20">
      <c r="S513226" s="33"/>
      <c r="T513226" s="33"/>
    </row>
    <row r="513243" spans="19:20">
      <c r="S513243" s="33"/>
      <c r="T513243" s="33"/>
    </row>
    <row r="513260" spans="19:20">
      <c r="S513260" s="33"/>
      <c r="T513260" s="33"/>
    </row>
    <row r="513277" spans="19:20">
      <c r="S513277" s="33"/>
      <c r="T513277" s="33"/>
    </row>
    <row r="513294" spans="19:20">
      <c r="S513294" s="33"/>
      <c r="T513294" s="33"/>
    </row>
    <row r="513311" spans="19:20">
      <c r="S513311" s="33"/>
      <c r="T513311" s="33"/>
    </row>
    <row r="513328" spans="19:20">
      <c r="S513328" s="33"/>
      <c r="T513328" s="33"/>
    </row>
    <row r="513345" spans="19:20">
      <c r="S513345" s="33"/>
      <c r="T513345" s="33"/>
    </row>
    <row r="513362" spans="19:20">
      <c r="S513362" s="33"/>
      <c r="T513362" s="33"/>
    </row>
    <row r="513379" spans="19:20">
      <c r="S513379" s="33"/>
      <c r="T513379" s="33"/>
    </row>
    <row r="513396" spans="19:20">
      <c r="S513396" s="33"/>
      <c r="T513396" s="33"/>
    </row>
    <row r="513413" spans="19:20">
      <c r="S513413" s="33"/>
      <c r="T513413" s="33"/>
    </row>
    <row r="513430" spans="19:20">
      <c r="S513430" s="33"/>
      <c r="T513430" s="33"/>
    </row>
    <row r="513447" spans="19:20">
      <c r="S513447" s="33"/>
      <c r="T513447" s="33"/>
    </row>
    <row r="513464" spans="19:20">
      <c r="S513464" s="33"/>
      <c r="T513464" s="33"/>
    </row>
    <row r="513481" spans="19:20">
      <c r="S513481" s="33"/>
      <c r="T513481" s="33"/>
    </row>
    <row r="513498" spans="19:20">
      <c r="S513498" s="33"/>
      <c r="T513498" s="33"/>
    </row>
    <row r="513515" spans="19:20">
      <c r="S513515" s="33"/>
      <c r="T513515" s="33"/>
    </row>
    <row r="513532" spans="19:20">
      <c r="S513532" s="33"/>
      <c r="T513532" s="33"/>
    </row>
    <row r="513549" spans="19:20">
      <c r="S513549" s="33"/>
      <c r="T513549" s="33"/>
    </row>
    <row r="513566" spans="19:20">
      <c r="S513566" s="33"/>
      <c r="T513566" s="33"/>
    </row>
    <row r="513583" spans="19:20">
      <c r="S513583" s="33"/>
      <c r="T513583" s="33"/>
    </row>
    <row r="513600" spans="19:20">
      <c r="S513600" s="33"/>
      <c r="T513600" s="33"/>
    </row>
    <row r="513617" spans="19:20">
      <c r="S513617" s="33"/>
      <c r="T513617" s="33"/>
    </row>
    <row r="513634" spans="19:20">
      <c r="S513634" s="33"/>
      <c r="T513634" s="33"/>
    </row>
    <row r="513651" spans="19:20">
      <c r="S513651" s="33"/>
      <c r="T513651" s="33"/>
    </row>
    <row r="513668" spans="19:20">
      <c r="S513668" s="33"/>
      <c r="T513668" s="33"/>
    </row>
    <row r="513685" spans="19:20">
      <c r="S513685" s="33"/>
      <c r="T513685" s="33"/>
    </row>
    <row r="513702" spans="19:20">
      <c r="S513702" s="33"/>
      <c r="T513702" s="33"/>
    </row>
    <row r="513719" spans="19:20">
      <c r="S513719" s="33"/>
      <c r="T513719" s="33"/>
    </row>
    <row r="513736" spans="19:20">
      <c r="S513736" s="33"/>
      <c r="T513736" s="33"/>
    </row>
    <row r="513753" spans="19:20">
      <c r="S513753" s="33"/>
      <c r="T513753" s="33"/>
    </row>
    <row r="513770" spans="19:20">
      <c r="S513770" s="33"/>
      <c r="T513770" s="33"/>
    </row>
    <row r="513787" spans="19:20">
      <c r="S513787" s="33"/>
      <c r="T513787" s="33"/>
    </row>
    <row r="513804" spans="19:20">
      <c r="S513804" s="33"/>
      <c r="T513804" s="33"/>
    </row>
    <row r="513821" spans="19:20">
      <c r="S513821" s="33"/>
      <c r="T513821" s="33"/>
    </row>
    <row r="513838" spans="19:20">
      <c r="S513838" s="33"/>
      <c r="T513838" s="33"/>
    </row>
    <row r="513855" spans="19:20">
      <c r="S513855" s="33"/>
      <c r="T513855" s="33"/>
    </row>
    <row r="513872" spans="19:20">
      <c r="S513872" s="33"/>
      <c r="T513872" s="33"/>
    </row>
    <row r="513889" spans="19:20">
      <c r="S513889" s="33"/>
      <c r="T513889" s="33"/>
    </row>
    <row r="513906" spans="19:20">
      <c r="S513906" s="33"/>
      <c r="T513906" s="33"/>
    </row>
    <row r="513923" spans="19:20">
      <c r="S513923" s="33"/>
      <c r="T513923" s="33"/>
    </row>
    <row r="513940" spans="19:20">
      <c r="S513940" s="33"/>
      <c r="T513940" s="33"/>
    </row>
    <row r="513957" spans="19:20">
      <c r="S513957" s="33"/>
      <c r="T513957" s="33"/>
    </row>
    <row r="513974" spans="19:20">
      <c r="S513974" s="33"/>
      <c r="T513974" s="33"/>
    </row>
    <row r="513991" spans="19:20">
      <c r="S513991" s="33"/>
      <c r="T513991" s="33"/>
    </row>
    <row r="514008" spans="19:20">
      <c r="S514008" s="33"/>
      <c r="T514008" s="33"/>
    </row>
    <row r="514025" spans="19:20">
      <c r="S514025" s="33"/>
      <c r="T514025" s="33"/>
    </row>
    <row r="514042" spans="19:20">
      <c r="S514042" s="33"/>
      <c r="T514042" s="33"/>
    </row>
    <row r="514059" spans="19:20">
      <c r="S514059" s="33"/>
      <c r="T514059" s="33"/>
    </row>
    <row r="514076" spans="19:20">
      <c r="S514076" s="33"/>
      <c r="T514076" s="33"/>
    </row>
    <row r="514093" spans="19:20">
      <c r="S514093" s="33"/>
      <c r="T514093" s="33"/>
    </row>
    <row r="514110" spans="19:20">
      <c r="S514110" s="33"/>
      <c r="T514110" s="33"/>
    </row>
    <row r="514127" spans="19:20">
      <c r="S514127" s="33"/>
      <c r="T514127" s="33"/>
    </row>
    <row r="514144" spans="19:20">
      <c r="S514144" s="33"/>
      <c r="T514144" s="33"/>
    </row>
    <row r="514161" spans="19:20">
      <c r="S514161" s="33"/>
      <c r="T514161" s="33"/>
    </row>
    <row r="514178" spans="19:20">
      <c r="S514178" s="33"/>
      <c r="T514178" s="33"/>
    </row>
    <row r="514195" spans="19:20">
      <c r="S514195" s="33"/>
      <c r="T514195" s="33"/>
    </row>
    <row r="514212" spans="19:20">
      <c r="S514212" s="33"/>
      <c r="T514212" s="33"/>
    </row>
    <row r="514229" spans="19:20">
      <c r="S514229" s="33"/>
      <c r="T514229" s="33"/>
    </row>
    <row r="514246" spans="19:20">
      <c r="S514246" s="33"/>
      <c r="T514246" s="33"/>
    </row>
    <row r="514263" spans="19:20">
      <c r="S514263" s="33"/>
      <c r="T514263" s="33"/>
    </row>
    <row r="514280" spans="19:20">
      <c r="S514280" s="33"/>
      <c r="T514280" s="33"/>
    </row>
    <row r="514297" spans="19:20">
      <c r="S514297" s="33"/>
      <c r="T514297" s="33"/>
    </row>
    <row r="514314" spans="19:20">
      <c r="S514314" s="33"/>
      <c r="T514314" s="33"/>
    </row>
    <row r="514331" spans="19:20">
      <c r="S514331" s="33"/>
      <c r="T514331" s="33"/>
    </row>
    <row r="514348" spans="19:20">
      <c r="S514348" s="33"/>
      <c r="T514348" s="33"/>
    </row>
    <row r="514365" spans="19:20">
      <c r="S514365" s="33"/>
      <c r="T514365" s="33"/>
    </row>
    <row r="514382" spans="19:20">
      <c r="S514382" s="33"/>
      <c r="T514382" s="33"/>
    </row>
    <row r="514399" spans="19:20">
      <c r="S514399" s="33"/>
      <c r="T514399" s="33"/>
    </row>
    <row r="514416" spans="19:20">
      <c r="S514416" s="33"/>
      <c r="T514416" s="33"/>
    </row>
    <row r="514433" spans="19:20">
      <c r="S514433" s="33"/>
      <c r="T514433" s="33"/>
    </row>
    <row r="514450" spans="19:20">
      <c r="S514450" s="33"/>
      <c r="T514450" s="33"/>
    </row>
    <row r="514467" spans="19:20">
      <c r="S514467" s="33"/>
      <c r="T514467" s="33"/>
    </row>
    <row r="514484" spans="19:20">
      <c r="S514484" s="33"/>
      <c r="T514484" s="33"/>
    </row>
    <row r="514501" spans="19:20">
      <c r="S514501" s="33"/>
      <c r="T514501" s="33"/>
    </row>
    <row r="514518" spans="19:20">
      <c r="S514518" s="33"/>
      <c r="T514518" s="33"/>
    </row>
    <row r="514535" spans="19:20">
      <c r="S514535" s="33"/>
      <c r="T514535" s="33"/>
    </row>
    <row r="514552" spans="19:20">
      <c r="S514552" s="33"/>
      <c r="T514552" s="33"/>
    </row>
    <row r="514569" spans="19:20">
      <c r="S514569" s="33"/>
      <c r="T514569" s="33"/>
    </row>
    <row r="514586" spans="19:20">
      <c r="S514586" s="33"/>
      <c r="T514586" s="33"/>
    </row>
    <row r="514603" spans="19:20">
      <c r="S514603" s="33"/>
      <c r="T514603" s="33"/>
    </row>
    <row r="514620" spans="19:20">
      <c r="S514620" s="33"/>
      <c r="T514620" s="33"/>
    </row>
    <row r="514637" spans="19:20">
      <c r="S514637" s="33"/>
      <c r="T514637" s="33"/>
    </row>
    <row r="514654" spans="19:20">
      <c r="S514654" s="33"/>
      <c r="T514654" s="33"/>
    </row>
    <row r="514671" spans="19:20">
      <c r="S514671" s="33"/>
      <c r="T514671" s="33"/>
    </row>
    <row r="514688" spans="19:20">
      <c r="S514688" s="33"/>
      <c r="T514688" s="33"/>
    </row>
    <row r="514705" spans="19:20">
      <c r="S514705" s="33"/>
      <c r="T514705" s="33"/>
    </row>
    <row r="514722" spans="19:20">
      <c r="S514722" s="33"/>
      <c r="T514722" s="33"/>
    </row>
    <row r="514739" spans="19:20">
      <c r="S514739" s="33"/>
      <c r="T514739" s="33"/>
    </row>
    <row r="514756" spans="19:20">
      <c r="S514756" s="33"/>
      <c r="T514756" s="33"/>
    </row>
    <row r="514773" spans="19:20">
      <c r="S514773" s="33"/>
      <c r="T514773" s="33"/>
    </row>
    <row r="514790" spans="19:20">
      <c r="S514790" s="33"/>
      <c r="T514790" s="33"/>
    </row>
    <row r="514807" spans="19:20">
      <c r="S514807" s="33"/>
      <c r="T514807" s="33"/>
    </row>
    <row r="514824" spans="19:20">
      <c r="S514824" s="33"/>
      <c r="T514824" s="33"/>
    </row>
    <row r="514841" spans="19:20">
      <c r="S514841" s="33"/>
      <c r="T514841" s="33"/>
    </row>
    <row r="514858" spans="19:20">
      <c r="S514858" s="33"/>
      <c r="T514858" s="33"/>
    </row>
    <row r="514875" spans="19:20">
      <c r="S514875" s="33"/>
      <c r="T514875" s="33"/>
    </row>
    <row r="514892" spans="19:20">
      <c r="S514892" s="33"/>
      <c r="T514892" s="33"/>
    </row>
    <row r="514909" spans="19:20">
      <c r="S514909" s="33"/>
      <c r="T514909" s="33"/>
    </row>
    <row r="514926" spans="19:20">
      <c r="S514926" s="33"/>
      <c r="T514926" s="33"/>
    </row>
    <row r="514943" spans="19:20">
      <c r="S514943" s="33"/>
      <c r="T514943" s="33"/>
    </row>
    <row r="514960" spans="19:20">
      <c r="S514960" s="33"/>
      <c r="T514960" s="33"/>
    </row>
    <row r="514977" spans="19:20">
      <c r="S514977" s="33"/>
      <c r="T514977" s="33"/>
    </row>
    <row r="514994" spans="19:20">
      <c r="S514994" s="33"/>
      <c r="T514994" s="33"/>
    </row>
    <row r="515011" spans="19:20">
      <c r="S515011" s="33"/>
      <c r="T515011" s="33"/>
    </row>
    <row r="515028" spans="19:20">
      <c r="S515028" s="33"/>
      <c r="T515028" s="33"/>
    </row>
    <row r="515045" spans="19:20">
      <c r="S515045" s="33"/>
      <c r="T515045" s="33"/>
    </row>
    <row r="515062" spans="19:20">
      <c r="S515062" s="33"/>
      <c r="T515062" s="33"/>
    </row>
    <row r="515079" spans="19:20">
      <c r="S515079" s="33"/>
      <c r="T515079" s="33"/>
    </row>
    <row r="515096" spans="19:20">
      <c r="S515096" s="33"/>
      <c r="T515096" s="33"/>
    </row>
    <row r="515113" spans="19:20">
      <c r="S515113" s="33"/>
      <c r="T515113" s="33"/>
    </row>
    <row r="515130" spans="19:20">
      <c r="S515130" s="33"/>
      <c r="T515130" s="33"/>
    </row>
    <row r="515147" spans="19:20">
      <c r="S515147" s="33"/>
      <c r="T515147" s="33"/>
    </row>
    <row r="515164" spans="19:20">
      <c r="S515164" s="33"/>
      <c r="T515164" s="33"/>
    </row>
    <row r="515181" spans="19:20">
      <c r="S515181" s="33"/>
      <c r="T515181" s="33"/>
    </row>
    <row r="515198" spans="19:20">
      <c r="S515198" s="33"/>
      <c r="T515198" s="33"/>
    </row>
    <row r="515215" spans="19:20">
      <c r="S515215" s="33"/>
      <c r="T515215" s="33"/>
    </row>
    <row r="515232" spans="19:20">
      <c r="S515232" s="33"/>
      <c r="T515232" s="33"/>
    </row>
    <row r="515249" spans="19:20">
      <c r="S515249" s="33"/>
      <c r="T515249" s="33"/>
    </row>
    <row r="515266" spans="19:20">
      <c r="S515266" s="33"/>
      <c r="T515266" s="33"/>
    </row>
    <row r="515283" spans="19:20">
      <c r="S515283" s="33"/>
      <c r="T515283" s="33"/>
    </row>
    <row r="515300" spans="19:20">
      <c r="S515300" s="33"/>
      <c r="T515300" s="33"/>
    </row>
    <row r="515317" spans="19:20">
      <c r="S515317" s="33"/>
      <c r="T515317" s="33"/>
    </row>
    <row r="515334" spans="19:20">
      <c r="S515334" s="33"/>
      <c r="T515334" s="33"/>
    </row>
    <row r="515351" spans="19:20">
      <c r="S515351" s="33"/>
      <c r="T515351" s="33"/>
    </row>
    <row r="515368" spans="19:20">
      <c r="S515368" s="33"/>
      <c r="T515368" s="33"/>
    </row>
    <row r="515385" spans="19:20">
      <c r="S515385" s="33"/>
      <c r="T515385" s="33"/>
    </row>
    <row r="515402" spans="19:20">
      <c r="S515402" s="33"/>
      <c r="T515402" s="33"/>
    </row>
    <row r="515419" spans="19:20">
      <c r="S515419" s="33"/>
      <c r="T515419" s="33"/>
    </row>
    <row r="515436" spans="19:20">
      <c r="S515436" s="33"/>
      <c r="T515436" s="33"/>
    </row>
    <row r="515453" spans="19:20">
      <c r="S515453" s="33"/>
      <c r="T515453" s="33"/>
    </row>
    <row r="515470" spans="19:20">
      <c r="S515470" s="33"/>
      <c r="T515470" s="33"/>
    </row>
    <row r="515487" spans="19:20">
      <c r="S515487" s="33"/>
      <c r="T515487" s="33"/>
    </row>
    <row r="515504" spans="19:20">
      <c r="S515504" s="33"/>
      <c r="T515504" s="33"/>
    </row>
    <row r="515521" spans="19:20">
      <c r="S515521" s="33"/>
      <c r="T515521" s="33"/>
    </row>
    <row r="515538" spans="19:20">
      <c r="S515538" s="33"/>
      <c r="T515538" s="33"/>
    </row>
    <row r="515555" spans="19:20">
      <c r="S515555" s="33"/>
      <c r="T515555" s="33"/>
    </row>
    <row r="515572" spans="19:20">
      <c r="S515572" s="33"/>
      <c r="T515572" s="33"/>
    </row>
    <row r="515589" spans="19:20">
      <c r="S515589" s="33"/>
      <c r="T515589" s="33"/>
    </row>
    <row r="515606" spans="19:20">
      <c r="S515606" s="33"/>
      <c r="T515606" s="33"/>
    </row>
    <row r="515623" spans="19:20">
      <c r="S515623" s="33"/>
      <c r="T515623" s="33"/>
    </row>
    <row r="515640" spans="19:20">
      <c r="S515640" s="33"/>
      <c r="T515640" s="33"/>
    </row>
    <row r="515657" spans="19:20">
      <c r="S515657" s="33"/>
      <c r="T515657" s="33"/>
    </row>
    <row r="515674" spans="19:20">
      <c r="S515674" s="33"/>
      <c r="T515674" s="33"/>
    </row>
    <row r="515691" spans="19:20">
      <c r="S515691" s="33"/>
      <c r="T515691" s="33"/>
    </row>
    <row r="515708" spans="19:20">
      <c r="S515708" s="33"/>
      <c r="T515708" s="33"/>
    </row>
    <row r="515725" spans="19:20">
      <c r="S515725" s="33"/>
      <c r="T515725" s="33"/>
    </row>
    <row r="515742" spans="19:20">
      <c r="S515742" s="33"/>
      <c r="T515742" s="33"/>
    </row>
    <row r="515759" spans="19:20">
      <c r="S515759" s="33"/>
      <c r="T515759" s="33"/>
    </row>
    <row r="515776" spans="19:20">
      <c r="S515776" s="33"/>
      <c r="T515776" s="33"/>
    </row>
    <row r="515793" spans="19:20">
      <c r="S515793" s="33"/>
      <c r="T515793" s="33"/>
    </row>
    <row r="515810" spans="19:20">
      <c r="S515810" s="33"/>
      <c r="T515810" s="33"/>
    </row>
    <row r="515827" spans="19:20">
      <c r="S515827" s="33"/>
      <c r="T515827" s="33"/>
    </row>
    <row r="515844" spans="19:20">
      <c r="S515844" s="33"/>
      <c r="T515844" s="33"/>
    </row>
    <row r="515861" spans="19:20">
      <c r="S515861" s="33"/>
      <c r="T515861" s="33"/>
    </row>
    <row r="515878" spans="19:20">
      <c r="S515878" s="33"/>
      <c r="T515878" s="33"/>
    </row>
    <row r="515895" spans="19:20">
      <c r="S515895" s="33"/>
      <c r="T515895" s="33"/>
    </row>
    <row r="515912" spans="19:20">
      <c r="S515912" s="33"/>
      <c r="T515912" s="33"/>
    </row>
    <row r="515929" spans="19:20">
      <c r="S515929" s="33"/>
      <c r="T515929" s="33"/>
    </row>
    <row r="515946" spans="19:20">
      <c r="S515946" s="33"/>
      <c r="T515946" s="33"/>
    </row>
    <row r="515963" spans="19:20">
      <c r="S515963" s="33"/>
      <c r="T515963" s="33"/>
    </row>
    <row r="515980" spans="19:20">
      <c r="S515980" s="33"/>
      <c r="T515980" s="33"/>
    </row>
    <row r="515997" spans="19:20">
      <c r="S515997" s="33"/>
      <c r="T515997" s="33"/>
    </row>
    <row r="516014" spans="19:20">
      <c r="S516014" s="33"/>
      <c r="T516014" s="33"/>
    </row>
    <row r="516031" spans="19:20">
      <c r="S516031" s="33"/>
      <c r="T516031" s="33"/>
    </row>
    <row r="516048" spans="19:20">
      <c r="S516048" s="33"/>
      <c r="T516048" s="33"/>
    </row>
    <row r="516065" spans="19:20">
      <c r="S516065" s="33"/>
      <c r="T516065" s="33"/>
    </row>
    <row r="516082" spans="19:20">
      <c r="S516082" s="33"/>
      <c r="T516082" s="33"/>
    </row>
    <row r="516099" spans="19:20">
      <c r="S516099" s="33"/>
      <c r="T516099" s="33"/>
    </row>
    <row r="516116" spans="19:20">
      <c r="S516116" s="33"/>
      <c r="T516116" s="33"/>
    </row>
    <row r="516133" spans="19:20">
      <c r="S516133" s="33"/>
      <c r="T516133" s="33"/>
    </row>
    <row r="516150" spans="19:20">
      <c r="S516150" s="33"/>
      <c r="T516150" s="33"/>
    </row>
    <row r="516167" spans="19:20">
      <c r="S516167" s="33"/>
      <c r="T516167" s="33"/>
    </row>
    <row r="516184" spans="19:20">
      <c r="S516184" s="33"/>
      <c r="T516184" s="33"/>
    </row>
    <row r="516201" spans="19:20">
      <c r="S516201" s="33"/>
      <c r="T516201" s="33"/>
    </row>
    <row r="516218" spans="19:20">
      <c r="S516218" s="33"/>
      <c r="T516218" s="33"/>
    </row>
    <row r="516235" spans="19:20">
      <c r="S516235" s="33"/>
      <c r="T516235" s="33"/>
    </row>
    <row r="516252" spans="19:20">
      <c r="S516252" s="33"/>
      <c r="T516252" s="33"/>
    </row>
    <row r="516269" spans="19:20">
      <c r="S516269" s="33"/>
      <c r="T516269" s="33"/>
    </row>
    <row r="516286" spans="19:20">
      <c r="S516286" s="33"/>
      <c r="T516286" s="33"/>
    </row>
    <row r="516303" spans="19:20">
      <c r="S516303" s="33"/>
      <c r="T516303" s="33"/>
    </row>
    <row r="516320" spans="19:20">
      <c r="S516320" s="33"/>
      <c r="T516320" s="33"/>
    </row>
    <row r="516337" spans="19:20">
      <c r="S516337" s="33"/>
      <c r="T516337" s="33"/>
    </row>
    <row r="516354" spans="19:20">
      <c r="S516354" s="33"/>
      <c r="T516354" s="33"/>
    </row>
    <row r="516371" spans="19:20">
      <c r="S516371" s="33"/>
      <c r="T516371" s="33"/>
    </row>
    <row r="516388" spans="19:20">
      <c r="S516388" s="33"/>
      <c r="T516388" s="33"/>
    </row>
    <row r="516405" spans="19:20">
      <c r="S516405" s="33"/>
      <c r="T516405" s="33"/>
    </row>
    <row r="516422" spans="19:20">
      <c r="S516422" s="33"/>
      <c r="T516422" s="33"/>
    </row>
    <row r="516439" spans="19:20">
      <c r="S516439" s="33"/>
      <c r="T516439" s="33"/>
    </row>
    <row r="516456" spans="19:20">
      <c r="S516456" s="33"/>
      <c r="T516456" s="33"/>
    </row>
    <row r="516473" spans="19:20">
      <c r="S516473" s="33"/>
      <c r="T516473" s="33"/>
    </row>
    <row r="516490" spans="19:20">
      <c r="S516490" s="33"/>
      <c r="T516490" s="33"/>
    </row>
    <row r="516507" spans="19:20">
      <c r="S516507" s="33"/>
      <c r="T516507" s="33"/>
    </row>
    <row r="516524" spans="19:20">
      <c r="S516524" s="33"/>
      <c r="T516524" s="33"/>
    </row>
    <row r="516541" spans="19:20">
      <c r="S516541" s="33"/>
      <c r="T516541" s="33"/>
    </row>
    <row r="516558" spans="19:20">
      <c r="S516558" s="33"/>
      <c r="T516558" s="33"/>
    </row>
    <row r="516575" spans="19:20">
      <c r="S516575" s="33"/>
      <c r="T516575" s="33"/>
    </row>
    <row r="516592" spans="19:20">
      <c r="S516592" s="33"/>
      <c r="T516592" s="33"/>
    </row>
    <row r="516609" spans="19:20">
      <c r="S516609" s="33"/>
      <c r="T516609" s="33"/>
    </row>
    <row r="516626" spans="19:20">
      <c r="S516626" s="33"/>
      <c r="T516626" s="33"/>
    </row>
    <row r="516643" spans="19:20">
      <c r="S516643" s="33"/>
      <c r="T516643" s="33"/>
    </row>
    <row r="516660" spans="19:20">
      <c r="S516660" s="33"/>
      <c r="T516660" s="33"/>
    </row>
    <row r="516677" spans="19:20">
      <c r="S516677" s="33"/>
      <c r="T516677" s="33"/>
    </row>
    <row r="516694" spans="19:20">
      <c r="S516694" s="33"/>
      <c r="T516694" s="33"/>
    </row>
    <row r="516711" spans="19:20">
      <c r="S516711" s="33"/>
      <c r="T516711" s="33"/>
    </row>
    <row r="516728" spans="19:20">
      <c r="S516728" s="33"/>
      <c r="T516728" s="33"/>
    </row>
    <row r="516745" spans="19:20">
      <c r="S516745" s="33"/>
      <c r="T516745" s="33"/>
    </row>
    <row r="516762" spans="19:20">
      <c r="S516762" s="33"/>
      <c r="T516762" s="33"/>
    </row>
    <row r="516779" spans="19:20">
      <c r="S516779" s="33"/>
      <c r="T516779" s="33"/>
    </row>
    <row r="516796" spans="19:20">
      <c r="S516796" s="33"/>
      <c r="T516796" s="33"/>
    </row>
    <row r="516813" spans="19:20">
      <c r="S516813" s="33"/>
      <c r="T516813" s="33"/>
    </row>
    <row r="516830" spans="19:20">
      <c r="S516830" s="33"/>
      <c r="T516830" s="33"/>
    </row>
    <row r="516847" spans="19:20">
      <c r="S516847" s="33"/>
      <c r="T516847" s="33"/>
    </row>
    <row r="516864" spans="19:20">
      <c r="S516864" s="33"/>
      <c r="T516864" s="33"/>
    </row>
    <row r="516881" spans="19:20">
      <c r="S516881" s="33"/>
      <c r="T516881" s="33"/>
    </row>
    <row r="516898" spans="19:20">
      <c r="S516898" s="33"/>
      <c r="T516898" s="33"/>
    </row>
    <row r="516915" spans="19:20">
      <c r="S516915" s="33"/>
      <c r="T516915" s="33"/>
    </row>
    <row r="516932" spans="19:20">
      <c r="S516932" s="33"/>
      <c r="T516932" s="33"/>
    </row>
    <row r="516949" spans="19:20">
      <c r="S516949" s="33"/>
      <c r="T516949" s="33"/>
    </row>
    <row r="516966" spans="19:20">
      <c r="S516966" s="33"/>
      <c r="T516966" s="33"/>
    </row>
    <row r="516983" spans="19:20">
      <c r="S516983" s="33"/>
      <c r="T516983" s="33"/>
    </row>
    <row r="517000" spans="19:20">
      <c r="S517000" s="33"/>
      <c r="T517000" s="33"/>
    </row>
    <row r="517017" spans="19:20">
      <c r="S517017" s="33"/>
      <c r="T517017" s="33"/>
    </row>
    <row r="517034" spans="19:20">
      <c r="S517034" s="33"/>
      <c r="T517034" s="33"/>
    </row>
    <row r="517051" spans="19:20">
      <c r="S517051" s="33"/>
      <c r="T517051" s="33"/>
    </row>
    <row r="517068" spans="19:20">
      <c r="S517068" s="33"/>
      <c r="T517068" s="33"/>
    </row>
    <row r="517085" spans="19:20">
      <c r="S517085" s="33"/>
      <c r="T517085" s="33"/>
    </row>
    <row r="517102" spans="19:20">
      <c r="S517102" s="33"/>
      <c r="T517102" s="33"/>
    </row>
    <row r="517119" spans="19:20">
      <c r="S517119" s="33"/>
      <c r="T517119" s="33"/>
    </row>
    <row r="517136" spans="19:20">
      <c r="S517136" s="33"/>
      <c r="T517136" s="33"/>
    </row>
    <row r="517153" spans="19:20">
      <c r="S517153" s="33"/>
      <c r="T517153" s="33"/>
    </row>
    <row r="517170" spans="19:20">
      <c r="S517170" s="33"/>
      <c r="T517170" s="33"/>
    </row>
    <row r="517187" spans="19:20">
      <c r="S517187" s="33"/>
      <c r="T517187" s="33"/>
    </row>
    <row r="517204" spans="19:20">
      <c r="S517204" s="33"/>
      <c r="T517204" s="33"/>
    </row>
    <row r="517221" spans="19:20">
      <c r="S517221" s="33"/>
      <c r="T517221" s="33"/>
    </row>
    <row r="517238" spans="19:20">
      <c r="S517238" s="33"/>
      <c r="T517238" s="33"/>
    </row>
    <row r="517255" spans="19:20">
      <c r="S517255" s="33"/>
      <c r="T517255" s="33"/>
    </row>
    <row r="517272" spans="19:20">
      <c r="S517272" s="33"/>
      <c r="T517272" s="33"/>
    </row>
    <row r="517289" spans="19:20">
      <c r="S517289" s="33"/>
      <c r="T517289" s="33"/>
    </row>
    <row r="517306" spans="19:20">
      <c r="S517306" s="33"/>
      <c r="T517306" s="33"/>
    </row>
    <row r="517323" spans="19:20">
      <c r="S517323" s="33"/>
      <c r="T517323" s="33"/>
    </row>
    <row r="517340" spans="19:20">
      <c r="S517340" s="33"/>
      <c r="T517340" s="33"/>
    </row>
    <row r="517357" spans="19:20">
      <c r="S517357" s="33"/>
      <c r="T517357" s="33"/>
    </row>
    <row r="517374" spans="19:20">
      <c r="S517374" s="33"/>
      <c r="T517374" s="33"/>
    </row>
    <row r="517391" spans="19:20">
      <c r="S517391" s="33"/>
      <c r="T517391" s="33"/>
    </row>
    <row r="517408" spans="19:20">
      <c r="S517408" s="33"/>
      <c r="T517408" s="33"/>
    </row>
    <row r="517425" spans="19:20">
      <c r="S517425" s="33"/>
      <c r="T517425" s="33"/>
    </row>
    <row r="517442" spans="19:20">
      <c r="S517442" s="33"/>
      <c r="T517442" s="33"/>
    </row>
    <row r="517459" spans="19:20">
      <c r="S517459" s="33"/>
      <c r="T517459" s="33"/>
    </row>
    <row r="517476" spans="19:20">
      <c r="S517476" s="33"/>
      <c r="T517476" s="33"/>
    </row>
    <row r="517493" spans="19:20">
      <c r="S517493" s="33"/>
      <c r="T517493" s="33"/>
    </row>
    <row r="517510" spans="19:20">
      <c r="S517510" s="33"/>
      <c r="T517510" s="33"/>
    </row>
    <row r="517527" spans="19:20">
      <c r="S517527" s="33"/>
      <c r="T517527" s="33"/>
    </row>
    <row r="517544" spans="19:20">
      <c r="S517544" s="33"/>
      <c r="T517544" s="33"/>
    </row>
    <row r="517561" spans="19:20">
      <c r="S517561" s="33"/>
      <c r="T517561" s="33"/>
    </row>
    <row r="517578" spans="19:20">
      <c r="S517578" s="33"/>
      <c r="T517578" s="33"/>
    </row>
    <row r="517595" spans="19:20">
      <c r="S517595" s="33"/>
      <c r="T517595" s="33"/>
    </row>
    <row r="517612" spans="19:20">
      <c r="S517612" s="33"/>
      <c r="T517612" s="33"/>
    </row>
    <row r="517629" spans="19:20">
      <c r="S517629" s="33"/>
      <c r="T517629" s="33"/>
    </row>
    <row r="517646" spans="19:20">
      <c r="S517646" s="33"/>
      <c r="T517646" s="33"/>
    </row>
    <row r="517663" spans="19:20">
      <c r="S517663" s="33"/>
      <c r="T517663" s="33"/>
    </row>
    <row r="517680" spans="19:20">
      <c r="S517680" s="33"/>
      <c r="T517680" s="33"/>
    </row>
    <row r="517697" spans="19:20">
      <c r="S517697" s="33"/>
      <c r="T517697" s="33"/>
    </row>
    <row r="517714" spans="19:20">
      <c r="S517714" s="33"/>
      <c r="T517714" s="33"/>
    </row>
    <row r="517731" spans="19:20">
      <c r="S517731" s="33"/>
      <c r="T517731" s="33"/>
    </row>
    <row r="517748" spans="19:20">
      <c r="S517748" s="33"/>
      <c r="T517748" s="33"/>
    </row>
    <row r="517765" spans="19:20">
      <c r="S517765" s="33"/>
      <c r="T517765" s="33"/>
    </row>
    <row r="517782" spans="19:20">
      <c r="S517782" s="33"/>
      <c r="T517782" s="33"/>
    </row>
    <row r="517799" spans="19:20">
      <c r="S517799" s="33"/>
      <c r="T517799" s="33"/>
    </row>
    <row r="517816" spans="19:20">
      <c r="S517816" s="33"/>
      <c r="T517816" s="33"/>
    </row>
    <row r="517833" spans="19:20">
      <c r="S517833" s="33"/>
      <c r="T517833" s="33"/>
    </row>
    <row r="517850" spans="19:20">
      <c r="S517850" s="33"/>
      <c r="T517850" s="33"/>
    </row>
    <row r="517867" spans="19:20">
      <c r="S517867" s="33"/>
      <c r="T517867" s="33"/>
    </row>
    <row r="517884" spans="19:20">
      <c r="S517884" s="33"/>
      <c r="T517884" s="33"/>
    </row>
    <row r="517901" spans="19:20">
      <c r="S517901" s="33"/>
      <c r="T517901" s="33"/>
    </row>
    <row r="517918" spans="19:20">
      <c r="S517918" s="33"/>
      <c r="T517918" s="33"/>
    </row>
    <row r="517935" spans="19:20">
      <c r="S517935" s="33"/>
      <c r="T517935" s="33"/>
    </row>
    <row r="517952" spans="19:20">
      <c r="S517952" s="33"/>
      <c r="T517952" s="33"/>
    </row>
    <row r="517969" spans="19:20">
      <c r="S517969" s="33"/>
      <c r="T517969" s="33"/>
    </row>
    <row r="517986" spans="19:20">
      <c r="S517986" s="33"/>
      <c r="T517986" s="33"/>
    </row>
    <row r="518003" spans="19:20">
      <c r="S518003" s="33"/>
      <c r="T518003" s="33"/>
    </row>
    <row r="518020" spans="19:20">
      <c r="S518020" s="33"/>
      <c r="T518020" s="33"/>
    </row>
    <row r="518037" spans="19:20">
      <c r="S518037" s="33"/>
      <c r="T518037" s="33"/>
    </row>
    <row r="518054" spans="19:20">
      <c r="S518054" s="33"/>
      <c r="T518054" s="33"/>
    </row>
    <row r="518071" spans="19:20">
      <c r="S518071" s="33"/>
      <c r="T518071" s="33"/>
    </row>
    <row r="518088" spans="19:20">
      <c r="S518088" s="33"/>
      <c r="T518088" s="33"/>
    </row>
    <row r="518105" spans="19:20">
      <c r="S518105" s="33"/>
      <c r="T518105" s="33"/>
    </row>
    <row r="518122" spans="19:20">
      <c r="S518122" s="33"/>
      <c r="T518122" s="33"/>
    </row>
    <row r="518139" spans="19:20">
      <c r="S518139" s="33"/>
      <c r="T518139" s="33"/>
    </row>
    <row r="518156" spans="19:20">
      <c r="S518156" s="33"/>
      <c r="T518156" s="33"/>
    </row>
    <row r="518173" spans="19:20">
      <c r="S518173" s="33"/>
      <c r="T518173" s="33"/>
    </row>
    <row r="518190" spans="19:20">
      <c r="S518190" s="33"/>
      <c r="T518190" s="33"/>
    </row>
    <row r="518207" spans="19:20">
      <c r="S518207" s="33"/>
      <c r="T518207" s="33"/>
    </row>
    <row r="518224" spans="19:20">
      <c r="S518224" s="33"/>
      <c r="T518224" s="33"/>
    </row>
    <row r="518241" spans="19:20">
      <c r="S518241" s="33"/>
      <c r="T518241" s="33"/>
    </row>
    <row r="518258" spans="19:20">
      <c r="S518258" s="33"/>
      <c r="T518258" s="33"/>
    </row>
    <row r="518275" spans="19:20">
      <c r="S518275" s="33"/>
      <c r="T518275" s="33"/>
    </row>
    <row r="518292" spans="19:20">
      <c r="S518292" s="33"/>
      <c r="T518292" s="33"/>
    </row>
    <row r="518309" spans="19:20">
      <c r="S518309" s="33"/>
      <c r="T518309" s="33"/>
    </row>
    <row r="518326" spans="19:20">
      <c r="S518326" s="33"/>
      <c r="T518326" s="33"/>
    </row>
    <row r="518343" spans="19:20">
      <c r="S518343" s="33"/>
      <c r="T518343" s="33"/>
    </row>
    <row r="518360" spans="19:20">
      <c r="S518360" s="33"/>
      <c r="T518360" s="33"/>
    </row>
    <row r="518377" spans="19:20">
      <c r="S518377" s="33"/>
      <c r="T518377" s="33"/>
    </row>
    <row r="518394" spans="19:20">
      <c r="S518394" s="33"/>
      <c r="T518394" s="33"/>
    </row>
    <row r="518411" spans="19:20">
      <c r="S518411" s="33"/>
      <c r="T518411" s="33"/>
    </row>
    <row r="518428" spans="19:20">
      <c r="S518428" s="33"/>
      <c r="T518428" s="33"/>
    </row>
    <row r="518445" spans="19:20">
      <c r="S518445" s="33"/>
      <c r="T518445" s="33"/>
    </row>
    <row r="518462" spans="19:20">
      <c r="S518462" s="33"/>
      <c r="T518462" s="33"/>
    </row>
    <row r="518479" spans="19:20">
      <c r="S518479" s="33"/>
      <c r="T518479" s="33"/>
    </row>
    <row r="518496" spans="19:20">
      <c r="S518496" s="33"/>
      <c r="T518496" s="33"/>
    </row>
    <row r="518513" spans="19:20">
      <c r="S518513" s="33"/>
      <c r="T518513" s="33"/>
    </row>
    <row r="518530" spans="19:20">
      <c r="S518530" s="33"/>
      <c r="T518530" s="33"/>
    </row>
    <row r="518547" spans="19:20">
      <c r="S518547" s="33"/>
      <c r="T518547" s="33"/>
    </row>
    <row r="518564" spans="19:20">
      <c r="S518564" s="33"/>
      <c r="T518564" s="33"/>
    </row>
    <row r="518581" spans="19:20">
      <c r="S518581" s="33"/>
      <c r="T518581" s="33"/>
    </row>
    <row r="518598" spans="19:20">
      <c r="S518598" s="33"/>
      <c r="T518598" s="33"/>
    </row>
    <row r="518615" spans="19:20">
      <c r="S518615" s="33"/>
      <c r="T518615" s="33"/>
    </row>
    <row r="518632" spans="19:20">
      <c r="S518632" s="33"/>
      <c r="T518632" s="33"/>
    </row>
    <row r="518649" spans="19:20">
      <c r="S518649" s="33"/>
      <c r="T518649" s="33"/>
    </row>
    <row r="518666" spans="19:20">
      <c r="S518666" s="33"/>
      <c r="T518666" s="33"/>
    </row>
    <row r="518683" spans="19:20">
      <c r="S518683" s="33"/>
      <c r="T518683" s="33"/>
    </row>
    <row r="518700" spans="19:20">
      <c r="S518700" s="33"/>
      <c r="T518700" s="33"/>
    </row>
    <row r="518717" spans="19:20">
      <c r="S518717" s="33"/>
      <c r="T518717" s="33"/>
    </row>
    <row r="518734" spans="19:20">
      <c r="S518734" s="33"/>
      <c r="T518734" s="33"/>
    </row>
    <row r="518751" spans="19:20">
      <c r="S518751" s="33"/>
      <c r="T518751" s="33"/>
    </row>
    <row r="518768" spans="19:20">
      <c r="S518768" s="33"/>
      <c r="T518768" s="33"/>
    </row>
    <row r="518785" spans="19:20">
      <c r="S518785" s="33"/>
      <c r="T518785" s="33"/>
    </row>
    <row r="518802" spans="19:20">
      <c r="S518802" s="33"/>
      <c r="T518802" s="33"/>
    </row>
    <row r="518819" spans="19:20">
      <c r="S518819" s="33"/>
      <c r="T518819" s="33"/>
    </row>
    <row r="518836" spans="19:20">
      <c r="S518836" s="33"/>
      <c r="T518836" s="33"/>
    </row>
    <row r="518853" spans="19:20">
      <c r="S518853" s="33"/>
      <c r="T518853" s="33"/>
    </row>
    <row r="518870" spans="19:20">
      <c r="S518870" s="33"/>
      <c r="T518870" s="33"/>
    </row>
    <row r="518887" spans="19:20">
      <c r="S518887" s="33"/>
      <c r="T518887" s="33"/>
    </row>
    <row r="518904" spans="19:20">
      <c r="S518904" s="33"/>
      <c r="T518904" s="33"/>
    </row>
    <row r="518921" spans="19:20">
      <c r="S518921" s="33"/>
      <c r="T518921" s="33"/>
    </row>
    <row r="518938" spans="19:20">
      <c r="S518938" s="33"/>
      <c r="T518938" s="33"/>
    </row>
    <row r="518955" spans="19:20">
      <c r="S518955" s="33"/>
      <c r="T518955" s="33"/>
    </row>
    <row r="518972" spans="19:20">
      <c r="S518972" s="33"/>
      <c r="T518972" s="33"/>
    </row>
    <row r="518989" spans="19:20">
      <c r="S518989" s="33"/>
      <c r="T518989" s="33"/>
    </row>
    <row r="519006" spans="19:20">
      <c r="S519006" s="33"/>
      <c r="T519006" s="33"/>
    </row>
    <row r="519023" spans="19:20">
      <c r="S519023" s="33"/>
      <c r="T519023" s="33"/>
    </row>
    <row r="519040" spans="19:20">
      <c r="S519040" s="33"/>
      <c r="T519040" s="33"/>
    </row>
    <row r="519057" spans="19:20">
      <c r="S519057" s="33"/>
      <c r="T519057" s="33"/>
    </row>
    <row r="519074" spans="19:20">
      <c r="S519074" s="33"/>
      <c r="T519074" s="33"/>
    </row>
    <row r="519091" spans="19:20">
      <c r="S519091" s="33"/>
      <c r="T519091" s="33"/>
    </row>
    <row r="519108" spans="19:20">
      <c r="S519108" s="33"/>
      <c r="T519108" s="33"/>
    </row>
    <row r="519125" spans="19:20">
      <c r="S519125" s="33"/>
      <c r="T519125" s="33"/>
    </row>
    <row r="519142" spans="19:20">
      <c r="S519142" s="33"/>
      <c r="T519142" s="33"/>
    </row>
    <row r="519159" spans="19:20">
      <c r="S519159" s="33"/>
      <c r="T519159" s="33"/>
    </row>
    <row r="519176" spans="19:20">
      <c r="S519176" s="33"/>
      <c r="T519176" s="33"/>
    </row>
    <row r="519193" spans="19:20">
      <c r="S519193" s="33"/>
      <c r="T519193" s="33"/>
    </row>
    <row r="519210" spans="19:20">
      <c r="S519210" s="33"/>
      <c r="T519210" s="33"/>
    </row>
    <row r="519227" spans="19:20">
      <c r="S519227" s="33"/>
      <c r="T519227" s="33"/>
    </row>
    <row r="519244" spans="19:20">
      <c r="S519244" s="33"/>
      <c r="T519244" s="33"/>
    </row>
    <row r="519261" spans="19:20">
      <c r="S519261" s="33"/>
      <c r="T519261" s="33"/>
    </row>
    <row r="519278" spans="19:20">
      <c r="S519278" s="33"/>
      <c r="T519278" s="33"/>
    </row>
    <row r="519295" spans="19:20">
      <c r="S519295" s="33"/>
      <c r="T519295" s="33"/>
    </row>
    <row r="519312" spans="19:20">
      <c r="S519312" s="33"/>
      <c r="T519312" s="33"/>
    </row>
    <row r="519329" spans="19:20">
      <c r="S519329" s="33"/>
      <c r="T519329" s="33"/>
    </row>
    <row r="519346" spans="19:20">
      <c r="S519346" s="33"/>
      <c r="T519346" s="33"/>
    </row>
    <row r="519363" spans="19:20">
      <c r="S519363" s="33"/>
      <c r="T519363" s="33"/>
    </row>
    <row r="519380" spans="19:20">
      <c r="S519380" s="33"/>
      <c r="T519380" s="33"/>
    </row>
    <row r="519397" spans="19:20">
      <c r="S519397" s="33"/>
      <c r="T519397" s="33"/>
    </row>
    <row r="519414" spans="19:20">
      <c r="S519414" s="33"/>
      <c r="T519414" s="33"/>
    </row>
    <row r="519431" spans="19:20">
      <c r="S519431" s="33"/>
      <c r="T519431" s="33"/>
    </row>
    <row r="519448" spans="19:20">
      <c r="S519448" s="33"/>
      <c r="T519448" s="33"/>
    </row>
    <row r="519465" spans="19:20">
      <c r="S519465" s="33"/>
      <c r="T519465" s="33"/>
    </row>
    <row r="519482" spans="19:20">
      <c r="S519482" s="33"/>
      <c r="T519482" s="33"/>
    </row>
    <row r="519499" spans="19:20">
      <c r="S519499" s="33"/>
      <c r="T519499" s="33"/>
    </row>
    <row r="519516" spans="19:20">
      <c r="S519516" s="33"/>
      <c r="T519516" s="33"/>
    </row>
    <row r="519533" spans="19:20">
      <c r="S519533" s="33"/>
      <c r="T519533" s="33"/>
    </row>
    <row r="519550" spans="19:20">
      <c r="S519550" s="33"/>
      <c r="T519550" s="33"/>
    </row>
    <row r="519567" spans="19:20">
      <c r="S519567" s="33"/>
      <c r="T519567" s="33"/>
    </row>
    <row r="519584" spans="19:20">
      <c r="S519584" s="33"/>
      <c r="T519584" s="33"/>
    </row>
    <row r="519601" spans="19:20">
      <c r="S519601" s="33"/>
      <c r="T519601" s="33"/>
    </row>
    <row r="519618" spans="19:20">
      <c r="S519618" s="33"/>
      <c r="T519618" s="33"/>
    </row>
    <row r="519635" spans="19:20">
      <c r="S519635" s="33"/>
      <c r="T519635" s="33"/>
    </row>
    <row r="519652" spans="19:20">
      <c r="S519652" s="33"/>
      <c r="T519652" s="33"/>
    </row>
    <row r="519669" spans="19:20">
      <c r="S519669" s="33"/>
      <c r="T519669" s="33"/>
    </row>
    <row r="519686" spans="19:20">
      <c r="S519686" s="33"/>
      <c r="T519686" s="33"/>
    </row>
    <row r="519703" spans="19:20">
      <c r="S519703" s="33"/>
      <c r="T519703" s="33"/>
    </row>
    <row r="519720" spans="19:20">
      <c r="S519720" s="33"/>
      <c r="T519720" s="33"/>
    </row>
    <row r="519737" spans="19:20">
      <c r="S519737" s="33"/>
      <c r="T519737" s="33"/>
    </row>
    <row r="519754" spans="19:20">
      <c r="S519754" s="33"/>
      <c r="T519754" s="33"/>
    </row>
    <row r="519771" spans="19:20">
      <c r="S519771" s="33"/>
      <c r="T519771" s="33"/>
    </row>
    <row r="519788" spans="19:20">
      <c r="S519788" s="33"/>
      <c r="T519788" s="33"/>
    </row>
    <row r="519805" spans="19:20">
      <c r="S519805" s="33"/>
      <c r="T519805" s="33"/>
    </row>
    <row r="519822" spans="19:20">
      <c r="S519822" s="33"/>
      <c r="T519822" s="33"/>
    </row>
    <row r="519839" spans="19:20">
      <c r="S519839" s="33"/>
      <c r="T519839" s="33"/>
    </row>
    <row r="519856" spans="19:20">
      <c r="S519856" s="33"/>
      <c r="T519856" s="33"/>
    </row>
    <row r="519873" spans="19:20">
      <c r="S519873" s="33"/>
      <c r="T519873" s="33"/>
    </row>
    <row r="519890" spans="19:20">
      <c r="S519890" s="33"/>
      <c r="T519890" s="33"/>
    </row>
    <row r="519907" spans="19:20">
      <c r="S519907" s="33"/>
      <c r="T519907" s="33"/>
    </row>
    <row r="519924" spans="19:20">
      <c r="S519924" s="33"/>
      <c r="T519924" s="33"/>
    </row>
    <row r="519941" spans="19:20">
      <c r="S519941" s="33"/>
      <c r="T519941" s="33"/>
    </row>
    <row r="519958" spans="19:20">
      <c r="S519958" s="33"/>
      <c r="T519958" s="33"/>
    </row>
    <row r="519975" spans="19:20">
      <c r="S519975" s="33"/>
      <c r="T519975" s="33"/>
    </row>
    <row r="519992" spans="19:20">
      <c r="S519992" s="33"/>
      <c r="T519992" s="33"/>
    </row>
    <row r="520009" spans="19:20">
      <c r="S520009" s="33"/>
      <c r="T520009" s="33"/>
    </row>
    <row r="520026" spans="19:20">
      <c r="S520026" s="33"/>
      <c r="T520026" s="33"/>
    </row>
    <row r="520043" spans="19:20">
      <c r="S520043" s="33"/>
      <c r="T520043" s="33"/>
    </row>
    <row r="520060" spans="19:20">
      <c r="S520060" s="33"/>
      <c r="T520060" s="33"/>
    </row>
    <row r="520077" spans="19:20">
      <c r="S520077" s="33"/>
      <c r="T520077" s="33"/>
    </row>
    <row r="520094" spans="19:20">
      <c r="S520094" s="33"/>
      <c r="T520094" s="33"/>
    </row>
    <row r="520111" spans="19:20">
      <c r="S520111" s="33"/>
      <c r="T520111" s="33"/>
    </row>
    <row r="520128" spans="19:20">
      <c r="S520128" s="33"/>
      <c r="T520128" s="33"/>
    </row>
    <row r="520145" spans="19:20">
      <c r="S520145" s="33"/>
      <c r="T520145" s="33"/>
    </row>
    <row r="520162" spans="19:20">
      <c r="S520162" s="33"/>
      <c r="T520162" s="33"/>
    </row>
    <row r="520179" spans="19:20">
      <c r="S520179" s="33"/>
      <c r="T520179" s="33"/>
    </row>
    <row r="520196" spans="19:20">
      <c r="S520196" s="33"/>
      <c r="T520196" s="33"/>
    </row>
    <row r="520213" spans="19:20">
      <c r="S520213" s="33"/>
      <c r="T520213" s="33"/>
    </row>
    <row r="520230" spans="19:20">
      <c r="S520230" s="33"/>
      <c r="T520230" s="33"/>
    </row>
    <row r="520247" spans="19:20">
      <c r="S520247" s="33"/>
      <c r="T520247" s="33"/>
    </row>
    <row r="520264" spans="19:20">
      <c r="S520264" s="33"/>
      <c r="T520264" s="33"/>
    </row>
    <row r="520281" spans="19:20">
      <c r="S520281" s="33"/>
      <c r="T520281" s="33"/>
    </row>
    <row r="520298" spans="19:20">
      <c r="S520298" s="33"/>
      <c r="T520298" s="33"/>
    </row>
    <row r="520315" spans="19:20">
      <c r="S520315" s="33"/>
      <c r="T520315" s="33"/>
    </row>
    <row r="520332" spans="19:20">
      <c r="S520332" s="33"/>
      <c r="T520332" s="33"/>
    </row>
    <row r="520349" spans="19:20">
      <c r="S520349" s="33"/>
      <c r="T520349" s="33"/>
    </row>
    <row r="520366" spans="19:20">
      <c r="S520366" s="33"/>
      <c r="T520366" s="33"/>
    </row>
    <row r="520383" spans="19:20">
      <c r="S520383" s="33"/>
      <c r="T520383" s="33"/>
    </row>
    <row r="520400" spans="19:20">
      <c r="S520400" s="33"/>
      <c r="T520400" s="33"/>
    </row>
    <row r="520417" spans="19:20">
      <c r="S520417" s="33"/>
      <c r="T520417" s="33"/>
    </row>
    <row r="520434" spans="19:20">
      <c r="S520434" s="33"/>
      <c r="T520434" s="33"/>
    </row>
    <row r="520451" spans="19:20">
      <c r="S520451" s="33"/>
      <c r="T520451" s="33"/>
    </row>
    <row r="520468" spans="19:20">
      <c r="S520468" s="33"/>
      <c r="T520468" s="33"/>
    </row>
    <row r="520485" spans="19:20">
      <c r="S520485" s="33"/>
      <c r="T520485" s="33"/>
    </row>
    <row r="520502" spans="19:20">
      <c r="S520502" s="33"/>
      <c r="T520502" s="33"/>
    </row>
    <row r="520519" spans="19:20">
      <c r="S520519" s="33"/>
      <c r="T520519" s="33"/>
    </row>
    <row r="520536" spans="19:20">
      <c r="S520536" s="33"/>
      <c r="T520536" s="33"/>
    </row>
    <row r="520553" spans="19:20">
      <c r="S520553" s="33"/>
      <c r="T520553" s="33"/>
    </row>
    <row r="520570" spans="19:20">
      <c r="S520570" s="33"/>
      <c r="T520570" s="33"/>
    </row>
    <row r="520587" spans="19:20">
      <c r="S520587" s="33"/>
      <c r="T520587" s="33"/>
    </row>
    <row r="520604" spans="19:20">
      <c r="S520604" s="33"/>
      <c r="T520604" s="33"/>
    </row>
    <row r="520621" spans="19:20">
      <c r="S520621" s="33"/>
      <c r="T520621" s="33"/>
    </row>
    <row r="520638" spans="19:20">
      <c r="S520638" s="33"/>
      <c r="T520638" s="33"/>
    </row>
    <row r="520655" spans="19:20">
      <c r="S520655" s="33"/>
      <c r="T520655" s="33"/>
    </row>
    <row r="520672" spans="19:20">
      <c r="S520672" s="33"/>
      <c r="T520672" s="33"/>
    </row>
    <row r="520689" spans="19:20">
      <c r="S520689" s="33"/>
      <c r="T520689" s="33"/>
    </row>
    <row r="520706" spans="19:20">
      <c r="S520706" s="33"/>
      <c r="T520706" s="33"/>
    </row>
    <row r="520723" spans="19:20">
      <c r="S520723" s="33"/>
      <c r="T520723" s="33"/>
    </row>
    <row r="520740" spans="19:20">
      <c r="S520740" s="33"/>
      <c r="T520740" s="33"/>
    </row>
    <row r="520757" spans="19:20">
      <c r="S520757" s="33"/>
      <c r="T520757" s="33"/>
    </row>
    <row r="520774" spans="19:20">
      <c r="S520774" s="33"/>
      <c r="T520774" s="33"/>
    </row>
    <row r="520791" spans="19:20">
      <c r="S520791" s="33"/>
      <c r="T520791" s="33"/>
    </row>
    <row r="520808" spans="19:20">
      <c r="S520808" s="33"/>
      <c r="T520808" s="33"/>
    </row>
    <row r="520825" spans="19:20">
      <c r="S520825" s="33"/>
      <c r="T520825" s="33"/>
    </row>
    <row r="520842" spans="19:20">
      <c r="S520842" s="33"/>
      <c r="T520842" s="33"/>
    </row>
    <row r="520859" spans="19:20">
      <c r="S520859" s="33"/>
      <c r="T520859" s="33"/>
    </row>
    <row r="520876" spans="19:20">
      <c r="S520876" s="33"/>
      <c r="T520876" s="33"/>
    </row>
    <row r="520893" spans="19:20">
      <c r="S520893" s="33"/>
      <c r="T520893" s="33"/>
    </row>
    <row r="520910" spans="19:20">
      <c r="S520910" s="33"/>
      <c r="T520910" s="33"/>
    </row>
    <row r="520927" spans="19:20">
      <c r="S520927" s="33"/>
      <c r="T520927" s="33"/>
    </row>
    <row r="520944" spans="19:20">
      <c r="S520944" s="33"/>
      <c r="T520944" s="33"/>
    </row>
    <row r="520961" spans="19:20">
      <c r="S520961" s="33"/>
      <c r="T520961" s="33"/>
    </row>
    <row r="520978" spans="19:20">
      <c r="S520978" s="33"/>
      <c r="T520978" s="33"/>
    </row>
    <row r="520995" spans="19:20">
      <c r="S520995" s="33"/>
      <c r="T520995" s="33"/>
    </row>
    <row r="521012" spans="19:20">
      <c r="S521012" s="33"/>
      <c r="T521012" s="33"/>
    </row>
    <row r="521029" spans="19:20">
      <c r="S521029" s="33"/>
      <c r="T521029" s="33"/>
    </row>
    <row r="521046" spans="19:20">
      <c r="S521046" s="33"/>
      <c r="T521046" s="33"/>
    </row>
    <row r="521063" spans="19:20">
      <c r="S521063" s="33"/>
      <c r="T521063" s="33"/>
    </row>
    <row r="521080" spans="19:20">
      <c r="S521080" s="33"/>
      <c r="T521080" s="33"/>
    </row>
    <row r="521097" spans="19:20">
      <c r="S521097" s="33"/>
      <c r="T521097" s="33"/>
    </row>
    <row r="521114" spans="19:20">
      <c r="S521114" s="33"/>
      <c r="T521114" s="33"/>
    </row>
    <row r="521131" spans="19:20">
      <c r="S521131" s="33"/>
      <c r="T521131" s="33"/>
    </row>
    <row r="521148" spans="19:20">
      <c r="S521148" s="33"/>
      <c r="T521148" s="33"/>
    </row>
    <row r="521165" spans="19:20">
      <c r="S521165" s="33"/>
      <c r="T521165" s="33"/>
    </row>
    <row r="521182" spans="19:20">
      <c r="S521182" s="33"/>
      <c r="T521182" s="33"/>
    </row>
    <row r="521199" spans="19:20">
      <c r="S521199" s="33"/>
      <c r="T521199" s="33"/>
    </row>
    <row r="521216" spans="19:20">
      <c r="S521216" s="33"/>
      <c r="T521216" s="33"/>
    </row>
    <row r="521233" spans="19:20">
      <c r="S521233" s="33"/>
      <c r="T521233" s="33"/>
    </row>
    <row r="521250" spans="19:20">
      <c r="S521250" s="33"/>
      <c r="T521250" s="33"/>
    </row>
    <row r="521267" spans="19:20">
      <c r="S521267" s="33"/>
      <c r="T521267" s="33"/>
    </row>
    <row r="521284" spans="19:20">
      <c r="S521284" s="33"/>
      <c r="T521284" s="33"/>
    </row>
    <row r="521301" spans="19:20">
      <c r="S521301" s="33"/>
      <c r="T521301" s="33"/>
    </row>
    <row r="521318" spans="19:20">
      <c r="S521318" s="33"/>
      <c r="T521318" s="33"/>
    </row>
    <row r="521335" spans="19:20">
      <c r="S521335" s="33"/>
      <c r="T521335" s="33"/>
    </row>
    <row r="521352" spans="19:20">
      <c r="S521352" s="33"/>
      <c r="T521352" s="33"/>
    </row>
    <row r="521369" spans="19:20">
      <c r="S521369" s="33"/>
      <c r="T521369" s="33"/>
    </row>
    <row r="521386" spans="19:20">
      <c r="S521386" s="33"/>
      <c r="T521386" s="33"/>
    </row>
    <row r="521403" spans="19:20">
      <c r="S521403" s="33"/>
      <c r="T521403" s="33"/>
    </row>
    <row r="521420" spans="19:20">
      <c r="S521420" s="33"/>
      <c r="T521420" s="33"/>
    </row>
    <row r="521437" spans="19:20">
      <c r="S521437" s="33"/>
      <c r="T521437" s="33"/>
    </row>
    <row r="521454" spans="19:20">
      <c r="S521454" s="33"/>
      <c r="T521454" s="33"/>
    </row>
    <row r="521471" spans="19:20">
      <c r="S521471" s="33"/>
      <c r="T521471" s="33"/>
    </row>
    <row r="521488" spans="19:20">
      <c r="S521488" s="33"/>
      <c r="T521488" s="33"/>
    </row>
    <row r="521505" spans="19:20">
      <c r="S521505" s="33"/>
      <c r="T521505" s="33"/>
    </row>
    <row r="521522" spans="19:20">
      <c r="S521522" s="33"/>
      <c r="T521522" s="33"/>
    </row>
    <row r="521539" spans="19:20">
      <c r="S521539" s="33"/>
      <c r="T521539" s="33"/>
    </row>
    <row r="521556" spans="19:20">
      <c r="S521556" s="33"/>
      <c r="T521556" s="33"/>
    </row>
    <row r="521573" spans="19:20">
      <c r="S521573" s="33"/>
      <c r="T521573" s="33"/>
    </row>
    <row r="521590" spans="19:20">
      <c r="S521590" s="33"/>
      <c r="T521590" s="33"/>
    </row>
    <row r="521607" spans="19:20">
      <c r="S521607" s="33"/>
      <c r="T521607" s="33"/>
    </row>
    <row r="521624" spans="19:20">
      <c r="S521624" s="33"/>
      <c r="T521624" s="33"/>
    </row>
    <row r="521641" spans="19:20">
      <c r="S521641" s="33"/>
      <c r="T521641" s="33"/>
    </row>
    <row r="521658" spans="19:20">
      <c r="S521658" s="33"/>
      <c r="T521658" s="33"/>
    </row>
    <row r="521675" spans="19:20">
      <c r="S521675" s="33"/>
      <c r="T521675" s="33"/>
    </row>
    <row r="521692" spans="19:20">
      <c r="S521692" s="33"/>
      <c r="T521692" s="33"/>
    </row>
    <row r="521709" spans="19:20">
      <c r="S521709" s="33"/>
      <c r="T521709" s="33"/>
    </row>
    <row r="521726" spans="19:20">
      <c r="S521726" s="33"/>
      <c r="T521726" s="33"/>
    </row>
    <row r="521743" spans="19:20">
      <c r="S521743" s="33"/>
      <c r="T521743" s="33"/>
    </row>
    <row r="521760" spans="19:20">
      <c r="S521760" s="33"/>
      <c r="T521760" s="33"/>
    </row>
    <row r="521777" spans="19:20">
      <c r="S521777" s="33"/>
      <c r="T521777" s="33"/>
    </row>
    <row r="521794" spans="19:20">
      <c r="S521794" s="33"/>
      <c r="T521794" s="33"/>
    </row>
    <row r="521811" spans="19:20">
      <c r="S521811" s="33"/>
      <c r="T521811" s="33"/>
    </row>
    <row r="521828" spans="19:20">
      <c r="S521828" s="33"/>
      <c r="T521828" s="33"/>
    </row>
    <row r="521845" spans="19:20">
      <c r="S521845" s="33"/>
      <c r="T521845" s="33"/>
    </row>
    <row r="521862" spans="19:20">
      <c r="S521862" s="33"/>
      <c r="T521862" s="33"/>
    </row>
    <row r="521879" spans="19:20">
      <c r="S521879" s="33"/>
      <c r="T521879" s="33"/>
    </row>
    <row r="521896" spans="19:20">
      <c r="S521896" s="33"/>
      <c r="T521896" s="33"/>
    </row>
    <row r="521913" spans="19:20">
      <c r="S521913" s="33"/>
      <c r="T521913" s="33"/>
    </row>
    <row r="521930" spans="19:20">
      <c r="S521930" s="33"/>
      <c r="T521930" s="33"/>
    </row>
    <row r="521947" spans="19:20">
      <c r="S521947" s="33"/>
      <c r="T521947" s="33"/>
    </row>
    <row r="521964" spans="19:20">
      <c r="S521964" s="33"/>
      <c r="T521964" s="33"/>
    </row>
    <row r="521981" spans="19:20">
      <c r="S521981" s="33"/>
      <c r="T521981" s="33"/>
    </row>
    <row r="521998" spans="19:20">
      <c r="S521998" s="33"/>
      <c r="T521998" s="33"/>
    </row>
    <row r="522015" spans="19:20">
      <c r="S522015" s="33"/>
      <c r="T522015" s="33"/>
    </row>
    <row r="522032" spans="19:20">
      <c r="S522032" s="33"/>
      <c r="T522032" s="33"/>
    </row>
    <row r="522049" spans="19:20">
      <c r="S522049" s="33"/>
      <c r="T522049" s="33"/>
    </row>
    <row r="522066" spans="19:20">
      <c r="S522066" s="33"/>
      <c r="T522066" s="33"/>
    </row>
    <row r="522083" spans="19:20">
      <c r="S522083" s="33"/>
      <c r="T522083" s="33"/>
    </row>
    <row r="522100" spans="19:20">
      <c r="S522100" s="33"/>
      <c r="T522100" s="33"/>
    </row>
    <row r="522117" spans="19:20">
      <c r="S522117" s="33"/>
      <c r="T522117" s="33"/>
    </row>
    <row r="522134" spans="19:20">
      <c r="S522134" s="33"/>
      <c r="T522134" s="33"/>
    </row>
    <row r="522151" spans="19:20">
      <c r="S522151" s="33"/>
      <c r="T522151" s="33"/>
    </row>
    <row r="522168" spans="19:20">
      <c r="S522168" s="33"/>
      <c r="T522168" s="33"/>
    </row>
    <row r="522185" spans="19:20">
      <c r="S522185" s="33"/>
      <c r="T522185" s="33"/>
    </row>
    <row r="522202" spans="19:20">
      <c r="S522202" s="33"/>
      <c r="T522202" s="33"/>
    </row>
    <row r="522219" spans="19:20">
      <c r="S522219" s="33"/>
      <c r="T522219" s="33"/>
    </row>
    <row r="522236" spans="19:20">
      <c r="S522236" s="33"/>
      <c r="T522236" s="33"/>
    </row>
    <row r="522253" spans="19:20">
      <c r="S522253" s="33"/>
      <c r="T522253" s="33"/>
    </row>
    <row r="522270" spans="19:20">
      <c r="S522270" s="33"/>
      <c r="T522270" s="33"/>
    </row>
    <row r="522287" spans="19:20">
      <c r="S522287" s="33"/>
      <c r="T522287" s="33"/>
    </row>
    <row r="522304" spans="19:20">
      <c r="S522304" s="33"/>
      <c r="T522304" s="33"/>
    </row>
    <row r="522321" spans="19:20">
      <c r="S522321" s="33"/>
      <c r="T522321" s="33"/>
    </row>
    <row r="522338" spans="19:20">
      <c r="S522338" s="33"/>
      <c r="T522338" s="33"/>
    </row>
    <row r="522355" spans="19:20">
      <c r="S522355" s="33"/>
      <c r="T522355" s="33"/>
    </row>
    <row r="522372" spans="19:20">
      <c r="S522372" s="33"/>
      <c r="T522372" s="33"/>
    </row>
    <row r="522389" spans="19:20">
      <c r="S522389" s="33"/>
      <c r="T522389" s="33"/>
    </row>
    <row r="522406" spans="19:20">
      <c r="S522406" s="33"/>
      <c r="T522406" s="33"/>
    </row>
    <row r="522423" spans="19:20">
      <c r="S522423" s="33"/>
      <c r="T522423" s="33"/>
    </row>
    <row r="522440" spans="19:20">
      <c r="S522440" s="33"/>
      <c r="T522440" s="33"/>
    </row>
    <row r="522457" spans="19:20">
      <c r="S522457" s="33"/>
      <c r="T522457" s="33"/>
    </row>
    <row r="522474" spans="19:20">
      <c r="S522474" s="33"/>
      <c r="T522474" s="33"/>
    </row>
    <row r="522491" spans="19:20">
      <c r="S522491" s="33"/>
      <c r="T522491" s="33"/>
    </row>
    <row r="522508" spans="19:20">
      <c r="S522508" s="33"/>
      <c r="T522508" s="33"/>
    </row>
    <row r="522525" spans="19:20">
      <c r="S522525" s="33"/>
      <c r="T522525" s="33"/>
    </row>
    <row r="522542" spans="19:20">
      <c r="S522542" s="33"/>
      <c r="T522542" s="33"/>
    </row>
    <row r="522559" spans="19:20">
      <c r="S522559" s="33"/>
      <c r="T522559" s="33"/>
    </row>
    <row r="522576" spans="19:20">
      <c r="S522576" s="33"/>
      <c r="T522576" s="33"/>
    </row>
    <row r="522593" spans="19:20">
      <c r="S522593" s="33"/>
      <c r="T522593" s="33"/>
    </row>
    <row r="522610" spans="19:20">
      <c r="S522610" s="33"/>
      <c r="T522610" s="33"/>
    </row>
    <row r="522627" spans="19:20">
      <c r="S522627" s="33"/>
      <c r="T522627" s="33"/>
    </row>
    <row r="522644" spans="19:20">
      <c r="S522644" s="33"/>
      <c r="T522644" s="33"/>
    </row>
    <row r="522661" spans="19:20">
      <c r="S522661" s="33"/>
      <c r="T522661" s="33"/>
    </row>
    <row r="522678" spans="19:20">
      <c r="S522678" s="33"/>
      <c r="T522678" s="33"/>
    </row>
    <row r="522695" spans="19:20">
      <c r="S522695" s="33"/>
      <c r="T522695" s="33"/>
    </row>
    <row r="522712" spans="19:20">
      <c r="S522712" s="33"/>
      <c r="T522712" s="33"/>
    </row>
    <row r="522729" spans="19:20">
      <c r="S522729" s="33"/>
      <c r="T522729" s="33"/>
    </row>
    <row r="522746" spans="19:20">
      <c r="S522746" s="33"/>
      <c r="T522746" s="33"/>
    </row>
    <row r="522763" spans="19:20">
      <c r="S522763" s="33"/>
      <c r="T522763" s="33"/>
    </row>
    <row r="522780" spans="19:20">
      <c r="S522780" s="33"/>
      <c r="T522780" s="33"/>
    </row>
    <row r="522797" spans="19:20">
      <c r="S522797" s="33"/>
      <c r="T522797" s="33"/>
    </row>
    <row r="522814" spans="19:20">
      <c r="S522814" s="33"/>
      <c r="T522814" s="33"/>
    </row>
    <row r="522831" spans="19:20">
      <c r="S522831" s="33"/>
      <c r="T522831" s="33"/>
    </row>
    <row r="522848" spans="19:20">
      <c r="S522848" s="33"/>
      <c r="T522848" s="33"/>
    </row>
    <row r="522865" spans="19:20">
      <c r="S522865" s="33"/>
      <c r="T522865" s="33"/>
    </row>
    <row r="522882" spans="19:20">
      <c r="S522882" s="33"/>
      <c r="T522882" s="33"/>
    </row>
    <row r="522899" spans="19:20">
      <c r="S522899" s="33"/>
      <c r="T522899" s="33"/>
    </row>
    <row r="522916" spans="19:20">
      <c r="S522916" s="33"/>
      <c r="T522916" s="33"/>
    </row>
    <row r="522933" spans="19:20">
      <c r="S522933" s="33"/>
      <c r="T522933" s="33"/>
    </row>
    <row r="522950" spans="19:20">
      <c r="S522950" s="33"/>
      <c r="T522950" s="33"/>
    </row>
    <row r="522967" spans="19:20">
      <c r="S522967" s="33"/>
      <c r="T522967" s="33"/>
    </row>
    <row r="522984" spans="19:20">
      <c r="S522984" s="33"/>
      <c r="T522984" s="33"/>
    </row>
    <row r="523001" spans="19:20">
      <c r="S523001" s="33"/>
      <c r="T523001" s="33"/>
    </row>
    <row r="523018" spans="19:20">
      <c r="S523018" s="33"/>
      <c r="T523018" s="33"/>
    </row>
    <row r="523035" spans="19:20">
      <c r="S523035" s="33"/>
      <c r="T523035" s="33"/>
    </row>
    <row r="523052" spans="19:20">
      <c r="S523052" s="33"/>
      <c r="T523052" s="33"/>
    </row>
    <row r="523069" spans="19:20">
      <c r="S523069" s="33"/>
      <c r="T523069" s="33"/>
    </row>
    <row r="523086" spans="19:20">
      <c r="S523086" s="33"/>
      <c r="T523086" s="33"/>
    </row>
    <row r="523103" spans="19:20">
      <c r="S523103" s="33"/>
      <c r="T523103" s="33"/>
    </row>
    <row r="523120" spans="19:20">
      <c r="S523120" s="33"/>
      <c r="T523120" s="33"/>
    </row>
    <row r="523137" spans="19:20">
      <c r="S523137" s="33"/>
      <c r="T523137" s="33"/>
    </row>
    <row r="523154" spans="19:20">
      <c r="S523154" s="33"/>
      <c r="T523154" s="33"/>
    </row>
    <row r="523171" spans="19:20">
      <c r="S523171" s="33"/>
      <c r="T523171" s="33"/>
    </row>
    <row r="523188" spans="19:20">
      <c r="S523188" s="33"/>
      <c r="T523188" s="33"/>
    </row>
    <row r="523205" spans="19:20">
      <c r="S523205" s="33"/>
      <c r="T523205" s="33"/>
    </row>
    <row r="523222" spans="19:20">
      <c r="S523222" s="33"/>
      <c r="T523222" s="33"/>
    </row>
    <row r="523239" spans="19:20">
      <c r="S523239" s="33"/>
      <c r="T523239" s="33"/>
    </row>
    <row r="523256" spans="19:20">
      <c r="S523256" s="33"/>
      <c r="T523256" s="33"/>
    </row>
    <row r="523273" spans="19:20">
      <c r="S523273" s="33"/>
      <c r="T523273" s="33"/>
    </row>
    <row r="523290" spans="19:20">
      <c r="S523290" s="33"/>
      <c r="T523290" s="33"/>
    </row>
    <row r="523307" spans="19:20">
      <c r="S523307" s="33"/>
      <c r="T523307" s="33"/>
    </row>
    <row r="523324" spans="19:20">
      <c r="S523324" s="33"/>
      <c r="T523324" s="33"/>
    </row>
    <row r="523341" spans="19:20">
      <c r="S523341" s="33"/>
      <c r="T523341" s="33"/>
    </row>
    <row r="523358" spans="19:20">
      <c r="S523358" s="33"/>
      <c r="T523358" s="33"/>
    </row>
    <row r="523375" spans="19:20">
      <c r="S523375" s="33"/>
      <c r="T523375" s="33"/>
    </row>
    <row r="523392" spans="19:20">
      <c r="S523392" s="33"/>
      <c r="T523392" s="33"/>
    </row>
    <row r="523409" spans="19:20">
      <c r="S523409" s="33"/>
      <c r="T523409" s="33"/>
    </row>
    <row r="523426" spans="19:20">
      <c r="S523426" s="33"/>
      <c r="T523426" s="33"/>
    </row>
    <row r="523443" spans="19:20">
      <c r="S523443" s="33"/>
      <c r="T523443" s="33"/>
    </row>
    <row r="523460" spans="19:20">
      <c r="S523460" s="33"/>
      <c r="T523460" s="33"/>
    </row>
    <row r="523477" spans="19:20">
      <c r="S523477" s="33"/>
      <c r="T523477" s="33"/>
    </row>
    <row r="523494" spans="19:20">
      <c r="S523494" s="33"/>
      <c r="T523494" s="33"/>
    </row>
    <row r="523511" spans="19:20">
      <c r="S523511" s="33"/>
      <c r="T523511" s="33"/>
    </row>
    <row r="523528" spans="19:20">
      <c r="S523528" s="33"/>
      <c r="T523528" s="33"/>
    </row>
    <row r="523545" spans="19:20">
      <c r="S523545" s="33"/>
      <c r="T523545" s="33"/>
    </row>
    <row r="523562" spans="19:20">
      <c r="S523562" s="33"/>
      <c r="T523562" s="33"/>
    </row>
    <row r="523579" spans="19:20">
      <c r="S523579" s="33"/>
      <c r="T523579" s="33"/>
    </row>
    <row r="523596" spans="19:20">
      <c r="S523596" s="33"/>
      <c r="T523596" s="33"/>
    </row>
    <row r="523613" spans="19:20">
      <c r="S523613" s="33"/>
      <c r="T523613" s="33"/>
    </row>
    <row r="523630" spans="19:20">
      <c r="S523630" s="33"/>
      <c r="T523630" s="33"/>
    </row>
    <row r="523647" spans="19:20">
      <c r="S523647" s="33"/>
      <c r="T523647" s="33"/>
    </row>
    <row r="523664" spans="19:20">
      <c r="S523664" s="33"/>
      <c r="T523664" s="33"/>
    </row>
    <row r="523681" spans="19:20">
      <c r="S523681" s="33"/>
      <c r="T523681" s="33"/>
    </row>
    <row r="523698" spans="19:20">
      <c r="S523698" s="33"/>
      <c r="T523698" s="33"/>
    </row>
    <row r="523715" spans="19:20">
      <c r="S523715" s="33"/>
      <c r="T523715" s="33"/>
    </row>
    <row r="523732" spans="19:20">
      <c r="S523732" s="33"/>
      <c r="T523732" s="33"/>
    </row>
    <row r="523749" spans="19:20">
      <c r="S523749" s="33"/>
      <c r="T523749" s="33"/>
    </row>
    <row r="523766" spans="19:20">
      <c r="S523766" s="33"/>
      <c r="T523766" s="33"/>
    </row>
    <row r="523783" spans="19:20">
      <c r="S523783" s="33"/>
      <c r="T523783" s="33"/>
    </row>
    <row r="523800" spans="19:20">
      <c r="S523800" s="33"/>
      <c r="T523800" s="33"/>
    </row>
    <row r="523817" spans="19:20">
      <c r="S523817" s="33"/>
      <c r="T523817" s="33"/>
    </row>
    <row r="523834" spans="19:20">
      <c r="S523834" s="33"/>
      <c r="T523834" s="33"/>
    </row>
    <row r="523851" spans="19:20">
      <c r="S523851" s="33"/>
      <c r="T523851" s="33"/>
    </row>
    <row r="523868" spans="19:20">
      <c r="S523868" s="33"/>
      <c r="T523868" s="33"/>
    </row>
    <row r="523885" spans="19:20">
      <c r="S523885" s="33"/>
      <c r="T523885" s="33"/>
    </row>
    <row r="523902" spans="19:20">
      <c r="S523902" s="33"/>
      <c r="T523902" s="33"/>
    </row>
    <row r="523919" spans="19:20">
      <c r="S523919" s="33"/>
      <c r="T523919" s="33"/>
    </row>
    <row r="523936" spans="19:20">
      <c r="S523936" s="33"/>
      <c r="T523936" s="33"/>
    </row>
    <row r="523953" spans="19:20">
      <c r="S523953" s="33"/>
      <c r="T523953" s="33"/>
    </row>
    <row r="523970" spans="19:20">
      <c r="S523970" s="33"/>
      <c r="T523970" s="33"/>
    </row>
    <row r="523987" spans="19:20">
      <c r="S523987" s="33"/>
      <c r="T523987" s="33"/>
    </row>
    <row r="524004" spans="19:20">
      <c r="S524004" s="33"/>
      <c r="T524004" s="33"/>
    </row>
    <row r="524021" spans="19:20">
      <c r="S524021" s="33"/>
      <c r="T524021" s="33"/>
    </row>
    <row r="524038" spans="19:20">
      <c r="S524038" s="33"/>
      <c r="T524038" s="33"/>
    </row>
    <row r="524055" spans="19:20">
      <c r="S524055" s="33"/>
      <c r="T524055" s="33"/>
    </row>
    <row r="524072" spans="19:20">
      <c r="S524072" s="33"/>
      <c r="T524072" s="33"/>
    </row>
    <row r="524089" spans="19:20">
      <c r="S524089" s="33"/>
      <c r="T524089" s="33"/>
    </row>
    <row r="524106" spans="19:20">
      <c r="S524106" s="33"/>
      <c r="T524106" s="33"/>
    </row>
    <row r="524123" spans="19:20">
      <c r="S524123" s="33"/>
      <c r="T524123" s="33"/>
    </row>
    <row r="524140" spans="19:20">
      <c r="S524140" s="33"/>
      <c r="T524140" s="33"/>
    </row>
    <row r="524157" spans="19:20">
      <c r="S524157" s="33"/>
      <c r="T524157" s="33"/>
    </row>
    <row r="524174" spans="19:20">
      <c r="S524174" s="33"/>
      <c r="T524174" s="33"/>
    </row>
    <row r="524191" spans="19:20">
      <c r="S524191" s="33"/>
      <c r="T524191" s="33"/>
    </row>
    <row r="524208" spans="19:20">
      <c r="S524208" s="33"/>
      <c r="T524208" s="33"/>
    </row>
    <row r="524225" spans="19:20">
      <c r="S524225" s="33"/>
      <c r="T524225" s="33"/>
    </row>
    <row r="524242" spans="19:20">
      <c r="S524242" s="33"/>
      <c r="T524242" s="33"/>
    </row>
    <row r="524259" spans="19:20">
      <c r="S524259" s="33"/>
      <c r="T524259" s="33"/>
    </row>
    <row r="524276" spans="19:20">
      <c r="S524276" s="33"/>
      <c r="T524276" s="33"/>
    </row>
    <row r="524293" spans="19:20">
      <c r="S524293" s="33"/>
      <c r="T524293" s="33"/>
    </row>
    <row r="524310" spans="19:20">
      <c r="S524310" s="33"/>
      <c r="T524310" s="33"/>
    </row>
    <row r="524327" spans="19:20">
      <c r="S524327" s="33"/>
      <c r="T524327" s="33"/>
    </row>
    <row r="524344" spans="19:20">
      <c r="S524344" s="33"/>
      <c r="T524344" s="33"/>
    </row>
    <row r="524361" spans="19:20">
      <c r="S524361" s="33"/>
      <c r="T524361" s="33"/>
    </row>
    <row r="524378" spans="19:20">
      <c r="S524378" s="33"/>
      <c r="T524378" s="33"/>
    </row>
    <row r="524395" spans="19:20">
      <c r="S524395" s="33"/>
      <c r="T524395" s="33"/>
    </row>
    <row r="524412" spans="19:20">
      <c r="S524412" s="33"/>
      <c r="T524412" s="33"/>
    </row>
    <row r="524429" spans="19:20">
      <c r="S524429" s="33"/>
      <c r="T524429" s="33"/>
    </row>
    <row r="524446" spans="19:20">
      <c r="S524446" s="33"/>
      <c r="T524446" s="33"/>
    </row>
    <row r="524463" spans="19:20">
      <c r="S524463" s="33"/>
      <c r="T524463" s="33"/>
    </row>
    <row r="524480" spans="19:20">
      <c r="S524480" s="33"/>
      <c r="T524480" s="33"/>
    </row>
    <row r="524497" spans="19:20">
      <c r="S524497" s="33"/>
      <c r="T524497" s="33"/>
    </row>
    <row r="524514" spans="19:20">
      <c r="S524514" s="33"/>
      <c r="T524514" s="33"/>
    </row>
    <row r="524531" spans="19:20">
      <c r="S524531" s="33"/>
      <c r="T524531" s="33"/>
    </row>
    <row r="524548" spans="19:20">
      <c r="S524548" s="33"/>
      <c r="T524548" s="33"/>
    </row>
    <row r="524565" spans="19:20">
      <c r="S524565" s="33"/>
      <c r="T524565" s="33"/>
    </row>
    <row r="524582" spans="19:20">
      <c r="S524582" s="33"/>
      <c r="T524582" s="33"/>
    </row>
    <row r="524599" spans="19:20">
      <c r="S524599" s="33"/>
      <c r="T524599" s="33"/>
    </row>
    <row r="524616" spans="19:20">
      <c r="S524616" s="33"/>
      <c r="T524616" s="33"/>
    </row>
    <row r="524633" spans="19:20">
      <c r="S524633" s="33"/>
      <c r="T524633" s="33"/>
    </row>
    <row r="524650" spans="19:20">
      <c r="S524650" s="33"/>
      <c r="T524650" s="33"/>
    </row>
    <row r="524667" spans="19:20">
      <c r="S524667" s="33"/>
      <c r="T524667" s="33"/>
    </row>
    <row r="524684" spans="19:20">
      <c r="S524684" s="33"/>
      <c r="T524684" s="33"/>
    </row>
    <row r="524701" spans="19:20">
      <c r="S524701" s="33"/>
      <c r="T524701" s="33"/>
    </row>
    <row r="524718" spans="19:20">
      <c r="S524718" s="33"/>
      <c r="T524718" s="33"/>
    </row>
    <row r="524735" spans="19:20">
      <c r="S524735" s="33"/>
      <c r="T524735" s="33"/>
    </row>
    <row r="524752" spans="19:20">
      <c r="S524752" s="33"/>
      <c r="T524752" s="33"/>
    </row>
    <row r="524769" spans="19:20">
      <c r="S524769" s="33"/>
      <c r="T524769" s="33"/>
    </row>
    <row r="524786" spans="19:20">
      <c r="S524786" s="33"/>
      <c r="T524786" s="33"/>
    </row>
    <row r="524803" spans="19:20">
      <c r="S524803" s="33"/>
      <c r="T524803" s="33"/>
    </row>
    <row r="524820" spans="19:20">
      <c r="S524820" s="33"/>
      <c r="T524820" s="33"/>
    </row>
    <row r="524837" spans="19:20">
      <c r="S524837" s="33"/>
      <c r="T524837" s="33"/>
    </row>
    <row r="524854" spans="19:20">
      <c r="S524854" s="33"/>
      <c r="T524854" s="33"/>
    </row>
    <row r="524871" spans="19:20">
      <c r="S524871" s="33"/>
      <c r="T524871" s="33"/>
    </row>
    <row r="524888" spans="19:20">
      <c r="S524888" s="33"/>
      <c r="T524888" s="33"/>
    </row>
    <row r="524905" spans="19:20">
      <c r="S524905" s="33"/>
      <c r="T524905" s="33"/>
    </row>
    <row r="524922" spans="19:20">
      <c r="S524922" s="33"/>
      <c r="T524922" s="33"/>
    </row>
    <row r="524939" spans="19:20">
      <c r="S524939" s="33"/>
      <c r="T524939" s="33"/>
    </row>
    <row r="524956" spans="19:20">
      <c r="S524956" s="33"/>
      <c r="T524956" s="33"/>
    </row>
    <row r="524973" spans="19:20">
      <c r="S524973" s="33"/>
      <c r="T524973" s="33"/>
    </row>
    <row r="524990" spans="19:20">
      <c r="S524990" s="33"/>
      <c r="T524990" s="33"/>
    </row>
    <row r="525007" spans="19:20">
      <c r="S525007" s="33"/>
      <c r="T525007" s="33"/>
    </row>
    <row r="525024" spans="19:20">
      <c r="S525024" s="33"/>
      <c r="T525024" s="33"/>
    </row>
    <row r="525041" spans="19:20">
      <c r="S525041" s="33"/>
      <c r="T525041" s="33"/>
    </row>
    <row r="525058" spans="19:20">
      <c r="S525058" s="33"/>
      <c r="T525058" s="33"/>
    </row>
    <row r="525075" spans="19:20">
      <c r="S525075" s="33"/>
      <c r="T525075" s="33"/>
    </row>
    <row r="525092" spans="19:20">
      <c r="S525092" s="33"/>
      <c r="T525092" s="33"/>
    </row>
    <row r="525109" spans="19:20">
      <c r="S525109" s="33"/>
      <c r="T525109" s="33"/>
    </row>
    <row r="525126" spans="19:20">
      <c r="S525126" s="33"/>
      <c r="T525126" s="33"/>
    </row>
    <row r="525143" spans="19:20">
      <c r="S525143" s="33"/>
      <c r="T525143" s="33"/>
    </row>
    <row r="525160" spans="19:20">
      <c r="S525160" s="33"/>
      <c r="T525160" s="33"/>
    </row>
    <row r="525177" spans="19:20">
      <c r="S525177" s="33"/>
      <c r="T525177" s="33"/>
    </row>
    <row r="525194" spans="19:20">
      <c r="S525194" s="33"/>
      <c r="T525194" s="33"/>
    </row>
    <row r="525211" spans="19:20">
      <c r="S525211" s="33"/>
      <c r="T525211" s="33"/>
    </row>
    <row r="525228" spans="19:20">
      <c r="S525228" s="33"/>
      <c r="T525228" s="33"/>
    </row>
    <row r="525245" spans="19:20">
      <c r="S525245" s="33"/>
      <c r="T525245" s="33"/>
    </row>
    <row r="525262" spans="19:20">
      <c r="S525262" s="33"/>
      <c r="T525262" s="33"/>
    </row>
    <row r="525279" spans="19:20">
      <c r="S525279" s="33"/>
      <c r="T525279" s="33"/>
    </row>
    <row r="525296" spans="19:20">
      <c r="S525296" s="33"/>
      <c r="T525296" s="33"/>
    </row>
    <row r="525313" spans="19:20">
      <c r="S525313" s="33"/>
      <c r="T525313" s="33"/>
    </row>
    <row r="525330" spans="19:20">
      <c r="S525330" s="33"/>
      <c r="T525330" s="33"/>
    </row>
    <row r="525347" spans="19:20">
      <c r="S525347" s="33"/>
      <c r="T525347" s="33"/>
    </row>
    <row r="525364" spans="19:20">
      <c r="S525364" s="33"/>
      <c r="T525364" s="33"/>
    </row>
    <row r="525381" spans="19:20">
      <c r="S525381" s="33"/>
      <c r="T525381" s="33"/>
    </row>
    <row r="525398" spans="19:20">
      <c r="S525398" s="33"/>
      <c r="T525398" s="33"/>
    </row>
    <row r="525415" spans="19:20">
      <c r="S525415" s="33"/>
      <c r="T525415" s="33"/>
    </row>
    <row r="525432" spans="19:20">
      <c r="S525432" s="33"/>
      <c r="T525432" s="33"/>
    </row>
    <row r="525449" spans="19:20">
      <c r="S525449" s="33"/>
      <c r="T525449" s="33"/>
    </row>
    <row r="525466" spans="19:20">
      <c r="S525466" s="33"/>
      <c r="T525466" s="33"/>
    </row>
    <row r="525483" spans="19:20">
      <c r="S525483" s="33"/>
      <c r="T525483" s="33"/>
    </row>
    <row r="525500" spans="19:20">
      <c r="S525500" s="33"/>
      <c r="T525500" s="33"/>
    </row>
    <row r="525517" spans="19:20">
      <c r="S525517" s="33"/>
      <c r="T525517" s="33"/>
    </row>
    <row r="525534" spans="19:20">
      <c r="S525534" s="33"/>
      <c r="T525534" s="33"/>
    </row>
    <row r="525551" spans="19:20">
      <c r="S525551" s="33"/>
      <c r="T525551" s="33"/>
    </row>
    <row r="525568" spans="19:20">
      <c r="S525568" s="33"/>
      <c r="T525568" s="33"/>
    </row>
    <row r="525585" spans="19:20">
      <c r="S525585" s="33"/>
      <c r="T525585" s="33"/>
    </row>
    <row r="525602" spans="19:20">
      <c r="S525602" s="33"/>
      <c r="T525602" s="33"/>
    </row>
    <row r="525619" spans="19:20">
      <c r="S525619" s="33"/>
      <c r="T525619" s="33"/>
    </row>
    <row r="525636" spans="19:20">
      <c r="S525636" s="33"/>
      <c r="T525636" s="33"/>
    </row>
    <row r="525653" spans="19:20">
      <c r="S525653" s="33"/>
      <c r="T525653" s="33"/>
    </row>
    <row r="525670" spans="19:20">
      <c r="S525670" s="33"/>
      <c r="T525670" s="33"/>
    </row>
    <row r="525687" spans="19:20">
      <c r="S525687" s="33"/>
      <c r="T525687" s="33"/>
    </row>
    <row r="525704" spans="19:20">
      <c r="S525704" s="33"/>
      <c r="T525704" s="33"/>
    </row>
    <row r="525721" spans="19:20">
      <c r="S525721" s="33"/>
      <c r="T525721" s="33"/>
    </row>
    <row r="525738" spans="19:20">
      <c r="S525738" s="33"/>
      <c r="T525738" s="33"/>
    </row>
    <row r="525755" spans="19:20">
      <c r="S525755" s="33"/>
      <c r="T525755" s="33"/>
    </row>
    <row r="525772" spans="19:20">
      <c r="S525772" s="33"/>
      <c r="T525772" s="33"/>
    </row>
    <row r="525789" spans="19:20">
      <c r="S525789" s="33"/>
      <c r="T525789" s="33"/>
    </row>
    <row r="525806" spans="19:20">
      <c r="S525806" s="33"/>
      <c r="T525806" s="33"/>
    </row>
    <row r="525823" spans="19:20">
      <c r="S525823" s="33"/>
      <c r="T525823" s="33"/>
    </row>
    <row r="525840" spans="19:20">
      <c r="S525840" s="33"/>
      <c r="T525840" s="33"/>
    </row>
    <row r="525857" spans="19:20">
      <c r="S525857" s="33"/>
      <c r="T525857" s="33"/>
    </row>
    <row r="525874" spans="19:20">
      <c r="S525874" s="33"/>
      <c r="T525874" s="33"/>
    </row>
    <row r="525891" spans="19:20">
      <c r="S525891" s="33"/>
      <c r="T525891" s="33"/>
    </row>
    <row r="525908" spans="19:20">
      <c r="S525908" s="33"/>
      <c r="T525908" s="33"/>
    </row>
    <row r="525925" spans="19:20">
      <c r="S525925" s="33"/>
      <c r="T525925" s="33"/>
    </row>
    <row r="525942" spans="19:20">
      <c r="S525942" s="33"/>
      <c r="T525942" s="33"/>
    </row>
    <row r="525959" spans="19:20">
      <c r="S525959" s="33"/>
      <c r="T525959" s="33"/>
    </row>
    <row r="525976" spans="19:20">
      <c r="S525976" s="33"/>
      <c r="T525976" s="33"/>
    </row>
    <row r="525993" spans="19:20">
      <c r="S525993" s="33"/>
      <c r="T525993" s="33"/>
    </row>
    <row r="526010" spans="19:20">
      <c r="S526010" s="33"/>
      <c r="T526010" s="33"/>
    </row>
    <row r="526027" spans="19:20">
      <c r="S526027" s="33"/>
      <c r="T526027" s="33"/>
    </row>
    <row r="526044" spans="19:20">
      <c r="S526044" s="33"/>
      <c r="T526044" s="33"/>
    </row>
    <row r="526061" spans="19:20">
      <c r="S526061" s="33"/>
      <c r="T526061" s="33"/>
    </row>
    <row r="526078" spans="19:20">
      <c r="S526078" s="33"/>
      <c r="T526078" s="33"/>
    </row>
    <row r="526095" spans="19:20">
      <c r="S526095" s="33"/>
      <c r="T526095" s="33"/>
    </row>
    <row r="526112" spans="19:20">
      <c r="S526112" s="33"/>
      <c r="T526112" s="33"/>
    </row>
    <row r="526129" spans="19:20">
      <c r="S526129" s="33"/>
      <c r="T526129" s="33"/>
    </row>
    <row r="526146" spans="19:20">
      <c r="S526146" s="33"/>
      <c r="T526146" s="33"/>
    </row>
    <row r="526163" spans="19:20">
      <c r="S526163" s="33"/>
      <c r="T526163" s="33"/>
    </row>
    <row r="526180" spans="19:20">
      <c r="S526180" s="33"/>
      <c r="T526180" s="33"/>
    </row>
    <row r="526197" spans="19:20">
      <c r="S526197" s="33"/>
      <c r="T526197" s="33"/>
    </row>
    <row r="526214" spans="19:20">
      <c r="S526214" s="33"/>
      <c r="T526214" s="33"/>
    </row>
    <row r="526231" spans="19:20">
      <c r="S526231" s="33"/>
      <c r="T526231" s="33"/>
    </row>
    <row r="526248" spans="19:20">
      <c r="S526248" s="33"/>
      <c r="T526248" s="33"/>
    </row>
    <row r="526265" spans="19:20">
      <c r="S526265" s="33"/>
      <c r="T526265" s="33"/>
    </row>
    <row r="526282" spans="19:20">
      <c r="S526282" s="33"/>
      <c r="T526282" s="33"/>
    </row>
    <row r="526299" spans="19:20">
      <c r="S526299" s="33"/>
      <c r="T526299" s="33"/>
    </row>
    <row r="526316" spans="19:20">
      <c r="S526316" s="33"/>
      <c r="T526316" s="33"/>
    </row>
    <row r="526333" spans="19:20">
      <c r="S526333" s="33"/>
      <c r="T526333" s="33"/>
    </row>
    <row r="526350" spans="19:20">
      <c r="S526350" s="33"/>
      <c r="T526350" s="33"/>
    </row>
    <row r="526367" spans="19:20">
      <c r="S526367" s="33"/>
      <c r="T526367" s="33"/>
    </row>
    <row r="526384" spans="19:20">
      <c r="S526384" s="33"/>
      <c r="T526384" s="33"/>
    </row>
    <row r="526401" spans="19:20">
      <c r="S526401" s="33"/>
      <c r="T526401" s="33"/>
    </row>
    <row r="526418" spans="19:20">
      <c r="S526418" s="33"/>
      <c r="T526418" s="33"/>
    </row>
    <row r="526435" spans="19:20">
      <c r="S526435" s="33"/>
      <c r="T526435" s="33"/>
    </row>
    <row r="526452" spans="19:20">
      <c r="S526452" s="33"/>
      <c r="T526452" s="33"/>
    </row>
    <row r="526469" spans="19:20">
      <c r="S526469" s="33"/>
      <c r="T526469" s="33"/>
    </row>
    <row r="526486" spans="19:20">
      <c r="S526486" s="33"/>
      <c r="T526486" s="33"/>
    </row>
    <row r="526503" spans="19:20">
      <c r="S526503" s="33"/>
      <c r="T526503" s="33"/>
    </row>
    <row r="526520" spans="19:20">
      <c r="S526520" s="33"/>
      <c r="T526520" s="33"/>
    </row>
    <row r="526537" spans="19:20">
      <c r="S526537" s="33"/>
      <c r="T526537" s="33"/>
    </row>
    <row r="526554" spans="19:20">
      <c r="S526554" s="33"/>
      <c r="T526554" s="33"/>
    </row>
    <row r="526571" spans="19:20">
      <c r="S526571" s="33"/>
      <c r="T526571" s="33"/>
    </row>
    <row r="526588" spans="19:20">
      <c r="S526588" s="33"/>
      <c r="T526588" s="33"/>
    </row>
    <row r="526605" spans="19:20">
      <c r="S526605" s="33"/>
      <c r="T526605" s="33"/>
    </row>
    <row r="526622" spans="19:20">
      <c r="S526622" s="33"/>
      <c r="T526622" s="33"/>
    </row>
    <row r="526639" spans="19:20">
      <c r="S526639" s="33"/>
      <c r="T526639" s="33"/>
    </row>
    <row r="526656" spans="19:20">
      <c r="S526656" s="33"/>
      <c r="T526656" s="33"/>
    </row>
    <row r="526673" spans="19:20">
      <c r="S526673" s="33"/>
      <c r="T526673" s="33"/>
    </row>
    <row r="526690" spans="19:20">
      <c r="S526690" s="33"/>
      <c r="T526690" s="33"/>
    </row>
    <row r="526707" spans="19:20">
      <c r="S526707" s="33"/>
      <c r="T526707" s="33"/>
    </row>
    <row r="526724" spans="19:20">
      <c r="S526724" s="33"/>
      <c r="T526724" s="33"/>
    </row>
    <row r="526741" spans="19:20">
      <c r="S526741" s="33"/>
      <c r="T526741" s="33"/>
    </row>
    <row r="526758" spans="19:20">
      <c r="S526758" s="33"/>
      <c r="T526758" s="33"/>
    </row>
    <row r="526775" spans="19:20">
      <c r="S526775" s="33"/>
      <c r="T526775" s="33"/>
    </row>
    <row r="526792" spans="19:20">
      <c r="S526792" s="33"/>
      <c r="T526792" s="33"/>
    </row>
    <row r="526809" spans="19:20">
      <c r="S526809" s="33"/>
      <c r="T526809" s="33"/>
    </row>
    <row r="526826" spans="19:20">
      <c r="S526826" s="33"/>
      <c r="T526826" s="33"/>
    </row>
    <row r="526843" spans="19:20">
      <c r="S526843" s="33"/>
      <c r="T526843" s="33"/>
    </row>
    <row r="526860" spans="19:20">
      <c r="S526860" s="33"/>
      <c r="T526860" s="33"/>
    </row>
    <row r="526877" spans="19:20">
      <c r="S526877" s="33"/>
      <c r="T526877" s="33"/>
    </row>
    <row r="526894" spans="19:20">
      <c r="S526894" s="33"/>
      <c r="T526894" s="33"/>
    </row>
    <row r="526911" spans="19:20">
      <c r="S526911" s="33"/>
      <c r="T526911" s="33"/>
    </row>
    <row r="526928" spans="19:20">
      <c r="S526928" s="33"/>
      <c r="T526928" s="33"/>
    </row>
    <row r="526945" spans="19:20">
      <c r="S526945" s="33"/>
      <c r="T526945" s="33"/>
    </row>
    <row r="526962" spans="19:20">
      <c r="S526962" s="33"/>
      <c r="T526962" s="33"/>
    </row>
    <row r="526979" spans="19:20">
      <c r="S526979" s="33"/>
      <c r="T526979" s="33"/>
    </row>
    <row r="526996" spans="19:20">
      <c r="S526996" s="33"/>
      <c r="T526996" s="33"/>
    </row>
    <row r="527013" spans="19:20">
      <c r="S527013" s="33"/>
      <c r="T527013" s="33"/>
    </row>
    <row r="527030" spans="19:20">
      <c r="S527030" s="33"/>
      <c r="T527030" s="33"/>
    </row>
    <row r="527047" spans="19:20">
      <c r="S527047" s="33"/>
      <c r="T527047" s="33"/>
    </row>
    <row r="527064" spans="19:20">
      <c r="S527064" s="33"/>
      <c r="T527064" s="33"/>
    </row>
    <row r="527081" spans="19:20">
      <c r="S527081" s="33"/>
      <c r="T527081" s="33"/>
    </row>
    <row r="527098" spans="19:20">
      <c r="S527098" s="33"/>
      <c r="T527098" s="33"/>
    </row>
    <row r="527115" spans="19:20">
      <c r="S527115" s="33"/>
      <c r="T527115" s="33"/>
    </row>
    <row r="527132" spans="19:20">
      <c r="S527132" s="33"/>
      <c r="T527132" s="33"/>
    </row>
    <row r="527149" spans="19:20">
      <c r="S527149" s="33"/>
      <c r="T527149" s="33"/>
    </row>
    <row r="527166" spans="19:20">
      <c r="S527166" s="33"/>
      <c r="T527166" s="33"/>
    </row>
    <row r="527183" spans="19:20">
      <c r="S527183" s="33"/>
      <c r="T527183" s="33"/>
    </row>
    <row r="527200" spans="19:20">
      <c r="S527200" s="33"/>
      <c r="T527200" s="33"/>
    </row>
    <row r="527217" spans="19:20">
      <c r="S527217" s="33"/>
      <c r="T527217" s="33"/>
    </row>
    <row r="527234" spans="19:20">
      <c r="S527234" s="33"/>
      <c r="T527234" s="33"/>
    </row>
    <row r="527251" spans="19:20">
      <c r="S527251" s="33"/>
      <c r="T527251" s="33"/>
    </row>
    <row r="527268" spans="19:20">
      <c r="S527268" s="33"/>
      <c r="T527268" s="33"/>
    </row>
    <row r="527285" spans="19:20">
      <c r="S527285" s="33"/>
      <c r="T527285" s="33"/>
    </row>
    <row r="527302" spans="19:20">
      <c r="S527302" s="33"/>
      <c r="T527302" s="33"/>
    </row>
    <row r="527319" spans="19:20">
      <c r="S527319" s="33"/>
      <c r="T527319" s="33"/>
    </row>
    <row r="527336" spans="19:20">
      <c r="S527336" s="33"/>
      <c r="T527336" s="33"/>
    </row>
    <row r="527353" spans="19:20">
      <c r="S527353" s="33"/>
      <c r="T527353" s="33"/>
    </row>
    <row r="527370" spans="19:20">
      <c r="S527370" s="33"/>
      <c r="T527370" s="33"/>
    </row>
    <row r="527387" spans="19:20">
      <c r="S527387" s="33"/>
      <c r="T527387" s="33"/>
    </row>
    <row r="527404" spans="19:20">
      <c r="S527404" s="33"/>
      <c r="T527404" s="33"/>
    </row>
    <row r="527421" spans="19:20">
      <c r="S527421" s="33"/>
      <c r="T527421" s="33"/>
    </row>
    <row r="527438" spans="19:20">
      <c r="S527438" s="33"/>
      <c r="T527438" s="33"/>
    </row>
    <row r="527455" spans="19:20">
      <c r="S527455" s="33"/>
      <c r="T527455" s="33"/>
    </row>
    <row r="527472" spans="19:20">
      <c r="S527472" s="33"/>
      <c r="T527472" s="33"/>
    </row>
    <row r="527489" spans="19:20">
      <c r="S527489" s="33"/>
      <c r="T527489" s="33"/>
    </row>
    <row r="527506" spans="19:20">
      <c r="S527506" s="33"/>
      <c r="T527506" s="33"/>
    </row>
    <row r="527523" spans="19:20">
      <c r="S527523" s="33"/>
      <c r="T527523" s="33"/>
    </row>
    <row r="527540" spans="19:20">
      <c r="S527540" s="33"/>
      <c r="T527540" s="33"/>
    </row>
    <row r="527557" spans="19:20">
      <c r="S527557" s="33"/>
      <c r="T527557" s="33"/>
    </row>
    <row r="527574" spans="19:20">
      <c r="S527574" s="33"/>
      <c r="T527574" s="33"/>
    </row>
    <row r="527591" spans="19:20">
      <c r="S527591" s="33"/>
      <c r="T527591" s="33"/>
    </row>
    <row r="527608" spans="19:20">
      <c r="S527608" s="33"/>
      <c r="T527608" s="33"/>
    </row>
    <row r="527625" spans="19:20">
      <c r="S527625" s="33"/>
      <c r="T527625" s="33"/>
    </row>
    <row r="527642" spans="19:20">
      <c r="S527642" s="33"/>
      <c r="T527642" s="33"/>
    </row>
    <row r="527659" spans="19:20">
      <c r="S527659" s="33"/>
      <c r="T527659" s="33"/>
    </row>
    <row r="527676" spans="19:20">
      <c r="S527676" s="33"/>
      <c r="T527676" s="33"/>
    </row>
    <row r="527693" spans="19:20">
      <c r="S527693" s="33"/>
      <c r="T527693" s="33"/>
    </row>
    <row r="527710" spans="19:20">
      <c r="S527710" s="33"/>
      <c r="T527710" s="33"/>
    </row>
    <row r="527727" spans="19:20">
      <c r="S527727" s="33"/>
      <c r="T527727" s="33"/>
    </row>
    <row r="527744" spans="19:20">
      <c r="S527744" s="33"/>
      <c r="T527744" s="33"/>
    </row>
    <row r="527761" spans="19:20">
      <c r="S527761" s="33"/>
      <c r="T527761" s="33"/>
    </row>
    <row r="527778" spans="19:20">
      <c r="S527778" s="33"/>
      <c r="T527778" s="33"/>
    </row>
    <row r="527795" spans="19:20">
      <c r="S527795" s="33"/>
      <c r="T527795" s="33"/>
    </row>
    <row r="527812" spans="19:20">
      <c r="S527812" s="33"/>
      <c r="T527812" s="33"/>
    </row>
    <row r="527829" spans="19:20">
      <c r="S527829" s="33"/>
      <c r="T527829" s="33"/>
    </row>
    <row r="527846" spans="19:20">
      <c r="S527846" s="33"/>
      <c r="T527846" s="33"/>
    </row>
    <row r="527863" spans="19:20">
      <c r="S527863" s="33"/>
      <c r="T527863" s="33"/>
    </row>
    <row r="527880" spans="19:20">
      <c r="S527880" s="33"/>
      <c r="T527880" s="33"/>
    </row>
    <row r="527897" spans="19:20">
      <c r="S527897" s="33"/>
      <c r="T527897" s="33"/>
    </row>
    <row r="527914" spans="19:20">
      <c r="S527914" s="33"/>
      <c r="T527914" s="33"/>
    </row>
    <row r="527931" spans="19:20">
      <c r="S527931" s="33"/>
      <c r="T527931" s="33"/>
    </row>
    <row r="527948" spans="19:20">
      <c r="S527948" s="33"/>
      <c r="T527948" s="33"/>
    </row>
    <row r="527965" spans="19:20">
      <c r="S527965" s="33"/>
      <c r="T527965" s="33"/>
    </row>
    <row r="527982" spans="19:20">
      <c r="S527982" s="33"/>
      <c r="T527982" s="33"/>
    </row>
    <row r="527999" spans="19:20">
      <c r="S527999" s="33"/>
      <c r="T527999" s="33"/>
    </row>
    <row r="528016" spans="19:20">
      <c r="S528016" s="33"/>
      <c r="T528016" s="33"/>
    </row>
    <row r="528033" spans="19:20">
      <c r="S528033" s="33"/>
      <c r="T528033" s="33"/>
    </row>
    <row r="528050" spans="19:20">
      <c r="S528050" s="33"/>
      <c r="T528050" s="33"/>
    </row>
    <row r="528067" spans="19:20">
      <c r="S528067" s="33"/>
      <c r="T528067" s="33"/>
    </row>
    <row r="528084" spans="19:20">
      <c r="S528084" s="33"/>
      <c r="T528084" s="33"/>
    </row>
    <row r="528101" spans="19:20">
      <c r="S528101" s="33"/>
      <c r="T528101" s="33"/>
    </row>
    <row r="528118" spans="19:20">
      <c r="S528118" s="33"/>
      <c r="T528118" s="33"/>
    </row>
    <row r="528135" spans="19:20">
      <c r="S528135" s="33"/>
      <c r="T528135" s="33"/>
    </row>
    <row r="528152" spans="19:20">
      <c r="S528152" s="33"/>
      <c r="T528152" s="33"/>
    </row>
    <row r="528169" spans="19:20">
      <c r="S528169" s="33"/>
      <c r="T528169" s="33"/>
    </row>
    <row r="528186" spans="19:20">
      <c r="S528186" s="33"/>
      <c r="T528186" s="33"/>
    </row>
    <row r="528203" spans="19:20">
      <c r="S528203" s="33"/>
      <c r="T528203" s="33"/>
    </row>
    <row r="528220" spans="19:20">
      <c r="S528220" s="33"/>
      <c r="T528220" s="33"/>
    </row>
    <row r="528237" spans="19:20">
      <c r="S528237" s="33"/>
      <c r="T528237" s="33"/>
    </row>
    <row r="528254" spans="19:20">
      <c r="S528254" s="33"/>
      <c r="T528254" s="33"/>
    </row>
    <row r="528271" spans="19:20">
      <c r="S528271" s="33"/>
      <c r="T528271" s="33"/>
    </row>
    <row r="528288" spans="19:20">
      <c r="S528288" s="33"/>
      <c r="T528288" s="33"/>
    </row>
    <row r="528305" spans="19:20">
      <c r="S528305" s="33"/>
      <c r="T528305" s="33"/>
    </row>
    <row r="528322" spans="19:20">
      <c r="S528322" s="33"/>
      <c r="T528322" s="33"/>
    </row>
    <row r="528339" spans="19:20">
      <c r="S528339" s="33"/>
      <c r="T528339" s="33"/>
    </row>
    <row r="528356" spans="19:20">
      <c r="S528356" s="33"/>
      <c r="T528356" s="33"/>
    </row>
    <row r="528373" spans="19:20">
      <c r="S528373" s="33"/>
      <c r="T528373" s="33"/>
    </row>
    <row r="528390" spans="19:20">
      <c r="S528390" s="33"/>
      <c r="T528390" s="33"/>
    </row>
    <row r="528407" spans="19:20">
      <c r="S528407" s="33"/>
      <c r="T528407" s="33"/>
    </row>
    <row r="528424" spans="19:20">
      <c r="S528424" s="33"/>
      <c r="T528424" s="33"/>
    </row>
    <row r="528441" spans="19:20">
      <c r="S528441" s="33"/>
      <c r="T528441" s="33"/>
    </row>
    <row r="528458" spans="19:20">
      <c r="S528458" s="33"/>
      <c r="T528458" s="33"/>
    </row>
    <row r="528475" spans="19:20">
      <c r="S528475" s="33"/>
      <c r="T528475" s="33"/>
    </row>
    <row r="528492" spans="19:20">
      <c r="S528492" s="33"/>
      <c r="T528492" s="33"/>
    </row>
    <row r="528509" spans="19:20">
      <c r="S528509" s="33"/>
      <c r="T528509" s="33"/>
    </row>
    <row r="528526" spans="19:20">
      <c r="S528526" s="33"/>
      <c r="T528526" s="33"/>
    </row>
    <row r="528543" spans="19:20">
      <c r="S528543" s="33"/>
      <c r="T528543" s="33"/>
    </row>
    <row r="528560" spans="19:20">
      <c r="S528560" s="33"/>
      <c r="T528560" s="33"/>
    </row>
    <row r="528577" spans="19:20">
      <c r="S528577" s="33"/>
      <c r="T528577" s="33"/>
    </row>
    <row r="528594" spans="19:20">
      <c r="S528594" s="33"/>
      <c r="T528594" s="33"/>
    </row>
    <row r="528611" spans="19:20">
      <c r="S528611" s="33"/>
      <c r="T528611" s="33"/>
    </row>
    <row r="528628" spans="19:20">
      <c r="S528628" s="33"/>
      <c r="T528628" s="33"/>
    </row>
    <row r="528645" spans="19:20">
      <c r="S528645" s="33"/>
      <c r="T528645" s="33"/>
    </row>
    <row r="528662" spans="19:20">
      <c r="S528662" s="33"/>
      <c r="T528662" s="33"/>
    </row>
    <row r="528679" spans="19:20">
      <c r="S528679" s="33"/>
      <c r="T528679" s="33"/>
    </row>
    <row r="528696" spans="19:20">
      <c r="S528696" s="33"/>
      <c r="T528696" s="33"/>
    </row>
    <row r="528713" spans="19:20">
      <c r="S528713" s="33"/>
      <c r="T528713" s="33"/>
    </row>
    <row r="528730" spans="19:20">
      <c r="S528730" s="33"/>
      <c r="T528730" s="33"/>
    </row>
    <row r="528747" spans="19:20">
      <c r="S528747" s="33"/>
      <c r="T528747" s="33"/>
    </row>
    <row r="528764" spans="19:20">
      <c r="S528764" s="33"/>
      <c r="T528764" s="33"/>
    </row>
    <row r="528781" spans="19:20">
      <c r="S528781" s="33"/>
      <c r="T528781" s="33"/>
    </row>
    <row r="528798" spans="19:20">
      <c r="S528798" s="33"/>
      <c r="T528798" s="33"/>
    </row>
    <row r="528815" spans="19:20">
      <c r="S528815" s="33"/>
      <c r="T528815" s="33"/>
    </row>
    <row r="528832" spans="19:20">
      <c r="S528832" s="33"/>
      <c r="T528832" s="33"/>
    </row>
    <row r="528849" spans="19:20">
      <c r="S528849" s="33"/>
      <c r="T528849" s="33"/>
    </row>
    <row r="528866" spans="19:20">
      <c r="S528866" s="33"/>
      <c r="T528866" s="33"/>
    </row>
    <row r="528883" spans="19:20">
      <c r="S528883" s="33"/>
      <c r="T528883" s="33"/>
    </row>
    <row r="528900" spans="19:20">
      <c r="S528900" s="33"/>
      <c r="T528900" s="33"/>
    </row>
    <row r="528917" spans="19:20">
      <c r="S528917" s="33"/>
      <c r="T528917" s="33"/>
    </row>
    <row r="528934" spans="19:20">
      <c r="S528934" s="33"/>
      <c r="T528934" s="33"/>
    </row>
    <row r="528951" spans="19:20">
      <c r="S528951" s="33"/>
      <c r="T528951" s="33"/>
    </row>
    <row r="528968" spans="19:20">
      <c r="S528968" s="33"/>
      <c r="T528968" s="33"/>
    </row>
    <row r="528985" spans="19:20">
      <c r="S528985" s="33"/>
      <c r="T528985" s="33"/>
    </row>
    <row r="529002" spans="19:20">
      <c r="S529002" s="33"/>
      <c r="T529002" s="33"/>
    </row>
    <row r="529019" spans="19:20">
      <c r="S529019" s="33"/>
      <c r="T529019" s="33"/>
    </row>
    <row r="529036" spans="19:20">
      <c r="S529036" s="33"/>
      <c r="T529036" s="33"/>
    </row>
    <row r="529053" spans="19:20">
      <c r="S529053" s="33"/>
      <c r="T529053" s="33"/>
    </row>
    <row r="529070" spans="19:20">
      <c r="S529070" s="33"/>
      <c r="T529070" s="33"/>
    </row>
    <row r="529087" spans="19:20">
      <c r="S529087" s="33"/>
      <c r="T529087" s="33"/>
    </row>
    <row r="529104" spans="19:20">
      <c r="S529104" s="33"/>
      <c r="T529104" s="33"/>
    </row>
    <row r="529121" spans="19:20">
      <c r="S529121" s="33"/>
      <c r="T529121" s="33"/>
    </row>
    <row r="529138" spans="19:20">
      <c r="S529138" s="33"/>
      <c r="T529138" s="33"/>
    </row>
    <row r="529155" spans="19:20">
      <c r="S529155" s="33"/>
      <c r="T529155" s="33"/>
    </row>
    <row r="529172" spans="19:20">
      <c r="S529172" s="33"/>
      <c r="T529172" s="33"/>
    </row>
    <row r="529189" spans="19:20">
      <c r="S529189" s="33"/>
      <c r="T529189" s="33"/>
    </row>
    <row r="529206" spans="19:20">
      <c r="S529206" s="33"/>
      <c r="T529206" s="33"/>
    </row>
    <row r="529223" spans="19:20">
      <c r="S529223" s="33"/>
      <c r="T529223" s="33"/>
    </row>
    <row r="529240" spans="19:20">
      <c r="S529240" s="33"/>
      <c r="T529240" s="33"/>
    </row>
    <row r="529257" spans="19:20">
      <c r="S529257" s="33"/>
      <c r="T529257" s="33"/>
    </row>
    <row r="529274" spans="19:20">
      <c r="S529274" s="33"/>
      <c r="T529274" s="33"/>
    </row>
    <row r="529291" spans="19:20">
      <c r="S529291" s="33"/>
      <c r="T529291" s="33"/>
    </row>
    <row r="529308" spans="19:20">
      <c r="S529308" s="33"/>
      <c r="T529308" s="33"/>
    </row>
    <row r="529325" spans="19:20">
      <c r="S529325" s="33"/>
      <c r="T529325" s="33"/>
    </row>
    <row r="529342" spans="19:20">
      <c r="S529342" s="33"/>
      <c r="T529342" s="33"/>
    </row>
    <row r="529359" spans="19:20">
      <c r="S529359" s="33"/>
      <c r="T529359" s="33"/>
    </row>
    <row r="529376" spans="19:20">
      <c r="S529376" s="33"/>
      <c r="T529376" s="33"/>
    </row>
    <row r="529393" spans="19:20">
      <c r="S529393" s="33"/>
      <c r="T529393" s="33"/>
    </row>
    <row r="529410" spans="19:20">
      <c r="S529410" s="33"/>
      <c r="T529410" s="33"/>
    </row>
    <row r="529427" spans="19:20">
      <c r="S529427" s="33"/>
      <c r="T529427" s="33"/>
    </row>
    <row r="529444" spans="19:20">
      <c r="S529444" s="33"/>
      <c r="T529444" s="33"/>
    </row>
    <row r="529461" spans="19:20">
      <c r="S529461" s="33"/>
      <c r="T529461" s="33"/>
    </row>
    <row r="529478" spans="19:20">
      <c r="S529478" s="33"/>
      <c r="T529478" s="33"/>
    </row>
    <row r="529495" spans="19:20">
      <c r="S529495" s="33"/>
      <c r="T529495" s="33"/>
    </row>
    <row r="529512" spans="19:20">
      <c r="S529512" s="33"/>
      <c r="T529512" s="33"/>
    </row>
    <row r="529529" spans="19:20">
      <c r="S529529" s="33"/>
      <c r="T529529" s="33"/>
    </row>
    <row r="529546" spans="19:20">
      <c r="S529546" s="33"/>
      <c r="T529546" s="33"/>
    </row>
    <row r="529563" spans="19:20">
      <c r="S529563" s="33"/>
      <c r="T529563" s="33"/>
    </row>
    <row r="529580" spans="19:20">
      <c r="S529580" s="33"/>
      <c r="T529580" s="33"/>
    </row>
    <row r="529597" spans="19:20">
      <c r="S529597" s="33"/>
      <c r="T529597" s="33"/>
    </row>
    <row r="529614" spans="19:20">
      <c r="S529614" s="33"/>
      <c r="T529614" s="33"/>
    </row>
    <row r="529631" spans="19:20">
      <c r="S529631" s="33"/>
      <c r="T529631" s="33"/>
    </row>
    <row r="529648" spans="19:20">
      <c r="S529648" s="33"/>
      <c r="T529648" s="33"/>
    </row>
    <row r="529665" spans="19:20">
      <c r="S529665" s="33"/>
      <c r="T529665" s="33"/>
    </row>
    <row r="529682" spans="19:20">
      <c r="S529682" s="33"/>
      <c r="T529682" s="33"/>
    </row>
    <row r="529699" spans="19:20">
      <c r="S529699" s="33"/>
      <c r="T529699" s="33"/>
    </row>
    <row r="529716" spans="19:20">
      <c r="S529716" s="33"/>
      <c r="T529716" s="33"/>
    </row>
    <row r="529733" spans="19:20">
      <c r="S529733" s="33"/>
      <c r="T529733" s="33"/>
    </row>
    <row r="529750" spans="19:20">
      <c r="S529750" s="33"/>
      <c r="T529750" s="33"/>
    </row>
    <row r="529767" spans="19:20">
      <c r="S529767" s="33"/>
      <c r="T529767" s="33"/>
    </row>
    <row r="529784" spans="19:20">
      <c r="S529784" s="33"/>
      <c r="T529784" s="33"/>
    </row>
    <row r="529801" spans="19:20">
      <c r="S529801" s="33"/>
      <c r="T529801" s="33"/>
    </row>
    <row r="529818" spans="19:20">
      <c r="S529818" s="33"/>
      <c r="T529818" s="33"/>
    </row>
    <row r="529835" spans="19:20">
      <c r="S529835" s="33"/>
      <c r="T529835" s="33"/>
    </row>
    <row r="529852" spans="19:20">
      <c r="S529852" s="33"/>
      <c r="T529852" s="33"/>
    </row>
    <row r="529869" spans="19:20">
      <c r="S529869" s="33"/>
      <c r="T529869" s="33"/>
    </row>
    <row r="529886" spans="19:20">
      <c r="S529886" s="33"/>
      <c r="T529886" s="33"/>
    </row>
    <row r="529903" spans="19:20">
      <c r="S529903" s="33"/>
      <c r="T529903" s="33"/>
    </row>
    <row r="529920" spans="19:20">
      <c r="S529920" s="33"/>
      <c r="T529920" s="33"/>
    </row>
    <row r="529937" spans="19:20">
      <c r="S529937" s="33"/>
      <c r="T529937" s="33"/>
    </row>
    <row r="529954" spans="19:20">
      <c r="S529954" s="33"/>
      <c r="T529954" s="33"/>
    </row>
    <row r="529971" spans="19:20">
      <c r="S529971" s="33"/>
      <c r="T529971" s="33"/>
    </row>
    <row r="529988" spans="19:20">
      <c r="S529988" s="33"/>
      <c r="T529988" s="33"/>
    </row>
    <row r="530005" spans="19:20">
      <c r="S530005" s="33"/>
      <c r="T530005" s="33"/>
    </row>
    <row r="530022" spans="19:20">
      <c r="S530022" s="33"/>
      <c r="T530022" s="33"/>
    </row>
    <row r="530039" spans="19:20">
      <c r="S530039" s="33"/>
      <c r="T530039" s="33"/>
    </row>
    <row r="530056" spans="19:20">
      <c r="S530056" s="33"/>
      <c r="T530056" s="33"/>
    </row>
    <row r="530073" spans="19:20">
      <c r="S530073" s="33"/>
      <c r="T530073" s="33"/>
    </row>
    <row r="530090" spans="19:20">
      <c r="S530090" s="33"/>
      <c r="T530090" s="33"/>
    </row>
    <row r="530107" spans="19:20">
      <c r="S530107" s="33"/>
      <c r="T530107" s="33"/>
    </row>
    <row r="530124" spans="19:20">
      <c r="S530124" s="33"/>
      <c r="T530124" s="33"/>
    </row>
    <row r="530141" spans="19:20">
      <c r="S530141" s="33"/>
      <c r="T530141" s="33"/>
    </row>
    <row r="530158" spans="19:20">
      <c r="S530158" s="33"/>
      <c r="T530158" s="33"/>
    </row>
    <row r="530175" spans="19:20">
      <c r="S530175" s="33"/>
      <c r="T530175" s="33"/>
    </row>
    <row r="530192" spans="19:20">
      <c r="S530192" s="33"/>
      <c r="T530192" s="33"/>
    </row>
    <row r="530209" spans="19:20">
      <c r="S530209" s="33"/>
      <c r="T530209" s="33"/>
    </row>
    <row r="530226" spans="19:20">
      <c r="S530226" s="33"/>
      <c r="T530226" s="33"/>
    </row>
    <row r="530243" spans="19:20">
      <c r="S530243" s="33"/>
      <c r="T530243" s="33"/>
    </row>
    <row r="530260" spans="19:20">
      <c r="S530260" s="33"/>
      <c r="T530260" s="33"/>
    </row>
    <row r="530277" spans="19:20">
      <c r="S530277" s="33"/>
      <c r="T530277" s="33"/>
    </row>
    <row r="530294" spans="19:20">
      <c r="S530294" s="33"/>
      <c r="T530294" s="33"/>
    </row>
    <row r="530311" spans="19:20">
      <c r="S530311" s="33"/>
      <c r="T530311" s="33"/>
    </row>
    <row r="530328" spans="19:20">
      <c r="S530328" s="33"/>
      <c r="T530328" s="33"/>
    </row>
    <row r="530345" spans="19:20">
      <c r="S530345" s="33"/>
      <c r="T530345" s="33"/>
    </row>
    <row r="530362" spans="19:20">
      <c r="S530362" s="33"/>
      <c r="T530362" s="33"/>
    </row>
    <row r="530379" spans="19:20">
      <c r="S530379" s="33"/>
      <c r="T530379" s="33"/>
    </row>
    <row r="530396" spans="19:20">
      <c r="S530396" s="33"/>
      <c r="T530396" s="33"/>
    </row>
    <row r="530413" spans="19:20">
      <c r="S530413" s="33"/>
      <c r="T530413" s="33"/>
    </row>
    <row r="530430" spans="19:20">
      <c r="S530430" s="33"/>
      <c r="T530430" s="33"/>
    </row>
    <row r="530447" spans="19:20">
      <c r="S530447" s="33"/>
      <c r="T530447" s="33"/>
    </row>
    <row r="530464" spans="19:20">
      <c r="S530464" s="33"/>
      <c r="T530464" s="33"/>
    </row>
    <row r="530481" spans="19:20">
      <c r="S530481" s="33"/>
      <c r="T530481" s="33"/>
    </row>
    <row r="530498" spans="19:20">
      <c r="S530498" s="33"/>
      <c r="T530498" s="33"/>
    </row>
    <row r="530515" spans="19:20">
      <c r="S530515" s="33"/>
      <c r="T530515" s="33"/>
    </row>
    <row r="530532" spans="19:20">
      <c r="S530532" s="33"/>
      <c r="T530532" s="33"/>
    </row>
    <row r="530549" spans="19:20">
      <c r="S530549" s="33"/>
      <c r="T530549" s="33"/>
    </row>
    <row r="530566" spans="19:20">
      <c r="S530566" s="33"/>
      <c r="T530566" s="33"/>
    </row>
    <row r="530583" spans="19:20">
      <c r="S530583" s="33"/>
      <c r="T530583" s="33"/>
    </row>
    <row r="530600" spans="19:20">
      <c r="S530600" s="33"/>
      <c r="T530600" s="33"/>
    </row>
    <row r="530617" spans="19:20">
      <c r="S530617" s="33"/>
      <c r="T530617" s="33"/>
    </row>
    <row r="530634" spans="19:20">
      <c r="S530634" s="33"/>
      <c r="T530634" s="33"/>
    </row>
    <row r="530651" spans="19:20">
      <c r="S530651" s="33"/>
      <c r="T530651" s="33"/>
    </row>
    <row r="530668" spans="19:20">
      <c r="S530668" s="33"/>
      <c r="T530668" s="33"/>
    </row>
    <row r="530685" spans="19:20">
      <c r="S530685" s="33"/>
      <c r="T530685" s="33"/>
    </row>
    <row r="530702" spans="19:20">
      <c r="S530702" s="33"/>
      <c r="T530702" s="33"/>
    </row>
    <row r="530719" spans="19:20">
      <c r="S530719" s="33"/>
      <c r="T530719" s="33"/>
    </row>
    <row r="530736" spans="19:20">
      <c r="S530736" s="33"/>
      <c r="T530736" s="33"/>
    </row>
    <row r="530753" spans="19:20">
      <c r="S530753" s="33"/>
      <c r="T530753" s="33"/>
    </row>
    <row r="530770" spans="19:20">
      <c r="S530770" s="33"/>
      <c r="T530770" s="33"/>
    </row>
    <row r="530787" spans="19:20">
      <c r="S530787" s="33"/>
      <c r="T530787" s="33"/>
    </row>
    <row r="530804" spans="19:20">
      <c r="S530804" s="33"/>
      <c r="T530804" s="33"/>
    </row>
    <row r="530821" spans="19:20">
      <c r="S530821" s="33"/>
      <c r="T530821" s="33"/>
    </row>
    <row r="530838" spans="19:20">
      <c r="S530838" s="33"/>
      <c r="T530838" s="33"/>
    </row>
    <row r="530855" spans="19:20">
      <c r="S530855" s="33"/>
      <c r="T530855" s="33"/>
    </row>
    <row r="530872" spans="19:20">
      <c r="S530872" s="33"/>
      <c r="T530872" s="33"/>
    </row>
    <row r="530889" spans="19:20">
      <c r="S530889" s="33"/>
      <c r="T530889" s="33"/>
    </row>
    <row r="530906" spans="19:20">
      <c r="S530906" s="33"/>
      <c r="T530906" s="33"/>
    </row>
    <row r="530923" spans="19:20">
      <c r="S530923" s="33"/>
      <c r="T530923" s="33"/>
    </row>
    <row r="530940" spans="19:20">
      <c r="S530940" s="33"/>
      <c r="T530940" s="33"/>
    </row>
    <row r="530957" spans="19:20">
      <c r="S530957" s="33"/>
      <c r="T530957" s="33"/>
    </row>
    <row r="530974" spans="19:20">
      <c r="S530974" s="33"/>
      <c r="T530974" s="33"/>
    </row>
    <row r="530991" spans="19:20">
      <c r="S530991" s="33"/>
      <c r="T530991" s="33"/>
    </row>
    <row r="531008" spans="19:20">
      <c r="S531008" s="33"/>
      <c r="T531008" s="33"/>
    </row>
    <row r="531025" spans="19:20">
      <c r="S531025" s="33"/>
      <c r="T531025" s="33"/>
    </row>
    <row r="531042" spans="19:20">
      <c r="S531042" s="33"/>
      <c r="T531042" s="33"/>
    </row>
    <row r="531059" spans="19:20">
      <c r="S531059" s="33"/>
      <c r="T531059" s="33"/>
    </row>
    <row r="531076" spans="19:20">
      <c r="S531076" s="33"/>
      <c r="T531076" s="33"/>
    </row>
    <row r="531093" spans="19:20">
      <c r="S531093" s="33"/>
      <c r="T531093" s="33"/>
    </row>
    <row r="531110" spans="19:20">
      <c r="S531110" s="33"/>
      <c r="T531110" s="33"/>
    </row>
    <row r="531127" spans="19:20">
      <c r="S531127" s="33"/>
      <c r="T531127" s="33"/>
    </row>
    <row r="531144" spans="19:20">
      <c r="S531144" s="33"/>
      <c r="T531144" s="33"/>
    </row>
    <row r="531161" spans="19:20">
      <c r="S531161" s="33"/>
      <c r="T531161" s="33"/>
    </row>
    <row r="531178" spans="19:20">
      <c r="S531178" s="33"/>
      <c r="T531178" s="33"/>
    </row>
    <row r="531195" spans="19:20">
      <c r="S531195" s="33"/>
      <c r="T531195" s="33"/>
    </row>
    <row r="531212" spans="19:20">
      <c r="S531212" s="33"/>
      <c r="T531212" s="33"/>
    </row>
    <row r="531229" spans="19:20">
      <c r="S531229" s="33"/>
      <c r="T531229" s="33"/>
    </row>
    <row r="531246" spans="19:20">
      <c r="S531246" s="33"/>
      <c r="T531246" s="33"/>
    </row>
    <row r="531263" spans="19:20">
      <c r="S531263" s="33"/>
      <c r="T531263" s="33"/>
    </row>
    <row r="531280" spans="19:20">
      <c r="S531280" s="33"/>
      <c r="T531280" s="33"/>
    </row>
    <row r="531297" spans="19:20">
      <c r="S531297" s="33"/>
      <c r="T531297" s="33"/>
    </row>
    <row r="531314" spans="19:20">
      <c r="S531314" s="33"/>
      <c r="T531314" s="33"/>
    </row>
    <row r="531331" spans="19:20">
      <c r="S531331" s="33"/>
      <c r="T531331" s="33"/>
    </row>
    <row r="531348" spans="19:20">
      <c r="S531348" s="33"/>
      <c r="T531348" s="33"/>
    </row>
    <row r="531365" spans="19:20">
      <c r="S531365" s="33"/>
      <c r="T531365" s="33"/>
    </row>
    <row r="531382" spans="19:20">
      <c r="S531382" s="33"/>
      <c r="T531382" s="33"/>
    </row>
    <row r="531399" spans="19:20">
      <c r="S531399" s="33"/>
      <c r="T531399" s="33"/>
    </row>
    <row r="531416" spans="19:20">
      <c r="S531416" s="33"/>
      <c r="T531416" s="33"/>
    </row>
    <row r="531433" spans="19:20">
      <c r="S531433" s="33"/>
      <c r="T531433" s="33"/>
    </row>
    <row r="531450" spans="19:20">
      <c r="S531450" s="33"/>
      <c r="T531450" s="33"/>
    </row>
    <row r="531467" spans="19:20">
      <c r="S531467" s="33"/>
      <c r="T531467" s="33"/>
    </row>
    <row r="531484" spans="19:20">
      <c r="S531484" s="33"/>
      <c r="T531484" s="33"/>
    </row>
    <row r="531501" spans="19:20">
      <c r="S531501" s="33"/>
      <c r="T531501" s="33"/>
    </row>
    <row r="531518" spans="19:20">
      <c r="S531518" s="33"/>
      <c r="T531518" s="33"/>
    </row>
    <row r="531535" spans="19:20">
      <c r="S531535" s="33"/>
      <c r="T531535" s="33"/>
    </row>
    <row r="531552" spans="19:20">
      <c r="S531552" s="33"/>
      <c r="T531552" s="33"/>
    </row>
    <row r="531569" spans="19:20">
      <c r="S531569" s="33"/>
      <c r="T531569" s="33"/>
    </row>
    <row r="531586" spans="19:20">
      <c r="S531586" s="33"/>
      <c r="T531586" s="33"/>
    </row>
    <row r="531603" spans="19:20">
      <c r="S531603" s="33"/>
      <c r="T531603" s="33"/>
    </row>
    <row r="531620" spans="19:20">
      <c r="S531620" s="33"/>
      <c r="T531620" s="33"/>
    </row>
    <row r="531637" spans="19:20">
      <c r="S531637" s="33"/>
      <c r="T531637" s="33"/>
    </row>
    <row r="531654" spans="19:20">
      <c r="S531654" s="33"/>
      <c r="T531654" s="33"/>
    </row>
    <row r="531671" spans="19:20">
      <c r="S531671" s="33"/>
      <c r="T531671" s="33"/>
    </row>
    <row r="531688" spans="19:20">
      <c r="S531688" s="33"/>
      <c r="T531688" s="33"/>
    </row>
    <row r="531705" spans="19:20">
      <c r="S531705" s="33"/>
      <c r="T531705" s="33"/>
    </row>
    <row r="531722" spans="19:20">
      <c r="S531722" s="33"/>
      <c r="T531722" s="33"/>
    </row>
    <row r="531739" spans="19:20">
      <c r="S531739" s="33"/>
      <c r="T531739" s="33"/>
    </row>
    <row r="531756" spans="19:20">
      <c r="S531756" s="33"/>
      <c r="T531756" s="33"/>
    </row>
    <row r="531773" spans="19:20">
      <c r="S531773" s="33"/>
      <c r="T531773" s="33"/>
    </row>
    <row r="531790" spans="19:20">
      <c r="S531790" s="33"/>
      <c r="T531790" s="33"/>
    </row>
    <row r="531807" spans="19:20">
      <c r="S531807" s="33"/>
      <c r="T531807" s="33"/>
    </row>
    <row r="531824" spans="19:20">
      <c r="S531824" s="33"/>
      <c r="T531824" s="33"/>
    </row>
    <row r="531841" spans="19:20">
      <c r="S531841" s="33"/>
      <c r="T531841" s="33"/>
    </row>
    <row r="531858" spans="19:20">
      <c r="S531858" s="33"/>
      <c r="T531858" s="33"/>
    </row>
    <row r="531875" spans="19:20">
      <c r="S531875" s="33"/>
      <c r="T531875" s="33"/>
    </row>
    <row r="531892" spans="19:20">
      <c r="S531892" s="33"/>
      <c r="T531892" s="33"/>
    </row>
    <row r="531909" spans="19:20">
      <c r="S531909" s="33"/>
      <c r="T531909" s="33"/>
    </row>
    <row r="531926" spans="19:20">
      <c r="S531926" s="33"/>
      <c r="T531926" s="33"/>
    </row>
    <row r="531943" spans="19:20">
      <c r="S531943" s="33"/>
      <c r="T531943" s="33"/>
    </row>
    <row r="531960" spans="19:20">
      <c r="S531960" s="33"/>
      <c r="T531960" s="33"/>
    </row>
    <row r="531977" spans="19:20">
      <c r="S531977" s="33"/>
      <c r="T531977" s="33"/>
    </row>
    <row r="531994" spans="19:20">
      <c r="S531994" s="33"/>
      <c r="T531994" s="33"/>
    </row>
    <row r="532011" spans="19:20">
      <c r="S532011" s="33"/>
      <c r="T532011" s="33"/>
    </row>
    <row r="532028" spans="19:20">
      <c r="S532028" s="33"/>
      <c r="T532028" s="33"/>
    </row>
    <row r="532045" spans="19:20">
      <c r="S532045" s="33"/>
      <c r="T532045" s="33"/>
    </row>
    <row r="532062" spans="19:20">
      <c r="S532062" s="33"/>
      <c r="T532062" s="33"/>
    </row>
    <row r="532079" spans="19:20">
      <c r="S532079" s="33"/>
      <c r="T532079" s="33"/>
    </row>
    <row r="532096" spans="19:20">
      <c r="S532096" s="33"/>
      <c r="T532096" s="33"/>
    </row>
    <row r="532113" spans="19:20">
      <c r="S532113" s="33"/>
      <c r="T532113" s="33"/>
    </row>
    <row r="532130" spans="19:20">
      <c r="S532130" s="33"/>
      <c r="T532130" s="33"/>
    </row>
    <row r="532147" spans="19:20">
      <c r="S532147" s="33"/>
      <c r="T532147" s="33"/>
    </row>
    <row r="532164" spans="19:20">
      <c r="S532164" s="33"/>
      <c r="T532164" s="33"/>
    </row>
    <row r="532181" spans="19:20">
      <c r="S532181" s="33"/>
      <c r="T532181" s="33"/>
    </row>
    <row r="532198" spans="19:20">
      <c r="S532198" s="33"/>
      <c r="T532198" s="33"/>
    </row>
    <row r="532215" spans="19:20">
      <c r="S532215" s="33"/>
      <c r="T532215" s="33"/>
    </row>
    <row r="532232" spans="19:20">
      <c r="S532232" s="33"/>
      <c r="T532232" s="33"/>
    </row>
    <row r="532249" spans="19:20">
      <c r="S532249" s="33"/>
      <c r="T532249" s="33"/>
    </row>
    <row r="532266" spans="19:20">
      <c r="S532266" s="33"/>
      <c r="T532266" s="33"/>
    </row>
    <row r="532283" spans="19:20">
      <c r="S532283" s="33"/>
      <c r="T532283" s="33"/>
    </row>
    <row r="532300" spans="19:20">
      <c r="S532300" s="33"/>
      <c r="T532300" s="33"/>
    </row>
    <row r="532317" spans="19:20">
      <c r="S532317" s="33"/>
      <c r="T532317" s="33"/>
    </row>
    <row r="532334" spans="19:20">
      <c r="S532334" s="33"/>
      <c r="T532334" s="33"/>
    </row>
    <row r="532351" spans="19:20">
      <c r="S532351" s="33"/>
      <c r="T532351" s="33"/>
    </row>
    <row r="532368" spans="19:20">
      <c r="S532368" s="33"/>
      <c r="T532368" s="33"/>
    </row>
    <row r="532385" spans="19:20">
      <c r="S532385" s="33"/>
      <c r="T532385" s="33"/>
    </row>
    <row r="532402" spans="19:20">
      <c r="S532402" s="33"/>
      <c r="T532402" s="33"/>
    </row>
    <row r="532419" spans="19:20">
      <c r="S532419" s="33"/>
      <c r="T532419" s="33"/>
    </row>
    <row r="532436" spans="19:20">
      <c r="S532436" s="33"/>
      <c r="T532436" s="33"/>
    </row>
    <row r="532453" spans="19:20">
      <c r="S532453" s="33"/>
      <c r="T532453" s="33"/>
    </row>
    <row r="532470" spans="19:20">
      <c r="S532470" s="33"/>
      <c r="T532470" s="33"/>
    </row>
    <row r="532487" spans="19:20">
      <c r="S532487" s="33"/>
      <c r="T532487" s="33"/>
    </row>
    <row r="532504" spans="19:20">
      <c r="S532504" s="33"/>
      <c r="T532504" s="33"/>
    </row>
    <row r="532521" spans="19:20">
      <c r="S532521" s="33"/>
      <c r="T532521" s="33"/>
    </row>
    <row r="532538" spans="19:20">
      <c r="S532538" s="33"/>
      <c r="T532538" s="33"/>
    </row>
    <row r="532555" spans="19:20">
      <c r="S532555" s="33"/>
      <c r="T532555" s="33"/>
    </row>
    <row r="532572" spans="19:20">
      <c r="S532572" s="33"/>
      <c r="T532572" s="33"/>
    </row>
    <row r="532589" spans="19:20">
      <c r="S532589" s="33"/>
      <c r="T532589" s="33"/>
    </row>
    <row r="532606" spans="19:20">
      <c r="S532606" s="33"/>
      <c r="T532606" s="33"/>
    </row>
    <row r="532623" spans="19:20">
      <c r="S532623" s="33"/>
      <c r="T532623" s="33"/>
    </row>
    <row r="532640" spans="19:20">
      <c r="S532640" s="33"/>
      <c r="T532640" s="33"/>
    </row>
    <row r="532657" spans="19:20">
      <c r="S532657" s="33"/>
      <c r="T532657" s="33"/>
    </row>
    <row r="532674" spans="19:20">
      <c r="S532674" s="33"/>
      <c r="T532674" s="33"/>
    </row>
    <row r="532691" spans="19:20">
      <c r="S532691" s="33"/>
      <c r="T532691" s="33"/>
    </row>
    <row r="532708" spans="19:20">
      <c r="S532708" s="33"/>
      <c r="T532708" s="33"/>
    </row>
    <row r="532725" spans="19:20">
      <c r="S532725" s="33"/>
      <c r="T532725" s="33"/>
    </row>
    <row r="532742" spans="19:20">
      <c r="S532742" s="33"/>
      <c r="T532742" s="33"/>
    </row>
    <row r="532759" spans="19:20">
      <c r="S532759" s="33"/>
      <c r="T532759" s="33"/>
    </row>
    <row r="532776" spans="19:20">
      <c r="S532776" s="33"/>
      <c r="T532776" s="33"/>
    </row>
    <row r="532793" spans="19:20">
      <c r="S532793" s="33"/>
      <c r="T532793" s="33"/>
    </row>
    <row r="532810" spans="19:20">
      <c r="S532810" s="33"/>
      <c r="T532810" s="33"/>
    </row>
    <row r="532827" spans="19:20">
      <c r="S532827" s="33"/>
      <c r="T532827" s="33"/>
    </row>
    <row r="532844" spans="19:20">
      <c r="S532844" s="33"/>
      <c r="T532844" s="33"/>
    </row>
    <row r="532861" spans="19:20">
      <c r="S532861" s="33"/>
      <c r="T532861" s="33"/>
    </row>
    <row r="532878" spans="19:20">
      <c r="S532878" s="33"/>
      <c r="T532878" s="33"/>
    </row>
    <row r="532895" spans="19:20">
      <c r="S532895" s="33"/>
      <c r="T532895" s="33"/>
    </row>
    <row r="532912" spans="19:20">
      <c r="S532912" s="33"/>
      <c r="T532912" s="33"/>
    </row>
    <row r="532929" spans="19:20">
      <c r="S532929" s="33"/>
      <c r="T532929" s="33"/>
    </row>
    <row r="532946" spans="19:20">
      <c r="S532946" s="33"/>
      <c r="T532946" s="33"/>
    </row>
    <row r="532963" spans="19:20">
      <c r="S532963" s="33"/>
      <c r="T532963" s="33"/>
    </row>
    <row r="532980" spans="19:20">
      <c r="S532980" s="33"/>
      <c r="T532980" s="33"/>
    </row>
    <row r="532997" spans="19:20">
      <c r="S532997" s="33"/>
      <c r="T532997" s="33"/>
    </row>
    <row r="533014" spans="19:20">
      <c r="S533014" s="33"/>
      <c r="T533014" s="33"/>
    </row>
    <row r="533031" spans="19:20">
      <c r="S533031" s="33"/>
      <c r="T533031" s="33"/>
    </row>
    <row r="533048" spans="19:20">
      <c r="S533048" s="33"/>
      <c r="T533048" s="33"/>
    </row>
    <row r="533065" spans="19:20">
      <c r="S533065" s="33"/>
      <c r="T533065" s="33"/>
    </row>
    <row r="533082" spans="19:20">
      <c r="S533082" s="33"/>
      <c r="T533082" s="33"/>
    </row>
    <row r="533099" spans="19:20">
      <c r="S533099" s="33"/>
      <c r="T533099" s="33"/>
    </row>
    <row r="533116" spans="19:20">
      <c r="S533116" s="33"/>
      <c r="T533116" s="33"/>
    </row>
    <row r="533133" spans="19:20">
      <c r="S533133" s="33"/>
      <c r="T533133" s="33"/>
    </row>
    <row r="533150" spans="19:20">
      <c r="S533150" s="33"/>
      <c r="T533150" s="33"/>
    </row>
    <row r="533167" spans="19:20">
      <c r="S533167" s="33"/>
      <c r="T533167" s="33"/>
    </row>
    <row r="533184" spans="19:20">
      <c r="S533184" s="33"/>
      <c r="T533184" s="33"/>
    </row>
    <row r="533201" spans="19:20">
      <c r="S533201" s="33"/>
      <c r="T533201" s="33"/>
    </row>
    <row r="533218" spans="19:20">
      <c r="S533218" s="33"/>
      <c r="T533218" s="33"/>
    </row>
    <row r="533235" spans="19:20">
      <c r="S533235" s="33"/>
      <c r="T533235" s="33"/>
    </row>
    <row r="533252" spans="19:20">
      <c r="S533252" s="33"/>
      <c r="T533252" s="33"/>
    </row>
    <row r="533269" spans="19:20">
      <c r="S533269" s="33"/>
      <c r="T533269" s="33"/>
    </row>
    <row r="533286" spans="19:20">
      <c r="S533286" s="33"/>
      <c r="T533286" s="33"/>
    </row>
    <row r="533303" spans="19:20">
      <c r="S533303" s="33"/>
      <c r="T533303" s="33"/>
    </row>
    <row r="533320" spans="19:20">
      <c r="S533320" s="33"/>
      <c r="T533320" s="33"/>
    </row>
    <row r="533337" spans="19:20">
      <c r="S533337" s="33"/>
      <c r="T533337" s="33"/>
    </row>
    <row r="533354" spans="19:20">
      <c r="S533354" s="33"/>
      <c r="T533354" s="33"/>
    </row>
    <row r="533371" spans="19:20">
      <c r="S533371" s="33"/>
      <c r="T533371" s="33"/>
    </row>
    <row r="533388" spans="19:20">
      <c r="S533388" s="33"/>
      <c r="T533388" s="33"/>
    </row>
    <row r="533405" spans="19:20">
      <c r="S533405" s="33"/>
      <c r="T533405" s="33"/>
    </row>
    <row r="533422" spans="19:20">
      <c r="S533422" s="33"/>
      <c r="T533422" s="33"/>
    </row>
    <row r="533439" spans="19:20">
      <c r="S533439" s="33"/>
      <c r="T533439" s="33"/>
    </row>
    <row r="533456" spans="19:20">
      <c r="S533456" s="33"/>
      <c r="T533456" s="33"/>
    </row>
    <row r="533473" spans="19:20">
      <c r="S533473" s="33"/>
      <c r="T533473" s="33"/>
    </row>
    <row r="533490" spans="19:20">
      <c r="S533490" s="33"/>
      <c r="T533490" s="33"/>
    </row>
    <row r="533507" spans="19:20">
      <c r="S533507" s="33"/>
      <c r="T533507" s="33"/>
    </row>
    <row r="533524" spans="19:20">
      <c r="S533524" s="33"/>
      <c r="T533524" s="33"/>
    </row>
    <row r="533541" spans="19:20">
      <c r="S533541" s="33"/>
      <c r="T533541" s="33"/>
    </row>
    <row r="533558" spans="19:20">
      <c r="S533558" s="33"/>
      <c r="T533558" s="33"/>
    </row>
    <row r="533575" spans="19:20">
      <c r="S533575" s="33"/>
      <c r="T533575" s="33"/>
    </row>
    <row r="533592" spans="19:20">
      <c r="S533592" s="33"/>
      <c r="T533592" s="33"/>
    </row>
    <row r="533609" spans="19:20">
      <c r="S533609" s="33"/>
      <c r="T533609" s="33"/>
    </row>
    <row r="533626" spans="19:20">
      <c r="S533626" s="33"/>
      <c r="T533626" s="33"/>
    </row>
    <row r="533643" spans="19:20">
      <c r="S533643" s="33"/>
      <c r="T533643" s="33"/>
    </row>
    <row r="533660" spans="19:20">
      <c r="S533660" s="33"/>
      <c r="T533660" s="33"/>
    </row>
    <row r="533677" spans="19:20">
      <c r="S533677" s="33"/>
      <c r="T533677" s="33"/>
    </row>
    <row r="533694" spans="19:20">
      <c r="S533694" s="33"/>
      <c r="T533694" s="33"/>
    </row>
    <row r="533711" spans="19:20">
      <c r="S533711" s="33"/>
      <c r="T533711" s="33"/>
    </row>
    <row r="533728" spans="19:20">
      <c r="S533728" s="33"/>
      <c r="T533728" s="33"/>
    </row>
    <row r="533745" spans="19:20">
      <c r="S533745" s="33"/>
      <c r="T533745" s="33"/>
    </row>
    <row r="533762" spans="19:20">
      <c r="S533762" s="33"/>
      <c r="T533762" s="33"/>
    </row>
    <row r="533779" spans="19:20">
      <c r="S533779" s="33"/>
      <c r="T533779" s="33"/>
    </row>
    <row r="533796" spans="19:20">
      <c r="S533796" s="33"/>
      <c r="T533796" s="33"/>
    </row>
    <row r="533813" spans="19:20">
      <c r="S533813" s="33"/>
      <c r="T533813" s="33"/>
    </row>
    <row r="533830" spans="19:20">
      <c r="S533830" s="33"/>
      <c r="T533830" s="33"/>
    </row>
    <row r="533847" spans="19:20">
      <c r="S533847" s="33"/>
      <c r="T533847" s="33"/>
    </row>
    <row r="533864" spans="19:20">
      <c r="S533864" s="33"/>
      <c r="T533864" s="33"/>
    </row>
    <row r="533881" spans="19:20">
      <c r="S533881" s="33"/>
      <c r="T533881" s="33"/>
    </row>
    <row r="533898" spans="19:20">
      <c r="S533898" s="33"/>
      <c r="T533898" s="33"/>
    </row>
    <row r="533915" spans="19:20">
      <c r="S533915" s="33"/>
      <c r="T533915" s="33"/>
    </row>
    <row r="533932" spans="19:20">
      <c r="S533932" s="33"/>
      <c r="T533932" s="33"/>
    </row>
    <row r="533949" spans="19:20">
      <c r="S533949" s="33"/>
      <c r="T533949" s="33"/>
    </row>
    <row r="533966" spans="19:20">
      <c r="S533966" s="33"/>
      <c r="T533966" s="33"/>
    </row>
    <row r="533983" spans="19:20">
      <c r="S533983" s="33"/>
      <c r="T533983" s="33"/>
    </row>
    <row r="534000" spans="19:20">
      <c r="S534000" s="33"/>
      <c r="T534000" s="33"/>
    </row>
    <row r="534017" spans="19:20">
      <c r="S534017" s="33"/>
      <c r="T534017" s="33"/>
    </row>
    <row r="534034" spans="19:20">
      <c r="S534034" s="33"/>
      <c r="T534034" s="33"/>
    </row>
    <row r="534051" spans="19:20">
      <c r="S534051" s="33"/>
      <c r="T534051" s="33"/>
    </row>
    <row r="534068" spans="19:20">
      <c r="S534068" s="33"/>
      <c r="T534068" s="33"/>
    </row>
    <row r="534085" spans="19:20">
      <c r="S534085" s="33"/>
      <c r="T534085" s="33"/>
    </row>
    <row r="534102" spans="19:20">
      <c r="S534102" s="33"/>
      <c r="T534102" s="33"/>
    </row>
    <row r="534119" spans="19:20">
      <c r="S534119" s="33"/>
      <c r="T534119" s="33"/>
    </row>
    <row r="534136" spans="19:20">
      <c r="S534136" s="33"/>
      <c r="T534136" s="33"/>
    </row>
    <row r="534153" spans="19:20">
      <c r="S534153" s="33"/>
      <c r="T534153" s="33"/>
    </row>
    <row r="534170" spans="19:20">
      <c r="S534170" s="33"/>
      <c r="T534170" s="33"/>
    </row>
    <row r="534187" spans="19:20">
      <c r="S534187" s="33"/>
      <c r="T534187" s="33"/>
    </row>
    <row r="534204" spans="19:20">
      <c r="S534204" s="33"/>
      <c r="T534204" s="33"/>
    </row>
    <row r="534221" spans="19:20">
      <c r="S534221" s="33"/>
      <c r="T534221" s="33"/>
    </row>
    <row r="534238" spans="19:20">
      <c r="S534238" s="33"/>
      <c r="T534238" s="33"/>
    </row>
    <row r="534255" spans="19:20">
      <c r="S534255" s="33"/>
      <c r="T534255" s="33"/>
    </row>
    <row r="534272" spans="19:20">
      <c r="S534272" s="33"/>
      <c r="T534272" s="33"/>
    </row>
    <row r="534289" spans="19:20">
      <c r="S534289" s="33"/>
      <c r="T534289" s="33"/>
    </row>
    <row r="534306" spans="19:20">
      <c r="S534306" s="33"/>
      <c r="T534306" s="33"/>
    </row>
    <row r="534323" spans="19:20">
      <c r="S534323" s="33"/>
      <c r="T534323" s="33"/>
    </row>
    <row r="534340" spans="19:20">
      <c r="S534340" s="33"/>
      <c r="T534340" s="33"/>
    </row>
    <row r="534357" spans="19:20">
      <c r="S534357" s="33"/>
      <c r="T534357" s="33"/>
    </row>
    <row r="534374" spans="19:20">
      <c r="S534374" s="33"/>
      <c r="T534374" s="33"/>
    </row>
    <row r="534391" spans="19:20">
      <c r="S534391" s="33"/>
      <c r="T534391" s="33"/>
    </row>
    <row r="534408" spans="19:20">
      <c r="S534408" s="33"/>
      <c r="T534408" s="33"/>
    </row>
    <row r="534425" spans="19:20">
      <c r="S534425" s="33"/>
      <c r="T534425" s="33"/>
    </row>
    <row r="534442" spans="19:20">
      <c r="S534442" s="33"/>
      <c r="T534442" s="33"/>
    </row>
    <row r="534459" spans="19:20">
      <c r="S534459" s="33"/>
      <c r="T534459" s="33"/>
    </row>
    <row r="534476" spans="19:20">
      <c r="S534476" s="33"/>
      <c r="T534476" s="33"/>
    </row>
    <row r="534493" spans="19:20">
      <c r="S534493" s="33"/>
      <c r="T534493" s="33"/>
    </row>
    <row r="534510" spans="19:20">
      <c r="S534510" s="33"/>
      <c r="T534510" s="33"/>
    </row>
    <row r="534527" spans="19:20">
      <c r="S534527" s="33"/>
      <c r="T534527" s="33"/>
    </row>
    <row r="534544" spans="19:20">
      <c r="S534544" s="33"/>
      <c r="T534544" s="33"/>
    </row>
    <row r="534561" spans="19:20">
      <c r="S534561" s="33"/>
      <c r="T534561" s="33"/>
    </row>
    <row r="534578" spans="19:20">
      <c r="S534578" s="33"/>
      <c r="T534578" s="33"/>
    </row>
    <row r="534595" spans="19:20">
      <c r="S534595" s="33"/>
      <c r="T534595" s="33"/>
    </row>
    <row r="534612" spans="19:20">
      <c r="S534612" s="33"/>
      <c r="T534612" s="33"/>
    </row>
    <row r="534629" spans="19:20">
      <c r="S534629" s="33"/>
      <c r="T534629" s="33"/>
    </row>
    <row r="534646" spans="19:20">
      <c r="S534646" s="33"/>
      <c r="T534646" s="33"/>
    </row>
    <row r="534663" spans="19:20">
      <c r="S534663" s="33"/>
      <c r="T534663" s="33"/>
    </row>
    <row r="534680" spans="19:20">
      <c r="S534680" s="33"/>
      <c r="T534680" s="33"/>
    </row>
    <row r="534697" spans="19:20">
      <c r="S534697" s="33"/>
      <c r="T534697" s="33"/>
    </row>
    <row r="534714" spans="19:20">
      <c r="S534714" s="33"/>
      <c r="T534714" s="33"/>
    </row>
    <row r="534731" spans="19:20">
      <c r="S534731" s="33"/>
      <c r="T534731" s="33"/>
    </row>
    <row r="534748" spans="19:20">
      <c r="S534748" s="33"/>
      <c r="T534748" s="33"/>
    </row>
    <row r="534765" spans="19:20">
      <c r="S534765" s="33"/>
      <c r="T534765" s="33"/>
    </row>
    <row r="534782" spans="19:20">
      <c r="S534782" s="33"/>
      <c r="T534782" s="33"/>
    </row>
    <row r="534799" spans="19:20">
      <c r="S534799" s="33"/>
      <c r="T534799" s="33"/>
    </row>
    <row r="534816" spans="19:20">
      <c r="S534816" s="33"/>
      <c r="T534816" s="33"/>
    </row>
    <row r="534833" spans="19:20">
      <c r="S534833" s="33"/>
      <c r="T534833" s="33"/>
    </row>
    <row r="534850" spans="19:20">
      <c r="S534850" s="33"/>
      <c r="T534850" s="33"/>
    </row>
    <row r="534867" spans="19:20">
      <c r="S534867" s="33"/>
      <c r="T534867" s="33"/>
    </row>
    <row r="534884" spans="19:20">
      <c r="S534884" s="33"/>
      <c r="T534884" s="33"/>
    </row>
    <row r="534901" spans="19:20">
      <c r="S534901" s="33"/>
      <c r="T534901" s="33"/>
    </row>
    <row r="534918" spans="19:20">
      <c r="S534918" s="33"/>
      <c r="T534918" s="33"/>
    </row>
    <row r="534935" spans="19:20">
      <c r="S534935" s="33"/>
      <c r="T534935" s="33"/>
    </row>
    <row r="534952" spans="19:20">
      <c r="S534952" s="33"/>
      <c r="T534952" s="33"/>
    </row>
    <row r="534969" spans="19:20">
      <c r="S534969" s="33"/>
      <c r="T534969" s="33"/>
    </row>
    <row r="534986" spans="19:20">
      <c r="S534986" s="33"/>
      <c r="T534986" s="33"/>
    </row>
    <row r="535003" spans="19:20">
      <c r="S535003" s="33"/>
      <c r="T535003" s="33"/>
    </row>
    <row r="535020" spans="19:20">
      <c r="S535020" s="33"/>
      <c r="T535020" s="33"/>
    </row>
    <row r="535037" spans="19:20">
      <c r="S535037" s="33"/>
      <c r="T535037" s="33"/>
    </row>
    <row r="535054" spans="19:20">
      <c r="S535054" s="33"/>
      <c r="T535054" s="33"/>
    </row>
    <row r="535071" spans="19:20">
      <c r="S535071" s="33"/>
      <c r="T535071" s="33"/>
    </row>
    <row r="535088" spans="19:20">
      <c r="S535088" s="33"/>
      <c r="T535088" s="33"/>
    </row>
    <row r="535105" spans="19:20">
      <c r="S535105" s="33"/>
      <c r="T535105" s="33"/>
    </row>
    <row r="535122" spans="19:20">
      <c r="S535122" s="33"/>
      <c r="T535122" s="33"/>
    </row>
    <row r="535139" spans="19:20">
      <c r="S535139" s="33"/>
      <c r="T535139" s="33"/>
    </row>
    <row r="535156" spans="19:20">
      <c r="S535156" s="33"/>
      <c r="T535156" s="33"/>
    </row>
    <row r="535173" spans="19:20">
      <c r="S535173" s="33"/>
      <c r="T535173" s="33"/>
    </row>
    <row r="535190" spans="19:20">
      <c r="S535190" s="33"/>
      <c r="T535190" s="33"/>
    </row>
    <row r="535207" spans="19:20">
      <c r="S535207" s="33"/>
      <c r="T535207" s="33"/>
    </row>
    <row r="535224" spans="19:20">
      <c r="S535224" s="33"/>
      <c r="T535224" s="33"/>
    </row>
    <row r="535241" spans="19:20">
      <c r="S535241" s="33"/>
      <c r="T535241" s="33"/>
    </row>
    <row r="535258" spans="19:20">
      <c r="S535258" s="33"/>
      <c r="T535258" s="33"/>
    </row>
    <row r="535275" spans="19:20">
      <c r="S535275" s="33"/>
      <c r="T535275" s="33"/>
    </row>
    <row r="535292" spans="19:20">
      <c r="S535292" s="33"/>
      <c r="T535292" s="33"/>
    </row>
    <row r="535309" spans="19:20">
      <c r="S535309" s="33"/>
      <c r="T535309" s="33"/>
    </row>
    <row r="535326" spans="19:20">
      <c r="S535326" s="33"/>
      <c r="T535326" s="33"/>
    </row>
    <row r="535343" spans="19:20">
      <c r="S535343" s="33"/>
      <c r="T535343" s="33"/>
    </row>
    <row r="535360" spans="19:20">
      <c r="S535360" s="33"/>
      <c r="T535360" s="33"/>
    </row>
    <row r="535377" spans="19:20">
      <c r="S535377" s="33"/>
      <c r="T535377" s="33"/>
    </row>
    <row r="535394" spans="19:20">
      <c r="S535394" s="33"/>
      <c r="T535394" s="33"/>
    </row>
    <row r="535411" spans="19:20">
      <c r="S535411" s="33"/>
      <c r="T535411" s="33"/>
    </row>
    <row r="535428" spans="19:20">
      <c r="S535428" s="33"/>
      <c r="T535428" s="33"/>
    </row>
    <row r="535445" spans="19:20">
      <c r="S535445" s="33"/>
      <c r="T535445" s="33"/>
    </row>
    <row r="535462" spans="19:20">
      <c r="S535462" s="33"/>
      <c r="T535462" s="33"/>
    </row>
    <row r="535479" spans="19:20">
      <c r="S535479" s="33"/>
      <c r="T535479" s="33"/>
    </row>
    <row r="535496" spans="19:20">
      <c r="S535496" s="33"/>
      <c r="T535496" s="33"/>
    </row>
    <row r="535513" spans="19:20">
      <c r="S535513" s="33"/>
      <c r="T535513" s="33"/>
    </row>
    <row r="535530" spans="19:20">
      <c r="S535530" s="33"/>
      <c r="T535530" s="33"/>
    </row>
    <row r="535547" spans="19:20">
      <c r="S535547" s="33"/>
      <c r="T535547" s="33"/>
    </row>
    <row r="535564" spans="19:20">
      <c r="S535564" s="33"/>
      <c r="T535564" s="33"/>
    </row>
    <row r="535581" spans="19:20">
      <c r="S535581" s="33"/>
      <c r="T535581" s="33"/>
    </row>
    <row r="535598" spans="19:20">
      <c r="S535598" s="33"/>
      <c r="T535598" s="33"/>
    </row>
    <row r="535615" spans="19:20">
      <c r="S535615" s="33"/>
      <c r="T535615" s="33"/>
    </row>
    <row r="535632" spans="19:20">
      <c r="S535632" s="33"/>
      <c r="T535632" s="33"/>
    </row>
    <row r="535649" spans="19:20">
      <c r="S535649" s="33"/>
      <c r="T535649" s="33"/>
    </row>
    <row r="535666" spans="19:20">
      <c r="S535666" s="33"/>
      <c r="T535666" s="33"/>
    </row>
    <row r="535683" spans="19:20">
      <c r="S535683" s="33"/>
      <c r="T535683" s="33"/>
    </row>
    <row r="535700" spans="19:20">
      <c r="S535700" s="33"/>
      <c r="T535700" s="33"/>
    </row>
    <row r="535717" spans="19:20">
      <c r="S535717" s="33"/>
      <c r="T535717" s="33"/>
    </row>
    <row r="535734" spans="19:20">
      <c r="S535734" s="33"/>
      <c r="T535734" s="33"/>
    </row>
    <row r="535751" spans="19:20">
      <c r="S535751" s="33"/>
      <c r="T535751" s="33"/>
    </row>
    <row r="535768" spans="19:20">
      <c r="S535768" s="33"/>
      <c r="T535768" s="33"/>
    </row>
    <row r="535785" spans="19:20">
      <c r="S535785" s="33"/>
      <c r="T535785" s="33"/>
    </row>
    <row r="535802" spans="19:20">
      <c r="S535802" s="33"/>
      <c r="T535802" s="33"/>
    </row>
    <row r="535819" spans="19:20">
      <c r="S535819" s="33"/>
      <c r="T535819" s="33"/>
    </row>
    <row r="535836" spans="19:20">
      <c r="S535836" s="33"/>
      <c r="T535836" s="33"/>
    </row>
    <row r="535853" spans="19:20">
      <c r="S535853" s="33"/>
      <c r="T535853" s="33"/>
    </row>
    <row r="535870" spans="19:20">
      <c r="S535870" s="33"/>
      <c r="T535870" s="33"/>
    </row>
    <row r="535887" spans="19:20">
      <c r="S535887" s="33"/>
      <c r="T535887" s="33"/>
    </row>
    <row r="535904" spans="19:20">
      <c r="S535904" s="33"/>
      <c r="T535904" s="33"/>
    </row>
    <row r="535921" spans="19:20">
      <c r="S535921" s="33"/>
      <c r="T535921" s="33"/>
    </row>
    <row r="535938" spans="19:20">
      <c r="S535938" s="33"/>
      <c r="T535938" s="33"/>
    </row>
    <row r="535955" spans="19:20">
      <c r="S535955" s="33"/>
      <c r="T535955" s="33"/>
    </row>
    <row r="535972" spans="19:20">
      <c r="S535972" s="33"/>
      <c r="T535972" s="33"/>
    </row>
    <row r="535989" spans="19:20">
      <c r="S535989" s="33"/>
      <c r="T535989" s="33"/>
    </row>
    <row r="536006" spans="19:20">
      <c r="S536006" s="33"/>
      <c r="T536006" s="33"/>
    </row>
    <row r="536023" spans="19:20">
      <c r="S536023" s="33"/>
      <c r="T536023" s="33"/>
    </row>
    <row r="536040" spans="19:20">
      <c r="S536040" s="33"/>
      <c r="T536040" s="33"/>
    </row>
    <row r="536057" spans="19:20">
      <c r="S536057" s="33"/>
      <c r="T536057" s="33"/>
    </row>
    <row r="536074" spans="19:20">
      <c r="S536074" s="33"/>
      <c r="T536074" s="33"/>
    </row>
    <row r="536091" spans="19:20">
      <c r="S536091" s="33"/>
      <c r="T536091" s="33"/>
    </row>
    <row r="536108" spans="19:20">
      <c r="S536108" s="33"/>
      <c r="T536108" s="33"/>
    </row>
    <row r="536125" spans="19:20">
      <c r="S536125" s="33"/>
      <c r="T536125" s="33"/>
    </row>
    <row r="536142" spans="19:20">
      <c r="S536142" s="33"/>
      <c r="T536142" s="33"/>
    </row>
    <row r="536159" spans="19:20">
      <c r="S536159" s="33"/>
      <c r="T536159" s="33"/>
    </row>
    <row r="536176" spans="19:20">
      <c r="S536176" s="33"/>
      <c r="T536176" s="33"/>
    </row>
    <row r="536193" spans="19:20">
      <c r="S536193" s="33"/>
      <c r="T536193" s="33"/>
    </row>
    <row r="536210" spans="19:20">
      <c r="S536210" s="33"/>
      <c r="T536210" s="33"/>
    </row>
    <row r="536227" spans="19:20">
      <c r="S536227" s="33"/>
      <c r="T536227" s="33"/>
    </row>
    <row r="536244" spans="19:20">
      <c r="S536244" s="33"/>
      <c r="T536244" s="33"/>
    </row>
    <row r="536261" spans="19:20">
      <c r="S536261" s="33"/>
      <c r="T536261" s="33"/>
    </row>
    <row r="536278" spans="19:20">
      <c r="S536278" s="33"/>
      <c r="T536278" s="33"/>
    </row>
    <row r="536295" spans="19:20">
      <c r="S536295" s="33"/>
      <c r="T536295" s="33"/>
    </row>
    <row r="536312" spans="19:20">
      <c r="S536312" s="33"/>
      <c r="T536312" s="33"/>
    </row>
    <row r="536329" spans="19:20">
      <c r="S536329" s="33"/>
      <c r="T536329" s="33"/>
    </row>
    <row r="536346" spans="19:20">
      <c r="S536346" s="33"/>
      <c r="T536346" s="33"/>
    </row>
    <row r="536363" spans="19:20">
      <c r="S536363" s="33"/>
      <c r="T536363" s="33"/>
    </row>
    <row r="536380" spans="19:20">
      <c r="S536380" s="33"/>
      <c r="T536380" s="33"/>
    </row>
    <row r="536397" spans="19:20">
      <c r="S536397" s="33"/>
      <c r="T536397" s="33"/>
    </row>
    <row r="536414" spans="19:20">
      <c r="S536414" s="33"/>
      <c r="T536414" s="33"/>
    </row>
    <row r="536431" spans="19:20">
      <c r="S536431" s="33"/>
      <c r="T536431" s="33"/>
    </row>
    <row r="536448" spans="19:20">
      <c r="S536448" s="33"/>
      <c r="T536448" s="33"/>
    </row>
    <row r="536465" spans="19:20">
      <c r="S536465" s="33"/>
      <c r="T536465" s="33"/>
    </row>
    <row r="536482" spans="19:20">
      <c r="S536482" s="33"/>
      <c r="T536482" s="33"/>
    </row>
    <row r="536499" spans="19:20">
      <c r="S536499" s="33"/>
      <c r="T536499" s="33"/>
    </row>
    <row r="536516" spans="19:20">
      <c r="S536516" s="33"/>
      <c r="T536516" s="33"/>
    </row>
    <row r="536533" spans="19:20">
      <c r="S536533" s="33"/>
      <c r="T536533" s="33"/>
    </row>
    <row r="536550" spans="19:20">
      <c r="S536550" s="33"/>
      <c r="T536550" s="33"/>
    </row>
    <row r="536567" spans="19:20">
      <c r="S536567" s="33"/>
      <c r="T536567" s="33"/>
    </row>
    <row r="536584" spans="19:20">
      <c r="S536584" s="33"/>
      <c r="T536584" s="33"/>
    </row>
    <row r="536601" spans="19:20">
      <c r="S536601" s="33"/>
      <c r="T536601" s="33"/>
    </row>
    <row r="536618" spans="19:20">
      <c r="S536618" s="33"/>
      <c r="T536618" s="33"/>
    </row>
    <row r="536635" spans="19:20">
      <c r="S536635" s="33"/>
      <c r="T536635" s="33"/>
    </row>
    <row r="536652" spans="19:20">
      <c r="S536652" s="33"/>
      <c r="T536652" s="33"/>
    </row>
    <row r="536669" spans="19:20">
      <c r="S536669" s="33"/>
      <c r="T536669" s="33"/>
    </row>
    <row r="536686" spans="19:20">
      <c r="S536686" s="33"/>
      <c r="T536686" s="33"/>
    </row>
    <row r="536703" spans="19:20">
      <c r="S536703" s="33"/>
      <c r="T536703" s="33"/>
    </row>
    <row r="536720" spans="19:20">
      <c r="S536720" s="33"/>
      <c r="T536720" s="33"/>
    </row>
    <row r="536737" spans="19:20">
      <c r="S536737" s="33"/>
      <c r="T536737" s="33"/>
    </row>
    <row r="536754" spans="19:20">
      <c r="S536754" s="33"/>
      <c r="T536754" s="33"/>
    </row>
    <row r="536771" spans="19:20">
      <c r="S536771" s="33"/>
      <c r="T536771" s="33"/>
    </row>
    <row r="536788" spans="19:20">
      <c r="S536788" s="33"/>
      <c r="T536788" s="33"/>
    </row>
    <row r="536805" spans="19:20">
      <c r="S536805" s="33"/>
      <c r="T536805" s="33"/>
    </row>
    <row r="536822" spans="19:20">
      <c r="S536822" s="33"/>
      <c r="T536822" s="33"/>
    </row>
    <row r="536839" spans="19:20">
      <c r="S536839" s="33"/>
      <c r="T536839" s="33"/>
    </row>
    <row r="536856" spans="19:20">
      <c r="S536856" s="33"/>
      <c r="T536856" s="33"/>
    </row>
    <row r="536873" spans="19:20">
      <c r="S536873" s="33"/>
      <c r="T536873" s="33"/>
    </row>
    <row r="536890" spans="19:20">
      <c r="S536890" s="33"/>
      <c r="T536890" s="33"/>
    </row>
    <row r="536907" spans="19:20">
      <c r="S536907" s="33"/>
      <c r="T536907" s="33"/>
    </row>
    <row r="536924" spans="19:20">
      <c r="S536924" s="33"/>
      <c r="T536924" s="33"/>
    </row>
    <row r="536941" spans="19:20">
      <c r="S536941" s="33"/>
      <c r="T536941" s="33"/>
    </row>
    <row r="536958" spans="19:20">
      <c r="S536958" s="33"/>
      <c r="T536958" s="33"/>
    </row>
    <row r="536975" spans="19:20">
      <c r="S536975" s="33"/>
      <c r="T536975" s="33"/>
    </row>
    <row r="536992" spans="19:20">
      <c r="S536992" s="33"/>
      <c r="T536992" s="33"/>
    </row>
    <row r="537009" spans="19:20">
      <c r="S537009" s="33"/>
      <c r="T537009" s="33"/>
    </row>
    <row r="537026" spans="19:20">
      <c r="S537026" s="33"/>
      <c r="T537026" s="33"/>
    </row>
    <row r="537043" spans="19:20">
      <c r="S537043" s="33"/>
      <c r="T537043" s="33"/>
    </row>
    <row r="537060" spans="19:20">
      <c r="S537060" s="33"/>
      <c r="T537060" s="33"/>
    </row>
    <row r="537077" spans="19:20">
      <c r="S537077" s="33"/>
      <c r="T537077" s="33"/>
    </row>
    <row r="537094" spans="19:20">
      <c r="S537094" s="33"/>
      <c r="T537094" s="33"/>
    </row>
    <row r="537111" spans="19:20">
      <c r="S537111" s="33"/>
      <c r="T537111" s="33"/>
    </row>
    <row r="537128" spans="19:20">
      <c r="S537128" s="33"/>
      <c r="T537128" s="33"/>
    </row>
    <row r="537145" spans="19:20">
      <c r="S537145" s="33"/>
      <c r="T537145" s="33"/>
    </row>
    <row r="537162" spans="19:20">
      <c r="S537162" s="33"/>
      <c r="T537162" s="33"/>
    </row>
    <row r="537179" spans="19:20">
      <c r="S537179" s="33"/>
      <c r="T537179" s="33"/>
    </row>
    <row r="537196" spans="19:20">
      <c r="S537196" s="33"/>
      <c r="T537196" s="33"/>
    </row>
    <row r="537213" spans="19:20">
      <c r="S537213" s="33"/>
      <c r="T537213" s="33"/>
    </row>
    <row r="537230" spans="19:20">
      <c r="S537230" s="33"/>
      <c r="T537230" s="33"/>
    </row>
    <row r="537247" spans="19:20">
      <c r="S537247" s="33"/>
      <c r="T537247" s="33"/>
    </row>
    <row r="537264" spans="19:20">
      <c r="S537264" s="33"/>
      <c r="T537264" s="33"/>
    </row>
    <row r="537281" spans="19:20">
      <c r="S537281" s="33"/>
      <c r="T537281" s="33"/>
    </row>
    <row r="537298" spans="19:20">
      <c r="S537298" s="33"/>
      <c r="T537298" s="33"/>
    </row>
    <row r="537315" spans="19:20">
      <c r="S537315" s="33"/>
      <c r="T537315" s="33"/>
    </row>
    <row r="537332" spans="19:20">
      <c r="S537332" s="33"/>
      <c r="T537332" s="33"/>
    </row>
    <row r="537349" spans="19:20">
      <c r="S537349" s="33"/>
      <c r="T537349" s="33"/>
    </row>
    <row r="537366" spans="19:20">
      <c r="S537366" s="33"/>
      <c r="T537366" s="33"/>
    </row>
    <row r="537383" spans="19:20">
      <c r="S537383" s="33"/>
      <c r="T537383" s="33"/>
    </row>
    <row r="537400" spans="19:20">
      <c r="S537400" s="33"/>
      <c r="T537400" s="33"/>
    </row>
    <row r="537417" spans="19:20">
      <c r="S537417" s="33"/>
      <c r="T537417" s="33"/>
    </row>
    <row r="537434" spans="19:20">
      <c r="S537434" s="33"/>
      <c r="T537434" s="33"/>
    </row>
    <row r="537451" spans="19:20">
      <c r="S537451" s="33"/>
      <c r="T537451" s="33"/>
    </row>
    <row r="537468" spans="19:20">
      <c r="S537468" s="33"/>
      <c r="T537468" s="33"/>
    </row>
    <row r="537485" spans="19:20">
      <c r="S537485" s="33"/>
      <c r="T537485" s="33"/>
    </row>
    <row r="537502" spans="19:20">
      <c r="S537502" s="33"/>
      <c r="T537502" s="33"/>
    </row>
    <row r="537519" spans="19:20">
      <c r="S537519" s="33"/>
      <c r="T537519" s="33"/>
    </row>
    <row r="537536" spans="19:20">
      <c r="S537536" s="33"/>
      <c r="T537536" s="33"/>
    </row>
    <row r="537553" spans="19:20">
      <c r="S537553" s="33"/>
      <c r="T537553" s="33"/>
    </row>
    <row r="537570" spans="19:20">
      <c r="S537570" s="33"/>
      <c r="T537570" s="33"/>
    </row>
    <row r="537587" spans="19:20">
      <c r="S537587" s="33"/>
      <c r="T537587" s="33"/>
    </row>
    <row r="537604" spans="19:20">
      <c r="S537604" s="33"/>
      <c r="T537604" s="33"/>
    </row>
    <row r="537621" spans="19:20">
      <c r="S537621" s="33"/>
      <c r="T537621" s="33"/>
    </row>
    <row r="537638" spans="19:20">
      <c r="S537638" s="33"/>
      <c r="T537638" s="33"/>
    </row>
    <row r="537655" spans="19:20">
      <c r="S537655" s="33"/>
      <c r="T537655" s="33"/>
    </row>
    <row r="537672" spans="19:20">
      <c r="S537672" s="33"/>
      <c r="T537672" s="33"/>
    </row>
    <row r="537689" spans="19:20">
      <c r="S537689" s="33"/>
      <c r="T537689" s="33"/>
    </row>
    <row r="537706" spans="19:20">
      <c r="S537706" s="33"/>
      <c r="T537706" s="33"/>
    </row>
    <row r="537723" spans="19:20">
      <c r="S537723" s="33"/>
      <c r="T537723" s="33"/>
    </row>
    <row r="537740" spans="19:20">
      <c r="S537740" s="33"/>
      <c r="T537740" s="33"/>
    </row>
    <row r="537757" spans="19:20">
      <c r="S537757" s="33"/>
      <c r="T537757" s="33"/>
    </row>
    <row r="537774" spans="19:20">
      <c r="S537774" s="33"/>
      <c r="T537774" s="33"/>
    </row>
    <row r="537791" spans="19:20">
      <c r="S537791" s="33"/>
      <c r="T537791" s="33"/>
    </row>
    <row r="537808" spans="19:20">
      <c r="S537808" s="33"/>
      <c r="T537808" s="33"/>
    </row>
    <row r="537825" spans="19:20">
      <c r="S537825" s="33"/>
      <c r="T537825" s="33"/>
    </row>
    <row r="537842" spans="19:20">
      <c r="S537842" s="33"/>
      <c r="T537842" s="33"/>
    </row>
    <row r="537859" spans="19:20">
      <c r="S537859" s="33"/>
      <c r="T537859" s="33"/>
    </row>
    <row r="537876" spans="19:20">
      <c r="S537876" s="33"/>
      <c r="T537876" s="33"/>
    </row>
    <row r="537893" spans="19:20">
      <c r="S537893" s="33"/>
      <c r="T537893" s="33"/>
    </row>
    <row r="537910" spans="19:20">
      <c r="S537910" s="33"/>
      <c r="T537910" s="33"/>
    </row>
    <row r="537927" spans="19:20">
      <c r="S537927" s="33"/>
      <c r="T537927" s="33"/>
    </row>
    <row r="537944" spans="19:20">
      <c r="S537944" s="33"/>
      <c r="T537944" s="33"/>
    </row>
    <row r="537961" spans="19:20">
      <c r="S537961" s="33"/>
      <c r="T537961" s="33"/>
    </row>
    <row r="537978" spans="19:20">
      <c r="S537978" s="33"/>
      <c r="T537978" s="33"/>
    </row>
    <row r="537995" spans="19:20">
      <c r="S537995" s="33"/>
      <c r="T537995" s="33"/>
    </row>
    <row r="538012" spans="19:20">
      <c r="S538012" s="33"/>
      <c r="T538012" s="33"/>
    </row>
    <row r="538029" spans="19:20">
      <c r="S538029" s="33"/>
      <c r="T538029" s="33"/>
    </row>
    <row r="538046" spans="19:20">
      <c r="S538046" s="33"/>
      <c r="T538046" s="33"/>
    </row>
    <row r="538063" spans="19:20">
      <c r="S538063" s="33"/>
      <c r="T538063" s="33"/>
    </row>
    <row r="538080" spans="19:20">
      <c r="S538080" s="33"/>
      <c r="T538080" s="33"/>
    </row>
    <row r="538097" spans="19:20">
      <c r="S538097" s="33"/>
      <c r="T538097" s="33"/>
    </row>
    <row r="538114" spans="19:20">
      <c r="S538114" s="33"/>
      <c r="T538114" s="33"/>
    </row>
    <row r="538131" spans="19:20">
      <c r="S538131" s="33"/>
      <c r="T538131" s="33"/>
    </row>
    <row r="538148" spans="19:20">
      <c r="S538148" s="33"/>
      <c r="T538148" s="33"/>
    </row>
    <row r="538165" spans="19:20">
      <c r="S538165" s="33"/>
      <c r="T538165" s="33"/>
    </row>
    <row r="538182" spans="19:20">
      <c r="S538182" s="33"/>
      <c r="T538182" s="33"/>
    </row>
    <row r="538199" spans="19:20">
      <c r="S538199" s="33"/>
      <c r="T538199" s="33"/>
    </row>
    <row r="538216" spans="19:20">
      <c r="S538216" s="33"/>
      <c r="T538216" s="33"/>
    </row>
    <row r="538233" spans="19:20">
      <c r="S538233" s="33"/>
      <c r="T538233" s="33"/>
    </row>
    <row r="538250" spans="19:20">
      <c r="S538250" s="33"/>
      <c r="T538250" s="33"/>
    </row>
    <row r="538267" spans="19:20">
      <c r="S538267" s="33"/>
      <c r="T538267" s="33"/>
    </row>
    <row r="538284" spans="19:20">
      <c r="S538284" s="33"/>
      <c r="T538284" s="33"/>
    </row>
    <row r="538301" spans="19:20">
      <c r="S538301" s="33"/>
      <c r="T538301" s="33"/>
    </row>
    <row r="538318" spans="19:20">
      <c r="S538318" s="33"/>
      <c r="T538318" s="33"/>
    </row>
    <row r="538335" spans="19:20">
      <c r="S538335" s="33"/>
      <c r="T538335" s="33"/>
    </row>
    <row r="538352" spans="19:20">
      <c r="S538352" s="33"/>
      <c r="T538352" s="33"/>
    </row>
    <row r="538369" spans="19:20">
      <c r="S538369" s="33"/>
      <c r="T538369" s="33"/>
    </row>
    <row r="538386" spans="19:20">
      <c r="S538386" s="33"/>
      <c r="T538386" s="33"/>
    </row>
    <row r="538403" spans="19:20">
      <c r="S538403" s="33"/>
      <c r="T538403" s="33"/>
    </row>
    <row r="538420" spans="19:20">
      <c r="S538420" s="33"/>
      <c r="T538420" s="33"/>
    </row>
    <row r="538437" spans="19:20">
      <c r="S538437" s="33"/>
      <c r="T538437" s="33"/>
    </row>
    <row r="538454" spans="19:20">
      <c r="S538454" s="33"/>
      <c r="T538454" s="33"/>
    </row>
    <row r="538471" spans="19:20">
      <c r="S538471" s="33"/>
      <c r="T538471" s="33"/>
    </row>
    <row r="538488" spans="19:20">
      <c r="S538488" s="33"/>
      <c r="T538488" s="33"/>
    </row>
    <row r="538505" spans="19:20">
      <c r="S538505" s="33"/>
      <c r="T538505" s="33"/>
    </row>
    <row r="538522" spans="19:20">
      <c r="S538522" s="33"/>
      <c r="T538522" s="33"/>
    </row>
    <row r="538539" spans="19:20">
      <c r="S538539" s="33"/>
      <c r="T538539" s="33"/>
    </row>
    <row r="538556" spans="19:20">
      <c r="S538556" s="33"/>
      <c r="T538556" s="33"/>
    </row>
    <row r="538573" spans="19:20">
      <c r="S538573" s="33"/>
      <c r="T538573" s="33"/>
    </row>
    <row r="538590" spans="19:20">
      <c r="S538590" s="33"/>
      <c r="T538590" s="33"/>
    </row>
    <row r="538607" spans="19:20">
      <c r="S538607" s="33"/>
      <c r="T538607" s="33"/>
    </row>
    <row r="538624" spans="19:20">
      <c r="S538624" s="33"/>
      <c r="T538624" s="33"/>
    </row>
    <row r="538641" spans="19:20">
      <c r="S538641" s="33"/>
      <c r="T538641" s="33"/>
    </row>
    <row r="538658" spans="19:20">
      <c r="S538658" s="33"/>
      <c r="T538658" s="33"/>
    </row>
    <row r="538675" spans="19:20">
      <c r="S538675" s="33"/>
      <c r="T538675" s="33"/>
    </row>
    <row r="538692" spans="19:20">
      <c r="S538692" s="33"/>
      <c r="T538692" s="33"/>
    </row>
    <row r="538709" spans="19:20">
      <c r="S538709" s="33"/>
      <c r="T538709" s="33"/>
    </row>
    <row r="538726" spans="19:20">
      <c r="S538726" s="33"/>
      <c r="T538726" s="33"/>
    </row>
    <row r="538743" spans="19:20">
      <c r="S538743" s="33"/>
      <c r="T538743" s="33"/>
    </row>
    <row r="538760" spans="19:20">
      <c r="S538760" s="33"/>
      <c r="T538760" s="33"/>
    </row>
    <row r="538777" spans="19:20">
      <c r="S538777" s="33"/>
      <c r="T538777" s="33"/>
    </row>
    <row r="538794" spans="19:20">
      <c r="S538794" s="33"/>
      <c r="T538794" s="33"/>
    </row>
    <row r="538811" spans="19:20">
      <c r="S538811" s="33"/>
      <c r="T538811" s="33"/>
    </row>
    <row r="538828" spans="19:20">
      <c r="S538828" s="33"/>
      <c r="T538828" s="33"/>
    </row>
    <row r="538845" spans="19:20">
      <c r="S538845" s="33"/>
      <c r="T538845" s="33"/>
    </row>
    <row r="538862" spans="19:20">
      <c r="S538862" s="33"/>
      <c r="T538862" s="33"/>
    </row>
    <row r="538879" spans="19:20">
      <c r="S538879" s="33"/>
      <c r="T538879" s="33"/>
    </row>
    <row r="538896" spans="19:20">
      <c r="S538896" s="33"/>
      <c r="T538896" s="33"/>
    </row>
    <row r="538913" spans="19:20">
      <c r="S538913" s="33"/>
      <c r="T538913" s="33"/>
    </row>
    <row r="538930" spans="19:20">
      <c r="S538930" s="33"/>
      <c r="T538930" s="33"/>
    </row>
    <row r="538947" spans="19:20">
      <c r="S538947" s="33"/>
      <c r="T538947" s="33"/>
    </row>
    <row r="538964" spans="19:20">
      <c r="S538964" s="33"/>
      <c r="T538964" s="33"/>
    </row>
    <row r="538981" spans="19:20">
      <c r="S538981" s="33"/>
      <c r="T538981" s="33"/>
    </row>
    <row r="538998" spans="19:20">
      <c r="S538998" s="33"/>
      <c r="T538998" s="33"/>
    </row>
    <row r="539015" spans="19:20">
      <c r="S539015" s="33"/>
      <c r="T539015" s="33"/>
    </row>
    <row r="539032" spans="19:20">
      <c r="S539032" s="33"/>
      <c r="T539032" s="33"/>
    </row>
    <row r="539049" spans="19:20">
      <c r="S539049" s="33"/>
      <c r="T539049" s="33"/>
    </row>
    <row r="539066" spans="19:20">
      <c r="S539066" s="33"/>
      <c r="T539066" s="33"/>
    </row>
    <row r="539083" spans="19:20">
      <c r="S539083" s="33"/>
      <c r="T539083" s="33"/>
    </row>
    <row r="539100" spans="19:20">
      <c r="S539100" s="33"/>
      <c r="T539100" s="33"/>
    </row>
    <row r="539117" spans="19:20">
      <c r="S539117" s="33"/>
      <c r="T539117" s="33"/>
    </row>
    <row r="539134" spans="19:20">
      <c r="S539134" s="33"/>
      <c r="T539134" s="33"/>
    </row>
    <row r="539151" spans="19:20">
      <c r="S539151" s="33"/>
      <c r="T539151" s="33"/>
    </row>
    <row r="539168" spans="19:20">
      <c r="S539168" s="33"/>
      <c r="T539168" s="33"/>
    </row>
    <row r="539185" spans="19:20">
      <c r="S539185" s="33"/>
      <c r="T539185" s="33"/>
    </row>
    <row r="539202" spans="19:20">
      <c r="S539202" s="33"/>
      <c r="T539202" s="33"/>
    </row>
    <row r="539219" spans="19:20">
      <c r="S539219" s="33"/>
      <c r="T539219" s="33"/>
    </row>
    <row r="539236" spans="19:20">
      <c r="S539236" s="33"/>
      <c r="T539236" s="33"/>
    </row>
    <row r="539253" spans="19:20">
      <c r="S539253" s="33"/>
      <c r="T539253" s="33"/>
    </row>
    <row r="539270" spans="19:20">
      <c r="S539270" s="33"/>
      <c r="T539270" s="33"/>
    </row>
    <row r="539287" spans="19:20">
      <c r="S539287" s="33"/>
      <c r="T539287" s="33"/>
    </row>
    <row r="539304" spans="19:20">
      <c r="S539304" s="33"/>
      <c r="T539304" s="33"/>
    </row>
    <row r="539321" spans="19:20">
      <c r="S539321" s="33"/>
      <c r="T539321" s="33"/>
    </row>
    <row r="539338" spans="19:20">
      <c r="S539338" s="33"/>
      <c r="T539338" s="33"/>
    </row>
    <row r="539355" spans="19:20">
      <c r="S539355" s="33"/>
      <c r="T539355" s="33"/>
    </row>
    <row r="539372" spans="19:20">
      <c r="S539372" s="33"/>
      <c r="T539372" s="33"/>
    </row>
    <row r="539389" spans="19:20">
      <c r="S539389" s="33"/>
      <c r="T539389" s="33"/>
    </row>
    <row r="539406" spans="19:20">
      <c r="S539406" s="33"/>
      <c r="T539406" s="33"/>
    </row>
    <row r="539423" spans="19:20">
      <c r="S539423" s="33"/>
      <c r="T539423" s="33"/>
    </row>
    <row r="539440" spans="19:20">
      <c r="S539440" s="33"/>
      <c r="T539440" s="33"/>
    </row>
    <row r="539457" spans="19:20">
      <c r="S539457" s="33"/>
      <c r="T539457" s="33"/>
    </row>
    <row r="539474" spans="19:20">
      <c r="S539474" s="33"/>
      <c r="T539474" s="33"/>
    </row>
    <row r="539491" spans="19:20">
      <c r="S539491" s="33"/>
      <c r="T539491" s="33"/>
    </row>
    <row r="539508" spans="19:20">
      <c r="S539508" s="33"/>
      <c r="T539508" s="33"/>
    </row>
    <row r="539525" spans="19:20">
      <c r="S539525" s="33"/>
      <c r="T539525" s="33"/>
    </row>
    <row r="539542" spans="19:20">
      <c r="S539542" s="33"/>
      <c r="T539542" s="33"/>
    </row>
    <row r="539559" spans="19:20">
      <c r="S539559" s="33"/>
      <c r="T539559" s="33"/>
    </row>
    <row r="539576" spans="19:20">
      <c r="S539576" s="33"/>
      <c r="T539576" s="33"/>
    </row>
    <row r="539593" spans="19:20">
      <c r="S539593" s="33"/>
      <c r="T539593" s="33"/>
    </row>
    <row r="539610" spans="19:20">
      <c r="S539610" s="33"/>
      <c r="T539610" s="33"/>
    </row>
    <row r="539627" spans="19:20">
      <c r="S539627" s="33"/>
      <c r="T539627" s="33"/>
    </row>
    <row r="539644" spans="19:20">
      <c r="S539644" s="33"/>
      <c r="T539644" s="33"/>
    </row>
    <row r="539661" spans="19:20">
      <c r="S539661" s="33"/>
      <c r="T539661" s="33"/>
    </row>
    <row r="539678" spans="19:20">
      <c r="S539678" s="33"/>
      <c r="T539678" s="33"/>
    </row>
    <row r="539695" spans="19:20">
      <c r="S539695" s="33"/>
      <c r="T539695" s="33"/>
    </row>
    <row r="539712" spans="19:20">
      <c r="S539712" s="33"/>
      <c r="T539712" s="33"/>
    </row>
    <row r="539729" spans="19:20">
      <c r="S539729" s="33"/>
      <c r="T539729" s="33"/>
    </row>
    <row r="539746" spans="19:20">
      <c r="S539746" s="33"/>
      <c r="T539746" s="33"/>
    </row>
    <row r="539763" spans="19:20">
      <c r="S539763" s="33"/>
      <c r="T539763" s="33"/>
    </row>
    <row r="539780" spans="19:20">
      <c r="S539780" s="33"/>
      <c r="T539780" s="33"/>
    </row>
    <row r="539797" spans="19:20">
      <c r="S539797" s="33"/>
      <c r="T539797" s="33"/>
    </row>
    <row r="539814" spans="19:20">
      <c r="S539814" s="33"/>
      <c r="T539814" s="33"/>
    </row>
    <row r="539831" spans="19:20">
      <c r="S539831" s="33"/>
      <c r="T539831" s="33"/>
    </row>
    <row r="539848" spans="19:20">
      <c r="S539848" s="33"/>
      <c r="T539848" s="33"/>
    </row>
    <row r="539865" spans="19:20">
      <c r="S539865" s="33"/>
      <c r="T539865" s="33"/>
    </row>
    <row r="539882" spans="19:20">
      <c r="S539882" s="33"/>
      <c r="T539882" s="33"/>
    </row>
    <row r="539899" spans="19:20">
      <c r="S539899" s="33"/>
      <c r="T539899" s="33"/>
    </row>
    <row r="539916" spans="19:20">
      <c r="S539916" s="33"/>
      <c r="T539916" s="33"/>
    </row>
    <row r="539933" spans="19:20">
      <c r="S539933" s="33"/>
      <c r="T539933" s="33"/>
    </row>
    <row r="539950" spans="19:20">
      <c r="S539950" s="33"/>
      <c r="T539950" s="33"/>
    </row>
    <row r="539967" spans="19:20">
      <c r="S539967" s="33"/>
      <c r="T539967" s="33"/>
    </row>
    <row r="539984" spans="19:20">
      <c r="S539984" s="33"/>
      <c r="T539984" s="33"/>
    </row>
    <row r="540001" spans="19:20">
      <c r="S540001" s="33"/>
      <c r="T540001" s="33"/>
    </row>
    <row r="540018" spans="19:20">
      <c r="S540018" s="33"/>
      <c r="T540018" s="33"/>
    </row>
    <row r="540035" spans="19:20">
      <c r="S540035" s="33"/>
      <c r="T540035" s="33"/>
    </row>
    <row r="540052" spans="19:20">
      <c r="S540052" s="33"/>
      <c r="T540052" s="33"/>
    </row>
    <row r="540069" spans="19:20">
      <c r="S540069" s="33"/>
      <c r="T540069" s="33"/>
    </row>
    <row r="540086" spans="19:20">
      <c r="S540086" s="33"/>
      <c r="T540086" s="33"/>
    </row>
    <row r="540103" spans="19:20">
      <c r="S540103" s="33"/>
      <c r="T540103" s="33"/>
    </row>
    <row r="540120" spans="19:20">
      <c r="S540120" s="33"/>
      <c r="T540120" s="33"/>
    </row>
    <row r="540137" spans="19:20">
      <c r="S540137" s="33"/>
      <c r="T540137" s="33"/>
    </row>
    <row r="540154" spans="19:20">
      <c r="S540154" s="33"/>
      <c r="T540154" s="33"/>
    </row>
    <row r="540171" spans="19:20">
      <c r="S540171" s="33"/>
      <c r="T540171" s="33"/>
    </row>
    <row r="540188" spans="19:20">
      <c r="S540188" s="33"/>
      <c r="T540188" s="33"/>
    </row>
    <row r="540205" spans="19:20">
      <c r="S540205" s="33"/>
      <c r="T540205" s="33"/>
    </row>
    <row r="540222" spans="19:20">
      <c r="S540222" s="33"/>
      <c r="T540222" s="33"/>
    </row>
    <row r="540239" spans="19:20">
      <c r="S540239" s="33"/>
      <c r="T540239" s="33"/>
    </row>
    <row r="540256" spans="19:20">
      <c r="S540256" s="33"/>
      <c r="T540256" s="33"/>
    </row>
    <row r="540273" spans="19:20">
      <c r="S540273" s="33"/>
      <c r="T540273" s="33"/>
    </row>
    <row r="540290" spans="19:20">
      <c r="S540290" s="33"/>
      <c r="T540290" s="33"/>
    </row>
    <row r="540307" spans="19:20">
      <c r="S540307" s="33"/>
      <c r="T540307" s="33"/>
    </row>
    <row r="540324" spans="19:20">
      <c r="S540324" s="33"/>
      <c r="T540324" s="33"/>
    </row>
    <row r="540341" spans="19:20">
      <c r="S540341" s="33"/>
      <c r="T540341" s="33"/>
    </row>
    <row r="540358" spans="19:20">
      <c r="S540358" s="33"/>
      <c r="T540358" s="33"/>
    </row>
    <row r="540375" spans="19:20">
      <c r="S540375" s="33"/>
      <c r="T540375" s="33"/>
    </row>
    <row r="540392" spans="19:20">
      <c r="S540392" s="33"/>
      <c r="T540392" s="33"/>
    </row>
    <row r="540409" spans="19:20">
      <c r="S540409" s="33"/>
      <c r="T540409" s="33"/>
    </row>
    <row r="540426" spans="19:20">
      <c r="S540426" s="33"/>
      <c r="T540426" s="33"/>
    </row>
    <row r="540443" spans="19:20">
      <c r="S540443" s="33"/>
      <c r="T540443" s="33"/>
    </row>
    <row r="540460" spans="19:20">
      <c r="S540460" s="33"/>
      <c r="T540460" s="33"/>
    </row>
    <row r="540477" spans="19:20">
      <c r="S540477" s="33"/>
      <c r="T540477" s="33"/>
    </row>
    <row r="540494" spans="19:20">
      <c r="S540494" s="33"/>
      <c r="T540494" s="33"/>
    </row>
    <row r="540511" spans="19:20">
      <c r="S540511" s="33"/>
      <c r="T540511" s="33"/>
    </row>
    <row r="540528" spans="19:20">
      <c r="S540528" s="33"/>
      <c r="T540528" s="33"/>
    </row>
    <row r="540545" spans="19:20">
      <c r="S540545" s="33"/>
      <c r="T540545" s="33"/>
    </row>
    <row r="540562" spans="19:20">
      <c r="S540562" s="33"/>
      <c r="T540562" s="33"/>
    </row>
    <row r="540579" spans="19:20">
      <c r="S540579" s="33"/>
      <c r="T540579" s="33"/>
    </row>
    <row r="540596" spans="19:20">
      <c r="S540596" s="33"/>
      <c r="T540596" s="33"/>
    </row>
    <row r="540613" spans="19:20">
      <c r="S540613" s="33"/>
      <c r="T540613" s="33"/>
    </row>
    <row r="540630" spans="19:20">
      <c r="S540630" s="33"/>
      <c r="T540630" s="33"/>
    </row>
    <row r="540647" spans="19:20">
      <c r="S540647" s="33"/>
      <c r="T540647" s="33"/>
    </row>
    <row r="540664" spans="19:20">
      <c r="S540664" s="33"/>
      <c r="T540664" s="33"/>
    </row>
    <row r="540681" spans="19:20">
      <c r="S540681" s="33"/>
      <c r="T540681" s="33"/>
    </row>
    <row r="540698" spans="19:20">
      <c r="S540698" s="33"/>
      <c r="T540698" s="33"/>
    </row>
    <row r="540715" spans="19:20">
      <c r="S540715" s="33"/>
      <c r="T540715" s="33"/>
    </row>
    <row r="540732" spans="19:20">
      <c r="S540732" s="33"/>
      <c r="T540732" s="33"/>
    </row>
    <row r="540749" spans="19:20">
      <c r="S540749" s="33"/>
      <c r="T540749" s="33"/>
    </row>
    <row r="540766" spans="19:20">
      <c r="S540766" s="33"/>
      <c r="T540766" s="33"/>
    </row>
    <row r="540783" spans="19:20">
      <c r="S540783" s="33"/>
      <c r="T540783" s="33"/>
    </row>
    <row r="540800" spans="19:20">
      <c r="S540800" s="33"/>
      <c r="T540800" s="33"/>
    </row>
    <row r="540817" spans="19:20">
      <c r="S540817" s="33"/>
      <c r="T540817" s="33"/>
    </row>
    <row r="540834" spans="19:20">
      <c r="S540834" s="33"/>
      <c r="T540834" s="33"/>
    </row>
    <row r="540851" spans="19:20">
      <c r="S540851" s="33"/>
      <c r="T540851" s="33"/>
    </row>
    <row r="540868" spans="19:20">
      <c r="S540868" s="33"/>
      <c r="T540868" s="33"/>
    </row>
    <row r="540885" spans="19:20">
      <c r="S540885" s="33"/>
      <c r="T540885" s="33"/>
    </row>
    <row r="540902" spans="19:20">
      <c r="S540902" s="33"/>
      <c r="T540902" s="33"/>
    </row>
    <row r="540919" spans="19:20">
      <c r="S540919" s="33"/>
      <c r="T540919" s="33"/>
    </row>
    <row r="540936" spans="19:20">
      <c r="S540936" s="33"/>
      <c r="T540936" s="33"/>
    </row>
    <row r="540953" spans="19:20">
      <c r="S540953" s="33"/>
      <c r="T540953" s="33"/>
    </row>
    <row r="540970" spans="19:20">
      <c r="S540970" s="33"/>
      <c r="T540970" s="33"/>
    </row>
    <row r="540987" spans="19:20">
      <c r="S540987" s="33"/>
      <c r="T540987" s="33"/>
    </row>
    <row r="541004" spans="19:20">
      <c r="S541004" s="33"/>
      <c r="T541004" s="33"/>
    </row>
    <row r="541021" spans="19:20">
      <c r="S541021" s="33"/>
      <c r="T541021" s="33"/>
    </row>
    <row r="541038" spans="19:20">
      <c r="S541038" s="33"/>
      <c r="T541038" s="33"/>
    </row>
    <row r="541055" spans="19:20">
      <c r="S541055" s="33"/>
      <c r="T541055" s="33"/>
    </row>
    <row r="541072" spans="19:20">
      <c r="S541072" s="33"/>
      <c r="T541072" s="33"/>
    </row>
    <row r="541089" spans="19:20">
      <c r="S541089" s="33"/>
      <c r="T541089" s="33"/>
    </row>
    <row r="541106" spans="19:20">
      <c r="S541106" s="33"/>
      <c r="T541106" s="33"/>
    </row>
    <row r="541123" spans="19:20">
      <c r="S541123" s="33"/>
      <c r="T541123" s="33"/>
    </row>
    <row r="541140" spans="19:20">
      <c r="S541140" s="33"/>
      <c r="T541140" s="33"/>
    </row>
    <row r="541157" spans="19:20">
      <c r="S541157" s="33"/>
      <c r="T541157" s="33"/>
    </row>
    <row r="541174" spans="19:20">
      <c r="S541174" s="33"/>
      <c r="T541174" s="33"/>
    </row>
    <row r="541191" spans="19:20">
      <c r="S541191" s="33"/>
      <c r="T541191" s="33"/>
    </row>
    <row r="541208" spans="19:20">
      <c r="S541208" s="33"/>
      <c r="T541208" s="33"/>
    </row>
    <row r="541225" spans="19:20">
      <c r="S541225" s="33"/>
      <c r="T541225" s="33"/>
    </row>
    <row r="541242" spans="19:20">
      <c r="S541242" s="33"/>
      <c r="T541242" s="33"/>
    </row>
    <row r="541259" spans="19:20">
      <c r="S541259" s="33"/>
      <c r="T541259" s="33"/>
    </row>
    <row r="541276" spans="19:20">
      <c r="S541276" s="33"/>
      <c r="T541276" s="33"/>
    </row>
    <row r="541293" spans="19:20">
      <c r="S541293" s="33"/>
      <c r="T541293" s="33"/>
    </row>
    <row r="541310" spans="19:20">
      <c r="S541310" s="33"/>
      <c r="T541310" s="33"/>
    </row>
    <row r="541327" spans="19:20">
      <c r="S541327" s="33"/>
      <c r="T541327" s="33"/>
    </row>
    <row r="541344" spans="19:20">
      <c r="S541344" s="33"/>
      <c r="T541344" s="33"/>
    </row>
    <row r="541361" spans="19:20">
      <c r="S541361" s="33"/>
      <c r="T541361" s="33"/>
    </row>
    <row r="541378" spans="19:20">
      <c r="S541378" s="33"/>
      <c r="T541378" s="33"/>
    </row>
    <row r="541395" spans="19:20">
      <c r="S541395" s="33"/>
      <c r="T541395" s="33"/>
    </row>
    <row r="541412" spans="19:20">
      <c r="S541412" s="33"/>
      <c r="T541412" s="33"/>
    </row>
    <row r="541429" spans="19:20">
      <c r="S541429" s="33"/>
      <c r="T541429" s="33"/>
    </row>
    <row r="541446" spans="19:20">
      <c r="S541446" s="33"/>
      <c r="T541446" s="33"/>
    </row>
    <row r="541463" spans="19:20">
      <c r="S541463" s="33"/>
      <c r="T541463" s="33"/>
    </row>
    <row r="541480" spans="19:20">
      <c r="S541480" s="33"/>
      <c r="T541480" s="33"/>
    </row>
    <row r="541497" spans="19:20">
      <c r="S541497" s="33"/>
      <c r="T541497" s="33"/>
    </row>
    <row r="541514" spans="19:20">
      <c r="S541514" s="33"/>
      <c r="T541514" s="33"/>
    </row>
    <row r="541531" spans="19:20">
      <c r="S541531" s="33"/>
      <c r="T541531" s="33"/>
    </row>
    <row r="541548" spans="19:20">
      <c r="S541548" s="33"/>
      <c r="T541548" s="33"/>
    </row>
    <row r="541565" spans="19:20">
      <c r="S541565" s="33"/>
      <c r="T541565" s="33"/>
    </row>
    <row r="541582" spans="19:20">
      <c r="S541582" s="33"/>
      <c r="T541582" s="33"/>
    </row>
    <row r="541599" spans="19:20">
      <c r="S541599" s="33"/>
      <c r="T541599" s="33"/>
    </row>
    <row r="541616" spans="19:20">
      <c r="S541616" s="33"/>
      <c r="T541616" s="33"/>
    </row>
    <row r="541633" spans="19:20">
      <c r="S541633" s="33"/>
      <c r="T541633" s="33"/>
    </row>
    <row r="541650" spans="19:20">
      <c r="S541650" s="33"/>
      <c r="T541650" s="33"/>
    </row>
    <row r="541667" spans="19:20">
      <c r="S541667" s="33"/>
      <c r="T541667" s="33"/>
    </row>
    <row r="541684" spans="19:20">
      <c r="S541684" s="33"/>
      <c r="T541684" s="33"/>
    </row>
    <row r="541701" spans="19:20">
      <c r="S541701" s="33"/>
      <c r="T541701" s="33"/>
    </row>
    <row r="541718" spans="19:20">
      <c r="S541718" s="33"/>
      <c r="T541718" s="33"/>
    </row>
    <row r="541735" spans="19:20">
      <c r="S541735" s="33"/>
      <c r="T541735" s="33"/>
    </row>
    <row r="541752" spans="19:20">
      <c r="S541752" s="33"/>
      <c r="T541752" s="33"/>
    </row>
    <row r="541769" spans="19:20">
      <c r="S541769" s="33"/>
      <c r="T541769" s="33"/>
    </row>
    <row r="541786" spans="19:20">
      <c r="S541786" s="33"/>
      <c r="T541786" s="33"/>
    </row>
    <row r="541803" spans="19:20">
      <c r="S541803" s="33"/>
      <c r="T541803" s="33"/>
    </row>
    <row r="541820" spans="19:20">
      <c r="S541820" s="33"/>
      <c r="T541820" s="33"/>
    </row>
    <row r="541837" spans="19:20">
      <c r="S541837" s="33"/>
      <c r="T541837" s="33"/>
    </row>
    <row r="541854" spans="19:20">
      <c r="S541854" s="33"/>
      <c r="T541854" s="33"/>
    </row>
    <row r="541871" spans="19:20">
      <c r="S541871" s="33"/>
      <c r="T541871" s="33"/>
    </row>
    <row r="541888" spans="19:20">
      <c r="S541888" s="33"/>
      <c r="T541888" s="33"/>
    </row>
    <row r="541905" spans="19:20">
      <c r="S541905" s="33"/>
      <c r="T541905" s="33"/>
    </row>
    <row r="541922" spans="19:20">
      <c r="S541922" s="33"/>
      <c r="T541922" s="33"/>
    </row>
    <row r="541939" spans="19:20">
      <c r="S541939" s="33"/>
      <c r="T541939" s="33"/>
    </row>
    <row r="541956" spans="19:20">
      <c r="S541956" s="33"/>
      <c r="T541956" s="33"/>
    </row>
    <row r="541973" spans="19:20">
      <c r="S541973" s="33"/>
      <c r="T541973" s="33"/>
    </row>
    <row r="541990" spans="19:20">
      <c r="S541990" s="33"/>
      <c r="T541990" s="33"/>
    </row>
    <row r="542007" spans="19:20">
      <c r="S542007" s="33"/>
      <c r="T542007" s="33"/>
    </row>
    <row r="542024" spans="19:20">
      <c r="S542024" s="33"/>
      <c r="T542024" s="33"/>
    </row>
    <row r="542041" spans="19:20">
      <c r="S542041" s="33"/>
      <c r="T542041" s="33"/>
    </row>
    <row r="542058" spans="19:20">
      <c r="S542058" s="33"/>
      <c r="T542058" s="33"/>
    </row>
    <row r="542075" spans="19:20">
      <c r="S542075" s="33"/>
      <c r="T542075" s="33"/>
    </row>
    <row r="542092" spans="19:20">
      <c r="S542092" s="33"/>
      <c r="T542092" s="33"/>
    </row>
    <row r="542109" spans="19:20">
      <c r="S542109" s="33"/>
      <c r="T542109" s="33"/>
    </row>
    <row r="542126" spans="19:20">
      <c r="S542126" s="33"/>
      <c r="T542126" s="33"/>
    </row>
    <row r="542143" spans="19:20">
      <c r="S542143" s="33"/>
      <c r="T542143" s="33"/>
    </row>
    <row r="542160" spans="19:20">
      <c r="S542160" s="33"/>
      <c r="T542160" s="33"/>
    </row>
    <row r="542177" spans="19:20">
      <c r="S542177" s="33"/>
      <c r="T542177" s="33"/>
    </row>
    <row r="542194" spans="19:20">
      <c r="S542194" s="33"/>
      <c r="T542194" s="33"/>
    </row>
    <row r="542211" spans="19:20">
      <c r="S542211" s="33"/>
      <c r="T542211" s="33"/>
    </row>
    <row r="542228" spans="19:20">
      <c r="S542228" s="33"/>
      <c r="T542228" s="33"/>
    </row>
    <row r="542245" spans="19:20">
      <c r="S542245" s="33"/>
      <c r="T542245" s="33"/>
    </row>
    <row r="542262" spans="19:20">
      <c r="S542262" s="33"/>
      <c r="T542262" s="33"/>
    </row>
    <row r="542279" spans="19:20">
      <c r="S542279" s="33"/>
      <c r="T542279" s="33"/>
    </row>
    <row r="542296" spans="19:20">
      <c r="S542296" s="33"/>
      <c r="T542296" s="33"/>
    </row>
    <row r="542313" spans="19:20">
      <c r="S542313" s="33"/>
      <c r="T542313" s="33"/>
    </row>
    <row r="542330" spans="19:20">
      <c r="S542330" s="33"/>
      <c r="T542330" s="33"/>
    </row>
    <row r="542347" spans="19:20">
      <c r="S542347" s="33"/>
      <c r="T542347" s="33"/>
    </row>
    <row r="542364" spans="19:20">
      <c r="S542364" s="33"/>
      <c r="T542364" s="33"/>
    </row>
    <row r="542381" spans="19:20">
      <c r="S542381" s="33"/>
      <c r="T542381" s="33"/>
    </row>
    <row r="542398" spans="19:20">
      <c r="S542398" s="33"/>
      <c r="T542398" s="33"/>
    </row>
    <row r="542415" spans="19:20">
      <c r="S542415" s="33"/>
      <c r="T542415" s="33"/>
    </row>
    <row r="542432" spans="19:20">
      <c r="S542432" s="33"/>
      <c r="T542432" s="33"/>
    </row>
    <row r="542449" spans="19:20">
      <c r="S542449" s="33"/>
      <c r="T542449" s="33"/>
    </row>
    <row r="542466" spans="19:20">
      <c r="S542466" s="33"/>
      <c r="T542466" s="33"/>
    </row>
    <row r="542483" spans="19:20">
      <c r="S542483" s="33"/>
      <c r="T542483" s="33"/>
    </row>
    <row r="542500" spans="19:20">
      <c r="S542500" s="33"/>
      <c r="T542500" s="33"/>
    </row>
    <row r="542517" spans="19:20">
      <c r="S542517" s="33"/>
      <c r="T542517" s="33"/>
    </row>
    <row r="542534" spans="19:20">
      <c r="S542534" s="33"/>
      <c r="T542534" s="33"/>
    </row>
    <row r="542551" spans="19:20">
      <c r="S542551" s="33"/>
      <c r="T542551" s="33"/>
    </row>
    <row r="542568" spans="19:20">
      <c r="S542568" s="33"/>
      <c r="T542568" s="33"/>
    </row>
    <row r="542585" spans="19:20">
      <c r="S542585" s="33"/>
      <c r="T542585" s="33"/>
    </row>
    <row r="542602" spans="19:20">
      <c r="S542602" s="33"/>
      <c r="T542602" s="33"/>
    </row>
    <row r="542619" spans="19:20">
      <c r="S542619" s="33"/>
      <c r="T542619" s="33"/>
    </row>
    <row r="542636" spans="19:20">
      <c r="S542636" s="33"/>
      <c r="T542636" s="33"/>
    </row>
    <row r="542653" spans="19:20">
      <c r="S542653" s="33"/>
      <c r="T542653" s="33"/>
    </row>
    <row r="542670" spans="19:20">
      <c r="S542670" s="33"/>
      <c r="T542670" s="33"/>
    </row>
    <row r="542687" spans="19:20">
      <c r="S542687" s="33"/>
      <c r="T542687" s="33"/>
    </row>
    <row r="542704" spans="19:20">
      <c r="S542704" s="33"/>
      <c r="T542704" s="33"/>
    </row>
    <row r="542721" spans="19:20">
      <c r="S542721" s="33"/>
      <c r="T542721" s="33"/>
    </row>
    <row r="542738" spans="19:20">
      <c r="S542738" s="33"/>
      <c r="T542738" s="33"/>
    </row>
    <row r="542755" spans="19:20">
      <c r="S542755" s="33"/>
      <c r="T542755" s="33"/>
    </row>
    <row r="542772" spans="19:20">
      <c r="S542772" s="33"/>
      <c r="T542772" s="33"/>
    </row>
    <row r="542789" spans="19:20">
      <c r="S542789" s="33"/>
      <c r="T542789" s="33"/>
    </row>
    <row r="542806" spans="19:20">
      <c r="S542806" s="33"/>
      <c r="T542806" s="33"/>
    </row>
    <row r="542823" spans="19:20">
      <c r="S542823" s="33"/>
      <c r="T542823" s="33"/>
    </row>
    <row r="542840" spans="19:20">
      <c r="S542840" s="33"/>
      <c r="T542840" s="33"/>
    </row>
    <row r="542857" spans="19:20">
      <c r="S542857" s="33"/>
      <c r="T542857" s="33"/>
    </row>
    <row r="542874" spans="19:20">
      <c r="S542874" s="33"/>
      <c r="T542874" s="33"/>
    </row>
    <row r="542891" spans="19:20">
      <c r="S542891" s="33"/>
      <c r="T542891" s="33"/>
    </row>
    <row r="542908" spans="19:20">
      <c r="S542908" s="33"/>
      <c r="T542908" s="33"/>
    </row>
    <row r="542925" spans="19:20">
      <c r="S542925" s="33"/>
      <c r="T542925" s="33"/>
    </row>
    <row r="542942" spans="19:20">
      <c r="S542942" s="33"/>
      <c r="T542942" s="33"/>
    </row>
    <row r="542959" spans="19:20">
      <c r="S542959" s="33"/>
      <c r="T542959" s="33"/>
    </row>
    <row r="542976" spans="19:20">
      <c r="S542976" s="33"/>
      <c r="T542976" s="33"/>
    </row>
    <row r="542993" spans="19:20">
      <c r="S542993" s="33"/>
      <c r="T542993" s="33"/>
    </row>
    <row r="543010" spans="19:20">
      <c r="S543010" s="33"/>
      <c r="T543010" s="33"/>
    </row>
    <row r="543027" spans="19:20">
      <c r="S543027" s="33"/>
      <c r="T543027" s="33"/>
    </row>
    <row r="543044" spans="19:20">
      <c r="S543044" s="33"/>
      <c r="T543044" s="33"/>
    </row>
    <row r="543061" spans="19:20">
      <c r="S543061" s="33"/>
      <c r="T543061" s="33"/>
    </row>
    <row r="543078" spans="19:20">
      <c r="S543078" s="33"/>
      <c r="T543078" s="33"/>
    </row>
    <row r="543095" spans="19:20">
      <c r="S543095" s="33"/>
      <c r="T543095" s="33"/>
    </row>
    <row r="543112" spans="19:20">
      <c r="S543112" s="33"/>
      <c r="T543112" s="33"/>
    </row>
    <row r="543129" spans="19:20">
      <c r="S543129" s="33"/>
      <c r="T543129" s="33"/>
    </row>
    <row r="543146" spans="19:20">
      <c r="S543146" s="33"/>
      <c r="T543146" s="33"/>
    </row>
    <row r="543163" spans="19:20">
      <c r="S543163" s="33"/>
      <c r="T543163" s="33"/>
    </row>
    <row r="543180" spans="19:20">
      <c r="S543180" s="33"/>
      <c r="T543180" s="33"/>
    </row>
    <row r="543197" spans="19:20">
      <c r="S543197" s="33"/>
      <c r="T543197" s="33"/>
    </row>
    <row r="543214" spans="19:20">
      <c r="S543214" s="33"/>
      <c r="T543214" s="33"/>
    </row>
    <row r="543231" spans="19:20">
      <c r="S543231" s="33"/>
      <c r="T543231" s="33"/>
    </row>
    <row r="543248" spans="19:20">
      <c r="S543248" s="33"/>
      <c r="T543248" s="33"/>
    </row>
    <row r="543265" spans="19:20">
      <c r="S543265" s="33"/>
      <c r="T543265" s="33"/>
    </row>
    <row r="543282" spans="19:20">
      <c r="S543282" s="33"/>
      <c r="T543282" s="33"/>
    </row>
    <row r="543299" spans="19:20">
      <c r="S543299" s="33"/>
      <c r="T543299" s="33"/>
    </row>
    <row r="543316" spans="19:20">
      <c r="S543316" s="33"/>
      <c r="T543316" s="33"/>
    </row>
    <row r="543333" spans="19:20">
      <c r="S543333" s="33"/>
      <c r="T543333" s="33"/>
    </row>
    <row r="543350" spans="19:20">
      <c r="S543350" s="33"/>
      <c r="T543350" s="33"/>
    </row>
    <row r="543367" spans="19:20">
      <c r="S543367" s="33"/>
      <c r="T543367" s="33"/>
    </row>
    <row r="543384" spans="19:20">
      <c r="S543384" s="33"/>
      <c r="T543384" s="33"/>
    </row>
    <row r="543401" spans="19:20">
      <c r="S543401" s="33"/>
      <c r="T543401" s="33"/>
    </row>
    <row r="543418" spans="19:20">
      <c r="S543418" s="33"/>
      <c r="T543418" s="33"/>
    </row>
    <row r="543435" spans="19:20">
      <c r="S543435" s="33"/>
      <c r="T543435" s="33"/>
    </row>
    <row r="543452" spans="19:20">
      <c r="S543452" s="33"/>
      <c r="T543452" s="33"/>
    </row>
    <row r="543469" spans="19:20">
      <c r="S543469" s="33"/>
      <c r="T543469" s="33"/>
    </row>
    <row r="543486" spans="19:20">
      <c r="S543486" s="33"/>
      <c r="T543486" s="33"/>
    </row>
    <row r="543503" spans="19:20">
      <c r="S543503" s="33"/>
      <c r="T543503" s="33"/>
    </row>
    <row r="543520" spans="19:20">
      <c r="S543520" s="33"/>
      <c r="T543520" s="33"/>
    </row>
    <row r="543537" spans="19:20">
      <c r="S543537" s="33"/>
      <c r="T543537" s="33"/>
    </row>
    <row r="543554" spans="19:20">
      <c r="S543554" s="33"/>
      <c r="T543554" s="33"/>
    </row>
    <row r="543571" spans="19:20">
      <c r="S543571" s="33"/>
      <c r="T543571" s="33"/>
    </row>
    <row r="543588" spans="19:20">
      <c r="S543588" s="33"/>
      <c r="T543588" s="33"/>
    </row>
    <row r="543605" spans="19:20">
      <c r="S543605" s="33"/>
      <c r="T543605" s="33"/>
    </row>
    <row r="543622" spans="19:20">
      <c r="S543622" s="33"/>
      <c r="T543622" s="33"/>
    </row>
    <row r="543639" spans="19:20">
      <c r="S543639" s="33"/>
      <c r="T543639" s="33"/>
    </row>
    <row r="543656" spans="19:20">
      <c r="S543656" s="33"/>
      <c r="T543656" s="33"/>
    </row>
    <row r="543673" spans="19:20">
      <c r="S543673" s="33"/>
      <c r="T543673" s="33"/>
    </row>
    <row r="543690" spans="19:20">
      <c r="S543690" s="33"/>
      <c r="T543690" s="33"/>
    </row>
    <row r="543707" spans="19:20">
      <c r="S543707" s="33"/>
      <c r="T543707" s="33"/>
    </row>
    <row r="543724" spans="19:20">
      <c r="S543724" s="33"/>
      <c r="T543724" s="33"/>
    </row>
    <row r="543741" spans="19:20">
      <c r="S543741" s="33"/>
      <c r="T543741" s="33"/>
    </row>
    <row r="543758" spans="19:20">
      <c r="S543758" s="33"/>
      <c r="T543758" s="33"/>
    </row>
    <row r="543775" spans="19:20">
      <c r="S543775" s="33"/>
      <c r="T543775" s="33"/>
    </row>
    <row r="543792" spans="19:20">
      <c r="S543792" s="33"/>
      <c r="T543792" s="33"/>
    </row>
    <row r="543809" spans="19:20">
      <c r="S543809" s="33"/>
      <c r="T543809" s="33"/>
    </row>
    <row r="543826" spans="19:20">
      <c r="S543826" s="33"/>
      <c r="T543826" s="33"/>
    </row>
    <row r="543843" spans="19:20">
      <c r="S543843" s="33"/>
      <c r="T543843" s="33"/>
    </row>
    <row r="543860" spans="19:20">
      <c r="S543860" s="33"/>
      <c r="T543860" s="33"/>
    </row>
    <row r="543877" spans="19:20">
      <c r="S543877" s="33"/>
      <c r="T543877" s="33"/>
    </row>
    <row r="543894" spans="19:20">
      <c r="S543894" s="33"/>
      <c r="T543894" s="33"/>
    </row>
    <row r="543911" spans="19:20">
      <c r="S543911" s="33"/>
      <c r="T543911" s="33"/>
    </row>
    <row r="543928" spans="19:20">
      <c r="S543928" s="33"/>
      <c r="T543928" s="33"/>
    </row>
    <row r="543945" spans="19:20">
      <c r="S543945" s="33"/>
      <c r="T543945" s="33"/>
    </row>
    <row r="543962" spans="19:20">
      <c r="S543962" s="33"/>
      <c r="T543962" s="33"/>
    </row>
    <row r="543979" spans="19:20">
      <c r="S543979" s="33"/>
      <c r="T543979" s="33"/>
    </row>
    <row r="543996" spans="19:20">
      <c r="S543996" s="33"/>
      <c r="T543996" s="33"/>
    </row>
    <row r="544013" spans="19:20">
      <c r="S544013" s="33"/>
      <c r="T544013" s="33"/>
    </row>
    <row r="544030" spans="19:20">
      <c r="S544030" s="33"/>
      <c r="T544030" s="33"/>
    </row>
    <row r="544047" spans="19:20">
      <c r="S544047" s="33"/>
      <c r="T544047" s="33"/>
    </row>
    <row r="544064" spans="19:20">
      <c r="S544064" s="33"/>
      <c r="T544064" s="33"/>
    </row>
    <row r="544081" spans="19:20">
      <c r="S544081" s="33"/>
      <c r="T544081" s="33"/>
    </row>
    <row r="544098" spans="19:20">
      <c r="S544098" s="33"/>
      <c r="T544098" s="33"/>
    </row>
    <row r="544115" spans="19:20">
      <c r="S544115" s="33"/>
      <c r="T544115" s="33"/>
    </row>
    <row r="544132" spans="19:20">
      <c r="S544132" s="33"/>
      <c r="T544132" s="33"/>
    </row>
    <row r="544149" spans="19:20">
      <c r="S544149" s="33"/>
      <c r="T544149" s="33"/>
    </row>
    <row r="544166" spans="19:20">
      <c r="S544166" s="33"/>
      <c r="T544166" s="33"/>
    </row>
    <row r="544183" spans="19:20">
      <c r="S544183" s="33"/>
      <c r="T544183" s="33"/>
    </row>
    <row r="544200" spans="19:20">
      <c r="S544200" s="33"/>
      <c r="T544200" s="33"/>
    </row>
    <row r="544217" spans="19:20">
      <c r="S544217" s="33"/>
      <c r="T544217" s="33"/>
    </row>
    <row r="544234" spans="19:20">
      <c r="S544234" s="33"/>
      <c r="T544234" s="33"/>
    </row>
    <row r="544251" spans="19:20">
      <c r="S544251" s="33"/>
      <c r="T544251" s="33"/>
    </row>
    <row r="544268" spans="19:20">
      <c r="S544268" s="33"/>
      <c r="T544268" s="33"/>
    </row>
    <row r="544285" spans="19:20">
      <c r="S544285" s="33"/>
      <c r="T544285" s="33"/>
    </row>
    <row r="544302" spans="19:20">
      <c r="S544302" s="33"/>
      <c r="T544302" s="33"/>
    </row>
    <row r="544319" spans="19:20">
      <c r="S544319" s="33"/>
      <c r="T544319" s="33"/>
    </row>
    <row r="544336" spans="19:20">
      <c r="S544336" s="33"/>
      <c r="T544336" s="33"/>
    </row>
    <row r="544353" spans="19:20">
      <c r="S544353" s="33"/>
      <c r="T544353" s="33"/>
    </row>
    <row r="544370" spans="19:20">
      <c r="S544370" s="33"/>
      <c r="T544370" s="33"/>
    </row>
    <row r="544387" spans="19:20">
      <c r="S544387" s="33"/>
      <c r="T544387" s="33"/>
    </row>
    <row r="544404" spans="19:20">
      <c r="S544404" s="33"/>
      <c r="T544404" s="33"/>
    </row>
    <row r="544421" spans="19:20">
      <c r="S544421" s="33"/>
      <c r="T544421" s="33"/>
    </row>
    <row r="544438" spans="19:20">
      <c r="S544438" s="33"/>
      <c r="T544438" s="33"/>
    </row>
    <row r="544455" spans="19:20">
      <c r="S544455" s="33"/>
      <c r="T544455" s="33"/>
    </row>
    <row r="544472" spans="19:20">
      <c r="S544472" s="33"/>
      <c r="T544472" s="33"/>
    </row>
    <row r="544489" spans="19:20">
      <c r="S544489" s="33"/>
      <c r="T544489" s="33"/>
    </row>
    <row r="544506" spans="19:20">
      <c r="S544506" s="33"/>
      <c r="T544506" s="33"/>
    </row>
    <row r="544523" spans="19:20">
      <c r="S544523" s="33"/>
      <c r="T544523" s="33"/>
    </row>
    <row r="544540" spans="19:20">
      <c r="S544540" s="33"/>
      <c r="T544540" s="33"/>
    </row>
    <row r="544557" spans="19:20">
      <c r="S544557" s="33"/>
      <c r="T544557" s="33"/>
    </row>
    <row r="544574" spans="19:20">
      <c r="S544574" s="33"/>
      <c r="T544574" s="33"/>
    </row>
    <row r="544591" spans="19:20">
      <c r="S544591" s="33"/>
      <c r="T544591" s="33"/>
    </row>
    <row r="544608" spans="19:20">
      <c r="S544608" s="33"/>
      <c r="T544608" s="33"/>
    </row>
    <row r="544625" spans="19:20">
      <c r="S544625" s="33"/>
      <c r="T544625" s="33"/>
    </row>
    <row r="544642" spans="19:20">
      <c r="S544642" s="33"/>
      <c r="T544642" s="33"/>
    </row>
    <row r="544659" spans="19:20">
      <c r="S544659" s="33"/>
      <c r="T544659" s="33"/>
    </row>
    <row r="544676" spans="19:20">
      <c r="S544676" s="33"/>
      <c r="T544676" s="33"/>
    </row>
    <row r="544693" spans="19:20">
      <c r="S544693" s="33"/>
      <c r="T544693" s="33"/>
    </row>
    <row r="544710" spans="19:20">
      <c r="S544710" s="33"/>
      <c r="T544710" s="33"/>
    </row>
    <row r="544727" spans="19:20">
      <c r="S544727" s="33"/>
      <c r="T544727" s="33"/>
    </row>
    <row r="544744" spans="19:20">
      <c r="S544744" s="33"/>
      <c r="T544744" s="33"/>
    </row>
    <row r="544761" spans="19:20">
      <c r="S544761" s="33"/>
      <c r="T544761" s="33"/>
    </row>
    <row r="544778" spans="19:20">
      <c r="S544778" s="33"/>
      <c r="T544778" s="33"/>
    </row>
    <row r="544795" spans="19:20">
      <c r="S544795" s="33"/>
      <c r="T544795" s="33"/>
    </row>
    <row r="544812" spans="19:20">
      <c r="S544812" s="33"/>
      <c r="T544812" s="33"/>
    </row>
    <row r="544829" spans="19:20">
      <c r="S544829" s="33"/>
      <c r="T544829" s="33"/>
    </row>
    <row r="544846" spans="19:20">
      <c r="S544846" s="33"/>
      <c r="T544846" s="33"/>
    </row>
    <row r="544863" spans="19:20">
      <c r="S544863" s="33"/>
      <c r="T544863" s="33"/>
    </row>
    <row r="544880" spans="19:20">
      <c r="S544880" s="33"/>
      <c r="T544880" s="33"/>
    </row>
    <row r="544897" spans="19:20">
      <c r="S544897" s="33"/>
      <c r="T544897" s="33"/>
    </row>
    <row r="544914" spans="19:20">
      <c r="S544914" s="33"/>
      <c r="T544914" s="33"/>
    </row>
    <row r="544931" spans="19:20">
      <c r="S544931" s="33"/>
      <c r="T544931" s="33"/>
    </row>
    <row r="544948" spans="19:20">
      <c r="S544948" s="33"/>
      <c r="T544948" s="33"/>
    </row>
    <row r="544965" spans="19:20">
      <c r="S544965" s="33"/>
      <c r="T544965" s="33"/>
    </row>
    <row r="544982" spans="19:20">
      <c r="S544982" s="33"/>
      <c r="T544982" s="33"/>
    </row>
    <row r="544999" spans="19:20">
      <c r="S544999" s="33"/>
      <c r="T544999" s="33"/>
    </row>
    <row r="545016" spans="19:20">
      <c r="S545016" s="33"/>
      <c r="T545016" s="33"/>
    </row>
    <row r="545033" spans="19:20">
      <c r="S545033" s="33"/>
      <c r="T545033" s="33"/>
    </row>
    <row r="545050" spans="19:20">
      <c r="S545050" s="33"/>
      <c r="T545050" s="33"/>
    </row>
    <row r="545067" spans="19:20">
      <c r="S545067" s="33"/>
      <c r="T545067" s="33"/>
    </row>
    <row r="545084" spans="19:20">
      <c r="S545084" s="33"/>
      <c r="T545084" s="33"/>
    </row>
    <row r="545101" spans="19:20">
      <c r="S545101" s="33"/>
      <c r="T545101" s="33"/>
    </row>
    <row r="545118" spans="19:20">
      <c r="S545118" s="33"/>
      <c r="T545118" s="33"/>
    </row>
    <row r="545135" spans="19:20">
      <c r="S545135" s="33"/>
      <c r="T545135" s="33"/>
    </row>
    <row r="545152" spans="19:20">
      <c r="S545152" s="33"/>
      <c r="T545152" s="33"/>
    </row>
    <row r="545169" spans="19:20">
      <c r="S545169" s="33"/>
      <c r="T545169" s="33"/>
    </row>
    <row r="545186" spans="19:20">
      <c r="S545186" s="33"/>
      <c r="T545186" s="33"/>
    </row>
    <row r="545203" spans="19:20">
      <c r="S545203" s="33"/>
      <c r="T545203" s="33"/>
    </row>
    <row r="545220" spans="19:20">
      <c r="S545220" s="33"/>
      <c r="T545220" s="33"/>
    </row>
    <row r="545237" spans="19:20">
      <c r="S545237" s="33"/>
      <c r="T545237" s="33"/>
    </row>
    <row r="545254" spans="19:20">
      <c r="S545254" s="33"/>
      <c r="T545254" s="33"/>
    </row>
    <row r="545271" spans="19:20">
      <c r="S545271" s="33"/>
      <c r="T545271" s="33"/>
    </row>
    <row r="545288" spans="19:20">
      <c r="S545288" s="33"/>
      <c r="T545288" s="33"/>
    </row>
    <row r="545305" spans="19:20">
      <c r="S545305" s="33"/>
      <c r="T545305" s="33"/>
    </row>
    <row r="545322" spans="19:20">
      <c r="S545322" s="33"/>
      <c r="T545322" s="33"/>
    </row>
    <row r="545339" spans="19:20">
      <c r="S545339" s="33"/>
      <c r="T545339" s="33"/>
    </row>
    <row r="545356" spans="19:20">
      <c r="S545356" s="33"/>
      <c r="T545356" s="33"/>
    </row>
    <row r="545373" spans="19:20">
      <c r="S545373" s="33"/>
      <c r="T545373" s="33"/>
    </row>
    <row r="545390" spans="19:20">
      <c r="S545390" s="33"/>
      <c r="T545390" s="33"/>
    </row>
    <row r="545407" spans="19:20">
      <c r="S545407" s="33"/>
      <c r="T545407" s="33"/>
    </row>
    <row r="545424" spans="19:20">
      <c r="S545424" s="33"/>
      <c r="T545424" s="33"/>
    </row>
    <row r="545441" spans="19:20">
      <c r="S545441" s="33"/>
      <c r="T545441" s="33"/>
    </row>
    <row r="545458" spans="19:20">
      <c r="S545458" s="33"/>
      <c r="T545458" s="33"/>
    </row>
    <row r="545475" spans="19:20">
      <c r="S545475" s="33"/>
      <c r="T545475" s="33"/>
    </row>
    <row r="545492" spans="19:20">
      <c r="S545492" s="33"/>
      <c r="T545492" s="33"/>
    </row>
    <row r="545509" spans="19:20">
      <c r="S545509" s="33"/>
      <c r="T545509" s="33"/>
    </row>
    <row r="545526" spans="19:20">
      <c r="S545526" s="33"/>
      <c r="T545526" s="33"/>
    </row>
    <row r="545543" spans="19:20">
      <c r="S545543" s="33"/>
      <c r="T545543" s="33"/>
    </row>
    <row r="545560" spans="19:20">
      <c r="S545560" s="33"/>
      <c r="T545560" s="33"/>
    </row>
    <row r="545577" spans="19:20">
      <c r="S545577" s="33"/>
      <c r="T545577" s="33"/>
    </row>
    <row r="545594" spans="19:20">
      <c r="S545594" s="33"/>
      <c r="T545594" s="33"/>
    </row>
    <row r="545611" spans="19:20">
      <c r="S545611" s="33"/>
      <c r="T545611" s="33"/>
    </row>
    <row r="545628" spans="19:20">
      <c r="S545628" s="33"/>
      <c r="T545628" s="33"/>
    </row>
    <row r="545645" spans="19:20">
      <c r="S545645" s="33"/>
      <c r="T545645" s="33"/>
    </row>
    <row r="545662" spans="19:20">
      <c r="S545662" s="33"/>
      <c r="T545662" s="33"/>
    </row>
    <row r="545679" spans="19:20">
      <c r="S545679" s="33"/>
      <c r="T545679" s="33"/>
    </row>
    <row r="545696" spans="19:20">
      <c r="S545696" s="33"/>
      <c r="T545696" s="33"/>
    </row>
    <row r="545713" spans="19:20">
      <c r="S545713" s="33"/>
      <c r="T545713" s="33"/>
    </row>
    <row r="545730" spans="19:20">
      <c r="S545730" s="33"/>
      <c r="T545730" s="33"/>
    </row>
    <row r="545747" spans="19:20">
      <c r="S545747" s="33"/>
      <c r="T545747" s="33"/>
    </row>
    <row r="545764" spans="19:20">
      <c r="S545764" s="33"/>
      <c r="T545764" s="33"/>
    </row>
    <row r="545781" spans="19:20">
      <c r="S545781" s="33"/>
      <c r="T545781" s="33"/>
    </row>
    <row r="545798" spans="19:20">
      <c r="S545798" s="33"/>
      <c r="T545798" s="33"/>
    </row>
    <row r="545815" spans="19:20">
      <c r="S545815" s="33"/>
      <c r="T545815" s="33"/>
    </row>
    <row r="545832" spans="19:20">
      <c r="S545832" s="33"/>
      <c r="T545832" s="33"/>
    </row>
    <row r="545849" spans="19:20">
      <c r="S545849" s="33"/>
      <c r="T545849" s="33"/>
    </row>
    <row r="545866" spans="19:20">
      <c r="S545866" s="33"/>
      <c r="T545866" s="33"/>
    </row>
    <row r="545883" spans="19:20">
      <c r="S545883" s="33"/>
      <c r="T545883" s="33"/>
    </row>
    <row r="545900" spans="19:20">
      <c r="S545900" s="33"/>
      <c r="T545900" s="33"/>
    </row>
    <row r="545917" spans="19:20">
      <c r="S545917" s="33"/>
      <c r="T545917" s="33"/>
    </row>
    <row r="545934" spans="19:20">
      <c r="S545934" s="33"/>
      <c r="T545934" s="33"/>
    </row>
    <row r="545951" spans="19:20">
      <c r="S545951" s="33"/>
      <c r="T545951" s="33"/>
    </row>
    <row r="545968" spans="19:20">
      <c r="S545968" s="33"/>
      <c r="T545968" s="33"/>
    </row>
    <row r="545985" spans="19:20">
      <c r="S545985" s="33"/>
      <c r="T545985" s="33"/>
    </row>
    <row r="546002" spans="19:20">
      <c r="S546002" s="33"/>
      <c r="T546002" s="33"/>
    </row>
    <row r="546019" spans="19:20">
      <c r="S546019" s="33"/>
      <c r="T546019" s="33"/>
    </row>
    <row r="546036" spans="19:20">
      <c r="S546036" s="33"/>
      <c r="T546036" s="33"/>
    </row>
    <row r="546053" spans="19:20">
      <c r="S546053" s="33"/>
      <c r="T546053" s="33"/>
    </row>
    <row r="546070" spans="19:20">
      <c r="S546070" s="33"/>
      <c r="T546070" s="33"/>
    </row>
    <row r="546087" spans="19:20">
      <c r="S546087" s="33"/>
      <c r="T546087" s="33"/>
    </row>
    <row r="546104" spans="19:20">
      <c r="S546104" s="33"/>
      <c r="T546104" s="33"/>
    </row>
    <row r="546121" spans="19:20">
      <c r="S546121" s="33"/>
      <c r="T546121" s="33"/>
    </row>
    <row r="546138" spans="19:20">
      <c r="S546138" s="33"/>
      <c r="T546138" s="33"/>
    </row>
    <row r="546155" spans="19:20">
      <c r="S546155" s="33"/>
      <c r="T546155" s="33"/>
    </row>
    <row r="546172" spans="19:20">
      <c r="S546172" s="33"/>
      <c r="T546172" s="33"/>
    </row>
    <row r="546189" spans="19:20">
      <c r="S546189" s="33"/>
      <c r="T546189" s="33"/>
    </row>
    <row r="546206" spans="19:20">
      <c r="S546206" s="33"/>
      <c r="T546206" s="33"/>
    </row>
    <row r="546223" spans="19:20">
      <c r="S546223" s="33"/>
      <c r="T546223" s="33"/>
    </row>
    <row r="546240" spans="19:20">
      <c r="S546240" s="33"/>
      <c r="T546240" s="33"/>
    </row>
    <row r="546257" spans="19:20">
      <c r="S546257" s="33"/>
      <c r="T546257" s="33"/>
    </row>
    <row r="546274" spans="19:20">
      <c r="S546274" s="33"/>
      <c r="T546274" s="33"/>
    </row>
    <row r="546291" spans="19:20">
      <c r="S546291" s="33"/>
      <c r="T546291" s="33"/>
    </row>
    <row r="546308" spans="19:20">
      <c r="S546308" s="33"/>
      <c r="T546308" s="33"/>
    </row>
    <row r="546325" spans="19:20">
      <c r="S546325" s="33"/>
      <c r="T546325" s="33"/>
    </row>
    <row r="546342" spans="19:20">
      <c r="S546342" s="33"/>
      <c r="T546342" s="33"/>
    </row>
    <row r="546359" spans="19:20">
      <c r="S546359" s="33"/>
      <c r="T546359" s="33"/>
    </row>
    <row r="546376" spans="19:20">
      <c r="S546376" s="33"/>
      <c r="T546376" s="33"/>
    </row>
    <row r="546393" spans="19:20">
      <c r="S546393" s="33"/>
      <c r="T546393" s="33"/>
    </row>
    <row r="546410" spans="19:20">
      <c r="S546410" s="33"/>
      <c r="T546410" s="33"/>
    </row>
    <row r="546427" spans="19:20">
      <c r="S546427" s="33"/>
      <c r="T546427" s="33"/>
    </row>
    <row r="546444" spans="19:20">
      <c r="S546444" s="33"/>
      <c r="T546444" s="33"/>
    </row>
    <row r="546461" spans="19:20">
      <c r="S546461" s="33"/>
      <c r="T546461" s="33"/>
    </row>
    <row r="546478" spans="19:20">
      <c r="S546478" s="33"/>
      <c r="T546478" s="33"/>
    </row>
    <row r="546495" spans="19:20">
      <c r="S546495" s="33"/>
      <c r="T546495" s="33"/>
    </row>
    <row r="546512" spans="19:20">
      <c r="S546512" s="33"/>
      <c r="T546512" s="33"/>
    </row>
    <row r="546529" spans="19:20">
      <c r="S546529" s="33"/>
      <c r="T546529" s="33"/>
    </row>
    <row r="546546" spans="19:20">
      <c r="S546546" s="33"/>
      <c r="T546546" s="33"/>
    </row>
    <row r="546563" spans="19:20">
      <c r="S546563" s="33"/>
      <c r="T546563" s="33"/>
    </row>
    <row r="546580" spans="19:20">
      <c r="S546580" s="33"/>
      <c r="T546580" s="33"/>
    </row>
    <row r="546597" spans="19:20">
      <c r="S546597" s="33"/>
      <c r="T546597" s="33"/>
    </row>
    <row r="546614" spans="19:20">
      <c r="S546614" s="33"/>
      <c r="T546614" s="33"/>
    </row>
    <row r="546631" spans="19:20">
      <c r="S546631" s="33"/>
      <c r="T546631" s="33"/>
    </row>
    <row r="546648" spans="19:20">
      <c r="S546648" s="33"/>
      <c r="T546648" s="33"/>
    </row>
    <row r="546665" spans="19:20">
      <c r="S546665" s="33"/>
      <c r="T546665" s="33"/>
    </row>
    <row r="546682" spans="19:20">
      <c r="S546682" s="33"/>
      <c r="T546682" s="33"/>
    </row>
    <row r="546699" spans="19:20">
      <c r="S546699" s="33"/>
      <c r="T546699" s="33"/>
    </row>
    <row r="546716" spans="19:20">
      <c r="S546716" s="33"/>
      <c r="T546716" s="33"/>
    </row>
    <row r="546733" spans="19:20">
      <c r="S546733" s="33"/>
      <c r="T546733" s="33"/>
    </row>
    <row r="546750" spans="19:20">
      <c r="S546750" s="33"/>
      <c r="T546750" s="33"/>
    </row>
    <row r="546767" spans="19:20">
      <c r="S546767" s="33"/>
      <c r="T546767" s="33"/>
    </row>
    <row r="546784" spans="19:20">
      <c r="S546784" s="33"/>
      <c r="T546784" s="33"/>
    </row>
    <row r="546801" spans="19:20">
      <c r="S546801" s="33"/>
      <c r="T546801" s="33"/>
    </row>
    <row r="546818" spans="19:20">
      <c r="S546818" s="33"/>
      <c r="T546818" s="33"/>
    </row>
    <row r="546835" spans="19:20">
      <c r="S546835" s="33"/>
      <c r="T546835" s="33"/>
    </row>
    <row r="546852" spans="19:20">
      <c r="S546852" s="33"/>
      <c r="T546852" s="33"/>
    </row>
    <row r="546869" spans="19:20">
      <c r="S546869" s="33"/>
      <c r="T546869" s="33"/>
    </row>
    <row r="546886" spans="19:20">
      <c r="S546886" s="33"/>
      <c r="T546886" s="33"/>
    </row>
    <row r="546903" spans="19:20">
      <c r="S546903" s="33"/>
      <c r="T546903" s="33"/>
    </row>
    <row r="546920" spans="19:20">
      <c r="S546920" s="33"/>
      <c r="T546920" s="33"/>
    </row>
    <row r="546937" spans="19:20">
      <c r="S546937" s="33"/>
      <c r="T546937" s="33"/>
    </row>
    <row r="546954" spans="19:20">
      <c r="S546954" s="33"/>
      <c r="T546954" s="33"/>
    </row>
    <row r="546971" spans="19:20">
      <c r="S546971" s="33"/>
      <c r="T546971" s="33"/>
    </row>
    <row r="546988" spans="19:20">
      <c r="S546988" s="33"/>
      <c r="T546988" s="33"/>
    </row>
    <row r="547005" spans="19:20">
      <c r="S547005" s="33"/>
      <c r="T547005" s="33"/>
    </row>
    <row r="547022" spans="19:20">
      <c r="S547022" s="33"/>
      <c r="T547022" s="33"/>
    </row>
    <row r="547039" spans="19:20">
      <c r="S547039" s="33"/>
      <c r="T547039" s="33"/>
    </row>
    <row r="547056" spans="19:20">
      <c r="S547056" s="33"/>
      <c r="T547056" s="33"/>
    </row>
    <row r="547073" spans="19:20">
      <c r="S547073" s="33"/>
      <c r="T547073" s="33"/>
    </row>
    <row r="547090" spans="19:20">
      <c r="S547090" s="33"/>
      <c r="T547090" s="33"/>
    </row>
    <row r="547107" spans="19:20">
      <c r="S547107" s="33"/>
      <c r="T547107" s="33"/>
    </row>
    <row r="547124" spans="19:20">
      <c r="S547124" s="33"/>
      <c r="T547124" s="33"/>
    </row>
    <row r="547141" spans="19:20">
      <c r="S547141" s="33"/>
      <c r="T547141" s="33"/>
    </row>
    <row r="547158" spans="19:20">
      <c r="S547158" s="33"/>
      <c r="T547158" s="33"/>
    </row>
    <row r="547175" spans="19:20">
      <c r="S547175" s="33"/>
      <c r="T547175" s="33"/>
    </row>
    <row r="547192" spans="19:20">
      <c r="S547192" s="33"/>
      <c r="T547192" s="33"/>
    </row>
    <row r="547209" spans="19:20">
      <c r="S547209" s="33"/>
      <c r="T547209" s="33"/>
    </row>
    <row r="547226" spans="19:20">
      <c r="S547226" s="33"/>
      <c r="T547226" s="33"/>
    </row>
    <row r="547243" spans="19:20">
      <c r="S547243" s="33"/>
      <c r="T547243" s="33"/>
    </row>
    <row r="547260" spans="19:20">
      <c r="S547260" s="33"/>
      <c r="T547260" s="33"/>
    </row>
    <row r="547277" spans="19:20">
      <c r="S547277" s="33"/>
      <c r="T547277" s="33"/>
    </row>
    <row r="547294" spans="19:20">
      <c r="S547294" s="33"/>
      <c r="T547294" s="33"/>
    </row>
    <row r="547311" spans="19:20">
      <c r="S547311" s="33"/>
      <c r="T547311" s="33"/>
    </row>
    <row r="547328" spans="19:20">
      <c r="S547328" s="33"/>
      <c r="T547328" s="33"/>
    </row>
    <row r="547345" spans="19:20">
      <c r="S547345" s="33"/>
      <c r="T547345" s="33"/>
    </row>
    <row r="547362" spans="19:20">
      <c r="S547362" s="33"/>
      <c r="T547362" s="33"/>
    </row>
    <row r="547379" spans="19:20">
      <c r="S547379" s="33"/>
      <c r="T547379" s="33"/>
    </row>
    <row r="547396" spans="19:20">
      <c r="S547396" s="33"/>
      <c r="T547396" s="33"/>
    </row>
    <row r="547413" spans="19:20">
      <c r="S547413" s="33"/>
      <c r="T547413" s="33"/>
    </row>
    <row r="547430" spans="19:20">
      <c r="S547430" s="33"/>
      <c r="T547430" s="33"/>
    </row>
    <row r="547447" spans="19:20">
      <c r="S547447" s="33"/>
      <c r="T547447" s="33"/>
    </row>
    <row r="547464" spans="19:20">
      <c r="S547464" s="33"/>
      <c r="T547464" s="33"/>
    </row>
    <row r="547481" spans="19:20">
      <c r="S547481" s="33"/>
      <c r="T547481" s="33"/>
    </row>
    <row r="547498" spans="19:20">
      <c r="S547498" s="33"/>
      <c r="T547498" s="33"/>
    </row>
    <row r="547515" spans="19:20">
      <c r="S547515" s="33"/>
      <c r="T547515" s="33"/>
    </row>
    <row r="547532" spans="19:20">
      <c r="S547532" s="33"/>
      <c r="T547532" s="33"/>
    </row>
    <row r="547549" spans="19:20">
      <c r="S547549" s="33"/>
      <c r="T547549" s="33"/>
    </row>
    <row r="547566" spans="19:20">
      <c r="S547566" s="33"/>
      <c r="T547566" s="33"/>
    </row>
    <row r="547583" spans="19:20">
      <c r="S547583" s="33"/>
      <c r="T547583" s="33"/>
    </row>
    <row r="547600" spans="19:20">
      <c r="S547600" s="33"/>
      <c r="T547600" s="33"/>
    </row>
    <row r="547617" spans="19:20">
      <c r="S547617" s="33"/>
      <c r="T547617" s="33"/>
    </row>
    <row r="547634" spans="19:20">
      <c r="S547634" s="33"/>
      <c r="T547634" s="33"/>
    </row>
    <row r="547651" spans="19:20">
      <c r="S547651" s="33"/>
      <c r="T547651" s="33"/>
    </row>
    <row r="547668" spans="19:20">
      <c r="S547668" s="33"/>
      <c r="T547668" s="33"/>
    </row>
    <row r="547685" spans="19:20">
      <c r="S547685" s="33"/>
      <c r="T547685" s="33"/>
    </row>
    <row r="547702" spans="19:20">
      <c r="S547702" s="33"/>
      <c r="T547702" s="33"/>
    </row>
    <row r="547719" spans="19:20">
      <c r="S547719" s="33"/>
      <c r="T547719" s="33"/>
    </row>
    <row r="547736" spans="19:20">
      <c r="S547736" s="33"/>
      <c r="T547736" s="33"/>
    </row>
    <row r="547753" spans="19:20">
      <c r="S547753" s="33"/>
      <c r="T547753" s="33"/>
    </row>
    <row r="547770" spans="19:20">
      <c r="S547770" s="33"/>
      <c r="T547770" s="33"/>
    </row>
    <row r="547787" spans="19:20">
      <c r="S547787" s="33"/>
      <c r="T547787" s="33"/>
    </row>
    <row r="547804" spans="19:20">
      <c r="S547804" s="33"/>
      <c r="T547804" s="33"/>
    </row>
    <row r="547821" spans="19:20">
      <c r="S547821" s="33"/>
      <c r="T547821" s="33"/>
    </row>
    <row r="547838" spans="19:20">
      <c r="S547838" s="33"/>
      <c r="T547838" s="33"/>
    </row>
    <row r="547855" spans="19:20">
      <c r="S547855" s="33"/>
      <c r="T547855" s="33"/>
    </row>
    <row r="547872" spans="19:20">
      <c r="S547872" s="33"/>
      <c r="T547872" s="33"/>
    </row>
    <row r="547889" spans="19:20">
      <c r="S547889" s="33"/>
      <c r="T547889" s="33"/>
    </row>
    <row r="547906" spans="19:20">
      <c r="S547906" s="33"/>
      <c r="T547906" s="33"/>
    </row>
    <row r="547923" spans="19:20">
      <c r="S547923" s="33"/>
      <c r="T547923" s="33"/>
    </row>
    <row r="547940" spans="19:20">
      <c r="S547940" s="33"/>
      <c r="T547940" s="33"/>
    </row>
    <row r="547957" spans="19:20">
      <c r="S547957" s="33"/>
      <c r="T547957" s="33"/>
    </row>
    <row r="547974" spans="19:20">
      <c r="S547974" s="33"/>
      <c r="T547974" s="33"/>
    </row>
    <row r="547991" spans="19:20">
      <c r="S547991" s="33"/>
      <c r="T547991" s="33"/>
    </row>
    <row r="548008" spans="19:20">
      <c r="S548008" s="33"/>
      <c r="T548008" s="33"/>
    </row>
    <row r="548025" spans="19:20">
      <c r="S548025" s="33"/>
      <c r="T548025" s="33"/>
    </row>
    <row r="548042" spans="19:20">
      <c r="S548042" s="33"/>
      <c r="T548042" s="33"/>
    </row>
    <row r="548059" spans="19:20">
      <c r="S548059" s="33"/>
      <c r="T548059" s="33"/>
    </row>
    <row r="548076" spans="19:20">
      <c r="S548076" s="33"/>
      <c r="T548076" s="33"/>
    </row>
    <row r="548093" spans="19:20">
      <c r="S548093" s="33"/>
      <c r="T548093" s="33"/>
    </row>
    <row r="548110" spans="19:20">
      <c r="S548110" s="33"/>
      <c r="T548110" s="33"/>
    </row>
    <row r="548127" spans="19:20">
      <c r="S548127" s="33"/>
      <c r="T548127" s="33"/>
    </row>
    <row r="548144" spans="19:20">
      <c r="S548144" s="33"/>
      <c r="T548144" s="33"/>
    </row>
    <row r="548161" spans="19:20">
      <c r="S548161" s="33"/>
      <c r="T548161" s="33"/>
    </row>
    <row r="548178" spans="19:20">
      <c r="S548178" s="33"/>
      <c r="T548178" s="33"/>
    </row>
    <row r="548195" spans="19:20">
      <c r="S548195" s="33"/>
      <c r="T548195" s="33"/>
    </row>
    <row r="548212" spans="19:20">
      <c r="S548212" s="33"/>
      <c r="T548212" s="33"/>
    </row>
    <row r="548229" spans="19:20">
      <c r="S548229" s="33"/>
      <c r="T548229" s="33"/>
    </row>
    <row r="548246" spans="19:20">
      <c r="S548246" s="33"/>
      <c r="T548246" s="33"/>
    </row>
    <row r="548263" spans="19:20">
      <c r="S548263" s="33"/>
      <c r="T548263" s="33"/>
    </row>
    <row r="548280" spans="19:20">
      <c r="S548280" s="33"/>
      <c r="T548280" s="33"/>
    </row>
    <row r="548297" spans="19:20">
      <c r="S548297" s="33"/>
      <c r="T548297" s="33"/>
    </row>
    <row r="548314" spans="19:20">
      <c r="S548314" s="33"/>
      <c r="T548314" s="33"/>
    </row>
    <row r="548331" spans="19:20">
      <c r="S548331" s="33"/>
      <c r="T548331" s="33"/>
    </row>
    <row r="548348" spans="19:20">
      <c r="S548348" s="33"/>
      <c r="T548348" s="33"/>
    </row>
    <row r="548365" spans="19:20">
      <c r="S548365" s="33"/>
      <c r="T548365" s="33"/>
    </row>
    <row r="548382" spans="19:20">
      <c r="S548382" s="33"/>
      <c r="T548382" s="33"/>
    </row>
    <row r="548399" spans="19:20">
      <c r="S548399" s="33"/>
      <c r="T548399" s="33"/>
    </row>
    <row r="548416" spans="19:20">
      <c r="S548416" s="33"/>
      <c r="T548416" s="33"/>
    </row>
    <row r="548433" spans="19:20">
      <c r="S548433" s="33"/>
      <c r="T548433" s="33"/>
    </row>
    <row r="548450" spans="19:20">
      <c r="S548450" s="33"/>
      <c r="T548450" s="33"/>
    </row>
    <row r="548467" spans="19:20">
      <c r="S548467" s="33"/>
      <c r="T548467" s="33"/>
    </row>
    <row r="548484" spans="19:20">
      <c r="S548484" s="33"/>
      <c r="T548484" s="33"/>
    </row>
    <row r="548501" spans="19:20">
      <c r="S548501" s="33"/>
      <c r="T548501" s="33"/>
    </row>
    <row r="548518" spans="19:20">
      <c r="S548518" s="33"/>
      <c r="T548518" s="33"/>
    </row>
    <row r="548535" spans="19:20">
      <c r="S548535" s="33"/>
      <c r="T548535" s="33"/>
    </row>
    <row r="548552" spans="19:20">
      <c r="S548552" s="33"/>
      <c r="T548552" s="33"/>
    </row>
    <row r="548569" spans="19:20">
      <c r="S548569" s="33"/>
      <c r="T548569" s="33"/>
    </row>
    <row r="548586" spans="19:20">
      <c r="S548586" s="33"/>
      <c r="T548586" s="33"/>
    </row>
    <row r="548603" spans="19:20">
      <c r="S548603" s="33"/>
      <c r="T548603" s="33"/>
    </row>
    <row r="548620" spans="19:20">
      <c r="S548620" s="33"/>
      <c r="T548620" s="33"/>
    </row>
    <row r="548637" spans="19:20">
      <c r="S548637" s="33"/>
      <c r="T548637" s="33"/>
    </row>
    <row r="548654" spans="19:20">
      <c r="S548654" s="33"/>
      <c r="T548654" s="33"/>
    </row>
    <row r="548671" spans="19:20">
      <c r="S548671" s="33"/>
      <c r="T548671" s="33"/>
    </row>
    <row r="548688" spans="19:20">
      <c r="S548688" s="33"/>
      <c r="T548688" s="33"/>
    </row>
    <row r="548705" spans="19:20">
      <c r="S548705" s="33"/>
      <c r="T548705" s="33"/>
    </row>
    <row r="548722" spans="19:20">
      <c r="S548722" s="33"/>
      <c r="T548722" s="33"/>
    </row>
    <row r="548739" spans="19:20">
      <c r="S548739" s="33"/>
      <c r="T548739" s="33"/>
    </row>
    <row r="548756" spans="19:20">
      <c r="S548756" s="33"/>
      <c r="T548756" s="33"/>
    </row>
    <row r="548773" spans="19:20">
      <c r="S548773" s="33"/>
      <c r="T548773" s="33"/>
    </row>
    <row r="548790" spans="19:20">
      <c r="S548790" s="33"/>
      <c r="T548790" s="33"/>
    </row>
    <row r="548807" spans="19:20">
      <c r="S548807" s="33"/>
      <c r="T548807" s="33"/>
    </row>
    <row r="548824" spans="19:20">
      <c r="S548824" s="33"/>
      <c r="T548824" s="33"/>
    </row>
    <row r="548841" spans="19:20">
      <c r="S548841" s="33"/>
      <c r="T548841" s="33"/>
    </row>
    <row r="548858" spans="19:20">
      <c r="S548858" s="33"/>
      <c r="T548858" s="33"/>
    </row>
    <row r="548875" spans="19:20">
      <c r="S548875" s="33"/>
      <c r="T548875" s="33"/>
    </row>
    <row r="548892" spans="19:20">
      <c r="S548892" s="33"/>
      <c r="T548892" s="33"/>
    </row>
    <row r="548909" spans="19:20">
      <c r="S548909" s="33"/>
      <c r="T548909" s="33"/>
    </row>
    <row r="548926" spans="19:20">
      <c r="S548926" s="33"/>
      <c r="T548926" s="33"/>
    </row>
    <row r="548943" spans="19:20">
      <c r="S548943" s="33"/>
      <c r="T548943" s="33"/>
    </row>
    <row r="548960" spans="19:20">
      <c r="S548960" s="33"/>
      <c r="T548960" s="33"/>
    </row>
    <row r="548977" spans="19:20">
      <c r="S548977" s="33"/>
      <c r="T548977" s="33"/>
    </row>
    <row r="548994" spans="19:20">
      <c r="S548994" s="33"/>
      <c r="T548994" s="33"/>
    </row>
    <row r="549011" spans="19:20">
      <c r="S549011" s="33"/>
      <c r="T549011" s="33"/>
    </row>
    <row r="549028" spans="19:20">
      <c r="S549028" s="33"/>
      <c r="T549028" s="33"/>
    </row>
    <row r="549045" spans="19:20">
      <c r="S549045" s="33"/>
      <c r="T549045" s="33"/>
    </row>
    <row r="549062" spans="19:20">
      <c r="S549062" s="33"/>
      <c r="T549062" s="33"/>
    </row>
    <row r="549079" spans="19:20">
      <c r="S549079" s="33"/>
      <c r="T549079" s="33"/>
    </row>
    <row r="549096" spans="19:20">
      <c r="S549096" s="33"/>
      <c r="T549096" s="33"/>
    </row>
    <row r="549113" spans="19:20">
      <c r="S549113" s="33"/>
      <c r="T549113" s="33"/>
    </row>
    <row r="549130" spans="19:20">
      <c r="S549130" s="33"/>
      <c r="T549130" s="33"/>
    </row>
    <row r="549147" spans="19:20">
      <c r="S549147" s="33"/>
      <c r="T549147" s="33"/>
    </row>
    <row r="549164" spans="19:20">
      <c r="S549164" s="33"/>
      <c r="T549164" s="33"/>
    </row>
    <row r="549181" spans="19:20">
      <c r="S549181" s="33"/>
      <c r="T549181" s="33"/>
    </row>
    <row r="549198" spans="19:20">
      <c r="S549198" s="33"/>
      <c r="T549198" s="33"/>
    </row>
    <row r="549215" spans="19:20">
      <c r="S549215" s="33"/>
      <c r="T549215" s="33"/>
    </row>
    <row r="549232" spans="19:20">
      <c r="S549232" s="33"/>
      <c r="T549232" s="33"/>
    </row>
    <row r="549249" spans="19:20">
      <c r="S549249" s="33"/>
      <c r="T549249" s="33"/>
    </row>
    <row r="549266" spans="19:20">
      <c r="S549266" s="33"/>
      <c r="T549266" s="33"/>
    </row>
    <row r="549283" spans="19:20">
      <c r="S549283" s="33"/>
      <c r="T549283" s="33"/>
    </row>
    <row r="549300" spans="19:20">
      <c r="S549300" s="33"/>
      <c r="T549300" s="33"/>
    </row>
    <row r="549317" spans="19:20">
      <c r="S549317" s="33"/>
      <c r="T549317" s="33"/>
    </row>
    <row r="549334" spans="19:20">
      <c r="S549334" s="33"/>
      <c r="T549334" s="33"/>
    </row>
    <row r="549351" spans="19:20">
      <c r="S549351" s="33"/>
      <c r="T549351" s="33"/>
    </row>
    <row r="549368" spans="19:20">
      <c r="S549368" s="33"/>
      <c r="T549368" s="33"/>
    </row>
    <row r="549385" spans="19:20">
      <c r="S549385" s="33"/>
      <c r="T549385" s="33"/>
    </row>
    <row r="549402" spans="19:20">
      <c r="S549402" s="33"/>
      <c r="T549402" s="33"/>
    </row>
    <row r="549419" spans="19:20">
      <c r="S549419" s="33"/>
      <c r="T549419" s="33"/>
    </row>
    <row r="549436" spans="19:20">
      <c r="S549436" s="33"/>
      <c r="T549436" s="33"/>
    </row>
    <row r="549453" spans="19:20">
      <c r="S549453" s="33"/>
      <c r="T549453" s="33"/>
    </row>
    <row r="549470" spans="19:20">
      <c r="S549470" s="33"/>
      <c r="T549470" s="33"/>
    </row>
    <row r="549487" spans="19:20">
      <c r="S549487" s="33"/>
      <c r="T549487" s="33"/>
    </row>
    <row r="549504" spans="19:20">
      <c r="S549504" s="33"/>
      <c r="T549504" s="33"/>
    </row>
    <row r="549521" spans="19:20">
      <c r="S549521" s="33"/>
      <c r="T549521" s="33"/>
    </row>
    <row r="549538" spans="19:20">
      <c r="S549538" s="33"/>
      <c r="T549538" s="33"/>
    </row>
    <row r="549555" spans="19:20">
      <c r="S549555" s="33"/>
      <c r="T549555" s="33"/>
    </row>
    <row r="549572" spans="19:20">
      <c r="S549572" s="33"/>
      <c r="T549572" s="33"/>
    </row>
    <row r="549589" spans="19:20">
      <c r="S549589" s="33"/>
      <c r="T549589" s="33"/>
    </row>
    <row r="549606" spans="19:20">
      <c r="S549606" s="33"/>
      <c r="T549606" s="33"/>
    </row>
    <row r="549623" spans="19:20">
      <c r="S549623" s="33"/>
      <c r="T549623" s="33"/>
    </row>
    <row r="549640" spans="19:20">
      <c r="S549640" s="33"/>
      <c r="T549640" s="33"/>
    </row>
    <row r="549657" spans="19:20">
      <c r="S549657" s="33"/>
      <c r="T549657" s="33"/>
    </row>
    <row r="549674" spans="19:20">
      <c r="S549674" s="33"/>
      <c r="T549674" s="33"/>
    </row>
    <row r="549691" spans="19:20">
      <c r="S549691" s="33"/>
      <c r="T549691" s="33"/>
    </row>
    <row r="549708" spans="19:20">
      <c r="S549708" s="33"/>
      <c r="T549708" s="33"/>
    </row>
    <row r="549725" spans="19:20">
      <c r="S549725" s="33"/>
      <c r="T549725" s="33"/>
    </row>
    <row r="549742" spans="19:20">
      <c r="S549742" s="33"/>
      <c r="T549742" s="33"/>
    </row>
    <row r="549759" spans="19:20">
      <c r="S549759" s="33"/>
      <c r="T549759" s="33"/>
    </row>
    <row r="549776" spans="19:20">
      <c r="S549776" s="33"/>
      <c r="T549776" s="33"/>
    </row>
    <row r="549793" spans="19:20">
      <c r="S549793" s="33"/>
      <c r="T549793" s="33"/>
    </row>
    <row r="549810" spans="19:20">
      <c r="S549810" s="33"/>
      <c r="T549810" s="33"/>
    </row>
    <row r="549827" spans="19:20">
      <c r="S549827" s="33"/>
      <c r="T549827" s="33"/>
    </row>
    <row r="549844" spans="19:20">
      <c r="S549844" s="33"/>
      <c r="T549844" s="33"/>
    </row>
    <row r="549861" spans="19:20">
      <c r="S549861" s="33"/>
      <c r="T549861" s="33"/>
    </row>
    <row r="549878" spans="19:20">
      <c r="S549878" s="33"/>
      <c r="T549878" s="33"/>
    </row>
    <row r="549895" spans="19:20">
      <c r="S549895" s="33"/>
      <c r="T549895" s="33"/>
    </row>
    <row r="549912" spans="19:20">
      <c r="S549912" s="33"/>
      <c r="T549912" s="33"/>
    </row>
    <row r="549929" spans="19:20">
      <c r="S549929" s="33"/>
      <c r="T549929" s="33"/>
    </row>
    <row r="549946" spans="19:20">
      <c r="S549946" s="33"/>
      <c r="T549946" s="33"/>
    </row>
    <row r="549963" spans="19:20">
      <c r="S549963" s="33"/>
      <c r="T549963" s="33"/>
    </row>
    <row r="549980" spans="19:20">
      <c r="S549980" s="33"/>
      <c r="T549980" s="33"/>
    </row>
    <row r="549997" spans="19:20">
      <c r="S549997" s="33"/>
      <c r="T549997" s="33"/>
    </row>
    <row r="550014" spans="19:20">
      <c r="S550014" s="33"/>
      <c r="T550014" s="33"/>
    </row>
    <row r="550031" spans="19:20">
      <c r="S550031" s="33"/>
      <c r="T550031" s="33"/>
    </row>
    <row r="550048" spans="19:20">
      <c r="S550048" s="33"/>
      <c r="T550048" s="33"/>
    </row>
    <row r="550065" spans="19:20">
      <c r="S550065" s="33"/>
      <c r="T550065" s="33"/>
    </row>
    <row r="550082" spans="19:20">
      <c r="S550082" s="33"/>
      <c r="T550082" s="33"/>
    </row>
    <row r="550099" spans="19:20">
      <c r="S550099" s="33"/>
      <c r="T550099" s="33"/>
    </row>
    <row r="550116" spans="19:20">
      <c r="S550116" s="33"/>
      <c r="T550116" s="33"/>
    </row>
    <row r="550133" spans="19:20">
      <c r="S550133" s="33"/>
      <c r="T550133" s="33"/>
    </row>
    <row r="550150" spans="19:20">
      <c r="S550150" s="33"/>
      <c r="T550150" s="33"/>
    </row>
    <row r="550167" spans="19:20">
      <c r="S550167" s="33"/>
      <c r="T550167" s="33"/>
    </row>
    <row r="550184" spans="19:20">
      <c r="S550184" s="33"/>
      <c r="T550184" s="33"/>
    </row>
    <row r="550201" spans="19:20">
      <c r="S550201" s="33"/>
      <c r="T550201" s="33"/>
    </row>
    <row r="550218" spans="19:20">
      <c r="S550218" s="33"/>
      <c r="T550218" s="33"/>
    </row>
    <row r="550235" spans="19:20">
      <c r="S550235" s="33"/>
      <c r="T550235" s="33"/>
    </row>
    <row r="550252" spans="19:20">
      <c r="S550252" s="33"/>
      <c r="T550252" s="33"/>
    </row>
    <row r="550269" spans="19:20">
      <c r="S550269" s="33"/>
      <c r="T550269" s="33"/>
    </row>
    <row r="550286" spans="19:20">
      <c r="S550286" s="33"/>
      <c r="T550286" s="33"/>
    </row>
    <row r="550303" spans="19:20">
      <c r="S550303" s="33"/>
      <c r="T550303" s="33"/>
    </row>
    <row r="550320" spans="19:20">
      <c r="S550320" s="33"/>
      <c r="T550320" s="33"/>
    </row>
    <row r="550337" spans="19:20">
      <c r="S550337" s="33"/>
      <c r="T550337" s="33"/>
    </row>
    <row r="550354" spans="19:20">
      <c r="S550354" s="33"/>
      <c r="T550354" s="33"/>
    </row>
    <row r="550371" spans="19:20">
      <c r="S550371" s="33"/>
      <c r="T550371" s="33"/>
    </row>
    <row r="550388" spans="19:20">
      <c r="S550388" s="33"/>
      <c r="T550388" s="33"/>
    </row>
    <row r="550405" spans="19:20">
      <c r="S550405" s="33"/>
      <c r="T550405" s="33"/>
    </row>
    <row r="550422" spans="19:20">
      <c r="S550422" s="33"/>
      <c r="T550422" s="33"/>
    </row>
    <row r="550439" spans="19:20">
      <c r="S550439" s="33"/>
      <c r="T550439" s="33"/>
    </row>
    <row r="550456" spans="19:20">
      <c r="S550456" s="33"/>
      <c r="T550456" s="33"/>
    </row>
    <row r="550473" spans="19:20">
      <c r="S550473" s="33"/>
      <c r="T550473" s="33"/>
    </row>
    <row r="550490" spans="19:20">
      <c r="S550490" s="33"/>
      <c r="T550490" s="33"/>
    </row>
    <row r="550507" spans="19:20">
      <c r="S550507" s="33"/>
      <c r="T550507" s="33"/>
    </row>
    <row r="550524" spans="19:20">
      <c r="S550524" s="33"/>
      <c r="T550524" s="33"/>
    </row>
    <row r="550541" spans="19:20">
      <c r="S550541" s="33"/>
      <c r="T550541" s="33"/>
    </row>
    <row r="550558" spans="19:20">
      <c r="S550558" s="33"/>
      <c r="T550558" s="33"/>
    </row>
    <row r="550575" spans="19:20">
      <c r="S550575" s="33"/>
      <c r="T550575" s="33"/>
    </row>
    <row r="550592" spans="19:20">
      <c r="S550592" s="33"/>
      <c r="T550592" s="33"/>
    </row>
    <row r="550609" spans="19:20">
      <c r="S550609" s="33"/>
      <c r="T550609" s="33"/>
    </row>
    <row r="550626" spans="19:20">
      <c r="S550626" s="33"/>
      <c r="T550626" s="33"/>
    </row>
    <row r="550643" spans="19:20">
      <c r="S550643" s="33"/>
      <c r="T550643" s="33"/>
    </row>
    <row r="550660" spans="19:20">
      <c r="S550660" s="33"/>
      <c r="T550660" s="33"/>
    </row>
    <row r="550677" spans="19:20">
      <c r="S550677" s="33"/>
      <c r="T550677" s="33"/>
    </row>
    <row r="550694" spans="19:20">
      <c r="S550694" s="33"/>
      <c r="T550694" s="33"/>
    </row>
    <row r="550711" spans="19:20">
      <c r="S550711" s="33"/>
      <c r="T550711" s="33"/>
    </row>
    <row r="550728" spans="19:20">
      <c r="S550728" s="33"/>
      <c r="T550728" s="33"/>
    </row>
    <row r="550745" spans="19:20">
      <c r="S550745" s="33"/>
      <c r="T550745" s="33"/>
    </row>
    <row r="550762" spans="19:20">
      <c r="S550762" s="33"/>
      <c r="T550762" s="33"/>
    </row>
    <row r="550779" spans="19:20">
      <c r="S550779" s="33"/>
      <c r="T550779" s="33"/>
    </row>
    <row r="550796" spans="19:20">
      <c r="S550796" s="33"/>
      <c r="T550796" s="33"/>
    </row>
    <row r="550813" spans="19:20">
      <c r="S550813" s="33"/>
      <c r="T550813" s="33"/>
    </row>
    <row r="550830" spans="19:20">
      <c r="S550830" s="33"/>
      <c r="T550830" s="33"/>
    </row>
    <row r="550847" spans="19:20">
      <c r="S550847" s="33"/>
      <c r="T550847" s="33"/>
    </row>
    <row r="550864" spans="19:20">
      <c r="S550864" s="33"/>
      <c r="T550864" s="33"/>
    </row>
    <row r="550881" spans="19:20">
      <c r="S550881" s="33"/>
      <c r="T550881" s="33"/>
    </row>
    <row r="550898" spans="19:20">
      <c r="S550898" s="33"/>
      <c r="T550898" s="33"/>
    </row>
    <row r="550915" spans="19:20">
      <c r="S550915" s="33"/>
      <c r="T550915" s="33"/>
    </row>
    <row r="550932" spans="19:20">
      <c r="S550932" s="33"/>
      <c r="T550932" s="33"/>
    </row>
    <row r="550949" spans="19:20">
      <c r="S550949" s="33"/>
      <c r="T550949" s="33"/>
    </row>
    <row r="550966" spans="19:20">
      <c r="S550966" s="33"/>
      <c r="T550966" s="33"/>
    </row>
    <row r="550983" spans="19:20">
      <c r="S550983" s="33"/>
      <c r="T550983" s="33"/>
    </row>
    <row r="551000" spans="19:20">
      <c r="S551000" s="33"/>
      <c r="T551000" s="33"/>
    </row>
    <row r="551017" spans="19:20">
      <c r="S551017" s="33"/>
      <c r="T551017" s="33"/>
    </row>
    <row r="551034" spans="19:20">
      <c r="S551034" s="33"/>
      <c r="T551034" s="33"/>
    </row>
    <row r="551051" spans="19:20">
      <c r="S551051" s="33"/>
      <c r="T551051" s="33"/>
    </row>
    <row r="551068" spans="19:20">
      <c r="S551068" s="33"/>
      <c r="T551068" s="33"/>
    </row>
    <row r="551085" spans="19:20">
      <c r="S551085" s="33"/>
      <c r="T551085" s="33"/>
    </row>
    <row r="551102" spans="19:20">
      <c r="S551102" s="33"/>
      <c r="T551102" s="33"/>
    </row>
    <row r="551119" spans="19:20">
      <c r="S551119" s="33"/>
      <c r="T551119" s="33"/>
    </row>
    <row r="551136" spans="19:20">
      <c r="S551136" s="33"/>
      <c r="T551136" s="33"/>
    </row>
    <row r="551153" spans="19:20">
      <c r="S551153" s="33"/>
      <c r="T551153" s="33"/>
    </row>
    <row r="551170" spans="19:20">
      <c r="S551170" s="33"/>
      <c r="T551170" s="33"/>
    </row>
    <row r="551187" spans="19:20">
      <c r="S551187" s="33"/>
      <c r="T551187" s="33"/>
    </row>
    <row r="551204" spans="19:20">
      <c r="S551204" s="33"/>
      <c r="T551204" s="33"/>
    </row>
    <row r="551221" spans="19:20">
      <c r="S551221" s="33"/>
      <c r="T551221" s="33"/>
    </row>
    <row r="551238" spans="19:20">
      <c r="S551238" s="33"/>
      <c r="T551238" s="33"/>
    </row>
    <row r="551255" spans="19:20">
      <c r="S551255" s="33"/>
      <c r="T551255" s="33"/>
    </row>
    <row r="551272" spans="19:20">
      <c r="S551272" s="33"/>
      <c r="T551272" s="33"/>
    </row>
    <row r="551289" spans="19:20">
      <c r="S551289" s="33"/>
      <c r="T551289" s="33"/>
    </row>
    <row r="551306" spans="19:20">
      <c r="S551306" s="33"/>
      <c r="T551306" s="33"/>
    </row>
    <row r="551323" spans="19:20">
      <c r="S551323" s="33"/>
      <c r="T551323" s="33"/>
    </row>
    <row r="551340" spans="19:20">
      <c r="S551340" s="33"/>
      <c r="T551340" s="33"/>
    </row>
    <row r="551357" spans="19:20">
      <c r="S551357" s="33"/>
      <c r="T551357" s="33"/>
    </row>
    <row r="551374" spans="19:20">
      <c r="S551374" s="33"/>
      <c r="T551374" s="33"/>
    </row>
    <row r="551391" spans="19:20">
      <c r="S551391" s="33"/>
      <c r="T551391" s="33"/>
    </row>
    <row r="551408" spans="19:20">
      <c r="S551408" s="33"/>
      <c r="T551408" s="33"/>
    </row>
    <row r="551425" spans="19:20">
      <c r="S551425" s="33"/>
      <c r="T551425" s="33"/>
    </row>
    <row r="551442" spans="19:20">
      <c r="S551442" s="33"/>
      <c r="T551442" s="33"/>
    </row>
    <row r="551459" spans="19:20">
      <c r="S551459" s="33"/>
      <c r="T551459" s="33"/>
    </row>
    <row r="551476" spans="19:20">
      <c r="S551476" s="33"/>
      <c r="T551476" s="33"/>
    </row>
    <row r="551493" spans="19:20">
      <c r="S551493" s="33"/>
      <c r="T551493" s="33"/>
    </row>
    <row r="551510" spans="19:20">
      <c r="S551510" s="33"/>
      <c r="T551510" s="33"/>
    </row>
    <row r="551527" spans="19:20">
      <c r="S551527" s="33"/>
      <c r="T551527" s="33"/>
    </row>
    <row r="551544" spans="19:20">
      <c r="S551544" s="33"/>
      <c r="T551544" s="33"/>
    </row>
    <row r="551561" spans="19:20">
      <c r="S551561" s="33"/>
      <c r="T551561" s="33"/>
    </row>
    <row r="551578" spans="19:20">
      <c r="S551578" s="33"/>
      <c r="T551578" s="33"/>
    </row>
    <row r="551595" spans="19:20">
      <c r="S551595" s="33"/>
      <c r="T551595" s="33"/>
    </row>
    <row r="551612" spans="19:20">
      <c r="S551612" s="33"/>
      <c r="T551612" s="33"/>
    </row>
    <row r="551629" spans="19:20">
      <c r="S551629" s="33"/>
      <c r="T551629" s="33"/>
    </row>
    <row r="551646" spans="19:20">
      <c r="S551646" s="33"/>
      <c r="T551646" s="33"/>
    </row>
    <row r="551663" spans="19:20">
      <c r="S551663" s="33"/>
      <c r="T551663" s="33"/>
    </row>
    <row r="551680" spans="19:20">
      <c r="S551680" s="33"/>
      <c r="T551680" s="33"/>
    </row>
    <row r="551697" spans="19:20">
      <c r="S551697" s="33"/>
      <c r="T551697" s="33"/>
    </row>
    <row r="551714" spans="19:20">
      <c r="S551714" s="33"/>
      <c r="T551714" s="33"/>
    </row>
    <row r="551731" spans="19:20">
      <c r="S551731" s="33"/>
      <c r="T551731" s="33"/>
    </row>
    <row r="551748" spans="19:20">
      <c r="S551748" s="33"/>
      <c r="T551748" s="33"/>
    </row>
    <row r="551765" spans="19:20">
      <c r="S551765" s="33"/>
      <c r="T551765" s="33"/>
    </row>
    <row r="551782" spans="19:20">
      <c r="S551782" s="33"/>
      <c r="T551782" s="33"/>
    </row>
    <row r="551799" spans="19:20">
      <c r="S551799" s="33"/>
      <c r="T551799" s="33"/>
    </row>
    <row r="551816" spans="19:20">
      <c r="S551816" s="33"/>
      <c r="T551816" s="33"/>
    </row>
    <row r="551833" spans="19:20">
      <c r="S551833" s="33"/>
      <c r="T551833" s="33"/>
    </row>
    <row r="551850" spans="19:20">
      <c r="S551850" s="33"/>
      <c r="T551850" s="33"/>
    </row>
    <row r="551867" spans="19:20">
      <c r="S551867" s="33"/>
      <c r="T551867" s="33"/>
    </row>
    <row r="551884" spans="19:20">
      <c r="S551884" s="33"/>
      <c r="T551884" s="33"/>
    </row>
    <row r="551901" spans="19:20">
      <c r="S551901" s="33"/>
      <c r="T551901" s="33"/>
    </row>
    <row r="551918" spans="19:20">
      <c r="S551918" s="33"/>
      <c r="T551918" s="33"/>
    </row>
    <row r="551935" spans="19:20">
      <c r="S551935" s="33"/>
      <c r="T551935" s="33"/>
    </row>
    <row r="551952" spans="19:20">
      <c r="S551952" s="33"/>
      <c r="T551952" s="33"/>
    </row>
    <row r="551969" spans="19:20">
      <c r="S551969" s="33"/>
      <c r="T551969" s="33"/>
    </row>
    <row r="551986" spans="19:20">
      <c r="S551986" s="33"/>
      <c r="T551986" s="33"/>
    </row>
    <row r="552003" spans="19:20">
      <c r="S552003" s="33"/>
      <c r="T552003" s="33"/>
    </row>
    <row r="552020" spans="19:20">
      <c r="S552020" s="33"/>
      <c r="T552020" s="33"/>
    </row>
    <row r="552037" spans="19:20">
      <c r="S552037" s="33"/>
      <c r="T552037" s="33"/>
    </row>
    <row r="552054" spans="19:20">
      <c r="S552054" s="33"/>
      <c r="T552054" s="33"/>
    </row>
    <row r="552071" spans="19:20">
      <c r="S552071" s="33"/>
      <c r="T552071" s="33"/>
    </row>
    <row r="552088" spans="19:20">
      <c r="S552088" s="33"/>
      <c r="T552088" s="33"/>
    </row>
    <row r="552105" spans="19:20">
      <c r="S552105" s="33"/>
      <c r="T552105" s="33"/>
    </row>
    <row r="552122" spans="19:20">
      <c r="S552122" s="33"/>
      <c r="T552122" s="33"/>
    </row>
    <row r="552139" spans="19:20">
      <c r="S552139" s="33"/>
      <c r="T552139" s="33"/>
    </row>
    <row r="552156" spans="19:20">
      <c r="S552156" s="33"/>
      <c r="T552156" s="33"/>
    </row>
    <row r="552173" spans="19:20">
      <c r="S552173" s="33"/>
      <c r="T552173" s="33"/>
    </row>
    <row r="552190" spans="19:20">
      <c r="S552190" s="33"/>
      <c r="T552190" s="33"/>
    </row>
    <row r="552207" spans="19:20">
      <c r="S552207" s="33"/>
      <c r="T552207" s="33"/>
    </row>
    <row r="552224" spans="19:20">
      <c r="S552224" s="33"/>
      <c r="T552224" s="33"/>
    </row>
    <row r="552241" spans="19:20">
      <c r="S552241" s="33"/>
      <c r="T552241" s="33"/>
    </row>
    <row r="552258" spans="19:20">
      <c r="S552258" s="33"/>
      <c r="T552258" s="33"/>
    </row>
    <row r="552275" spans="19:20">
      <c r="S552275" s="33"/>
      <c r="T552275" s="33"/>
    </row>
    <row r="552292" spans="19:20">
      <c r="S552292" s="33"/>
      <c r="T552292" s="33"/>
    </row>
    <row r="552309" spans="19:20">
      <c r="S552309" s="33"/>
      <c r="T552309" s="33"/>
    </row>
    <row r="552326" spans="19:20">
      <c r="S552326" s="33"/>
      <c r="T552326" s="33"/>
    </row>
    <row r="552343" spans="19:20">
      <c r="S552343" s="33"/>
      <c r="T552343" s="33"/>
    </row>
    <row r="552360" spans="19:20">
      <c r="S552360" s="33"/>
      <c r="T552360" s="33"/>
    </row>
    <row r="552377" spans="19:20">
      <c r="S552377" s="33"/>
      <c r="T552377" s="33"/>
    </row>
    <row r="552394" spans="19:20">
      <c r="S552394" s="33"/>
      <c r="T552394" s="33"/>
    </row>
    <row r="552411" spans="19:20">
      <c r="S552411" s="33"/>
      <c r="T552411" s="33"/>
    </row>
    <row r="552428" spans="19:20">
      <c r="S552428" s="33"/>
      <c r="T552428" s="33"/>
    </row>
    <row r="552445" spans="19:20">
      <c r="S552445" s="33"/>
      <c r="T552445" s="33"/>
    </row>
    <row r="552462" spans="19:20">
      <c r="S552462" s="33"/>
      <c r="T552462" s="33"/>
    </row>
    <row r="552479" spans="19:20">
      <c r="S552479" s="33"/>
      <c r="T552479" s="33"/>
    </row>
    <row r="552496" spans="19:20">
      <c r="S552496" s="33"/>
      <c r="T552496" s="33"/>
    </row>
    <row r="552513" spans="19:20">
      <c r="S552513" s="33"/>
      <c r="T552513" s="33"/>
    </row>
    <row r="552530" spans="19:20">
      <c r="S552530" s="33"/>
      <c r="T552530" s="33"/>
    </row>
    <row r="552547" spans="19:20">
      <c r="S552547" s="33"/>
      <c r="T552547" s="33"/>
    </row>
    <row r="552564" spans="19:20">
      <c r="S552564" s="33"/>
      <c r="T552564" s="33"/>
    </row>
    <row r="552581" spans="19:20">
      <c r="S552581" s="33"/>
      <c r="T552581" s="33"/>
    </row>
    <row r="552598" spans="19:20">
      <c r="S552598" s="33"/>
      <c r="T552598" s="33"/>
    </row>
    <row r="552615" spans="19:20">
      <c r="S552615" s="33"/>
      <c r="T552615" s="33"/>
    </row>
    <row r="552632" spans="19:20">
      <c r="S552632" s="33"/>
      <c r="T552632" s="33"/>
    </row>
    <row r="552649" spans="19:20">
      <c r="S552649" s="33"/>
      <c r="T552649" s="33"/>
    </row>
    <row r="552666" spans="19:20">
      <c r="S552666" s="33"/>
      <c r="T552666" s="33"/>
    </row>
    <row r="552683" spans="19:20">
      <c r="S552683" s="33"/>
      <c r="T552683" s="33"/>
    </row>
    <row r="552700" spans="19:20">
      <c r="S552700" s="33"/>
      <c r="T552700" s="33"/>
    </row>
    <row r="552717" spans="19:20">
      <c r="S552717" s="33"/>
      <c r="T552717" s="33"/>
    </row>
    <row r="552734" spans="19:20">
      <c r="S552734" s="33"/>
      <c r="T552734" s="33"/>
    </row>
    <row r="552751" spans="19:20">
      <c r="S552751" s="33"/>
      <c r="T552751" s="33"/>
    </row>
    <row r="552768" spans="19:20">
      <c r="S552768" s="33"/>
      <c r="T552768" s="33"/>
    </row>
    <row r="552785" spans="19:20">
      <c r="S552785" s="33"/>
      <c r="T552785" s="33"/>
    </row>
    <row r="552802" spans="19:20">
      <c r="S552802" s="33"/>
      <c r="T552802" s="33"/>
    </row>
    <row r="552819" spans="19:20">
      <c r="S552819" s="33"/>
      <c r="T552819" s="33"/>
    </row>
    <row r="552836" spans="19:20">
      <c r="S552836" s="33"/>
      <c r="T552836" s="33"/>
    </row>
    <row r="552853" spans="19:20">
      <c r="S552853" s="33"/>
      <c r="T552853" s="33"/>
    </row>
    <row r="552870" spans="19:20">
      <c r="S552870" s="33"/>
      <c r="T552870" s="33"/>
    </row>
    <row r="552887" spans="19:20">
      <c r="S552887" s="33"/>
      <c r="T552887" s="33"/>
    </row>
    <row r="552904" spans="19:20">
      <c r="S552904" s="33"/>
      <c r="T552904" s="33"/>
    </row>
    <row r="552921" spans="19:20">
      <c r="S552921" s="33"/>
      <c r="T552921" s="33"/>
    </row>
    <row r="552938" spans="19:20">
      <c r="S552938" s="33"/>
      <c r="T552938" s="33"/>
    </row>
    <row r="552955" spans="19:20">
      <c r="S552955" s="33"/>
      <c r="T552955" s="33"/>
    </row>
    <row r="552972" spans="19:20">
      <c r="S552972" s="33"/>
      <c r="T552972" s="33"/>
    </row>
    <row r="552989" spans="19:20">
      <c r="S552989" s="33"/>
      <c r="T552989" s="33"/>
    </row>
    <row r="553006" spans="19:20">
      <c r="S553006" s="33"/>
      <c r="T553006" s="33"/>
    </row>
    <row r="553023" spans="19:20">
      <c r="S553023" s="33"/>
      <c r="T553023" s="33"/>
    </row>
    <row r="553040" spans="19:20">
      <c r="S553040" s="33"/>
      <c r="T553040" s="33"/>
    </row>
    <row r="553057" spans="19:20">
      <c r="S553057" s="33"/>
      <c r="T553057" s="33"/>
    </row>
    <row r="553074" spans="19:20">
      <c r="S553074" s="33"/>
      <c r="T553074" s="33"/>
    </row>
    <row r="553091" spans="19:20">
      <c r="S553091" s="33"/>
      <c r="T553091" s="33"/>
    </row>
    <row r="553108" spans="19:20">
      <c r="S553108" s="33"/>
      <c r="T553108" s="33"/>
    </row>
    <row r="553125" spans="19:20">
      <c r="S553125" s="33"/>
      <c r="T553125" s="33"/>
    </row>
    <row r="553142" spans="19:20">
      <c r="S553142" s="33"/>
      <c r="T553142" s="33"/>
    </row>
    <row r="553159" spans="19:20">
      <c r="S553159" s="33"/>
      <c r="T553159" s="33"/>
    </row>
    <row r="553176" spans="19:20">
      <c r="S553176" s="33"/>
      <c r="T553176" s="33"/>
    </row>
    <row r="553193" spans="19:20">
      <c r="S553193" s="33"/>
      <c r="T553193" s="33"/>
    </row>
    <row r="553210" spans="19:20">
      <c r="S553210" s="33"/>
      <c r="T553210" s="33"/>
    </row>
    <row r="553227" spans="19:20">
      <c r="S553227" s="33"/>
      <c r="T553227" s="33"/>
    </row>
    <row r="553244" spans="19:20">
      <c r="S553244" s="33"/>
      <c r="T553244" s="33"/>
    </row>
    <row r="553261" spans="19:20">
      <c r="S553261" s="33"/>
      <c r="T553261" s="33"/>
    </row>
    <row r="553278" spans="19:20">
      <c r="S553278" s="33"/>
      <c r="T553278" s="33"/>
    </row>
    <row r="553295" spans="19:20">
      <c r="S553295" s="33"/>
      <c r="T553295" s="33"/>
    </row>
    <row r="553312" spans="19:20">
      <c r="S553312" s="33"/>
      <c r="T553312" s="33"/>
    </row>
    <row r="553329" spans="19:20">
      <c r="S553329" s="33"/>
      <c r="T553329" s="33"/>
    </row>
    <row r="553346" spans="19:20">
      <c r="S553346" s="33"/>
      <c r="T553346" s="33"/>
    </row>
    <row r="553363" spans="19:20">
      <c r="S553363" s="33"/>
      <c r="T553363" s="33"/>
    </row>
    <row r="553380" spans="19:20">
      <c r="S553380" s="33"/>
      <c r="T553380" s="33"/>
    </row>
    <row r="553397" spans="19:20">
      <c r="S553397" s="33"/>
      <c r="T553397" s="33"/>
    </row>
    <row r="553414" spans="19:20">
      <c r="S553414" s="33"/>
      <c r="T553414" s="33"/>
    </row>
    <row r="553431" spans="19:20">
      <c r="S553431" s="33"/>
      <c r="T553431" s="33"/>
    </row>
    <row r="553448" spans="19:20">
      <c r="S553448" s="33"/>
      <c r="T553448" s="33"/>
    </row>
    <row r="553465" spans="19:20">
      <c r="S553465" s="33"/>
      <c r="T553465" s="33"/>
    </row>
    <row r="553482" spans="19:20">
      <c r="S553482" s="33"/>
      <c r="T553482" s="33"/>
    </row>
    <row r="553499" spans="19:20">
      <c r="S553499" s="33"/>
      <c r="T553499" s="33"/>
    </row>
    <row r="553516" spans="19:20">
      <c r="S553516" s="33"/>
      <c r="T553516" s="33"/>
    </row>
    <row r="553533" spans="19:20">
      <c r="S553533" s="33"/>
      <c r="T553533" s="33"/>
    </row>
    <row r="553550" spans="19:20">
      <c r="S553550" s="33"/>
      <c r="T553550" s="33"/>
    </row>
    <row r="553567" spans="19:20">
      <c r="S553567" s="33"/>
      <c r="T553567" s="33"/>
    </row>
    <row r="553584" spans="19:20">
      <c r="S553584" s="33"/>
      <c r="T553584" s="33"/>
    </row>
    <row r="553601" spans="19:20">
      <c r="S553601" s="33"/>
      <c r="T553601" s="33"/>
    </row>
    <row r="553618" spans="19:20">
      <c r="S553618" s="33"/>
      <c r="T553618" s="33"/>
    </row>
    <row r="553635" spans="19:20">
      <c r="S553635" s="33"/>
      <c r="T553635" s="33"/>
    </row>
    <row r="553652" spans="19:20">
      <c r="S553652" s="33"/>
      <c r="T553652" s="33"/>
    </row>
    <row r="553669" spans="19:20">
      <c r="S553669" s="33"/>
      <c r="T553669" s="33"/>
    </row>
    <row r="553686" spans="19:20">
      <c r="S553686" s="33"/>
      <c r="T553686" s="33"/>
    </row>
    <row r="553703" spans="19:20">
      <c r="S553703" s="33"/>
      <c r="T553703" s="33"/>
    </row>
    <row r="553720" spans="19:20">
      <c r="S553720" s="33"/>
      <c r="T553720" s="33"/>
    </row>
    <row r="553737" spans="19:20">
      <c r="S553737" s="33"/>
      <c r="T553737" s="33"/>
    </row>
    <row r="553754" spans="19:20">
      <c r="S553754" s="33"/>
      <c r="T553754" s="33"/>
    </row>
    <row r="553771" spans="19:20">
      <c r="S553771" s="33"/>
      <c r="T553771" s="33"/>
    </row>
    <row r="553788" spans="19:20">
      <c r="S553788" s="33"/>
      <c r="T553788" s="33"/>
    </row>
    <row r="553805" spans="19:20">
      <c r="S553805" s="33"/>
      <c r="T553805" s="33"/>
    </row>
    <row r="553822" spans="19:20">
      <c r="S553822" s="33"/>
      <c r="T553822" s="33"/>
    </row>
    <row r="553839" spans="19:20">
      <c r="S553839" s="33"/>
      <c r="T553839" s="33"/>
    </row>
    <row r="553856" spans="19:20">
      <c r="S553856" s="33"/>
      <c r="T553856" s="33"/>
    </row>
    <row r="553873" spans="19:20">
      <c r="S553873" s="33"/>
      <c r="T553873" s="33"/>
    </row>
    <row r="553890" spans="19:20">
      <c r="S553890" s="33"/>
      <c r="T553890" s="33"/>
    </row>
    <row r="553907" spans="19:20">
      <c r="S553907" s="33"/>
      <c r="T553907" s="33"/>
    </row>
    <row r="553924" spans="19:20">
      <c r="S553924" s="33"/>
      <c r="T553924" s="33"/>
    </row>
    <row r="553941" spans="19:20">
      <c r="S553941" s="33"/>
      <c r="T553941" s="33"/>
    </row>
    <row r="553958" spans="19:20">
      <c r="S553958" s="33"/>
      <c r="T553958" s="33"/>
    </row>
    <row r="553975" spans="19:20">
      <c r="S553975" s="33"/>
      <c r="T553975" s="33"/>
    </row>
    <row r="553992" spans="19:20">
      <c r="S553992" s="33"/>
      <c r="T553992" s="33"/>
    </row>
    <row r="554009" spans="19:20">
      <c r="S554009" s="33"/>
      <c r="T554009" s="33"/>
    </row>
    <row r="554026" spans="19:20">
      <c r="S554026" s="33"/>
      <c r="T554026" s="33"/>
    </row>
    <row r="554043" spans="19:20">
      <c r="S554043" s="33"/>
      <c r="T554043" s="33"/>
    </row>
    <row r="554060" spans="19:20">
      <c r="S554060" s="33"/>
      <c r="T554060" s="33"/>
    </row>
    <row r="554077" spans="19:20">
      <c r="S554077" s="33"/>
      <c r="T554077" s="33"/>
    </row>
    <row r="554094" spans="19:20">
      <c r="S554094" s="33"/>
      <c r="T554094" s="33"/>
    </row>
    <row r="554111" spans="19:20">
      <c r="S554111" s="33"/>
      <c r="T554111" s="33"/>
    </row>
    <row r="554128" spans="19:20">
      <c r="S554128" s="33"/>
      <c r="T554128" s="33"/>
    </row>
    <row r="554145" spans="19:20">
      <c r="S554145" s="33"/>
      <c r="T554145" s="33"/>
    </row>
    <row r="554162" spans="19:20">
      <c r="S554162" s="33"/>
      <c r="T554162" s="33"/>
    </row>
    <row r="554179" spans="19:20">
      <c r="S554179" s="33"/>
      <c r="T554179" s="33"/>
    </row>
    <row r="554196" spans="19:20">
      <c r="S554196" s="33"/>
      <c r="T554196" s="33"/>
    </row>
    <row r="554213" spans="19:20">
      <c r="S554213" s="33"/>
      <c r="T554213" s="33"/>
    </row>
    <row r="554230" spans="19:20">
      <c r="S554230" s="33"/>
      <c r="T554230" s="33"/>
    </row>
    <row r="554247" spans="19:20">
      <c r="S554247" s="33"/>
      <c r="T554247" s="33"/>
    </row>
    <row r="554264" spans="19:20">
      <c r="S554264" s="33"/>
      <c r="T554264" s="33"/>
    </row>
    <row r="554281" spans="19:20">
      <c r="S554281" s="33"/>
      <c r="T554281" s="33"/>
    </row>
    <row r="554298" spans="19:20">
      <c r="S554298" s="33"/>
      <c r="T554298" s="33"/>
    </row>
    <row r="554315" spans="19:20">
      <c r="S554315" s="33"/>
      <c r="T554315" s="33"/>
    </row>
    <row r="554332" spans="19:20">
      <c r="S554332" s="33"/>
      <c r="T554332" s="33"/>
    </row>
    <row r="554349" spans="19:20">
      <c r="S554349" s="33"/>
      <c r="T554349" s="33"/>
    </row>
    <row r="554366" spans="19:20">
      <c r="S554366" s="33"/>
      <c r="T554366" s="33"/>
    </row>
    <row r="554383" spans="19:20">
      <c r="S554383" s="33"/>
      <c r="T554383" s="33"/>
    </row>
    <row r="554400" spans="19:20">
      <c r="S554400" s="33"/>
      <c r="T554400" s="33"/>
    </row>
    <row r="554417" spans="19:20">
      <c r="S554417" s="33"/>
      <c r="T554417" s="33"/>
    </row>
    <row r="554434" spans="19:20">
      <c r="S554434" s="33"/>
      <c r="T554434" s="33"/>
    </row>
    <row r="554451" spans="19:20">
      <c r="S554451" s="33"/>
      <c r="T554451" s="33"/>
    </row>
    <row r="554468" spans="19:20">
      <c r="S554468" s="33"/>
      <c r="T554468" s="33"/>
    </row>
    <row r="554485" spans="19:20">
      <c r="S554485" s="33"/>
      <c r="T554485" s="33"/>
    </row>
    <row r="554502" spans="19:20">
      <c r="S554502" s="33"/>
      <c r="T554502" s="33"/>
    </row>
    <row r="554519" spans="19:20">
      <c r="S554519" s="33"/>
      <c r="T554519" s="33"/>
    </row>
    <row r="554536" spans="19:20">
      <c r="S554536" s="33"/>
      <c r="T554536" s="33"/>
    </row>
    <row r="554553" spans="19:20">
      <c r="S554553" s="33"/>
      <c r="T554553" s="33"/>
    </row>
    <row r="554570" spans="19:20">
      <c r="S554570" s="33"/>
      <c r="T554570" s="33"/>
    </row>
    <row r="554587" spans="19:20">
      <c r="S554587" s="33"/>
      <c r="T554587" s="33"/>
    </row>
    <row r="554604" spans="19:20">
      <c r="S554604" s="33"/>
      <c r="T554604" s="33"/>
    </row>
    <row r="554621" spans="19:20">
      <c r="S554621" s="33"/>
      <c r="T554621" s="33"/>
    </row>
    <row r="554638" spans="19:20">
      <c r="S554638" s="33"/>
      <c r="T554638" s="33"/>
    </row>
    <row r="554655" spans="19:20">
      <c r="S554655" s="33"/>
      <c r="T554655" s="33"/>
    </row>
    <row r="554672" spans="19:20">
      <c r="S554672" s="33"/>
      <c r="T554672" s="33"/>
    </row>
    <row r="554689" spans="19:20">
      <c r="S554689" s="33"/>
      <c r="T554689" s="33"/>
    </row>
    <row r="554706" spans="19:20">
      <c r="S554706" s="33"/>
      <c r="T554706" s="33"/>
    </row>
    <row r="554723" spans="19:20">
      <c r="S554723" s="33"/>
      <c r="T554723" s="33"/>
    </row>
    <row r="554740" spans="19:20">
      <c r="S554740" s="33"/>
      <c r="T554740" s="33"/>
    </row>
    <row r="554757" spans="19:20">
      <c r="S554757" s="33"/>
      <c r="T554757" s="33"/>
    </row>
    <row r="554774" spans="19:20">
      <c r="S554774" s="33"/>
      <c r="T554774" s="33"/>
    </row>
    <row r="554791" spans="19:20">
      <c r="S554791" s="33"/>
      <c r="T554791" s="33"/>
    </row>
    <row r="554808" spans="19:20">
      <c r="S554808" s="33"/>
      <c r="T554808" s="33"/>
    </row>
    <row r="554825" spans="19:20">
      <c r="S554825" s="33"/>
      <c r="T554825" s="33"/>
    </row>
    <row r="554842" spans="19:20">
      <c r="S554842" s="33"/>
      <c r="T554842" s="33"/>
    </row>
    <row r="554859" spans="19:20">
      <c r="S554859" s="33"/>
      <c r="T554859" s="33"/>
    </row>
    <row r="554876" spans="19:20">
      <c r="S554876" s="33"/>
      <c r="T554876" s="33"/>
    </row>
    <row r="554893" spans="19:20">
      <c r="S554893" s="33"/>
      <c r="T554893" s="33"/>
    </row>
    <row r="554910" spans="19:20">
      <c r="S554910" s="33"/>
      <c r="T554910" s="33"/>
    </row>
    <row r="554927" spans="19:20">
      <c r="S554927" s="33"/>
      <c r="T554927" s="33"/>
    </row>
    <row r="554944" spans="19:20">
      <c r="S554944" s="33"/>
      <c r="T554944" s="33"/>
    </row>
    <row r="554961" spans="19:20">
      <c r="S554961" s="33"/>
      <c r="T554961" s="33"/>
    </row>
    <row r="554978" spans="19:20">
      <c r="S554978" s="33"/>
      <c r="T554978" s="33"/>
    </row>
    <row r="554995" spans="19:20">
      <c r="S554995" s="33"/>
      <c r="T554995" s="33"/>
    </row>
    <row r="555012" spans="19:20">
      <c r="S555012" s="33"/>
      <c r="T555012" s="33"/>
    </row>
    <row r="555029" spans="19:20">
      <c r="S555029" s="33"/>
      <c r="T555029" s="33"/>
    </row>
    <row r="555046" spans="19:20">
      <c r="S555046" s="33"/>
      <c r="T555046" s="33"/>
    </row>
    <row r="555063" spans="19:20">
      <c r="S555063" s="33"/>
      <c r="T555063" s="33"/>
    </row>
    <row r="555080" spans="19:20">
      <c r="S555080" s="33"/>
      <c r="T555080" s="33"/>
    </row>
    <row r="555097" spans="19:20">
      <c r="S555097" s="33"/>
      <c r="T555097" s="33"/>
    </row>
    <row r="555114" spans="19:20">
      <c r="S555114" s="33"/>
      <c r="T555114" s="33"/>
    </row>
    <row r="555131" spans="19:20">
      <c r="S555131" s="33"/>
      <c r="T555131" s="33"/>
    </row>
    <row r="555148" spans="19:20">
      <c r="S555148" s="33"/>
      <c r="T555148" s="33"/>
    </row>
    <row r="555165" spans="19:20">
      <c r="S555165" s="33"/>
      <c r="T555165" s="33"/>
    </row>
    <row r="555182" spans="19:20">
      <c r="S555182" s="33"/>
      <c r="T555182" s="33"/>
    </row>
    <row r="555199" spans="19:20">
      <c r="S555199" s="33"/>
      <c r="T555199" s="33"/>
    </row>
    <row r="555216" spans="19:20">
      <c r="S555216" s="33"/>
      <c r="T555216" s="33"/>
    </row>
    <row r="555233" spans="19:20">
      <c r="S555233" s="33"/>
      <c r="T555233" s="33"/>
    </row>
    <row r="555250" spans="19:20">
      <c r="S555250" s="33"/>
      <c r="T555250" s="33"/>
    </row>
    <row r="555267" spans="19:20">
      <c r="S555267" s="33"/>
      <c r="T555267" s="33"/>
    </row>
    <row r="555284" spans="19:20">
      <c r="S555284" s="33"/>
      <c r="T555284" s="33"/>
    </row>
    <row r="555301" spans="19:20">
      <c r="S555301" s="33"/>
      <c r="T555301" s="33"/>
    </row>
    <row r="555318" spans="19:20">
      <c r="S555318" s="33"/>
      <c r="T555318" s="33"/>
    </row>
    <row r="555335" spans="19:20">
      <c r="S555335" s="33"/>
      <c r="T555335" s="33"/>
    </row>
    <row r="555352" spans="19:20">
      <c r="S555352" s="33"/>
      <c r="T555352" s="33"/>
    </row>
    <row r="555369" spans="19:20">
      <c r="S555369" s="33"/>
      <c r="T555369" s="33"/>
    </row>
    <row r="555386" spans="19:20">
      <c r="S555386" s="33"/>
      <c r="T555386" s="33"/>
    </row>
    <row r="555403" spans="19:20">
      <c r="S555403" s="33"/>
      <c r="T555403" s="33"/>
    </row>
    <row r="555420" spans="19:20">
      <c r="S555420" s="33"/>
      <c r="T555420" s="33"/>
    </row>
    <row r="555437" spans="19:20">
      <c r="S555437" s="33"/>
      <c r="T555437" s="33"/>
    </row>
    <row r="555454" spans="19:20">
      <c r="S555454" s="33"/>
      <c r="T555454" s="33"/>
    </row>
    <row r="555471" spans="19:20">
      <c r="S555471" s="33"/>
      <c r="T555471" s="33"/>
    </row>
    <row r="555488" spans="19:20">
      <c r="S555488" s="33"/>
      <c r="T555488" s="33"/>
    </row>
    <row r="555505" spans="19:20">
      <c r="S555505" s="33"/>
      <c r="T555505" s="33"/>
    </row>
    <row r="555522" spans="19:20">
      <c r="S555522" s="33"/>
      <c r="T555522" s="33"/>
    </row>
    <row r="555539" spans="19:20">
      <c r="S555539" s="33"/>
      <c r="T555539" s="33"/>
    </row>
    <row r="555556" spans="19:20">
      <c r="S555556" s="33"/>
      <c r="T555556" s="33"/>
    </row>
    <row r="555573" spans="19:20">
      <c r="S555573" s="33"/>
      <c r="T555573" s="33"/>
    </row>
    <row r="555590" spans="19:20">
      <c r="S555590" s="33"/>
      <c r="T555590" s="33"/>
    </row>
    <row r="555607" spans="19:20">
      <c r="S555607" s="33"/>
      <c r="T555607" s="33"/>
    </row>
    <row r="555624" spans="19:20">
      <c r="S555624" s="33"/>
      <c r="T555624" s="33"/>
    </row>
    <row r="555641" spans="19:20">
      <c r="S555641" s="33"/>
      <c r="T555641" s="33"/>
    </row>
    <row r="555658" spans="19:20">
      <c r="S555658" s="33"/>
      <c r="T555658" s="33"/>
    </row>
    <row r="555675" spans="19:20">
      <c r="S555675" s="33"/>
      <c r="T555675" s="33"/>
    </row>
    <row r="555692" spans="19:20">
      <c r="S555692" s="33"/>
      <c r="T555692" s="33"/>
    </row>
    <row r="555709" spans="19:20">
      <c r="S555709" s="33"/>
      <c r="T555709" s="33"/>
    </row>
    <row r="555726" spans="19:20">
      <c r="S555726" s="33"/>
      <c r="T555726" s="33"/>
    </row>
    <row r="555743" spans="19:20">
      <c r="S555743" s="33"/>
      <c r="T555743" s="33"/>
    </row>
    <row r="555760" spans="19:20">
      <c r="S555760" s="33"/>
      <c r="T555760" s="33"/>
    </row>
    <row r="555777" spans="19:20">
      <c r="S555777" s="33"/>
      <c r="T555777" s="33"/>
    </row>
    <row r="555794" spans="19:20">
      <c r="S555794" s="33"/>
      <c r="T555794" s="33"/>
    </row>
    <row r="555811" spans="19:20">
      <c r="S555811" s="33"/>
      <c r="T555811" s="33"/>
    </row>
    <row r="555828" spans="19:20">
      <c r="S555828" s="33"/>
      <c r="T555828" s="33"/>
    </row>
    <row r="555845" spans="19:20">
      <c r="S555845" s="33"/>
      <c r="T555845" s="33"/>
    </row>
    <row r="555862" spans="19:20">
      <c r="S555862" s="33"/>
      <c r="T555862" s="33"/>
    </row>
    <row r="555879" spans="19:20">
      <c r="S555879" s="33"/>
      <c r="T555879" s="33"/>
    </row>
    <row r="555896" spans="19:20">
      <c r="S555896" s="33"/>
      <c r="T555896" s="33"/>
    </row>
    <row r="555913" spans="19:20">
      <c r="S555913" s="33"/>
      <c r="T555913" s="33"/>
    </row>
    <row r="555930" spans="19:20">
      <c r="S555930" s="33"/>
      <c r="T555930" s="33"/>
    </row>
    <row r="555947" spans="19:20">
      <c r="S555947" s="33"/>
      <c r="T555947" s="33"/>
    </row>
    <row r="555964" spans="19:20">
      <c r="S555964" s="33"/>
      <c r="T555964" s="33"/>
    </row>
    <row r="555981" spans="19:20">
      <c r="S555981" s="33"/>
      <c r="T555981" s="33"/>
    </row>
    <row r="555998" spans="19:20">
      <c r="S555998" s="33"/>
      <c r="T555998" s="33"/>
    </row>
    <row r="556015" spans="19:20">
      <c r="S556015" s="33"/>
      <c r="T556015" s="33"/>
    </row>
    <row r="556032" spans="19:20">
      <c r="S556032" s="33"/>
      <c r="T556032" s="33"/>
    </row>
    <row r="556049" spans="19:20">
      <c r="S556049" s="33"/>
      <c r="T556049" s="33"/>
    </row>
    <row r="556066" spans="19:20">
      <c r="S556066" s="33"/>
      <c r="T556066" s="33"/>
    </row>
    <row r="556083" spans="19:20">
      <c r="S556083" s="33"/>
      <c r="T556083" s="33"/>
    </row>
    <row r="556100" spans="19:20">
      <c r="S556100" s="33"/>
      <c r="T556100" s="33"/>
    </row>
    <row r="556117" spans="19:20">
      <c r="S556117" s="33"/>
      <c r="T556117" s="33"/>
    </row>
    <row r="556134" spans="19:20">
      <c r="S556134" s="33"/>
      <c r="T556134" s="33"/>
    </row>
    <row r="556151" spans="19:20">
      <c r="S556151" s="33"/>
      <c r="T556151" s="33"/>
    </row>
    <row r="556168" spans="19:20">
      <c r="S556168" s="33"/>
      <c r="T556168" s="33"/>
    </row>
    <row r="556185" spans="19:20">
      <c r="S556185" s="33"/>
      <c r="T556185" s="33"/>
    </row>
    <row r="556202" spans="19:20">
      <c r="S556202" s="33"/>
      <c r="T556202" s="33"/>
    </row>
    <row r="556219" spans="19:20">
      <c r="S556219" s="33"/>
      <c r="T556219" s="33"/>
    </row>
    <row r="556236" spans="19:20">
      <c r="S556236" s="33"/>
      <c r="T556236" s="33"/>
    </row>
    <row r="556253" spans="19:20">
      <c r="S556253" s="33"/>
      <c r="T556253" s="33"/>
    </row>
    <row r="556270" spans="19:20">
      <c r="S556270" s="33"/>
      <c r="T556270" s="33"/>
    </row>
    <row r="556287" spans="19:20">
      <c r="S556287" s="33"/>
      <c r="T556287" s="33"/>
    </row>
    <row r="556304" spans="19:20">
      <c r="S556304" s="33"/>
      <c r="T556304" s="33"/>
    </row>
    <row r="556321" spans="19:20">
      <c r="S556321" s="33"/>
      <c r="T556321" s="33"/>
    </row>
    <row r="556338" spans="19:20">
      <c r="S556338" s="33"/>
      <c r="T556338" s="33"/>
    </row>
    <row r="556355" spans="19:20">
      <c r="S556355" s="33"/>
      <c r="T556355" s="33"/>
    </row>
    <row r="556372" spans="19:20">
      <c r="S556372" s="33"/>
      <c r="T556372" s="33"/>
    </row>
    <row r="556389" spans="19:20">
      <c r="S556389" s="33"/>
      <c r="T556389" s="33"/>
    </row>
    <row r="556406" spans="19:20">
      <c r="S556406" s="33"/>
      <c r="T556406" s="33"/>
    </row>
    <row r="556423" spans="19:20">
      <c r="S556423" s="33"/>
      <c r="T556423" s="33"/>
    </row>
    <row r="556440" spans="19:20">
      <c r="S556440" s="33"/>
      <c r="T556440" s="33"/>
    </row>
    <row r="556457" spans="19:20">
      <c r="S556457" s="33"/>
      <c r="T556457" s="33"/>
    </row>
    <row r="556474" spans="19:20">
      <c r="S556474" s="33"/>
      <c r="T556474" s="33"/>
    </row>
    <row r="556491" spans="19:20">
      <c r="S556491" s="33"/>
      <c r="T556491" s="33"/>
    </row>
    <row r="556508" spans="19:20">
      <c r="S556508" s="33"/>
      <c r="T556508" s="33"/>
    </row>
    <row r="556525" spans="19:20">
      <c r="S556525" s="33"/>
      <c r="T556525" s="33"/>
    </row>
    <row r="556542" spans="19:20">
      <c r="S556542" s="33"/>
      <c r="T556542" s="33"/>
    </row>
    <row r="556559" spans="19:20">
      <c r="S556559" s="33"/>
      <c r="T556559" s="33"/>
    </row>
    <row r="556576" spans="19:20">
      <c r="S556576" s="33"/>
      <c r="T556576" s="33"/>
    </row>
    <row r="556593" spans="19:20">
      <c r="S556593" s="33"/>
      <c r="T556593" s="33"/>
    </row>
    <row r="556610" spans="19:20">
      <c r="S556610" s="33"/>
      <c r="T556610" s="33"/>
    </row>
    <row r="556627" spans="19:20">
      <c r="S556627" s="33"/>
      <c r="T556627" s="33"/>
    </row>
    <row r="556644" spans="19:20">
      <c r="S556644" s="33"/>
      <c r="T556644" s="33"/>
    </row>
    <row r="556661" spans="19:20">
      <c r="S556661" s="33"/>
      <c r="T556661" s="33"/>
    </row>
    <row r="556678" spans="19:20">
      <c r="S556678" s="33"/>
      <c r="T556678" s="33"/>
    </row>
    <row r="556695" spans="19:20">
      <c r="S556695" s="33"/>
      <c r="T556695" s="33"/>
    </row>
    <row r="556712" spans="19:20">
      <c r="S556712" s="33"/>
      <c r="T556712" s="33"/>
    </row>
    <row r="556729" spans="19:20">
      <c r="S556729" s="33"/>
      <c r="T556729" s="33"/>
    </row>
    <row r="556746" spans="19:20">
      <c r="S556746" s="33"/>
      <c r="T556746" s="33"/>
    </row>
    <row r="556763" spans="19:20">
      <c r="S556763" s="33"/>
      <c r="T556763" s="33"/>
    </row>
    <row r="556780" spans="19:20">
      <c r="S556780" s="33"/>
      <c r="T556780" s="33"/>
    </row>
    <row r="556797" spans="19:20">
      <c r="S556797" s="33"/>
      <c r="T556797" s="33"/>
    </row>
    <row r="556814" spans="19:20">
      <c r="S556814" s="33"/>
      <c r="T556814" s="33"/>
    </row>
    <row r="556831" spans="19:20">
      <c r="S556831" s="33"/>
      <c r="T556831" s="33"/>
    </row>
    <row r="556848" spans="19:20">
      <c r="S556848" s="33"/>
      <c r="T556848" s="33"/>
    </row>
    <row r="556865" spans="19:20">
      <c r="S556865" s="33"/>
      <c r="T556865" s="33"/>
    </row>
    <row r="556882" spans="19:20">
      <c r="S556882" s="33"/>
      <c r="T556882" s="33"/>
    </row>
    <row r="556899" spans="19:20">
      <c r="S556899" s="33"/>
      <c r="T556899" s="33"/>
    </row>
    <row r="556916" spans="19:20">
      <c r="S556916" s="33"/>
      <c r="T556916" s="33"/>
    </row>
    <row r="556933" spans="19:20">
      <c r="S556933" s="33"/>
      <c r="T556933" s="33"/>
    </row>
    <row r="556950" spans="19:20">
      <c r="S556950" s="33"/>
      <c r="T556950" s="33"/>
    </row>
    <row r="556967" spans="19:20">
      <c r="S556967" s="33"/>
      <c r="T556967" s="33"/>
    </row>
    <row r="556984" spans="19:20">
      <c r="S556984" s="33"/>
      <c r="T556984" s="33"/>
    </row>
    <row r="557001" spans="19:20">
      <c r="S557001" s="33"/>
      <c r="T557001" s="33"/>
    </row>
    <row r="557018" spans="19:20">
      <c r="S557018" s="33"/>
      <c r="T557018" s="33"/>
    </row>
    <row r="557035" spans="19:20">
      <c r="S557035" s="33"/>
      <c r="T557035" s="33"/>
    </row>
    <row r="557052" spans="19:20">
      <c r="S557052" s="33"/>
      <c r="T557052" s="33"/>
    </row>
    <row r="557069" spans="19:20">
      <c r="S557069" s="33"/>
      <c r="T557069" s="33"/>
    </row>
    <row r="557086" spans="19:20">
      <c r="S557086" s="33"/>
      <c r="T557086" s="33"/>
    </row>
    <row r="557103" spans="19:20">
      <c r="S557103" s="33"/>
      <c r="T557103" s="33"/>
    </row>
    <row r="557120" spans="19:20">
      <c r="S557120" s="33"/>
      <c r="T557120" s="33"/>
    </row>
    <row r="557137" spans="19:20">
      <c r="S557137" s="33"/>
      <c r="T557137" s="33"/>
    </row>
    <row r="557154" spans="19:20">
      <c r="S557154" s="33"/>
      <c r="T557154" s="33"/>
    </row>
    <row r="557171" spans="19:20">
      <c r="S557171" s="33"/>
      <c r="T557171" s="33"/>
    </row>
    <row r="557188" spans="19:20">
      <c r="S557188" s="33"/>
      <c r="T557188" s="33"/>
    </row>
    <row r="557205" spans="19:20">
      <c r="S557205" s="33"/>
      <c r="T557205" s="33"/>
    </row>
    <row r="557222" spans="19:20">
      <c r="S557222" s="33"/>
      <c r="T557222" s="33"/>
    </row>
    <row r="557239" spans="19:20">
      <c r="S557239" s="33"/>
      <c r="T557239" s="33"/>
    </row>
    <row r="557256" spans="19:20">
      <c r="S557256" s="33"/>
      <c r="T557256" s="33"/>
    </row>
    <row r="557273" spans="19:20">
      <c r="S557273" s="33"/>
      <c r="T557273" s="33"/>
    </row>
    <row r="557290" spans="19:20">
      <c r="S557290" s="33"/>
      <c r="T557290" s="33"/>
    </row>
    <row r="557307" spans="19:20">
      <c r="S557307" s="33"/>
      <c r="T557307" s="33"/>
    </row>
    <row r="557324" spans="19:20">
      <c r="S557324" s="33"/>
      <c r="T557324" s="33"/>
    </row>
    <row r="557341" spans="19:20">
      <c r="S557341" s="33"/>
      <c r="T557341" s="33"/>
    </row>
    <row r="557358" spans="19:20">
      <c r="S557358" s="33"/>
      <c r="T557358" s="33"/>
    </row>
    <row r="557375" spans="19:20">
      <c r="S557375" s="33"/>
      <c r="T557375" s="33"/>
    </row>
    <row r="557392" spans="19:20">
      <c r="S557392" s="33"/>
      <c r="T557392" s="33"/>
    </row>
    <row r="557409" spans="19:20">
      <c r="S557409" s="33"/>
      <c r="T557409" s="33"/>
    </row>
    <row r="557426" spans="19:20">
      <c r="S557426" s="33"/>
      <c r="T557426" s="33"/>
    </row>
    <row r="557443" spans="19:20">
      <c r="S557443" s="33"/>
      <c r="T557443" s="33"/>
    </row>
    <row r="557460" spans="19:20">
      <c r="S557460" s="33"/>
      <c r="T557460" s="33"/>
    </row>
    <row r="557477" spans="19:20">
      <c r="S557477" s="33"/>
      <c r="T557477" s="33"/>
    </row>
    <row r="557494" spans="19:20">
      <c r="S557494" s="33"/>
      <c r="T557494" s="33"/>
    </row>
    <row r="557511" spans="19:20">
      <c r="S557511" s="33"/>
      <c r="T557511" s="33"/>
    </row>
    <row r="557528" spans="19:20">
      <c r="S557528" s="33"/>
      <c r="T557528" s="33"/>
    </row>
    <row r="557545" spans="19:20">
      <c r="S557545" s="33"/>
      <c r="T557545" s="33"/>
    </row>
    <row r="557562" spans="19:20">
      <c r="S557562" s="33"/>
      <c r="T557562" s="33"/>
    </row>
    <row r="557579" spans="19:20">
      <c r="S557579" s="33"/>
      <c r="T557579" s="33"/>
    </row>
    <row r="557596" spans="19:20">
      <c r="S557596" s="33"/>
      <c r="T557596" s="33"/>
    </row>
    <row r="557613" spans="19:20">
      <c r="S557613" s="33"/>
      <c r="T557613" s="33"/>
    </row>
    <row r="557630" spans="19:20">
      <c r="S557630" s="33"/>
      <c r="T557630" s="33"/>
    </row>
    <row r="557647" spans="19:20">
      <c r="S557647" s="33"/>
      <c r="T557647" s="33"/>
    </row>
    <row r="557664" spans="19:20">
      <c r="S557664" s="33"/>
      <c r="T557664" s="33"/>
    </row>
    <row r="557681" spans="19:20">
      <c r="S557681" s="33"/>
      <c r="T557681" s="33"/>
    </row>
    <row r="557698" spans="19:20">
      <c r="S557698" s="33"/>
      <c r="T557698" s="33"/>
    </row>
    <row r="557715" spans="19:20">
      <c r="S557715" s="33"/>
      <c r="T557715" s="33"/>
    </row>
    <row r="557732" spans="19:20">
      <c r="S557732" s="33"/>
      <c r="T557732" s="33"/>
    </row>
    <row r="557749" spans="19:20">
      <c r="S557749" s="33"/>
      <c r="T557749" s="33"/>
    </row>
    <row r="557766" spans="19:20">
      <c r="S557766" s="33"/>
      <c r="T557766" s="33"/>
    </row>
    <row r="557783" spans="19:20">
      <c r="S557783" s="33"/>
      <c r="T557783" s="33"/>
    </row>
    <row r="557800" spans="19:20">
      <c r="S557800" s="33"/>
      <c r="T557800" s="33"/>
    </row>
    <row r="557817" spans="19:20">
      <c r="S557817" s="33"/>
      <c r="T557817" s="33"/>
    </row>
    <row r="557834" spans="19:20">
      <c r="S557834" s="33"/>
      <c r="T557834" s="33"/>
    </row>
    <row r="557851" spans="19:20">
      <c r="S557851" s="33"/>
      <c r="T557851" s="33"/>
    </row>
    <row r="557868" spans="19:20">
      <c r="S557868" s="33"/>
      <c r="T557868" s="33"/>
    </row>
    <row r="557885" spans="19:20">
      <c r="S557885" s="33"/>
      <c r="T557885" s="33"/>
    </row>
    <row r="557902" spans="19:20">
      <c r="S557902" s="33"/>
      <c r="T557902" s="33"/>
    </row>
    <row r="557919" spans="19:20">
      <c r="S557919" s="33"/>
      <c r="T557919" s="33"/>
    </row>
    <row r="557936" spans="19:20">
      <c r="S557936" s="33"/>
      <c r="T557936" s="33"/>
    </row>
    <row r="557953" spans="19:20">
      <c r="S557953" s="33"/>
      <c r="T557953" s="33"/>
    </row>
    <row r="557970" spans="19:20">
      <c r="S557970" s="33"/>
      <c r="T557970" s="33"/>
    </row>
    <row r="557987" spans="19:20">
      <c r="S557987" s="33"/>
      <c r="T557987" s="33"/>
    </row>
    <row r="558004" spans="19:20">
      <c r="S558004" s="33"/>
      <c r="T558004" s="33"/>
    </row>
    <row r="558021" spans="19:20">
      <c r="S558021" s="33"/>
      <c r="T558021" s="33"/>
    </row>
    <row r="558038" spans="19:20">
      <c r="S558038" s="33"/>
      <c r="T558038" s="33"/>
    </row>
    <row r="558055" spans="19:20">
      <c r="S558055" s="33"/>
      <c r="T558055" s="33"/>
    </row>
    <row r="558072" spans="19:20">
      <c r="S558072" s="33"/>
      <c r="T558072" s="33"/>
    </row>
    <row r="558089" spans="19:20">
      <c r="S558089" s="33"/>
      <c r="T558089" s="33"/>
    </row>
    <row r="558106" spans="19:20">
      <c r="S558106" s="33"/>
      <c r="T558106" s="33"/>
    </row>
    <row r="558123" spans="19:20">
      <c r="S558123" s="33"/>
      <c r="T558123" s="33"/>
    </row>
    <row r="558140" spans="19:20">
      <c r="S558140" s="33"/>
      <c r="T558140" s="33"/>
    </row>
    <row r="558157" spans="19:20">
      <c r="S558157" s="33"/>
      <c r="T558157" s="33"/>
    </row>
    <row r="558174" spans="19:20">
      <c r="S558174" s="33"/>
      <c r="T558174" s="33"/>
    </row>
    <row r="558191" spans="19:20">
      <c r="S558191" s="33"/>
      <c r="T558191" s="33"/>
    </row>
    <row r="558208" spans="19:20">
      <c r="S558208" s="33"/>
      <c r="T558208" s="33"/>
    </row>
    <row r="558225" spans="19:20">
      <c r="S558225" s="33"/>
      <c r="T558225" s="33"/>
    </row>
    <row r="558242" spans="19:20">
      <c r="S558242" s="33"/>
      <c r="T558242" s="33"/>
    </row>
    <row r="558259" spans="19:20">
      <c r="S558259" s="33"/>
      <c r="T558259" s="33"/>
    </row>
    <row r="558276" spans="19:20">
      <c r="S558276" s="33"/>
      <c r="T558276" s="33"/>
    </row>
    <row r="558293" spans="19:20">
      <c r="S558293" s="33"/>
      <c r="T558293" s="33"/>
    </row>
    <row r="558310" spans="19:20">
      <c r="S558310" s="33"/>
      <c r="T558310" s="33"/>
    </row>
    <row r="558327" spans="19:20">
      <c r="S558327" s="33"/>
      <c r="T558327" s="33"/>
    </row>
    <row r="558344" spans="19:20">
      <c r="S558344" s="33"/>
      <c r="T558344" s="33"/>
    </row>
    <row r="558361" spans="19:20">
      <c r="S558361" s="33"/>
      <c r="T558361" s="33"/>
    </row>
    <row r="558378" spans="19:20">
      <c r="S558378" s="33"/>
      <c r="T558378" s="33"/>
    </row>
    <row r="558395" spans="19:20">
      <c r="S558395" s="33"/>
      <c r="T558395" s="33"/>
    </row>
    <row r="558412" spans="19:20">
      <c r="S558412" s="33"/>
      <c r="T558412" s="33"/>
    </row>
    <row r="558429" spans="19:20">
      <c r="S558429" s="33"/>
      <c r="T558429" s="33"/>
    </row>
    <row r="558446" spans="19:20">
      <c r="S558446" s="33"/>
      <c r="T558446" s="33"/>
    </row>
    <row r="558463" spans="19:20">
      <c r="S558463" s="33"/>
      <c r="T558463" s="33"/>
    </row>
    <row r="558480" spans="19:20">
      <c r="S558480" s="33"/>
      <c r="T558480" s="33"/>
    </row>
    <row r="558497" spans="19:20">
      <c r="S558497" s="33"/>
      <c r="T558497" s="33"/>
    </row>
    <row r="558514" spans="19:20">
      <c r="S558514" s="33"/>
      <c r="T558514" s="33"/>
    </row>
    <row r="558531" spans="19:20">
      <c r="S558531" s="33"/>
      <c r="T558531" s="33"/>
    </row>
    <row r="558548" spans="19:20">
      <c r="S558548" s="33"/>
      <c r="T558548" s="33"/>
    </row>
    <row r="558565" spans="19:20">
      <c r="S558565" s="33"/>
      <c r="T558565" s="33"/>
    </row>
    <row r="558582" spans="19:20">
      <c r="S558582" s="33"/>
      <c r="T558582" s="33"/>
    </row>
    <row r="558599" spans="19:20">
      <c r="S558599" s="33"/>
      <c r="T558599" s="33"/>
    </row>
    <row r="558616" spans="19:20">
      <c r="S558616" s="33"/>
      <c r="T558616" s="33"/>
    </row>
    <row r="558633" spans="19:20">
      <c r="S558633" s="33"/>
      <c r="T558633" s="33"/>
    </row>
    <row r="558650" spans="19:20">
      <c r="S558650" s="33"/>
      <c r="T558650" s="33"/>
    </row>
    <row r="558667" spans="19:20">
      <c r="S558667" s="33"/>
      <c r="T558667" s="33"/>
    </row>
    <row r="558684" spans="19:20">
      <c r="S558684" s="33"/>
      <c r="T558684" s="33"/>
    </row>
    <row r="558701" spans="19:20">
      <c r="S558701" s="33"/>
      <c r="T558701" s="33"/>
    </row>
    <row r="558718" spans="19:20">
      <c r="S558718" s="33"/>
      <c r="T558718" s="33"/>
    </row>
    <row r="558735" spans="19:20">
      <c r="S558735" s="33"/>
      <c r="T558735" s="33"/>
    </row>
    <row r="558752" spans="19:20">
      <c r="S558752" s="33"/>
      <c r="T558752" s="33"/>
    </row>
    <row r="558769" spans="19:20">
      <c r="S558769" s="33"/>
      <c r="T558769" s="33"/>
    </row>
    <row r="558786" spans="19:20">
      <c r="S558786" s="33"/>
      <c r="T558786" s="33"/>
    </row>
    <row r="558803" spans="19:20">
      <c r="S558803" s="33"/>
      <c r="T558803" s="33"/>
    </row>
    <row r="558820" spans="19:20">
      <c r="S558820" s="33"/>
      <c r="T558820" s="33"/>
    </row>
    <row r="558837" spans="19:20">
      <c r="S558837" s="33"/>
      <c r="T558837" s="33"/>
    </row>
    <row r="558854" spans="19:20">
      <c r="S558854" s="33"/>
      <c r="T558854" s="33"/>
    </row>
    <row r="558871" spans="19:20">
      <c r="S558871" s="33"/>
      <c r="T558871" s="33"/>
    </row>
    <row r="558888" spans="19:20">
      <c r="S558888" s="33"/>
      <c r="T558888" s="33"/>
    </row>
    <row r="558905" spans="19:20">
      <c r="S558905" s="33"/>
      <c r="T558905" s="33"/>
    </row>
    <row r="558922" spans="19:20">
      <c r="S558922" s="33"/>
      <c r="T558922" s="33"/>
    </row>
    <row r="558939" spans="19:20">
      <c r="S558939" s="33"/>
      <c r="T558939" s="33"/>
    </row>
    <row r="558956" spans="19:20">
      <c r="S558956" s="33"/>
      <c r="T558956" s="33"/>
    </row>
    <row r="558973" spans="19:20">
      <c r="S558973" s="33"/>
      <c r="T558973" s="33"/>
    </row>
    <row r="558990" spans="19:20">
      <c r="S558990" s="33"/>
      <c r="T558990" s="33"/>
    </row>
    <row r="559007" spans="19:20">
      <c r="S559007" s="33"/>
      <c r="T559007" s="33"/>
    </row>
    <row r="559024" spans="19:20">
      <c r="S559024" s="33"/>
      <c r="T559024" s="33"/>
    </row>
    <row r="559041" spans="19:20">
      <c r="S559041" s="33"/>
      <c r="T559041" s="33"/>
    </row>
    <row r="559058" spans="19:20">
      <c r="S559058" s="33"/>
      <c r="T559058" s="33"/>
    </row>
    <row r="559075" spans="19:20">
      <c r="S559075" s="33"/>
      <c r="T559075" s="33"/>
    </row>
    <row r="559092" spans="19:20">
      <c r="S559092" s="33"/>
      <c r="T559092" s="33"/>
    </row>
    <row r="559109" spans="19:20">
      <c r="S559109" s="33"/>
      <c r="T559109" s="33"/>
    </row>
    <row r="559126" spans="19:20">
      <c r="S559126" s="33"/>
      <c r="T559126" s="33"/>
    </row>
    <row r="559143" spans="19:20">
      <c r="S559143" s="33"/>
      <c r="T559143" s="33"/>
    </row>
    <row r="559160" spans="19:20">
      <c r="S559160" s="33"/>
      <c r="T559160" s="33"/>
    </row>
    <row r="559177" spans="19:20">
      <c r="S559177" s="33"/>
      <c r="T559177" s="33"/>
    </row>
    <row r="559194" spans="19:20">
      <c r="S559194" s="33"/>
      <c r="T559194" s="33"/>
    </row>
    <row r="559211" spans="19:20">
      <c r="S559211" s="33"/>
      <c r="T559211" s="33"/>
    </row>
    <row r="559228" spans="19:20">
      <c r="S559228" s="33"/>
      <c r="T559228" s="33"/>
    </row>
    <row r="559245" spans="19:20">
      <c r="S559245" s="33"/>
      <c r="T559245" s="33"/>
    </row>
    <row r="559262" spans="19:20">
      <c r="S559262" s="33"/>
      <c r="T559262" s="33"/>
    </row>
    <row r="559279" spans="19:20">
      <c r="S559279" s="33"/>
      <c r="T559279" s="33"/>
    </row>
    <row r="559296" spans="19:20">
      <c r="S559296" s="33"/>
      <c r="T559296" s="33"/>
    </row>
    <row r="559313" spans="19:20">
      <c r="S559313" s="33"/>
      <c r="T559313" s="33"/>
    </row>
    <row r="559330" spans="19:20">
      <c r="S559330" s="33"/>
      <c r="T559330" s="33"/>
    </row>
    <row r="559347" spans="19:20">
      <c r="S559347" s="33"/>
      <c r="T559347" s="33"/>
    </row>
    <row r="559364" spans="19:20">
      <c r="S559364" s="33"/>
      <c r="T559364" s="33"/>
    </row>
    <row r="559381" spans="19:20">
      <c r="S559381" s="33"/>
      <c r="T559381" s="33"/>
    </row>
    <row r="559398" spans="19:20">
      <c r="S559398" s="33"/>
      <c r="T559398" s="33"/>
    </row>
    <row r="559415" spans="19:20">
      <c r="S559415" s="33"/>
      <c r="T559415" s="33"/>
    </row>
    <row r="559432" spans="19:20">
      <c r="S559432" s="33"/>
      <c r="T559432" s="33"/>
    </row>
    <row r="559449" spans="19:20">
      <c r="S559449" s="33"/>
      <c r="T559449" s="33"/>
    </row>
    <row r="559466" spans="19:20">
      <c r="S559466" s="33"/>
      <c r="T559466" s="33"/>
    </row>
    <row r="559483" spans="19:20">
      <c r="S559483" s="33"/>
      <c r="T559483" s="33"/>
    </row>
    <row r="559500" spans="19:20">
      <c r="S559500" s="33"/>
      <c r="T559500" s="33"/>
    </row>
    <row r="559517" spans="19:20">
      <c r="S559517" s="33"/>
      <c r="T559517" s="33"/>
    </row>
    <row r="559534" spans="19:20">
      <c r="S559534" s="33"/>
      <c r="T559534" s="33"/>
    </row>
    <row r="559551" spans="19:20">
      <c r="S559551" s="33"/>
      <c r="T559551" s="33"/>
    </row>
    <row r="559568" spans="19:20">
      <c r="S559568" s="33"/>
      <c r="T559568" s="33"/>
    </row>
    <row r="559585" spans="19:20">
      <c r="S559585" s="33"/>
      <c r="T559585" s="33"/>
    </row>
    <row r="559602" spans="19:20">
      <c r="S559602" s="33"/>
      <c r="T559602" s="33"/>
    </row>
    <row r="559619" spans="19:20">
      <c r="S559619" s="33"/>
      <c r="T559619" s="33"/>
    </row>
    <row r="559636" spans="19:20">
      <c r="S559636" s="33"/>
      <c r="T559636" s="33"/>
    </row>
    <row r="559653" spans="19:20">
      <c r="S559653" s="33"/>
      <c r="T559653" s="33"/>
    </row>
    <row r="559670" spans="19:20">
      <c r="S559670" s="33"/>
      <c r="T559670" s="33"/>
    </row>
    <row r="559687" spans="19:20">
      <c r="S559687" s="33"/>
      <c r="T559687" s="33"/>
    </row>
    <row r="559704" spans="19:20">
      <c r="S559704" s="33"/>
      <c r="T559704" s="33"/>
    </row>
    <row r="559721" spans="19:20">
      <c r="S559721" s="33"/>
      <c r="T559721" s="33"/>
    </row>
    <row r="559738" spans="19:20">
      <c r="S559738" s="33"/>
      <c r="T559738" s="33"/>
    </row>
    <row r="559755" spans="19:20">
      <c r="S559755" s="33"/>
      <c r="T559755" s="33"/>
    </row>
    <row r="559772" spans="19:20">
      <c r="S559772" s="33"/>
      <c r="T559772" s="33"/>
    </row>
    <row r="559789" spans="19:20">
      <c r="S559789" s="33"/>
      <c r="T559789" s="33"/>
    </row>
    <row r="559806" spans="19:20">
      <c r="S559806" s="33"/>
      <c r="T559806" s="33"/>
    </row>
    <row r="559823" spans="19:20">
      <c r="S559823" s="33"/>
      <c r="T559823" s="33"/>
    </row>
    <row r="559840" spans="19:20">
      <c r="S559840" s="33"/>
      <c r="T559840" s="33"/>
    </row>
    <row r="559857" spans="19:20">
      <c r="S559857" s="33"/>
      <c r="T559857" s="33"/>
    </row>
    <row r="559874" spans="19:20">
      <c r="S559874" s="33"/>
      <c r="T559874" s="33"/>
    </row>
    <row r="559891" spans="19:20">
      <c r="S559891" s="33"/>
      <c r="T559891" s="33"/>
    </row>
    <row r="559908" spans="19:20">
      <c r="S559908" s="33"/>
      <c r="T559908" s="33"/>
    </row>
    <row r="559925" spans="19:20">
      <c r="S559925" s="33"/>
      <c r="T559925" s="33"/>
    </row>
    <row r="559942" spans="19:20">
      <c r="S559942" s="33"/>
      <c r="T559942" s="33"/>
    </row>
    <row r="559959" spans="19:20">
      <c r="S559959" s="33"/>
      <c r="T559959" s="33"/>
    </row>
    <row r="559976" spans="19:20">
      <c r="S559976" s="33"/>
      <c r="T559976" s="33"/>
    </row>
    <row r="559993" spans="19:20">
      <c r="S559993" s="33"/>
      <c r="T559993" s="33"/>
    </row>
    <row r="560010" spans="19:20">
      <c r="S560010" s="33"/>
      <c r="T560010" s="33"/>
    </row>
    <row r="560027" spans="19:20">
      <c r="S560027" s="33"/>
      <c r="T560027" s="33"/>
    </row>
    <row r="560044" spans="19:20">
      <c r="S560044" s="33"/>
      <c r="T560044" s="33"/>
    </row>
    <row r="560061" spans="19:20">
      <c r="S560061" s="33"/>
      <c r="T560061" s="33"/>
    </row>
    <row r="560078" spans="19:20">
      <c r="S560078" s="33"/>
      <c r="T560078" s="33"/>
    </row>
    <row r="560095" spans="19:20">
      <c r="S560095" s="33"/>
      <c r="T560095" s="33"/>
    </row>
    <row r="560112" spans="19:20">
      <c r="S560112" s="33"/>
      <c r="T560112" s="33"/>
    </row>
    <row r="560129" spans="19:20">
      <c r="S560129" s="33"/>
      <c r="T560129" s="33"/>
    </row>
    <row r="560146" spans="19:20">
      <c r="S560146" s="33"/>
      <c r="T560146" s="33"/>
    </row>
    <row r="560163" spans="19:20">
      <c r="S560163" s="33"/>
      <c r="T560163" s="33"/>
    </row>
    <row r="560180" spans="19:20">
      <c r="S560180" s="33"/>
      <c r="T560180" s="33"/>
    </row>
    <row r="560197" spans="19:20">
      <c r="S560197" s="33"/>
      <c r="T560197" s="33"/>
    </row>
    <row r="560214" spans="19:20">
      <c r="S560214" s="33"/>
      <c r="T560214" s="33"/>
    </row>
    <row r="560231" spans="19:20">
      <c r="S560231" s="33"/>
      <c r="T560231" s="33"/>
    </row>
    <row r="560248" spans="19:20">
      <c r="S560248" s="33"/>
      <c r="T560248" s="33"/>
    </row>
    <row r="560265" spans="19:20">
      <c r="S560265" s="33"/>
      <c r="T560265" s="33"/>
    </row>
    <row r="560282" spans="19:20">
      <c r="S560282" s="33"/>
      <c r="T560282" s="33"/>
    </row>
    <row r="560299" spans="19:20">
      <c r="S560299" s="33"/>
      <c r="T560299" s="33"/>
    </row>
    <row r="560316" spans="19:20">
      <c r="S560316" s="33"/>
      <c r="T560316" s="33"/>
    </row>
    <row r="560333" spans="19:20">
      <c r="S560333" s="33"/>
      <c r="T560333" s="33"/>
    </row>
    <row r="560350" spans="19:20">
      <c r="S560350" s="33"/>
      <c r="T560350" s="33"/>
    </row>
    <row r="560367" spans="19:20">
      <c r="S560367" s="33"/>
      <c r="T560367" s="33"/>
    </row>
    <row r="560384" spans="19:20">
      <c r="S560384" s="33"/>
      <c r="T560384" s="33"/>
    </row>
    <row r="560401" spans="19:20">
      <c r="S560401" s="33"/>
      <c r="T560401" s="33"/>
    </row>
    <row r="560418" spans="19:20">
      <c r="S560418" s="33"/>
      <c r="T560418" s="33"/>
    </row>
    <row r="560435" spans="19:20">
      <c r="S560435" s="33"/>
      <c r="T560435" s="33"/>
    </row>
    <row r="560452" spans="19:20">
      <c r="S560452" s="33"/>
      <c r="T560452" s="33"/>
    </row>
    <row r="560469" spans="19:20">
      <c r="S560469" s="33"/>
      <c r="T560469" s="33"/>
    </row>
    <row r="560486" spans="19:20">
      <c r="S560486" s="33"/>
      <c r="T560486" s="33"/>
    </row>
    <row r="560503" spans="19:20">
      <c r="S560503" s="33"/>
      <c r="T560503" s="33"/>
    </row>
    <row r="560520" spans="19:20">
      <c r="S560520" s="33"/>
      <c r="T560520" s="33"/>
    </row>
    <row r="560537" spans="19:20">
      <c r="S560537" s="33"/>
      <c r="T560537" s="33"/>
    </row>
    <row r="560554" spans="19:20">
      <c r="S560554" s="33"/>
      <c r="T560554" s="33"/>
    </row>
    <row r="560571" spans="19:20">
      <c r="S560571" s="33"/>
      <c r="T560571" s="33"/>
    </row>
    <row r="560588" spans="19:20">
      <c r="S560588" s="33"/>
      <c r="T560588" s="33"/>
    </row>
    <row r="560605" spans="19:20">
      <c r="S560605" s="33"/>
      <c r="T560605" s="33"/>
    </row>
    <row r="560622" spans="19:20">
      <c r="S560622" s="33"/>
      <c r="T560622" s="33"/>
    </row>
    <row r="560639" spans="19:20">
      <c r="S560639" s="33"/>
      <c r="T560639" s="33"/>
    </row>
    <row r="560656" spans="19:20">
      <c r="S560656" s="33"/>
      <c r="T560656" s="33"/>
    </row>
    <row r="560673" spans="19:20">
      <c r="S560673" s="33"/>
      <c r="T560673" s="33"/>
    </row>
    <row r="560690" spans="19:20">
      <c r="S560690" s="33"/>
      <c r="T560690" s="33"/>
    </row>
    <row r="560707" spans="19:20">
      <c r="S560707" s="33"/>
      <c r="T560707" s="33"/>
    </row>
    <row r="560724" spans="19:20">
      <c r="S560724" s="33"/>
      <c r="T560724" s="33"/>
    </row>
    <row r="560741" spans="19:20">
      <c r="S560741" s="33"/>
      <c r="T560741" s="33"/>
    </row>
    <row r="560758" spans="19:20">
      <c r="S560758" s="33"/>
      <c r="T560758" s="33"/>
    </row>
    <row r="560775" spans="19:20">
      <c r="S560775" s="33"/>
      <c r="T560775" s="33"/>
    </row>
    <row r="560792" spans="19:20">
      <c r="S560792" s="33"/>
      <c r="T560792" s="33"/>
    </row>
    <row r="560809" spans="19:20">
      <c r="S560809" s="33"/>
      <c r="T560809" s="33"/>
    </row>
    <row r="560826" spans="19:20">
      <c r="S560826" s="33"/>
      <c r="T560826" s="33"/>
    </row>
    <row r="560843" spans="19:20">
      <c r="S560843" s="33"/>
      <c r="T560843" s="33"/>
    </row>
    <row r="560860" spans="19:20">
      <c r="S560860" s="33"/>
      <c r="T560860" s="33"/>
    </row>
    <row r="560877" spans="19:20">
      <c r="S560877" s="33"/>
      <c r="T560877" s="33"/>
    </row>
    <row r="560894" spans="19:20">
      <c r="S560894" s="33"/>
      <c r="T560894" s="33"/>
    </row>
    <row r="560911" spans="19:20">
      <c r="S560911" s="33"/>
      <c r="T560911" s="33"/>
    </row>
    <row r="560928" spans="19:20">
      <c r="S560928" s="33"/>
      <c r="T560928" s="33"/>
    </row>
    <row r="560945" spans="19:20">
      <c r="S560945" s="33"/>
      <c r="T560945" s="33"/>
    </row>
    <row r="560962" spans="19:20">
      <c r="S560962" s="33"/>
      <c r="T560962" s="33"/>
    </row>
    <row r="560979" spans="19:20">
      <c r="S560979" s="33"/>
      <c r="T560979" s="33"/>
    </row>
    <row r="560996" spans="19:20">
      <c r="S560996" s="33"/>
      <c r="T560996" s="33"/>
    </row>
    <row r="561013" spans="19:20">
      <c r="S561013" s="33"/>
      <c r="T561013" s="33"/>
    </row>
    <row r="561030" spans="19:20">
      <c r="S561030" s="33"/>
      <c r="T561030" s="33"/>
    </row>
    <row r="561047" spans="19:20">
      <c r="S561047" s="33"/>
      <c r="T561047" s="33"/>
    </row>
    <row r="561064" spans="19:20">
      <c r="S561064" s="33"/>
      <c r="T561064" s="33"/>
    </row>
    <row r="561081" spans="19:20">
      <c r="S561081" s="33"/>
      <c r="T561081" s="33"/>
    </row>
    <row r="561098" spans="19:20">
      <c r="S561098" s="33"/>
      <c r="T561098" s="33"/>
    </row>
    <row r="561115" spans="19:20">
      <c r="S561115" s="33"/>
      <c r="T561115" s="33"/>
    </row>
    <row r="561132" spans="19:20">
      <c r="S561132" s="33"/>
      <c r="T561132" s="33"/>
    </row>
    <row r="561149" spans="19:20">
      <c r="S561149" s="33"/>
      <c r="T561149" s="33"/>
    </row>
    <row r="561166" spans="19:20">
      <c r="S561166" s="33"/>
      <c r="T561166" s="33"/>
    </row>
    <row r="561183" spans="19:20">
      <c r="S561183" s="33"/>
      <c r="T561183" s="33"/>
    </row>
    <row r="561200" spans="19:20">
      <c r="S561200" s="33"/>
      <c r="T561200" s="33"/>
    </row>
    <row r="561217" spans="19:20">
      <c r="S561217" s="33"/>
      <c r="T561217" s="33"/>
    </row>
    <row r="561234" spans="19:20">
      <c r="S561234" s="33"/>
      <c r="T561234" s="33"/>
    </row>
    <row r="561251" spans="19:20">
      <c r="S561251" s="33"/>
      <c r="T561251" s="33"/>
    </row>
    <row r="561268" spans="19:20">
      <c r="S561268" s="33"/>
      <c r="T561268" s="33"/>
    </row>
    <row r="561285" spans="19:20">
      <c r="S561285" s="33"/>
      <c r="T561285" s="33"/>
    </row>
    <row r="561302" spans="19:20">
      <c r="S561302" s="33"/>
      <c r="T561302" s="33"/>
    </row>
    <row r="561319" spans="19:20">
      <c r="S561319" s="33"/>
      <c r="T561319" s="33"/>
    </row>
    <row r="561336" spans="19:20">
      <c r="S561336" s="33"/>
      <c r="T561336" s="33"/>
    </row>
    <row r="561353" spans="19:20">
      <c r="S561353" s="33"/>
      <c r="T561353" s="33"/>
    </row>
    <row r="561370" spans="19:20">
      <c r="S561370" s="33"/>
      <c r="T561370" s="33"/>
    </row>
    <row r="561387" spans="19:20">
      <c r="S561387" s="33"/>
      <c r="T561387" s="33"/>
    </row>
    <row r="561404" spans="19:20">
      <c r="S561404" s="33"/>
      <c r="T561404" s="33"/>
    </row>
    <row r="561421" spans="19:20">
      <c r="S561421" s="33"/>
      <c r="T561421" s="33"/>
    </row>
    <row r="561438" spans="19:20">
      <c r="S561438" s="33"/>
      <c r="T561438" s="33"/>
    </row>
    <row r="561455" spans="19:20">
      <c r="S561455" s="33"/>
      <c r="T561455" s="33"/>
    </row>
    <row r="561472" spans="19:20">
      <c r="S561472" s="33"/>
      <c r="T561472" s="33"/>
    </row>
    <row r="561489" spans="19:20">
      <c r="S561489" s="33"/>
      <c r="T561489" s="33"/>
    </row>
    <row r="561506" spans="19:20">
      <c r="S561506" s="33"/>
      <c r="T561506" s="33"/>
    </row>
    <row r="561523" spans="19:20">
      <c r="S561523" s="33"/>
      <c r="T561523" s="33"/>
    </row>
    <row r="561540" spans="19:20">
      <c r="S561540" s="33"/>
      <c r="T561540" s="33"/>
    </row>
    <row r="561557" spans="19:20">
      <c r="S561557" s="33"/>
      <c r="T561557" s="33"/>
    </row>
    <row r="561574" spans="19:20">
      <c r="S561574" s="33"/>
      <c r="T561574" s="33"/>
    </row>
    <row r="561591" spans="19:20">
      <c r="S561591" s="33"/>
      <c r="T561591" s="33"/>
    </row>
    <row r="561608" spans="19:20">
      <c r="S561608" s="33"/>
      <c r="T561608" s="33"/>
    </row>
    <row r="561625" spans="19:20">
      <c r="S561625" s="33"/>
      <c r="T561625" s="33"/>
    </row>
    <row r="561642" spans="19:20">
      <c r="S561642" s="33"/>
      <c r="T561642" s="33"/>
    </row>
    <row r="561659" spans="19:20">
      <c r="S561659" s="33"/>
      <c r="T561659" s="33"/>
    </row>
    <row r="561676" spans="19:20">
      <c r="S561676" s="33"/>
      <c r="T561676" s="33"/>
    </row>
    <row r="561693" spans="19:20">
      <c r="S561693" s="33"/>
      <c r="T561693" s="33"/>
    </row>
    <row r="561710" spans="19:20">
      <c r="S561710" s="33"/>
      <c r="T561710" s="33"/>
    </row>
    <row r="561727" spans="19:20">
      <c r="S561727" s="33"/>
      <c r="T561727" s="33"/>
    </row>
    <row r="561744" spans="19:20">
      <c r="S561744" s="33"/>
      <c r="T561744" s="33"/>
    </row>
    <row r="561761" spans="19:20">
      <c r="S561761" s="33"/>
      <c r="T561761" s="33"/>
    </row>
    <row r="561778" spans="19:20">
      <c r="S561778" s="33"/>
      <c r="T561778" s="33"/>
    </row>
    <row r="561795" spans="19:20">
      <c r="S561795" s="33"/>
      <c r="T561795" s="33"/>
    </row>
    <row r="561812" spans="19:20">
      <c r="S561812" s="33"/>
      <c r="T561812" s="33"/>
    </row>
    <row r="561829" spans="19:20">
      <c r="S561829" s="33"/>
      <c r="T561829" s="33"/>
    </row>
    <row r="561846" spans="19:20">
      <c r="S561846" s="33"/>
      <c r="T561846" s="33"/>
    </row>
    <row r="561863" spans="19:20">
      <c r="S561863" s="33"/>
      <c r="T561863" s="33"/>
    </row>
    <row r="561880" spans="19:20">
      <c r="S561880" s="33"/>
      <c r="T561880" s="33"/>
    </row>
    <row r="561897" spans="19:20">
      <c r="S561897" s="33"/>
      <c r="T561897" s="33"/>
    </row>
    <row r="561914" spans="19:20">
      <c r="S561914" s="33"/>
      <c r="T561914" s="33"/>
    </row>
    <row r="561931" spans="19:20">
      <c r="S561931" s="33"/>
      <c r="T561931" s="33"/>
    </row>
    <row r="561948" spans="19:20">
      <c r="S561948" s="33"/>
      <c r="T561948" s="33"/>
    </row>
    <row r="561965" spans="19:20">
      <c r="S561965" s="33"/>
      <c r="T561965" s="33"/>
    </row>
    <row r="561982" spans="19:20">
      <c r="S561982" s="33"/>
      <c r="T561982" s="33"/>
    </row>
    <row r="561999" spans="19:20">
      <c r="S561999" s="33"/>
      <c r="T561999" s="33"/>
    </row>
    <row r="562016" spans="19:20">
      <c r="S562016" s="33"/>
      <c r="T562016" s="33"/>
    </row>
    <row r="562033" spans="19:20">
      <c r="S562033" s="33"/>
      <c r="T562033" s="33"/>
    </row>
    <row r="562050" spans="19:20">
      <c r="S562050" s="33"/>
      <c r="T562050" s="33"/>
    </row>
    <row r="562067" spans="19:20">
      <c r="S562067" s="33"/>
      <c r="T562067" s="33"/>
    </row>
    <row r="562084" spans="19:20">
      <c r="S562084" s="33"/>
      <c r="T562084" s="33"/>
    </row>
    <row r="562101" spans="19:20">
      <c r="S562101" s="33"/>
      <c r="T562101" s="33"/>
    </row>
    <row r="562118" spans="19:20">
      <c r="S562118" s="33"/>
      <c r="T562118" s="33"/>
    </row>
    <row r="562135" spans="19:20">
      <c r="S562135" s="33"/>
      <c r="T562135" s="33"/>
    </row>
    <row r="562152" spans="19:20">
      <c r="S562152" s="33"/>
      <c r="T562152" s="33"/>
    </row>
    <row r="562169" spans="19:20">
      <c r="S562169" s="33"/>
      <c r="T562169" s="33"/>
    </row>
    <row r="562186" spans="19:20">
      <c r="S562186" s="33"/>
      <c r="T562186" s="33"/>
    </row>
    <row r="562203" spans="19:20">
      <c r="S562203" s="33"/>
      <c r="T562203" s="33"/>
    </row>
    <row r="562220" spans="19:20">
      <c r="S562220" s="33"/>
      <c r="T562220" s="33"/>
    </row>
    <row r="562237" spans="19:20">
      <c r="S562237" s="33"/>
      <c r="T562237" s="33"/>
    </row>
    <row r="562254" spans="19:20">
      <c r="S562254" s="33"/>
      <c r="T562254" s="33"/>
    </row>
    <row r="562271" spans="19:20">
      <c r="S562271" s="33"/>
      <c r="T562271" s="33"/>
    </row>
    <row r="562288" spans="19:20">
      <c r="S562288" s="33"/>
      <c r="T562288" s="33"/>
    </row>
    <row r="562305" spans="19:20">
      <c r="S562305" s="33"/>
      <c r="T562305" s="33"/>
    </row>
    <row r="562322" spans="19:20">
      <c r="S562322" s="33"/>
      <c r="T562322" s="33"/>
    </row>
    <row r="562339" spans="19:20">
      <c r="S562339" s="33"/>
      <c r="T562339" s="33"/>
    </row>
    <row r="562356" spans="19:20">
      <c r="S562356" s="33"/>
      <c r="T562356" s="33"/>
    </row>
    <row r="562373" spans="19:20">
      <c r="S562373" s="33"/>
      <c r="T562373" s="33"/>
    </row>
    <row r="562390" spans="19:20">
      <c r="S562390" s="33"/>
      <c r="T562390" s="33"/>
    </row>
    <row r="562407" spans="19:20">
      <c r="S562407" s="33"/>
      <c r="T562407" s="33"/>
    </row>
    <row r="562424" spans="19:20">
      <c r="S562424" s="33"/>
      <c r="T562424" s="33"/>
    </row>
    <row r="562441" spans="19:20">
      <c r="S562441" s="33"/>
      <c r="T562441" s="33"/>
    </row>
    <row r="562458" spans="19:20">
      <c r="S562458" s="33"/>
      <c r="T562458" s="33"/>
    </row>
    <row r="562475" spans="19:20">
      <c r="S562475" s="33"/>
      <c r="T562475" s="33"/>
    </row>
    <row r="562492" spans="19:20">
      <c r="S562492" s="33"/>
      <c r="T562492" s="33"/>
    </row>
    <row r="562509" spans="19:20">
      <c r="S562509" s="33"/>
      <c r="T562509" s="33"/>
    </row>
    <row r="562526" spans="19:20">
      <c r="S562526" s="33"/>
      <c r="T562526" s="33"/>
    </row>
    <row r="562543" spans="19:20">
      <c r="S562543" s="33"/>
      <c r="T562543" s="33"/>
    </row>
    <row r="562560" spans="19:20">
      <c r="S562560" s="33"/>
      <c r="T562560" s="33"/>
    </row>
    <row r="562577" spans="19:20">
      <c r="S562577" s="33"/>
      <c r="T562577" s="33"/>
    </row>
    <row r="562594" spans="19:20">
      <c r="S562594" s="33"/>
      <c r="T562594" s="33"/>
    </row>
    <row r="562611" spans="19:20">
      <c r="S562611" s="33"/>
      <c r="T562611" s="33"/>
    </row>
    <row r="562628" spans="19:20">
      <c r="S562628" s="33"/>
      <c r="T562628" s="33"/>
    </row>
    <row r="562645" spans="19:20">
      <c r="S562645" s="33"/>
      <c r="T562645" s="33"/>
    </row>
    <row r="562662" spans="19:20">
      <c r="S562662" s="33"/>
      <c r="T562662" s="33"/>
    </row>
    <row r="562679" spans="19:20">
      <c r="S562679" s="33"/>
      <c r="T562679" s="33"/>
    </row>
    <row r="562696" spans="19:20">
      <c r="S562696" s="33"/>
      <c r="T562696" s="33"/>
    </row>
    <row r="562713" spans="19:20">
      <c r="S562713" s="33"/>
      <c r="T562713" s="33"/>
    </row>
    <row r="562730" spans="19:20">
      <c r="S562730" s="33"/>
      <c r="T562730" s="33"/>
    </row>
    <row r="562747" spans="19:20">
      <c r="S562747" s="33"/>
      <c r="T562747" s="33"/>
    </row>
    <row r="562764" spans="19:20">
      <c r="S562764" s="33"/>
      <c r="T562764" s="33"/>
    </row>
    <row r="562781" spans="19:20">
      <c r="S562781" s="33"/>
      <c r="T562781" s="33"/>
    </row>
    <row r="562798" spans="19:20">
      <c r="S562798" s="33"/>
      <c r="T562798" s="33"/>
    </row>
    <row r="562815" spans="19:20">
      <c r="S562815" s="33"/>
      <c r="T562815" s="33"/>
    </row>
    <row r="562832" spans="19:20">
      <c r="S562832" s="33"/>
      <c r="T562832" s="33"/>
    </row>
    <row r="562849" spans="19:20">
      <c r="S562849" s="33"/>
      <c r="T562849" s="33"/>
    </row>
    <row r="562866" spans="19:20">
      <c r="S562866" s="33"/>
      <c r="T562866" s="33"/>
    </row>
    <row r="562883" spans="19:20">
      <c r="S562883" s="33"/>
      <c r="T562883" s="33"/>
    </row>
    <row r="562900" spans="19:20">
      <c r="S562900" s="33"/>
      <c r="T562900" s="33"/>
    </row>
    <row r="562917" spans="19:20">
      <c r="S562917" s="33"/>
      <c r="T562917" s="33"/>
    </row>
    <row r="562934" spans="19:20">
      <c r="S562934" s="33"/>
      <c r="T562934" s="33"/>
    </row>
    <row r="562951" spans="19:20">
      <c r="S562951" s="33"/>
      <c r="T562951" s="33"/>
    </row>
    <row r="562968" spans="19:20">
      <c r="S562968" s="33"/>
      <c r="T562968" s="33"/>
    </row>
    <row r="562985" spans="19:20">
      <c r="S562985" s="33"/>
      <c r="T562985" s="33"/>
    </row>
    <row r="563002" spans="19:20">
      <c r="S563002" s="33"/>
      <c r="T563002" s="33"/>
    </row>
    <row r="563019" spans="19:20">
      <c r="S563019" s="33"/>
      <c r="T563019" s="33"/>
    </row>
    <row r="563036" spans="19:20">
      <c r="S563036" s="33"/>
      <c r="T563036" s="33"/>
    </row>
    <row r="563053" spans="19:20">
      <c r="S563053" s="33"/>
      <c r="T563053" s="33"/>
    </row>
    <row r="563070" spans="19:20">
      <c r="S563070" s="33"/>
      <c r="T563070" s="33"/>
    </row>
    <row r="563087" spans="19:20">
      <c r="S563087" s="33"/>
      <c r="T563087" s="33"/>
    </row>
    <row r="563104" spans="19:20">
      <c r="S563104" s="33"/>
      <c r="T563104" s="33"/>
    </row>
    <row r="563121" spans="19:20">
      <c r="S563121" s="33"/>
      <c r="T563121" s="33"/>
    </row>
    <row r="563138" spans="19:20">
      <c r="S563138" s="33"/>
      <c r="T563138" s="33"/>
    </row>
    <row r="563155" spans="19:20">
      <c r="S563155" s="33"/>
      <c r="T563155" s="33"/>
    </row>
    <row r="563172" spans="19:20">
      <c r="S563172" s="33"/>
      <c r="T563172" s="33"/>
    </row>
    <row r="563189" spans="19:20">
      <c r="S563189" s="33"/>
      <c r="T563189" s="33"/>
    </row>
    <row r="563206" spans="19:20">
      <c r="S563206" s="33"/>
      <c r="T563206" s="33"/>
    </row>
    <row r="563223" spans="19:20">
      <c r="S563223" s="33"/>
      <c r="T563223" s="33"/>
    </row>
    <row r="563240" spans="19:20">
      <c r="S563240" s="33"/>
      <c r="T563240" s="33"/>
    </row>
    <row r="563257" spans="19:20">
      <c r="S563257" s="33"/>
      <c r="T563257" s="33"/>
    </row>
    <row r="563274" spans="19:20">
      <c r="S563274" s="33"/>
      <c r="T563274" s="33"/>
    </row>
    <row r="563291" spans="19:20">
      <c r="S563291" s="33"/>
      <c r="T563291" s="33"/>
    </row>
    <row r="563308" spans="19:20">
      <c r="S563308" s="33"/>
      <c r="T563308" s="33"/>
    </row>
    <row r="563325" spans="19:20">
      <c r="S563325" s="33"/>
      <c r="T563325" s="33"/>
    </row>
    <row r="563342" spans="19:20">
      <c r="S563342" s="33"/>
      <c r="T563342" s="33"/>
    </row>
    <row r="563359" spans="19:20">
      <c r="S563359" s="33"/>
      <c r="T563359" s="33"/>
    </row>
    <row r="563376" spans="19:20">
      <c r="S563376" s="33"/>
      <c r="T563376" s="33"/>
    </row>
    <row r="563393" spans="19:20">
      <c r="S563393" s="33"/>
      <c r="T563393" s="33"/>
    </row>
    <row r="563410" spans="19:20">
      <c r="S563410" s="33"/>
      <c r="T563410" s="33"/>
    </row>
    <row r="563427" spans="19:20">
      <c r="S563427" s="33"/>
      <c r="T563427" s="33"/>
    </row>
    <row r="563444" spans="19:20">
      <c r="S563444" s="33"/>
      <c r="T563444" s="33"/>
    </row>
    <row r="563461" spans="19:20">
      <c r="S563461" s="33"/>
      <c r="T563461" s="33"/>
    </row>
    <row r="563478" spans="19:20">
      <c r="S563478" s="33"/>
      <c r="T563478" s="33"/>
    </row>
    <row r="563495" spans="19:20">
      <c r="S563495" s="33"/>
      <c r="T563495" s="33"/>
    </row>
    <row r="563512" spans="19:20">
      <c r="S563512" s="33"/>
      <c r="T563512" s="33"/>
    </row>
    <row r="563529" spans="19:20">
      <c r="S563529" s="33"/>
      <c r="T563529" s="33"/>
    </row>
    <row r="563546" spans="19:20">
      <c r="S563546" s="33"/>
      <c r="T563546" s="33"/>
    </row>
    <row r="563563" spans="19:20">
      <c r="S563563" s="33"/>
      <c r="T563563" s="33"/>
    </row>
    <row r="563580" spans="19:20">
      <c r="S563580" s="33"/>
      <c r="T563580" s="33"/>
    </row>
    <row r="563597" spans="19:20">
      <c r="S563597" s="33"/>
      <c r="T563597" s="33"/>
    </row>
    <row r="563614" spans="19:20">
      <c r="S563614" s="33"/>
      <c r="T563614" s="33"/>
    </row>
    <row r="563631" spans="19:20">
      <c r="S563631" s="33"/>
      <c r="T563631" s="33"/>
    </row>
    <row r="563648" spans="19:20">
      <c r="S563648" s="33"/>
      <c r="T563648" s="33"/>
    </row>
    <row r="563665" spans="19:20">
      <c r="S563665" s="33"/>
      <c r="T563665" s="33"/>
    </row>
    <row r="563682" spans="19:20">
      <c r="S563682" s="33"/>
      <c r="T563682" s="33"/>
    </row>
    <row r="563699" spans="19:20">
      <c r="S563699" s="33"/>
      <c r="T563699" s="33"/>
    </row>
    <row r="563716" spans="19:20">
      <c r="S563716" s="33"/>
      <c r="T563716" s="33"/>
    </row>
    <row r="563733" spans="19:20">
      <c r="S563733" s="33"/>
      <c r="T563733" s="33"/>
    </row>
    <row r="563750" spans="19:20">
      <c r="S563750" s="33"/>
      <c r="T563750" s="33"/>
    </row>
    <row r="563767" spans="19:20">
      <c r="S563767" s="33"/>
      <c r="T563767" s="33"/>
    </row>
    <row r="563784" spans="19:20">
      <c r="S563784" s="33"/>
      <c r="T563784" s="33"/>
    </row>
    <row r="563801" spans="19:20">
      <c r="S563801" s="33"/>
      <c r="T563801" s="33"/>
    </row>
    <row r="563818" spans="19:20">
      <c r="S563818" s="33"/>
      <c r="T563818" s="33"/>
    </row>
    <row r="563835" spans="19:20">
      <c r="S563835" s="33"/>
      <c r="T563835" s="33"/>
    </row>
    <row r="563852" spans="19:20">
      <c r="S563852" s="33"/>
      <c r="T563852" s="33"/>
    </row>
    <row r="563869" spans="19:20">
      <c r="S563869" s="33"/>
      <c r="T563869" s="33"/>
    </row>
    <row r="563886" spans="19:20">
      <c r="S563886" s="33"/>
      <c r="T563886" s="33"/>
    </row>
    <row r="563903" spans="19:20">
      <c r="S563903" s="33"/>
      <c r="T563903" s="33"/>
    </row>
    <row r="563920" spans="19:20">
      <c r="S563920" s="33"/>
      <c r="T563920" s="33"/>
    </row>
    <row r="563937" spans="19:20">
      <c r="S563937" s="33"/>
      <c r="T563937" s="33"/>
    </row>
    <row r="563954" spans="19:20">
      <c r="S563954" s="33"/>
      <c r="T563954" s="33"/>
    </row>
    <row r="563971" spans="19:20">
      <c r="S563971" s="33"/>
      <c r="T563971" s="33"/>
    </row>
    <row r="563988" spans="19:20">
      <c r="S563988" s="33"/>
      <c r="T563988" s="33"/>
    </row>
    <row r="564005" spans="19:20">
      <c r="S564005" s="33"/>
      <c r="T564005" s="33"/>
    </row>
    <row r="564022" spans="19:20">
      <c r="S564022" s="33"/>
      <c r="T564022" s="33"/>
    </row>
    <row r="564039" spans="19:20">
      <c r="S564039" s="33"/>
      <c r="T564039" s="33"/>
    </row>
    <row r="564056" spans="19:20">
      <c r="S564056" s="33"/>
      <c r="T564056" s="33"/>
    </row>
    <row r="564073" spans="19:20">
      <c r="S564073" s="33"/>
      <c r="T564073" s="33"/>
    </row>
    <row r="564090" spans="19:20">
      <c r="S564090" s="33"/>
      <c r="T564090" s="33"/>
    </row>
    <row r="564107" spans="19:20">
      <c r="S564107" s="33"/>
      <c r="T564107" s="33"/>
    </row>
    <row r="564124" spans="19:20">
      <c r="S564124" s="33"/>
      <c r="T564124" s="33"/>
    </row>
    <row r="564141" spans="19:20">
      <c r="S564141" s="33"/>
      <c r="T564141" s="33"/>
    </row>
    <row r="564158" spans="19:20">
      <c r="S564158" s="33"/>
      <c r="T564158" s="33"/>
    </row>
    <row r="564175" spans="19:20">
      <c r="S564175" s="33"/>
      <c r="T564175" s="33"/>
    </row>
    <row r="564192" spans="19:20">
      <c r="S564192" s="33"/>
      <c r="T564192" s="33"/>
    </row>
    <row r="564209" spans="19:20">
      <c r="S564209" s="33"/>
      <c r="T564209" s="33"/>
    </row>
    <row r="564226" spans="19:20">
      <c r="S564226" s="33"/>
      <c r="T564226" s="33"/>
    </row>
    <row r="564243" spans="19:20">
      <c r="S564243" s="33"/>
      <c r="T564243" s="33"/>
    </row>
    <row r="564260" spans="19:20">
      <c r="S564260" s="33"/>
      <c r="T564260" s="33"/>
    </row>
    <row r="564277" spans="19:20">
      <c r="S564277" s="33"/>
      <c r="T564277" s="33"/>
    </row>
    <row r="564294" spans="19:20">
      <c r="S564294" s="33"/>
      <c r="T564294" s="33"/>
    </row>
    <row r="564311" spans="19:20">
      <c r="S564311" s="33"/>
      <c r="T564311" s="33"/>
    </row>
    <row r="564328" spans="19:20">
      <c r="S564328" s="33"/>
      <c r="T564328" s="33"/>
    </row>
    <row r="564345" spans="19:20">
      <c r="S564345" s="33"/>
      <c r="T564345" s="33"/>
    </row>
    <row r="564362" spans="19:20">
      <c r="S564362" s="33"/>
      <c r="T564362" s="33"/>
    </row>
    <row r="564379" spans="19:20">
      <c r="S564379" s="33"/>
      <c r="T564379" s="33"/>
    </row>
    <row r="564396" spans="19:20">
      <c r="S564396" s="33"/>
      <c r="T564396" s="33"/>
    </row>
    <row r="564413" spans="19:20">
      <c r="S564413" s="33"/>
      <c r="T564413" s="33"/>
    </row>
    <row r="564430" spans="19:20">
      <c r="S564430" s="33"/>
      <c r="T564430" s="33"/>
    </row>
    <row r="564447" spans="19:20">
      <c r="S564447" s="33"/>
      <c r="T564447" s="33"/>
    </row>
    <row r="564464" spans="19:20">
      <c r="S564464" s="33"/>
      <c r="T564464" s="33"/>
    </row>
    <row r="564481" spans="19:20">
      <c r="S564481" s="33"/>
      <c r="T564481" s="33"/>
    </row>
    <row r="564498" spans="19:20">
      <c r="S564498" s="33"/>
      <c r="T564498" s="33"/>
    </row>
    <row r="564515" spans="19:20">
      <c r="S564515" s="33"/>
      <c r="T564515" s="33"/>
    </row>
    <row r="564532" spans="19:20">
      <c r="S564532" s="33"/>
      <c r="T564532" s="33"/>
    </row>
    <row r="564549" spans="19:20">
      <c r="S564549" s="33"/>
      <c r="T564549" s="33"/>
    </row>
    <row r="564566" spans="19:20">
      <c r="S564566" s="33"/>
      <c r="T564566" s="33"/>
    </row>
    <row r="564583" spans="19:20">
      <c r="S564583" s="33"/>
      <c r="T564583" s="33"/>
    </row>
    <row r="564600" spans="19:20">
      <c r="S564600" s="33"/>
      <c r="T564600" s="33"/>
    </row>
    <row r="564617" spans="19:20">
      <c r="S564617" s="33"/>
      <c r="T564617" s="33"/>
    </row>
    <row r="564634" spans="19:20">
      <c r="S564634" s="33"/>
      <c r="T564634" s="33"/>
    </row>
    <row r="564651" spans="19:20">
      <c r="S564651" s="33"/>
      <c r="T564651" s="33"/>
    </row>
    <row r="564668" spans="19:20">
      <c r="S564668" s="33"/>
      <c r="T564668" s="33"/>
    </row>
    <row r="564685" spans="19:20">
      <c r="S564685" s="33"/>
      <c r="T564685" s="33"/>
    </row>
    <row r="564702" spans="19:20">
      <c r="S564702" s="33"/>
      <c r="T564702" s="33"/>
    </row>
    <row r="564719" spans="19:20">
      <c r="S564719" s="33"/>
      <c r="T564719" s="33"/>
    </row>
    <row r="564736" spans="19:20">
      <c r="S564736" s="33"/>
      <c r="T564736" s="33"/>
    </row>
    <row r="564753" spans="19:20">
      <c r="S564753" s="33"/>
      <c r="T564753" s="33"/>
    </row>
    <row r="564770" spans="19:20">
      <c r="S564770" s="33"/>
      <c r="T564770" s="33"/>
    </row>
    <row r="564787" spans="19:20">
      <c r="S564787" s="33"/>
      <c r="T564787" s="33"/>
    </row>
    <row r="564804" spans="19:20">
      <c r="S564804" s="33"/>
      <c r="T564804" s="33"/>
    </row>
    <row r="564821" spans="19:20">
      <c r="S564821" s="33"/>
      <c r="T564821" s="33"/>
    </row>
    <row r="564838" spans="19:20">
      <c r="S564838" s="33"/>
      <c r="T564838" s="33"/>
    </row>
    <row r="564855" spans="19:20">
      <c r="S564855" s="33"/>
      <c r="T564855" s="33"/>
    </row>
    <row r="564872" spans="19:20">
      <c r="S564872" s="33"/>
      <c r="T564872" s="33"/>
    </row>
    <row r="564889" spans="19:20">
      <c r="S564889" s="33"/>
      <c r="T564889" s="33"/>
    </row>
    <row r="564906" spans="19:20">
      <c r="S564906" s="33"/>
      <c r="T564906" s="33"/>
    </row>
    <row r="564923" spans="19:20">
      <c r="S564923" s="33"/>
      <c r="T564923" s="33"/>
    </row>
    <row r="564940" spans="19:20">
      <c r="S564940" s="33"/>
      <c r="T564940" s="33"/>
    </row>
    <row r="564957" spans="19:20">
      <c r="S564957" s="33"/>
      <c r="T564957" s="33"/>
    </row>
    <row r="564974" spans="19:20">
      <c r="S564974" s="33"/>
      <c r="T564974" s="33"/>
    </row>
    <row r="564991" spans="19:20">
      <c r="S564991" s="33"/>
      <c r="T564991" s="33"/>
    </row>
    <row r="565008" spans="19:20">
      <c r="S565008" s="33"/>
      <c r="T565008" s="33"/>
    </row>
    <row r="565025" spans="19:20">
      <c r="S565025" s="33"/>
      <c r="T565025" s="33"/>
    </row>
    <row r="565042" spans="19:20">
      <c r="S565042" s="33"/>
      <c r="T565042" s="33"/>
    </row>
    <row r="565059" spans="19:20">
      <c r="S565059" s="33"/>
      <c r="T565059" s="33"/>
    </row>
    <row r="565076" spans="19:20">
      <c r="S565076" s="33"/>
      <c r="T565076" s="33"/>
    </row>
    <row r="565093" spans="19:20">
      <c r="S565093" s="33"/>
      <c r="T565093" s="33"/>
    </row>
    <row r="565110" spans="19:20">
      <c r="S565110" s="33"/>
      <c r="T565110" s="33"/>
    </row>
    <row r="565127" spans="19:20">
      <c r="S565127" s="33"/>
      <c r="T565127" s="33"/>
    </row>
    <row r="565144" spans="19:20">
      <c r="S565144" s="33"/>
      <c r="T565144" s="33"/>
    </row>
    <row r="565161" spans="19:20">
      <c r="S565161" s="33"/>
      <c r="T565161" s="33"/>
    </row>
    <row r="565178" spans="19:20">
      <c r="S565178" s="33"/>
      <c r="T565178" s="33"/>
    </row>
    <row r="565195" spans="19:20">
      <c r="S565195" s="33"/>
      <c r="T565195" s="33"/>
    </row>
    <row r="565212" spans="19:20">
      <c r="S565212" s="33"/>
      <c r="T565212" s="33"/>
    </row>
    <row r="565229" spans="19:20">
      <c r="S565229" s="33"/>
      <c r="T565229" s="33"/>
    </row>
    <row r="565246" spans="19:20">
      <c r="S565246" s="33"/>
      <c r="T565246" s="33"/>
    </row>
    <row r="565263" spans="19:20">
      <c r="S565263" s="33"/>
      <c r="T565263" s="33"/>
    </row>
    <row r="565280" spans="19:20">
      <c r="S565280" s="33"/>
      <c r="T565280" s="33"/>
    </row>
    <row r="565297" spans="19:20">
      <c r="S565297" s="33"/>
      <c r="T565297" s="33"/>
    </row>
    <row r="565314" spans="19:20">
      <c r="S565314" s="33"/>
      <c r="T565314" s="33"/>
    </row>
    <row r="565331" spans="19:20">
      <c r="S565331" s="33"/>
      <c r="T565331" s="33"/>
    </row>
    <row r="565348" spans="19:20">
      <c r="S565348" s="33"/>
      <c r="T565348" s="33"/>
    </row>
    <row r="565365" spans="19:20">
      <c r="S565365" s="33"/>
      <c r="T565365" s="33"/>
    </row>
    <row r="565382" spans="19:20">
      <c r="S565382" s="33"/>
      <c r="T565382" s="33"/>
    </row>
    <row r="565399" spans="19:20">
      <c r="S565399" s="33"/>
      <c r="T565399" s="33"/>
    </row>
    <row r="565416" spans="19:20">
      <c r="S565416" s="33"/>
      <c r="T565416" s="33"/>
    </row>
    <row r="565433" spans="19:20">
      <c r="S565433" s="33"/>
      <c r="T565433" s="33"/>
    </row>
    <row r="565450" spans="19:20">
      <c r="S565450" s="33"/>
      <c r="T565450" s="33"/>
    </row>
    <row r="565467" spans="19:20">
      <c r="S565467" s="33"/>
      <c r="T565467" s="33"/>
    </row>
    <row r="565484" spans="19:20">
      <c r="S565484" s="33"/>
      <c r="T565484" s="33"/>
    </row>
    <row r="565501" spans="19:20">
      <c r="S565501" s="33"/>
      <c r="T565501" s="33"/>
    </row>
    <row r="565518" spans="19:20">
      <c r="S565518" s="33"/>
      <c r="T565518" s="33"/>
    </row>
    <row r="565535" spans="19:20">
      <c r="S565535" s="33"/>
      <c r="T565535" s="33"/>
    </row>
    <row r="565552" spans="19:20">
      <c r="S565552" s="33"/>
      <c r="T565552" s="33"/>
    </row>
    <row r="565569" spans="19:20">
      <c r="S565569" s="33"/>
      <c r="T565569" s="33"/>
    </row>
    <row r="565586" spans="19:20">
      <c r="S565586" s="33"/>
      <c r="T565586" s="33"/>
    </row>
    <row r="565603" spans="19:20">
      <c r="S565603" s="33"/>
      <c r="T565603" s="33"/>
    </row>
    <row r="565620" spans="19:20">
      <c r="S565620" s="33"/>
      <c r="T565620" s="33"/>
    </row>
    <row r="565637" spans="19:20">
      <c r="S565637" s="33"/>
      <c r="T565637" s="33"/>
    </row>
    <row r="565654" spans="19:20">
      <c r="S565654" s="33"/>
      <c r="T565654" s="33"/>
    </row>
    <row r="565671" spans="19:20">
      <c r="S565671" s="33"/>
      <c r="T565671" s="33"/>
    </row>
    <row r="565688" spans="19:20">
      <c r="S565688" s="33"/>
      <c r="T565688" s="33"/>
    </row>
    <row r="565705" spans="19:20">
      <c r="S565705" s="33"/>
      <c r="T565705" s="33"/>
    </row>
    <row r="565722" spans="19:20">
      <c r="S565722" s="33"/>
      <c r="T565722" s="33"/>
    </row>
    <row r="565739" spans="19:20">
      <c r="S565739" s="33"/>
      <c r="T565739" s="33"/>
    </row>
    <row r="565756" spans="19:20">
      <c r="S565756" s="33"/>
      <c r="T565756" s="33"/>
    </row>
    <row r="565773" spans="19:20">
      <c r="S565773" s="33"/>
      <c r="T565773" s="33"/>
    </row>
    <row r="565790" spans="19:20">
      <c r="S565790" s="33"/>
      <c r="T565790" s="33"/>
    </row>
    <row r="565807" spans="19:20">
      <c r="S565807" s="33"/>
      <c r="T565807" s="33"/>
    </row>
    <row r="565824" spans="19:20">
      <c r="S565824" s="33"/>
      <c r="T565824" s="33"/>
    </row>
    <row r="565841" spans="19:20">
      <c r="S565841" s="33"/>
      <c r="T565841" s="33"/>
    </row>
    <row r="565858" spans="19:20">
      <c r="S565858" s="33"/>
      <c r="T565858" s="33"/>
    </row>
    <row r="565875" spans="19:20">
      <c r="S565875" s="33"/>
      <c r="T565875" s="33"/>
    </row>
    <row r="565892" spans="19:20">
      <c r="S565892" s="33"/>
      <c r="T565892" s="33"/>
    </row>
    <row r="565909" spans="19:20">
      <c r="S565909" s="33"/>
      <c r="T565909" s="33"/>
    </row>
    <row r="565926" spans="19:20">
      <c r="S565926" s="33"/>
      <c r="T565926" s="33"/>
    </row>
    <row r="565943" spans="19:20">
      <c r="S565943" s="33"/>
      <c r="T565943" s="33"/>
    </row>
    <row r="565960" spans="19:20">
      <c r="S565960" s="33"/>
      <c r="T565960" s="33"/>
    </row>
    <row r="565977" spans="19:20">
      <c r="S565977" s="33"/>
      <c r="T565977" s="33"/>
    </row>
    <row r="565994" spans="19:20">
      <c r="S565994" s="33"/>
      <c r="T565994" s="33"/>
    </row>
    <row r="566011" spans="19:20">
      <c r="S566011" s="33"/>
      <c r="T566011" s="33"/>
    </row>
    <row r="566028" spans="19:20">
      <c r="S566028" s="33"/>
      <c r="T566028" s="33"/>
    </row>
    <row r="566045" spans="19:20">
      <c r="S566045" s="33"/>
      <c r="T566045" s="33"/>
    </row>
    <row r="566062" spans="19:20">
      <c r="S566062" s="33"/>
      <c r="T566062" s="33"/>
    </row>
    <row r="566079" spans="19:20">
      <c r="S566079" s="33"/>
      <c r="T566079" s="33"/>
    </row>
    <row r="566096" spans="19:20">
      <c r="S566096" s="33"/>
      <c r="T566096" s="33"/>
    </row>
    <row r="566113" spans="19:20">
      <c r="S566113" s="33"/>
      <c r="T566113" s="33"/>
    </row>
    <row r="566130" spans="19:20">
      <c r="S566130" s="33"/>
      <c r="T566130" s="33"/>
    </row>
    <row r="566147" spans="19:20">
      <c r="S566147" s="33"/>
      <c r="T566147" s="33"/>
    </row>
    <row r="566164" spans="19:20">
      <c r="S566164" s="33"/>
      <c r="T566164" s="33"/>
    </row>
    <row r="566181" spans="19:20">
      <c r="S566181" s="33"/>
      <c r="T566181" s="33"/>
    </row>
    <row r="566198" spans="19:20">
      <c r="S566198" s="33"/>
      <c r="T566198" s="33"/>
    </row>
    <row r="566215" spans="19:20">
      <c r="S566215" s="33"/>
      <c r="T566215" s="33"/>
    </row>
    <row r="566232" spans="19:20">
      <c r="S566232" s="33"/>
      <c r="T566232" s="33"/>
    </row>
    <row r="566249" spans="19:20">
      <c r="S566249" s="33"/>
      <c r="T566249" s="33"/>
    </row>
    <row r="566266" spans="19:20">
      <c r="S566266" s="33"/>
      <c r="T566266" s="33"/>
    </row>
    <row r="566283" spans="19:20">
      <c r="S566283" s="33"/>
      <c r="T566283" s="33"/>
    </row>
    <row r="566300" spans="19:20">
      <c r="S566300" s="33"/>
      <c r="T566300" s="33"/>
    </row>
    <row r="566317" spans="19:20">
      <c r="S566317" s="33"/>
      <c r="T566317" s="33"/>
    </row>
    <row r="566334" spans="19:20">
      <c r="S566334" s="33"/>
      <c r="T566334" s="33"/>
    </row>
    <row r="566351" spans="19:20">
      <c r="S566351" s="33"/>
      <c r="T566351" s="33"/>
    </row>
    <row r="566368" spans="19:20">
      <c r="S566368" s="33"/>
      <c r="T566368" s="33"/>
    </row>
    <row r="566385" spans="19:20">
      <c r="S566385" s="33"/>
      <c r="T566385" s="33"/>
    </row>
    <row r="566402" spans="19:20">
      <c r="S566402" s="33"/>
      <c r="T566402" s="33"/>
    </row>
    <row r="566419" spans="19:20">
      <c r="S566419" s="33"/>
      <c r="T566419" s="33"/>
    </row>
    <row r="566436" spans="19:20">
      <c r="S566436" s="33"/>
      <c r="T566436" s="33"/>
    </row>
    <row r="566453" spans="19:20">
      <c r="S566453" s="33"/>
      <c r="T566453" s="33"/>
    </row>
    <row r="566470" spans="19:20">
      <c r="S566470" s="33"/>
      <c r="T566470" s="33"/>
    </row>
    <row r="566487" spans="19:20">
      <c r="S566487" s="33"/>
      <c r="T566487" s="33"/>
    </row>
    <row r="566504" spans="19:20">
      <c r="S566504" s="33"/>
      <c r="T566504" s="33"/>
    </row>
    <row r="566521" spans="19:20">
      <c r="S566521" s="33"/>
      <c r="T566521" s="33"/>
    </row>
    <row r="566538" spans="19:20">
      <c r="S566538" s="33"/>
      <c r="T566538" s="33"/>
    </row>
    <row r="566555" spans="19:20">
      <c r="S566555" s="33"/>
      <c r="T566555" s="33"/>
    </row>
    <row r="566572" spans="19:20">
      <c r="S566572" s="33"/>
      <c r="T566572" s="33"/>
    </row>
    <row r="566589" spans="19:20">
      <c r="S566589" s="33"/>
      <c r="T566589" s="33"/>
    </row>
    <row r="566606" spans="19:20">
      <c r="S566606" s="33"/>
      <c r="T566606" s="33"/>
    </row>
    <row r="566623" spans="19:20">
      <c r="S566623" s="33"/>
      <c r="T566623" s="33"/>
    </row>
    <row r="566640" spans="19:20">
      <c r="S566640" s="33"/>
      <c r="T566640" s="33"/>
    </row>
    <row r="566657" spans="19:20">
      <c r="S566657" s="33"/>
      <c r="T566657" s="33"/>
    </row>
    <row r="566674" spans="19:20">
      <c r="S566674" s="33"/>
      <c r="T566674" s="33"/>
    </row>
    <row r="566691" spans="19:20">
      <c r="S566691" s="33"/>
      <c r="T566691" s="33"/>
    </row>
    <row r="566708" spans="19:20">
      <c r="S566708" s="33"/>
      <c r="T566708" s="33"/>
    </row>
    <row r="566725" spans="19:20">
      <c r="S566725" s="33"/>
      <c r="T566725" s="33"/>
    </row>
    <row r="566742" spans="19:20">
      <c r="S566742" s="33"/>
      <c r="T566742" s="33"/>
    </row>
    <row r="566759" spans="19:20">
      <c r="S566759" s="33"/>
      <c r="T566759" s="33"/>
    </row>
    <row r="566776" spans="19:20">
      <c r="S566776" s="33"/>
      <c r="T566776" s="33"/>
    </row>
    <row r="566793" spans="19:20">
      <c r="S566793" s="33"/>
      <c r="T566793" s="33"/>
    </row>
    <row r="566810" spans="19:20">
      <c r="S566810" s="33"/>
      <c r="T566810" s="33"/>
    </row>
    <row r="566827" spans="19:20">
      <c r="S566827" s="33"/>
      <c r="T566827" s="33"/>
    </row>
    <row r="566844" spans="19:20">
      <c r="S566844" s="33"/>
      <c r="T566844" s="33"/>
    </row>
    <row r="566861" spans="19:20">
      <c r="S566861" s="33"/>
      <c r="T566861" s="33"/>
    </row>
    <row r="566878" spans="19:20">
      <c r="S566878" s="33"/>
      <c r="T566878" s="33"/>
    </row>
    <row r="566895" spans="19:20">
      <c r="S566895" s="33"/>
      <c r="T566895" s="33"/>
    </row>
    <row r="566912" spans="19:20">
      <c r="S566912" s="33"/>
      <c r="T566912" s="33"/>
    </row>
    <row r="566929" spans="19:20">
      <c r="S566929" s="33"/>
      <c r="T566929" s="33"/>
    </row>
    <row r="566946" spans="19:20">
      <c r="S566946" s="33"/>
      <c r="T566946" s="33"/>
    </row>
    <row r="566963" spans="19:20">
      <c r="S566963" s="33"/>
      <c r="T566963" s="33"/>
    </row>
    <row r="566980" spans="19:20">
      <c r="S566980" s="33"/>
      <c r="T566980" s="33"/>
    </row>
    <row r="566997" spans="19:20">
      <c r="S566997" s="33"/>
      <c r="T566997" s="33"/>
    </row>
    <row r="567014" spans="19:20">
      <c r="S567014" s="33"/>
      <c r="T567014" s="33"/>
    </row>
    <row r="567031" spans="19:20">
      <c r="S567031" s="33"/>
      <c r="T567031" s="33"/>
    </row>
    <row r="567048" spans="19:20">
      <c r="S567048" s="33"/>
      <c r="T567048" s="33"/>
    </row>
    <row r="567065" spans="19:20">
      <c r="S567065" s="33"/>
      <c r="T567065" s="33"/>
    </row>
    <row r="567082" spans="19:20">
      <c r="S567082" s="33"/>
      <c r="T567082" s="33"/>
    </row>
    <row r="567099" spans="19:20">
      <c r="S567099" s="33"/>
      <c r="T567099" s="33"/>
    </row>
    <row r="567116" spans="19:20">
      <c r="S567116" s="33"/>
      <c r="T567116" s="33"/>
    </row>
    <row r="567133" spans="19:20">
      <c r="S567133" s="33"/>
      <c r="T567133" s="33"/>
    </row>
    <row r="567150" spans="19:20">
      <c r="S567150" s="33"/>
      <c r="T567150" s="33"/>
    </row>
    <row r="567167" spans="19:20">
      <c r="S567167" s="33"/>
      <c r="T567167" s="33"/>
    </row>
    <row r="567184" spans="19:20">
      <c r="S567184" s="33"/>
      <c r="T567184" s="33"/>
    </row>
    <row r="567201" spans="19:20">
      <c r="S567201" s="33"/>
      <c r="T567201" s="33"/>
    </row>
    <row r="567218" spans="19:20">
      <c r="S567218" s="33"/>
      <c r="T567218" s="33"/>
    </row>
    <row r="567235" spans="19:20">
      <c r="S567235" s="33"/>
      <c r="T567235" s="33"/>
    </row>
    <row r="567252" spans="19:20">
      <c r="S567252" s="33"/>
      <c r="T567252" s="33"/>
    </row>
    <row r="567269" spans="19:20">
      <c r="S567269" s="33"/>
      <c r="T567269" s="33"/>
    </row>
    <row r="567286" spans="19:20">
      <c r="S567286" s="33"/>
      <c r="T567286" s="33"/>
    </row>
    <row r="567303" spans="19:20">
      <c r="S567303" s="33"/>
      <c r="T567303" s="33"/>
    </row>
    <row r="567320" spans="19:20">
      <c r="S567320" s="33"/>
      <c r="T567320" s="33"/>
    </row>
    <row r="567337" spans="19:20">
      <c r="S567337" s="33"/>
      <c r="T567337" s="33"/>
    </row>
    <row r="567354" spans="19:20">
      <c r="S567354" s="33"/>
      <c r="T567354" s="33"/>
    </row>
    <row r="567371" spans="19:20">
      <c r="S567371" s="33"/>
      <c r="T567371" s="33"/>
    </row>
    <row r="567388" spans="19:20">
      <c r="S567388" s="33"/>
      <c r="T567388" s="33"/>
    </row>
    <row r="567405" spans="19:20">
      <c r="S567405" s="33"/>
      <c r="T567405" s="33"/>
    </row>
    <row r="567422" spans="19:20">
      <c r="S567422" s="33"/>
      <c r="T567422" s="33"/>
    </row>
    <row r="567439" spans="19:20">
      <c r="S567439" s="33"/>
      <c r="T567439" s="33"/>
    </row>
    <row r="567456" spans="19:20">
      <c r="S567456" s="33"/>
      <c r="T567456" s="33"/>
    </row>
    <row r="567473" spans="19:20">
      <c r="S567473" s="33"/>
      <c r="T567473" s="33"/>
    </row>
    <row r="567490" spans="19:20">
      <c r="S567490" s="33"/>
      <c r="T567490" s="33"/>
    </row>
    <row r="567507" spans="19:20">
      <c r="S567507" s="33"/>
      <c r="T567507" s="33"/>
    </row>
    <row r="567524" spans="19:20">
      <c r="S567524" s="33"/>
      <c r="T567524" s="33"/>
    </row>
    <row r="567541" spans="19:20">
      <c r="S567541" s="33"/>
      <c r="T567541" s="33"/>
    </row>
    <row r="567558" spans="19:20">
      <c r="S567558" s="33"/>
      <c r="T567558" s="33"/>
    </row>
    <row r="567575" spans="19:20">
      <c r="S567575" s="33"/>
      <c r="T567575" s="33"/>
    </row>
    <row r="567592" spans="19:20">
      <c r="S567592" s="33"/>
      <c r="T567592" s="33"/>
    </row>
    <row r="567609" spans="19:20">
      <c r="S567609" s="33"/>
      <c r="T567609" s="33"/>
    </row>
    <row r="567626" spans="19:20">
      <c r="S567626" s="33"/>
      <c r="T567626" s="33"/>
    </row>
    <row r="567643" spans="19:20">
      <c r="S567643" s="33"/>
      <c r="T567643" s="33"/>
    </row>
    <row r="567660" spans="19:20">
      <c r="S567660" s="33"/>
      <c r="T567660" s="33"/>
    </row>
    <row r="567677" spans="19:20">
      <c r="S567677" s="33"/>
      <c r="T567677" s="33"/>
    </row>
    <row r="567694" spans="19:20">
      <c r="S567694" s="33"/>
      <c r="T567694" s="33"/>
    </row>
    <row r="567711" spans="19:20">
      <c r="S567711" s="33"/>
      <c r="T567711" s="33"/>
    </row>
    <row r="567728" spans="19:20">
      <c r="S567728" s="33"/>
      <c r="T567728" s="33"/>
    </row>
    <row r="567745" spans="19:20">
      <c r="S567745" s="33"/>
      <c r="T567745" s="33"/>
    </row>
    <row r="567762" spans="19:20">
      <c r="S567762" s="33"/>
      <c r="T567762" s="33"/>
    </row>
    <row r="567779" spans="19:20">
      <c r="S567779" s="33"/>
      <c r="T567779" s="33"/>
    </row>
    <row r="567796" spans="19:20">
      <c r="S567796" s="33"/>
      <c r="T567796" s="33"/>
    </row>
    <row r="567813" spans="19:20">
      <c r="S567813" s="33"/>
      <c r="T567813" s="33"/>
    </row>
    <row r="567830" spans="19:20">
      <c r="S567830" s="33"/>
      <c r="T567830" s="33"/>
    </row>
    <row r="567847" spans="19:20">
      <c r="S567847" s="33"/>
      <c r="T567847" s="33"/>
    </row>
    <row r="567864" spans="19:20">
      <c r="S567864" s="33"/>
      <c r="T567864" s="33"/>
    </row>
    <row r="567881" spans="19:20">
      <c r="S567881" s="33"/>
      <c r="T567881" s="33"/>
    </row>
    <row r="567898" spans="19:20">
      <c r="S567898" s="33"/>
      <c r="T567898" s="33"/>
    </row>
    <row r="567915" spans="19:20">
      <c r="S567915" s="33"/>
      <c r="T567915" s="33"/>
    </row>
    <row r="567932" spans="19:20">
      <c r="S567932" s="33"/>
      <c r="T567932" s="33"/>
    </row>
    <row r="567949" spans="19:20">
      <c r="S567949" s="33"/>
      <c r="T567949" s="33"/>
    </row>
    <row r="567966" spans="19:20">
      <c r="S567966" s="33"/>
      <c r="T567966" s="33"/>
    </row>
    <row r="567983" spans="19:20">
      <c r="S567983" s="33"/>
      <c r="T567983" s="33"/>
    </row>
    <row r="568000" spans="19:20">
      <c r="S568000" s="33"/>
      <c r="T568000" s="33"/>
    </row>
    <row r="568017" spans="19:20">
      <c r="S568017" s="33"/>
      <c r="T568017" s="33"/>
    </row>
    <row r="568034" spans="19:20">
      <c r="S568034" s="33"/>
      <c r="T568034" s="33"/>
    </row>
    <row r="568051" spans="19:20">
      <c r="S568051" s="33"/>
      <c r="T568051" s="33"/>
    </row>
    <row r="568068" spans="19:20">
      <c r="S568068" s="33"/>
      <c r="T568068" s="33"/>
    </row>
    <row r="568085" spans="19:20">
      <c r="S568085" s="33"/>
      <c r="T568085" s="33"/>
    </row>
    <row r="568102" spans="19:20">
      <c r="S568102" s="33"/>
      <c r="T568102" s="33"/>
    </row>
    <row r="568119" spans="19:20">
      <c r="S568119" s="33"/>
      <c r="T568119" s="33"/>
    </row>
    <row r="568136" spans="19:20">
      <c r="S568136" s="33"/>
      <c r="T568136" s="33"/>
    </row>
    <row r="568153" spans="19:20">
      <c r="S568153" s="33"/>
      <c r="T568153" s="33"/>
    </row>
    <row r="568170" spans="19:20">
      <c r="S568170" s="33"/>
      <c r="T568170" s="33"/>
    </row>
    <row r="568187" spans="19:20">
      <c r="S568187" s="33"/>
      <c r="T568187" s="33"/>
    </row>
    <row r="568204" spans="19:20">
      <c r="S568204" s="33"/>
      <c r="T568204" s="33"/>
    </row>
    <row r="568221" spans="19:20">
      <c r="S568221" s="33"/>
      <c r="T568221" s="33"/>
    </row>
    <row r="568238" spans="19:20">
      <c r="S568238" s="33"/>
      <c r="T568238" s="33"/>
    </row>
    <row r="568255" spans="19:20">
      <c r="S568255" s="33"/>
      <c r="T568255" s="33"/>
    </row>
    <row r="568272" spans="19:20">
      <c r="S568272" s="33"/>
      <c r="T568272" s="33"/>
    </row>
    <row r="568289" spans="19:20">
      <c r="S568289" s="33"/>
      <c r="T568289" s="33"/>
    </row>
    <row r="568306" spans="19:20">
      <c r="S568306" s="33"/>
      <c r="T568306" s="33"/>
    </row>
    <row r="568323" spans="19:20">
      <c r="S568323" s="33"/>
      <c r="T568323" s="33"/>
    </row>
    <row r="568340" spans="19:20">
      <c r="S568340" s="33"/>
      <c r="T568340" s="33"/>
    </row>
    <row r="568357" spans="19:20">
      <c r="S568357" s="33"/>
      <c r="T568357" s="33"/>
    </row>
    <row r="568374" spans="19:20">
      <c r="S568374" s="33"/>
      <c r="T568374" s="33"/>
    </row>
    <row r="568391" spans="19:20">
      <c r="S568391" s="33"/>
      <c r="T568391" s="33"/>
    </row>
    <row r="568408" spans="19:20">
      <c r="S568408" s="33"/>
      <c r="T568408" s="33"/>
    </row>
    <row r="568425" spans="19:20">
      <c r="S568425" s="33"/>
      <c r="T568425" s="33"/>
    </row>
    <row r="568442" spans="19:20">
      <c r="S568442" s="33"/>
      <c r="T568442" s="33"/>
    </row>
    <row r="568459" spans="19:20">
      <c r="S568459" s="33"/>
      <c r="T568459" s="33"/>
    </row>
    <row r="568476" spans="19:20">
      <c r="S568476" s="33"/>
      <c r="T568476" s="33"/>
    </row>
    <row r="568493" spans="19:20">
      <c r="S568493" s="33"/>
      <c r="T568493" s="33"/>
    </row>
    <row r="568510" spans="19:20">
      <c r="S568510" s="33"/>
      <c r="T568510" s="33"/>
    </row>
    <row r="568527" spans="19:20">
      <c r="S568527" s="33"/>
      <c r="T568527" s="33"/>
    </row>
    <row r="568544" spans="19:20">
      <c r="S568544" s="33"/>
      <c r="T568544" s="33"/>
    </row>
    <row r="568561" spans="19:20">
      <c r="S568561" s="33"/>
      <c r="T568561" s="33"/>
    </row>
    <row r="568578" spans="19:20">
      <c r="S568578" s="33"/>
      <c r="T568578" s="33"/>
    </row>
    <row r="568595" spans="19:20">
      <c r="S568595" s="33"/>
      <c r="T568595" s="33"/>
    </row>
    <row r="568612" spans="19:20">
      <c r="S568612" s="33"/>
      <c r="T568612" s="33"/>
    </row>
    <row r="568629" spans="19:20">
      <c r="S568629" s="33"/>
      <c r="T568629" s="33"/>
    </row>
    <row r="568646" spans="19:20">
      <c r="S568646" s="33"/>
      <c r="T568646" s="33"/>
    </row>
    <row r="568663" spans="19:20">
      <c r="S568663" s="33"/>
      <c r="T568663" s="33"/>
    </row>
    <row r="568680" spans="19:20">
      <c r="S568680" s="33"/>
      <c r="T568680" s="33"/>
    </row>
    <row r="568697" spans="19:20">
      <c r="S568697" s="33"/>
      <c r="T568697" s="33"/>
    </row>
    <row r="568714" spans="19:20">
      <c r="S568714" s="33"/>
      <c r="T568714" s="33"/>
    </row>
    <row r="568731" spans="19:20">
      <c r="S568731" s="33"/>
      <c r="T568731" s="33"/>
    </row>
    <row r="568748" spans="19:20">
      <c r="S568748" s="33"/>
      <c r="T568748" s="33"/>
    </row>
    <row r="568765" spans="19:20">
      <c r="S568765" s="33"/>
      <c r="T568765" s="33"/>
    </row>
    <row r="568782" spans="19:20">
      <c r="S568782" s="33"/>
      <c r="T568782" s="33"/>
    </row>
    <row r="568799" spans="19:20">
      <c r="S568799" s="33"/>
      <c r="T568799" s="33"/>
    </row>
    <row r="568816" spans="19:20">
      <c r="S568816" s="33"/>
      <c r="T568816" s="33"/>
    </row>
    <row r="568833" spans="19:20">
      <c r="S568833" s="33"/>
      <c r="T568833" s="33"/>
    </row>
    <row r="568850" spans="19:20">
      <c r="S568850" s="33"/>
      <c r="T568850" s="33"/>
    </row>
    <row r="568867" spans="19:20">
      <c r="S568867" s="33"/>
      <c r="T568867" s="33"/>
    </row>
    <row r="568884" spans="19:20">
      <c r="S568884" s="33"/>
      <c r="T568884" s="33"/>
    </row>
    <row r="568901" spans="19:20">
      <c r="S568901" s="33"/>
      <c r="T568901" s="33"/>
    </row>
    <row r="568918" spans="19:20">
      <c r="S568918" s="33"/>
      <c r="T568918" s="33"/>
    </row>
    <row r="568935" spans="19:20">
      <c r="S568935" s="33"/>
      <c r="T568935" s="33"/>
    </row>
    <row r="568952" spans="19:20">
      <c r="S568952" s="33"/>
      <c r="T568952" s="33"/>
    </row>
    <row r="568969" spans="19:20">
      <c r="S568969" s="33"/>
      <c r="T568969" s="33"/>
    </row>
    <row r="568986" spans="19:20">
      <c r="S568986" s="33"/>
      <c r="T568986" s="33"/>
    </row>
    <row r="569003" spans="19:20">
      <c r="S569003" s="33"/>
      <c r="T569003" s="33"/>
    </row>
    <row r="569020" spans="19:20">
      <c r="S569020" s="33"/>
      <c r="T569020" s="33"/>
    </row>
    <row r="569037" spans="19:20">
      <c r="S569037" s="33"/>
      <c r="T569037" s="33"/>
    </row>
    <row r="569054" spans="19:20">
      <c r="S569054" s="33"/>
      <c r="T569054" s="33"/>
    </row>
    <row r="569071" spans="19:20">
      <c r="S569071" s="33"/>
      <c r="T569071" s="33"/>
    </row>
    <row r="569088" spans="19:20">
      <c r="S569088" s="33"/>
      <c r="T569088" s="33"/>
    </row>
    <row r="569105" spans="19:20">
      <c r="S569105" s="33"/>
      <c r="T569105" s="33"/>
    </row>
    <row r="569122" spans="19:20">
      <c r="S569122" s="33"/>
      <c r="T569122" s="33"/>
    </row>
    <row r="569139" spans="19:20">
      <c r="S569139" s="33"/>
      <c r="T569139" s="33"/>
    </row>
    <row r="569156" spans="19:20">
      <c r="S569156" s="33"/>
      <c r="T569156" s="33"/>
    </row>
    <row r="569173" spans="19:20">
      <c r="S569173" s="33"/>
      <c r="T569173" s="33"/>
    </row>
    <row r="569190" spans="19:20">
      <c r="S569190" s="33"/>
      <c r="T569190" s="33"/>
    </row>
    <row r="569207" spans="19:20">
      <c r="S569207" s="33"/>
      <c r="T569207" s="33"/>
    </row>
    <row r="569224" spans="19:20">
      <c r="S569224" s="33"/>
      <c r="T569224" s="33"/>
    </row>
    <row r="569241" spans="19:20">
      <c r="S569241" s="33"/>
      <c r="T569241" s="33"/>
    </row>
    <row r="569258" spans="19:20">
      <c r="S569258" s="33"/>
      <c r="T569258" s="33"/>
    </row>
    <row r="569275" spans="19:20">
      <c r="S569275" s="33"/>
      <c r="T569275" s="33"/>
    </row>
    <row r="569292" spans="19:20">
      <c r="S569292" s="33"/>
      <c r="T569292" s="33"/>
    </row>
    <row r="569309" spans="19:20">
      <c r="S569309" s="33"/>
      <c r="T569309" s="33"/>
    </row>
    <row r="569326" spans="19:20">
      <c r="S569326" s="33"/>
      <c r="T569326" s="33"/>
    </row>
    <row r="569343" spans="19:20">
      <c r="S569343" s="33"/>
      <c r="T569343" s="33"/>
    </row>
    <row r="569360" spans="19:20">
      <c r="S569360" s="33"/>
      <c r="T569360" s="33"/>
    </row>
    <row r="569377" spans="19:20">
      <c r="S569377" s="33"/>
      <c r="T569377" s="33"/>
    </row>
    <row r="569394" spans="19:20">
      <c r="S569394" s="33"/>
      <c r="T569394" s="33"/>
    </row>
    <row r="569411" spans="19:20">
      <c r="S569411" s="33"/>
      <c r="T569411" s="33"/>
    </row>
    <row r="569428" spans="19:20">
      <c r="S569428" s="33"/>
      <c r="T569428" s="33"/>
    </row>
    <row r="569445" spans="19:20">
      <c r="S569445" s="33"/>
      <c r="T569445" s="33"/>
    </row>
    <row r="569462" spans="19:20">
      <c r="S569462" s="33"/>
      <c r="T569462" s="33"/>
    </row>
    <row r="569479" spans="19:20">
      <c r="S569479" s="33"/>
      <c r="T569479" s="33"/>
    </row>
    <row r="569496" spans="19:20">
      <c r="S569496" s="33"/>
      <c r="T569496" s="33"/>
    </row>
    <row r="569513" spans="19:20">
      <c r="S569513" s="33"/>
      <c r="T569513" s="33"/>
    </row>
    <row r="569530" spans="19:20">
      <c r="S569530" s="33"/>
      <c r="T569530" s="33"/>
    </row>
    <row r="569547" spans="19:20">
      <c r="S569547" s="33"/>
      <c r="T569547" s="33"/>
    </row>
    <row r="569564" spans="19:20">
      <c r="S569564" s="33"/>
      <c r="T569564" s="33"/>
    </row>
    <row r="569581" spans="19:20">
      <c r="S569581" s="33"/>
      <c r="T569581" s="33"/>
    </row>
    <row r="569598" spans="19:20">
      <c r="S569598" s="33"/>
      <c r="T569598" s="33"/>
    </row>
    <row r="569615" spans="19:20">
      <c r="S569615" s="33"/>
      <c r="T569615" s="33"/>
    </row>
    <row r="569632" spans="19:20">
      <c r="S569632" s="33"/>
      <c r="T569632" s="33"/>
    </row>
    <row r="569649" spans="19:20">
      <c r="S569649" s="33"/>
      <c r="T569649" s="33"/>
    </row>
    <row r="569666" spans="19:20">
      <c r="S569666" s="33"/>
      <c r="T569666" s="33"/>
    </row>
    <row r="569683" spans="19:20">
      <c r="S569683" s="33"/>
      <c r="T569683" s="33"/>
    </row>
    <row r="569700" spans="19:20">
      <c r="S569700" s="33"/>
      <c r="T569700" s="33"/>
    </row>
    <row r="569717" spans="19:20">
      <c r="S569717" s="33"/>
      <c r="T569717" s="33"/>
    </row>
    <row r="569734" spans="19:20">
      <c r="S569734" s="33"/>
      <c r="T569734" s="33"/>
    </row>
    <row r="569751" spans="19:20">
      <c r="S569751" s="33"/>
      <c r="T569751" s="33"/>
    </row>
    <row r="569768" spans="19:20">
      <c r="S569768" s="33"/>
      <c r="T569768" s="33"/>
    </row>
    <row r="569785" spans="19:20">
      <c r="S569785" s="33"/>
      <c r="T569785" s="33"/>
    </row>
    <row r="569802" spans="19:20">
      <c r="S569802" s="33"/>
      <c r="T569802" s="33"/>
    </row>
    <row r="569819" spans="19:20">
      <c r="S569819" s="33"/>
      <c r="T569819" s="33"/>
    </row>
    <row r="569836" spans="19:20">
      <c r="S569836" s="33"/>
      <c r="T569836" s="33"/>
    </row>
    <row r="569853" spans="19:20">
      <c r="S569853" s="33"/>
      <c r="T569853" s="33"/>
    </row>
    <row r="569870" spans="19:20">
      <c r="S569870" s="33"/>
      <c r="T569870" s="33"/>
    </row>
    <row r="569887" spans="19:20">
      <c r="S569887" s="33"/>
      <c r="T569887" s="33"/>
    </row>
    <row r="569904" spans="19:20">
      <c r="S569904" s="33"/>
      <c r="T569904" s="33"/>
    </row>
    <row r="569921" spans="19:20">
      <c r="S569921" s="33"/>
      <c r="T569921" s="33"/>
    </row>
    <row r="569938" spans="19:20">
      <c r="S569938" s="33"/>
      <c r="T569938" s="33"/>
    </row>
    <row r="569955" spans="19:20">
      <c r="S569955" s="33"/>
      <c r="T569955" s="33"/>
    </row>
    <row r="569972" spans="19:20">
      <c r="S569972" s="33"/>
      <c r="T569972" s="33"/>
    </row>
    <row r="569989" spans="19:20">
      <c r="S569989" s="33"/>
      <c r="T569989" s="33"/>
    </row>
    <row r="570006" spans="19:20">
      <c r="S570006" s="33"/>
      <c r="T570006" s="33"/>
    </row>
    <row r="570023" spans="19:20">
      <c r="S570023" s="33"/>
      <c r="T570023" s="33"/>
    </row>
    <row r="570040" spans="19:20">
      <c r="S570040" s="33"/>
      <c r="T570040" s="33"/>
    </row>
    <row r="570057" spans="19:20">
      <c r="S570057" s="33"/>
      <c r="T570057" s="33"/>
    </row>
    <row r="570074" spans="19:20">
      <c r="S570074" s="33"/>
      <c r="T570074" s="33"/>
    </row>
    <row r="570091" spans="19:20">
      <c r="S570091" s="33"/>
      <c r="T570091" s="33"/>
    </row>
    <row r="570108" spans="19:20">
      <c r="S570108" s="33"/>
      <c r="T570108" s="33"/>
    </row>
    <row r="570125" spans="19:20">
      <c r="S570125" s="33"/>
      <c r="T570125" s="33"/>
    </row>
    <row r="570142" spans="19:20">
      <c r="S570142" s="33"/>
      <c r="T570142" s="33"/>
    </row>
    <row r="570159" spans="19:20">
      <c r="S570159" s="33"/>
      <c r="T570159" s="33"/>
    </row>
    <row r="570176" spans="19:20">
      <c r="S570176" s="33"/>
      <c r="T570176" s="33"/>
    </row>
    <row r="570193" spans="19:20">
      <c r="S570193" s="33"/>
      <c r="T570193" s="33"/>
    </row>
    <row r="570210" spans="19:20">
      <c r="S570210" s="33"/>
      <c r="T570210" s="33"/>
    </row>
    <row r="570227" spans="19:20">
      <c r="S570227" s="33"/>
      <c r="T570227" s="33"/>
    </row>
    <row r="570244" spans="19:20">
      <c r="S570244" s="33"/>
      <c r="T570244" s="33"/>
    </row>
    <row r="570261" spans="19:20">
      <c r="S570261" s="33"/>
      <c r="T570261" s="33"/>
    </row>
    <row r="570278" spans="19:20">
      <c r="S570278" s="33"/>
      <c r="T570278" s="33"/>
    </row>
    <row r="570295" spans="19:20">
      <c r="S570295" s="33"/>
      <c r="T570295" s="33"/>
    </row>
    <row r="570312" spans="19:20">
      <c r="S570312" s="33"/>
      <c r="T570312" s="33"/>
    </row>
    <row r="570329" spans="19:20">
      <c r="S570329" s="33"/>
      <c r="T570329" s="33"/>
    </row>
    <row r="570346" spans="19:20">
      <c r="S570346" s="33"/>
      <c r="T570346" s="33"/>
    </row>
    <row r="570363" spans="19:20">
      <c r="S570363" s="33"/>
      <c r="T570363" s="33"/>
    </row>
    <row r="570380" spans="19:20">
      <c r="S570380" s="33"/>
      <c r="T570380" s="33"/>
    </row>
    <row r="570397" spans="19:20">
      <c r="S570397" s="33"/>
      <c r="T570397" s="33"/>
    </row>
    <row r="570414" spans="19:20">
      <c r="S570414" s="33"/>
      <c r="T570414" s="33"/>
    </row>
    <row r="570431" spans="19:20">
      <c r="S570431" s="33"/>
      <c r="T570431" s="33"/>
    </row>
    <row r="570448" spans="19:20">
      <c r="S570448" s="33"/>
      <c r="T570448" s="33"/>
    </row>
    <row r="570465" spans="19:20">
      <c r="S570465" s="33"/>
      <c r="T570465" s="33"/>
    </row>
    <row r="570482" spans="19:20">
      <c r="S570482" s="33"/>
      <c r="T570482" s="33"/>
    </row>
    <row r="570499" spans="19:20">
      <c r="S570499" s="33"/>
      <c r="T570499" s="33"/>
    </row>
    <row r="570516" spans="19:20">
      <c r="S570516" s="33"/>
      <c r="T570516" s="33"/>
    </row>
    <row r="570533" spans="19:20">
      <c r="S570533" s="33"/>
      <c r="T570533" s="33"/>
    </row>
    <row r="570550" spans="19:20">
      <c r="S570550" s="33"/>
      <c r="T570550" s="33"/>
    </row>
    <row r="570567" spans="19:20">
      <c r="S570567" s="33"/>
      <c r="T570567" s="33"/>
    </row>
    <row r="570584" spans="19:20">
      <c r="S570584" s="33"/>
      <c r="T570584" s="33"/>
    </row>
    <row r="570601" spans="19:20">
      <c r="S570601" s="33"/>
      <c r="T570601" s="33"/>
    </row>
    <row r="570618" spans="19:20">
      <c r="S570618" s="33"/>
      <c r="T570618" s="33"/>
    </row>
    <row r="570635" spans="19:20">
      <c r="S570635" s="33"/>
      <c r="T570635" s="33"/>
    </row>
    <row r="570652" spans="19:20">
      <c r="S570652" s="33"/>
      <c r="T570652" s="33"/>
    </row>
    <row r="570669" spans="19:20">
      <c r="S570669" s="33"/>
      <c r="T570669" s="33"/>
    </row>
    <row r="570686" spans="19:20">
      <c r="S570686" s="33"/>
      <c r="T570686" s="33"/>
    </row>
    <row r="570703" spans="19:20">
      <c r="S570703" s="33"/>
      <c r="T570703" s="33"/>
    </row>
    <row r="570720" spans="19:20">
      <c r="S570720" s="33"/>
      <c r="T570720" s="33"/>
    </row>
    <row r="570737" spans="19:20">
      <c r="S570737" s="33"/>
      <c r="T570737" s="33"/>
    </row>
    <row r="570754" spans="19:20">
      <c r="S570754" s="33"/>
      <c r="T570754" s="33"/>
    </row>
    <row r="570771" spans="19:20">
      <c r="S570771" s="33"/>
      <c r="T570771" s="33"/>
    </row>
    <row r="570788" spans="19:20">
      <c r="S570788" s="33"/>
      <c r="T570788" s="33"/>
    </row>
    <row r="570805" spans="19:20">
      <c r="S570805" s="33"/>
      <c r="T570805" s="33"/>
    </row>
    <row r="570822" spans="19:20">
      <c r="S570822" s="33"/>
      <c r="T570822" s="33"/>
    </row>
    <row r="570839" spans="19:20">
      <c r="S570839" s="33"/>
      <c r="T570839" s="33"/>
    </row>
    <row r="570856" spans="19:20">
      <c r="S570856" s="33"/>
      <c r="T570856" s="33"/>
    </row>
    <row r="570873" spans="19:20">
      <c r="S570873" s="33"/>
      <c r="T570873" s="33"/>
    </row>
    <row r="570890" spans="19:20">
      <c r="S570890" s="33"/>
      <c r="T570890" s="33"/>
    </row>
    <row r="570907" spans="19:20">
      <c r="S570907" s="33"/>
      <c r="T570907" s="33"/>
    </row>
    <row r="570924" spans="19:20">
      <c r="S570924" s="33"/>
      <c r="T570924" s="33"/>
    </row>
    <row r="570941" spans="19:20">
      <c r="S570941" s="33"/>
      <c r="T570941" s="33"/>
    </row>
    <row r="570958" spans="19:20">
      <c r="S570958" s="33"/>
      <c r="T570958" s="33"/>
    </row>
    <row r="570975" spans="19:20">
      <c r="S570975" s="33"/>
      <c r="T570975" s="33"/>
    </row>
    <row r="570992" spans="19:20">
      <c r="S570992" s="33"/>
      <c r="T570992" s="33"/>
    </row>
    <row r="571009" spans="19:20">
      <c r="S571009" s="33"/>
      <c r="T571009" s="33"/>
    </row>
    <row r="571026" spans="19:20">
      <c r="S571026" s="33"/>
      <c r="T571026" s="33"/>
    </row>
    <row r="571043" spans="19:20">
      <c r="S571043" s="33"/>
      <c r="T571043" s="33"/>
    </row>
    <row r="571060" spans="19:20">
      <c r="S571060" s="33"/>
      <c r="T571060" s="33"/>
    </row>
    <row r="571077" spans="19:20">
      <c r="S571077" s="33"/>
      <c r="T571077" s="33"/>
    </row>
    <row r="571094" spans="19:20">
      <c r="S571094" s="33"/>
      <c r="T571094" s="33"/>
    </row>
    <row r="571111" spans="19:20">
      <c r="S571111" s="33"/>
      <c r="T571111" s="33"/>
    </row>
    <row r="571128" spans="19:20">
      <c r="S571128" s="33"/>
      <c r="T571128" s="33"/>
    </row>
    <row r="571145" spans="19:20">
      <c r="S571145" s="33"/>
      <c r="T571145" s="33"/>
    </row>
    <row r="571162" spans="19:20">
      <c r="S571162" s="33"/>
      <c r="T571162" s="33"/>
    </row>
    <row r="571179" spans="19:20">
      <c r="S571179" s="33"/>
      <c r="T571179" s="33"/>
    </row>
    <row r="571196" spans="19:20">
      <c r="S571196" s="33"/>
      <c r="T571196" s="33"/>
    </row>
    <row r="571213" spans="19:20">
      <c r="S571213" s="33"/>
      <c r="T571213" s="33"/>
    </row>
    <row r="571230" spans="19:20">
      <c r="S571230" s="33"/>
      <c r="T571230" s="33"/>
    </row>
    <row r="571247" spans="19:20">
      <c r="S571247" s="33"/>
      <c r="T571247" s="33"/>
    </row>
    <row r="571264" spans="19:20">
      <c r="S571264" s="33"/>
      <c r="T571264" s="33"/>
    </row>
    <row r="571281" spans="19:20">
      <c r="S571281" s="33"/>
      <c r="T571281" s="33"/>
    </row>
    <row r="571298" spans="19:20">
      <c r="S571298" s="33"/>
      <c r="T571298" s="33"/>
    </row>
    <row r="571315" spans="19:20">
      <c r="S571315" s="33"/>
      <c r="T571315" s="33"/>
    </row>
    <row r="571332" spans="19:20">
      <c r="S571332" s="33"/>
      <c r="T571332" s="33"/>
    </row>
    <row r="571349" spans="19:20">
      <c r="S571349" s="33"/>
      <c r="T571349" s="33"/>
    </row>
    <row r="571366" spans="19:20">
      <c r="S571366" s="33"/>
      <c r="T571366" s="33"/>
    </row>
    <row r="571383" spans="19:20">
      <c r="S571383" s="33"/>
      <c r="T571383" s="33"/>
    </row>
    <row r="571400" spans="19:20">
      <c r="S571400" s="33"/>
      <c r="T571400" s="33"/>
    </row>
    <row r="571417" spans="19:20">
      <c r="S571417" s="33"/>
      <c r="T571417" s="33"/>
    </row>
    <row r="571434" spans="19:20">
      <c r="S571434" s="33"/>
      <c r="T571434" s="33"/>
    </row>
    <row r="571451" spans="19:20">
      <c r="S571451" s="33"/>
      <c r="T571451" s="33"/>
    </row>
    <row r="571468" spans="19:20">
      <c r="S571468" s="33"/>
      <c r="T571468" s="33"/>
    </row>
    <row r="571485" spans="19:20">
      <c r="S571485" s="33"/>
      <c r="T571485" s="33"/>
    </row>
    <row r="571502" spans="19:20">
      <c r="S571502" s="33"/>
      <c r="T571502" s="33"/>
    </row>
    <row r="571519" spans="19:20">
      <c r="S571519" s="33"/>
      <c r="T571519" s="33"/>
    </row>
    <row r="571536" spans="19:20">
      <c r="S571536" s="33"/>
      <c r="T571536" s="33"/>
    </row>
    <row r="571553" spans="19:20">
      <c r="S571553" s="33"/>
      <c r="T571553" s="33"/>
    </row>
    <row r="571570" spans="19:20">
      <c r="S571570" s="33"/>
      <c r="T571570" s="33"/>
    </row>
    <row r="571587" spans="19:20">
      <c r="S571587" s="33"/>
      <c r="T571587" s="33"/>
    </row>
    <row r="571604" spans="19:20">
      <c r="S571604" s="33"/>
      <c r="T571604" s="33"/>
    </row>
    <row r="571621" spans="19:20">
      <c r="S571621" s="33"/>
      <c r="T571621" s="33"/>
    </row>
    <row r="571638" spans="19:20">
      <c r="S571638" s="33"/>
      <c r="T571638" s="33"/>
    </row>
    <row r="571655" spans="19:20">
      <c r="S571655" s="33"/>
      <c r="T571655" s="33"/>
    </row>
    <row r="571672" spans="19:20">
      <c r="S571672" s="33"/>
      <c r="T571672" s="33"/>
    </row>
    <row r="571689" spans="19:20">
      <c r="S571689" s="33"/>
      <c r="T571689" s="33"/>
    </row>
    <row r="571706" spans="19:20">
      <c r="S571706" s="33"/>
      <c r="T571706" s="33"/>
    </row>
    <row r="571723" spans="19:20">
      <c r="S571723" s="33"/>
      <c r="T571723" s="33"/>
    </row>
    <row r="571740" spans="19:20">
      <c r="S571740" s="33"/>
      <c r="T571740" s="33"/>
    </row>
    <row r="571757" spans="19:20">
      <c r="S571757" s="33"/>
      <c r="T571757" s="33"/>
    </row>
    <row r="571774" spans="19:20">
      <c r="S571774" s="33"/>
      <c r="T571774" s="33"/>
    </row>
    <row r="571791" spans="19:20">
      <c r="S571791" s="33"/>
      <c r="T571791" s="33"/>
    </row>
    <row r="571808" spans="19:20">
      <c r="S571808" s="33"/>
      <c r="T571808" s="33"/>
    </row>
    <row r="571825" spans="19:20">
      <c r="S571825" s="33"/>
      <c r="T571825" s="33"/>
    </row>
    <row r="571842" spans="19:20">
      <c r="S571842" s="33"/>
      <c r="T571842" s="33"/>
    </row>
    <row r="571859" spans="19:20">
      <c r="S571859" s="33"/>
      <c r="T571859" s="33"/>
    </row>
    <row r="571876" spans="19:20">
      <c r="S571876" s="33"/>
      <c r="T571876" s="33"/>
    </row>
    <row r="571893" spans="19:20">
      <c r="S571893" s="33"/>
      <c r="T571893" s="33"/>
    </row>
    <row r="571910" spans="19:20">
      <c r="S571910" s="33"/>
      <c r="T571910" s="33"/>
    </row>
    <row r="571927" spans="19:20">
      <c r="S571927" s="33"/>
      <c r="T571927" s="33"/>
    </row>
    <row r="571944" spans="19:20">
      <c r="S571944" s="33"/>
      <c r="T571944" s="33"/>
    </row>
    <row r="571961" spans="19:20">
      <c r="S571961" s="33"/>
      <c r="T571961" s="33"/>
    </row>
    <row r="571978" spans="19:20">
      <c r="S571978" s="33"/>
      <c r="T571978" s="33"/>
    </row>
    <row r="571995" spans="19:20">
      <c r="S571995" s="33"/>
      <c r="T571995" s="33"/>
    </row>
    <row r="572012" spans="19:20">
      <c r="S572012" s="33"/>
      <c r="T572012" s="33"/>
    </row>
    <row r="572029" spans="19:20">
      <c r="S572029" s="33"/>
      <c r="T572029" s="33"/>
    </row>
    <row r="572046" spans="19:20">
      <c r="S572046" s="33"/>
      <c r="T572046" s="33"/>
    </row>
    <row r="572063" spans="19:20">
      <c r="S572063" s="33"/>
      <c r="T572063" s="33"/>
    </row>
    <row r="572080" spans="19:20">
      <c r="S572080" s="33"/>
      <c r="T572080" s="33"/>
    </row>
    <row r="572097" spans="19:20">
      <c r="S572097" s="33"/>
      <c r="T572097" s="33"/>
    </row>
    <row r="572114" spans="19:20">
      <c r="S572114" s="33"/>
      <c r="T572114" s="33"/>
    </row>
    <row r="572131" spans="19:20">
      <c r="S572131" s="33"/>
      <c r="T572131" s="33"/>
    </row>
    <row r="572148" spans="19:20">
      <c r="S572148" s="33"/>
      <c r="T572148" s="33"/>
    </row>
    <row r="572165" spans="19:20">
      <c r="S572165" s="33"/>
      <c r="T572165" s="33"/>
    </row>
    <row r="572182" spans="19:20">
      <c r="S572182" s="33"/>
      <c r="T572182" s="33"/>
    </row>
    <row r="572199" spans="19:20">
      <c r="S572199" s="33"/>
      <c r="T572199" s="33"/>
    </row>
    <row r="572216" spans="19:20">
      <c r="S572216" s="33"/>
      <c r="T572216" s="33"/>
    </row>
    <row r="572233" spans="19:20">
      <c r="S572233" s="33"/>
      <c r="T572233" s="33"/>
    </row>
    <row r="572250" spans="19:20">
      <c r="S572250" s="33"/>
      <c r="T572250" s="33"/>
    </row>
    <row r="572267" spans="19:20">
      <c r="S572267" s="33"/>
      <c r="T572267" s="33"/>
    </row>
    <row r="572284" spans="19:20">
      <c r="S572284" s="33"/>
      <c r="T572284" s="33"/>
    </row>
    <row r="572301" spans="19:20">
      <c r="S572301" s="33"/>
      <c r="T572301" s="33"/>
    </row>
    <row r="572318" spans="19:20">
      <c r="S572318" s="33"/>
      <c r="T572318" s="33"/>
    </row>
    <row r="572335" spans="19:20">
      <c r="S572335" s="33"/>
      <c r="T572335" s="33"/>
    </row>
    <row r="572352" spans="19:20">
      <c r="S572352" s="33"/>
      <c r="T572352" s="33"/>
    </row>
    <row r="572369" spans="19:20">
      <c r="S572369" s="33"/>
      <c r="T572369" s="33"/>
    </row>
    <row r="572386" spans="19:20">
      <c r="S572386" s="33"/>
      <c r="T572386" s="33"/>
    </row>
    <row r="572403" spans="19:20">
      <c r="S572403" s="33"/>
      <c r="T572403" s="33"/>
    </row>
    <row r="572420" spans="19:20">
      <c r="S572420" s="33"/>
      <c r="T572420" s="33"/>
    </row>
    <row r="572437" spans="19:20">
      <c r="S572437" s="33"/>
      <c r="T572437" s="33"/>
    </row>
    <row r="572454" spans="19:20">
      <c r="S572454" s="33"/>
      <c r="T572454" s="33"/>
    </row>
    <row r="572471" spans="19:20">
      <c r="S572471" s="33"/>
      <c r="T572471" s="33"/>
    </row>
    <row r="572488" spans="19:20">
      <c r="S572488" s="33"/>
      <c r="T572488" s="33"/>
    </row>
    <row r="572505" spans="19:20">
      <c r="S572505" s="33"/>
      <c r="T572505" s="33"/>
    </row>
    <row r="572522" spans="19:20">
      <c r="S572522" s="33"/>
      <c r="T572522" s="33"/>
    </row>
    <row r="572539" spans="19:20">
      <c r="S572539" s="33"/>
      <c r="T572539" s="33"/>
    </row>
    <row r="572556" spans="19:20">
      <c r="S572556" s="33"/>
      <c r="T572556" s="33"/>
    </row>
    <row r="572573" spans="19:20">
      <c r="S572573" s="33"/>
      <c r="T572573" s="33"/>
    </row>
    <row r="572590" spans="19:20">
      <c r="S572590" s="33"/>
      <c r="T572590" s="33"/>
    </row>
    <row r="572607" spans="19:20">
      <c r="S572607" s="33"/>
      <c r="T572607" s="33"/>
    </row>
    <row r="572624" spans="19:20">
      <c r="S572624" s="33"/>
      <c r="T572624" s="33"/>
    </row>
    <row r="572641" spans="19:20">
      <c r="S572641" s="33"/>
      <c r="T572641" s="33"/>
    </row>
    <row r="572658" spans="19:20">
      <c r="S572658" s="33"/>
      <c r="T572658" s="33"/>
    </row>
    <row r="572675" spans="19:20">
      <c r="S572675" s="33"/>
      <c r="T572675" s="33"/>
    </row>
    <row r="572692" spans="19:20">
      <c r="S572692" s="33"/>
      <c r="T572692" s="33"/>
    </row>
    <row r="572709" spans="19:20">
      <c r="S572709" s="33"/>
      <c r="T572709" s="33"/>
    </row>
    <row r="572726" spans="19:20">
      <c r="S572726" s="33"/>
      <c r="T572726" s="33"/>
    </row>
    <row r="572743" spans="19:20">
      <c r="S572743" s="33"/>
      <c r="T572743" s="33"/>
    </row>
    <row r="572760" spans="19:20">
      <c r="S572760" s="33"/>
      <c r="T572760" s="33"/>
    </row>
    <row r="572777" spans="19:20">
      <c r="S572777" s="33"/>
      <c r="T572777" s="33"/>
    </row>
    <row r="572794" spans="19:20">
      <c r="S572794" s="33"/>
      <c r="T572794" s="33"/>
    </row>
    <row r="572811" spans="19:20">
      <c r="S572811" s="33"/>
      <c r="T572811" s="33"/>
    </row>
    <row r="572828" spans="19:20">
      <c r="S572828" s="33"/>
      <c r="T572828" s="33"/>
    </row>
    <row r="572845" spans="19:20">
      <c r="S572845" s="33"/>
      <c r="T572845" s="33"/>
    </row>
    <row r="572862" spans="19:20">
      <c r="S572862" s="33"/>
      <c r="T572862" s="33"/>
    </row>
    <row r="572879" spans="19:20">
      <c r="S572879" s="33"/>
      <c r="T572879" s="33"/>
    </row>
    <row r="572896" spans="19:20">
      <c r="S572896" s="33"/>
      <c r="T572896" s="33"/>
    </row>
    <row r="572913" spans="19:20">
      <c r="S572913" s="33"/>
      <c r="T572913" s="33"/>
    </row>
    <row r="572930" spans="19:20">
      <c r="S572930" s="33"/>
      <c r="T572930" s="33"/>
    </row>
    <row r="572947" spans="19:20">
      <c r="S572947" s="33"/>
      <c r="T572947" s="33"/>
    </row>
    <row r="572964" spans="19:20">
      <c r="S572964" s="33"/>
      <c r="T572964" s="33"/>
    </row>
    <row r="572981" spans="19:20">
      <c r="S572981" s="33"/>
      <c r="T572981" s="33"/>
    </row>
    <row r="572998" spans="19:20">
      <c r="S572998" s="33"/>
      <c r="T572998" s="33"/>
    </row>
    <row r="573015" spans="19:20">
      <c r="S573015" s="33"/>
      <c r="T573015" s="33"/>
    </row>
    <row r="573032" spans="19:20">
      <c r="S573032" s="33"/>
      <c r="T573032" s="33"/>
    </row>
    <row r="573049" spans="19:20">
      <c r="S573049" s="33"/>
      <c r="T573049" s="33"/>
    </row>
    <row r="573066" spans="19:20">
      <c r="S573066" s="33"/>
      <c r="T573066" s="33"/>
    </row>
    <row r="573083" spans="19:20">
      <c r="S573083" s="33"/>
      <c r="T573083" s="33"/>
    </row>
    <row r="573100" spans="19:20">
      <c r="S573100" s="33"/>
      <c r="T573100" s="33"/>
    </row>
    <row r="573117" spans="19:20">
      <c r="S573117" s="33"/>
      <c r="T573117" s="33"/>
    </row>
    <row r="573134" spans="19:20">
      <c r="S573134" s="33"/>
      <c r="T573134" s="33"/>
    </row>
    <row r="573151" spans="19:20">
      <c r="S573151" s="33"/>
      <c r="T573151" s="33"/>
    </row>
    <row r="573168" spans="19:20">
      <c r="S573168" s="33"/>
      <c r="T573168" s="33"/>
    </row>
    <row r="573185" spans="19:20">
      <c r="S573185" s="33"/>
      <c r="T573185" s="33"/>
    </row>
    <row r="573202" spans="19:20">
      <c r="S573202" s="33"/>
      <c r="T573202" s="33"/>
    </row>
    <row r="573219" spans="19:20">
      <c r="S573219" s="33"/>
      <c r="T573219" s="33"/>
    </row>
    <row r="573236" spans="19:20">
      <c r="S573236" s="33"/>
      <c r="T573236" s="33"/>
    </row>
    <row r="573253" spans="19:20">
      <c r="S573253" s="33"/>
      <c r="T573253" s="33"/>
    </row>
    <row r="573270" spans="19:20">
      <c r="S573270" s="33"/>
      <c r="T573270" s="33"/>
    </row>
    <row r="573287" spans="19:20">
      <c r="S573287" s="33"/>
      <c r="T573287" s="33"/>
    </row>
    <row r="573304" spans="19:20">
      <c r="S573304" s="33"/>
      <c r="T573304" s="33"/>
    </row>
    <row r="573321" spans="19:20">
      <c r="S573321" s="33"/>
      <c r="T573321" s="33"/>
    </row>
    <row r="573338" spans="19:20">
      <c r="S573338" s="33"/>
      <c r="T573338" s="33"/>
    </row>
    <row r="573355" spans="19:20">
      <c r="S573355" s="33"/>
      <c r="T573355" s="33"/>
    </row>
    <row r="573372" spans="19:20">
      <c r="S573372" s="33"/>
      <c r="T573372" s="33"/>
    </row>
    <row r="573389" spans="19:20">
      <c r="S573389" s="33"/>
      <c r="T573389" s="33"/>
    </row>
    <row r="573406" spans="19:20">
      <c r="S573406" s="33"/>
      <c r="T573406" s="33"/>
    </row>
    <row r="573423" spans="19:20">
      <c r="S573423" s="33"/>
      <c r="T573423" s="33"/>
    </row>
    <row r="573440" spans="19:20">
      <c r="S573440" s="33"/>
      <c r="T573440" s="33"/>
    </row>
    <row r="573457" spans="19:20">
      <c r="S573457" s="33"/>
      <c r="T573457" s="33"/>
    </row>
    <row r="573474" spans="19:20">
      <c r="S573474" s="33"/>
      <c r="T573474" s="33"/>
    </row>
    <row r="573491" spans="19:20">
      <c r="S573491" s="33"/>
      <c r="T573491" s="33"/>
    </row>
    <row r="573508" spans="19:20">
      <c r="S573508" s="33"/>
      <c r="T573508" s="33"/>
    </row>
    <row r="573525" spans="19:20">
      <c r="S573525" s="33"/>
      <c r="T573525" s="33"/>
    </row>
    <row r="573542" spans="19:20">
      <c r="S573542" s="33"/>
      <c r="T573542" s="33"/>
    </row>
    <row r="573559" spans="19:20">
      <c r="S573559" s="33"/>
      <c r="T573559" s="33"/>
    </row>
    <row r="573576" spans="19:20">
      <c r="S573576" s="33"/>
      <c r="T573576" s="33"/>
    </row>
    <row r="573593" spans="19:20">
      <c r="S573593" s="33"/>
      <c r="T573593" s="33"/>
    </row>
    <row r="573610" spans="19:20">
      <c r="S573610" s="33"/>
      <c r="T573610" s="33"/>
    </row>
    <row r="573627" spans="19:20">
      <c r="S573627" s="33"/>
      <c r="T573627" s="33"/>
    </row>
    <row r="573644" spans="19:20">
      <c r="S573644" s="33"/>
      <c r="T573644" s="33"/>
    </row>
    <row r="573661" spans="19:20">
      <c r="S573661" s="33"/>
      <c r="T573661" s="33"/>
    </row>
    <row r="573678" spans="19:20">
      <c r="S573678" s="33"/>
      <c r="T573678" s="33"/>
    </row>
    <row r="573695" spans="19:20">
      <c r="S573695" s="33"/>
      <c r="T573695" s="33"/>
    </row>
    <row r="573712" spans="19:20">
      <c r="S573712" s="33"/>
      <c r="T573712" s="33"/>
    </row>
    <row r="573729" spans="19:20">
      <c r="S573729" s="33"/>
      <c r="T573729" s="33"/>
    </row>
    <row r="573746" spans="19:20">
      <c r="S573746" s="33"/>
      <c r="T573746" s="33"/>
    </row>
    <row r="573763" spans="19:20">
      <c r="S573763" s="33"/>
      <c r="T573763" s="33"/>
    </row>
    <row r="573780" spans="19:20">
      <c r="S573780" s="33"/>
      <c r="T573780" s="33"/>
    </row>
    <row r="573797" spans="19:20">
      <c r="S573797" s="33"/>
      <c r="T573797" s="33"/>
    </row>
    <row r="573814" spans="19:20">
      <c r="S573814" s="33"/>
      <c r="T573814" s="33"/>
    </row>
    <row r="573831" spans="19:20">
      <c r="S573831" s="33"/>
      <c r="T573831" s="33"/>
    </row>
    <row r="573848" spans="19:20">
      <c r="S573848" s="33"/>
      <c r="T573848" s="33"/>
    </row>
    <row r="573865" spans="19:20">
      <c r="S573865" s="33"/>
      <c r="T573865" s="33"/>
    </row>
    <row r="573882" spans="19:20">
      <c r="S573882" s="33"/>
      <c r="T573882" s="33"/>
    </row>
    <row r="573899" spans="19:20">
      <c r="S573899" s="33"/>
      <c r="T573899" s="33"/>
    </row>
    <row r="573916" spans="19:20">
      <c r="S573916" s="33"/>
      <c r="T573916" s="33"/>
    </row>
    <row r="573933" spans="19:20">
      <c r="S573933" s="33"/>
      <c r="T573933" s="33"/>
    </row>
    <row r="573950" spans="19:20">
      <c r="S573950" s="33"/>
      <c r="T573950" s="33"/>
    </row>
    <row r="573967" spans="19:20">
      <c r="S573967" s="33"/>
      <c r="T573967" s="33"/>
    </row>
    <row r="573984" spans="19:20">
      <c r="S573984" s="33"/>
      <c r="T573984" s="33"/>
    </row>
    <row r="574001" spans="19:20">
      <c r="S574001" s="33"/>
      <c r="T574001" s="33"/>
    </row>
    <row r="574018" spans="19:20">
      <c r="S574018" s="33"/>
      <c r="T574018" s="33"/>
    </row>
    <row r="574035" spans="19:20">
      <c r="S574035" s="33"/>
      <c r="T574035" s="33"/>
    </row>
    <row r="574052" spans="19:20">
      <c r="S574052" s="33"/>
      <c r="T574052" s="33"/>
    </row>
    <row r="574069" spans="19:20">
      <c r="S574069" s="33"/>
      <c r="T574069" s="33"/>
    </row>
    <row r="574086" spans="19:20">
      <c r="S574086" s="33"/>
      <c r="T574086" s="33"/>
    </row>
    <row r="574103" spans="19:20">
      <c r="S574103" s="33"/>
      <c r="T574103" s="33"/>
    </row>
    <row r="574120" spans="19:20">
      <c r="S574120" s="33"/>
      <c r="T574120" s="33"/>
    </row>
    <row r="574137" spans="19:20">
      <c r="S574137" s="33"/>
      <c r="T574137" s="33"/>
    </row>
    <row r="574154" spans="19:20">
      <c r="S574154" s="33"/>
      <c r="T574154" s="33"/>
    </row>
    <row r="574171" spans="19:20">
      <c r="S574171" s="33"/>
      <c r="T574171" s="33"/>
    </row>
    <row r="574188" spans="19:20">
      <c r="S574188" s="33"/>
      <c r="T574188" s="33"/>
    </row>
    <row r="574205" spans="19:20">
      <c r="S574205" s="33"/>
      <c r="T574205" s="33"/>
    </row>
    <row r="574222" spans="19:20">
      <c r="S574222" s="33"/>
      <c r="T574222" s="33"/>
    </row>
    <row r="574239" spans="19:20">
      <c r="S574239" s="33"/>
      <c r="T574239" s="33"/>
    </row>
    <row r="574256" spans="19:20">
      <c r="S574256" s="33"/>
      <c r="T574256" s="33"/>
    </row>
    <row r="574273" spans="19:20">
      <c r="S574273" s="33"/>
      <c r="T574273" s="33"/>
    </row>
    <row r="574290" spans="19:20">
      <c r="S574290" s="33"/>
      <c r="T574290" s="33"/>
    </row>
    <row r="574307" spans="19:20">
      <c r="S574307" s="33"/>
      <c r="T574307" s="33"/>
    </row>
    <row r="574324" spans="19:20">
      <c r="S574324" s="33"/>
      <c r="T574324" s="33"/>
    </row>
    <row r="574341" spans="19:20">
      <c r="S574341" s="33"/>
      <c r="T574341" s="33"/>
    </row>
    <row r="574358" spans="19:20">
      <c r="S574358" s="33"/>
      <c r="T574358" s="33"/>
    </row>
    <row r="574375" spans="19:20">
      <c r="S574375" s="33"/>
      <c r="T574375" s="33"/>
    </row>
    <row r="574392" spans="19:20">
      <c r="S574392" s="33"/>
      <c r="T574392" s="33"/>
    </row>
    <row r="574409" spans="19:20">
      <c r="S574409" s="33"/>
      <c r="T574409" s="33"/>
    </row>
    <row r="574426" spans="19:20">
      <c r="S574426" s="33"/>
      <c r="T574426" s="33"/>
    </row>
    <row r="574443" spans="19:20">
      <c r="S574443" s="33"/>
      <c r="T574443" s="33"/>
    </row>
    <row r="574460" spans="19:20">
      <c r="S574460" s="33"/>
      <c r="T574460" s="33"/>
    </row>
    <row r="574477" spans="19:20">
      <c r="S574477" s="33"/>
      <c r="T574477" s="33"/>
    </row>
    <row r="574494" spans="19:20">
      <c r="S574494" s="33"/>
      <c r="T574494" s="33"/>
    </row>
    <row r="574511" spans="19:20">
      <c r="S574511" s="33"/>
      <c r="T574511" s="33"/>
    </row>
    <row r="574528" spans="19:20">
      <c r="S574528" s="33"/>
      <c r="T574528" s="33"/>
    </row>
    <row r="574545" spans="19:20">
      <c r="S574545" s="33"/>
      <c r="T574545" s="33"/>
    </row>
    <row r="574562" spans="19:20">
      <c r="S574562" s="33"/>
      <c r="T574562" s="33"/>
    </row>
    <row r="574579" spans="19:20">
      <c r="S574579" s="33"/>
      <c r="T574579" s="33"/>
    </row>
    <row r="574596" spans="19:20">
      <c r="S574596" s="33"/>
      <c r="T574596" s="33"/>
    </row>
    <row r="574613" spans="19:20">
      <c r="S574613" s="33"/>
      <c r="T574613" s="33"/>
    </row>
    <row r="574630" spans="19:20">
      <c r="S574630" s="33"/>
      <c r="T574630" s="33"/>
    </row>
    <row r="574647" spans="19:20">
      <c r="S574647" s="33"/>
      <c r="T574647" s="33"/>
    </row>
    <row r="574664" spans="19:20">
      <c r="S574664" s="33"/>
      <c r="T574664" s="33"/>
    </row>
    <row r="574681" spans="19:20">
      <c r="S574681" s="33"/>
      <c r="T574681" s="33"/>
    </row>
    <row r="574698" spans="19:20">
      <c r="S574698" s="33"/>
      <c r="T574698" s="33"/>
    </row>
    <row r="574715" spans="19:20">
      <c r="S574715" s="33"/>
      <c r="T574715" s="33"/>
    </row>
    <row r="574732" spans="19:20">
      <c r="S574732" s="33"/>
      <c r="T574732" s="33"/>
    </row>
    <row r="574749" spans="19:20">
      <c r="S574749" s="33"/>
      <c r="T574749" s="33"/>
    </row>
    <row r="574766" spans="19:20">
      <c r="S574766" s="33"/>
      <c r="T574766" s="33"/>
    </row>
    <row r="574783" spans="19:20">
      <c r="S574783" s="33"/>
      <c r="T574783" s="33"/>
    </row>
    <row r="574800" spans="19:20">
      <c r="S574800" s="33"/>
      <c r="T574800" s="33"/>
    </row>
    <row r="574817" spans="19:20">
      <c r="S574817" s="33"/>
      <c r="T574817" s="33"/>
    </row>
    <row r="574834" spans="19:20">
      <c r="S574834" s="33"/>
      <c r="T574834" s="33"/>
    </row>
    <row r="574851" spans="19:20">
      <c r="S574851" s="33"/>
      <c r="T574851" s="33"/>
    </row>
    <row r="574868" spans="19:20">
      <c r="S574868" s="33"/>
      <c r="T574868" s="33"/>
    </row>
    <row r="574885" spans="19:20">
      <c r="S574885" s="33"/>
      <c r="T574885" s="33"/>
    </row>
    <row r="574902" spans="19:20">
      <c r="S574902" s="33"/>
      <c r="T574902" s="33"/>
    </row>
    <row r="574919" spans="19:20">
      <c r="S574919" s="33"/>
      <c r="T574919" s="33"/>
    </row>
    <row r="574936" spans="19:20">
      <c r="S574936" s="33"/>
      <c r="T574936" s="33"/>
    </row>
    <row r="574953" spans="19:20">
      <c r="S574953" s="33"/>
      <c r="T574953" s="33"/>
    </row>
    <row r="574970" spans="19:20">
      <c r="S574970" s="33"/>
      <c r="T574970" s="33"/>
    </row>
    <row r="574987" spans="19:20">
      <c r="S574987" s="33"/>
      <c r="T574987" s="33"/>
    </row>
    <row r="575004" spans="19:20">
      <c r="S575004" s="33"/>
      <c r="T575004" s="33"/>
    </row>
    <row r="575021" spans="19:20">
      <c r="S575021" s="33"/>
      <c r="T575021" s="33"/>
    </row>
    <row r="575038" spans="19:20">
      <c r="S575038" s="33"/>
      <c r="T575038" s="33"/>
    </row>
    <row r="575055" spans="19:20">
      <c r="S575055" s="33"/>
      <c r="T575055" s="33"/>
    </row>
    <row r="575072" spans="19:20">
      <c r="S575072" s="33"/>
      <c r="T575072" s="33"/>
    </row>
    <row r="575089" spans="19:20">
      <c r="S575089" s="33"/>
      <c r="T575089" s="33"/>
    </row>
    <row r="575106" spans="19:20">
      <c r="S575106" s="33"/>
      <c r="T575106" s="33"/>
    </row>
    <row r="575123" spans="19:20">
      <c r="S575123" s="33"/>
      <c r="T575123" s="33"/>
    </row>
    <row r="575140" spans="19:20">
      <c r="S575140" s="33"/>
      <c r="T575140" s="33"/>
    </row>
    <row r="575157" spans="19:20">
      <c r="S575157" s="33"/>
      <c r="T575157" s="33"/>
    </row>
    <row r="575174" spans="19:20">
      <c r="S575174" s="33"/>
      <c r="T575174" s="33"/>
    </row>
    <row r="575191" spans="19:20">
      <c r="S575191" s="33"/>
      <c r="T575191" s="33"/>
    </row>
    <row r="575208" spans="19:20">
      <c r="S575208" s="33"/>
      <c r="T575208" s="33"/>
    </row>
    <row r="575225" spans="19:20">
      <c r="S575225" s="33"/>
      <c r="T575225" s="33"/>
    </row>
    <row r="575242" spans="19:20">
      <c r="S575242" s="33"/>
      <c r="T575242" s="33"/>
    </row>
    <row r="575259" spans="19:20">
      <c r="S575259" s="33"/>
      <c r="T575259" s="33"/>
    </row>
    <row r="575276" spans="19:20">
      <c r="S575276" s="33"/>
      <c r="T575276" s="33"/>
    </row>
    <row r="575293" spans="19:20">
      <c r="S575293" s="33"/>
      <c r="T575293" s="33"/>
    </row>
    <row r="575310" spans="19:20">
      <c r="S575310" s="33"/>
      <c r="T575310" s="33"/>
    </row>
    <row r="575327" spans="19:20">
      <c r="S575327" s="33"/>
      <c r="T575327" s="33"/>
    </row>
    <row r="575344" spans="19:20">
      <c r="S575344" s="33"/>
      <c r="T575344" s="33"/>
    </row>
    <row r="575361" spans="19:20">
      <c r="S575361" s="33"/>
      <c r="T575361" s="33"/>
    </row>
    <row r="575378" spans="19:20">
      <c r="S575378" s="33"/>
      <c r="T575378" s="33"/>
    </row>
    <row r="575395" spans="19:20">
      <c r="S575395" s="33"/>
      <c r="T575395" s="33"/>
    </row>
    <row r="575412" spans="19:20">
      <c r="S575412" s="33"/>
      <c r="T575412" s="33"/>
    </row>
    <row r="575429" spans="19:20">
      <c r="S575429" s="33"/>
      <c r="T575429" s="33"/>
    </row>
    <row r="575446" spans="19:20">
      <c r="S575446" s="33"/>
      <c r="T575446" s="33"/>
    </row>
    <row r="575463" spans="19:20">
      <c r="S575463" s="33"/>
      <c r="T575463" s="33"/>
    </row>
    <row r="575480" spans="19:20">
      <c r="S575480" s="33"/>
      <c r="T575480" s="33"/>
    </row>
    <row r="575497" spans="19:20">
      <c r="S575497" s="33"/>
      <c r="T575497" s="33"/>
    </row>
    <row r="575514" spans="19:20">
      <c r="S575514" s="33"/>
      <c r="T575514" s="33"/>
    </row>
    <row r="575531" spans="19:20">
      <c r="S575531" s="33"/>
      <c r="T575531" s="33"/>
    </row>
    <row r="575548" spans="19:20">
      <c r="S575548" s="33"/>
      <c r="T575548" s="33"/>
    </row>
    <row r="575565" spans="19:20">
      <c r="S575565" s="33"/>
      <c r="T575565" s="33"/>
    </row>
    <row r="575582" spans="19:20">
      <c r="S575582" s="33"/>
      <c r="T575582" s="33"/>
    </row>
    <row r="575599" spans="19:20">
      <c r="S575599" s="33"/>
      <c r="T575599" s="33"/>
    </row>
    <row r="575616" spans="19:20">
      <c r="S575616" s="33"/>
      <c r="T575616" s="33"/>
    </row>
    <row r="575633" spans="19:20">
      <c r="S575633" s="33"/>
      <c r="T575633" s="33"/>
    </row>
    <row r="575650" spans="19:20">
      <c r="S575650" s="33"/>
      <c r="T575650" s="33"/>
    </row>
    <row r="575667" spans="19:20">
      <c r="S575667" s="33"/>
      <c r="T575667" s="33"/>
    </row>
    <row r="575684" spans="19:20">
      <c r="S575684" s="33"/>
      <c r="T575684" s="33"/>
    </row>
    <row r="575701" spans="19:20">
      <c r="S575701" s="33"/>
      <c r="T575701" s="33"/>
    </row>
    <row r="575718" spans="19:20">
      <c r="S575718" s="33"/>
      <c r="T575718" s="33"/>
    </row>
    <row r="575735" spans="19:20">
      <c r="S575735" s="33"/>
      <c r="T575735" s="33"/>
    </row>
    <row r="575752" spans="19:20">
      <c r="S575752" s="33"/>
      <c r="T575752" s="33"/>
    </row>
    <row r="575769" spans="19:20">
      <c r="S575769" s="33"/>
      <c r="T575769" s="33"/>
    </row>
    <row r="575786" spans="19:20">
      <c r="S575786" s="33"/>
      <c r="T575786" s="33"/>
    </row>
    <row r="575803" spans="19:20">
      <c r="S575803" s="33"/>
      <c r="T575803" s="33"/>
    </row>
    <row r="575820" spans="19:20">
      <c r="S575820" s="33"/>
      <c r="T575820" s="33"/>
    </row>
    <row r="575837" spans="19:20">
      <c r="S575837" s="33"/>
      <c r="T575837" s="33"/>
    </row>
    <row r="575854" spans="19:20">
      <c r="S575854" s="33"/>
      <c r="T575854" s="33"/>
    </row>
    <row r="575871" spans="19:20">
      <c r="S575871" s="33"/>
      <c r="T575871" s="33"/>
    </row>
    <row r="575888" spans="19:20">
      <c r="S575888" s="33"/>
      <c r="T575888" s="33"/>
    </row>
    <row r="575905" spans="19:20">
      <c r="S575905" s="33"/>
      <c r="T575905" s="33"/>
    </row>
    <row r="575922" spans="19:20">
      <c r="S575922" s="33"/>
      <c r="T575922" s="33"/>
    </row>
    <row r="575939" spans="19:20">
      <c r="S575939" s="33"/>
      <c r="T575939" s="33"/>
    </row>
    <row r="575956" spans="19:20">
      <c r="S575956" s="33"/>
      <c r="T575956" s="33"/>
    </row>
    <row r="575973" spans="19:20">
      <c r="S575973" s="33"/>
      <c r="T575973" s="33"/>
    </row>
    <row r="575990" spans="19:20">
      <c r="S575990" s="33"/>
      <c r="T575990" s="33"/>
    </row>
    <row r="576007" spans="19:20">
      <c r="S576007" s="33"/>
      <c r="T576007" s="33"/>
    </row>
    <row r="576024" spans="19:20">
      <c r="S576024" s="33"/>
      <c r="T576024" s="33"/>
    </row>
    <row r="576041" spans="19:20">
      <c r="S576041" s="33"/>
      <c r="T576041" s="33"/>
    </row>
    <row r="576058" spans="19:20">
      <c r="S576058" s="33"/>
      <c r="T576058" s="33"/>
    </row>
    <row r="576075" spans="19:20">
      <c r="S576075" s="33"/>
      <c r="T576075" s="33"/>
    </row>
    <row r="576092" spans="19:20">
      <c r="S576092" s="33"/>
      <c r="T576092" s="33"/>
    </row>
    <row r="576109" spans="19:20">
      <c r="S576109" s="33"/>
      <c r="T576109" s="33"/>
    </row>
    <row r="576126" spans="19:20">
      <c r="S576126" s="33"/>
      <c r="T576126" s="33"/>
    </row>
    <row r="576143" spans="19:20">
      <c r="S576143" s="33"/>
      <c r="T576143" s="33"/>
    </row>
    <row r="576160" spans="19:20">
      <c r="S576160" s="33"/>
      <c r="T576160" s="33"/>
    </row>
    <row r="576177" spans="19:20">
      <c r="S576177" s="33"/>
      <c r="T576177" s="33"/>
    </row>
    <row r="576194" spans="19:20">
      <c r="S576194" s="33"/>
      <c r="T576194" s="33"/>
    </row>
    <row r="576211" spans="19:20">
      <c r="S576211" s="33"/>
      <c r="T576211" s="33"/>
    </row>
    <row r="576228" spans="19:20">
      <c r="S576228" s="33"/>
      <c r="T576228" s="33"/>
    </row>
    <row r="576245" spans="19:20">
      <c r="S576245" s="33"/>
      <c r="T576245" s="33"/>
    </row>
    <row r="576262" spans="19:20">
      <c r="S576262" s="33"/>
      <c r="T576262" s="33"/>
    </row>
    <row r="576279" spans="19:20">
      <c r="S576279" s="33"/>
      <c r="T576279" s="33"/>
    </row>
    <row r="576296" spans="19:20">
      <c r="S576296" s="33"/>
      <c r="T576296" s="33"/>
    </row>
    <row r="576313" spans="19:20">
      <c r="S576313" s="33"/>
      <c r="T576313" s="33"/>
    </row>
    <row r="576330" spans="19:20">
      <c r="S576330" s="33"/>
      <c r="T576330" s="33"/>
    </row>
    <row r="576347" spans="19:20">
      <c r="S576347" s="33"/>
      <c r="T576347" s="33"/>
    </row>
    <row r="576364" spans="19:20">
      <c r="S576364" s="33"/>
      <c r="T576364" s="33"/>
    </row>
    <row r="576381" spans="19:20">
      <c r="S576381" s="33"/>
      <c r="T576381" s="33"/>
    </row>
    <row r="576398" spans="19:20">
      <c r="S576398" s="33"/>
      <c r="T576398" s="33"/>
    </row>
    <row r="576415" spans="19:20">
      <c r="S576415" s="33"/>
      <c r="T576415" s="33"/>
    </row>
    <row r="576432" spans="19:20">
      <c r="S576432" s="33"/>
      <c r="T576432" s="33"/>
    </row>
    <row r="576449" spans="19:20">
      <c r="S576449" s="33"/>
      <c r="T576449" s="33"/>
    </row>
    <row r="576466" spans="19:20">
      <c r="S576466" s="33"/>
      <c r="T576466" s="33"/>
    </row>
    <row r="576483" spans="19:20">
      <c r="S576483" s="33"/>
      <c r="T576483" s="33"/>
    </row>
    <row r="576500" spans="19:20">
      <c r="S576500" s="33"/>
      <c r="T576500" s="33"/>
    </row>
    <row r="576517" spans="19:20">
      <c r="S576517" s="33"/>
      <c r="T576517" s="33"/>
    </row>
    <row r="576534" spans="19:20">
      <c r="S576534" s="33"/>
      <c r="T576534" s="33"/>
    </row>
    <row r="576551" spans="19:20">
      <c r="S576551" s="33"/>
      <c r="T576551" s="33"/>
    </row>
    <row r="576568" spans="19:20">
      <c r="S576568" s="33"/>
      <c r="T576568" s="33"/>
    </row>
    <row r="576585" spans="19:20">
      <c r="S576585" s="33"/>
      <c r="T576585" s="33"/>
    </row>
    <row r="576602" spans="19:20">
      <c r="S576602" s="33"/>
      <c r="T576602" s="33"/>
    </row>
    <row r="576619" spans="19:20">
      <c r="S576619" s="33"/>
      <c r="T576619" s="33"/>
    </row>
    <row r="576636" spans="19:20">
      <c r="S576636" s="33"/>
      <c r="T576636" s="33"/>
    </row>
    <row r="576653" spans="19:20">
      <c r="S576653" s="33"/>
      <c r="T576653" s="33"/>
    </row>
    <row r="576670" spans="19:20">
      <c r="S576670" s="33"/>
      <c r="T576670" s="33"/>
    </row>
    <row r="576687" spans="19:20">
      <c r="S576687" s="33"/>
      <c r="T576687" s="33"/>
    </row>
    <row r="576704" spans="19:20">
      <c r="S576704" s="33"/>
      <c r="T576704" s="33"/>
    </row>
    <row r="576721" spans="19:20">
      <c r="S576721" s="33"/>
      <c r="T576721" s="33"/>
    </row>
    <row r="576738" spans="19:20">
      <c r="S576738" s="33"/>
      <c r="T576738" s="33"/>
    </row>
    <row r="576755" spans="19:20">
      <c r="S576755" s="33"/>
      <c r="T576755" s="33"/>
    </row>
    <row r="576772" spans="19:20">
      <c r="S576772" s="33"/>
      <c r="T576772" s="33"/>
    </row>
    <row r="576789" spans="19:20">
      <c r="S576789" s="33"/>
      <c r="T576789" s="33"/>
    </row>
    <row r="576806" spans="19:20">
      <c r="S576806" s="33"/>
      <c r="T576806" s="33"/>
    </row>
    <row r="576823" spans="19:20">
      <c r="S576823" s="33"/>
      <c r="T576823" s="33"/>
    </row>
    <row r="576840" spans="19:20">
      <c r="S576840" s="33"/>
      <c r="T576840" s="33"/>
    </row>
    <row r="576857" spans="19:20">
      <c r="S576857" s="33"/>
      <c r="T576857" s="33"/>
    </row>
    <row r="576874" spans="19:20">
      <c r="S576874" s="33"/>
      <c r="T576874" s="33"/>
    </row>
    <row r="576891" spans="19:20">
      <c r="S576891" s="33"/>
      <c r="T576891" s="33"/>
    </row>
    <row r="576908" spans="19:20">
      <c r="S576908" s="33"/>
      <c r="T576908" s="33"/>
    </row>
    <row r="576925" spans="19:20">
      <c r="S576925" s="33"/>
      <c r="T576925" s="33"/>
    </row>
    <row r="576942" spans="19:20">
      <c r="S576942" s="33"/>
      <c r="T576942" s="33"/>
    </row>
    <row r="576959" spans="19:20">
      <c r="S576959" s="33"/>
      <c r="T576959" s="33"/>
    </row>
    <row r="576976" spans="19:20">
      <c r="S576976" s="33"/>
      <c r="T576976" s="33"/>
    </row>
    <row r="576993" spans="19:20">
      <c r="S576993" s="33"/>
      <c r="T576993" s="33"/>
    </row>
    <row r="577010" spans="19:20">
      <c r="S577010" s="33"/>
      <c r="T577010" s="33"/>
    </row>
    <row r="577027" spans="19:20">
      <c r="S577027" s="33"/>
      <c r="T577027" s="33"/>
    </row>
    <row r="577044" spans="19:20">
      <c r="S577044" s="33"/>
      <c r="T577044" s="33"/>
    </row>
    <row r="577061" spans="19:20">
      <c r="S577061" s="33"/>
      <c r="T577061" s="33"/>
    </row>
    <row r="577078" spans="19:20">
      <c r="S577078" s="33"/>
      <c r="T577078" s="33"/>
    </row>
    <row r="577095" spans="19:20">
      <c r="S577095" s="33"/>
      <c r="T577095" s="33"/>
    </row>
    <row r="577112" spans="19:20">
      <c r="S577112" s="33"/>
      <c r="T577112" s="33"/>
    </row>
    <row r="577129" spans="19:20">
      <c r="S577129" s="33"/>
      <c r="T577129" s="33"/>
    </row>
    <row r="577146" spans="19:20">
      <c r="S577146" s="33"/>
      <c r="T577146" s="33"/>
    </row>
    <row r="577163" spans="19:20">
      <c r="S577163" s="33"/>
      <c r="T577163" s="33"/>
    </row>
    <row r="577180" spans="19:20">
      <c r="S577180" s="33"/>
      <c r="T577180" s="33"/>
    </row>
    <row r="577197" spans="19:20">
      <c r="S577197" s="33"/>
      <c r="T577197" s="33"/>
    </row>
    <row r="577214" spans="19:20">
      <c r="S577214" s="33"/>
      <c r="T577214" s="33"/>
    </row>
    <row r="577231" spans="19:20">
      <c r="S577231" s="33"/>
      <c r="T577231" s="33"/>
    </row>
    <row r="577248" spans="19:20">
      <c r="S577248" s="33"/>
      <c r="T577248" s="33"/>
    </row>
    <row r="577265" spans="19:20">
      <c r="S577265" s="33"/>
      <c r="T577265" s="33"/>
    </row>
    <row r="577282" spans="19:20">
      <c r="S577282" s="33"/>
      <c r="T577282" s="33"/>
    </row>
    <row r="577299" spans="19:20">
      <c r="S577299" s="33"/>
      <c r="T577299" s="33"/>
    </row>
    <row r="577316" spans="19:20">
      <c r="S577316" s="33"/>
      <c r="T577316" s="33"/>
    </row>
    <row r="577333" spans="19:20">
      <c r="S577333" s="33"/>
      <c r="T577333" s="33"/>
    </row>
    <row r="577350" spans="19:20">
      <c r="S577350" s="33"/>
      <c r="T577350" s="33"/>
    </row>
    <row r="577367" spans="19:20">
      <c r="S577367" s="33"/>
      <c r="T577367" s="33"/>
    </row>
    <row r="577384" spans="19:20">
      <c r="S577384" s="33"/>
      <c r="T577384" s="33"/>
    </row>
    <row r="577401" spans="19:20">
      <c r="S577401" s="33"/>
      <c r="T577401" s="33"/>
    </row>
    <row r="577418" spans="19:20">
      <c r="S577418" s="33"/>
      <c r="T577418" s="33"/>
    </row>
    <row r="577435" spans="19:20">
      <c r="S577435" s="33"/>
      <c r="T577435" s="33"/>
    </row>
    <row r="577452" spans="19:20">
      <c r="S577452" s="33"/>
      <c r="T577452" s="33"/>
    </row>
    <row r="577469" spans="19:20">
      <c r="S577469" s="33"/>
      <c r="T577469" s="33"/>
    </row>
    <row r="577486" spans="19:20">
      <c r="S577486" s="33"/>
      <c r="T577486" s="33"/>
    </row>
    <row r="577503" spans="19:20">
      <c r="S577503" s="33"/>
      <c r="T577503" s="33"/>
    </row>
    <row r="577520" spans="19:20">
      <c r="S577520" s="33"/>
      <c r="T577520" s="33"/>
    </row>
    <row r="577537" spans="19:20">
      <c r="S577537" s="33"/>
      <c r="T577537" s="33"/>
    </row>
    <row r="577554" spans="19:20">
      <c r="S577554" s="33"/>
      <c r="T577554" s="33"/>
    </row>
    <row r="577571" spans="19:20">
      <c r="S577571" s="33"/>
      <c r="T577571" s="33"/>
    </row>
    <row r="577588" spans="19:20">
      <c r="S577588" s="33"/>
      <c r="T577588" s="33"/>
    </row>
    <row r="577605" spans="19:20">
      <c r="S577605" s="33"/>
      <c r="T577605" s="33"/>
    </row>
    <row r="577622" spans="19:20">
      <c r="S577622" s="33"/>
      <c r="T577622" s="33"/>
    </row>
    <row r="577639" spans="19:20">
      <c r="S577639" s="33"/>
      <c r="T577639" s="33"/>
    </row>
    <row r="577656" spans="19:20">
      <c r="S577656" s="33"/>
      <c r="T577656" s="33"/>
    </row>
    <row r="577673" spans="19:20">
      <c r="S577673" s="33"/>
      <c r="T577673" s="33"/>
    </row>
    <row r="577690" spans="19:20">
      <c r="S577690" s="33"/>
      <c r="T577690" s="33"/>
    </row>
    <row r="577707" spans="19:20">
      <c r="S577707" s="33"/>
      <c r="T577707" s="33"/>
    </row>
    <row r="577724" spans="19:20">
      <c r="S577724" s="33"/>
      <c r="T577724" s="33"/>
    </row>
    <row r="577741" spans="19:20">
      <c r="S577741" s="33"/>
      <c r="T577741" s="33"/>
    </row>
    <row r="577758" spans="19:20">
      <c r="S577758" s="33"/>
      <c r="T577758" s="33"/>
    </row>
    <row r="577775" spans="19:20">
      <c r="S577775" s="33"/>
      <c r="T577775" s="33"/>
    </row>
    <row r="577792" spans="19:20">
      <c r="S577792" s="33"/>
      <c r="T577792" s="33"/>
    </row>
    <row r="577809" spans="19:20">
      <c r="S577809" s="33"/>
      <c r="T577809" s="33"/>
    </row>
    <row r="577826" spans="19:20">
      <c r="S577826" s="33"/>
      <c r="T577826" s="33"/>
    </row>
    <row r="577843" spans="19:20">
      <c r="S577843" s="33"/>
      <c r="T577843" s="33"/>
    </row>
    <row r="577860" spans="19:20">
      <c r="S577860" s="33"/>
      <c r="T577860" s="33"/>
    </row>
    <row r="577877" spans="19:20">
      <c r="S577877" s="33"/>
      <c r="T577877" s="33"/>
    </row>
    <row r="577894" spans="19:20">
      <c r="S577894" s="33"/>
      <c r="T577894" s="33"/>
    </row>
    <row r="577911" spans="19:20">
      <c r="S577911" s="33"/>
      <c r="T577911" s="33"/>
    </row>
    <row r="577928" spans="19:20">
      <c r="S577928" s="33"/>
      <c r="T577928" s="33"/>
    </row>
    <row r="577945" spans="19:20">
      <c r="S577945" s="33"/>
      <c r="T577945" s="33"/>
    </row>
    <row r="577962" spans="19:20">
      <c r="S577962" s="33"/>
      <c r="T577962" s="33"/>
    </row>
    <row r="577979" spans="19:20">
      <c r="S577979" s="33"/>
      <c r="T577979" s="33"/>
    </row>
    <row r="577996" spans="19:20">
      <c r="S577996" s="33"/>
      <c r="T577996" s="33"/>
    </row>
    <row r="578013" spans="19:20">
      <c r="S578013" s="33"/>
      <c r="T578013" s="33"/>
    </row>
    <row r="578030" spans="19:20">
      <c r="S578030" s="33"/>
      <c r="T578030" s="33"/>
    </row>
    <row r="578047" spans="19:20">
      <c r="S578047" s="33"/>
      <c r="T578047" s="33"/>
    </row>
    <row r="578064" spans="19:20">
      <c r="S578064" s="33"/>
      <c r="T578064" s="33"/>
    </row>
    <row r="578081" spans="19:20">
      <c r="S578081" s="33"/>
      <c r="T578081" s="33"/>
    </row>
    <row r="578098" spans="19:20">
      <c r="S578098" s="33"/>
      <c r="T578098" s="33"/>
    </row>
    <row r="578115" spans="19:20">
      <c r="S578115" s="33"/>
      <c r="T578115" s="33"/>
    </row>
    <row r="578132" spans="19:20">
      <c r="S578132" s="33"/>
      <c r="T578132" s="33"/>
    </row>
    <row r="578149" spans="19:20">
      <c r="S578149" s="33"/>
      <c r="T578149" s="33"/>
    </row>
    <row r="578166" spans="19:20">
      <c r="S578166" s="33"/>
      <c r="T578166" s="33"/>
    </row>
    <row r="578183" spans="19:20">
      <c r="S578183" s="33"/>
      <c r="T578183" s="33"/>
    </row>
    <row r="578200" spans="19:20">
      <c r="S578200" s="33"/>
      <c r="T578200" s="33"/>
    </row>
    <row r="578217" spans="19:20">
      <c r="S578217" s="33"/>
      <c r="T578217" s="33"/>
    </row>
    <row r="578234" spans="19:20">
      <c r="S578234" s="33"/>
      <c r="T578234" s="33"/>
    </row>
    <row r="578251" spans="19:20">
      <c r="S578251" s="33"/>
      <c r="T578251" s="33"/>
    </row>
    <row r="578268" spans="19:20">
      <c r="S578268" s="33"/>
      <c r="T578268" s="33"/>
    </row>
    <row r="578285" spans="19:20">
      <c r="S578285" s="33"/>
      <c r="T578285" s="33"/>
    </row>
    <row r="578302" spans="19:20">
      <c r="S578302" s="33"/>
      <c r="T578302" s="33"/>
    </row>
    <row r="578319" spans="19:20">
      <c r="S578319" s="33"/>
      <c r="T578319" s="33"/>
    </row>
    <row r="578336" spans="19:20">
      <c r="S578336" s="33"/>
      <c r="T578336" s="33"/>
    </row>
    <row r="578353" spans="19:20">
      <c r="S578353" s="33"/>
      <c r="T578353" s="33"/>
    </row>
    <row r="578370" spans="19:20">
      <c r="S578370" s="33"/>
      <c r="T578370" s="33"/>
    </row>
    <row r="578387" spans="19:20">
      <c r="S578387" s="33"/>
      <c r="T578387" s="33"/>
    </row>
    <row r="578404" spans="19:20">
      <c r="S578404" s="33"/>
      <c r="T578404" s="33"/>
    </row>
    <row r="578421" spans="19:20">
      <c r="S578421" s="33"/>
      <c r="T578421" s="33"/>
    </row>
    <row r="578438" spans="19:20">
      <c r="S578438" s="33"/>
      <c r="T578438" s="33"/>
    </row>
    <row r="578455" spans="19:20">
      <c r="S578455" s="33"/>
      <c r="T578455" s="33"/>
    </row>
    <row r="578472" spans="19:20">
      <c r="S578472" s="33"/>
      <c r="T578472" s="33"/>
    </row>
    <row r="578489" spans="19:20">
      <c r="S578489" s="33"/>
      <c r="T578489" s="33"/>
    </row>
    <row r="578506" spans="19:20">
      <c r="S578506" s="33"/>
      <c r="T578506" s="33"/>
    </row>
    <row r="578523" spans="19:20">
      <c r="S578523" s="33"/>
      <c r="T578523" s="33"/>
    </row>
    <row r="578540" spans="19:20">
      <c r="S578540" s="33"/>
      <c r="T578540" s="33"/>
    </row>
    <row r="578557" spans="19:20">
      <c r="S578557" s="33"/>
      <c r="T578557" s="33"/>
    </row>
    <row r="578574" spans="19:20">
      <c r="S578574" s="33"/>
      <c r="T578574" s="33"/>
    </row>
    <row r="578591" spans="19:20">
      <c r="S578591" s="33"/>
      <c r="T578591" s="33"/>
    </row>
    <row r="578608" spans="19:20">
      <c r="S578608" s="33"/>
      <c r="T578608" s="33"/>
    </row>
    <row r="578625" spans="19:20">
      <c r="S578625" s="33"/>
      <c r="T578625" s="33"/>
    </row>
    <row r="578642" spans="19:20">
      <c r="S578642" s="33"/>
      <c r="T578642" s="33"/>
    </row>
    <row r="578659" spans="19:20">
      <c r="S578659" s="33"/>
      <c r="T578659" s="33"/>
    </row>
    <row r="578676" spans="19:20">
      <c r="S578676" s="33"/>
      <c r="T578676" s="33"/>
    </row>
    <row r="578693" spans="19:20">
      <c r="S578693" s="33"/>
      <c r="T578693" s="33"/>
    </row>
    <row r="578710" spans="19:20">
      <c r="S578710" s="33"/>
      <c r="T578710" s="33"/>
    </row>
    <row r="578727" spans="19:20">
      <c r="S578727" s="33"/>
      <c r="T578727" s="33"/>
    </row>
    <row r="578744" spans="19:20">
      <c r="S578744" s="33"/>
      <c r="T578744" s="33"/>
    </row>
    <row r="578761" spans="19:20">
      <c r="S578761" s="33"/>
      <c r="T578761" s="33"/>
    </row>
    <row r="578778" spans="19:20">
      <c r="S578778" s="33"/>
      <c r="T578778" s="33"/>
    </row>
    <row r="578795" spans="19:20">
      <c r="S578795" s="33"/>
      <c r="T578795" s="33"/>
    </row>
    <row r="578812" spans="19:20">
      <c r="S578812" s="33"/>
      <c r="T578812" s="33"/>
    </row>
    <row r="578829" spans="19:20">
      <c r="S578829" s="33"/>
      <c r="T578829" s="33"/>
    </row>
    <row r="578846" spans="19:20">
      <c r="S578846" s="33"/>
      <c r="T578846" s="33"/>
    </row>
    <row r="578863" spans="19:20">
      <c r="S578863" s="33"/>
      <c r="T578863" s="33"/>
    </row>
    <row r="578880" spans="19:20">
      <c r="S578880" s="33"/>
      <c r="T578880" s="33"/>
    </row>
    <row r="578897" spans="19:20">
      <c r="S578897" s="33"/>
      <c r="T578897" s="33"/>
    </row>
    <row r="578914" spans="19:20">
      <c r="S578914" s="33"/>
      <c r="T578914" s="33"/>
    </row>
    <row r="578931" spans="19:20">
      <c r="S578931" s="33"/>
      <c r="T578931" s="33"/>
    </row>
    <row r="578948" spans="19:20">
      <c r="S578948" s="33"/>
      <c r="T578948" s="33"/>
    </row>
    <row r="578965" spans="19:20">
      <c r="S578965" s="33"/>
      <c r="T578965" s="33"/>
    </row>
    <row r="578982" spans="19:20">
      <c r="S578982" s="33"/>
      <c r="T578982" s="33"/>
    </row>
    <row r="578999" spans="19:20">
      <c r="S578999" s="33"/>
      <c r="T578999" s="33"/>
    </row>
    <row r="579016" spans="19:20">
      <c r="S579016" s="33"/>
      <c r="T579016" s="33"/>
    </row>
    <row r="579033" spans="19:20">
      <c r="S579033" s="33"/>
      <c r="T579033" s="33"/>
    </row>
    <row r="579050" spans="19:20">
      <c r="S579050" s="33"/>
      <c r="T579050" s="33"/>
    </row>
    <row r="579067" spans="19:20">
      <c r="S579067" s="33"/>
      <c r="T579067" s="33"/>
    </row>
    <row r="579084" spans="19:20">
      <c r="S579084" s="33"/>
      <c r="T579084" s="33"/>
    </row>
    <row r="579101" spans="19:20">
      <c r="S579101" s="33"/>
      <c r="T579101" s="33"/>
    </row>
    <row r="579118" spans="19:20">
      <c r="S579118" s="33"/>
      <c r="T579118" s="33"/>
    </row>
    <row r="579135" spans="19:20">
      <c r="S579135" s="33"/>
      <c r="T579135" s="33"/>
    </row>
    <row r="579152" spans="19:20">
      <c r="S579152" s="33"/>
      <c r="T579152" s="33"/>
    </row>
    <row r="579169" spans="19:20">
      <c r="S579169" s="33"/>
      <c r="T579169" s="33"/>
    </row>
    <row r="579186" spans="19:20">
      <c r="S579186" s="33"/>
      <c r="T579186" s="33"/>
    </row>
    <row r="579203" spans="19:20">
      <c r="S579203" s="33"/>
      <c r="T579203" s="33"/>
    </row>
    <row r="579220" spans="19:20">
      <c r="S579220" s="33"/>
      <c r="T579220" s="33"/>
    </row>
    <row r="579237" spans="19:20">
      <c r="S579237" s="33"/>
      <c r="T579237" s="33"/>
    </row>
    <row r="579254" spans="19:20">
      <c r="S579254" s="33"/>
      <c r="T579254" s="33"/>
    </row>
    <row r="579271" spans="19:20">
      <c r="S579271" s="33"/>
      <c r="T579271" s="33"/>
    </row>
    <row r="579288" spans="19:20">
      <c r="S579288" s="33"/>
      <c r="T579288" s="33"/>
    </row>
    <row r="579305" spans="19:20">
      <c r="S579305" s="33"/>
      <c r="T579305" s="33"/>
    </row>
    <row r="579322" spans="19:20">
      <c r="S579322" s="33"/>
      <c r="T579322" s="33"/>
    </row>
    <row r="579339" spans="19:20">
      <c r="S579339" s="33"/>
      <c r="T579339" s="33"/>
    </row>
    <row r="579356" spans="19:20">
      <c r="S579356" s="33"/>
      <c r="T579356" s="33"/>
    </row>
    <row r="579373" spans="19:20">
      <c r="S579373" s="33"/>
      <c r="T579373" s="33"/>
    </row>
    <row r="579390" spans="19:20">
      <c r="S579390" s="33"/>
      <c r="T579390" s="33"/>
    </row>
    <row r="579407" spans="19:20">
      <c r="S579407" s="33"/>
      <c r="T579407" s="33"/>
    </row>
    <row r="579424" spans="19:20">
      <c r="S579424" s="33"/>
      <c r="T579424" s="33"/>
    </row>
    <row r="579441" spans="19:20">
      <c r="S579441" s="33"/>
      <c r="T579441" s="33"/>
    </row>
    <row r="579458" spans="19:20">
      <c r="S579458" s="33"/>
      <c r="T579458" s="33"/>
    </row>
    <row r="579475" spans="19:20">
      <c r="S579475" s="33"/>
      <c r="T579475" s="33"/>
    </row>
    <row r="579492" spans="19:20">
      <c r="S579492" s="33"/>
      <c r="T579492" s="33"/>
    </row>
    <row r="579509" spans="19:20">
      <c r="S579509" s="33"/>
      <c r="T579509" s="33"/>
    </row>
    <row r="579526" spans="19:20">
      <c r="S579526" s="33"/>
      <c r="T579526" s="33"/>
    </row>
    <row r="579543" spans="19:20">
      <c r="S579543" s="33"/>
      <c r="T579543" s="33"/>
    </row>
    <row r="579560" spans="19:20">
      <c r="S579560" s="33"/>
      <c r="T579560" s="33"/>
    </row>
    <row r="579577" spans="19:20">
      <c r="S579577" s="33"/>
      <c r="T579577" s="33"/>
    </row>
    <row r="579594" spans="19:20">
      <c r="S579594" s="33"/>
      <c r="T579594" s="33"/>
    </row>
    <row r="579611" spans="19:20">
      <c r="S579611" s="33"/>
      <c r="T579611" s="33"/>
    </row>
    <row r="579628" spans="19:20">
      <c r="S579628" s="33"/>
      <c r="T579628" s="33"/>
    </row>
    <row r="579645" spans="19:20">
      <c r="S579645" s="33"/>
      <c r="T579645" s="33"/>
    </row>
    <row r="579662" spans="19:20">
      <c r="S579662" s="33"/>
      <c r="T579662" s="33"/>
    </row>
    <row r="579679" spans="19:20">
      <c r="S579679" s="33"/>
      <c r="T579679" s="33"/>
    </row>
    <row r="579696" spans="19:20">
      <c r="S579696" s="33"/>
      <c r="T579696" s="33"/>
    </row>
    <row r="579713" spans="19:20">
      <c r="S579713" s="33"/>
      <c r="T579713" s="33"/>
    </row>
    <row r="579730" spans="19:20">
      <c r="S579730" s="33"/>
      <c r="T579730" s="33"/>
    </row>
    <row r="579747" spans="19:20">
      <c r="S579747" s="33"/>
      <c r="T579747" s="33"/>
    </row>
    <row r="579764" spans="19:20">
      <c r="S579764" s="33"/>
      <c r="T579764" s="33"/>
    </row>
    <row r="579781" spans="19:20">
      <c r="S579781" s="33"/>
      <c r="T579781" s="33"/>
    </row>
    <row r="579798" spans="19:20">
      <c r="S579798" s="33"/>
      <c r="T579798" s="33"/>
    </row>
    <row r="579815" spans="19:20">
      <c r="S579815" s="33"/>
      <c r="T579815" s="33"/>
    </row>
    <row r="579832" spans="19:20">
      <c r="S579832" s="33"/>
      <c r="T579832" s="33"/>
    </row>
    <row r="579849" spans="19:20">
      <c r="S579849" s="33"/>
      <c r="T579849" s="33"/>
    </row>
    <row r="579866" spans="19:20">
      <c r="S579866" s="33"/>
      <c r="T579866" s="33"/>
    </row>
    <row r="579883" spans="19:20">
      <c r="S579883" s="33"/>
      <c r="T579883" s="33"/>
    </row>
    <row r="579900" spans="19:20">
      <c r="S579900" s="33"/>
      <c r="T579900" s="33"/>
    </row>
    <row r="579917" spans="19:20">
      <c r="S579917" s="33"/>
      <c r="T579917" s="33"/>
    </row>
    <row r="579934" spans="19:20">
      <c r="S579934" s="33"/>
      <c r="T579934" s="33"/>
    </row>
    <row r="579951" spans="19:20">
      <c r="S579951" s="33"/>
      <c r="T579951" s="33"/>
    </row>
    <row r="579968" spans="19:20">
      <c r="S579968" s="33"/>
      <c r="T579968" s="33"/>
    </row>
    <row r="579985" spans="19:20">
      <c r="S579985" s="33"/>
      <c r="T579985" s="33"/>
    </row>
    <row r="580002" spans="19:20">
      <c r="S580002" s="33"/>
      <c r="T580002" s="33"/>
    </row>
    <row r="580019" spans="19:20">
      <c r="S580019" s="33"/>
      <c r="T580019" s="33"/>
    </row>
    <row r="580036" spans="19:20">
      <c r="S580036" s="33"/>
      <c r="T580036" s="33"/>
    </row>
    <row r="580053" spans="19:20">
      <c r="S580053" s="33"/>
      <c r="T580053" s="33"/>
    </row>
    <row r="580070" spans="19:20">
      <c r="S580070" s="33"/>
      <c r="T580070" s="33"/>
    </row>
    <row r="580087" spans="19:20">
      <c r="S580087" s="33"/>
      <c r="T580087" s="33"/>
    </row>
    <row r="580104" spans="19:20">
      <c r="S580104" s="33"/>
      <c r="T580104" s="33"/>
    </row>
    <row r="580121" spans="19:20">
      <c r="S580121" s="33"/>
      <c r="T580121" s="33"/>
    </row>
    <row r="580138" spans="19:20">
      <c r="S580138" s="33"/>
      <c r="T580138" s="33"/>
    </row>
    <row r="580155" spans="19:20">
      <c r="S580155" s="33"/>
      <c r="T580155" s="33"/>
    </row>
    <row r="580172" spans="19:20">
      <c r="S580172" s="33"/>
      <c r="T580172" s="33"/>
    </row>
    <row r="580189" spans="19:20">
      <c r="S580189" s="33"/>
      <c r="T580189" s="33"/>
    </row>
    <row r="580206" spans="19:20">
      <c r="S580206" s="33"/>
      <c r="T580206" s="33"/>
    </row>
    <row r="580223" spans="19:20">
      <c r="S580223" s="33"/>
      <c r="T580223" s="33"/>
    </row>
    <row r="580240" spans="19:20">
      <c r="S580240" s="33"/>
      <c r="T580240" s="33"/>
    </row>
    <row r="580257" spans="19:20">
      <c r="S580257" s="33"/>
      <c r="T580257" s="33"/>
    </row>
    <row r="580274" spans="19:20">
      <c r="S580274" s="33"/>
      <c r="T580274" s="33"/>
    </row>
    <row r="580291" spans="19:20">
      <c r="S580291" s="33"/>
      <c r="T580291" s="33"/>
    </row>
    <row r="580308" spans="19:20">
      <c r="S580308" s="33"/>
      <c r="T580308" s="33"/>
    </row>
    <row r="580325" spans="19:20">
      <c r="S580325" s="33"/>
      <c r="T580325" s="33"/>
    </row>
    <row r="580342" spans="19:20">
      <c r="S580342" s="33"/>
      <c r="T580342" s="33"/>
    </row>
    <row r="580359" spans="19:20">
      <c r="S580359" s="33"/>
      <c r="T580359" s="33"/>
    </row>
    <row r="580376" spans="19:20">
      <c r="S580376" s="33"/>
      <c r="T580376" s="33"/>
    </row>
    <row r="580393" spans="19:20">
      <c r="S580393" s="33"/>
      <c r="T580393" s="33"/>
    </row>
    <row r="580410" spans="19:20">
      <c r="S580410" s="33"/>
      <c r="T580410" s="33"/>
    </row>
    <row r="580427" spans="19:20">
      <c r="S580427" s="33"/>
      <c r="T580427" s="33"/>
    </row>
    <row r="580444" spans="19:20">
      <c r="S580444" s="33"/>
      <c r="T580444" s="33"/>
    </row>
    <row r="580461" spans="19:20">
      <c r="S580461" s="33"/>
      <c r="T580461" s="33"/>
    </row>
    <row r="580478" spans="19:20">
      <c r="S580478" s="33"/>
      <c r="T580478" s="33"/>
    </row>
    <row r="580495" spans="19:20">
      <c r="S580495" s="33"/>
      <c r="T580495" s="33"/>
    </row>
    <row r="580512" spans="19:20">
      <c r="S580512" s="33"/>
      <c r="T580512" s="33"/>
    </row>
    <row r="580529" spans="19:20">
      <c r="S580529" s="33"/>
      <c r="T580529" s="33"/>
    </row>
    <row r="580546" spans="19:20">
      <c r="S580546" s="33"/>
      <c r="T580546" s="33"/>
    </row>
    <row r="580563" spans="19:20">
      <c r="S580563" s="33"/>
      <c r="T580563" s="33"/>
    </row>
    <row r="580580" spans="19:20">
      <c r="S580580" s="33"/>
      <c r="T580580" s="33"/>
    </row>
    <row r="580597" spans="19:20">
      <c r="S580597" s="33"/>
      <c r="T580597" s="33"/>
    </row>
    <row r="580614" spans="19:20">
      <c r="S580614" s="33"/>
      <c r="T580614" s="33"/>
    </row>
    <row r="580631" spans="19:20">
      <c r="S580631" s="33"/>
      <c r="T580631" s="33"/>
    </row>
    <row r="580648" spans="19:20">
      <c r="S580648" s="33"/>
      <c r="T580648" s="33"/>
    </row>
    <row r="580665" spans="19:20">
      <c r="S580665" s="33"/>
      <c r="T580665" s="33"/>
    </row>
    <row r="580682" spans="19:20">
      <c r="S580682" s="33"/>
      <c r="T580682" s="33"/>
    </row>
    <row r="580699" spans="19:20">
      <c r="S580699" s="33"/>
      <c r="T580699" s="33"/>
    </row>
    <row r="580716" spans="19:20">
      <c r="S580716" s="33"/>
      <c r="T580716" s="33"/>
    </row>
    <row r="580733" spans="19:20">
      <c r="S580733" s="33"/>
      <c r="T580733" s="33"/>
    </row>
    <row r="580750" spans="19:20">
      <c r="S580750" s="33"/>
      <c r="T580750" s="33"/>
    </row>
    <row r="580767" spans="19:20">
      <c r="S580767" s="33"/>
      <c r="T580767" s="33"/>
    </row>
    <row r="580784" spans="19:20">
      <c r="S580784" s="33"/>
      <c r="T580784" s="33"/>
    </row>
    <row r="580801" spans="19:20">
      <c r="S580801" s="33"/>
      <c r="T580801" s="33"/>
    </row>
    <row r="580818" spans="19:20">
      <c r="S580818" s="33"/>
      <c r="T580818" s="33"/>
    </row>
    <row r="580835" spans="19:20">
      <c r="S580835" s="33"/>
      <c r="T580835" s="33"/>
    </row>
    <row r="580852" spans="19:20">
      <c r="S580852" s="33"/>
      <c r="T580852" s="33"/>
    </row>
    <row r="580869" spans="19:20">
      <c r="S580869" s="33"/>
      <c r="T580869" s="33"/>
    </row>
    <row r="580886" spans="19:20">
      <c r="S580886" s="33"/>
      <c r="T580886" s="33"/>
    </row>
    <row r="580903" spans="19:20">
      <c r="S580903" s="33"/>
      <c r="T580903" s="33"/>
    </row>
    <row r="580920" spans="19:20">
      <c r="S580920" s="33"/>
      <c r="T580920" s="33"/>
    </row>
    <row r="580937" spans="19:20">
      <c r="S580937" s="33"/>
      <c r="T580937" s="33"/>
    </row>
    <row r="580954" spans="19:20">
      <c r="S580954" s="33"/>
      <c r="T580954" s="33"/>
    </row>
    <row r="580971" spans="19:20">
      <c r="S580971" s="33"/>
      <c r="T580971" s="33"/>
    </row>
    <row r="580988" spans="19:20">
      <c r="S580988" s="33"/>
      <c r="T580988" s="33"/>
    </row>
    <row r="581005" spans="19:20">
      <c r="S581005" s="33"/>
      <c r="T581005" s="33"/>
    </row>
    <row r="581022" spans="19:20">
      <c r="S581022" s="33"/>
      <c r="T581022" s="33"/>
    </row>
    <row r="581039" spans="19:20">
      <c r="S581039" s="33"/>
      <c r="T581039" s="33"/>
    </row>
    <row r="581056" spans="19:20">
      <c r="S581056" s="33"/>
      <c r="T581056" s="33"/>
    </row>
    <row r="581073" spans="19:20">
      <c r="S581073" s="33"/>
      <c r="T581073" s="33"/>
    </row>
    <row r="581090" spans="19:20">
      <c r="S581090" s="33"/>
      <c r="T581090" s="33"/>
    </row>
    <row r="581107" spans="19:20">
      <c r="S581107" s="33"/>
      <c r="T581107" s="33"/>
    </row>
    <row r="581124" spans="19:20">
      <c r="S581124" s="33"/>
      <c r="T581124" s="33"/>
    </row>
    <row r="581141" spans="19:20">
      <c r="S581141" s="33"/>
      <c r="T581141" s="33"/>
    </row>
    <row r="581158" spans="19:20">
      <c r="S581158" s="33"/>
      <c r="T581158" s="33"/>
    </row>
    <row r="581175" spans="19:20">
      <c r="S581175" s="33"/>
      <c r="T581175" s="33"/>
    </row>
    <row r="581192" spans="19:20">
      <c r="S581192" s="33"/>
      <c r="T581192" s="33"/>
    </row>
    <row r="581209" spans="19:20">
      <c r="S581209" s="33"/>
      <c r="T581209" s="33"/>
    </row>
    <row r="581226" spans="19:20">
      <c r="S581226" s="33"/>
      <c r="T581226" s="33"/>
    </row>
    <row r="581243" spans="19:20">
      <c r="S581243" s="33"/>
      <c r="T581243" s="33"/>
    </row>
    <row r="581260" spans="19:20">
      <c r="S581260" s="33"/>
      <c r="T581260" s="33"/>
    </row>
    <row r="581277" spans="19:20">
      <c r="S581277" s="33"/>
      <c r="T581277" s="33"/>
    </row>
    <row r="581294" spans="19:20">
      <c r="S581294" s="33"/>
      <c r="T581294" s="33"/>
    </row>
    <row r="581311" spans="19:20">
      <c r="S581311" s="33"/>
      <c r="T581311" s="33"/>
    </row>
    <row r="581328" spans="19:20">
      <c r="S581328" s="33"/>
      <c r="T581328" s="33"/>
    </row>
    <row r="581345" spans="19:20">
      <c r="S581345" s="33"/>
      <c r="T581345" s="33"/>
    </row>
    <row r="581362" spans="19:20">
      <c r="S581362" s="33"/>
      <c r="T581362" s="33"/>
    </row>
    <row r="581379" spans="19:20">
      <c r="S581379" s="33"/>
      <c r="T581379" s="33"/>
    </row>
    <row r="581396" spans="19:20">
      <c r="S581396" s="33"/>
      <c r="T581396" s="33"/>
    </row>
    <row r="581413" spans="19:20">
      <c r="S581413" s="33"/>
      <c r="T581413" s="33"/>
    </row>
    <row r="581430" spans="19:20">
      <c r="S581430" s="33"/>
      <c r="T581430" s="33"/>
    </row>
    <row r="581447" spans="19:20">
      <c r="S581447" s="33"/>
      <c r="T581447" s="33"/>
    </row>
    <row r="581464" spans="19:20">
      <c r="S581464" s="33"/>
      <c r="T581464" s="33"/>
    </row>
    <row r="581481" spans="19:20">
      <c r="S581481" s="33"/>
      <c r="T581481" s="33"/>
    </row>
    <row r="581498" spans="19:20">
      <c r="S581498" s="33"/>
      <c r="T581498" s="33"/>
    </row>
    <row r="581515" spans="19:20">
      <c r="S581515" s="33"/>
      <c r="T581515" s="33"/>
    </row>
    <row r="581532" spans="19:20">
      <c r="S581532" s="33"/>
      <c r="T581532" s="33"/>
    </row>
    <row r="581549" spans="19:20">
      <c r="S581549" s="33"/>
      <c r="T581549" s="33"/>
    </row>
    <row r="581566" spans="19:20">
      <c r="S581566" s="33"/>
      <c r="T581566" s="33"/>
    </row>
    <row r="581583" spans="19:20">
      <c r="S581583" s="33"/>
      <c r="T581583" s="33"/>
    </row>
    <row r="581600" spans="19:20">
      <c r="S581600" s="33"/>
      <c r="T581600" s="33"/>
    </row>
    <row r="581617" spans="19:20">
      <c r="S581617" s="33"/>
      <c r="T581617" s="33"/>
    </row>
    <row r="581634" spans="19:20">
      <c r="S581634" s="33"/>
      <c r="T581634" s="33"/>
    </row>
    <row r="581651" spans="19:20">
      <c r="S581651" s="33"/>
      <c r="T581651" s="33"/>
    </row>
    <row r="581668" spans="19:20">
      <c r="S581668" s="33"/>
      <c r="T581668" s="33"/>
    </row>
    <row r="581685" spans="19:20">
      <c r="S581685" s="33"/>
      <c r="T581685" s="33"/>
    </row>
    <row r="581702" spans="19:20">
      <c r="S581702" s="33"/>
      <c r="T581702" s="33"/>
    </row>
    <row r="581719" spans="19:20">
      <c r="S581719" s="33"/>
      <c r="T581719" s="33"/>
    </row>
    <row r="581736" spans="19:20">
      <c r="S581736" s="33"/>
      <c r="T581736" s="33"/>
    </row>
    <row r="581753" spans="19:20">
      <c r="S581753" s="33"/>
      <c r="T581753" s="33"/>
    </row>
    <row r="581770" spans="19:20">
      <c r="S581770" s="33"/>
      <c r="T581770" s="33"/>
    </row>
    <row r="581787" spans="19:20">
      <c r="S581787" s="33"/>
      <c r="T581787" s="33"/>
    </row>
    <row r="581804" spans="19:20">
      <c r="S581804" s="33"/>
      <c r="T581804" s="33"/>
    </row>
    <row r="581821" spans="19:20">
      <c r="S581821" s="33"/>
      <c r="T581821" s="33"/>
    </row>
    <row r="581838" spans="19:20">
      <c r="S581838" s="33"/>
      <c r="T581838" s="33"/>
    </row>
    <row r="581855" spans="19:20">
      <c r="S581855" s="33"/>
      <c r="T581855" s="33"/>
    </row>
    <row r="581872" spans="19:20">
      <c r="S581872" s="33"/>
      <c r="T581872" s="33"/>
    </row>
    <row r="581889" spans="19:20">
      <c r="S581889" s="33"/>
      <c r="T581889" s="33"/>
    </row>
    <row r="581906" spans="19:20">
      <c r="S581906" s="33"/>
      <c r="T581906" s="33"/>
    </row>
    <row r="581923" spans="19:20">
      <c r="S581923" s="33"/>
      <c r="T581923" s="33"/>
    </row>
    <row r="581940" spans="19:20">
      <c r="S581940" s="33"/>
      <c r="T581940" s="33"/>
    </row>
    <row r="581957" spans="19:20">
      <c r="S581957" s="33"/>
      <c r="T581957" s="33"/>
    </row>
    <row r="581974" spans="19:20">
      <c r="S581974" s="33"/>
      <c r="T581974" s="33"/>
    </row>
    <row r="581991" spans="19:20">
      <c r="S581991" s="33"/>
      <c r="T581991" s="33"/>
    </row>
    <row r="582008" spans="19:20">
      <c r="S582008" s="33"/>
      <c r="T582008" s="33"/>
    </row>
    <row r="582025" spans="19:20">
      <c r="S582025" s="33"/>
      <c r="T582025" s="33"/>
    </row>
    <row r="582042" spans="19:20">
      <c r="S582042" s="33"/>
      <c r="T582042" s="33"/>
    </row>
    <row r="582059" spans="19:20">
      <c r="S582059" s="33"/>
      <c r="T582059" s="33"/>
    </row>
    <row r="582076" spans="19:20">
      <c r="S582076" s="33"/>
      <c r="T582076" s="33"/>
    </row>
    <row r="582093" spans="19:20">
      <c r="S582093" s="33"/>
      <c r="T582093" s="33"/>
    </row>
    <row r="582110" spans="19:20">
      <c r="S582110" s="33"/>
      <c r="T582110" s="33"/>
    </row>
    <row r="582127" spans="19:20">
      <c r="S582127" s="33"/>
      <c r="T582127" s="33"/>
    </row>
    <row r="582144" spans="19:20">
      <c r="S582144" s="33"/>
      <c r="T582144" s="33"/>
    </row>
    <row r="582161" spans="19:20">
      <c r="S582161" s="33"/>
      <c r="T582161" s="33"/>
    </row>
    <row r="582178" spans="19:20">
      <c r="S582178" s="33"/>
      <c r="T582178" s="33"/>
    </row>
    <row r="582195" spans="19:20">
      <c r="S582195" s="33"/>
      <c r="T582195" s="33"/>
    </row>
    <row r="582212" spans="19:20">
      <c r="S582212" s="33"/>
      <c r="T582212" s="33"/>
    </row>
    <row r="582229" spans="19:20">
      <c r="S582229" s="33"/>
      <c r="T582229" s="33"/>
    </row>
    <row r="582246" spans="19:20">
      <c r="S582246" s="33"/>
      <c r="T582246" s="33"/>
    </row>
    <row r="582263" spans="19:20">
      <c r="S582263" s="33"/>
      <c r="T582263" s="33"/>
    </row>
    <row r="582280" spans="19:20">
      <c r="S582280" s="33"/>
      <c r="T582280" s="33"/>
    </row>
    <row r="582297" spans="19:20">
      <c r="S582297" s="33"/>
      <c r="T582297" s="33"/>
    </row>
    <row r="582314" spans="19:20">
      <c r="S582314" s="33"/>
      <c r="T582314" s="33"/>
    </row>
    <row r="582331" spans="19:20">
      <c r="S582331" s="33"/>
      <c r="T582331" s="33"/>
    </row>
    <row r="582348" spans="19:20">
      <c r="S582348" s="33"/>
      <c r="T582348" s="33"/>
    </row>
    <row r="582365" spans="19:20">
      <c r="S582365" s="33"/>
      <c r="T582365" s="33"/>
    </row>
    <row r="582382" spans="19:20">
      <c r="S582382" s="33"/>
      <c r="T582382" s="33"/>
    </row>
    <row r="582399" spans="19:20">
      <c r="S582399" s="33"/>
      <c r="T582399" s="33"/>
    </row>
    <row r="582416" spans="19:20">
      <c r="S582416" s="33"/>
      <c r="T582416" s="33"/>
    </row>
    <row r="582433" spans="19:20">
      <c r="S582433" s="33"/>
      <c r="T582433" s="33"/>
    </row>
    <row r="582450" spans="19:20">
      <c r="S582450" s="33"/>
      <c r="T582450" s="33"/>
    </row>
    <row r="582467" spans="19:20">
      <c r="S582467" s="33"/>
      <c r="T582467" s="33"/>
    </row>
    <row r="582484" spans="19:20">
      <c r="S582484" s="33"/>
      <c r="T582484" s="33"/>
    </row>
    <row r="582501" spans="19:20">
      <c r="S582501" s="33"/>
      <c r="T582501" s="33"/>
    </row>
    <row r="582518" spans="19:20">
      <c r="S582518" s="33"/>
      <c r="T582518" s="33"/>
    </row>
    <row r="582535" spans="19:20">
      <c r="S582535" s="33"/>
      <c r="T582535" s="33"/>
    </row>
    <row r="582552" spans="19:20">
      <c r="S582552" s="33"/>
      <c r="T582552" s="33"/>
    </row>
    <row r="582569" spans="19:20">
      <c r="S582569" s="33"/>
      <c r="T582569" s="33"/>
    </row>
    <row r="582586" spans="19:20">
      <c r="S582586" s="33"/>
      <c r="T582586" s="33"/>
    </row>
    <row r="582603" spans="19:20">
      <c r="S582603" s="33"/>
      <c r="T582603" s="33"/>
    </row>
    <row r="582620" spans="19:20">
      <c r="S582620" s="33"/>
      <c r="T582620" s="33"/>
    </row>
    <row r="582637" spans="19:20">
      <c r="S582637" s="33"/>
      <c r="T582637" s="33"/>
    </row>
    <row r="582654" spans="19:20">
      <c r="S582654" s="33"/>
      <c r="T582654" s="33"/>
    </row>
    <row r="582671" spans="19:20">
      <c r="S582671" s="33"/>
      <c r="T582671" s="33"/>
    </row>
    <row r="582688" spans="19:20">
      <c r="S582688" s="33"/>
      <c r="T582688" s="33"/>
    </row>
    <row r="582705" spans="19:20">
      <c r="S582705" s="33"/>
      <c r="T582705" s="33"/>
    </row>
    <row r="582722" spans="19:20">
      <c r="S582722" s="33"/>
      <c r="T582722" s="33"/>
    </row>
    <row r="582739" spans="19:20">
      <c r="S582739" s="33"/>
      <c r="T582739" s="33"/>
    </row>
    <row r="582756" spans="19:20">
      <c r="S582756" s="33"/>
      <c r="T582756" s="33"/>
    </row>
    <row r="582773" spans="19:20">
      <c r="S582773" s="33"/>
      <c r="T582773" s="33"/>
    </row>
    <row r="582790" spans="19:20">
      <c r="S582790" s="33"/>
      <c r="T582790" s="33"/>
    </row>
    <row r="582807" spans="19:20">
      <c r="S582807" s="33"/>
      <c r="T582807" s="33"/>
    </row>
    <row r="582824" spans="19:20">
      <c r="S582824" s="33"/>
      <c r="T582824" s="33"/>
    </row>
    <row r="582841" spans="19:20">
      <c r="S582841" s="33"/>
      <c r="T582841" s="33"/>
    </row>
    <row r="582858" spans="19:20">
      <c r="S582858" s="33"/>
      <c r="T582858" s="33"/>
    </row>
    <row r="582875" spans="19:20">
      <c r="S582875" s="33"/>
      <c r="T582875" s="33"/>
    </row>
    <row r="582892" spans="19:20">
      <c r="S582892" s="33"/>
      <c r="T582892" s="33"/>
    </row>
    <row r="582909" spans="19:20">
      <c r="S582909" s="33"/>
      <c r="T582909" s="33"/>
    </row>
    <row r="582926" spans="19:20">
      <c r="S582926" s="33"/>
      <c r="T582926" s="33"/>
    </row>
    <row r="582943" spans="19:20">
      <c r="S582943" s="33"/>
      <c r="T582943" s="33"/>
    </row>
    <row r="582960" spans="19:20">
      <c r="S582960" s="33"/>
      <c r="T582960" s="33"/>
    </row>
    <row r="582977" spans="19:20">
      <c r="S582977" s="33"/>
      <c r="T582977" s="33"/>
    </row>
    <row r="582994" spans="19:20">
      <c r="S582994" s="33"/>
      <c r="T582994" s="33"/>
    </row>
    <row r="583011" spans="19:20">
      <c r="S583011" s="33"/>
      <c r="T583011" s="33"/>
    </row>
    <row r="583028" spans="19:20">
      <c r="S583028" s="33"/>
      <c r="T583028" s="33"/>
    </row>
    <row r="583045" spans="19:20">
      <c r="S583045" s="33"/>
      <c r="T583045" s="33"/>
    </row>
    <row r="583062" spans="19:20">
      <c r="S583062" s="33"/>
      <c r="T583062" s="33"/>
    </row>
    <row r="583079" spans="19:20">
      <c r="S583079" s="33"/>
      <c r="T583079" s="33"/>
    </row>
    <row r="583096" spans="19:20">
      <c r="S583096" s="33"/>
      <c r="T583096" s="33"/>
    </row>
    <row r="583113" spans="19:20">
      <c r="S583113" s="33"/>
      <c r="T583113" s="33"/>
    </row>
    <row r="583130" spans="19:20">
      <c r="S583130" s="33"/>
      <c r="T583130" s="33"/>
    </row>
    <row r="583147" spans="19:20">
      <c r="S583147" s="33"/>
      <c r="T583147" s="33"/>
    </row>
    <row r="583164" spans="19:20">
      <c r="S583164" s="33"/>
      <c r="T583164" s="33"/>
    </row>
    <row r="583181" spans="19:20">
      <c r="S583181" s="33"/>
      <c r="T583181" s="33"/>
    </row>
    <row r="583198" spans="19:20">
      <c r="S583198" s="33"/>
      <c r="T583198" s="33"/>
    </row>
    <row r="583215" spans="19:20">
      <c r="S583215" s="33"/>
      <c r="T583215" s="33"/>
    </row>
    <row r="583232" spans="19:20">
      <c r="S583232" s="33"/>
      <c r="T583232" s="33"/>
    </row>
    <row r="583249" spans="19:20">
      <c r="S583249" s="33"/>
      <c r="T583249" s="33"/>
    </row>
    <row r="583266" spans="19:20">
      <c r="S583266" s="33"/>
      <c r="T583266" s="33"/>
    </row>
    <row r="583283" spans="19:20">
      <c r="S583283" s="33"/>
      <c r="T583283" s="33"/>
    </row>
    <row r="583300" spans="19:20">
      <c r="S583300" s="33"/>
      <c r="T583300" s="33"/>
    </row>
    <row r="583317" spans="19:20">
      <c r="S583317" s="33"/>
      <c r="T583317" s="33"/>
    </row>
    <row r="583334" spans="19:20">
      <c r="S583334" s="33"/>
      <c r="T583334" s="33"/>
    </row>
    <row r="583351" spans="19:20">
      <c r="S583351" s="33"/>
      <c r="T583351" s="33"/>
    </row>
    <row r="583368" spans="19:20">
      <c r="S583368" s="33"/>
      <c r="T583368" s="33"/>
    </row>
    <row r="583385" spans="19:20">
      <c r="S583385" s="33"/>
      <c r="T583385" s="33"/>
    </row>
    <row r="583402" spans="19:20">
      <c r="S583402" s="33"/>
      <c r="T583402" s="33"/>
    </row>
    <row r="583419" spans="19:20">
      <c r="S583419" s="33"/>
      <c r="T583419" s="33"/>
    </row>
    <row r="583436" spans="19:20">
      <c r="S583436" s="33"/>
      <c r="T583436" s="33"/>
    </row>
    <row r="583453" spans="19:20">
      <c r="S583453" s="33"/>
      <c r="T583453" s="33"/>
    </row>
    <row r="583470" spans="19:20">
      <c r="S583470" s="33"/>
      <c r="T583470" s="33"/>
    </row>
    <row r="583487" spans="19:20">
      <c r="S583487" s="33"/>
      <c r="T583487" s="33"/>
    </row>
    <row r="583504" spans="19:20">
      <c r="S583504" s="33"/>
      <c r="T583504" s="33"/>
    </row>
    <row r="583521" spans="19:20">
      <c r="S583521" s="33"/>
      <c r="T583521" s="33"/>
    </row>
    <row r="583538" spans="19:20">
      <c r="S583538" s="33"/>
      <c r="T583538" s="33"/>
    </row>
    <row r="583555" spans="19:20">
      <c r="S583555" s="33"/>
      <c r="T583555" s="33"/>
    </row>
    <row r="583572" spans="19:20">
      <c r="S583572" s="33"/>
      <c r="T583572" s="33"/>
    </row>
    <row r="583589" spans="19:20">
      <c r="S583589" s="33"/>
      <c r="T583589" s="33"/>
    </row>
    <row r="583606" spans="19:20">
      <c r="S583606" s="33"/>
      <c r="T583606" s="33"/>
    </row>
    <row r="583623" spans="19:20">
      <c r="S583623" s="33"/>
      <c r="T583623" s="33"/>
    </row>
    <row r="583640" spans="19:20">
      <c r="S583640" s="33"/>
      <c r="T583640" s="33"/>
    </row>
    <row r="583657" spans="19:20">
      <c r="S583657" s="33"/>
      <c r="T583657" s="33"/>
    </row>
    <row r="583674" spans="19:20">
      <c r="S583674" s="33"/>
      <c r="T583674" s="33"/>
    </row>
    <row r="583691" spans="19:20">
      <c r="S583691" s="33"/>
      <c r="T583691" s="33"/>
    </row>
    <row r="583708" spans="19:20">
      <c r="S583708" s="33"/>
      <c r="T583708" s="33"/>
    </row>
    <row r="583725" spans="19:20">
      <c r="S583725" s="33"/>
      <c r="T583725" s="33"/>
    </row>
    <row r="583742" spans="19:20">
      <c r="S583742" s="33"/>
      <c r="T583742" s="33"/>
    </row>
    <row r="583759" spans="19:20">
      <c r="S583759" s="33"/>
      <c r="T583759" s="33"/>
    </row>
    <row r="583776" spans="19:20">
      <c r="S583776" s="33"/>
      <c r="T583776" s="33"/>
    </row>
    <row r="583793" spans="19:20">
      <c r="S583793" s="33"/>
      <c r="T583793" s="33"/>
    </row>
    <row r="583810" spans="19:20">
      <c r="S583810" s="33"/>
      <c r="T583810" s="33"/>
    </row>
    <row r="583827" spans="19:20">
      <c r="S583827" s="33"/>
      <c r="T583827" s="33"/>
    </row>
    <row r="583844" spans="19:20">
      <c r="S583844" s="33"/>
      <c r="T583844" s="33"/>
    </row>
    <row r="583861" spans="19:20">
      <c r="S583861" s="33"/>
      <c r="T583861" s="33"/>
    </row>
    <row r="583878" spans="19:20">
      <c r="S583878" s="33"/>
      <c r="T583878" s="33"/>
    </row>
    <row r="583895" spans="19:20">
      <c r="S583895" s="33"/>
      <c r="T583895" s="33"/>
    </row>
    <row r="583912" spans="19:20">
      <c r="S583912" s="33"/>
      <c r="T583912" s="33"/>
    </row>
    <row r="583929" spans="19:20">
      <c r="S583929" s="33"/>
      <c r="T583929" s="33"/>
    </row>
    <row r="583946" spans="19:20">
      <c r="S583946" s="33"/>
      <c r="T583946" s="33"/>
    </row>
    <row r="583963" spans="19:20">
      <c r="S583963" s="33"/>
      <c r="T583963" s="33"/>
    </row>
    <row r="583980" spans="19:20">
      <c r="S583980" s="33"/>
      <c r="T583980" s="33"/>
    </row>
    <row r="583997" spans="19:20">
      <c r="S583997" s="33"/>
      <c r="T583997" s="33"/>
    </row>
    <row r="584014" spans="19:20">
      <c r="S584014" s="33"/>
      <c r="T584014" s="33"/>
    </row>
    <row r="584031" spans="19:20">
      <c r="S584031" s="33"/>
      <c r="T584031" s="33"/>
    </row>
    <row r="584048" spans="19:20">
      <c r="S584048" s="33"/>
      <c r="T584048" s="33"/>
    </row>
    <row r="584065" spans="19:20">
      <c r="S584065" s="33"/>
      <c r="T584065" s="33"/>
    </row>
    <row r="584082" spans="19:20">
      <c r="S584082" s="33"/>
      <c r="T584082" s="33"/>
    </row>
    <row r="584099" spans="19:20">
      <c r="S584099" s="33"/>
      <c r="T584099" s="33"/>
    </row>
    <row r="584116" spans="19:20">
      <c r="S584116" s="33"/>
      <c r="T584116" s="33"/>
    </row>
    <row r="584133" spans="19:20">
      <c r="S584133" s="33"/>
      <c r="T584133" s="33"/>
    </row>
    <row r="584150" spans="19:20">
      <c r="S584150" s="33"/>
      <c r="T584150" s="33"/>
    </row>
    <row r="584167" spans="19:20">
      <c r="S584167" s="33"/>
      <c r="T584167" s="33"/>
    </row>
    <row r="584184" spans="19:20">
      <c r="S584184" s="33"/>
      <c r="T584184" s="33"/>
    </row>
    <row r="584201" spans="19:20">
      <c r="S584201" s="33"/>
      <c r="T584201" s="33"/>
    </row>
    <row r="584218" spans="19:20">
      <c r="S584218" s="33"/>
      <c r="T584218" s="33"/>
    </row>
    <row r="584235" spans="19:20">
      <c r="S584235" s="33"/>
      <c r="T584235" s="33"/>
    </row>
    <row r="584252" spans="19:20">
      <c r="S584252" s="33"/>
      <c r="T584252" s="33"/>
    </row>
    <row r="584269" spans="19:20">
      <c r="S584269" s="33"/>
      <c r="T584269" s="33"/>
    </row>
    <row r="584286" spans="19:20">
      <c r="S584286" s="33"/>
      <c r="T584286" s="33"/>
    </row>
    <row r="584303" spans="19:20">
      <c r="S584303" s="33"/>
      <c r="T584303" s="33"/>
    </row>
    <row r="584320" spans="19:20">
      <c r="S584320" s="33"/>
      <c r="T584320" s="33"/>
    </row>
    <row r="584337" spans="19:20">
      <c r="S584337" s="33"/>
      <c r="T584337" s="33"/>
    </row>
    <row r="584354" spans="19:20">
      <c r="S584354" s="33"/>
      <c r="T584354" s="33"/>
    </row>
    <row r="584371" spans="19:20">
      <c r="S584371" s="33"/>
      <c r="T584371" s="33"/>
    </row>
    <row r="584388" spans="19:20">
      <c r="S584388" s="33"/>
      <c r="T584388" s="33"/>
    </row>
    <row r="584405" spans="19:20">
      <c r="S584405" s="33"/>
      <c r="T584405" s="33"/>
    </row>
    <row r="584422" spans="19:20">
      <c r="S584422" s="33"/>
      <c r="T584422" s="33"/>
    </row>
    <row r="584439" spans="19:20">
      <c r="S584439" s="33"/>
      <c r="T584439" s="33"/>
    </row>
    <row r="584456" spans="19:20">
      <c r="S584456" s="33"/>
      <c r="T584456" s="33"/>
    </row>
    <row r="584473" spans="19:20">
      <c r="S584473" s="33"/>
      <c r="T584473" s="33"/>
    </row>
    <row r="584490" spans="19:20">
      <c r="S584490" s="33"/>
      <c r="T584490" s="33"/>
    </row>
    <row r="584507" spans="19:20">
      <c r="S584507" s="33"/>
      <c r="T584507" s="33"/>
    </row>
    <row r="584524" spans="19:20">
      <c r="S584524" s="33"/>
      <c r="T584524" s="33"/>
    </row>
    <row r="584541" spans="19:20">
      <c r="S584541" s="33"/>
      <c r="T584541" s="33"/>
    </row>
    <row r="584558" spans="19:20">
      <c r="S584558" s="33"/>
      <c r="T584558" s="33"/>
    </row>
    <row r="584575" spans="19:20">
      <c r="S584575" s="33"/>
      <c r="T584575" s="33"/>
    </row>
    <row r="584592" spans="19:20">
      <c r="S584592" s="33"/>
      <c r="T584592" s="33"/>
    </row>
    <row r="584609" spans="19:20">
      <c r="S584609" s="33"/>
      <c r="T584609" s="33"/>
    </row>
    <row r="584626" spans="19:20">
      <c r="S584626" s="33"/>
      <c r="T584626" s="33"/>
    </row>
    <row r="584643" spans="19:20">
      <c r="S584643" s="33"/>
      <c r="T584643" s="33"/>
    </row>
    <row r="584660" spans="19:20">
      <c r="S584660" s="33"/>
      <c r="T584660" s="33"/>
    </row>
    <row r="584677" spans="19:20">
      <c r="S584677" s="33"/>
      <c r="T584677" s="33"/>
    </row>
    <row r="584694" spans="19:20">
      <c r="S584694" s="33"/>
      <c r="T584694" s="33"/>
    </row>
    <row r="584711" spans="19:20">
      <c r="S584711" s="33"/>
      <c r="T584711" s="33"/>
    </row>
    <row r="584728" spans="19:20">
      <c r="S584728" s="33"/>
      <c r="T584728" s="33"/>
    </row>
    <row r="584745" spans="19:20">
      <c r="S584745" s="33"/>
      <c r="T584745" s="33"/>
    </row>
    <row r="584762" spans="19:20">
      <c r="S584762" s="33"/>
      <c r="T584762" s="33"/>
    </row>
    <row r="584779" spans="19:20">
      <c r="S584779" s="33"/>
      <c r="T584779" s="33"/>
    </row>
    <row r="584796" spans="19:20">
      <c r="S584796" s="33"/>
      <c r="T584796" s="33"/>
    </row>
    <row r="584813" spans="19:20">
      <c r="S584813" s="33"/>
      <c r="T584813" s="33"/>
    </row>
    <row r="584830" spans="19:20">
      <c r="S584830" s="33"/>
      <c r="T584830" s="33"/>
    </row>
    <row r="584847" spans="19:20">
      <c r="S584847" s="33"/>
      <c r="T584847" s="33"/>
    </row>
    <row r="584864" spans="19:20">
      <c r="S584864" s="33"/>
      <c r="T584864" s="33"/>
    </row>
    <row r="584881" spans="19:20">
      <c r="S584881" s="33"/>
      <c r="T584881" s="33"/>
    </row>
    <row r="584898" spans="19:20">
      <c r="S584898" s="33"/>
      <c r="T584898" s="33"/>
    </row>
    <row r="584915" spans="19:20">
      <c r="S584915" s="33"/>
      <c r="T584915" s="33"/>
    </row>
    <row r="584932" spans="19:20">
      <c r="S584932" s="33"/>
      <c r="T584932" s="33"/>
    </row>
    <row r="584949" spans="19:20">
      <c r="S584949" s="33"/>
      <c r="T584949" s="33"/>
    </row>
    <row r="584966" spans="19:20">
      <c r="S584966" s="33"/>
      <c r="T584966" s="33"/>
    </row>
    <row r="584983" spans="19:20">
      <c r="S584983" s="33"/>
      <c r="T584983" s="33"/>
    </row>
    <row r="585000" spans="19:20">
      <c r="S585000" s="33"/>
      <c r="T585000" s="33"/>
    </row>
    <row r="585017" spans="19:20">
      <c r="S585017" s="33"/>
      <c r="T585017" s="33"/>
    </row>
    <row r="585034" spans="19:20">
      <c r="S585034" s="33"/>
      <c r="T585034" s="33"/>
    </row>
    <row r="585051" spans="19:20">
      <c r="S585051" s="33"/>
      <c r="T585051" s="33"/>
    </row>
    <row r="585068" spans="19:20">
      <c r="S585068" s="33"/>
      <c r="T585068" s="33"/>
    </row>
    <row r="585085" spans="19:20">
      <c r="S585085" s="33"/>
      <c r="T585085" s="33"/>
    </row>
    <row r="585102" spans="19:20">
      <c r="S585102" s="33"/>
      <c r="T585102" s="33"/>
    </row>
    <row r="585119" spans="19:20">
      <c r="S585119" s="33"/>
      <c r="T585119" s="33"/>
    </row>
    <row r="585136" spans="19:20">
      <c r="S585136" s="33"/>
      <c r="T585136" s="33"/>
    </row>
    <row r="585153" spans="19:20">
      <c r="S585153" s="33"/>
      <c r="T585153" s="33"/>
    </row>
    <row r="585170" spans="19:20">
      <c r="S585170" s="33"/>
      <c r="T585170" s="33"/>
    </row>
    <row r="585187" spans="19:20">
      <c r="S585187" s="33"/>
      <c r="T585187" s="33"/>
    </row>
    <row r="585204" spans="19:20">
      <c r="S585204" s="33"/>
      <c r="T585204" s="33"/>
    </row>
    <row r="585221" spans="19:20">
      <c r="S585221" s="33"/>
      <c r="T585221" s="33"/>
    </row>
    <row r="585238" spans="19:20">
      <c r="S585238" s="33"/>
      <c r="T585238" s="33"/>
    </row>
    <row r="585255" spans="19:20">
      <c r="S585255" s="33"/>
      <c r="T585255" s="33"/>
    </row>
    <row r="585272" spans="19:20">
      <c r="S585272" s="33"/>
      <c r="T585272" s="33"/>
    </row>
    <row r="585289" spans="19:20">
      <c r="S585289" s="33"/>
      <c r="T585289" s="33"/>
    </row>
    <row r="585306" spans="19:20">
      <c r="S585306" s="33"/>
      <c r="T585306" s="33"/>
    </row>
    <row r="585323" spans="19:20">
      <c r="S585323" s="33"/>
      <c r="T585323" s="33"/>
    </row>
    <row r="585340" spans="19:20">
      <c r="S585340" s="33"/>
      <c r="T585340" s="33"/>
    </row>
    <row r="585357" spans="19:20">
      <c r="S585357" s="33"/>
      <c r="T585357" s="33"/>
    </row>
    <row r="585374" spans="19:20">
      <c r="S585374" s="33"/>
      <c r="T585374" s="33"/>
    </row>
    <row r="585391" spans="19:20">
      <c r="S585391" s="33"/>
      <c r="T585391" s="33"/>
    </row>
    <row r="585408" spans="19:20">
      <c r="S585408" s="33"/>
      <c r="T585408" s="33"/>
    </row>
    <row r="585425" spans="19:20">
      <c r="S585425" s="33"/>
      <c r="T585425" s="33"/>
    </row>
    <row r="585442" spans="19:20">
      <c r="S585442" s="33"/>
      <c r="T585442" s="33"/>
    </row>
    <row r="585459" spans="19:20">
      <c r="S585459" s="33"/>
      <c r="T585459" s="33"/>
    </row>
    <row r="585476" spans="19:20">
      <c r="S585476" s="33"/>
      <c r="T585476" s="33"/>
    </row>
    <row r="585493" spans="19:20">
      <c r="S585493" s="33"/>
      <c r="T585493" s="33"/>
    </row>
    <row r="585510" spans="19:20">
      <c r="S585510" s="33"/>
      <c r="T585510" s="33"/>
    </row>
    <row r="585527" spans="19:20">
      <c r="S585527" s="33"/>
      <c r="T585527" s="33"/>
    </row>
    <row r="585544" spans="19:20">
      <c r="S585544" s="33"/>
      <c r="T585544" s="33"/>
    </row>
    <row r="585561" spans="19:20">
      <c r="S585561" s="33"/>
      <c r="T585561" s="33"/>
    </row>
    <row r="585578" spans="19:20">
      <c r="S585578" s="33"/>
      <c r="T585578" s="33"/>
    </row>
    <row r="585595" spans="19:20">
      <c r="S585595" s="33"/>
      <c r="T585595" s="33"/>
    </row>
    <row r="585612" spans="19:20">
      <c r="S585612" s="33"/>
      <c r="T585612" s="33"/>
    </row>
    <row r="585629" spans="19:20">
      <c r="S585629" s="33"/>
      <c r="T585629" s="33"/>
    </row>
    <row r="585646" spans="19:20">
      <c r="S585646" s="33"/>
      <c r="T585646" s="33"/>
    </row>
    <row r="585663" spans="19:20">
      <c r="S585663" s="33"/>
      <c r="T585663" s="33"/>
    </row>
    <row r="585680" spans="19:20">
      <c r="S585680" s="33"/>
      <c r="T585680" s="33"/>
    </row>
    <row r="585697" spans="19:20">
      <c r="S585697" s="33"/>
      <c r="T585697" s="33"/>
    </row>
    <row r="585714" spans="19:20">
      <c r="S585714" s="33"/>
      <c r="T585714" s="33"/>
    </row>
    <row r="585731" spans="19:20">
      <c r="S585731" s="33"/>
      <c r="T585731" s="33"/>
    </row>
    <row r="585748" spans="19:20">
      <c r="S585748" s="33"/>
      <c r="T585748" s="33"/>
    </row>
    <row r="585765" spans="19:20">
      <c r="S585765" s="33"/>
      <c r="T585765" s="33"/>
    </row>
    <row r="585782" spans="19:20">
      <c r="S585782" s="33"/>
      <c r="T585782" s="33"/>
    </row>
    <row r="585799" spans="19:20">
      <c r="S585799" s="33"/>
      <c r="T585799" s="33"/>
    </row>
    <row r="585816" spans="19:20">
      <c r="S585816" s="33"/>
      <c r="T585816" s="33"/>
    </row>
    <row r="585833" spans="19:20">
      <c r="S585833" s="33"/>
      <c r="T585833" s="33"/>
    </row>
    <row r="585850" spans="19:20">
      <c r="S585850" s="33"/>
      <c r="T585850" s="33"/>
    </row>
    <row r="585867" spans="19:20">
      <c r="S585867" s="33"/>
      <c r="T585867" s="33"/>
    </row>
    <row r="585884" spans="19:20">
      <c r="S585884" s="33"/>
      <c r="T585884" s="33"/>
    </row>
    <row r="585901" spans="19:20">
      <c r="S585901" s="33"/>
      <c r="T585901" s="33"/>
    </row>
    <row r="585918" spans="19:20">
      <c r="S585918" s="33"/>
      <c r="T585918" s="33"/>
    </row>
    <row r="585935" spans="19:20">
      <c r="S585935" s="33"/>
      <c r="T585935" s="33"/>
    </row>
    <row r="585952" spans="19:20">
      <c r="S585952" s="33"/>
      <c r="T585952" s="33"/>
    </row>
    <row r="585969" spans="19:20">
      <c r="S585969" s="33"/>
      <c r="T585969" s="33"/>
    </row>
    <row r="585986" spans="19:20">
      <c r="S585986" s="33"/>
      <c r="T585986" s="33"/>
    </row>
    <row r="586003" spans="19:20">
      <c r="S586003" s="33"/>
      <c r="T586003" s="33"/>
    </row>
    <row r="586020" spans="19:20">
      <c r="S586020" s="33"/>
      <c r="T586020" s="33"/>
    </row>
    <row r="586037" spans="19:20">
      <c r="S586037" s="33"/>
      <c r="T586037" s="33"/>
    </row>
    <row r="586054" spans="19:20">
      <c r="S586054" s="33"/>
      <c r="T586054" s="33"/>
    </row>
    <row r="586071" spans="19:20">
      <c r="S586071" s="33"/>
      <c r="T586071" s="33"/>
    </row>
    <row r="586088" spans="19:20">
      <c r="S586088" s="33"/>
      <c r="T586088" s="33"/>
    </row>
    <row r="586105" spans="19:20">
      <c r="S586105" s="33"/>
      <c r="T586105" s="33"/>
    </row>
    <row r="586122" spans="19:20">
      <c r="S586122" s="33"/>
      <c r="T586122" s="33"/>
    </row>
    <row r="586139" spans="19:20">
      <c r="S586139" s="33"/>
      <c r="T586139" s="33"/>
    </row>
    <row r="586156" spans="19:20">
      <c r="S586156" s="33"/>
      <c r="T586156" s="33"/>
    </row>
    <row r="586173" spans="19:20">
      <c r="S586173" s="33"/>
      <c r="T586173" s="33"/>
    </row>
    <row r="586190" spans="19:20">
      <c r="S586190" s="33"/>
      <c r="T586190" s="33"/>
    </row>
    <row r="586207" spans="19:20">
      <c r="S586207" s="33"/>
      <c r="T586207" s="33"/>
    </row>
    <row r="586224" spans="19:20">
      <c r="S586224" s="33"/>
      <c r="T586224" s="33"/>
    </row>
    <row r="586241" spans="19:20">
      <c r="S586241" s="33"/>
      <c r="T586241" s="33"/>
    </row>
    <row r="586258" spans="19:20">
      <c r="S586258" s="33"/>
      <c r="T586258" s="33"/>
    </row>
    <row r="586275" spans="19:20">
      <c r="S586275" s="33"/>
      <c r="T586275" s="33"/>
    </row>
    <row r="586292" spans="19:20">
      <c r="S586292" s="33"/>
      <c r="T586292" s="33"/>
    </row>
    <row r="586309" spans="19:20">
      <c r="S586309" s="33"/>
      <c r="T586309" s="33"/>
    </row>
    <row r="586326" spans="19:20">
      <c r="S586326" s="33"/>
      <c r="T586326" s="33"/>
    </row>
    <row r="586343" spans="19:20">
      <c r="S586343" s="33"/>
      <c r="T586343" s="33"/>
    </row>
    <row r="586360" spans="19:20">
      <c r="S586360" s="33"/>
      <c r="T586360" s="33"/>
    </row>
    <row r="586377" spans="19:20">
      <c r="S586377" s="33"/>
      <c r="T586377" s="33"/>
    </row>
    <row r="586394" spans="19:20">
      <c r="S586394" s="33"/>
      <c r="T586394" s="33"/>
    </row>
    <row r="586411" spans="19:20">
      <c r="S586411" s="33"/>
      <c r="T586411" s="33"/>
    </row>
    <row r="586428" spans="19:20">
      <c r="S586428" s="33"/>
      <c r="T586428" s="33"/>
    </row>
    <row r="586445" spans="19:20">
      <c r="S586445" s="33"/>
      <c r="T586445" s="33"/>
    </row>
    <row r="586462" spans="19:20">
      <c r="S586462" s="33"/>
      <c r="T586462" s="33"/>
    </row>
    <row r="586479" spans="19:20">
      <c r="S586479" s="33"/>
      <c r="T586479" s="33"/>
    </row>
    <row r="586496" spans="19:20">
      <c r="S586496" s="33"/>
      <c r="T586496" s="33"/>
    </row>
    <row r="586513" spans="19:20">
      <c r="S586513" s="33"/>
      <c r="T586513" s="33"/>
    </row>
    <row r="586530" spans="19:20">
      <c r="S586530" s="33"/>
      <c r="T586530" s="33"/>
    </row>
    <row r="586547" spans="19:20">
      <c r="S586547" s="33"/>
      <c r="T586547" s="33"/>
    </row>
    <row r="586564" spans="19:20">
      <c r="S586564" s="33"/>
      <c r="T586564" s="33"/>
    </row>
    <row r="586581" spans="19:20">
      <c r="S586581" s="33"/>
      <c r="T586581" s="33"/>
    </row>
    <row r="586598" spans="19:20">
      <c r="S586598" s="33"/>
      <c r="T586598" s="33"/>
    </row>
    <row r="586615" spans="19:20">
      <c r="S586615" s="33"/>
      <c r="T586615" s="33"/>
    </row>
    <row r="586632" spans="19:20">
      <c r="S586632" s="33"/>
      <c r="T586632" s="33"/>
    </row>
    <row r="586649" spans="19:20">
      <c r="S586649" s="33"/>
      <c r="T586649" s="33"/>
    </row>
    <row r="586666" spans="19:20">
      <c r="S586666" s="33"/>
      <c r="T586666" s="33"/>
    </row>
    <row r="586683" spans="19:20">
      <c r="S586683" s="33"/>
      <c r="T586683" s="33"/>
    </row>
    <row r="586700" spans="19:20">
      <c r="S586700" s="33"/>
      <c r="T586700" s="33"/>
    </row>
    <row r="586717" spans="19:20">
      <c r="S586717" s="33"/>
      <c r="T586717" s="33"/>
    </row>
    <row r="586734" spans="19:20">
      <c r="S586734" s="33"/>
      <c r="T586734" s="33"/>
    </row>
    <row r="586751" spans="19:20">
      <c r="S586751" s="33"/>
      <c r="T586751" s="33"/>
    </row>
    <row r="586768" spans="19:20">
      <c r="S586768" s="33"/>
      <c r="T586768" s="33"/>
    </row>
    <row r="586785" spans="19:20">
      <c r="S586785" s="33"/>
      <c r="T586785" s="33"/>
    </row>
    <row r="586802" spans="19:20">
      <c r="S586802" s="33"/>
      <c r="T586802" s="33"/>
    </row>
    <row r="586819" spans="19:20">
      <c r="S586819" s="33"/>
      <c r="T586819" s="33"/>
    </row>
    <row r="586836" spans="19:20">
      <c r="S586836" s="33"/>
      <c r="T586836" s="33"/>
    </row>
    <row r="586853" spans="19:20">
      <c r="S586853" s="33"/>
      <c r="T586853" s="33"/>
    </row>
    <row r="586870" spans="19:20">
      <c r="S586870" s="33"/>
      <c r="T586870" s="33"/>
    </row>
    <row r="586887" spans="19:20">
      <c r="S586887" s="33"/>
      <c r="T586887" s="33"/>
    </row>
    <row r="586904" spans="19:20">
      <c r="S586904" s="33"/>
      <c r="T586904" s="33"/>
    </row>
    <row r="586921" spans="19:20">
      <c r="S586921" s="33"/>
      <c r="T586921" s="33"/>
    </row>
    <row r="586938" spans="19:20">
      <c r="S586938" s="33"/>
      <c r="T586938" s="33"/>
    </row>
    <row r="586955" spans="19:20">
      <c r="S586955" s="33"/>
      <c r="T586955" s="33"/>
    </row>
    <row r="586972" spans="19:20">
      <c r="S586972" s="33"/>
      <c r="T586972" s="33"/>
    </row>
    <row r="586989" spans="19:20">
      <c r="S586989" s="33"/>
      <c r="T586989" s="33"/>
    </row>
    <row r="587006" spans="19:20">
      <c r="S587006" s="33"/>
      <c r="T587006" s="33"/>
    </row>
    <row r="587023" spans="19:20">
      <c r="S587023" s="33"/>
      <c r="T587023" s="33"/>
    </row>
    <row r="587040" spans="19:20">
      <c r="S587040" s="33"/>
      <c r="T587040" s="33"/>
    </row>
    <row r="587057" spans="19:20">
      <c r="S587057" s="33"/>
      <c r="T587057" s="33"/>
    </row>
    <row r="587074" spans="19:20">
      <c r="S587074" s="33"/>
      <c r="T587074" s="33"/>
    </row>
    <row r="587091" spans="19:20">
      <c r="S587091" s="33"/>
      <c r="T587091" s="33"/>
    </row>
    <row r="587108" spans="19:20">
      <c r="S587108" s="33"/>
      <c r="T587108" s="33"/>
    </row>
    <row r="587125" spans="19:20">
      <c r="S587125" s="33"/>
      <c r="T587125" s="33"/>
    </row>
    <row r="587142" spans="19:20">
      <c r="S587142" s="33"/>
      <c r="T587142" s="33"/>
    </row>
    <row r="587159" spans="19:20">
      <c r="S587159" s="33"/>
      <c r="T587159" s="33"/>
    </row>
    <row r="587176" spans="19:20">
      <c r="S587176" s="33"/>
      <c r="T587176" s="33"/>
    </row>
    <row r="587193" spans="19:20">
      <c r="S587193" s="33"/>
      <c r="T587193" s="33"/>
    </row>
    <row r="587210" spans="19:20">
      <c r="S587210" s="33"/>
      <c r="T587210" s="33"/>
    </row>
    <row r="587227" spans="19:20">
      <c r="S587227" s="33"/>
      <c r="T587227" s="33"/>
    </row>
    <row r="587244" spans="19:20">
      <c r="S587244" s="33"/>
      <c r="T587244" s="33"/>
    </row>
    <row r="587261" spans="19:20">
      <c r="S587261" s="33"/>
      <c r="T587261" s="33"/>
    </row>
    <row r="587278" spans="19:20">
      <c r="S587278" s="33"/>
      <c r="T587278" s="33"/>
    </row>
    <row r="587295" spans="19:20">
      <c r="S587295" s="33"/>
      <c r="T587295" s="33"/>
    </row>
    <row r="587312" spans="19:20">
      <c r="S587312" s="33"/>
      <c r="T587312" s="33"/>
    </row>
    <row r="587329" spans="19:20">
      <c r="S587329" s="33"/>
      <c r="T587329" s="33"/>
    </row>
    <row r="587346" spans="19:20">
      <c r="S587346" s="33"/>
      <c r="T587346" s="33"/>
    </row>
    <row r="587363" spans="19:20">
      <c r="S587363" s="33"/>
      <c r="T587363" s="33"/>
    </row>
    <row r="587380" spans="19:20">
      <c r="S587380" s="33"/>
      <c r="T587380" s="33"/>
    </row>
    <row r="587397" spans="19:20">
      <c r="S587397" s="33"/>
      <c r="T587397" s="33"/>
    </row>
    <row r="587414" spans="19:20">
      <c r="S587414" s="33"/>
      <c r="T587414" s="33"/>
    </row>
    <row r="587431" spans="19:20">
      <c r="S587431" s="33"/>
      <c r="T587431" s="33"/>
    </row>
    <row r="587448" spans="19:20">
      <c r="S587448" s="33"/>
      <c r="T587448" s="33"/>
    </row>
    <row r="587465" spans="19:20">
      <c r="S587465" s="33"/>
      <c r="T587465" s="33"/>
    </row>
    <row r="587482" spans="19:20">
      <c r="S587482" s="33"/>
      <c r="T587482" s="33"/>
    </row>
    <row r="587499" spans="19:20">
      <c r="S587499" s="33"/>
      <c r="T587499" s="33"/>
    </row>
    <row r="587516" spans="19:20">
      <c r="S587516" s="33"/>
      <c r="T587516" s="33"/>
    </row>
    <row r="587533" spans="19:20">
      <c r="S587533" s="33"/>
      <c r="T587533" s="33"/>
    </row>
    <row r="587550" spans="19:20">
      <c r="S587550" s="33"/>
      <c r="T587550" s="33"/>
    </row>
    <row r="587567" spans="19:20">
      <c r="S587567" s="33"/>
      <c r="T587567" s="33"/>
    </row>
    <row r="587584" spans="19:20">
      <c r="S587584" s="33"/>
      <c r="T587584" s="33"/>
    </row>
    <row r="587601" spans="19:20">
      <c r="S587601" s="33"/>
      <c r="T587601" s="33"/>
    </row>
    <row r="587618" spans="19:20">
      <c r="S587618" s="33"/>
      <c r="T587618" s="33"/>
    </row>
    <row r="587635" spans="19:20">
      <c r="S587635" s="33"/>
      <c r="T587635" s="33"/>
    </row>
    <row r="587652" spans="19:20">
      <c r="S587652" s="33"/>
      <c r="T587652" s="33"/>
    </row>
    <row r="587669" spans="19:20">
      <c r="S587669" s="33"/>
      <c r="T587669" s="33"/>
    </row>
    <row r="587686" spans="19:20">
      <c r="S587686" s="33"/>
      <c r="T587686" s="33"/>
    </row>
    <row r="587703" spans="19:20">
      <c r="S587703" s="33"/>
      <c r="T587703" s="33"/>
    </row>
    <row r="587720" spans="19:20">
      <c r="S587720" s="33"/>
      <c r="T587720" s="33"/>
    </row>
    <row r="587737" spans="19:20">
      <c r="S587737" s="33"/>
      <c r="T587737" s="33"/>
    </row>
    <row r="587754" spans="19:20">
      <c r="S587754" s="33"/>
      <c r="T587754" s="33"/>
    </row>
    <row r="587771" spans="19:20">
      <c r="S587771" s="33"/>
      <c r="T587771" s="33"/>
    </row>
    <row r="587788" spans="19:20">
      <c r="S587788" s="33"/>
      <c r="T587788" s="33"/>
    </row>
    <row r="587805" spans="19:20">
      <c r="S587805" s="33"/>
      <c r="T587805" s="33"/>
    </row>
    <row r="587822" spans="19:20">
      <c r="S587822" s="33"/>
      <c r="T587822" s="33"/>
    </row>
    <row r="587839" spans="19:20">
      <c r="S587839" s="33"/>
      <c r="T587839" s="33"/>
    </row>
    <row r="587856" spans="19:20">
      <c r="S587856" s="33"/>
      <c r="T587856" s="33"/>
    </row>
    <row r="587873" spans="19:20">
      <c r="S587873" s="33"/>
      <c r="T587873" s="33"/>
    </row>
    <row r="587890" spans="19:20">
      <c r="S587890" s="33"/>
      <c r="T587890" s="33"/>
    </row>
    <row r="587907" spans="19:20">
      <c r="S587907" s="33"/>
      <c r="T587907" s="33"/>
    </row>
    <row r="587924" spans="19:20">
      <c r="S587924" s="33"/>
      <c r="T587924" s="33"/>
    </row>
    <row r="587941" spans="19:20">
      <c r="S587941" s="33"/>
      <c r="T587941" s="33"/>
    </row>
    <row r="587958" spans="19:20">
      <c r="S587958" s="33"/>
      <c r="T587958" s="33"/>
    </row>
    <row r="587975" spans="19:20">
      <c r="S587975" s="33"/>
      <c r="T587975" s="33"/>
    </row>
    <row r="587992" spans="19:20">
      <c r="S587992" s="33"/>
      <c r="T587992" s="33"/>
    </row>
    <row r="588009" spans="19:20">
      <c r="S588009" s="33"/>
      <c r="T588009" s="33"/>
    </row>
    <row r="588026" spans="19:20">
      <c r="S588026" s="33"/>
      <c r="T588026" s="33"/>
    </row>
    <row r="588043" spans="19:20">
      <c r="S588043" s="33"/>
      <c r="T588043" s="33"/>
    </row>
    <row r="588060" spans="19:20">
      <c r="S588060" s="33"/>
      <c r="T588060" s="33"/>
    </row>
    <row r="588077" spans="19:20">
      <c r="S588077" s="33"/>
      <c r="T588077" s="33"/>
    </row>
    <row r="588094" spans="19:20">
      <c r="S588094" s="33"/>
      <c r="T588094" s="33"/>
    </row>
    <row r="588111" spans="19:20">
      <c r="S588111" s="33"/>
      <c r="T588111" s="33"/>
    </row>
    <row r="588128" spans="19:20">
      <c r="S588128" s="33"/>
      <c r="T588128" s="33"/>
    </row>
    <row r="588145" spans="19:20">
      <c r="S588145" s="33"/>
      <c r="T588145" s="33"/>
    </row>
    <row r="588162" spans="19:20">
      <c r="S588162" s="33"/>
      <c r="T588162" s="33"/>
    </row>
    <row r="588179" spans="19:20">
      <c r="S588179" s="33"/>
      <c r="T588179" s="33"/>
    </row>
    <row r="588196" spans="19:20">
      <c r="S588196" s="33"/>
      <c r="T588196" s="33"/>
    </row>
    <row r="588213" spans="19:20">
      <c r="S588213" s="33"/>
      <c r="T588213" s="33"/>
    </row>
    <row r="588230" spans="19:20">
      <c r="S588230" s="33"/>
      <c r="T588230" s="33"/>
    </row>
    <row r="588247" spans="19:20">
      <c r="S588247" s="33"/>
      <c r="T588247" s="33"/>
    </row>
    <row r="588264" spans="19:20">
      <c r="S588264" s="33"/>
      <c r="T588264" s="33"/>
    </row>
    <row r="588281" spans="19:20">
      <c r="S588281" s="33"/>
      <c r="T588281" s="33"/>
    </row>
    <row r="588298" spans="19:20">
      <c r="S588298" s="33"/>
      <c r="T588298" s="33"/>
    </row>
    <row r="588315" spans="19:20">
      <c r="S588315" s="33"/>
      <c r="T588315" s="33"/>
    </row>
    <row r="588332" spans="19:20">
      <c r="S588332" s="33"/>
      <c r="T588332" s="33"/>
    </row>
    <row r="588349" spans="19:20">
      <c r="S588349" s="33"/>
      <c r="T588349" s="33"/>
    </row>
    <row r="588366" spans="19:20">
      <c r="S588366" s="33"/>
      <c r="T588366" s="33"/>
    </row>
    <row r="588383" spans="19:20">
      <c r="S588383" s="33"/>
      <c r="T588383" s="33"/>
    </row>
    <row r="588400" spans="19:20">
      <c r="S588400" s="33"/>
      <c r="T588400" s="33"/>
    </row>
    <row r="588417" spans="19:20">
      <c r="S588417" s="33"/>
      <c r="T588417" s="33"/>
    </row>
    <row r="588434" spans="19:20">
      <c r="S588434" s="33"/>
      <c r="T588434" s="33"/>
    </row>
    <row r="588451" spans="19:20">
      <c r="S588451" s="33"/>
      <c r="T588451" s="33"/>
    </row>
    <row r="588468" spans="19:20">
      <c r="S588468" s="33"/>
      <c r="T588468" s="33"/>
    </row>
    <row r="588485" spans="19:20">
      <c r="S588485" s="33"/>
      <c r="T588485" s="33"/>
    </row>
    <row r="588502" spans="19:20">
      <c r="S588502" s="33"/>
      <c r="T588502" s="33"/>
    </row>
    <row r="588519" spans="19:20">
      <c r="S588519" s="33"/>
      <c r="T588519" s="33"/>
    </row>
    <row r="588536" spans="19:20">
      <c r="S588536" s="33"/>
      <c r="T588536" s="33"/>
    </row>
    <row r="588553" spans="19:20">
      <c r="S588553" s="33"/>
      <c r="T588553" s="33"/>
    </row>
    <row r="588570" spans="19:20">
      <c r="S588570" s="33"/>
      <c r="T588570" s="33"/>
    </row>
    <row r="588587" spans="19:20">
      <c r="S588587" s="33"/>
      <c r="T588587" s="33"/>
    </row>
    <row r="588604" spans="19:20">
      <c r="S588604" s="33"/>
      <c r="T588604" s="33"/>
    </row>
    <row r="588621" spans="19:20">
      <c r="S588621" s="33"/>
      <c r="T588621" s="33"/>
    </row>
    <row r="588638" spans="19:20">
      <c r="S588638" s="33"/>
      <c r="T588638" s="33"/>
    </row>
    <row r="588655" spans="19:20">
      <c r="S588655" s="33"/>
      <c r="T588655" s="33"/>
    </row>
    <row r="588672" spans="19:20">
      <c r="S588672" s="33"/>
      <c r="T588672" s="33"/>
    </row>
    <row r="588689" spans="19:20">
      <c r="S588689" s="33"/>
      <c r="T588689" s="33"/>
    </row>
    <row r="588706" spans="19:20">
      <c r="S588706" s="33"/>
      <c r="T588706" s="33"/>
    </row>
    <row r="588723" spans="19:20">
      <c r="S588723" s="33"/>
      <c r="T588723" s="33"/>
    </row>
    <row r="588740" spans="19:20">
      <c r="S588740" s="33"/>
      <c r="T588740" s="33"/>
    </row>
    <row r="588757" spans="19:20">
      <c r="S588757" s="33"/>
      <c r="T588757" s="33"/>
    </row>
    <row r="588774" spans="19:20">
      <c r="S588774" s="33"/>
      <c r="T588774" s="33"/>
    </row>
    <row r="588791" spans="19:20">
      <c r="S588791" s="33"/>
      <c r="T588791" s="33"/>
    </row>
    <row r="588808" spans="19:20">
      <c r="S588808" s="33"/>
      <c r="T588808" s="33"/>
    </row>
    <row r="588825" spans="19:20">
      <c r="S588825" s="33"/>
      <c r="T588825" s="33"/>
    </row>
    <row r="588842" spans="19:20">
      <c r="S588842" s="33"/>
      <c r="T588842" s="33"/>
    </row>
    <row r="588859" spans="19:20">
      <c r="S588859" s="33"/>
      <c r="T588859" s="33"/>
    </row>
    <row r="588876" spans="19:20">
      <c r="S588876" s="33"/>
      <c r="T588876" s="33"/>
    </row>
    <row r="588893" spans="19:20">
      <c r="S588893" s="33"/>
      <c r="T588893" s="33"/>
    </row>
    <row r="588910" spans="19:20">
      <c r="S588910" s="33"/>
      <c r="T588910" s="33"/>
    </row>
    <row r="588927" spans="19:20">
      <c r="S588927" s="33"/>
      <c r="T588927" s="33"/>
    </row>
    <row r="588944" spans="19:20">
      <c r="S588944" s="33"/>
      <c r="T588944" s="33"/>
    </row>
    <row r="588961" spans="19:20">
      <c r="S588961" s="33"/>
      <c r="T588961" s="33"/>
    </row>
    <row r="588978" spans="19:20">
      <c r="S588978" s="33"/>
      <c r="T588978" s="33"/>
    </row>
    <row r="588995" spans="19:20">
      <c r="S588995" s="33"/>
      <c r="T588995" s="33"/>
    </row>
    <row r="589012" spans="19:20">
      <c r="S589012" s="33"/>
      <c r="T589012" s="33"/>
    </row>
    <row r="589029" spans="19:20">
      <c r="S589029" s="33"/>
      <c r="T589029" s="33"/>
    </row>
    <row r="589046" spans="19:20">
      <c r="S589046" s="33"/>
      <c r="T589046" s="33"/>
    </row>
    <row r="589063" spans="19:20">
      <c r="S589063" s="33"/>
      <c r="T589063" s="33"/>
    </row>
    <row r="589080" spans="19:20">
      <c r="S589080" s="33"/>
      <c r="T589080" s="33"/>
    </row>
    <row r="589097" spans="19:20">
      <c r="S589097" s="33"/>
      <c r="T589097" s="33"/>
    </row>
    <row r="589114" spans="19:20">
      <c r="S589114" s="33"/>
      <c r="T589114" s="33"/>
    </row>
    <row r="589131" spans="19:20">
      <c r="S589131" s="33"/>
      <c r="T589131" s="33"/>
    </row>
    <row r="589148" spans="19:20">
      <c r="S589148" s="33"/>
      <c r="T589148" s="33"/>
    </row>
    <row r="589165" spans="19:20">
      <c r="S589165" s="33"/>
      <c r="T589165" s="33"/>
    </row>
    <row r="589182" spans="19:20">
      <c r="S589182" s="33"/>
      <c r="T589182" s="33"/>
    </row>
    <row r="589199" spans="19:20">
      <c r="S589199" s="33"/>
      <c r="T589199" s="33"/>
    </row>
    <row r="589216" spans="19:20">
      <c r="S589216" s="33"/>
      <c r="T589216" s="33"/>
    </row>
    <row r="589233" spans="19:20">
      <c r="S589233" s="33"/>
      <c r="T589233" s="33"/>
    </row>
    <row r="589250" spans="19:20">
      <c r="S589250" s="33"/>
      <c r="T589250" s="33"/>
    </row>
    <row r="589267" spans="19:20">
      <c r="S589267" s="33"/>
      <c r="T589267" s="33"/>
    </row>
    <row r="589284" spans="19:20">
      <c r="S589284" s="33"/>
      <c r="T589284" s="33"/>
    </row>
    <row r="589301" spans="19:20">
      <c r="S589301" s="33"/>
      <c r="T589301" s="33"/>
    </row>
    <row r="589318" spans="19:20">
      <c r="S589318" s="33"/>
      <c r="T589318" s="33"/>
    </row>
    <row r="589335" spans="19:20">
      <c r="S589335" s="33"/>
      <c r="T589335" s="33"/>
    </row>
    <row r="589352" spans="19:20">
      <c r="S589352" s="33"/>
      <c r="T589352" s="33"/>
    </row>
    <row r="589369" spans="19:20">
      <c r="S589369" s="33"/>
      <c r="T589369" s="33"/>
    </row>
    <row r="589386" spans="19:20">
      <c r="S589386" s="33"/>
      <c r="T589386" s="33"/>
    </row>
    <row r="589403" spans="19:20">
      <c r="S589403" s="33"/>
      <c r="T589403" s="33"/>
    </row>
    <row r="589420" spans="19:20">
      <c r="S589420" s="33"/>
      <c r="T589420" s="33"/>
    </row>
    <row r="589437" spans="19:20">
      <c r="S589437" s="33"/>
      <c r="T589437" s="33"/>
    </row>
    <row r="589454" spans="19:20">
      <c r="S589454" s="33"/>
      <c r="T589454" s="33"/>
    </row>
    <row r="589471" spans="19:20">
      <c r="S589471" s="33"/>
      <c r="T589471" s="33"/>
    </row>
    <row r="589488" spans="19:20">
      <c r="S589488" s="33"/>
      <c r="T589488" s="33"/>
    </row>
    <row r="589505" spans="19:20">
      <c r="S589505" s="33"/>
      <c r="T589505" s="33"/>
    </row>
    <row r="589522" spans="19:20">
      <c r="S589522" s="33"/>
      <c r="T589522" s="33"/>
    </row>
    <row r="589539" spans="19:20">
      <c r="S589539" s="33"/>
      <c r="T589539" s="33"/>
    </row>
    <row r="589556" spans="19:20">
      <c r="S589556" s="33"/>
      <c r="T589556" s="33"/>
    </row>
    <row r="589573" spans="19:20">
      <c r="S589573" s="33"/>
      <c r="T589573" s="33"/>
    </row>
    <row r="589590" spans="19:20">
      <c r="S589590" s="33"/>
      <c r="T589590" s="33"/>
    </row>
    <row r="589607" spans="19:20">
      <c r="S589607" s="33"/>
      <c r="T589607" s="33"/>
    </row>
    <row r="589624" spans="19:20">
      <c r="S589624" s="33"/>
      <c r="T589624" s="33"/>
    </row>
    <row r="589641" spans="19:20">
      <c r="S589641" s="33"/>
      <c r="T589641" s="33"/>
    </row>
    <row r="589658" spans="19:20">
      <c r="S589658" s="33"/>
      <c r="T589658" s="33"/>
    </row>
    <row r="589675" spans="19:20">
      <c r="S589675" s="33"/>
      <c r="T589675" s="33"/>
    </row>
    <row r="589692" spans="19:20">
      <c r="S589692" s="33"/>
      <c r="T589692" s="33"/>
    </row>
    <row r="589709" spans="19:20">
      <c r="S589709" s="33"/>
      <c r="T589709" s="33"/>
    </row>
    <row r="589726" spans="19:20">
      <c r="S589726" s="33"/>
      <c r="T589726" s="33"/>
    </row>
    <row r="589743" spans="19:20">
      <c r="S589743" s="33"/>
      <c r="T589743" s="33"/>
    </row>
    <row r="589760" spans="19:20">
      <c r="S589760" s="33"/>
      <c r="T589760" s="33"/>
    </row>
    <row r="589777" spans="19:20">
      <c r="S589777" s="33"/>
      <c r="T589777" s="33"/>
    </row>
    <row r="589794" spans="19:20">
      <c r="S589794" s="33"/>
      <c r="T589794" s="33"/>
    </row>
    <row r="589811" spans="19:20">
      <c r="S589811" s="33"/>
      <c r="T589811" s="33"/>
    </row>
    <row r="589828" spans="19:20">
      <c r="S589828" s="33"/>
      <c r="T589828" s="33"/>
    </row>
    <row r="589845" spans="19:20">
      <c r="S589845" s="33"/>
      <c r="T589845" s="33"/>
    </row>
    <row r="589862" spans="19:20">
      <c r="S589862" s="33"/>
      <c r="T589862" s="33"/>
    </row>
    <row r="589879" spans="19:20">
      <c r="S589879" s="33"/>
      <c r="T589879" s="33"/>
    </row>
    <row r="589896" spans="19:20">
      <c r="S589896" s="33"/>
      <c r="T589896" s="33"/>
    </row>
    <row r="589913" spans="19:20">
      <c r="S589913" s="33"/>
      <c r="T589913" s="33"/>
    </row>
    <row r="589930" spans="19:20">
      <c r="S589930" s="33"/>
      <c r="T589930" s="33"/>
    </row>
    <row r="589947" spans="19:20">
      <c r="S589947" s="33"/>
      <c r="T589947" s="33"/>
    </row>
    <row r="589964" spans="19:20">
      <c r="S589964" s="33"/>
      <c r="T589964" s="33"/>
    </row>
    <row r="589981" spans="19:20">
      <c r="S589981" s="33"/>
      <c r="T589981" s="33"/>
    </row>
    <row r="589998" spans="19:20">
      <c r="S589998" s="33"/>
      <c r="T589998" s="33"/>
    </row>
    <row r="590015" spans="19:20">
      <c r="S590015" s="33"/>
      <c r="T590015" s="33"/>
    </row>
    <row r="590032" spans="19:20">
      <c r="S590032" s="33"/>
      <c r="T590032" s="33"/>
    </row>
    <row r="590049" spans="19:20">
      <c r="S590049" s="33"/>
      <c r="T590049" s="33"/>
    </row>
    <row r="590066" spans="19:20">
      <c r="S590066" s="33"/>
      <c r="T590066" s="33"/>
    </row>
    <row r="590083" spans="19:20">
      <c r="S590083" s="33"/>
      <c r="T590083" s="33"/>
    </row>
    <row r="590100" spans="19:20">
      <c r="S590100" s="33"/>
      <c r="T590100" s="33"/>
    </row>
    <row r="590117" spans="19:20">
      <c r="S590117" s="33"/>
      <c r="T590117" s="33"/>
    </row>
    <row r="590134" spans="19:20">
      <c r="S590134" s="33"/>
      <c r="T590134" s="33"/>
    </row>
    <row r="590151" spans="19:20">
      <c r="S590151" s="33"/>
      <c r="T590151" s="33"/>
    </row>
    <row r="590168" spans="19:20">
      <c r="S590168" s="33"/>
      <c r="T590168" s="33"/>
    </row>
    <row r="590185" spans="19:20">
      <c r="S590185" s="33"/>
      <c r="T590185" s="33"/>
    </row>
    <row r="590202" spans="19:20">
      <c r="S590202" s="33"/>
      <c r="T590202" s="33"/>
    </row>
    <row r="590219" spans="19:20">
      <c r="S590219" s="33"/>
      <c r="T590219" s="33"/>
    </row>
    <row r="590236" spans="19:20">
      <c r="S590236" s="33"/>
      <c r="T590236" s="33"/>
    </row>
    <row r="590253" spans="19:20">
      <c r="S590253" s="33"/>
      <c r="T590253" s="33"/>
    </row>
    <row r="590270" spans="19:20">
      <c r="S590270" s="33"/>
      <c r="T590270" s="33"/>
    </row>
    <row r="590287" spans="19:20">
      <c r="S590287" s="33"/>
      <c r="T590287" s="33"/>
    </row>
    <row r="590304" spans="19:20">
      <c r="S590304" s="33"/>
      <c r="T590304" s="33"/>
    </row>
    <row r="590321" spans="19:20">
      <c r="S590321" s="33"/>
      <c r="T590321" s="33"/>
    </row>
    <row r="590338" spans="19:20">
      <c r="S590338" s="33"/>
      <c r="T590338" s="33"/>
    </row>
    <row r="590355" spans="19:20">
      <c r="S590355" s="33"/>
      <c r="T590355" s="33"/>
    </row>
    <row r="590372" spans="19:20">
      <c r="S590372" s="33"/>
      <c r="T590372" s="33"/>
    </row>
    <row r="590389" spans="19:20">
      <c r="S590389" s="33"/>
      <c r="T590389" s="33"/>
    </row>
    <row r="590406" spans="19:20">
      <c r="S590406" s="33"/>
      <c r="T590406" s="33"/>
    </row>
    <row r="590423" spans="19:20">
      <c r="S590423" s="33"/>
      <c r="T590423" s="33"/>
    </row>
    <row r="590440" spans="19:20">
      <c r="S590440" s="33"/>
      <c r="T590440" s="33"/>
    </row>
    <row r="590457" spans="19:20">
      <c r="S590457" s="33"/>
      <c r="T590457" s="33"/>
    </row>
    <row r="590474" spans="19:20">
      <c r="S590474" s="33"/>
      <c r="T590474" s="33"/>
    </row>
    <row r="590491" spans="19:20">
      <c r="S590491" s="33"/>
      <c r="T590491" s="33"/>
    </row>
    <row r="590508" spans="19:20">
      <c r="S590508" s="33"/>
      <c r="T590508" s="33"/>
    </row>
    <row r="590525" spans="19:20">
      <c r="S590525" s="33"/>
      <c r="T590525" s="33"/>
    </row>
    <row r="590542" spans="19:20">
      <c r="S590542" s="33"/>
      <c r="T590542" s="33"/>
    </row>
    <row r="590559" spans="19:20">
      <c r="S590559" s="33"/>
      <c r="T590559" s="33"/>
    </row>
    <row r="590576" spans="19:20">
      <c r="S590576" s="33"/>
      <c r="T590576" s="33"/>
    </row>
    <row r="590593" spans="19:20">
      <c r="S590593" s="33"/>
      <c r="T590593" s="33"/>
    </row>
    <row r="590610" spans="19:20">
      <c r="S590610" s="33"/>
      <c r="T590610" s="33"/>
    </row>
    <row r="590627" spans="19:20">
      <c r="S590627" s="33"/>
      <c r="T590627" s="33"/>
    </row>
    <row r="590644" spans="19:20">
      <c r="S590644" s="33"/>
      <c r="T590644" s="33"/>
    </row>
    <row r="590661" spans="19:20">
      <c r="S590661" s="33"/>
      <c r="T590661" s="33"/>
    </row>
    <row r="590678" spans="19:20">
      <c r="S590678" s="33"/>
      <c r="T590678" s="33"/>
    </row>
    <row r="590695" spans="19:20">
      <c r="S590695" s="33"/>
      <c r="T590695" s="33"/>
    </row>
    <row r="590712" spans="19:20">
      <c r="S590712" s="33"/>
      <c r="T590712" s="33"/>
    </row>
    <row r="590729" spans="19:20">
      <c r="S590729" s="33"/>
      <c r="T590729" s="33"/>
    </row>
    <row r="590746" spans="19:20">
      <c r="S590746" s="33"/>
      <c r="T590746" s="33"/>
    </row>
    <row r="590763" spans="19:20">
      <c r="S590763" s="33"/>
      <c r="T590763" s="33"/>
    </row>
    <row r="590780" spans="19:20">
      <c r="S590780" s="33"/>
      <c r="T590780" s="33"/>
    </row>
    <row r="590797" spans="19:20">
      <c r="S590797" s="33"/>
      <c r="T590797" s="33"/>
    </row>
    <row r="590814" spans="19:20">
      <c r="S590814" s="33"/>
      <c r="T590814" s="33"/>
    </row>
    <row r="590831" spans="19:20">
      <c r="S590831" s="33"/>
      <c r="T590831" s="33"/>
    </row>
    <row r="590848" spans="19:20">
      <c r="S590848" s="33"/>
      <c r="T590848" s="33"/>
    </row>
    <row r="590865" spans="19:20">
      <c r="S590865" s="33"/>
      <c r="T590865" s="33"/>
    </row>
    <row r="590882" spans="19:20">
      <c r="S590882" s="33"/>
      <c r="T590882" s="33"/>
    </row>
    <row r="590899" spans="19:20">
      <c r="S590899" s="33"/>
      <c r="T590899" s="33"/>
    </row>
    <row r="590916" spans="19:20">
      <c r="S590916" s="33"/>
      <c r="T590916" s="33"/>
    </row>
    <row r="590933" spans="19:20">
      <c r="S590933" s="33"/>
      <c r="T590933" s="33"/>
    </row>
    <row r="590950" spans="19:20">
      <c r="S590950" s="33"/>
      <c r="T590950" s="33"/>
    </row>
    <row r="590967" spans="19:20">
      <c r="S590967" s="33"/>
      <c r="T590967" s="33"/>
    </row>
    <row r="590984" spans="19:20">
      <c r="S590984" s="33"/>
      <c r="T590984" s="33"/>
    </row>
    <row r="591001" spans="19:20">
      <c r="S591001" s="33"/>
      <c r="T591001" s="33"/>
    </row>
    <row r="591018" spans="19:20">
      <c r="S591018" s="33"/>
      <c r="T591018" s="33"/>
    </row>
    <row r="591035" spans="19:20">
      <c r="S591035" s="33"/>
      <c r="T591035" s="33"/>
    </row>
    <row r="591052" spans="19:20">
      <c r="S591052" s="33"/>
      <c r="T591052" s="33"/>
    </row>
    <row r="591069" spans="19:20">
      <c r="S591069" s="33"/>
      <c r="T591069" s="33"/>
    </row>
    <row r="591086" spans="19:20">
      <c r="S591086" s="33"/>
      <c r="T591086" s="33"/>
    </row>
    <row r="591103" spans="19:20">
      <c r="S591103" s="33"/>
      <c r="T591103" s="33"/>
    </row>
    <row r="591120" spans="19:20">
      <c r="S591120" s="33"/>
      <c r="T591120" s="33"/>
    </row>
    <row r="591137" spans="19:20">
      <c r="S591137" s="33"/>
      <c r="T591137" s="33"/>
    </row>
    <row r="591154" spans="19:20">
      <c r="S591154" s="33"/>
      <c r="T591154" s="33"/>
    </row>
    <row r="591171" spans="19:20">
      <c r="S591171" s="33"/>
      <c r="T591171" s="33"/>
    </row>
    <row r="591188" spans="19:20">
      <c r="S591188" s="33"/>
      <c r="T591188" s="33"/>
    </row>
    <row r="591205" spans="19:20">
      <c r="S591205" s="33"/>
      <c r="T591205" s="33"/>
    </row>
    <row r="591222" spans="19:20">
      <c r="S591222" s="33"/>
      <c r="T591222" s="33"/>
    </row>
    <row r="591239" spans="19:20">
      <c r="S591239" s="33"/>
      <c r="T591239" s="33"/>
    </row>
    <row r="591256" spans="19:20">
      <c r="S591256" s="33"/>
      <c r="T591256" s="33"/>
    </row>
    <row r="591273" spans="19:20">
      <c r="S591273" s="33"/>
      <c r="T591273" s="33"/>
    </row>
    <row r="591290" spans="19:20">
      <c r="S591290" s="33"/>
      <c r="T591290" s="33"/>
    </row>
    <row r="591307" spans="19:20">
      <c r="S591307" s="33"/>
      <c r="T591307" s="33"/>
    </row>
    <row r="591324" spans="19:20">
      <c r="S591324" s="33"/>
      <c r="T591324" s="33"/>
    </row>
    <row r="591341" spans="19:20">
      <c r="S591341" s="33"/>
      <c r="T591341" s="33"/>
    </row>
    <row r="591358" spans="19:20">
      <c r="S591358" s="33"/>
      <c r="T591358" s="33"/>
    </row>
    <row r="591375" spans="19:20">
      <c r="S591375" s="33"/>
      <c r="T591375" s="33"/>
    </row>
    <row r="591392" spans="19:20">
      <c r="S591392" s="33"/>
      <c r="T591392" s="33"/>
    </row>
    <row r="591409" spans="19:20">
      <c r="S591409" s="33"/>
      <c r="T591409" s="33"/>
    </row>
    <row r="591426" spans="19:20">
      <c r="S591426" s="33"/>
      <c r="T591426" s="33"/>
    </row>
    <row r="591443" spans="19:20">
      <c r="S591443" s="33"/>
      <c r="T591443" s="33"/>
    </row>
    <row r="591460" spans="19:20">
      <c r="S591460" s="33"/>
      <c r="T591460" s="33"/>
    </row>
    <row r="591477" spans="19:20">
      <c r="S591477" s="33"/>
      <c r="T591477" s="33"/>
    </row>
    <row r="591494" spans="19:20">
      <c r="S591494" s="33"/>
      <c r="T591494" s="33"/>
    </row>
    <row r="591511" spans="19:20">
      <c r="S591511" s="33"/>
      <c r="T591511" s="33"/>
    </row>
    <row r="591528" spans="19:20">
      <c r="S591528" s="33"/>
      <c r="T591528" s="33"/>
    </row>
    <row r="591545" spans="19:20">
      <c r="S591545" s="33"/>
      <c r="T591545" s="33"/>
    </row>
    <row r="591562" spans="19:20">
      <c r="S591562" s="33"/>
      <c r="T591562" s="33"/>
    </row>
    <row r="591579" spans="19:20">
      <c r="S591579" s="33"/>
      <c r="T591579" s="33"/>
    </row>
    <row r="591596" spans="19:20">
      <c r="S591596" s="33"/>
      <c r="T591596" s="33"/>
    </row>
    <row r="591613" spans="19:20">
      <c r="S591613" s="33"/>
      <c r="T591613" s="33"/>
    </row>
    <row r="591630" spans="19:20">
      <c r="S591630" s="33"/>
      <c r="T591630" s="33"/>
    </row>
    <row r="591647" spans="19:20">
      <c r="S591647" s="33"/>
      <c r="T591647" s="33"/>
    </row>
    <row r="591664" spans="19:20">
      <c r="S591664" s="33"/>
      <c r="T591664" s="33"/>
    </row>
    <row r="591681" spans="19:20">
      <c r="S591681" s="33"/>
      <c r="T591681" s="33"/>
    </row>
    <row r="591698" spans="19:20">
      <c r="S591698" s="33"/>
      <c r="T591698" s="33"/>
    </row>
    <row r="591715" spans="19:20">
      <c r="S591715" s="33"/>
      <c r="T591715" s="33"/>
    </row>
    <row r="591732" spans="19:20">
      <c r="S591732" s="33"/>
      <c r="T591732" s="33"/>
    </row>
    <row r="591749" spans="19:20">
      <c r="S591749" s="33"/>
      <c r="T591749" s="33"/>
    </row>
    <row r="591766" spans="19:20">
      <c r="S591766" s="33"/>
      <c r="T591766" s="33"/>
    </row>
    <row r="591783" spans="19:20">
      <c r="S591783" s="33"/>
      <c r="T591783" s="33"/>
    </row>
    <row r="591800" spans="19:20">
      <c r="S591800" s="33"/>
      <c r="T591800" s="33"/>
    </row>
    <row r="591817" spans="19:20">
      <c r="S591817" s="33"/>
      <c r="T591817" s="33"/>
    </row>
    <row r="591834" spans="19:20">
      <c r="S591834" s="33"/>
      <c r="T591834" s="33"/>
    </row>
    <row r="591851" spans="19:20">
      <c r="S591851" s="33"/>
      <c r="T591851" s="33"/>
    </row>
    <row r="591868" spans="19:20">
      <c r="S591868" s="33"/>
      <c r="T591868" s="33"/>
    </row>
    <row r="591885" spans="19:20">
      <c r="S591885" s="33"/>
      <c r="T591885" s="33"/>
    </row>
    <row r="591902" spans="19:20">
      <c r="S591902" s="33"/>
      <c r="T591902" s="33"/>
    </row>
    <row r="591919" spans="19:20">
      <c r="S591919" s="33"/>
      <c r="T591919" s="33"/>
    </row>
    <row r="591936" spans="19:20">
      <c r="S591936" s="33"/>
      <c r="T591936" s="33"/>
    </row>
    <row r="591953" spans="19:20">
      <c r="S591953" s="33"/>
      <c r="T591953" s="33"/>
    </row>
    <row r="591970" spans="19:20">
      <c r="S591970" s="33"/>
      <c r="T591970" s="33"/>
    </row>
    <row r="591987" spans="19:20">
      <c r="S591987" s="33"/>
      <c r="T591987" s="33"/>
    </row>
    <row r="592004" spans="19:20">
      <c r="S592004" s="33"/>
      <c r="T592004" s="33"/>
    </row>
    <row r="592021" spans="19:20">
      <c r="S592021" s="33"/>
      <c r="T592021" s="33"/>
    </row>
    <row r="592038" spans="19:20">
      <c r="S592038" s="33"/>
      <c r="T592038" s="33"/>
    </row>
    <row r="592055" spans="19:20">
      <c r="S592055" s="33"/>
      <c r="T592055" s="33"/>
    </row>
    <row r="592072" spans="19:20">
      <c r="S592072" s="33"/>
      <c r="T592072" s="33"/>
    </row>
    <row r="592089" spans="19:20">
      <c r="S592089" s="33"/>
      <c r="T592089" s="33"/>
    </row>
    <row r="592106" spans="19:20">
      <c r="S592106" s="33"/>
      <c r="T592106" s="33"/>
    </row>
    <row r="592123" spans="19:20">
      <c r="S592123" s="33"/>
      <c r="T592123" s="33"/>
    </row>
    <row r="592140" spans="19:20">
      <c r="S592140" s="33"/>
      <c r="T592140" s="33"/>
    </row>
    <row r="592157" spans="19:20">
      <c r="S592157" s="33"/>
      <c r="T592157" s="33"/>
    </row>
    <row r="592174" spans="19:20">
      <c r="S592174" s="33"/>
      <c r="T592174" s="33"/>
    </row>
    <row r="592191" spans="19:20">
      <c r="S592191" s="33"/>
      <c r="T592191" s="33"/>
    </row>
    <row r="592208" spans="19:20">
      <c r="S592208" s="33"/>
      <c r="T592208" s="33"/>
    </row>
    <row r="592225" spans="19:20">
      <c r="S592225" s="33"/>
      <c r="T592225" s="33"/>
    </row>
    <row r="592242" spans="19:20">
      <c r="S592242" s="33"/>
      <c r="T592242" s="33"/>
    </row>
    <row r="592259" spans="19:20">
      <c r="S592259" s="33"/>
      <c r="T592259" s="33"/>
    </row>
    <row r="592276" spans="19:20">
      <c r="S592276" s="33"/>
      <c r="T592276" s="33"/>
    </row>
    <row r="592293" spans="19:20">
      <c r="S592293" s="33"/>
      <c r="T592293" s="33"/>
    </row>
    <row r="592310" spans="19:20">
      <c r="S592310" s="33"/>
      <c r="T592310" s="33"/>
    </row>
    <row r="592327" spans="19:20">
      <c r="S592327" s="33"/>
      <c r="T592327" s="33"/>
    </row>
    <row r="592344" spans="19:20">
      <c r="S592344" s="33"/>
      <c r="T592344" s="33"/>
    </row>
    <row r="592361" spans="19:20">
      <c r="S592361" s="33"/>
      <c r="T592361" s="33"/>
    </row>
    <row r="592378" spans="19:20">
      <c r="S592378" s="33"/>
      <c r="T592378" s="33"/>
    </row>
    <row r="592395" spans="19:20">
      <c r="S592395" s="33"/>
      <c r="T592395" s="33"/>
    </row>
    <row r="592412" spans="19:20">
      <c r="S592412" s="33"/>
      <c r="T592412" s="33"/>
    </row>
    <row r="592429" spans="19:20">
      <c r="S592429" s="33"/>
      <c r="T592429" s="33"/>
    </row>
    <row r="592446" spans="19:20">
      <c r="S592446" s="33"/>
      <c r="T592446" s="33"/>
    </row>
    <row r="592463" spans="19:20">
      <c r="S592463" s="33"/>
      <c r="T592463" s="33"/>
    </row>
    <row r="592480" spans="19:20">
      <c r="S592480" s="33"/>
      <c r="T592480" s="33"/>
    </row>
    <row r="592497" spans="19:20">
      <c r="S592497" s="33"/>
      <c r="T592497" s="33"/>
    </row>
    <row r="592514" spans="19:20">
      <c r="S592514" s="33"/>
      <c r="T592514" s="33"/>
    </row>
    <row r="592531" spans="19:20">
      <c r="S592531" s="33"/>
      <c r="T592531" s="33"/>
    </row>
    <row r="592548" spans="19:20">
      <c r="S592548" s="33"/>
      <c r="T592548" s="33"/>
    </row>
    <row r="592565" spans="19:20">
      <c r="S592565" s="33"/>
      <c r="T592565" s="33"/>
    </row>
    <row r="592582" spans="19:20">
      <c r="S592582" s="33"/>
      <c r="T592582" s="33"/>
    </row>
    <row r="592599" spans="19:20">
      <c r="S592599" s="33"/>
      <c r="T592599" s="33"/>
    </row>
    <row r="592616" spans="19:20">
      <c r="S592616" s="33"/>
      <c r="T592616" s="33"/>
    </row>
    <row r="592633" spans="19:20">
      <c r="S592633" s="33"/>
      <c r="T592633" s="33"/>
    </row>
    <row r="592650" spans="19:20">
      <c r="S592650" s="33"/>
      <c r="T592650" s="33"/>
    </row>
    <row r="592667" spans="19:20">
      <c r="S592667" s="33"/>
      <c r="T592667" s="33"/>
    </row>
    <row r="592684" spans="19:20">
      <c r="S592684" s="33"/>
      <c r="T592684" s="33"/>
    </row>
    <row r="592701" spans="19:20">
      <c r="S592701" s="33"/>
      <c r="T592701" s="33"/>
    </row>
    <row r="592718" spans="19:20">
      <c r="S592718" s="33"/>
      <c r="T592718" s="33"/>
    </row>
    <row r="592735" spans="19:20">
      <c r="S592735" s="33"/>
      <c r="T592735" s="33"/>
    </row>
    <row r="592752" spans="19:20">
      <c r="S592752" s="33"/>
      <c r="T592752" s="33"/>
    </row>
    <row r="592769" spans="19:20">
      <c r="S592769" s="33"/>
      <c r="T592769" s="33"/>
    </row>
    <row r="592786" spans="19:20">
      <c r="S592786" s="33"/>
      <c r="T592786" s="33"/>
    </row>
    <row r="592803" spans="19:20">
      <c r="S592803" s="33"/>
      <c r="T592803" s="33"/>
    </row>
    <row r="592820" spans="19:20">
      <c r="S592820" s="33"/>
      <c r="T592820" s="33"/>
    </row>
    <row r="592837" spans="19:20">
      <c r="S592837" s="33"/>
      <c r="T592837" s="33"/>
    </row>
    <row r="592854" spans="19:20">
      <c r="S592854" s="33"/>
      <c r="T592854" s="33"/>
    </row>
    <row r="592871" spans="19:20">
      <c r="S592871" s="33"/>
      <c r="T592871" s="33"/>
    </row>
    <row r="592888" spans="19:20">
      <c r="S592888" s="33"/>
      <c r="T592888" s="33"/>
    </row>
    <row r="592905" spans="19:20">
      <c r="S592905" s="33"/>
      <c r="T592905" s="33"/>
    </row>
    <row r="592922" spans="19:20">
      <c r="S592922" s="33"/>
      <c r="T592922" s="33"/>
    </row>
    <row r="592939" spans="19:20">
      <c r="S592939" s="33"/>
      <c r="T592939" s="33"/>
    </row>
    <row r="592956" spans="19:20">
      <c r="S592956" s="33"/>
      <c r="T592956" s="33"/>
    </row>
    <row r="592973" spans="19:20">
      <c r="S592973" s="33"/>
      <c r="T592973" s="33"/>
    </row>
    <row r="592990" spans="19:20">
      <c r="S592990" s="33"/>
      <c r="T592990" s="33"/>
    </row>
    <row r="593007" spans="19:20">
      <c r="S593007" s="33"/>
      <c r="T593007" s="33"/>
    </row>
    <row r="593024" spans="19:20">
      <c r="S593024" s="33"/>
      <c r="T593024" s="33"/>
    </row>
    <row r="593041" spans="19:20">
      <c r="S593041" s="33"/>
      <c r="T593041" s="33"/>
    </row>
    <row r="593058" spans="19:20">
      <c r="S593058" s="33"/>
      <c r="T593058" s="33"/>
    </row>
    <row r="593075" spans="19:20">
      <c r="S593075" s="33"/>
      <c r="T593075" s="33"/>
    </row>
    <row r="593092" spans="19:20">
      <c r="S593092" s="33"/>
      <c r="T593092" s="33"/>
    </row>
    <row r="593109" spans="19:20">
      <c r="S593109" s="33"/>
      <c r="T593109" s="33"/>
    </row>
    <row r="593126" spans="19:20">
      <c r="S593126" s="33"/>
      <c r="T593126" s="33"/>
    </row>
    <row r="593143" spans="19:20">
      <c r="S593143" s="33"/>
      <c r="T593143" s="33"/>
    </row>
    <row r="593160" spans="19:20">
      <c r="S593160" s="33"/>
      <c r="T593160" s="33"/>
    </row>
    <row r="593177" spans="19:20">
      <c r="S593177" s="33"/>
      <c r="T593177" s="33"/>
    </row>
    <row r="593194" spans="19:20">
      <c r="S593194" s="33"/>
      <c r="T593194" s="33"/>
    </row>
    <row r="593211" spans="19:20">
      <c r="S593211" s="33"/>
      <c r="T593211" s="33"/>
    </row>
    <row r="593228" spans="19:20">
      <c r="S593228" s="33"/>
      <c r="T593228" s="33"/>
    </row>
    <row r="593245" spans="19:20">
      <c r="S593245" s="33"/>
      <c r="T593245" s="33"/>
    </row>
    <row r="593262" spans="19:20">
      <c r="S593262" s="33"/>
      <c r="T593262" s="33"/>
    </row>
    <row r="593279" spans="19:20">
      <c r="S593279" s="33"/>
      <c r="T593279" s="33"/>
    </row>
    <row r="593296" spans="19:20">
      <c r="S593296" s="33"/>
      <c r="T593296" s="33"/>
    </row>
    <row r="593313" spans="19:20">
      <c r="S593313" s="33"/>
      <c r="T593313" s="33"/>
    </row>
    <row r="593330" spans="19:20">
      <c r="S593330" s="33"/>
      <c r="T593330" s="33"/>
    </row>
    <row r="593347" spans="19:20">
      <c r="S593347" s="33"/>
      <c r="T593347" s="33"/>
    </row>
    <row r="593364" spans="19:20">
      <c r="S593364" s="33"/>
      <c r="T593364" s="33"/>
    </row>
    <row r="593381" spans="19:20">
      <c r="S593381" s="33"/>
      <c r="T593381" s="33"/>
    </row>
    <row r="593398" spans="19:20">
      <c r="S593398" s="33"/>
      <c r="T593398" s="33"/>
    </row>
    <row r="593415" spans="19:20">
      <c r="S593415" s="33"/>
      <c r="T593415" s="33"/>
    </row>
    <row r="593432" spans="19:20">
      <c r="S593432" s="33"/>
      <c r="T593432" s="33"/>
    </row>
    <row r="593449" spans="19:20">
      <c r="S593449" s="33"/>
      <c r="T593449" s="33"/>
    </row>
    <row r="593466" spans="19:20">
      <c r="S593466" s="33"/>
      <c r="T593466" s="33"/>
    </row>
    <row r="593483" spans="19:20">
      <c r="S593483" s="33"/>
      <c r="T593483" s="33"/>
    </row>
    <row r="593500" spans="19:20">
      <c r="S593500" s="33"/>
      <c r="T593500" s="33"/>
    </row>
    <row r="593517" spans="19:20">
      <c r="S593517" s="33"/>
      <c r="T593517" s="33"/>
    </row>
    <row r="593534" spans="19:20">
      <c r="S593534" s="33"/>
      <c r="T593534" s="33"/>
    </row>
    <row r="593551" spans="19:20">
      <c r="S593551" s="33"/>
      <c r="T593551" s="33"/>
    </row>
    <row r="593568" spans="19:20">
      <c r="S593568" s="33"/>
      <c r="T593568" s="33"/>
    </row>
    <row r="593585" spans="19:20">
      <c r="S593585" s="33"/>
      <c r="T593585" s="33"/>
    </row>
    <row r="593602" spans="19:20">
      <c r="S593602" s="33"/>
      <c r="T593602" s="33"/>
    </row>
    <row r="593619" spans="19:20">
      <c r="S593619" s="33"/>
      <c r="T593619" s="33"/>
    </row>
    <row r="593636" spans="19:20">
      <c r="S593636" s="33"/>
      <c r="T593636" s="33"/>
    </row>
    <row r="593653" spans="19:20">
      <c r="S593653" s="33"/>
      <c r="T593653" s="33"/>
    </row>
    <row r="593670" spans="19:20">
      <c r="S593670" s="33"/>
      <c r="T593670" s="33"/>
    </row>
    <row r="593687" spans="19:20">
      <c r="S593687" s="33"/>
      <c r="T593687" s="33"/>
    </row>
    <row r="593704" spans="19:20">
      <c r="S593704" s="33"/>
      <c r="T593704" s="33"/>
    </row>
    <row r="593721" spans="19:20">
      <c r="S593721" s="33"/>
      <c r="T593721" s="33"/>
    </row>
    <row r="593738" spans="19:20">
      <c r="S593738" s="33"/>
      <c r="T593738" s="33"/>
    </row>
    <row r="593755" spans="19:20">
      <c r="S593755" s="33"/>
      <c r="T593755" s="33"/>
    </row>
    <row r="593772" spans="19:20">
      <c r="S593772" s="33"/>
      <c r="T593772" s="33"/>
    </row>
    <row r="593789" spans="19:20">
      <c r="S593789" s="33"/>
      <c r="T593789" s="33"/>
    </row>
    <row r="593806" spans="19:20">
      <c r="S593806" s="33"/>
      <c r="T593806" s="33"/>
    </row>
    <row r="593823" spans="19:20">
      <c r="S593823" s="33"/>
      <c r="T593823" s="33"/>
    </row>
    <row r="593840" spans="19:20">
      <c r="S593840" s="33"/>
      <c r="T593840" s="33"/>
    </row>
    <row r="593857" spans="19:20">
      <c r="S593857" s="33"/>
      <c r="T593857" s="33"/>
    </row>
    <row r="593874" spans="19:20">
      <c r="S593874" s="33"/>
      <c r="T593874" s="33"/>
    </row>
    <row r="593891" spans="19:20">
      <c r="S593891" s="33"/>
      <c r="T593891" s="33"/>
    </row>
    <row r="593908" spans="19:20">
      <c r="S593908" s="33"/>
      <c r="T593908" s="33"/>
    </row>
    <row r="593925" spans="19:20">
      <c r="S593925" s="33"/>
      <c r="T593925" s="33"/>
    </row>
    <row r="593942" spans="19:20">
      <c r="S593942" s="33"/>
      <c r="T593942" s="33"/>
    </row>
    <row r="593959" spans="19:20">
      <c r="S593959" s="33"/>
      <c r="T593959" s="33"/>
    </row>
    <row r="593976" spans="19:20">
      <c r="S593976" s="33"/>
      <c r="T593976" s="33"/>
    </row>
    <row r="593993" spans="19:20">
      <c r="S593993" s="33"/>
      <c r="T593993" s="33"/>
    </row>
    <row r="594010" spans="19:20">
      <c r="S594010" s="33"/>
      <c r="T594010" s="33"/>
    </row>
    <row r="594027" spans="19:20">
      <c r="S594027" s="33"/>
      <c r="T594027" s="33"/>
    </row>
    <row r="594044" spans="19:20">
      <c r="S594044" s="33"/>
      <c r="T594044" s="33"/>
    </row>
    <row r="594061" spans="19:20">
      <c r="S594061" s="33"/>
      <c r="T594061" s="33"/>
    </row>
    <row r="594078" spans="19:20">
      <c r="S594078" s="33"/>
      <c r="T594078" s="33"/>
    </row>
    <row r="594095" spans="19:20">
      <c r="S594095" s="33"/>
      <c r="T594095" s="33"/>
    </row>
    <row r="594112" spans="19:20">
      <c r="S594112" s="33"/>
      <c r="T594112" s="33"/>
    </row>
    <row r="594129" spans="19:20">
      <c r="S594129" s="33"/>
      <c r="T594129" s="33"/>
    </row>
    <row r="594146" spans="19:20">
      <c r="S594146" s="33"/>
      <c r="T594146" s="33"/>
    </row>
    <row r="594163" spans="19:20">
      <c r="S594163" s="33"/>
      <c r="T594163" s="33"/>
    </row>
    <row r="594180" spans="19:20">
      <c r="S594180" s="33"/>
      <c r="T594180" s="33"/>
    </row>
    <row r="594197" spans="19:20">
      <c r="S594197" s="33"/>
      <c r="T594197" s="33"/>
    </row>
    <row r="594214" spans="19:20">
      <c r="S594214" s="33"/>
      <c r="T594214" s="33"/>
    </row>
    <row r="594231" spans="19:20">
      <c r="S594231" s="33"/>
      <c r="T594231" s="33"/>
    </row>
    <row r="594248" spans="19:20">
      <c r="S594248" s="33"/>
      <c r="T594248" s="33"/>
    </row>
    <row r="594265" spans="19:20">
      <c r="S594265" s="33"/>
      <c r="T594265" s="33"/>
    </row>
    <row r="594282" spans="19:20">
      <c r="S594282" s="33"/>
      <c r="T594282" s="33"/>
    </row>
    <row r="594299" spans="19:20">
      <c r="S594299" s="33"/>
      <c r="T594299" s="33"/>
    </row>
    <row r="594316" spans="19:20">
      <c r="S594316" s="33"/>
      <c r="T594316" s="33"/>
    </row>
    <row r="594333" spans="19:20">
      <c r="S594333" s="33"/>
      <c r="T594333" s="33"/>
    </row>
    <row r="594350" spans="19:20">
      <c r="S594350" s="33"/>
      <c r="T594350" s="33"/>
    </row>
    <row r="594367" spans="19:20">
      <c r="S594367" s="33"/>
      <c r="T594367" s="33"/>
    </row>
    <row r="594384" spans="19:20">
      <c r="S594384" s="33"/>
      <c r="T594384" s="33"/>
    </row>
    <row r="594401" spans="19:20">
      <c r="S594401" s="33"/>
      <c r="T594401" s="33"/>
    </row>
    <row r="594418" spans="19:20">
      <c r="S594418" s="33"/>
      <c r="T594418" s="33"/>
    </row>
    <row r="594435" spans="19:20">
      <c r="S594435" s="33"/>
      <c r="T594435" s="33"/>
    </row>
    <row r="594452" spans="19:20">
      <c r="S594452" s="33"/>
      <c r="T594452" s="33"/>
    </row>
    <row r="594469" spans="19:20">
      <c r="S594469" s="33"/>
      <c r="T594469" s="33"/>
    </row>
    <row r="594486" spans="19:20">
      <c r="S594486" s="33"/>
      <c r="T594486" s="33"/>
    </row>
    <row r="594503" spans="19:20">
      <c r="S594503" s="33"/>
      <c r="T594503" s="33"/>
    </row>
    <row r="594520" spans="19:20">
      <c r="S594520" s="33"/>
      <c r="T594520" s="33"/>
    </row>
    <row r="594537" spans="19:20">
      <c r="S594537" s="33"/>
      <c r="T594537" s="33"/>
    </row>
    <row r="594554" spans="19:20">
      <c r="S594554" s="33"/>
      <c r="T594554" s="33"/>
    </row>
    <row r="594571" spans="19:20">
      <c r="S594571" s="33"/>
      <c r="T594571" s="33"/>
    </row>
    <row r="594588" spans="19:20">
      <c r="S594588" s="33"/>
      <c r="T594588" s="33"/>
    </row>
    <row r="594605" spans="19:20">
      <c r="S594605" s="33"/>
      <c r="T594605" s="33"/>
    </row>
    <row r="594622" spans="19:20">
      <c r="S594622" s="33"/>
      <c r="T594622" s="33"/>
    </row>
    <row r="594639" spans="19:20">
      <c r="S594639" s="33"/>
      <c r="T594639" s="33"/>
    </row>
    <row r="594656" spans="19:20">
      <c r="S594656" s="33"/>
      <c r="T594656" s="33"/>
    </row>
    <row r="594673" spans="19:20">
      <c r="S594673" s="33"/>
      <c r="T594673" s="33"/>
    </row>
    <row r="594690" spans="19:20">
      <c r="S594690" s="33"/>
      <c r="T594690" s="33"/>
    </row>
    <row r="594707" spans="19:20">
      <c r="S594707" s="33"/>
      <c r="T594707" s="33"/>
    </row>
    <row r="594724" spans="19:20">
      <c r="S594724" s="33"/>
      <c r="T594724" s="33"/>
    </row>
    <row r="594741" spans="19:20">
      <c r="S594741" s="33"/>
      <c r="T594741" s="33"/>
    </row>
    <row r="594758" spans="19:20">
      <c r="S594758" s="33"/>
      <c r="T594758" s="33"/>
    </row>
    <row r="594775" spans="19:20">
      <c r="S594775" s="33"/>
      <c r="T594775" s="33"/>
    </row>
    <row r="594792" spans="19:20">
      <c r="S594792" s="33"/>
      <c r="T594792" s="33"/>
    </row>
    <row r="594809" spans="19:20">
      <c r="S594809" s="33"/>
      <c r="T594809" s="33"/>
    </row>
    <row r="594826" spans="19:20">
      <c r="S594826" s="33"/>
      <c r="T594826" s="33"/>
    </row>
    <row r="594843" spans="19:20">
      <c r="S594843" s="33"/>
      <c r="T594843" s="33"/>
    </row>
    <row r="594860" spans="19:20">
      <c r="S594860" s="33"/>
      <c r="T594860" s="33"/>
    </row>
    <row r="594877" spans="19:20">
      <c r="S594877" s="33"/>
      <c r="T594877" s="33"/>
    </row>
    <row r="594894" spans="19:20">
      <c r="S594894" s="33"/>
      <c r="T594894" s="33"/>
    </row>
    <row r="594911" spans="19:20">
      <c r="S594911" s="33"/>
      <c r="T594911" s="33"/>
    </row>
    <row r="594928" spans="19:20">
      <c r="S594928" s="33"/>
      <c r="T594928" s="33"/>
    </row>
    <row r="594945" spans="19:20">
      <c r="S594945" s="33"/>
      <c r="T594945" s="33"/>
    </row>
    <row r="594962" spans="19:20">
      <c r="S594962" s="33"/>
      <c r="T594962" s="33"/>
    </row>
    <row r="594979" spans="19:20">
      <c r="S594979" s="33"/>
      <c r="T594979" s="33"/>
    </row>
    <row r="594996" spans="19:20">
      <c r="S594996" s="33"/>
      <c r="T594996" s="33"/>
    </row>
    <row r="595013" spans="19:20">
      <c r="S595013" s="33"/>
      <c r="T595013" s="33"/>
    </row>
    <row r="595030" spans="19:20">
      <c r="S595030" s="33"/>
      <c r="T595030" s="33"/>
    </row>
    <row r="595047" spans="19:20">
      <c r="S595047" s="33"/>
      <c r="T595047" s="33"/>
    </row>
    <row r="595064" spans="19:20">
      <c r="S595064" s="33"/>
      <c r="T595064" s="33"/>
    </row>
    <row r="595081" spans="19:20">
      <c r="S595081" s="33"/>
      <c r="T595081" s="33"/>
    </row>
    <row r="595098" spans="19:20">
      <c r="S595098" s="33"/>
      <c r="T595098" s="33"/>
    </row>
    <row r="595115" spans="19:20">
      <c r="S595115" s="33"/>
      <c r="T595115" s="33"/>
    </row>
    <row r="595132" spans="19:20">
      <c r="S595132" s="33"/>
      <c r="T595132" s="33"/>
    </row>
    <row r="595149" spans="19:20">
      <c r="S595149" s="33"/>
      <c r="T595149" s="33"/>
    </row>
    <row r="595166" spans="19:20">
      <c r="S595166" s="33"/>
      <c r="T595166" s="33"/>
    </row>
    <row r="595183" spans="19:20">
      <c r="S595183" s="33"/>
      <c r="T595183" s="33"/>
    </row>
    <row r="595200" spans="19:20">
      <c r="S595200" s="33"/>
      <c r="T595200" s="33"/>
    </row>
    <row r="595217" spans="19:20">
      <c r="S595217" s="33"/>
      <c r="T595217" s="33"/>
    </row>
    <row r="595234" spans="19:20">
      <c r="S595234" s="33"/>
      <c r="T595234" s="33"/>
    </row>
    <row r="595251" spans="19:20">
      <c r="S595251" s="33"/>
      <c r="T595251" s="33"/>
    </row>
    <row r="595268" spans="19:20">
      <c r="S595268" s="33"/>
      <c r="T595268" s="33"/>
    </row>
    <row r="595285" spans="19:20">
      <c r="S595285" s="33"/>
      <c r="T595285" s="33"/>
    </row>
    <row r="595302" spans="19:20">
      <c r="S595302" s="33"/>
      <c r="T595302" s="33"/>
    </row>
    <row r="595319" spans="19:20">
      <c r="S595319" s="33"/>
      <c r="T595319" s="33"/>
    </row>
    <row r="595336" spans="19:20">
      <c r="S595336" s="33"/>
      <c r="T595336" s="33"/>
    </row>
    <row r="595353" spans="19:20">
      <c r="S595353" s="33"/>
      <c r="T595353" s="33"/>
    </row>
    <row r="595370" spans="19:20">
      <c r="S595370" s="33"/>
      <c r="T595370" s="33"/>
    </row>
    <row r="595387" spans="19:20">
      <c r="S595387" s="33"/>
      <c r="T595387" s="33"/>
    </row>
    <row r="595404" spans="19:20">
      <c r="S595404" s="33"/>
      <c r="T595404" s="33"/>
    </row>
    <row r="595421" spans="19:20">
      <c r="S595421" s="33"/>
      <c r="T595421" s="33"/>
    </row>
    <row r="595438" spans="19:20">
      <c r="S595438" s="33"/>
      <c r="T595438" s="33"/>
    </row>
    <row r="595455" spans="19:20">
      <c r="S595455" s="33"/>
      <c r="T595455" s="33"/>
    </row>
    <row r="595472" spans="19:20">
      <c r="S595472" s="33"/>
      <c r="T595472" s="33"/>
    </row>
    <row r="595489" spans="19:20">
      <c r="S595489" s="33"/>
      <c r="T595489" s="33"/>
    </row>
    <row r="595506" spans="19:20">
      <c r="S595506" s="33"/>
      <c r="T595506" s="33"/>
    </row>
    <row r="595523" spans="19:20">
      <c r="S595523" s="33"/>
      <c r="T595523" s="33"/>
    </row>
    <row r="595540" spans="19:20">
      <c r="S595540" s="33"/>
      <c r="T595540" s="33"/>
    </row>
    <row r="595557" spans="19:20">
      <c r="S595557" s="33"/>
      <c r="T595557" s="33"/>
    </row>
    <row r="595574" spans="19:20">
      <c r="S595574" s="33"/>
      <c r="T595574" s="33"/>
    </row>
    <row r="595591" spans="19:20">
      <c r="S595591" s="33"/>
      <c r="T595591" s="33"/>
    </row>
    <row r="595608" spans="19:20">
      <c r="S595608" s="33"/>
      <c r="T595608" s="33"/>
    </row>
    <row r="595625" spans="19:20">
      <c r="S595625" s="33"/>
      <c r="T595625" s="33"/>
    </row>
    <row r="595642" spans="19:20">
      <c r="S595642" s="33"/>
      <c r="T595642" s="33"/>
    </row>
    <row r="595659" spans="19:20">
      <c r="S595659" s="33"/>
      <c r="T595659" s="33"/>
    </row>
    <row r="595676" spans="19:20">
      <c r="S595676" s="33"/>
      <c r="T595676" s="33"/>
    </row>
    <row r="595693" spans="19:20">
      <c r="S595693" s="33"/>
      <c r="T595693" s="33"/>
    </row>
    <row r="595710" spans="19:20">
      <c r="S595710" s="33"/>
      <c r="T595710" s="33"/>
    </row>
    <row r="595727" spans="19:20">
      <c r="S595727" s="33"/>
      <c r="T595727" s="33"/>
    </row>
    <row r="595744" spans="19:20">
      <c r="S595744" s="33"/>
      <c r="T595744" s="33"/>
    </row>
    <row r="595761" spans="19:20">
      <c r="S595761" s="33"/>
      <c r="T595761" s="33"/>
    </row>
    <row r="595778" spans="19:20">
      <c r="S595778" s="33"/>
      <c r="T595778" s="33"/>
    </row>
    <row r="595795" spans="19:20">
      <c r="S595795" s="33"/>
      <c r="T595795" s="33"/>
    </row>
    <row r="595812" spans="19:20">
      <c r="S595812" s="33"/>
      <c r="T595812" s="33"/>
    </row>
    <row r="595829" spans="19:20">
      <c r="S595829" s="33"/>
      <c r="T595829" s="33"/>
    </row>
    <row r="595846" spans="19:20">
      <c r="S595846" s="33"/>
      <c r="T595846" s="33"/>
    </row>
    <row r="595863" spans="19:20">
      <c r="S595863" s="33"/>
      <c r="T595863" s="33"/>
    </row>
    <row r="595880" spans="19:20">
      <c r="S595880" s="33"/>
      <c r="T595880" s="33"/>
    </row>
    <row r="595897" spans="19:20">
      <c r="S595897" s="33"/>
      <c r="T595897" s="33"/>
    </row>
    <row r="595914" spans="19:20">
      <c r="S595914" s="33"/>
      <c r="T595914" s="33"/>
    </row>
    <row r="595931" spans="19:20">
      <c r="S595931" s="33"/>
      <c r="T595931" s="33"/>
    </row>
    <row r="595948" spans="19:20">
      <c r="S595948" s="33"/>
      <c r="T595948" s="33"/>
    </row>
    <row r="595965" spans="19:20">
      <c r="S595965" s="33"/>
      <c r="T595965" s="33"/>
    </row>
    <row r="595982" spans="19:20">
      <c r="S595982" s="33"/>
      <c r="T595982" s="33"/>
    </row>
    <row r="595999" spans="19:20">
      <c r="S595999" s="33"/>
      <c r="T595999" s="33"/>
    </row>
    <row r="596016" spans="19:20">
      <c r="S596016" s="33"/>
      <c r="T596016" s="33"/>
    </row>
    <row r="596033" spans="19:20">
      <c r="S596033" s="33"/>
      <c r="T596033" s="33"/>
    </row>
    <row r="596050" spans="19:20">
      <c r="S596050" s="33"/>
      <c r="T596050" s="33"/>
    </row>
    <row r="596067" spans="19:20">
      <c r="S596067" s="33"/>
      <c r="T596067" s="33"/>
    </row>
    <row r="596084" spans="19:20">
      <c r="S596084" s="33"/>
      <c r="T596084" s="33"/>
    </row>
    <row r="596101" spans="19:20">
      <c r="S596101" s="33"/>
      <c r="T596101" s="33"/>
    </row>
    <row r="596118" spans="19:20">
      <c r="S596118" s="33"/>
      <c r="T596118" s="33"/>
    </row>
    <row r="596135" spans="19:20">
      <c r="S596135" s="33"/>
      <c r="T596135" s="33"/>
    </row>
    <row r="596152" spans="19:20">
      <c r="S596152" s="33"/>
      <c r="T596152" s="33"/>
    </row>
    <row r="596169" spans="19:20">
      <c r="S596169" s="33"/>
      <c r="T596169" s="33"/>
    </row>
    <row r="596186" spans="19:20">
      <c r="S596186" s="33"/>
      <c r="T596186" s="33"/>
    </row>
    <row r="596203" spans="19:20">
      <c r="S596203" s="33"/>
      <c r="T596203" s="33"/>
    </row>
    <row r="596220" spans="19:20">
      <c r="S596220" s="33"/>
      <c r="T596220" s="33"/>
    </row>
    <row r="596237" spans="19:20">
      <c r="S596237" s="33"/>
      <c r="T596237" s="33"/>
    </row>
    <row r="596254" spans="19:20">
      <c r="S596254" s="33"/>
      <c r="T596254" s="33"/>
    </row>
    <row r="596271" spans="19:20">
      <c r="S596271" s="33"/>
      <c r="T596271" s="33"/>
    </row>
    <row r="596288" spans="19:20">
      <c r="S596288" s="33"/>
      <c r="T596288" s="33"/>
    </row>
    <row r="596305" spans="19:20">
      <c r="S596305" s="33"/>
      <c r="T596305" s="33"/>
    </row>
    <row r="596322" spans="19:20">
      <c r="S596322" s="33"/>
      <c r="T596322" s="33"/>
    </row>
    <row r="596339" spans="19:20">
      <c r="S596339" s="33"/>
      <c r="T596339" s="33"/>
    </row>
    <row r="596356" spans="19:20">
      <c r="S596356" s="33"/>
      <c r="T596356" s="33"/>
    </row>
    <row r="596373" spans="19:20">
      <c r="S596373" s="33"/>
      <c r="T596373" s="33"/>
    </row>
    <row r="596390" spans="19:20">
      <c r="S596390" s="33"/>
      <c r="T596390" s="33"/>
    </row>
    <row r="596407" spans="19:20">
      <c r="S596407" s="33"/>
      <c r="T596407" s="33"/>
    </row>
    <row r="596424" spans="19:20">
      <c r="S596424" s="33"/>
      <c r="T596424" s="33"/>
    </row>
    <row r="596441" spans="19:20">
      <c r="S596441" s="33"/>
      <c r="T596441" s="33"/>
    </row>
    <row r="596458" spans="19:20">
      <c r="S596458" s="33"/>
      <c r="T596458" s="33"/>
    </row>
    <row r="596475" spans="19:20">
      <c r="S596475" s="33"/>
      <c r="T596475" s="33"/>
    </row>
    <row r="596492" spans="19:20">
      <c r="S596492" s="33"/>
      <c r="T596492" s="33"/>
    </row>
    <row r="596509" spans="19:20">
      <c r="S596509" s="33"/>
      <c r="T596509" s="33"/>
    </row>
    <row r="596526" spans="19:20">
      <c r="S596526" s="33"/>
      <c r="T596526" s="33"/>
    </row>
    <row r="596543" spans="19:20">
      <c r="S596543" s="33"/>
      <c r="T596543" s="33"/>
    </row>
    <row r="596560" spans="19:20">
      <c r="S596560" s="33"/>
      <c r="T596560" s="33"/>
    </row>
    <row r="596577" spans="19:20">
      <c r="S596577" s="33"/>
      <c r="T596577" s="33"/>
    </row>
    <row r="596594" spans="19:20">
      <c r="S596594" s="33"/>
      <c r="T596594" s="33"/>
    </row>
    <row r="596611" spans="19:20">
      <c r="S596611" s="33"/>
      <c r="T596611" s="33"/>
    </row>
    <row r="596628" spans="19:20">
      <c r="S596628" s="33"/>
      <c r="T596628" s="33"/>
    </row>
    <row r="596645" spans="19:20">
      <c r="S596645" s="33"/>
      <c r="T596645" s="33"/>
    </row>
    <row r="596662" spans="19:20">
      <c r="S596662" s="33"/>
      <c r="T596662" s="33"/>
    </row>
    <row r="596679" spans="19:20">
      <c r="S596679" s="33"/>
      <c r="T596679" s="33"/>
    </row>
    <row r="596696" spans="19:20">
      <c r="S596696" s="33"/>
      <c r="T596696" s="33"/>
    </row>
    <row r="596713" spans="19:20">
      <c r="S596713" s="33"/>
      <c r="T596713" s="33"/>
    </row>
    <row r="596730" spans="19:20">
      <c r="S596730" s="33"/>
      <c r="T596730" s="33"/>
    </row>
    <row r="596747" spans="19:20">
      <c r="S596747" s="33"/>
      <c r="T596747" s="33"/>
    </row>
    <row r="596764" spans="19:20">
      <c r="S596764" s="33"/>
      <c r="T596764" s="33"/>
    </row>
    <row r="596781" spans="19:20">
      <c r="S596781" s="33"/>
      <c r="T596781" s="33"/>
    </row>
    <row r="596798" spans="19:20">
      <c r="S596798" s="33"/>
      <c r="T596798" s="33"/>
    </row>
    <row r="596815" spans="19:20">
      <c r="S596815" s="33"/>
      <c r="T596815" s="33"/>
    </row>
    <row r="596832" spans="19:20">
      <c r="S596832" s="33"/>
      <c r="T596832" s="33"/>
    </row>
    <row r="596849" spans="19:20">
      <c r="S596849" s="33"/>
      <c r="T596849" s="33"/>
    </row>
    <row r="596866" spans="19:20">
      <c r="S596866" s="33"/>
      <c r="T596866" s="33"/>
    </row>
    <row r="596883" spans="19:20">
      <c r="S596883" s="33"/>
      <c r="T596883" s="33"/>
    </row>
    <row r="596900" spans="19:20">
      <c r="S596900" s="33"/>
      <c r="T596900" s="33"/>
    </row>
    <row r="596917" spans="19:20">
      <c r="S596917" s="33"/>
      <c r="T596917" s="33"/>
    </row>
    <row r="596934" spans="19:20">
      <c r="S596934" s="33"/>
      <c r="T596934" s="33"/>
    </row>
    <row r="596951" spans="19:20">
      <c r="S596951" s="33"/>
      <c r="T596951" s="33"/>
    </row>
    <row r="596968" spans="19:20">
      <c r="S596968" s="33"/>
      <c r="T596968" s="33"/>
    </row>
    <row r="596985" spans="19:20">
      <c r="S596985" s="33"/>
      <c r="T596985" s="33"/>
    </row>
    <row r="597002" spans="19:20">
      <c r="S597002" s="33"/>
      <c r="T597002" s="33"/>
    </row>
    <row r="597019" spans="19:20">
      <c r="S597019" s="33"/>
      <c r="T597019" s="33"/>
    </row>
    <row r="597036" spans="19:20">
      <c r="S597036" s="33"/>
      <c r="T597036" s="33"/>
    </row>
    <row r="597053" spans="19:20">
      <c r="S597053" s="33"/>
      <c r="T597053" s="33"/>
    </row>
    <row r="597070" spans="19:20">
      <c r="S597070" s="33"/>
      <c r="T597070" s="33"/>
    </row>
    <row r="597087" spans="19:20">
      <c r="S597087" s="33"/>
      <c r="T597087" s="33"/>
    </row>
    <row r="597104" spans="19:20">
      <c r="S597104" s="33"/>
      <c r="T597104" s="33"/>
    </row>
    <row r="597121" spans="19:20">
      <c r="S597121" s="33"/>
      <c r="T597121" s="33"/>
    </row>
    <row r="597138" spans="19:20">
      <c r="S597138" s="33"/>
      <c r="T597138" s="33"/>
    </row>
    <row r="597155" spans="19:20">
      <c r="S597155" s="33"/>
      <c r="T597155" s="33"/>
    </row>
    <row r="597172" spans="19:20">
      <c r="S597172" s="33"/>
      <c r="T597172" s="33"/>
    </row>
    <row r="597189" spans="19:20">
      <c r="S597189" s="33"/>
      <c r="T597189" s="33"/>
    </row>
    <row r="597206" spans="19:20">
      <c r="S597206" s="33"/>
      <c r="T597206" s="33"/>
    </row>
    <row r="597223" spans="19:20">
      <c r="S597223" s="33"/>
      <c r="T597223" s="33"/>
    </row>
    <row r="597240" spans="19:20">
      <c r="S597240" s="33"/>
      <c r="T597240" s="33"/>
    </row>
    <row r="597257" spans="19:20">
      <c r="S597257" s="33"/>
      <c r="T597257" s="33"/>
    </row>
    <row r="597274" spans="19:20">
      <c r="S597274" s="33"/>
      <c r="T597274" s="33"/>
    </row>
    <row r="597291" spans="19:20">
      <c r="S597291" s="33"/>
      <c r="T597291" s="33"/>
    </row>
    <row r="597308" spans="19:20">
      <c r="S597308" s="33"/>
      <c r="T597308" s="33"/>
    </row>
    <row r="597325" spans="19:20">
      <c r="S597325" s="33"/>
      <c r="T597325" s="33"/>
    </row>
    <row r="597342" spans="19:20">
      <c r="S597342" s="33"/>
      <c r="T597342" s="33"/>
    </row>
    <row r="597359" spans="19:20">
      <c r="S597359" s="33"/>
      <c r="T597359" s="33"/>
    </row>
    <row r="597376" spans="19:20">
      <c r="S597376" s="33"/>
      <c r="T597376" s="33"/>
    </row>
    <row r="597393" spans="19:20">
      <c r="S597393" s="33"/>
      <c r="T597393" s="33"/>
    </row>
    <row r="597410" spans="19:20">
      <c r="S597410" s="33"/>
      <c r="T597410" s="33"/>
    </row>
    <row r="597427" spans="19:20">
      <c r="S597427" s="33"/>
      <c r="T597427" s="33"/>
    </row>
    <row r="597444" spans="19:20">
      <c r="S597444" s="33"/>
      <c r="T597444" s="33"/>
    </row>
    <row r="597461" spans="19:20">
      <c r="S597461" s="33"/>
      <c r="T597461" s="33"/>
    </row>
    <row r="597478" spans="19:20">
      <c r="S597478" s="33"/>
      <c r="T597478" s="33"/>
    </row>
    <row r="597495" spans="19:20">
      <c r="S597495" s="33"/>
      <c r="T597495" s="33"/>
    </row>
    <row r="597512" spans="19:20">
      <c r="S597512" s="33"/>
      <c r="T597512" s="33"/>
    </row>
    <row r="597529" spans="19:20">
      <c r="S597529" s="33"/>
      <c r="T597529" s="33"/>
    </row>
    <row r="597546" spans="19:20">
      <c r="S597546" s="33"/>
      <c r="T597546" s="33"/>
    </row>
    <row r="597563" spans="19:20">
      <c r="S597563" s="33"/>
      <c r="T597563" s="33"/>
    </row>
    <row r="597580" spans="19:20">
      <c r="S597580" s="33"/>
      <c r="T597580" s="33"/>
    </row>
    <row r="597597" spans="19:20">
      <c r="S597597" s="33"/>
      <c r="T597597" s="33"/>
    </row>
    <row r="597614" spans="19:20">
      <c r="S597614" s="33"/>
      <c r="T597614" s="33"/>
    </row>
    <row r="597631" spans="19:20">
      <c r="S597631" s="33"/>
      <c r="T597631" s="33"/>
    </row>
    <row r="597648" spans="19:20">
      <c r="S597648" s="33"/>
      <c r="T597648" s="33"/>
    </row>
    <row r="597665" spans="19:20">
      <c r="S597665" s="33"/>
      <c r="T597665" s="33"/>
    </row>
    <row r="597682" spans="19:20">
      <c r="S597682" s="33"/>
      <c r="T597682" s="33"/>
    </row>
    <row r="597699" spans="19:20">
      <c r="S597699" s="33"/>
      <c r="T597699" s="33"/>
    </row>
    <row r="597716" spans="19:20">
      <c r="S597716" s="33"/>
      <c r="T597716" s="33"/>
    </row>
    <row r="597733" spans="19:20">
      <c r="S597733" s="33"/>
      <c r="T597733" s="33"/>
    </row>
    <row r="597750" spans="19:20">
      <c r="S597750" s="33"/>
      <c r="T597750" s="33"/>
    </row>
    <row r="597767" spans="19:20">
      <c r="S597767" s="33"/>
      <c r="T597767" s="33"/>
    </row>
    <row r="597784" spans="19:20">
      <c r="S597784" s="33"/>
      <c r="T597784" s="33"/>
    </row>
    <row r="597801" spans="19:20">
      <c r="S597801" s="33"/>
      <c r="T597801" s="33"/>
    </row>
    <row r="597818" spans="19:20">
      <c r="S597818" s="33"/>
      <c r="T597818" s="33"/>
    </row>
    <row r="597835" spans="19:20">
      <c r="S597835" s="33"/>
      <c r="T597835" s="33"/>
    </row>
    <row r="597852" spans="19:20">
      <c r="S597852" s="33"/>
      <c r="T597852" s="33"/>
    </row>
    <row r="597869" spans="19:20">
      <c r="S597869" s="33"/>
      <c r="T597869" s="33"/>
    </row>
    <row r="597886" spans="19:20">
      <c r="S597886" s="33"/>
      <c r="T597886" s="33"/>
    </row>
    <row r="597903" spans="19:20">
      <c r="S597903" s="33"/>
      <c r="T597903" s="33"/>
    </row>
    <row r="597920" spans="19:20">
      <c r="S597920" s="33"/>
      <c r="T597920" s="33"/>
    </row>
    <row r="597937" spans="19:20">
      <c r="S597937" s="33"/>
      <c r="T597937" s="33"/>
    </row>
    <row r="597954" spans="19:20">
      <c r="S597954" s="33"/>
      <c r="T597954" s="33"/>
    </row>
    <row r="597971" spans="19:20">
      <c r="S597971" s="33"/>
      <c r="T597971" s="33"/>
    </row>
    <row r="597988" spans="19:20">
      <c r="S597988" s="33"/>
      <c r="T597988" s="33"/>
    </row>
    <row r="598005" spans="19:20">
      <c r="S598005" s="33"/>
      <c r="T598005" s="33"/>
    </row>
    <row r="598022" spans="19:20">
      <c r="S598022" s="33"/>
      <c r="T598022" s="33"/>
    </row>
    <row r="598039" spans="19:20">
      <c r="S598039" s="33"/>
      <c r="T598039" s="33"/>
    </row>
    <row r="598056" spans="19:20">
      <c r="S598056" s="33"/>
      <c r="T598056" s="33"/>
    </row>
    <row r="598073" spans="19:20">
      <c r="S598073" s="33"/>
      <c r="T598073" s="33"/>
    </row>
    <row r="598090" spans="19:20">
      <c r="S598090" s="33"/>
      <c r="T598090" s="33"/>
    </row>
    <row r="598107" spans="19:20">
      <c r="S598107" s="33"/>
      <c r="T598107" s="33"/>
    </row>
    <row r="598124" spans="19:20">
      <c r="S598124" s="33"/>
      <c r="T598124" s="33"/>
    </row>
    <row r="598141" spans="19:20">
      <c r="S598141" s="33"/>
      <c r="T598141" s="33"/>
    </row>
    <row r="598158" spans="19:20">
      <c r="S598158" s="33"/>
      <c r="T598158" s="33"/>
    </row>
    <row r="598175" spans="19:20">
      <c r="S598175" s="33"/>
      <c r="T598175" s="33"/>
    </row>
    <row r="598192" spans="19:20">
      <c r="S598192" s="33"/>
      <c r="T598192" s="33"/>
    </row>
    <row r="598209" spans="19:20">
      <c r="S598209" s="33"/>
      <c r="T598209" s="33"/>
    </row>
    <row r="598226" spans="19:20">
      <c r="S598226" s="33"/>
      <c r="T598226" s="33"/>
    </row>
    <row r="598243" spans="19:20">
      <c r="S598243" s="33"/>
      <c r="T598243" s="33"/>
    </row>
    <row r="598260" spans="19:20">
      <c r="S598260" s="33"/>
      <c r="T598260" s="33"/>
    </row>
    <row r="598277" spans="19:20">
      <c r="S598277" s="33"/>
      <c r="T598277" s="33"/>
    </row>
    <row r="598294" spans="19:20">
      <c r="S598294" s="33"/>
      <c r="T598294" s="33"/>
    </row>
    <row r="598311" spans="19:20">
      <c r="S598311" s="33"/>
      <c r="T598311" s="33"/>
    </row>
    <row r="598328" spans="19:20">
      <c r="S598328" s="33"/>
      <c r="T598328" s="33"/>
    </row>
    <row r="598345" spans="19:20">
      <c r="S598345" s="33"/>
      <c r="T598345" s="33"/>
    </row>
    <row r="598362" spans="19:20">
      <c r="S598362" s="33"/>
      <c r="T598362" s="33"/>
    </row>
    <row r="598379" spans="19:20">
      <c r="S598379" s="33"/>
      <c r="T598379" s="33"/>
    </row>
    <row r="598396" spans="19:20">
      <c r="S598396" s="33"/>
      <c r="T598396" s="33"/>
    </row>
    <row r="598413" spans="19:20">
      <c r="S598413" s="33"/>
      <c r="T598413" s="33"/>
    </row>
    <row r="598430" spans="19:20">
      <c r="S598430" s="33"/>
      <c r="T598430" s="33"/>
    </row>
    <row r="598447" spans="19:20">
      <c r="S598447" s="33"/>
      <c r="T598447" s="33"/>
    </row>
    <row r="598464" spans="19:20">
      <c r="S598464" s="33"/>
      <c r="T598464" s="33"/>
    </row>
    <row r="598481" spans="19:20">
      <c r="S598481" s="33"/>
      <c r="T598481" s="33"/>
    </row>
    <row r="598498" spans="19:20">
      <c r="S598498" s="33"/>
      <c r="T598498" s="33"/>
    </row>
    <row r="598515" spans="19:20">
      <c r="S598515" s="33"/>
      <c r="T598515" s="33"/>
    </row>
    <row r="598532" spans="19:20">
      <c r="S598532" s="33"/>
      <c r="T598532" s="33"/>
    </row>
    <row r="598549" spans="19:20">
      <c r="S598549" s="33"/>
      <c r="T598549" s="33"/>
    </row>
    <row r="598566" spans="19:20">
      <c r="S598566" s="33"/>
      <c r="T598566" s="33"/>
    </row>
    <row r="598583" spans="19:20">
      <c r="S598583" s="33"/>
      <c r="T598583" s="33"/>
    </row>
    <row r="598600" spans="19:20">
      <c r="S598600" s="33"/>
      <c r="T598600" s="33"/>
    </row>
    <row r="598617" spans="19:20">
      <c r="S598617" s="33"/>
      <c r="T598617" s="33"/>
    </row>
    <row r="598634" spans="19:20">
      <c r="S598634" s="33"/>
      <c r="T598634" s="33"/>
    </row>
    <row r="598651" spans="19:20">
      <c r="S598651" s="33"/>
      <c r="T598651" s="33"/>
    </row>
    <row r="598668" spans="19:20">
      <c r="S598668" s="33"/>
      <c r="T598668" s="33"/>
    </row>
    <row r="598685" spans="19:20">
      <c r="S598685" s="33"/>
      <c r="T598685" s="33"/>
    </row>
    <row r="598702" spans="19:20">
      <c r="S598702" s="33"/>
      <c r="T598702" s="33"/>
    </row>
    <row r="598719" spans="19:20">
      <c r="S598719" s="33"/>
      <c r="T598719" s="33"/>
    </row>
    <row r="598736" spans="19:20">
      <c r="S598736" s="33"/>
      <c r="T598736" s="33"/>
    </row>
    <row r="598753" spans="19:20">
      <c r="S598753" s="33"/>
      <c r="T598753" s="33"/>
    </row>
    <row r="598770" spans="19:20">
      <c r="S598770" s="33"/>
      <c r="T598770" s="33"/>
    </row>
    <row r="598787" spans="19:20">
      <c r="S598787" s="33"/>
      <c r="T598787" s="33"/>
    </row>
    <row r="598804" spans="19:20">
      <c r="S598804" s="33"/>
      <c r="T598804" s="33"/>
    </row>
    <row r="598821" spans="19:20">
      <c r="S598821" s="33"/>
      <c r="T598821" s="33"/>
    </row>
    <row r="598838" spans="19:20">
      <c r="S598838" s="33"/>
      <c r="T598838" s="33"/>
    </row>
    <row r="598855" spans="19:20">
      <c r="S598855" s="33"/>
      <c r="T598855" s="33"/>
    </row>
    <row r="598872" spans="19:20">
      <c r="S598872" s="33"/>
      <c r="T598872" s="33"/>
    </row>
    <row r="598889" spans="19:20">
      <c r="S598889" s="33"/>
      <c r="T598889" s="33"/>
    </row>
    <row r="598906" spans="19:20">
      <c r="S598906" s="33"/>
      <c r="T598906" s="33"/>
    </row>
    <row r="598923" spans="19:20">
      <c r="S598923" s="33"/>
      <c r="T598923" s="33"/>
    </row>
    <row r="598940" spans="19:20">
      <c r="S598940" s="33"/>
      <c r="T598940" s="33"/>
    </row>
    <row r="598957" spans="19:20">
      <c r="S598957" s="33"/>
      <c r="T598957" s="33"/>
    </row>
    <row r="598974" spans="19:20">
      <c r="S598974" s="33"/>
      <c r="T598974" s="33"/>
    </row>
    <row r="598991" spans="19:20">
      <c r="S598991" s="33"/>
      <c r="T598991" s="33"/>
    </row>
    <row r="599008" spans="19:20">
      <c r="S599008" s="33"/>
      <c r="T599008" s="33"/>
    </row>
    <row r="599025" spans="19:20">
      <c r="S599025" s="33"/>
      <c r="T599025" s="33"/>
    </row>
    <row r="599042" spans="19:20">
      <c r="S599042" s="33"/>
      <c r="T599042" s="33"/>
    </row>
    <row r="599059" spans="19:20">
      <c r="S599059" s="33"/>
      <c r="T599059" s="33"/>
    </row>
    <row r="599076" spans="19:20">
      <c r="S599076" s="33"/>
      <c r="T599076" s="33"/>
    </row>
    <row r="599093" spans="19:20">
      <c r="S599093" s="33"/>
      <c r="T599093" s="33"/>
    </row>
    <row r="599110" spans="19:20">
      <c r="S599110" s="33"/>
      <c r="T599110" s="33"/>
    </row>
    <row r="599127" spans="19:20">
      <c r="S599127" s="33"/>
      <c r="T599127" s="33"/>
    </row>
    <row r="599144" spans="19:20">
      <c r="S599144" s="33"/>
      <c r="T599144" s="33"/>
    </row>
    <row r="599161" spans="19:20">
      <c r="S599161" s="33"/>
      <c r="T599161" s="33"/>
    </row>
    <row r="599178" spans="19:20">
      <c r="S599178" s="33"/>
      <c r="T599178" s="33"/>
    </row>
    <row r="599195" spans="19:20">
      <c r="S599195" s="33"/>
      <c r="T599195" s="33"/>
    </row>
    <row r="599212" spans="19:20">
      <c r="S599212" s="33"/>
      <c r="T599212" s="33"/>
    </row>
    <row r="599229" spans="19:20">
      <c r="S599229" s="33"/>
      <c r="T599229" s="33"/>
    </row>
    <row r="599246" spans="19:20">
      <c r="S599246" s="33"/>
      <c r="T599246" s="33"/>
    </row>
    <row r="599263" spans="19:20">
      <c r="S599263" s="33"/>
      <c r="T599263" s="33"/>
    </row>
    <row r="599280" spans="19:20">
      <c r="S599280" s="33"/>
      <c r="T599280" s="33"/>
    </row>
    <row r="599297" spans="19:20">
      <c r="S599297" s="33"/>
      <c r="T599297" s="33"/>
    </row>
    <row r="599314" spans="19:20">
      <c r="S599314" s="33"/>
      <c r="T599314" s="33"/>
    </row>
    <row r="599331" spans="19:20">
      <c r="S599331" s="33"/>
      <c r="T599331" s="33"/>
    </row>
    <row r="599348" spans="19:20">
      <c r="S599348" s="33"/>
      <c r="T599348" s="33"/>
    </row>
    <row r="599365" spans="19:20">
      <c r="S599365" s="33"/>
      <c r="T599365" s="33"/>
    </row>
    <row r="599382" spans="19:20">
      <c r="S599382" s="33"/>
      <c r="T599382" s="33"/>
    </row>
    <row r="599399" spans="19:20">
      <c r="S599399" s="33"/>
      <c r="T599399" s="33"/>
    </row>
    <row r="599416" spans="19:20">
      <c r="S599416" s="33"/>
      <c r="T599416" s="33"/>
    </row>
    <row r="599433" spans="19:20">
      <c r="S599433" s="33"/>
      <c r="T599433" s="33"/>
    </row>
    <row r="599450" spans="19:20">
      <c r="S599450" s="33"/>
      <c r="T599450" s="33"/>
    </row>
    <row r="599467" spans="19:20">
      <c r="S599467" s="33"/>
      <c r="T599467" s="33"/>
    </row>
    <row r="599484" spans="19:20">
      <c r="S599484" s="33"/>
      <c r="T599484" s="33"/>
    </row>
    <row r="599501" spans="19:20">
      <c r="S599501" s="33"/>
      <c r="T599501" s="33"/>
    </row>
    <row r="599518" spans="19:20">
      <c r="S599518" s="33"/>
      <c r="T599518" s="33"/>
    </row>
    <row r="599535" spans="19:20">
      <c r="S599535" s="33"/>
      <c r="T599535" s="33"/>
    </row>
    <row r="599552" spans="19:20">
      <c r="S599552" s="33"/>
      <c r="T599552" s="33"/>
    </row>
    <row r="599569" spans="19:20">
      <c r="S599569" s="33"/>
      <c r="T599569" s="33"/>
    </row>
    <row r="599586" spans="19:20">
      <c r="S599586" s="33"/>
      <c r="T599586" s="33"/>
    </row>
    <row r="599603" spans="19:20">
      <c r="S599603" s="33"/>
      <c r="T599603" s="33"/>
    </row>
    <row r="599620" spans="19:20">
      <c r="S599620" s="33"/>
      <c r="T599620" s="33"/>
    </row>
    <row r="599637" spans="19:20">
      <c r="S599637" s="33"/>
      <c r="T599637" s="33"/>
    </row>
    <row r="599654" spans="19:20">
      <c r="S599654" s="33"/>
      <c r="T599654" s="33"/>
    </row>
    <row r="599671" spans="19:20">
      <c r="S599671" s="33"/>
      <c r="T599671" s="33"/>
    </row>
    <row r="599688" spans="19:20">
      <c r="S599688" s="33"/>
      <c r="T599688" s="33"/>
    </row>
    <row r="599705" spans="19:20">
      <c r="S599705" s="33"/>
      <c r="T599705" s="33"/>
    </row>
    <row r="599722" spans="19:20">
      <c r="S599722" s="33"/>
      <c r="T599722" s="33"/>
    </row>
    <row r="599739" spans="19:20">
      <c r="S599739" s="33"/>
      <c r="T599739" s="33"/>
    </row>
    <row r="599756" spans="19:20">
      <c r="S599756" s="33"/>
      <c r="T599756" s="33"/>
    </row>
    <row r="599773" spans="19:20">
      <c r="S599773" s="33"/>
      <c r="T599773" s="33"/>
    </row>
    <row r="599790" spans="19:20">
      <c r="S599790" s="33"/>
      <c r="T599790" s="33"/>
    </row>
    <row r="599807" spans="19:20">
      <c r="S599807" s="33"/>
      <c r="T599807" s="33"/>
    </row>
    <row r="599824" spans="19:20">
      <c r="S599824" s="33"/>
      <c r="T599824" s="33"/>
    </row>
    <row r="599841" spans="19:20">
      <c r="S599841" s="33"/>
      <c r="T599841" s="33"/>
    </row>
    <row r="599858" spans="19:20">
      <c r="S599858" s="33"/>
      <c r="T599858" s="33"/>
    </row>
    <row r="599875" spans="19:20">
      <c r="S599875" s="33"/>
      <c r="T599875" s="33"/>
    </row>
    <row r="599892" spans="19:20">
      <c r="S599892" s="33"/>
      <c r="T599892" s="33"/>
    </row>
    <row r="599909" spans="19:20">
      <c r="S599909" s="33"/>
      <c r="T599909" s="33"/>
    </row>
    <row r="599926" spans="19:20">
      <c r="S599926" s="33"/>
      <c r="T599926" s="33"/>
    </row>
    <row r="599943" spans="19:20">
      <c r="S599943" s="33"/>
      <c r="T599943" s="33"/>
    </row>
    <row r="599960" spans="19:20">
      <c r="S599960" s="33"/>
      <c r="T599960" s="33"/>
    </row>
    <row r="599977" spans="19:20">
      <c r="S599977" s="33"/>
      <c r="T599977" s="33"/>
    </row>
    <row r="599994" spans="19:20">
      <c r="S599994" s="33"/>
      <c r="T599994" s="33"/>
    </row>
    <row r="600011" spans="19:20">
      <c r="S600011" s="33"/>
      <c r="T600011" s="33"/>
    </row>
    <row r="600028" spans="19:20">
      <c r="S600028" s="33"/>
      <c r="T600028" s="33"/>
    </row>
    <row r="600045" spans="19:20">
      <c r="S600045" s="33"/>
      <c r="T600045" s="33"/>
    </row>
    <row r="600062" spans="19:20">
      <c r="S600062" s="33"/>
      <c r="T600062" s="33"/>
    </row>
    <row r="600079" spans="19:20">
      <c r="S600079" s="33"/>
      <c r="T600079" s="33"/>
    </row>
    <row r="600096" spans="19:20">
      <c r="S600096" s="33"/>
      <c r="T600096" s="33"/>
    </row>
    <row r="600113" spans="19:20">
      <c r="S600113" s="33"/>
      <c r="T600113" s="33"/>
    </row>
    <row r="600130" spans="19:20">
      <c r="S600130" s="33"/>
      <c r="T600130" s="33"/>
    </row>
    <row r="600147" spans="19:20">
      <c r="S600147" s="33"/>
      <c r="T600147" s="33"/>
    </row>
    <row r="600164" spans="19:20">
      <c r="S600164" s="33"/>
      <c r="T600164" s="33"/>
    </row>
    <row r="600181" spans="19:20">
      <c r="S600181" s="33"/>
      <c r="T600181" s="33"/>
    </row>
    <row r="600198" spans="19:20">
      <c r="S600198" s="33"/>
      <c r="T600198" s="33"/>
    </row>
    <row r="600215" spans="19:20">
      <c r="S600215" s="33"/>
      <c r="T600215" s="33"/>
    </row>
    <row r="600232" spans="19:20">
      <c r="S600232" s="33"/>
      <c r="T600232" s="33"/>
    </row>
    <row r="600249" spans="19:20">
      <c r="S600249" s="33"/>
      <c r="T600249" s="33"/>
    </row>
    <row r="600266" spans="19:20">
      <c r="S600266" s="33"/>
      <c r="T600266" s="33"/>
    </row>
    <row r="600283" spans="19:20">
      <c r="S600283" s="33"/>
      <c r="T600283" s="33"/>
    </row>
    <row r="600300" spans="19:20">
      <c r="S600300" s="33"/>
      <c r="T600300" s="33"/>
    </row>
    <row r="600317" spans="19:20">
      <c r="S600317" s="33"/>
      <c r="T600317" s="33"/>
    </row>
    <row r="600334" spans="19:20">
      <c r="S600334" s="33"/>
      <c r="T600334" s="33"/>
    </row>
    <row r="600351" spans="19:20">
      <c r="S600351" s="33"/>
      <c r="T600351" s="33"/>
    </row>
    <row r="600368" spans="19:20">
      <c r="S600368" s="33"/>
      <c r="T600368" s="33"/>
    </row>
    <row r="600385" spans="19:20">
      <c r="S600385" s="33"/>
      <c r="T600385" s="33"/>
    </row>
    <row r="600402" spans="19:20">
      <c r="S600402" s="33"/>
      <c r="T600402" s="33"/>
    </row>
    <row r="600419" spans="19:20">
      <c r="S600419" s="33"/>
      <c r="T600419" s="33"/>
    </row>
    <row r="600436" spans="19:20">
      <c r="S600436" s="33"/>
      <c r="T600436" s="33"/>
    </row>
    <row r="600453" spans="19:20">
      <c r="S600453" s="33"/>
      <c r="T600453" s="33"/>
    </row>
    <row r="600470" spans="19:20">
      <c r="S600470" s="33"/>
      <c r="T600470" s="33"/>
    </row>
    <row r="600487" spans="19:20">
      <c r="S600487" s="33"/>
      <c r="T600487" s="33"/>
    </row>
    <row r="600504" spans="19:20">
      <c r="S600504" s="33"/>
      <c r="T600504" s="33"/>
    </row>
    <row r="600521" spans="19:20">
      <c r="S600521" s="33"/>
      <c r="T600521" s="33"/>
    </row>
    <row r="600538" spans="19:20">
      <c r="S600538" s="33"/>
      <c r="T600538" s="33"/>
    </row>
    <row r="600555" spans="19:20">
      <c r="S600555" s="33"/>
      <c r="T600555" s="33"/>
    </row>
    <row r="600572" spans="19:20">
      <c r="S600572" s="33"/>
      <c r="T600572" s="33"/>
    </row>
    <row r="600589" spans="19:20">
      <c r="S600589" s="33"/>
      <c r="T600589" s="33"/>
    </row>
    <row r="600606" spans="19:20">
      <c r="S600606" s="33"/>
      <c r="T600606" s="33"/>
    </row>
    <row r="600623" spans="19:20">
      <c r="S600623" s="33"/>
      <c r="T600623" s="33"/>
    </row>
    <row r="600640" spans="19:20">
      <c r="S600640" s="33"/>
      <c r="T600640" s="33"/>
    </row>
    <row r="600657" spans="19:20">
      <c r="S600657" s="33"/>
      <c r="T600657" s="33"/>
    </row>
    <row r="600674" spans="19:20">
      <c r="S600674" s="33"/>
      <c r="T600674" s="33"/>
    </row>
    <row r="600691" spans="19:20">
      <c r="S600691" s="33"/>
      <c r="T600691" s="33"/>
    </row>
    <row r="600708" spans="19:20">
      <c r="S600708" s="33"/>
      <c r="T600708" s="33"/>
    </row>
    <row r="600725" spans="19:20">
      <c r="S600725" s="33"/>
      <c r="T600725" s="33"/>
    </row>
    <row r="600742" spans="19:20">
      <c r="S600742" s="33"/>
      <c r="T600742" s="33"/>
    </row>
    <row r="600759" spans="19:20">
      <c r="S600759" s="33"/>
      <c r="T600759" s="33"/>
    </row>
    <row r="600776" spans="19:20">
      <c r="S600776" s="33"/>
      <c r="T600776" s="33"/>
    </row>
    <row r="600793" spans="19:20">
      <c r="S600793" s="33"/>
      <c r="T600793" s="33"/>
    </row>
    <row r="600810" spans="19:20">
      <c r="S600810" s="33"/>
      <c r="T600810" s="33"/>
    </row>
    <row r="600827" spans="19:20">
      <c r="S600827" s="33"/>
      <c r="T600827" s="33"/>
    </row>
    <row r="600844" spans="19:20">
      <c r="S600844" s="33"/>
      <c r="T600844" s="33"/>
    </row>
    <row r="600861" spans="19:20">
      <c r="S600861" s="33"/>
      <c r="T600861" s="33"/>
    </row>
    <row r="600878" spans="19:20">
      <c r="S600878" s="33"/>
      <c r="T600878" s="33"/>
    </row>
    <row r="600895" spans="19:20">
      <c r="S600895" s="33"/>
      <c r="T600895" s="33"/>
    </row>
    <row r="600912" spans="19:20">
      <c r="S600912" s="33"/>
      <c r="T600912" s="33"/>
    </row>
    <row r="600929" spans="19:20">
      <c r="S600929" s="33"/>
      <c r="T600929" s="33"/>
    </row>
    <row r="600946" spans="19:20">
      <c r="S600946" s="33"/>
      <c r="T600946" s="33"/>
    </row>
    <row r="600963" spans="19:20">
      <c r="S600963" s="33"/>
      <c r="T600963" s="33"/>
    </row>
    <row r="600980" spans="19:20">
      <c r="S600980" s="33"/>
      <c r="T600980" s="33"/>
    </row>
    <row r="600997" spans="19:20">
      <c r="S600997" s="33"/>
      <c r="T600997" s="33"/>
    </row>
    <row r="601014" spans="19:20">
      <c r="S601014" s="33"/>
      <c r="T601014" s="33"/>
    </row>
    <row r="601031" spans="19:20">
      <c r="S601031" s="33"/>
      <c r="T601031" s="33"/>
    </row>
    <row r="601048" spans="19:20">
      <c r="S601048" s="33"/>
      <c r="T601048" s="33"/>
    </row>
    <row r="601065" spans="19:20">
      <c r="S601065" s="33"/>
      <c r="T601065" s="33"/>
    </row>
    <row r="601082" spans="19:20">
      <c r="S601082" s="33"/>
      <c r="T601082" s="33"/>
    </row>
    <row r="601099" spans="19:20">
      <c r="S601099" s="33"/>
      <c r="T601099" s="33"/>
    </row>
    <row r="601116" spans="19:20">
      <c r="S601116" s="33"/>
      <c r="T601116" s="33"/>
    </row>
    <row r="601133" spans="19:20">
      <c r="S601133" s="33"/>
      <c r="T601133" s="33"/>
    </row>
    <row r="601150" spans="19:20">
      <c r="S601150" s="33"/>
      <c r="T601150" s="33"/>
    </row>
    <row r="601167" spans="19:20">
      <c r="S601167" s="33"/>
      <c r="T601167" s="33"/>
    </row>
    <row r="601184" spans="19:20">
      <c r="S601184" s="33"/>
      <c r="T601184" s="33"/>
    </row>
    <row r="601201" spans="19:20">
      <c r="S601201" s="33"/>
      <c r="T601201" s="33"/>
    </row>
    <row r="601218" spans="19:20">
      <c r="S601218" s="33"/>
      <c r="T601218" s="33"/>
    </row>
    <row r="601235" spans="19:20">
      <c r="S601235" s="33"/>
      <c r="T601235" s="33"/>
    </row>
    <row r="601252" spans="19:20">
      <c r="S601252" s="33"/>
      <c r="T601252" s="33"/>
    </row>
    <row r="601269" spans="19:20">
      <c r="S601269" s="33"/>
      <c r="T601269" s="33"/>
    </row>
    <row r="601286" spans="19:20">
      <c r="S601286" s="33"/>
      <c r="T601286" s="33"/>
    </row>
    <row r="601303" spans="19:20">
      <c r="S601303" s="33"/>
      <c r="T601303" s="33"/>
    </row>
    <row r="601320" spans="19:20">
      <c r="S601320" s="33"/>
      <c r="T601320" s="33"/>
    </row>
    <row r="601337" spans="19:20">
      <c r="S601337" s="33"/>
      <c r="T601337" s="33"/>
    </row>
    <row r="601354" spans="19:20">
      <c r="S601354" s="33"/>
      <c r="T601354" s="33"/>
    </row>
    <row r="601371" spans="19:20">
      <c r="S601371" s="33"/>
      <c r="T601371" s="33"/>
    </row>
    <row r="601388" spans="19:20">
      <c r="S601388" s="33"/>
      <c r="T601388" s="33"/>
    </row>
    <row r="601405" spans="19:20">
      <c r="S601405" s="33"/>
      <c r="T601405" s="33"/>
    </row>
    <row r="601422" spans="19:20">
      <c r="S601422" s="33"/>
      <c r="T601422" s="33"/>
    </row>
    <row r="601439" spans="19:20">
      <c r="S601439" s="33"/>
      <c r="T601439" s="33"/>
    </row>
    <row r="601456" spans="19:20">
      <c r="S601456" s="33"/>
      <c r="T601456" s="33"/>
    </row>
    <row r="601473" spans="19:20">
      <c r="S601473" s="33"/>
      <c r="T601473" s="33"/>
    </row>
    <row r="601490" spans="19:20">
      <c r="S601490" s="33"/>
      <c r="T601490" s="33"/>
    </row>
    <row r="601507" spans="19:20">
      <c r="S601507" s="33"/>
      <c r="T601507" s="33"/>
    </row>
    <row r="601524" spans="19:20">
      <c r="S601524" s="33"/>
      <c r="T601524" s="33"/>
    </row>
    <row r="601541" spans="19:20">
      <c r="S601541" s="33"/>
      <c r="T601541" s="33"/>
    </row>
    <row r="601558" spans="19:20">
      <c r="S601558" s="33"/>
      <c r="T601558" s="33"/>
    </row>
    <row r="601575" spans="19:20">
      <c r="S601575" s="33"/>
      <c r="T601575" s="33"/>
    </row>
    <row r="601592" spans="19:20">
      <c r="S601592" s="33"/>
      <c r="T601592" s="33"/>
    </row>
    <row r="601609" spans="19:20">
      <c r="S601609" s="33"/>
      <c r="T601609" s="33"/>
    </row>
    <row r="601626" spans="19:20">
      <c r="S601626" s="33"/>
      <c r="T601626" s="33"/>
    </row>
    <row r="601643" spans="19:20">
      <c r="S601643" s="33"/>
      <c r="T601643" s="33"/>
    </row>
    <row r="601660" spans="19:20">
      <c r="S601660" s="33"/>
      <c r="T601660" s="33"/>
    </row>
    <row r="601677" spans="19:20">
      <c r="S601677" s="33"/>
      <c r="T601677" s="33"/>
    </row>
    <row r="601694" spans="19:20">
      <c r="S601694" s="33"/>
      <c r="T601694" s="33"/>
    </row>
    <row r="601711" spans="19:20">
      <c r="S601711" s="33"/>
      <c r="T601711" s="33"/>
    </row>
    <row r="601728" spans="19:20">
      <c r="S601728" s="33"/>
      <c r="T601728" s="33"/>
    </row>
    <row r="601745" spans="19:20">
      <c r="S601745" s="33"/>
      <c r="T601745" s="33"/>
    </row>
    <row r="601762" spans="19:20">
      <c r="S601762" s="33"/>
      <c r="T601762" s="33"/>
    </row>
    <row r="601779" spans="19:20">
      <c r="S601779" s="33"/>
      <c r="T601779" s="33"/>
    </row>
    <row r="601796" spans="19:20">
      <c r="S601796" s="33"/>
      <c r="T601796" s="33"/>
    </row>
    <row r="601813" spans="19:20">
      <c r="S601813" s="33"/>
      <c r="T601813" s="33"/>
    </row>
    <row r="601830" spans="19:20">
      <c r="S601830" s="33"/>
      <c r="T601830" s="33"/>
    </row>
    <row r="601847" spans="19:20">
      <c r="S601847" s="33"/>
      <c r="T601847" s="33"/>
    </row>
    <row r="601864" spans="19:20">
      <c r="S601864" s="33"/>
      <c r="T601864" s="33"/>
    </row>
    <row r="601881" spans="19:20">
      <c r="S601881" s="33"/>
      <c r="T601881" s="33"/>
    </row>
    <row r="601898" spans="19:20">
      <c r="S601898" s="33"/>
      <c r="T601898" s="33"/>
    </row>
    <row r="601915" spans="19:20">
      <c r="S601915" s="33"/>
      <c r="T601915" s="33"/>
    </row>
    <row r="601932" spans="19:20">
      <c r="S601932" s="33"/>
      <c r="T601932" s="33"/>
    </row>
    <row r="601949" spans="19:20">
      <c r="S601949" s="33"/>
      <c r="T601949" s="33"/>
    </row>
    <row r="601966" spans="19:20">
      <c r="S601966" s="33"/>
      <c r="T601966" s="33"/>
    </row>
    <row r="601983" spans="19:20">
      <c r="S601983" s="33"/>
      <c r="T601983" s="33"/>
    </row>
    <row r="602000" spans="19:20">
      <c r="S602000" s="33"/>
      <c r="T602000" s="33"/>
    </row>
    <row r="602017" spans="19:20">
      <c r="S602017" s="33"/>
      <c r="T602017" s="33"/>
    </row>
    <row r="602034" spans="19:20">
      <c r="S602034" s="33"/>
      <c r="T602034" s="33"/>
    </row>
    <row r="602051" spans="19:20">
      <c r="S602051" s="33"/>
      <c r="T602051" s="33"/>
    </row>
    <row r="602068" spans="19:20">
      <c r="S602068" s="33"/>
      <c r="T602068" s="33"/>
    </row>
    <row r="602085" spans="19:20">
      <c r="S602085" s="33"/>
      <c r="T602085" s="33"/>
    </row>
    <row r="602102" spans="19:20">
      <c r="S602102" s="33"/>
      <c r="T602102" s="33"/>
    </row>
    <row r="602119" spans="19:20">
      <c r="S602119" s="33"/>
      <c r="T602119" s="33"/>
    </row>
    <row r="602136" spans="19:20">
      <c r="S602136" s="33"/>
      <c r="T602136" s="33"/>
    </row>
    <row r="602153" spans="19:20">
      <c r="S602153" s="33"/>
      <c r="T602153" s="33"/>
    </row>
    <row r="602170" spans="19:20">
      <c r="S602170" s="33"/>
      <c r="T602170" s="33"/>
    </row>
    <row r="602187" spans="19:20">
      <c r="S602187" s="33"/>
      <c r="T602187" s="33"/>
    </row>
    <row r="602204" spans="19:20">
      <c r="S602204" s="33"/>
      <c r="T602204" s="33"/>
    </row>
    <row r="602221" spans="19:20">
      <c r="S602221" s="33"/>
      <c r="T602221" s="33"/>
    </row>
    <row r="602238" spans="19:20">
      <c r="S602238" s="33"/>
      <c r="T602238" s="33"/>
    </row>
    <row r="602255" spans="19:20">
      <c r="S602255" s="33"/>
      <c r="T602255" s="33"/>
    </row>
    <row r="602272" spans="19:20">
      <c r="S602272" s="33"/>
      <c r="T602272" s="33"/>
    </row>
    <row r="602289" spans="19:20">
      <c r="S602289" s="33"/>
      <c r="T602289" s="33"/>
    </row>
    <row r="602306" spans="19:20">
      <c r="S602306" s="33"/>
      <c r="T602306" s="33"/>
    </row>
    <row r="602323" spans="19:20">
      <c r="S602323" s="33"/>
      <c r="T602323" s="33"/>
    </row>
    <row r="602340" spans="19:20">
      <c r="S602340" s="33"/>
      <c r="T602340" s="33"/>
    </row>
    <row r="602357" spans="19:20">
      <c r="S602357" s="33"/>
      <c r="T602357" s="33"/>
    </row>
    <row r="602374" spans="19:20">
      <c r="S602374" s="33"/>
      <c r="T602374" s="33"/>
    </row>
    <row r="602391" spans="19:20">
      <c r="S602391" s="33"/>
      <c r="T602391" s="33"/>
    </row>
    <row r="602408" spans="19:20">
      <c r="S602408" s="33"/>
      <c r="T602408" s="33"/>
    </row>
    <row r="602425" spans="19:20">
      <c r="S602425" s="33"/>
      <c r="T602425" s="33"/>
    </row>
    <row r="602442" spans="19:20">
      <c r="S602442" s="33"/>
      <c r="T602442" s="33"/>
    </row>
    <row r="602459" spans="19:20">
      <c r="S602459" s="33"/>
      <c r="T602459" s="33"/>
    </row>
    <row r="602476" spans="19:20">
      <c r="S602476" s="33"/>
      <c r="T602476" s="33"/>
    </row>
    <row r="602493" spans="19:20">
      <c r="S602493" s="33"/>
      <c r="T602493" s="33"/>
    </row>
    <row r="602510" spans="19:20">
      <c r="S602510" s="33"/>
      <c r="T602510" s="33"/>
    </row>
    <row r="602527" spans="19:20">
      <c r="S602527" s="33"/>
      <c r="T602527" s="33"/>
    </row>
    <row r="602544" spans="19:20">
      <c r="S602544" s="33"/>
      <c r="T602544" s="33"/>
    </row>
    <row r="602561" spans="19:20">
      <c r="S602561" s="33"/>
      <c r="T602561" s="33"/>
    </row>
    <row r="602578" spans="19:20">
      <c r="S602578" s="33"/>
      <c r="T602578" s="33"/>
    </row>
    <row r="602595" spans="19:20">
      <c r="S602595" s="33"/>
      <c r="T602595" s="33"/>
    </row>
    <row r="602612" spans="19:20">
      <c r="S602612" s="33"/>
      <c r="T602612" s="33"/>
    </row>
    <row r="602629" spans="19:20">
      <c r="S602629" s="33"/>
      <c r="T602629" s="33"/>
    </row>
    <row r="602646" spans="19:20">
      <c r="S602646" s="33"/>
      <c r="T602646" s="33"/>
    </row>
    <row r="602663" spans="19:20">
      <c r="S602663" s="33"/>
      <c r="T602663" s="33"/>
    </row>
    <row r="602680" spans="19:20">
      <c r="S602680" s="33"/>
      <c r="T602680" s="33"/>
    </row>
    <row r="602697" spans="19:20">
      <c r="S602697" s="33"/>
      <c r="T602697" s="33"/>
    </row>
    <row r="602714" spans="19:20">
      <c r="S602714" s="33"/>
      <c r="T602714" s="33"/>
    </row>
    <row r="602731" spans="19:20">
      <c r="S602731" s="33"/>
      <c r="T602731" s="33"/>
    </row>
    <row r="602748" spans="19:20">
      <c r="S602748" s="33"/>
      <c r="T602748" s="33"/>
    </row>
    <row r="602765" spans="19:20">
      <c r="S602765" s="33"/>
      <c r="T602765" s="33"/>
    </row>
    <row r="602782" spans="19:20">
      <c r="S602782" s="33"/>
      <c r="T602782" s="33"/>
    </row>
    <row r="602799" spans="19:20">
      <c r="S602799" s="33"/>
      <c r="T602799" s="33"/>
    </row>
    <row r="602816" spans="19:20">
      <c r="S602816" s="33"/>
      <c r="T602816" s="33"/>
    </row>
    <row r="602833" spans="19:20">
      <c r="S602833" s="33"/>
      <c r="T602833" s="33"/>
    </row>
    <row r="602850" spans="19:20">
      <c r="S602850" s="33"/>
      <c r="T602850" s="33"/>
    </row>
    <row r="602867" spans="19:20">
      <c r="S602867" s="33"/>
      <c r="T602867" s="33"/>
    </row>
    <row r="602884" spans="19:20">
      <c r="S602884" s="33"/>
      <c r="T602884" s="33"/>
    </row>
    <row r="602901" spans="19:20">
      <c r="S602901" s="33"/>
      <c r="T602901" s="33"/>
    </row>
    <row r="602918" spans="19:20">
      <c r="S602918" s="33"/>
      <c r="T602918" s="33"/>
    </row>
    <row r="602935" spans="19:20">
      <c r="S602935" s="33"/>
      <c r="T602935" s="33"/>
    </row>
    <row r="602952" spans="19:20">
      <c r="S602952" s="33"/>
      <c r="T602952" s="33"/>
    </row>
    <row r="602969" spans="19:20">
      <c r="S602969" s="33"/>
      <c r="T602969" s="33"/>
    </row>
    <row r="602986" spans="19:20">
      <c r="S602986" s="33"/>
      <c r="T602986" s="33"/>
    </row>
    <row r="603003" spans="19:20">
      <c r="S603003" s="33"/>
      <c r="T603003" s="33"/>
    </row>
    <row r="603020" spans="19:20">
      <c r="S603020" s="33"/>
      <c r="T603020" s="33"/>
    </row>
    <row r="603037" spans="19:20">
      <c r="S603037" s="33"/>
      <c r="T603037" s="33"/>
    </row>
    <row r="603054" spans="19:20">
      <c r="S603054" s="33"/>
      <c r="T603054" s="33"/>
    </row>
    <row r="603071" spans="19:20">
      <c r="S603071" s="33"/>
      <c r="T603071" s="33"/>
    </row>
    <row r="603088" spans="19:20">
      <c r="S603088" s="33"/>
      <c r="T603088" s="33"/>
    </row>
    <row r="603105" spans="19:20">
      <c r="S603105" s="33"/>
      <c r="T603105" s="33"/>
    </row>
    <row r="603122" spans="19:20">
      <c r="S603122" s="33"/>
      <c r="T603122" s="33"/>
    </row>
    <row r="603139" spans="19:20">
      <c r="S603139" s="33"/>
      <c r="T603139" s="33"/>
    </row>
    <row r="603156" spans="19:20">
      <c r="S603156" s="33"/>
      <c r="T603156" s="33"/>
    </row>
    <row r="603173" spans="19:20">
      <c r="S603173" s="33"/>
      <c r="T603173" s="33"/>
    </row>
    <row r="603190" spans="19:20">
      <c r="S603190" s="33"/>
      <c r="T603190" s="33"/>
    </row>
    <row r="603207" spans="19:20">
      <c r="S603207" s="33"/>
      <c r="T603207" s="33"/>
    </row>
    <row r="603224" spans="19:20">
      <c r="S603224" s="33"/>
      <c r="T603224" s="33"/>
    </row>
    <row r="603241" spans="19:20">
      <c r="S603241" s="33"/>
      <c r="T603241" s="33"/>
    </row>
    <row r="603258" spans="19:20">
      <c r="S603258" s="33"/>
      <c r="T603258" s="33"/>
    </row>
    <row r="603275" spans="19:20">
      <c r="S603275" s="33"/>
      <c r="T603275" s="33"/>
    </row>
    <row r="603292" spans="19:20">
      <c r="S603292" s="33"/>
      <c r="T603292" s="33"/>
    </row>
    <row r="603309" spans="19:20">
      <c r="S603309" s="33"/>
      <c r="T603309" s="33"/>
    </row>
    <row r="603326" spans="19:20">
      <c r="S603326" s="33"/>
      <c r="T603326" s="33"/>
    </row>
    <row r="603343" spans="19:20">
      <c r="S603343" s="33"/>
      <c r="T603343" s="33"/>
    </row>
    <row r="603360" spans="19:20">
      <c r="S603360" s="33"/>
      <c r="T603360" s="33"/>
    </row>
    <row r="603377" spans="19:20">
      <c r="S603377" s="33"/>
      <c r="T603377" s="33"/>
    </row>
    <row r="603394" spans="19:20">
      <c r="S603394" s="33"/>
      <c r="T603394" s="33"/>
    </row>
    <row r="603411" spans="19:20">
      <c r="S603411" s="33"/>
      <c r="T603411" s="33"/>
    </row>
    <row r="603428" spans="19:20">
      <c r="S603428" s="33"/>
      <c r="T603428" s="33"/>
    </row>
    <row r="603445" spans="19:20">
      <c r="S603445" s="33"/>
      <c r="T603445" s="33"/>
    </row>
    <row r="603462" spans="19:20">
      <c r="S603462" s="33"/>
      <c r="T603462" s="33"/>
    </row>
    <row r="603479" spans="19:20">
      <c r="S603479" s="33"/>
      <c r="T603479" s="33"/>
    </row>
    <row r="603496" spans="19:20">
      <c r="S603496" s="33"/>
      <c r="T603496" s="33"/>
    </row>
    <row r="603513" spans="19:20">
      <c r="S603513" s="33"/>
      <c r="T603513" s="33"/>
    </row>
    <row r="603530" spans="19:20">
      <c r="S603530" s="33"/>
      <c r="T603530" s="33"/>
    </row>
    <row r="603547" spans="19:20">
      <c r="S603547" s="33"/>
      <c r="T603547" s="33"/>
    </row>
    <row r="603564" spans="19:20">
      <c r="S603564" s="33"/>
      <c r="T603564" s="33"/>
    </row>
    <row r="603581" spans="19:20">
      <c r="S603581" s="33"/>
      <c r="T603581" s="33"/>
    </row>
    <row r="603598" spans="19:20">
      <c r="S603598" s="33"/>
      <c r="T603598" s="33"/>
    </row>
    <row r="603615" spans="19:20">
      <c r="S603615" s="33"/>
      <c r="T603615" s="33"/>
    </row>
    <row r="603632" spans="19:20">
      <c r="S603632" s="33"/>
      <c r="T603632" s="33"/>
    </row>
    <row r="603649" spans="19:20">
      <c r="S603649" s="33"/>
      <c r="T603649" s="33"/>
    </row>
    <row r="603666" spans="19:20">
      <c r="S603666" s="33"/>
      <c r="T603666" s="33"/>
    </row>
    <row r="603683" spans="19:20">
      <c r="S603683" s="33"/>
      <c r="T603683" s="33"/>
    </row>
    <row r="603700" spans="19:20">
      <c r="S603700" s="33"/>
      <c r="T603700" s="33"/>
    </row>
    <row r="603717" spans="19:20">
      <c r="S603717" s="33"/>
      <c r="T603717" s="33"/>
    </row>
    <row r="603734" spans="19:20">
      <c r="S603734" s="33"/>
      <c r="T603734" s="33"/>
    </row>
    <row r="603751" spans="19:20">
      <c r="S603751" s="33"/>
      <c r="T603751" s="33"/>
    </row>
    <row r="603768" spans="19:20">
      <c r="S603768" s="33"/>
      <c r="T603768" s="33"/>
    </row>
    <row r="603785" spans="19:20">
      <c r="S603785" s="33"/>
      <c r="T603785" s="33"/>
    </row>
    <row r="603802" spans="19:20">
      <c r="S603802" s="33"/>
      <c r="T603802" s="33"/>
    </row>
    <row r="603819" spans="19:20">
      <c r="S603819" s="33"/>
      <c r="T603819" s="33"/>
    </row>
    <row r="603836" spans="19:20">
      <c r="S603836" s="33"/>
      <c r="T603836" s="33"/>
    </row>
    <row r="603853" spans="19:20">
      <c r="S603853" s="33"/>
      <c r="T603853" s="33"/>
    </row>
    <row r="603870" spans="19:20">
      <c r="S603870" s="33"/>
      <c r="T603870" s="33"/>
    </row>
    <row r="603887" spans="19:20">
      <c r="S603887" s="33"/>
      <c r="T603887" s="33"/>
    </row>
    <row r="603904" spans="19:20">
      <c r="S603904" s="33"/>
      <c r="T603904" s="33"/>
    </row>
    <row r="603921" spans="19:20">
      <c r="S603921" s="33"/>
      <c r="T603921" s="33"/>
    </row>
    <row r="603938" spans="19:20">
      <c r="S603938" s="33"/>
      <c r="T603938" s="33"/>
    </row>
    <row r="603955" spans="19:20">
      <c r="S603955" s="33"/>
      <c r="T603955" s="33"/>
    </row>
    <row r="603972" spans="19:20">
      <c r="S603972" s="33"/>
      <c r="T603972" s="33"/>
    </row>
    <row r="603989" spans="19:20">
      <c r="S603989" s="33"/>
      <c r="T603989" s="33"/>
    </row>
    <row r="604006" spans="19:20">
      <c r="S604006" s="33"/>
      <c r="T604006" s="33"/>
    </row>
    <row r="604023" spans="19:20">
      <c r="S604023" s="33"/>
      <c r="T604023" s="33"/>
    </row>
    <row r="604040" spans="19:20">
      <c r="S604040" s="33"/>
      <c r="T604040" s="33"/>
    </row>
    <row r="604057" spans="19:20">
      <c r="S604057" s="33"/>
      <c r="T604057" s="33"/>
    </row>
    <row r="604074" spans="19:20">
      <c r="S604074" s="33"/>
      <c r="T604074" s="33"/>
    </row>
    <row r="604091" spans="19:20">
      <c r="S604091" s="33"/>
      <c r="T604091" s="33"/>
    </row>
    <row r="604108" spans="19:20">
      <c r="S604108" s="33"/>
      <c r="T604108" s="33"/>
    </row>
    <row r="604125" spans="19:20">
      <c r="S604125" s="33"/>
      <c r="T604125" s="33"/>
    </row>
    <row r="604142" spans="19:20">
      <c r="S604142" s="33"/>
      <c r="T604142" s="33"/>
    </row>
    <row r="604159" spans="19:20">
      <c r="S604159" s="33"/>
      <c r="T604159" s="33"/>
    </row>
    <row r="604176" spans="19:20">
      <c r="S604176" s="33"/>
      <c r="T604176" s="33"/>
    </row>
    <row r="604193" spans="19:20">
      <c r="S604193" s="33"/>
      <c r="T604193" s="33"/>
    </row>
    <row r="604210" spans="19:20">
      <c r="S604210" s="33"/>
      <c r="T604210" s="33"/>
    </row>
    <row r="604227" spans="19:20">
      <c r="S604227" s="33"/>
      <c r="T604227" s="33"/>
    </row>
    <row r="604244" spans="19:20">
      <c r="S604244" s="33"/>
      <c r="T604244" s="33"/>
    </row>
    <row r="604261" spans="19:20">
      <c r="S604261" s="33"/>
      <c r="T604261" s="33"/>
    </row>
    <row r="604278" spans="19:20">
      <c r="S604278" s="33"/>
      <c r="T604278" s="33"/>
    </row>
    <row r="604295" spans="19:20">
      <c r="S604295" s="33"/>
      <c r="T604295" s="33"/>
    </row>
    <row r="604312" spans="19:20">
      <c r="S604312" s="33"/>
      <c r="T604312" s="33"/>
    </row>
    <row r="604329" spans="19:20">
      <c r="S604329" s="33"/>
      <c r="T604329" s="33"/>
    </row>
    <row r="604346" spans="19:20">
      <c r="S604346" s="33"/>
      <c r="T604346" s="33"/>
    </row>
    <row r="604363" spans="19:20">
      <c r="S604363" s="33"/>
      <c r="T604363" s="33"/>
    </row>
    <row r="604380" spans="19:20">
      <c r="S604380" s="33"/>
      <c r="T604380" s="33"/>
    </row>
    <row r="604397" spans="19:20">
      <c r="S604397" s="33"/>
      <c r="T604397" s="33"/>
    </row>
    <row r="604414" spans="19:20">
      <c r="S604414" s="33"/>
      <c r="T604414" s="33"/>
    </row>
    <row r="604431" spans="19:20">
      <c r="S604431" s="33"/>
      <c r="T604431" s="33"/>
    </row>
    <row r="604448" spans="19:20">
      <c r="S604448" s="33"/>
      <c r="T604448" s="33"/>
    </row>
    <row r="604465" spans="19:20">
      <c r="S604465" s="33"/>
      <c r="T604465" s="33"/>
    </row>
    <row r="604482" spans="19:20">
      <c r="S604482" s="33"/>
      <c r="T604482" s="33"/>
    </row>
    <row r="604499" spans="19:20">
      <c r="S604499" s="33"/>
      <c r="T604499" s="33"/>
    </row>
    <row r="604516" spans="19:20">
      <c r="S604516" s="33"/>
      <c r="T604516" s="33"/>
    </row>
    <row r="604533" spans="19:20">
      <c r="S604533" s="33"/>
      <c r="T604533" s="33"/>
    </row>
    <row r="604550" spans="19:20">
      <c r="S604550" s="33"/>
      <c r="T604550" s="33"/>
    </row>
    <row r="604567" spans="19:20">
      <c r="S604567" s="33"/>
      <c r="T604567" s="33"/>
    </row>
    <row r="604584" spans="19:20">
      <c r="S604584" s="33"/>
      <c r="T604584" s="33"/>
    </row>
    <row r="604601" spans="19:20">
      <c r="S604601" s="33"/>
      <c r="T604601" s="33"/>
    </row>
    <row r="604618" spans="19:20">
      <c r="S604618" s="33"/>
      <c r="T604618" s="33"/>
    </row>
    <row r="604635" spans="19:20">
      <c r="S604635" s="33"/>
      <c r="T604635" s="33"/>
    </row>
    <row r="604652" spans="19:20">
      <c r="S604652" s="33"/>
      <c r="T604652" s="33"/>
    </row>
    <row r="604669" spans="19:20">
      <c r="S604669" s="33"/>
      <c r="T604669" s="33"/>
    </row>
    <row r="604686" spans="19:20">
      <c r="S604686" s="33"/>
      <c r="T604686" s="33"/>
    </row>
    <row r="604703" spans="19:20">
      <c r="S604703" s="33"/>
      <c r="T604703" s="33"/>
    </row>
    <row r="604720" spans="19:20">
      <c r="S604720" s="33"/>
      <c r="T604720" s="33"/>
    </row>
    <row r="604737" spans="19:20">
      <c r="S604737" s="33"/>
      <c r="T604737" s="33"/>
    </row>
    <row r="604754" spans="19:20">
      <c r="S604754" s="33"/>
      <c r="T604754" s="33"/>
    </row>
    <row r="604771" spans="19:20">
      <c r="S604771" s="33"/>
      <c r="T604771" s="33"/>
    </row>
    <row r="604788" spans="19:20">
      <c r="S604788" s="33"/>
      <c r="T604788" s="33"/>
    </row>
    <row r="604805" spans="19:20">
      <c r="S604805" s="33"/>
      <c r="T604805" s="33"/>
    </row>
    <row r="604822" spans="19:20">
      <c r="S604822" s="33"/>
      <c r="T604822" s="33"/>
    </row>
    <row r="604839" spans="19:20">
      <c r="S604839" s="33"/>
      <c r="T604839" s="33"/>
    </row>
    <row r="604856" spans="19:20">
      <c r="S604856" s="33"/>
      <c r="T604856" s="33"/>
    </row>
    <row r="604873" spans="19:20">
      <c r="S604873" s="33"/>
      <c r="T604873" s="33"/>
    </row>
    <row r="604890" spans="19:20">
      <c r="S604890" s="33"/>
      <c r="T604890" s="33"/>
    </row>
    <row r="604907" spans="19:20">
      <c r="S604907" s="33"/>
      <c r="T604907" s="33"/>
    </row>
    <row r="604924" spans="19:20">
      <c r="S604924" s="33"/>
      <c r="T604924" s="33"/>
    </row>
    <row r="604941" spans="19:20">
      <c r="S604941" s="33"/>
      <c r="T604941" s="33"/>
    </row>
    <row r="604958" spans="19:20">
      <c r="S604958" s="33"/>
      <c r="T604958" s="33"/>
    </row>
    <row r="604975" spans="19:20">
      <c r="S604975" s="33"/>
      <c r="T604975" s="33"/>
    </row>
    <row r="604992" spans="19:20">
      <c r="S604992" s="33"/>
      <c r="T604992" s="33"/>
    </row>
    <row r="605009" spans="19:20">
      <c r="S605009" s="33"/>
      <c r="T605009" s="33"/>
    </row>
    <row r="605026" spans="19:20">
      <c r="S605026" s="33"/>
      <c r="T605026" s="33"/>
    </row>
    <row r="605043" spans="19:20">
      <c r="S605043" s="33"/>
      <c r="T605043" s="33"/>
    </row>
    <row r="605060" spans="19:20">
      <c r="S605060" s="33"/>
      <c r="T605060" s="33"/>
    </row>
    <row r="605077" spans="19:20">
      <c r="S605077" s="33"/>
      <c r="T605077" s="33"/>
    </row>
    <row r="605094" spans="19:20">
      <c r="S605094" s="33"/>
      <c r="T605094" s="33"/>
    </row>
    <row r="605111" spans="19:20">
      <c r="S605111" s="33"/>
      <c r="T605111" s="33"/>
    </row>
    <row r="605128" spans="19:20">
      <c r="S605128" s="33"/>
      <c r="T605128" s="33"/>
    </row>
    <row r="605145" spans="19:20">
      <c r="S605145" s="33"/>
      <c r="T605145" s="33"/>
    </row>
    <row r="605162" spans="19:20">
      <c r="S605162" s="33"/>
      <c r="T605162" s="33"/>
    </row>
    <row r="605179" spans="19:20">
      <c r="S605179" s="33"/>
      <c r="T605179" s="33"/>
    </row>
    <row r="605196" spans="19:20">
      <c r="S605196" s="33"/>
      <c r="T605196" s="33"/>
    </row>
    <row r="605213" spans="19:20">
      <c r="S605213" s="33"/>
      <c r="T605213" s="33"/>
    </row>
    <row r="605230" spans="19:20">
      <c r="S605230" s="33"/>
      <c r="T605230" s="33"/>
    </row>
    <row r="605247" spans="19:20">
      <c r="S605247" s="33"/>
      <c r="T605247" s="33"/>
    </row>
    <row r="605264" spans="19:20">
      <c r="S605264" s="33"/>
      <c r="T605264" s="33"/>
    </row>
    <row r="605281" spans="19:20">
      <c r="S605281" s="33"/>
      <c r="T605281" s="33"/>
    </row>
    <row r="605298" spans="19:20">
      <c r="S605298" s="33"/>
      <c r="T605298" s="33"/>
    </row>
    <row r="605315" spans="19:20">
      <c r="S605315" s="33"/>
      <c r="T605315" s="33"/>
    </row>
    <row r="605332" spans="19:20">
      <c r="S605332" s="33"/>
      <c r="T605332" s="33"/>
    </row>
    <row r="605349" spans="19:20">
      <c r="S605349" s="33"/>
      <c r="T605349" s="33"/>
    </row>
    <row r="605366" spans="19:20">
      <c r="S605366" s="33"/>
      <c r="T605366" s="33"/>
    </row>
    <row r="605383" spans="19:20">
      <c r="S605383" s="33"/>
      <c r="T605383" s="33"/>
    </row>
    <row r="605400" spans="19:20">
      <c r="S605400" s="33"/>
      <c r="T605400" s="33"/>
    </row>
    <row r="605417" spans="19:20">
      <c r="S605417" s="33"/>
      <c r="T605417" s="33"/>
    </row>
    <row r="605434" spans="19:20">
      <c r="S605434" s="33"/>
      <c r="T605434" s="33"/>
    </row>
    <row r="605451" spans="19:20">
      <c r="S605451" s="33"/>
      <c r="T605451" s="33"/>
    </row>
    <row r="605468" spans="19:20">
      <c r="S605468" s="33"/>
      <c r="T605468" s="33"/>
    </row>
    <row r="605485" spans="19:20">
      <c r="S605485" s="33"/>
      <c r="T605485" s="33"/>
    </row>
    <row r="605502" spans="19:20">
      <c r="S605502" s="33"/>
      <c r="T605502" s="33"/>
    </row>
    <row r="605519" spans="19:20">
      <c r="S605519" s="33"/>
      <c r="T605519" s="33"/>
    </row>
    <row r="605536" spans="19:20">
      <c r="S605536" s="33"/>
      <c r="T605536" s="33"/>
    </row>
    <row r="605553" spans="19:20">
      <c r="S605553" s="33"/>
      <c r="T605553" s="33"/>
    </row>
    <row r="605570" spans="19:20">
      <c r="S605570" s="33"/>
      <c r="T605570" s="33"/>
    </row>
    <row r="605587" spans="19:20">
      <c r="S605587" s="33"/>
      <c r="T605587" s="33"/>
    </row>
    <row r="605604" spans="19:20">
      <c r="S605604" s="33"/>
      <c r="T605604" s="33"/>
    </row>
    <row r="605621" spans="19:20">
      <c r="S605621" s="33"/>
      <c r="T605621" s="33"/>
    </row>
    <row r="605638" spans="19:20">
      <c r="S605638" s="33"/>
      <c r="T605638" s="33"/>
    </row>
    <row r="605655" spans="19:20">
      <c r="S605655" s="33"/>
      <c r="T605655" s="33"/>
    </row>
    <row r="605672" spans="19:20">
      <c r="S605672" s="33"/>
      <c r="T605672" s="33"/>
    </row>
    <row r="605689" spans="19:20">
      <c r="S605689" s="33"/>
      <c r="T605689" s="33"/>
    </row>
    <row r="605706" spans="19:20">
      <c r="S605706" s="33"/>
      <c r="T605706" s="33"/>
    </row>
    <row r="605723" spans="19:20">
      <c r="S605723" s="33"/>
      <c r="T605723" s="33"/>
    </row>
    <row r="605740" spans="19:20">
      <c r="S605740" s="33"/>
      <c r="T605740" s="33"/>
    </row>
    <row r="605757" spans="19:20">
      <c r="S605757" s="33"/>
      <c r="T605757" s="33"/>
    </row>
    <row r="605774" spans="19:20">
      <c r="S605774" s="33"/>
      <c r="T605774" s="33"/>
    </row>
    <row r="605791" spans="19:20">
      <c r="S605791" s="33"/>
      <c r="T605791" s="33"/>
    </row>
    <row r="605808" spans="19:20">
      <c r="S605808" s="33"/>
      <c r="T605808" s="33"/>
    </row>
    <row r="605825" spans="19:20">
      <c r="S605825" s="33"/>
      <c r="T605825" s="33"/>
    </row>
    <row r="605842" spans="19:20">
      <c r="S605842" s="33"/>
      <c r="T605842" s="33"/>
    </row>
    <row r="605859" spans="19:20">
      <c r="S605859" s="33"/>
      <c r="T605859" s="33"/>
    </row>
    <row r="605876" spans="19:20">
      <c r="S605876" s="33"/>
      <c r="T605876" s="33"/>
    </row>
    <row r="605893" spans="19:20">
      <c r="S605893" s="33"/>
      <c r="T605893" s="33"/>
    </row>
    <row r="605910" spans="19:20">
      <c r="S605910" s="33"/>
      <c r="T605910" s="33"/>
    </row>
    <row r="605927" spans="19:20">
      <c r="S605927" s="33"/>
      <c r="T605927" s="33"/>
    </row>
    <row r="605944" spans="19:20">
      <c r="S605944" s="33"/>
      <c r="T605944" s="33"/>
    </row>
    <row r="605961" spans="19:20">
      <c r="S605961" s="33"/>
      <c r="T605961" s="33"/>
    </row>
    <row r="605978" spans="19:20">
      <c r="S605978" s="33"/>
      <c r="T605978" s="33"/>
    </row>
    <row r="605995" spans="19:20">
      <c r="S605995" s="33"/>
      <c r="T605995" s="33"/>
    </row>
    <row r="606012" spans="19:20">
      <c r="S606012" s="33"/>
      <c r="T606012" s="33"/>
    </row>
    <row r="606029" spans="19:20">
      <c r="S606029" s="33"/>
      <c r="T606029" s="33"/>
    </row>
    <row r="606046" spans="19:20">
      <c r="S606046" s="33"/>
      <c r="T606046" s="33"/>
    </row>
    <row r="606063" spans="19:20">
      <c r="S606063" s="33"/>
      <c r="T606063" s="33"/>
    </row>
    <row r="606080" spans="19:20">
      <c r="S606080" s="33"/>
      <c r="T606080" s="33"/>
    </row>
    <row r="606097" spans="19:20">
      <c r="S606097" s="33"/>
      <c r="T606097" s="33"/>
    </row>
    <row r="606114" spans="19:20">
      <c r="S606114" s="33"/>
      <c r="T606114" s="33"/>
    </row>
    <row r="606131" spans="19:20">
      <c r="S606131" s="33"/>
      <c r="T606131" s="33"/>
    </row>
    <row r="606148" spans="19:20">
      <c r="S606148" s="33"/>
      <c r="T606148" s="33"/>
    </row>
    <row r="606165" spans="19:20">
      <c r="S606165" s="33"/>
      <c r="T606165" s="33"/>
    </row>
    <row r="606182" spans="19:20">
      <c r="S606182" s="33"/>
      <c r="T606182" s="33"/>
    </row>
    <row r="606199" spans="19:20">
      <c r="S606199" s="33"/>
      <c r="T606199" s="33"/>
    </row>
    <row r="606216" spans="19:20">
      <c r="S606216" s="33"/>
      <c r="T606216" s="33"/>
    </row>
    <row r="606233" spans="19:20">
      <c r="S606233" s="33"/>
      <c r="T606233" s="33"/>
    </row>
    <row r="606250" spans="19:20">
      <c r="S606250" s="33"/>
      <c r="T606250" s="33"/>
    </row>
    <row r="606267" spans="19:20">
      <c r="S606267" s="33"/>
      <c r="T606267" s="33"/>
    </row>
    <row r="606284" spans="19:20">
      <c r="S606284" s="33"/>
      <c r="T606284" s="33"/>
    </row>
    <row r="606301" spans="19:20">
      <c r="S606301" s="33"/>
      <c r="T606301" s="33"/>
    </row>
    <row r="606318" spans="19:20">
      <c r="S606318" s="33"/>
      <c r="T606318" s="33"/>
    </row>
    <row r="606335" spans="19:20">
      <c r="S606335" s="33"/>
      <c r="T606335" s="33"/>
    </row>
    <row r="606352" spans="19:20">
      <c r="S606352" s="33"/>
      <c r="T606352" s="33"/>
    </row>
    <row r="606369" spans="19:20">
      <c r="S606369" s="33"/>
      <c r="T606369" s="33"/>
    </row>
    <row r="606386" spans="19:20">
      <c r="S606386" s="33"/>
      <c r="T606386" s="33"/>
    </row>
    <row r="606403" spans="19:20">
      <c r="S606403" s="33"/>
      <c r="T606403" s="33"/>
    </row>
    <row r="606420" spans="19:20">
      <c r="S606420" s="33"/>
      <c r="T606420" s="33"/>
    </row>
    <row r="606437" spans="19:20">
      <c r="S606437" s="33"/>
      <c r="T606437" s="33"/>
    </row>
    <row r="606454" spans="19:20">
      <c r="S606454" s="33"/>
      <c r="T606454" s="33"/>
    </row>
    <row r="606471" spans="19:20">
      <c r="S606471" s="33"/>
      <c r="T606471" s="33"/>
    </row>
    <row r="606488" spans="19:20">
      <c r="S606488" s="33"/>
      <c r="T606488" s="33"/>
    </row>
    <row r="606505" spans="19:20">
      <c r="S606505" s="33"/>
      <c r="T606505" s="33"/>
    </row>
    <row r="606522" spans="19:20">
      <c r="S606522" s="33"/>
      <c r="T606522" s="33"/>
    </row>
    <row r="606539" spans="19:20">
      <c r="S606539" s="33"/>
      <c r="T606539" s="33"/>
    </row>
    <row r="606556" spans="19:20">
      <c r="S606556" s="33"/>
      <c r="T606556" s="33"/>
    </row>
    <row r="606573" spans="19:20">
      <c r="S606573" s="33"/>
      <c r="T606573" s="33"/>
    </row>
    <row r="606590" spans="19:20">
      <c r="S606590" s="33"/>
      <c r="T606590" s="33"/>
    </row>
    <row r="606607" spans="19:20">
      <c r="S606607" s="33"/>
      <c r="T606607" s="33"/>
    </row>
    <row r="606624" spans="19:20">
      <c r="S606624" s="33"/>
      <c r="T606624" s="33"/>
    </row>
    <row r="606641" spans="19:20">
      <c r="S606641" s="33"/>
      <c r="T606641" s="33"/>
    </row>
    <row r="606658" spans="19:20">
      <c r="S606658" s="33"/>
      <c r="T606658" s="33"/>
    </row>
    <row r="606675" spans="19:20">
      <c r="S606675" s="33"/>
      <c r="T606675" s="33"/>
    </row>
    <row r="606692" spans="19:20">
      <c r="S606692" s="33"/>
      <c r="T606692" s="33"/>
    </row>
    <row r="606709" spans="19:20">
      <c r="S606709" s="33"/>
      <c r="T606709" s="33"/>
    </row>
    <row r="606726" spans="19:20">
      <c r="S606726" s="33"/>
      <c r="T606726" s="33"/>
    </row>
    <row r="606743" spans="19:20">
      <c r="S606743" s="33"/>
      <c r="T606743" s="33"/>
    </row>
    <row r="606760" spans="19:20">
      <c r="S606760" s="33"/>
      <c r="T606760" s="33"/>
    </row>
    <row r="606777" spans="19:20">
      <c r="S606777" s="33"/>
      <c r="T606777" s="33"/>
    </row>
    <row r="606794" spans="19:20">
      <c r="S606794" s="33"/>
      <c r="T606794" s="33"/>
    </row>
    <row r="606811" spans="19:20">
      <c r="S606811" s="33"/>
      <c r="T606811" s="33"/>
    </row>
    <row r="606828" spans="19:20">
      <c r="S606828" s="33"/>
      <c r="T606828" s="33"/>
    </row>
    <row r="606845" spans="19:20">
      <c r="S606845" s="33"/>
      <c r="T606845" s="33"/>
    </row>
    <row r="606862" spans="19:20">
      <c r="S606862" s="33"/>
      <c r="T606862" s="33"/>
    </row>
    <row r="606879" spans="19:20">
      <c r="S606879" s="33"/>
      <c r="T606879" s="33"/>
    </row>
    <row r="606896" spans="19:20">
      <c r="S606896" s="33"/>
      <c r="T606896" s="33"/>
    </row>
    <row r="606913" spans="19:20">
      <c r="S606913" s="33"/>
      <c r="T606913" s="33"/>
    </row>
    <row r="606930" spans="19:20">
      <c r="S606930" s="33"/>
      <c r="T606930" s="33"/>
    </row>
    <row r="606947" spans="19:20">
      <c r="S606947" s="33"/>
      <c r="T606947" s="33"/>
    </row>
    <row r="606964" spans="19:20">
      <c r="S606964" s="33"/>
      <c r="T606964" s="33"/>
    </row>
    <row r="606981" spans="19:20">
      <c r="S606981" s="33"/>
      <c r="T606981" s="33"/>
    </row>
    <row r="606998" spans="19:20">
      <c r="S606998" s="33"/>
      <c r="T606998" s="33"/>
    </row>
    <row r="607015" spans="19:20">
      <c r="S607015" s="33"/>
      <c r="T607015" s="33"/>
    </row>
    <row r="607032" spans="19:20">
      <c r="S607032" s="33"/>
      <c r="T607032" s="33"/>
    </row>
    <row r="607049" spans="19:20">
      <c r="S607049" s="33"/>
      <c r="T607049" s="33"/>
    </row>
    <row r="607066" spans="19:20">
      <c r="S607066" s="33"/>
      <c r="T607066" s="33"/>
    </row>
    <row r="607083" spans="19:20">
      <c r="S607083" s="33"/>
      <c r="T607083" s="33"/>
    </row>
    <row r="607100" spans="19:20">
      <c r="S607100" s="33"/>
      <c r="T607100" s="33"/>
    </row>
    <row r="607117" spans="19:20">
      <c r="S607117" s="33"/>
      <c r="T607117" s="33"/>
    </row>
    <row r="607134" spans="19:20">
      <c r="S607134" s="33"/>
      <c r="T607134" s="33"/>
    </row>
    <row r="607151" spans="19:20">
      <c r="S607151" s="33"/>
      <c r="T607151" s="33"/>
    </row>
    <row r="607168" spans="19:20">
      <c r="S607168" s="33"/>
      <c r="T607168" s="33"/>
    </row>
    <row r="607185" spans="19:20">
      <c r="S607185" s="33"/>
      <c r="T607185" s="33"/>
    </row>
    <row r="607202" spans="19:20">
      <c r="S607202" s="33"/>
      <c r="T607202" s="33"/>
    </row>
    <row r="607219" spans="19:20">
      <c r="S607219" s="33"/>
      <c r="T607219" s="33"/>
    </row>
    <row r="607236" spans="19:20">
      <c r="S607236" s="33"/>
      <c r="T607236" s="33"/>
    </row>
    <row r="607253" spans="19:20">
      <c r="S607253" s="33"/>
      <c r="T607253" s="33"/>
    </row>
    <row r="607270" spans="19:20">
      <c r="S607270" s="33"/>
      <c r="T607270" s="33"/>
    </row>
    <row r="607287" spans="19:20">
      <c r="S607287" s="33"/>
      <c r="T607287" s="33"/>
    </row>
    <row r="607304" spans="19:20">
      <c r="S607304" s="33"/>
      <c r="T607304" s="33"/>
    </row>
    <row r="607321" spans="19:20">
      <c r="S607321" s="33"/>
      <c r="T607321" s="33"/>
    </row>
    <row r="607338" spans="19:20">
      <c r="S607338" s="33"/>
      <c r="T607338" s="33"/>
    </row>
    <row r="607355" spans="19:20">
      <c r="S607355" s="33"/>
      <c r="T607355" s="33"/>
    </row>
    <row r="607372" spans="19:20">
      <c r="S607372" s="33"/>
      <c r="T607372" s="33"/>
    </row>
    <row r="607389" spans="19:20">
      <c r="S607389" s="33"/>
      <c r="T607389" s="33"/>
    </row>
    <row r="607406" spans="19:20">
      <c r="S607406" s="33"/>
      <c r="T607406" s="33"/>
    </row>
    <row r="607423" spans="19:20">
      <c r="S607423" s="33"/>
      <c r="T607423" s="33"/>
    </row>
    <row r="607440" spans="19:20">
      <c r="S607440" s="33"/>
      <c r="T607440" s="33"/>
    </row>
    <row r="607457" spans="19:20">
      <c r="S607457" s="33"/>
      <c r="T607457" s="33"/>
    </row>
    <row r="607474" spans="19:20">
      <c r="S607474" s="33"/>
      <c r="T607474" s="33"/>
    </row>
    <row r="607491" spans="19:20">
      <c r="S607491" s="33"/>
      <c r="T607491" s="33"/>
    </row>
    <row r="607508" spans="19:20">
      <c r="S607508" s="33"/>
      <c r="T607508" s="33"/>
    </row>
    <row r="607525" spans="19:20">
      <c r="S607525" s="33"/>
      <c r="T607525" s="33"/>
    </row>
    <row r="607542" spans="19:20">
      <c r="S607542" s="33"/>
      <c r="T607542" s="33"/>
    </row>
    <row r="607559" spans="19:20">
      <c r="S607559" s="33"/>
      <c r="T607559" s="33"/>
    </row>
    <row r="607576" spans="19:20">
      <c r="S607576" s="33"/>
      <c r="T607576" s="33"/>
    </row>
    <row r="607593" spans="19:20">
      <c r="S607593" s="33"/>
      <c r="T607593" s="33"/>
    </row>
    <row r="607610" spans="19:20">
      <c r="S607610" s="33"/>
      <c r="T607610" s="33"/>
    </row>
    <row r="607627" spans="19:20">
      <c r="S607627" s="33"/>
      <c r="T607627" s="33"/>
    </row>
    <row r="607644" spans="19:20">
      <c r="S607644" s="33"/>
      <c r="T607644" s="33"/>
    </row>
    <row r="607661" spans="19:20">
      <c r="S607661" s="33"/>
      <c r="T607661" s="33"/>
    </row>
    <row r="607678" spans="19:20">
      <c r="S607678" s="33"/>
      <c r="T607678" s="33"/>
    </row>
    <row r="607695" spans="19:20">
      <c r="S607695" s="33"/>
      <c r="T607695" s="33"/>
    </row>
    <row r="607712" spans="19:20">
      <c r="S607712" s="33"/>
      <c r="T607712" s="33"/>
    </row>
    <row r="607729" spans="19:20">
      <c r="S607729" s="33"/>
      <c r="T607729" s="33"/>
    </row>
    <row r="607746" spans="19:20">
      <c r="S607746" s="33"/>
      <c r="T607746" s="33"/>
    </row>
    <row r="607763" spans="19:20">
      <c r="S607763" s="33"/>
      <c r="T607763" s="33"/>
    </row>
    <row r="607780" spans="19:20">
      <c r="S607780" s="33"/>
      <c r="T607780" s="33"/>
    </row>
    <row r="607797" spans="19:20">
      <c r="S607797" s="33"/>
      <c r="T607797" s="33"/>
    </row>
    <row r="607814" spans="19:20">
      <c r="S607814" s="33"/>
      <c r="T607814" s="33"/>
    </row>
    <row r="607831" spans="19:20">
      <c r="S607831" s="33"/>
      <c r="T607831" s="33"/>
    </row>
    <row r="607848" spans="19:20">
      <c r="S607848" s="33"/>
      <c r="T607848" s="33"/>
    </row>
    <row r="607865" spans="19:20">
      <c r="S607865" s="33"/>
      <c r="T607865" s="33"/>
    </row>
    <row r="607882" spans="19:20">
      <c r="S607882" s="33"/>
      <c r="T607882" s="33"/>
    </row>
    <row r="607899" spans="19:20">
      <c r="S607899" s="33"/>
      <c r="T607899" s="33"/>
    </row>
    <row r="607916" spans="19:20">
      <c r="S607916" s="33"/>
      <c r="T607916" s="33"/>
    </row>
    <row r="607933" spans="19:20">
      <c r="S607933" s="33"/>
      <c r="T607933" s="33"/>
    </row>
    <row r="607950" spans="19:20">
      <c r="S607950" s="33"/>
      <c r="T607950" s="33"/>
    </row>
    <row r="607967" spans="19:20">
      <c r="S607967" s="33"/>
      <c r="T607967" s="33"/>
    </row>
    <row r="607984" spans="19:20">
      <c r="S607984" s="33"/>
      <c r="T607984" s="33"/>
    </row>
    <row r="608001" spans="19:20">
      <c r="S608001" s="33"/>
      <c r="T608001" s="33"/>
    </row>
    <row r="608018" spans="19:20">
      <c r="S608018" s="33"/>
      <c r="T608018" s="33"/>
    </row>
    <row r="608035" spans="19:20">
      <c r="S608035" s="33"/>
      <c r="T608035" s="33"/>
    </row>
    <row r="608052" spans="19:20">
      <c r="S608052" s="33"/>
      <c r="T608052" s="33"/>
    </row>
    <row r="608069" spans="19:20">
      <c r="S608069" s="33"/>
      <c r="T608069" s="33"/>
    </row>
    <row r="608086" spans="19:20">
      <c r="S608086" s="33"/>
      <c r="T608086" s="33"/>
    </row>
    <row r="608103" spans="19:20">
      <c r="S608103" s="33"/>
      <c r="T608103" s="33"/>
    </row>
    <row r="608120" spans="19:20">
      <c r="S608120" s="33"/>
      <c r="T608120" s="33"/>
    </row>
    <row r="608137" spans="19:20">
      <c r="S608137" s="33"/>
      <c r="T608137" s="33"/>
    </row>
    <row r="608154" spans="19:20">
      <c r="S608154" s="33"/>
      <c r="T608154" s="33"/>
    </row>
    <row r="608171" spans="19:20">
      <c r="S608171" s="33"/>
      <c r="T608171" s="33"/>
    </row>
    <row r="608188" spans="19:20">
      <c r="S608188" s="33"/>
      <c r="T608188" s="33"/>
    </row>
    <row r="608205" spans="19:20">
      <c r="S608205" s="33"/>
      <c r="T608205" s="33"/>
    </row>
    <row r="608222" spans="19:20">
      <c r="S608222" s="33"/>
      <c r="T608222" s="33"/>
    </row>
    <row r="608239" spans="19:20">
      <c r="S608239" s="33"/>
      <c r="T608239" s="33"/>
    </row>
    <row r="608256" spans="19:20">
      <c r="S608256" s="33"/>
      <c r="T608256" s="33"/>
    </row>
    <row r="608273" spans="19:20">
      <c r="S608273" s="33"/>
      <c r="T608273" s="33"/>
    </row>
    <row r="608290" spans="19:20">
      <c r="S608290" s="33"/>
      <c r="T608290" s="33"/>
    </row>
    <row r="608307" spans="19:20">
      <c r="S608307" s="33"/>
      <c r="T608307" s="33"/>
    </row>
    <row r="608324" spans="19:20">
      <c r="S608324" s="33"/>
      <c r="T608324" s="33"/>
    </row>
    <row r="608341" spans="19:20">
      <c r="S608341" s="33"/>
      <c r="T608341" s="33"/>
    </row>
    <row r="608358" spans="19:20">
      <c r="S608358" s="33"/>
      <c r="T608358" s="33"/>
    </row>
    <row r="608375" spans="19:20">
      <c r="S608375" s="33"/>
      <c r="T608375" s="33"/>
    </row>
    <row r="608392" spans="19:20">
      <c r="S608392" s="33"/>
      <c r="T608392" s="33"/>
    </row>
    <row r="608409" spans="19:20">
      <c r="S608409" s="33"/>
      <c r="T608409" s="33"/>
    </row>
    <row r="608426" spans="19:20">
      <c r="S608426" s="33"/>
      <c r="T608426" s="33"/>
    </row>
    <row r="608443" spans="19:20">
      <c r="S608443" s="33"/>
      <c r="T608443" s="33"/>
    </row>
    <row r="608460" spans="19:20">
      <c r="S608460" s="33"/>
      <c r="T608460" s="33"/>
    </row>
    <row r="608477" spans="19:20">
      <c r="S608477" s="33"/>
      <c r="T608477" s="33"/>
    </row>
    <row r="608494" spans="19:20">
      <c r="S608494" s="33"/>
      <c r="T608494" s="33"/>
    </row>
    <row r="608511" spans="19:20">
      <c r="S608511" s="33"/>
      <c r="T608511" s="33"/>
    </row>
    <row r="608528" spans="19:20">
      <c r="S608528" s="33"/>
      <c r="T608528" s="33"/>
    </row>
    <row r="608545" spans="19:20">
      <c r="S608545" s="33"/>
      <c r="T608545" s="33"/>
    </row>
    <row r="608562" spans="19:20">
      <c r="S608562" s="33"/>
      <c r="T608562" s="33"/>
    </row>
    <row r="608579" spans="19:20">
      <c r="S608579" s="33"/>
      <c r="T608579" s="33"/>
    </row>
    <row r="608596" spans="19:20">
      <c r="S608596" s="33"/>
      <c r="T608596" s="33"/>
    </row>
    <row r="608613" spans="19:20">
      <c r="S608613" s="33"/>
      <c r="T608613" s="33"/>
    </row>
    <row r="608630" spans="19:20">
      <c r="S608630" s="33"/>
      <c r="T608630" s="33"/>
    </row>
    <row r="608647" spans="19:20">
      <c r="S608647" s="33"/>
      <c r="T608647" s="33"/>
    </row>
    <row r="608664" spans="19:20">
      <c r="S608664" s="33"/>
      <c r="T608664" s="33"/>
    </row>
    <row r="608681" spans="19:20">
      <c r="S608681" s="33"/>
      <c r="T608681" s="33"/>
    </row>
    <row r="608698" spans="19:20">
      <c r="S608698" s="33"/>
      <c r="T608698" s="33"/>
    </row>
    <row r="608715" spans="19:20">
      <c r="S608715" s="33"/>
      <c r="T608715" s="33"/>
    </row>
    <row r="608732" spans="19:20">
      <c r="S608732" s="33"/>
      <c r="T608732" s="33"/>
    </row>
    <row r="608749" spans="19:20">
      <c r="S608749" s="33"/>
      <c r="T608749" s="33"/>
    </row>
    <row r="608766" spans="19:20">
      <c r="S608766" s="33"/>
      <c r="T608766" s="33"/>
    </row>
    <row r="608783" spans="19:20">
      <c r="S608783" s="33"/>
      <c r="T608783" s="33"/>
    </row>
    <row r="608800" spans="19:20">
      <c r="S608800" s="33"/>
      <c r="T608800" s="33"/>
    </row>
    <row r="608817" spans="19:20">
      <c r="S608817" s="33"/>
      <c r="T608817" s="33"/>
    </row>
    <row r="608834" spans="19:20">
      <c r="S608834" s="33"/>
      <c r="T608834" s="33"/>
    </row>
    <row r="608851" spans="19:20">
      <c r="S608851" s="33"/>
      <c r="T608851" s="33"/>
    </row>
    <row r="608868" spans="19:20">
      <c r="S608868" s="33"/>
      <c r="T608868" s="33"/>
    </row>
    <row r="608885" spans="19:20">
      <c r="S608885" s="33"/>
      <c r="T608885" s="33"/>
    </row>
    <row r="608902" spans="19:20">
      <c r="S608902" s="33"/>
      <c r="T608902" s="33"/>
    </row>
    <row r="608919" spans="19:20">
      <c r="S608919" s="33"/>
      <c r="T608919" s="33"/>
    </row>
    <row r="608936" spans="19:20">
      <c r="S608936" s="33"/>
      <c r="T608936" s="33"/>
    </row>
    <row r="608953" spans="19:20">
      <c r="S608953" s="33"/>
      <c r="T608953" s="33"/>
    </row>
    <row r="608970" spans="19:20">
      <c r="S608970" s="33"/>
      <c r="T608970" s="33"/>
    </row>
    <row r="608987" spans="19:20">
      <c r="S608987" s="33"/>
      <c r="T608987" s="33"/>
    </row>
    <row r="609004" spans="19:20">
      <c r="S609004" s="33"/>
      <c r="T609004" s="33"/>
    </row>
    <row r="609021" spans="19:20">
      <c r="S609021" s="33"/>
      <c r="T609021" s="33"/>
    </row>
    <row r="609038" spans="19:20">
      <c r="S609038" s="33"/>
      <c r="T609038" s="33"/>
    </row>
    <row r="609055" spans="19:20">
      <c r="S609055" s="33"/>
      <c r="T609055" s="33"/>
    </row>
    <row r="609072" spans="19:20">
      <c r="S609072" s="33"/>
      <c r="T609072" s="33"/>
    </row>
    <row r="609089" spans="19:20">
      <c r="S609089" s="33"/>
      <c r="T609089" s="33"/>
    </row>
    <row r="609106" spans="19:20">
      <c r="S609106" s="33"/>
      <c r="T609106" s="33"/>
    </row>
    <row r="609123" spans="19:20">
      <c r="S609123" s="33"/>
      <c r="T609123" s="33"/>
    </row>
    <row r="609140" spans="19:20">
      <c r="S609140" s="33"/>
      <c r="T609140" s="33"/>
    </row>
    <row r="609157" spans="19:20">
      <c r="S609157" s="33"/>
      <c r="T609157" s="33"/>
    </row>
    <row r="609174" spans="19:20">
      <c r="S609174" s="33"/>
      <c r="T609174" s="33"/>
    </row>
    <row r="609191" spans="19:20">
      <c r="S609191" s="33"/>
      <c r="T609191" s="33"/>
    </row>
    <row r="609208" spans="19:20">
      <c r="S609208" s="33"/>
      <c r="T609208" s="33"/>
    </row>
    <row r="609225" spans="19:20">
      <c r="S609225" s="33"/>
      <c r="T609225" s="33"/>
    </row>
    <row r="609242" spans="19:20">
      <c r="S609242" s="33"/>
      <c r="T609242" s="33"/>
    </row>
    <row r="609259" spans="19:20">
      <c r="S609259" s="33"/>
      <c r="T609259" s="33"/>
    </row>
    <row r="609276" spans="19:20">
      <c r="S609276" s="33"/>
      <c r="T609276" s="33"/>
    </row>
    <row r="609293" spans="19:20">
      <c r="S609293" s="33"/>
      <c r="T609293" s="33"/>
    </row>
    <row r="609310" spans="19:20">
      <c r="S609310" s="33"/>
      <c r="T609310" s="33"/>
    </row>
    <row r="609327" spans="19:20">
      <c r="S609327" s="33"/>
      <c r="T609327" s="33"/>
    </row>
    <row r="609344" spans="19:20">
      <c r="S609344" s="33"/>
      <c r="T609344" s="33"/>
    </row>
    <row r="609361" spans="19:20">
      <c r="S609361" s="33"/>
      <c r="T609361" s="33"/>
    </row>
    <row r="609378" spans="19:20">
      <c r="S609378" s="33"/>
      <c r="T609378" s="33"/>
    </row>
    <row r="609395" spans="19:20">
      <c r="S609395" s="33"/>
      <c r="T609395" s="33"/>
    </row>
    <row r="609412" spans="19:20">
      <c r="S609412" s="33"/>
      <c r="T609412" s="33"/>
    </row>
    <row r="609429" spans="19:20">
      <c r="S609429" s="33"/>
      <c r="T609429" s="33"/>
    </row>
    <row r="609446" spans="19:20">
      <c r="S609446" s="33"/>
      <c r="T609446" s="33"/>
    </row>
    <row r="609463" spans="19:20">
      <c r="S609463" s="33"/>
      <c r="T609463" s="33"/>
    </row>
    <row r="609480" spans="19:20">
      <c r="S609480" s="33"/>
      <c r="T609480" s="33"/>
    </row>
    <row r="609497" spans="19:20">
      <c r="S609497" s="33"/>
      <c r="T609497" s="33"/>
    </row>
    <row r="609514" spans="19:20">
      <c r="S609514" s="33"/>
      <c r="T609514" s="33"/>
    </row>
    <row r="609531" spans="19:20">
      <c r="S609531" s="33"/>
      <c r="T609531" s="33"/>
    </row>
    <row r="609548" spans="19:20">
      <c r="S609548" s="33"/>
      <c r="T609548" s="33"/>
    </row>
    <row r="609565" spans="19:20">
      <c r="S609565" s="33"/>
      <c r="T609565" s="33"/>
    </row>
    <row r="609582" spans="19:20">
      <c r="S609582" s="33"/>
      <c r="T609582" s="33"/>
    </row>
    <row r="609599" spans="19:20">
      <c r="S609599" s="33"/>
      <c r="T609599" s="33"/>
    </row>
    <row r="609616" spans="19:20">
      <c r="S609616" s="33"/>
      <c r="T609616" s="33"/>
    </row>
    <row r="609633" spans="19:20">
      <c r="S609633" s="33"/>
      <c r="T609633" s="33"/>
    </row>
    <row r="609650" spans="19:20">
      <c r="S609650" s="33"/>
      <c r="T609650" s="33"/>
    </row>
    <row r="609667" spans="19:20">
      <c r="S609667" s="33"/>
      <c r="T609667" s="33"/>
    </row>
    <row r="609684" spans="19:20">
      <c r="S609684" s="33"/>
      <c r="T609684" s="33"/>
    </row>
    <row r="609701" spans="19:20">
      <c r="S609701" s="33"/>
      <c r="T609701" s="33"/>
    </row>
    <row r="609718" spans="19:20">
      <c r="S609718" s="33"/>
      <c r="T609718" s="33"/>
    </row>
    <row r="609735" spans="19:20">
      <c r="S609735" s="33"/>
      <c r="T609735" s="33"/>
    </row>
    <row r="609752" spans="19:20">
      <c r="S609752" s="33"/>
      <c r="T609752" s="33"/>
    </row>
    <row r="609769" spans="19:20">
      <c r="S609769" s="33"/>
      <c r="T609769" s="33"/>
    </row>
    <row r="609786" spans="19:20">
      <c r="S609786" s="33"/>
      <c r="T609786" s="33"/>
    </row>
    <row r="609803" spans="19:20">
      <c r="S609803" s="33"/>
      <c r="T609803" s="33"/>
    </row>
    <row r="609820" spans="19:20">
      <c r="S609820" s="33"/>
      <c r="T609820" s="33"/>
    </row>
    <row r="609837" spans="19:20">
      <c r="S609837" s="33"/>
      <c r="T609837" s="33"/>
    </row>
    <row r="609854" spans="19:20">
      <c r="S609854" s="33"/>
      <c r="T609854" s="33"/>
    </row>
    <row r="609871" spans="19:20">
      <c r="S609871" s="33"/>
      <c r="T609871" s="33"/>
    </row>
    <row r="609888" spans="19:20">
      <c r="S609888" s="33"/>
      <c r="T609888" s="33"/>
    </row>
    <row r="609905" spans="19:20">
      <c r="S609905" s="33"/>
      <c r="T609905" s="33"/>
    </row>
    <row r="609922" spans="19:20">
      <c r="S609922" s="33"/>
      <c r="T609922" s="33"/>
    </row>
    <row r="609939" spans="19:20">
      <c r="S609939" s="33"/>
      <c r="T609939" s="33"/>
    </row>
    <row r="609956" spans="19:20">
      <c r="S609956" s="33"/>
      <c r="T609956" s="33"/>
    </row>
    <row r="609973" spans="19:20">
      <c r="S609973" s="33"/>
      <c r="T609973" s="33"/>
    </row>
    <row r="609990" spans="19:20">
      <c r="S609990" s="33"/>
      <c r="T609990" s="33"/>
    </row>
    <row r="610007" spans="19:20">
      <c r="S610007" s="33"/>
      <c r="T610007" s="33"/>
    </row>
    <row r="610024" spans="19:20">
      <c r="S610024" s="33"/>
      <c r="T610024" s="33"/>
    </row>
    <row r="610041" spans="19:20">
      <c r="S610041" s="33"/>
      <c r="T610041" s="33"/>
    </row>
    <row r="610058" spans="19:20">
      <c r="S610058" s="33"/>
      <c r="T610058" s="33"/>
    </row>
    <row r="610075" spans="19:20">
      <c r="S610075" s="33"/>
      <c r="T610075" s="33"/>
    </row>
    <row r="610092" spans="19:20">
      <c r="S610092" s="33"/>
      <c r="T610092" s="33"/>
    </row>
    <row r="610109" spans="19:20">
      <c r="S610109" s="33"/>
      <c r="T610109" s="33"/>
    </row>
    <row r="610126" spans="19:20">
      <c r="S610126" s="33"/>
      <c r="T610126" s="33"/>
    </row>
    <row r="610143" spans="19:20">
      <c r="S610143" s="33"/>
      <c r="T610143" s="33"/>
    </row>
    <row r="610160" spans="19:20">
      <c r="S610160" s="33"/>
      <c r="T610160" s="33"/>
    </row>
    <row r="610177" spans="19:20">
      <c r="S610177" s="33"/>
      <c r="T610177" s="33"/>
    </row>
    <row r="610194" spans="19:20">
      <c r="S610194" s="33"/>
      <c r="T610194" s="33"/>
    </row>
    <row r="610211" spans="19:20">
      <c r="S610211" s="33"/>
      <c r="T610211" s="33"/>
    </row>
    <row r="610228" spans="19:20">
      <c r="S610228" s="33"/>
      <c r="T610228" s="33"/>
    </row>
    <row r="610245" spans="19:20">
      <c r="S610245" s="33"/>
      <c r="T610245" s="33"/>
    </row>
    <row r="610262" spans="19:20">
      <c r="S610262" s="33"/>
      <c r="T610262" s="33"/>
    </row>
    <row r="610279" spans="19:20">
      <c r="S610279" s="33"/>
      <c r="T610279" s="33"/>
    </row>
    <row r="610296" spans="19:20">
      <c r="S610296" s="33"/>
      <c r="T610296" s="33"/>
    </row>
    <row r="610313" spans="19:20">
      <c r="S610313" s="33"/>
      <c r="T610313" s="33"/>
    </row>
    <row r="610330" spans="19:20">
      <c r="S610330" s="33"/>
      <c r="T610330" s="33"/>
    </row>
    <row r="610347" spans="19:20">
      <c r="S610347" s="33"/>
      <c r="T610347" s="33"/>
    </row>
    <row r="610364" spans="19:20">
      <c r="S610364" s="33"/>
      <c r="T610364" s="33"/>
    </row>
    <row r="610381" spans="19:20">
      <c r="S610381" s="33"/>
      <c r="T610381" s="33"/>
    </row>
    <row r="610398" spans="19:20">
      <c r="S610398" s="33"/>
      <c r="T610398" s="33"/>
    </row>
    <row r="610415" spans="19:20">
      <c r="S610415" s="33"/>
      <c r="T610415" s="33"/>
    </row>
    <row r="610432" spans="19:20">
      <c r="S610432" s="33"/>
      <c r="T610432" s="33"/>
    </row>
    <row r="610449" spans="19:20">
      <c r="S610449" s="33"/>
      <c r="T610449" s="33"/>
    </row>
    <row r="610466" spans="19:20">
      <c r="S610466" s="33"/>
      <c r="T610466" s="33"/>
    </row>
    <row r="610483" spans="19:20">
      <c r="S610483" s="33"/>
      <c r="T610483" s="33"/>
    </row>
    <row r="610500" spans="19:20">
      <c r="S610500" s="33"/>
      <c r="T610500" s="33"/>
    </row>
    <row r="610517" spans="19:20">
      <c r="S610517" s="33"/>
      <c r="T610517" s="33"/>
    </row>
    <row r="610534" spans="19:20">
      <c r="S610534" s="33"/>
      <c r="T610534" s="33"/>
    </row>
    <row r="610551" spans="19:20">
      <c r="S610551" s="33"/>
      <c r="T610551" s="33"/>
    </row>
    <row r="610568" spans="19:20">
      <c r="S610568" s="33"/>
      <c r="T610568" s="33"/>
    </row>
    <row r="610585" spans="19:20">
      <c r="S610585" s="33"/>
      <c r="T610585" s="33"/>
    </row>
    <row r="610602" spans="19:20">
      <c r="S610602" s="33"/>
      <c r="T610602" s="33"/>
    </row>
    <row r="610619" spans="19:20">
      <c r="S610619" s="33"/>
      <c r="T610619" s="33"/>
    </row>
    <row r="610636" spans="19:20">
      <c r="S610636" s="33"/>
      <c r="T610636" s="33"/>
    </row>
    <row r="610653" spans="19:20">
      <c r="S610653" s="33"/>
      <c r="T610653" s="33"/>
    </row>
    <row r="610670" spans="19:20">
      <c r="S610670" s="33"/>
      <c r="T610670" s="33"/>
    </row>
    <row r="610687" spans="19:20">
      <c r="S610687" s="33"/>
      <c r="T610687" s="33"/>
    </row>
    <row r="610704" spans="19:20">
      <c r="S610704" s="33"/>
      <c r="T610704" s="33"/>
    </row>
    <row r="610721" spans="19:20">
      <c r="S610721" s="33"/>
      <c r="T610721" s="33"/>
    </row>
    <row r="610738" spans="19:20">
      <c r="S610738" s="33"/>
      <c r="T610738" s="33"/>
    </row>
    <row r="610755" spans="19:20">
      <c r="S610755" s="33"/>
      <c r="T610755" s="33"/>
    </row>
    <row r="610772" spans="19:20">
      <c r="S610772" s="33"/>
      <c r="T610772" s="33"/>
    </row>
    <row r="610789" spans="19:20">
      <c r="S610789" s="33"/>
      <c r="T610789" s="33"/>
    </row>
    <row r="610806" spans="19:20">
      <c r="S610806" s="33"/>
      <c r="T610806" s="33"/>
    </row>
    <row r="610823" spans="19:20">
      <c r="S610823" s="33"/>
      <c r="T610823" s="33"/>
    </row>
    <row r="610840" spans="19:20">
      <c r="S610840" s="33"/>
      <c r="T610840" s="33"/>
    </row>
    <row r="610857" spans="19:20">
      <c r="S610857" s="33"/>
      <c r="T610857" s="33"/>
    </row>
    <row r="610874" spans="19:20">
      <c r="S610874" s="33"/>
      <c r="T610874" s="33"/>
    </row>
    <row r="610891" spans="19:20">
      <c r="S610891" s="33"/>
      <c r="T610891" s="33"/>
    </row>
    <row r="610908" spans="19:20">
      <c r="S610908" s="33"/>
      <c r="T610908" s="33"/>
    </row>
    <row r="610925" spans="19:20">
      <c r="S610925" s="33"/>
      <c r="T610925" s="33"/>
    </row>
    <row r="610942" spans="19:20">
      <c r="S610942" s="33"/>
      <c r="T610942" s="33"/>
    </row>
    <row r="610959" spans="19:20">
      <c r="S610959" s="33"/>
      <c r="T610959" s="33"/>
    </row>
    <row r="610976" spans="19:20">
      <c r="S610976" s="33"/>
      <c r="T610976" s="33"/>
    </row>
    <row r="610993" spans="19:20">
      <c r="S610993" s="33"/>
      <c r="T610993" s="33"/>
    </row>
    <row r="611010" spans="19:20">
      <c r="S611010" s="33"/>
      <c r="T611010" s="33"/>
    </row>
    <row r="611027" spans="19:20">
      <c r="S611027" s="33"/>
      <c r="T611027" s="33"/>
    </row>
    <row r="611044" spans="19:20">
      <c r="S611044" s="33"/>
      <c r="T611044" s="33"/>
    </row>
    <row r="611061" spans="19:20">
      <c r="S611061" s="33"/>
      <c r="T611061" s="33"/>
    </row>
    <row r="611078" spans="19:20">
      <c r="S611078" s="33"/>
      <c r="T611078" s="33"/>
    </row>
    <row r="611095" spans="19:20">
      <c r="S611095" s="33"/>
      <c r="T611095" s="33"/>
    </row>
    <row r="611112" spans="19:20">
      <c r="S611112" s="33"/>
      <c r="T611112" s="33"/>
    </row>
    <row r="611129" spans="19:20">
      <c r="S611129" s="33"/>
      <c r="T611129" s="33"/>
    </row>
    <row r="611146" spans="19:20">
      <c r="S611146" s="33"/>
      <c r="T611146" s="33"/>
    </row>
    <row r="611163" spans="19:20">
      <c r="S611163" s="33"/>
      <c r="T611163" s="33"/>
    </row>
    <row r="611180" spans="19:20">
      <c r="S611180" s="33"/>
      <c r="T611180" s="33"/>
    </row>
    <row r="611197" spans="19:20">
      <c r="S611197" s="33"/>
      <c r="T611197" s="33"/>
    </row>
    <row r="611214" spans="19:20">
      <c r="S611214" s="33"/>
      <c r="T611214" s="33"/>
    </row>
    <row r="611231" spans="19:20">
      <c r="S611231" s="33"/>
      <c r="T611231" s="33"/>
    </row>
    <row r="611248" spans="19:20">
      <c r="S611248" s="33"/>
      <c r="T611248" s="33"/>
    </row>
    <row r="611265" spans="19:20">
      <c r="S611265" s="33"/>
      <c r="T611265" s="33"/>
    </row>
    <row r="611282" spans="19:20">
      <c r="S611282" s="33"/>
      <c r="T611282" s="33"/>
    </row>
    <row r="611299" spans="19:20">
      <c r="S611299" s="33"/>
      <c r="T611299" s="33"/>
    </row>
    <row r="611316" spans="19:20">
      <c r="S611316" s="33"/>
      <c r="T611316" s="33"/>
    </row>
    <row r="611333" spans="19:20">
      <c r="S611333" s="33"/>
      <c r="T611333" s="33"/>
    </row>
    <row r="611350" spans="19:20">
      <c r="S611350" s="33"/>
      <c r="T611350" s="33"/>
    </row>
    <row r="611367" spans="19:20">
      <c r="S611367" s="33"/>
      <c r="T611367" s="33"/>
    </row>
    <row r="611384" spans="19:20">
      <c r="S611384" s="33"/>
      <c r="T611384" s="33"/>
    </row>
    <row r="611401" spans="19:20">
      <c r="S611401" s="33"/>
      <c r="T611401" s="33"/>
    </row>
    <row r="611418" spans="19:20">
      <c r="S611418" s="33"/>
      <c r="T611418" s="33"/>
    </row>
    <row r="611435" spans="19:20">
      <c r="S611435" s="33"/>
      <c r="T611435" s="33"/>
    </row>
    <row r="611452" spans="19:20">
      <c r="S611452" s="33"/>
      <c r="T611452" s="33"/>
    </row>
    <row r="611469" spans="19:20">
      <c r="S611469" s="33"/>
      <c r="T611469" s="33"/>
    </row>
    <row r="611486" spans="19:20">
      <c r="S611486" s="33"/>
      <c r="T611486" s="33"/>
    </row>
    <row r="611503" spans="19:20">
      <c r="S611503" s="33"/>
      <c r="T611503" s="33"/>
    </row>
    <row r="611520" spans="19:20">
      <c r="S611520" s="33"/>
      <c r="T611520" s="33"/>
    </row>
    <row r="611537" spans="19:20">
      <c r="S611537" s="33"/>
      <c r="T611537" s="33"/>
    </row>
    <row r="611554" spans="19:20">
      <c r="S611554" s="33"/>
      <c r="T611554" s="33"/>
    </row>
    <row r="611571" spans="19:20">
      <c r="S611571" s="33"/>
      <c r="T611571" s="33"/>
    </row>
    <row r="611588" spans="19:20">
      <c r="S611588" s="33"/>
      <c r="T611588" s="33"/>
    </row>
    <row r="611605" spans="19:20">
      <c r="S611605" s="33"/>
      <c r="T611605" s="33"/>
    </row>
    <row r="611622" spans="19:20">
      <c r="S611622" s="33"/>
      <c r="T611622" s="33"/>
    </row>
    <row r="611639" spans="19:20">
      <c r="S611639" s="33"/>
      <c r="T611639" s="33"/>
    </row>
    <row r="611656" spans="19:20">
      <c r="S611656" s="33"/>
      <c r="T611656" s="33"/>
    </row>
    <row r="611673" spans="19:20">
      <c r="S611673" s="33"/>
      <c r="T611673" s="33"/>
    </row>
    <row r="611690" spans="19:20">
      <c r="S611690" s="33"/>
      <c r="T611690" s="33"/>
    </row>
    <row r="611707" spans="19:20">
      <c r="S611707" s="33"/>
      <c r="T611707" s="33"/>
    </row>
    <row r="611724" spans="19:20">
      <c r="S611724" s="33"/>
      <c r="T611724" s="33"/>
    </row>
    <row r="611741" spans="19:20">
      <c r="S611741" s="33"/>
      <c r="T611741" s="33"/>
    </row>
    <row r="611758" spans="19:20">
      <c r="S611758" s="33"/>
      <c r="T611758" s="33"/>
    </row>
    <row r="611775" spans="19:20">
      <c r="S611775" s="33"/>
      <c r="T611775" s="33"/>
    </row>
    <row r="611792" spans="19:20">
      <c r="S611792" s="33"/>
      <c r="T611792" s="33"/>
    </row>
    <row r="611809" spans="19:20">
      <c r="S611809" s="33"/>
      <c r="T611809" s="33"/>
    </row>
    <row r="611826" spans="19:20">
      <c r="S611826" s="33"/>
      <c r="T611826" s="33"/>
    </row>
    <row r="611843" spans="19:20">
      <c r="S611843" s="33"/>
      <c r="T611843" s="33"/>
    </row>
    <row r="611860" spans="19:20">
      <c r="S611860" s="33"/>
      <c r="T611860" s="33"/>
    </row>
    <row r="611877" spans="19:20">
      <c r="S611877" s="33"/>
      <c r="T611877" s="33"/>
    </row>
    <row r="611894" spans="19:20">
      <c r="S611894" s="33"/>
      <c r="T611894" s="33"/>
    </row>
    <row r="611911" spans="19:20">
      <c r="S611911" s="33"/>
      <c r="T611911" s="33"/>
    </row>
    <row r="611928" spans="19:20">
      <c r="S611928" s="33"/>
      <c r="T611928" s="33"/>
    </row>
    <row r="611945" spans="19:20">
      <c r="S611945" s="33"/>
      <c r="T611945" s="33"/>
    </row>
    <row r="611962" spans="19:20">
      <c r="S611962" s="33"/>
      <c r="T611962" s="33"/>
    </row>
    <row r="611979" spans="19:20">
      <c r="S611979" s="33"/>
      <c r="T611979" s="33"/>
    </row>
    <row r="611996" spans="19:20">
      <c r="S611996" s="33"/>
      <c r="T611996" s="33"/>
    </row>
    <row r="612013" spans="19:20">
      <c r="S612013" s="33"/>
      <c r="T612013" s="33"/>
    </row>
    <row r="612030" spans="19:20">
      <c r="S612030" s="33"/>
      <c r="T612030" s="33"/>
    </row>
    <row r="612047" spans="19:20">
      <c r="S612047" s="33"/>
      <c r="T612047" s="33"/>
    </row>
    <row r="612064" spans="19:20">
      <c r="S612064" s="33"/>
      <c r="T612064" s="33"/>
    </row>
    <row r="612081" spans="19:20">
      <c r="S612081" s="33"/>
      <c r="T612081" s="33"/>
    </row>
    <row r="612098" spans="19:20">
      <c r="S612098" s="33"/>
      <c r="T612098" s="33"/>
    </row>
    <row r="612115" spans="19:20">
      <c r="S612115" s="33"/>
      <c r="T612115" s="33"/>
    </row>
    <row r="612132" spans="19:20">
      <c r="S612132" s="33"/>
      <c r="T612132" s="33"/>
    </row>
    <row r="612149" spans="19:20">
      <c r="S612149" s="33"/>
      <c r="T612149" s="33"/>
    </row>
    <row r="612166" spans="19:20">
      <c r="S612166" s="33"/>
      <c r="T612166" s="33"/>
    </row>
    <row r="612183" spans="19:20">
      <c r="S612183" s="33"/>
      <c r="T612183" s="33"/>
    </row>
    <row r="612200" spans="19:20">
      <c r="S612200" s="33"/>
      <c r="T612200" s="33"/>
    </row>
    <row r="612217" spans="19:20">
      <c r="S612217" s="33"/>
      <c r="T612217" s="33"/>
    </row>
    <row r="612234" spans="19:20">
      <c r="S612234" s="33"/>
      <c r="T612234" s="33"/>
    </row>
    <row r="612251" spans="19:20">
      <c r="S612251" s="33"/>
      <c r="T612251" s="33"/>
    </row>
    <row r="612268" spans="19:20">
      <c r="S612268" s="33"/>
      <c r="T612268" s="33"/>
    </row>
    <row r="612285" spans="19:20">
      <c r="S612285" s="33"/>
      <c r="T612285" s="33"/>
    </row>
    <row r="612302" spans="19:20">
      <c r="S612302" s="33"/>
      <c r="T612302" s="33"/>
    </row>
    <row r="612319" spans="19:20">
      <c r="S612319" s="33"/>
      <c r="T612319" s="33"/>
    </row>
    <row r="612336" spans="19:20">
      <c r="S612336" s="33"/>
      <c r="T612336" s="33"/>
    </row>
    <row r="612353" spans="19:20">
      <c r="S612353" s="33"/>
      <c r="T612353" s="33"/>
    </row>
    <row r="612370" spans="19:20">
      <c r="S612370" s="33"/>
      <c r="T612370" s="33"/>
    </row>
    <row r="612387" spans="19:20">
      <c r="S612387" s="33"/>
      <c r="T612387" s="33"/>
    </row>
    <row r="612404" spans="19:20">
      <c r="S612404" s="33"/>
      <c r="T612404" s="33"/>
    </row>
    <row r="612421" spans="19:20">
      <c r="S612421" s="33"/>
      <c r="T612421" s="33"/>
    </row>
    <row r="612438" spans="19:20">
      <c r="S612438" s="33"/>
      <c r="T612438" s="33"/>
    </row>
    <row r="612455" spans="19:20">
      <c r="S612455" s="33"/>
      <c r="T612455" s="33"/>
    </row>
    <row r="612472" spans="19:20">
      <c r="S612472" s="33"/>
      <c r="T612472" s="33"/>
    </row>
    <row r="612489" spans="19:20">
      <c r="S612489" s="33"/>
      <c r="T612489" s="33"/>
    </row>
    <row r="612506" spans="19:20">
      <c r="S612506" s="33"/>
      <c r="T612506" s="33"/>
    </row>
    <row r="612523" spans="19:20">
      <c r="S612523" s="33"/>
      <c r="T612523" s="33"/>
    </row>
    <row r="612540" spans="19:20">
      <c r="S612540" s="33"/>
      <c r="T612540" s="33"/>
    </row>
    <row r="612557" spans="19:20">
      <c r="S612557" s="33"/>
      <c r="T612557" s="33"/>
    </row>
    <row r="612574" spans="19:20">
      <c r="S612574" s="33"/>
      <c r="T612574" s="33"/>
    </row>
    <row r="612591" spans="19:20">
      <c r="S612591" s="33"/>
      <c r="T612591" s="33"/>
    </row>
    <row r="612608" spans="19:20">
      <c r="S612608" s="33"/>
      <c r="T612608" s="33"/>
    </row>
    <row r="612625" spans="19:20">
      <c r="S612625" s="33"/>
      <c r="T612625" s="33"/>
    </row>
    <row r="612642" spans="19:20">
      <c r="S612642" s="33"/>
      <c r="T612642" s="33"/>
    </row>
    <row r="612659" spans="19:20">
      <c r="S612659" s="33"/>
      <c r="T612659" s="33"/>
    </row>
    <row r="612676" spans="19:20">
      <c r="S612676" s="33"/>
      <c r="T612676" s="33"/>
    </row>
    <row r="612693" spans="19:20">
      <c r="S612693" s="33"/>
      <c r="T612693" s="33"/>
    </row>
    <row r="612710" spans="19:20">
      <c r="S612710" s="33"/>
      <c r="T612710" s="33"/>
    </row>
    <row r="612727" spans="19:20">
      <c r="S612727" s="33"/>
      <c r="T612727" s="33"/>
    </row>
    <row r="612744" spans="19:20">
      <c r="S612744" s="33"/>
      <c r="T612744" s="33"/>
    </row>
    <row r="612761" spans="19:20">
      <c r="S612761" s="33"/>
      <c r="T612761" s="33"/>
    </row>
    <row r="612778" spans="19:20">
      <c r="S612778" s="33"/>
      <c r="T612778" s="33"/>
    </row>
    <row r="612795" spans="19:20">
      <c r="S612795" s="33"/>
      <c r="T612795" s="33"/>
    </row>
    <row r="612812" spans="19:20">
      <c r="S612812" s="33"/>
      <c r="T612812" s="33"/>
    </row>
    <row r="612829" spans="19:20">
      <c r="S612829" s="33"/>
      <c r="T612829" s="33"/>
    </row>
    <row r="612846" spans="19:20">
      <c r="S612846" s="33"/>
      <c r="T612846" s="33"/>
    </row>
    <row r="612863" spans="19:20">
      <c r="S612863" s="33"/>
      <c r="T612863" s="33"/>
    </row>
    <row r="612880" spans="19:20">
      <c r="S612880" s="33"/>
      <c r="T612880" s="33"/>
    </row>
    <row r="612897" spans="19:20">
      <c r="S612897" s="33"/>
      <c r="T612897" s="33"/>
    </row>
    <row r="612914" spans="19:20">
      <c r="S612914" s="33"/>
      <c r="T612914" s="33"/>
    </row>
    <row r="612931" spans="19:20">
      <c r="S612931" s="33"/>
      <c r="T612931" s="33"/>
    </row>
    <row r="612948" spans="19:20">
      <c r="S612948" s="33"/>
      <c r="T612948" s="33"/>
    </row>
    <row r="612965" spans="19:20">
      <c r="S612965" s="33"/>
      <c r="T612965" s="33"/>
    </row>
    <row r="612982" spans="19:20">
      <c r="S612982" s="33"/>
      <c r="T612982" s="33"/>
    </row>
    <row r="612999" spans="19:20">
      <c r="S612999" s="33"/>
      <c r="T612999" s="33"/>
    </row>
    <row r="613016" spans="19:20">
      <c r="S613016" s="33"/>
      <c r="T613016" s="33"/>
    </row>
    <row r="613033" spans="19:20">
      <c r="S613033" s="33"/>
      <c r="T613033" s="33"/>
    </row>
    <row r="613050" spans="19:20">
      <c r="S613050" s="33"/>
      <c r="T613050" s="33"/>
    </row>
    <row r="613067" spans="19:20">
      <c r="S613067" s="33"/>
      <c r="T613067" s="33"/>
    </row>
    <row r="613084" spans="19:20">
      <c r="S613084" s="33"/>
      <c r="T613084" s="33"/>
    </row>
    <row r="613101" spans="19:20">
      <c r="S613101" s="33"/>
      <c r="T613101" s="33"/>
    </row>
    <row r="613118" spans="19:20">
      <c r="S613118" s="33"/>
      <c r="T613118" s="33"/>
    </row>
    <row r="613135" spans="19:20">
      <c r="S613135" s="33"/>
      <c r="T613135" s="33"/>
    </row>
    <row r="613152" spans="19:20">
      <c r="S613152" s="33"/>
      <c r="T613152" s="33"/>
    </row>
    <row r="613169" spans="19:20">
      <c r="S613169" s="33"/>
      <c r="T613169" s="33"/>
    </row>
    <row r="613186" spans="19:20">
      <c r="S613186" s="33"/>
      <c r="T613186" s="33"/>
    </row>
    <row r="613203" spans="19:20">
      <c r="S613203" s="33"/>
      <c r="T613203" s="33"/>
    </row>
    <row r="613220" spans="19:20">
      <c r="S613220" s="33"/>
      <c r="T613220" s="33"/>
    </row>
    <row r="613237" spans="19:20">
      <c r="S613237" s="33"/>
      <c r="T613237" s="33"/>
    </row>
    <row r="613254" spans="19:20">
      <c r="S613254" s="33"/>
      <c r="T613254" s="33"/>
    </row>
    <row r="613271" spans="19:20">
      <c r="S613271" s="33"/>
      <c r="T613271" s="33"/>
    </row>
    <row r="613288" spans="19:20">
      <c r="S613288" s="33"/>
      <c r="T613288" s="33"/>
    </row>
    <row r="613305" spans="19:20">
      <c r="S613305" s="33"/>
      <c r="T613305" s="33"/>
    </row>
    <row r="613322" spans="19:20">
      <c r="S613322" s="33"/>
      <c r="T613322" s="33"/>
    </row>
    <row r="613339" spans="19:20">
      <c r="S613339" s="33"/>
      <c r="T613339" s="33"/>
    </row>
    <row r="613356" spans="19:20">
      <c r="S613356" s="33"/>
      <c r="T613356" s="33"/>
    </row>
    <row r="613373" spans="19:20">
      <c r="S613373" s="33"/>
      <c r="T613373" s="33"/>
    </row>
    <row r="613390" spans="19:20">
      <c r="S613390" s="33"/>
      <c r="T613390" s="33"/>
    </row>
    <row r="613407" spans="19:20">
      <c r="S613407" s="33"/>
      <c r="T613407" s="33"/>
    </row>
    <row r="613424" spans="19:20">
      <c r="S613424" s="33"/>
      <c r="T613424" s="33"/>
    </row>
    <row r="613441" spans="19:20">
      <c r="S613441" s="33"/>
      <c r="T613441" s="33"/>
    </row>
    <row r="613458" spans="19:20">
      <c r="S613458" s="33"/>
      <c r="T613458" s="33"/>
    </row>
    <row r="613475" spans="19:20">
      <c r="S613475" s="33"/>
      <c r="T613475" s="33"/>
    </row>
    <row r="613492" spans="19:20">
      <c r="S613492" s="33"/>
      <c r="T613492" s="33"/>
    </row>
    <row r="613509" spans="19:20">
      <c r="S613509" s="33"/>
      <c r="T613509" s="33"/>
    </row>
    <row r="613526" spans="19:20">
      <c r="S613526" s="33"/>
      <c r="T613526" s="33"/>
    </row>
    <row r="613543" spans="19:20">
      <c r="S613543" s="33"/>
      <c r="T613543" s="33"/>
    </row>
    <row r="613560" spans="19:20">
      <c r="S613560" s="33"/>
      <c r="T613560" s="33"/>
    </row>
    <row r="613577" spans="19:20">
      <c r="S613577" s="33"/>
      <c r="T613577" s="33"/>
    </row>
    <row r="613594" spans="19:20">
      <c r="S613594" s="33"/>
      <c r="T613594" s="33"/>
    </row>
    <row r="613611" spans="19:20">
      <c r="S613611" s="33"/>
      <c r="T613611" s="33"/>
    </row>
    <row r="613628" spans="19:20">
      <c r="S613628" s="33"/>
      <c r="T613628" s="33"/>
    </row>
    <row r="613645" spans="19:20">
      <c r="S613645" s="33"/>
      <c r="T613645" s="33"/>
    </row>
    <row r="613662" spans="19:20">
      <c r="S613662" s="33"/>
      <c r="T613662" s="33"/>
    </row>
    <row r="613679" spans="19:20">
      <c r="S613679" s="33"/>
      <c r="T613679" s="33"/>
    </row>
    <row r="613696" spans="19:20">
      <c r="S613696" s="33"/>
      <c r="T613696" s="33"/>
    </row>
    <row r="613713" spans="19:20">
      <c r="S613713" s="33"/>
      <c r="T613713" s="33"/>
    </row>
    <row r="613730" spans="19:20">
      <c r="S613730" s="33"/>
      <c r="T613730" s="33"/>
    </row>
    <row r="613747" spans="19:20">
      <c r="S613747" s="33"/>
      <c r="T613747" s="33"/>
    </row>
    <row r="613764" spans="19:20">
      <c r="S613764" s="33"/>
      <c r="T613764" s="33"/>
    </row>
    <row r="613781" spans="19:20">
      <c r="S613781" s="33"/>
      <c r="T613781" s="33"/>
    </row>
    <row r="613798" spans="19:20">
      <c r="S613798" s="33"/>
      <c r="T613798" s="33"/>
    </row>
    <row r="613815" spans="19:20">
      <c r="S613815" s="33"/>
      <c r="T613815" s="33"/>
    </row>
    <row r="613832" spans="19:20">
      <c r="S613832" s="33"/>
      <c r="T613832" s="33"/>
    </row>
    <row r="613849" spans="19:20">
      <c r="S613849" s="33"/>
      <c r="T613849" s="33"/>
    </row>
    <row r="613866" spans="19:20">
      <c r="S613866" s="33"/>
      <c r="T613866" s="33"/>
    </row>
    <row r="613883" spans="19:20">
      <c r="S613883" s="33"/>
      <c r="T613883" s="33"/>
    </row>
    <row r="613900" spans="19:20">
      <c r="S613900" s="33"/>
      <c r="T613900" s="33"/>
    </row>
    <row r="613917" spans="19:20">
      <c r="S613917" s="33"/>
      <c r="T613917" s="33"/>
    </row>
    <row r="613934" spans="19:20">
      <c r="S613934" s="33"/>
      <c r="T613934" s="33"/>
    </row>
    <row r="613951" spans="19:20">
      <c r="S613951" s="33"/>
      <c r="T613951" s="33"/>
    </row>
    <row r="613968" spans="19:20">
      <c r="S613968" s="33"/>
      <c r="T613968" s="33"/>
    </row>
    <row r="613985" spans="19:20">
      <c r="S613985" s="33"/>
      <c r="T613985" s="33"/>
    </row>
    <row r="614002" spans="19:20">
      <c r="S614002" s="33"/>
      <c r="T614002" s="33"/>
    </row>
    <row r="614019" spans="19:20">
      <c r="S614019" s="33"/>
      <c r="T614019" s="33"/>
    </row>
    <row r="614036" spans="19:20">
      <c r="S614036" s="33"/>
      <c r="T614036" s="33"/>
    </row>
    <row r="614053" spans="19:20">
      <c r="S614053" s="33"/>
      <c r="T614053" s="33"/>
    </row>
    <row r="614070" spans="19:20">
      <c r="S614070" s="33"/>
      <c r="T614070" s="33"/>
    </row>
    <row r="614087" spans="19:20">
      <c r="S614087" s="33"/>
      <c r="T614087" s="33"/>
    </row>
    <row r="614104" spans="19:20">
      <c r="S614104" s="33"/>
      <c r="T614104" s="33"/>
    </row>
    <row r="614121" spans="19:20">
      <c r="S614121" s="33"/>
      <c r="T614121" s="33"/>
    </row>
    <row r="614138" spans="19:20">
      <c r="S614138" s="33"/>
      <c r="T614138" s="33"/>
    </row>
    <row r="614155" spans="19:20">
      <c r="S614155" s="33"/>
      <c r="T614155" s="33"/>
    </row>
    <row r="614172" spans="19:20">
      <c r="S614172" s="33"/>
      <c r="T614172" s="33"/>
    </row>
    <row r="614189" spans="19:20">
      <c r="S614189" s="33"/>
      <c r="T614189" s="33"/>
    </row>
    <row r="614206" spans="19:20">
      <c r="S614206" s="33"/>
      <c r="T614206" s="33"/>
    </row>
    <row r="614223" spans="19:20">
      <c r="S614223" s="33"/>
      <c r="T614223" s="33"/>
    </row>
    <row r="614240" spans="19:20">
      <c r="S614240" s="33"/>
      <c r="T614240" s="33"/>
    </row>
    <row r="614257" spans="19:20">
      <c r="S614257" s="33"/>
      <c r="T614257" s="33"/>
    </row>
    <row r="614274" spans="19:20">
      <c r="S614274" s="33"/>
      <c r="T614274" s="33"/>
    </row>
    <row r="614291" spans="19:20">
      <c r="S614291" s="33"/>
      <c r="T614291" s="33"/>
    </row>
    <row r="614308" spans="19:20">
      <c r="S614308" s="33"/>
      <c r="T614308" s="33"/>
    </row>
    <row r="614325" spans="19:20">
      <c r="S614325" s="33"/>
      <c r="T614325" s="33"/>
    </row>
    <row r="614342" spans="19:20">
      <c r="S614342" s="33"/>
      <c r="T614342" s="33"/>
    </row>
    <row r="614359" spans="19:20">
      <c r="S614359" s="33"/>
      <c r="T614359" s="33"/>
    </row>
    <row r="614376" spans="19:20">
      <c r="S614376" s="33"/>
      <c r="T614376" s="33"/>
    </row>
    <row r="614393" spans="19:20">
      <c r="S614393" s="33"/>
      <c r="T614393" s="33"/>
    </row>
    <row r="614410" spans="19:20">
      <c r="S614410" s="33"/>
      <c r="T614410" s="33"/>
    </row>
    <row r="614427" spans="19:20">
      <c r="S614427" s="33"/>
      <c r="T614427" s="33"/>
    </row>
    <row r="614444" spans="19:20">
      <c r="S614444" s="33"/>
      <c r="T614444" s="33"/>
    </row>
    <row r="614461" spans="19:20">
      <c r="S614461" s="33"/>
      <c r="T614461" s="33"/>
    </row>
    <row r="614478" spans="19:20">
      <c r="S614478" s="33"/>
      <c r="T614478" s="33"/>
    </row>
    <row r="614495" spans="19:20">
      <c r="S614495" s="33"/>
      <c r="T614495" s="33"/>
    </row>
    <row r="614512" spans="19:20">
      <c r="S614512" s="33"/>
      <c r="T614512" s="33"/>
    </row>
    <row r="614529" spans="19:20">
      <c r="S614529" s="33"/>
      <c r="T614529" s="33"/>
    </row>
    <row r="614546" spans="19:20">
      <c r="S614546" s="33"/>
      <c r="T614546" s="33"/>
    </row>
    <row r="614563" spans="19:20">
      <c r="S614563" s="33"/>
      <c r="T614563" s="33"/>
    </row>
    <row r="614580" spans="19:20">
      <c r="S614580" s="33"/>
      <c r="T614580" s="33"/>
    </row>
    <row r="614597" spans="19:20">
      <c r="S614597" s="33"/>
      <c r="T614597" s="33"/>
    </row>
    <row r="614614" spans="19:20">
      <c r="S614614" s="33"/>
      <c r="T614614" s="33"/>
    </row>
    <row r="614631" spans="19:20">
      <c r="S614631" s="33"/>
      <c r="T614631" s="33"/>
    </row>
    <row r="614648" spans="19:20">
      <c r="S614648" s="33"/>
      <c r="T614648" s="33"/>
    </row>
    <row r="614665" spans="19:20">
      <c r="S614665" s="33"/>
      <c r="T614665" s="33"/>
    </row>
    <row r="614682" spans="19:20">
      <c r="S614682" s="33"/>
      <c r="T614682" s="33"/>
    </row>
    <row r="614699" spans="19:20">
      <c r="S614699" s="33"/>
      <c r="T614699" s="33"/>
    </row>
    <row r="614716" spans="19:20">
      <c r="S614716" s="33"/>
      <c r="T614716" s="33"/>
    </row>
    <row r="614733" spans="19:20">
      <c r="S614733" s="33"/>
      <c r="T614733" s="33"/>
    </row>
    <row r="614750" spans="19:20">
      <c r="S614750" s="33"/>
      <c r="T614750" s="33"/>
    </row>
    <row r="614767" spans="19:20">
      <c r="S614767" s="33"/>
      <c r="T614767" s="33"/>
    </row>
    <row r="614784" spans="19:20">
      <c r="S614784" s="33"/>
      <c r="T614784" s="33"/>
    </row>
    <row r="614801" spans="19:20">
      <c r="S614801" s="33"/>
      <c r="T614801" s="33"/>
    </row>
    <row r="614818" spans="19:20">
      <c r="S614818" s="33"/>
      <c r="T614818" s="33"/>
    </row>
    <row r="614835" spans="19:20">
      <c r="S614835" s="33"/>
      <c r="T614835" s="33"/>
    </row>
    <row r="614852" spans="19:20">
      <c r="S614852" s="33"/>
      <c r="T614852" s="33"/>
    </row>
    <row r="614869" spans="19:20">
      <c r="S614869" s="33"/>
      <c r="T614869" s="33"/>
    </row>
    <row r="614886" spans="19:20">
      <c r="S614886" s="33"/>
      <c r="T614886" s="33"/>
    </row>
    <row r="614903" spans="19:20">
      <c r="S614903" s="33"/>
      <c r="T614903" s="33"/>
    </row>
    <row r="614920" spans="19:20">
      <c r="S614920" s="33"/>
      <c r="T614920" s="33"/>
    </row>
    <row r="614937" spans="19:20">
      <c r="S614937" s="33"/>
      <c r="T614937" s="33"/>
    </row>
    <row r="614954" spans="19:20">
      <c r="S614954" s="33"/>
      <c r="T614954" s="33"/>
    </row>
    <row r="614971" spans="19:20">
      <c r="S614971" s="33"/>
      <c r="T614971" s="33"/>
    </row>
    <row r="614988" spans="19:20">
      <c r="S614988" s="33"/>
      <c r="T614988" s="33"/>
    </row>
    <row r="615005" spans="19:20">
      <c r="S615005" s="33"/>
      <c r="T615005" s="33"/>
    </row>
    <row r="615022" spans="19:20">
      <c r="S615022" s="33"/>
      <c r="T615022" s="33"/>
    </row>
    <row r="615039" spans="19:20">
      <c r="S615039" s="33"/>
      <c r="T615039" s="33"/>
    </row>
    <row r="615056" spans="19:20">
      <c r="S615056" s="33"/>
      <c r="T615056" s="33"/>
    </row>
    <row r="615073" spans="19:20">
      <c r="S615073" s="33"/>
      <c r="T615073" s="33"/>
    </row>
    <row r="615090" spans="19:20">
      <c r="S615090" s="33"/>
      <c r="T615090" s="33"/>
    </row>
    <row r="615107" spans="19:20">
      <c r="S615107" s="33"/>
      <c r="T615107" s="33"/>
    </row>
    <row r="615124" spans="19:20">
      <c r="S615124" s="33"/>
      <c r="T615124" s="33"/>
    </row>
    <row r="615141" spans="19:20">
      <c r="S615141" s="33"/>
      <c r="T615141" s="33"/>
    </row>
    <row r="615158" spans="19:20">
      <c r="S615158" s="33"/>
      <c r="T615158" s="33"/>
    </row>
    <row r="615175" spans="19:20">
      <c r="S615175" s="33"/>
      <c r="T615175" s="33"/>
    </row>
    <row r="615192" spans="19:20">
      <c r="S615192" s="33"/>
      <c r="T615192" s="33"/>
    </row>
    <row r="615209" spans="19:20">
      <c r="S615209" s="33"/>
      <c r="T615209" s="33"/>
    </row>
    <row r="615226" spans="19:20">
      <c r="S615226" s="33"/>
      <c r="T615226" s="33"/>
    </row>
    <row r="615243" spans="19:20">
      <c r="S615243" s="33"/>
      <c r="T615243" s="33"/>
    </row>
    <row r="615260" spans="19:20">
      <c r="S615260" s="33"/>
      <c r="T615260" s="33"/>
    </row>
    <row r="615277" spans="19:20">
      <c r="S615277" s="33"/>
      <c r="T615277" s="33"/>
    </row>
    <row r="615294" spans="19:20">
      <c r="S615294" s="33"/>
      <c r="T615294" s="33"/>
    </row>
    <row r="615311" spans="19:20">
      <c r="S615311" s="33"/>
      <c r="T615311" s="33"/>
    </row>
    <row r="615328" spans="19:20">
      <c r="S615328" s="33"/>
      <c r="T615328" s="33"/>
    </row>
    <row r="615345" spans="19:20">
      <c r="S615345" s="33"/>
      <c r="T615345" s="33"/>
    </row>
    <row r="615362" spans="19:20">
      <c r="S615362" s="33"/>
      <c r="T615362" s="33"/>
    </row>
    <row r="615379" spans="19:20">
      <c r="S615379" s="33"/>
      <c r="T615379" s="33"/>
    </row>
    <row r="615396" spans="19:20">
      <c r="S615396" s="33"/>
      <c r="T615396" s="33"/>
    </row>
    <row r="615413" spans="19:20">
      <c r="S615413" s="33"/>
      <c r="T615413" s="33"/>
    </row>
    <row r="615430" spans="19:20">
      <c r="S615430" s="33"/>
      <c r="T615430" s="33"/>
    </row>
    <row r="615447" spans="19:20">
      <c r="S615447" s="33"/>
      <c r="T615447" s="33"/>
    </row>
    <row r="615464" spans="19:20">
      <c r="S615464" s="33"/>
      <c r="T615464" s="33"/>
    </row>
    <row r="615481" spans="19:20">
      <c r="S615481" s="33"/>
      <c r="T615481" s="33"/>
    </row>
    <row r="615498" spans="19:20">
      <c r="S615498" s="33"/>
      <c r="T615498" s="33"/>
    </row>
    <row r="615515" spans="19:20">
      <c r="S615515" s="33"/>
      <c r="T615515" s="33"/>
    </row>
    <row r="615532" spans="19:20">
      <c r="S615532" s="33"/>
      <c r="T615532" s="33"/>
    </row>
    <row r="615549" spans="19:20">
      <c r="S615549" s="33"/>
      <c r="T615549" s="33"/>
    </row>
    <row r="615566" spans="19:20">
      <c r="S615566" s="33"/>
      <c r="T615566" s="33"/>
    </row>
    <row r="615583" spans="19:20">
      <c r="S615583" s="33"/>
      <c r="T615583" s="33"/>
    </row>
    <row r="615600" spans="19:20">
      <c r="S615600" s="33"/>
      <c r="T615600" s="33"/>
    </row>
    <row r="615617" spans="19:20">
      <c r="S615617" s="33"/>
      <c r="T615617" s="33"/>
    </row>
    <row r="615634" spans="19:20">
      <c r="S615634" s="33"/>
      <c r="T615634" s="33"/>
    </row>
    <row r="615651" spans="19:20">
      <c r="S615651" s="33"/>
      <c r="T615651" s="33"/>
    </row>
    <row r="615668" spans="19:20">
      <c r="S615668" s="33"/>
      <c r="T615668" s="33"/>
    </row>
    <row r="615685" spans="19:20">
      <c r="S615685" s="33"/>
      <c r="T615685" s="33"/>
    </row>
    <row r="615702" spans="19:20">
      <c r="S615702" s="33"/>
      <c r="T615702" s="33"/>
    </row>
    <row r="615719" spans="19:20">
      <c r="S615719" s="33"/>
      <c r="T615719" s="33"/>
    </row>
    <row r="615736" spans="19:20">
      <c r="S615736" s="33"/>
      <c r="T615736" s="33"/>
    </row>
    <row r="615753" spans="19:20">
      <c r="S615753" s="33"/>
      <c r="T615753" s="33"/>
    </row>
    <row r="615770" spans="19:20">
      <c r="S615770" s="33"/>
      <c r="T615770" s="33"/>
    </row>
    <row r="615787" spans="19:20">
      <c r="S615787" s="33"/>
      <c r="T615787" s="33"/>
    </row>
    <row r="615804" spans="19:20">
      <c r="S615804" s="33"/>
      <c r="T615804" s="33"/>
    </row>
    <row r="615821" spans="19:20">
      <c r="S615821" s="33"/>
      <c r="T615821" s="33"/>
    </row>
    <row r="615838" spans="19:20">
      <c r="S615838" s="33"/>
      <c r="T615838" s="33"/>
    </row>
    <row r="615855" spans="19:20">
      <c r="S615855" s="33"/>
      <c r="T615855" s="33"/>
    </row>
    <row r="615872" spans="19:20">
      <c r="S615872" s="33"/>
      <c r="T615872" s="33"/>
    </row>
    <row r="615889" spans="19:20">
      <c r="S615889" s="33"/>
      <c r="T615889" s="33"/>
    </row>
    <row r="615906" spans="19:20">
      <c r="S615906" s="33"/>
      <c r="T615906" s="33"/>
    </row>
    <row r="615923" spans="19:20">
      <c r="S615923" s="33"/>
      <c r="T615923" s="33"/>
    </row>
    <row r="615940" spans="19:20">
      <c r="S615940" s="33"/>
      <c r="T615940" s="33"/>
    </row>
    <row r="615957" spans="19:20">
      <c r="S615957" s="33"/>
      <c r="T615957" s="33"/>
    </row>
    <row r="615974" spans="19:20">
      <c r="S615974" s="33"/>
      <c r="T615974" s="33"/>
    </row>
    <row r="615991" spans="19:20">
      <c r="S615991" s="33"/>
      <c r="T615991" s="33"/>
    </row>
    <row r="616008" spans="19:20">
      <c r="S616008" s="33"/>
      <c r="T616008" s="33"/>
    </row>
    <row r="616025" spans="19:20">
      <c r="S616025" s="33"/>
      <c r="T616025" s="33"/>
    </row>
    <row r="616042" spans="19:20">
      <c r="S616042" s="33"/>
      <c r="T616042" s="33"/>
    </row>
    <row r="616059" spans="19:20">
      <c r="S616059" s="33"/>
      <c r="T616059" s="33"/>
    </row>
    <row r="616076" spans="19:20">
      <c r="S616076" s="33"/>
      <c r="T616076" s="33"/>
    </row>
    <row r="616093" spans="19:20">
      <c r="S616093" s="33"/>
      <c r="T616093" s="33"/>
    </row>
    <row r="616110" spans="19:20">
      <c r="S616110" s="33"/>
      <c r="T616110" s="33"/>
    </row>
    <row r="616127" spans="19:20">
      <c r="S616127" s="33"/>
      <c r="T616127" s="33"/>
    </row>
    <row r="616144" spans="19:20">
      <c r="S616144" s="33"/>
      <c r="T616144" s="33"/>
    </row>
    <row r="616161" spans="19:20">
      <c r="S616161" s="33"/>
      <c r="T616161" s="33"/>
    </row>
    <row r="616178" spans="19:20">
      <c r="S616178" s="33"/>
      <c r="T616178" s="33"/>
    </row>
    <row r="616195" spans="19:20">
      <c r="S616195" s="33"/>
      <c r="T616195" s="33"/>
    </row>
    <row r="616212" spans="19:20">
      <c r="S616212" s="33"/>
      <c r="T616212" s="33"/>
    </row>
    <row r="616229" spans="19:20">
      <c r="S616229" s="33"/>
      <c r="T616229" s="33"/>
    </row>
    <row r="616246" spans="19:20">
      <c r="S616246" s="33"/>
      <c r="T616246" s="33"/>
    </row>
    <row r="616263" spans="19:20">
      <c r="S616263" s="33"/>
      <c r="T616263" s="33"/>
    </row>
    <row r="616280" spans="19:20">
      <c r="S616280" s="33"/>
      <c r="T616280" s="33"/>
    </row>
    <row r="616297" spans="19:20">
      <c r="S616297" s="33"/>
      <c r="T616297" s="33"/>
    </row>
    <row r="616314" spans="19:20">
      <c r="S616314" s="33"/>
      <c r="T616314" s="33"/>
    </row>
    <row r="616331" spans="19:20">
      <c r="S616331" s="33"/>
      <c r="T616331" s="33"/>
    </row>
    <row r="616348" spans="19:20">
      <c r="S616348" s="33"/>
      <c r="T616348" s="33"/>
    </row>
    <row r="616365" spans="19:20">
      <c r="S616365" s="33"/>
      <c r="T616365" s="33"/>
    </row>
    <row r="616382" spans="19:20">
      <c r="S616382" s="33"/>
      <c r="T616382" s="33"/>
    </row>
    <row r="616399" spans="19:20">
      <c r="S616399" s="33"/>
      <c r="T616399" s="33"/>
    </row>
    <row r="616416" spans="19:20">
      <c r="S616416" s="33"/>
      <c r="T616416" s="33"/>
    </row>
    <row r="616433" spans="19:20">
      <c r="S616433" s="33"/>
      <c r="T616433" s="33"/>
    </row>
    <row r="616450" spans="19:20">
      <c r="S616450" s="33"/>
      <c r="T616450" s="33"/>
    </row>
    <row r="616467" spans="19:20">
      <c r="S616467" s="33"/>
      <c r="T616467" s="33"/>
    </row>
    <row r="616484" spans="19:20">
      <c r="S616484" s="33"/>
      <c r="T616484" s="33"/>
    </row>
    <row r="616501" spans="19:20">
      <c r="S616501" s="33"/>
      <c r="T616501" s="33"/>
    </row>
    <row r="616518" spans="19:20">
      <c r="S616518" s="33"/>
      <c r="T616518" s="33"/>
    </row>
    <row r="616535" spans="19:20">
      <c r="S616535" s="33"/>
      <c r="T616535" s="33"/>
    </row>
    <row r="616552" spans="19:20">
      <c r="S616552" s="33"/>
      <c r="T616552" s="33"/>
    </row>
    <row r="616569" spans="19:20">
      <c r="S616569" s="33"/>
      <c r="T616569" s="33"/>
    </row>
    <row r="616586" spans="19:20">
      <c r="S616586" s="33"/>
      <c r="T616586" s="33"/>
    </row>
    <row r="616603" spans="19:20">
      <c r="S616603" s="33"/>
      <c r="T616603" s="33"/>
    </row>
    <row r="616620" spans="19:20">
      <c r="S616620" s="33"/>
      <c r="T616620" s="33"/>
    </row>
    <row r="616637" spans="19:20">
      <c r="S616637" s="33"/>
      <c r="T616637" s="33"/>
    </row>
    <row r="616654" spans="19:20">
      <c r="S616654" s="33"/>
      <c r="T616654" s="33"/>
    </row>
    <row r="616671" spans="19:20">
      <c r="S616671" s="33"/>
      <c r="T616671" s="33"/>
    </row>
    <row r="616688" spans="19:20">
      <c r="S616688" s="33"/>
      <c r="T616688" s="33"/>
    </row>
    <row r="616705" spans="19:20">
      <c r="S616705" s="33"/>
      <c r="T616705" s="33"/>
    </row>
    <row r="616722" spans="19:20">
      <c r="S616722" s="33"/>
      <c r="T616722" s="33"/>
    </row>
    <row r="616739" spans="19:20">
      <c r="S616739" s="33"/>
      <c r="T616739" s="33"/>
    </row>
    <row r="616756" spans="19:20">
      <c r="S616756" s="33"/>
      <c r="T616756" s="33"/>
    </row>
    <row r="616773" spans="19:20">
      <c r="S616773" s="33"/>
      <c r="T616773" s="33"/>
    </row>
    <row r="616790" spans="19:20">
      <c r="S616790" s="33"/>
      <c r="T616790" s="33"/>
    </row>
    <row r="616807" spans="19:20">
      <c r="S616807" s="33"/>
      <c r="T616807" s="33"/>
    </row>
    <row r="616824" spans="19:20">
      <c r="S616824" s="33"/>
      <c r="T616824" s="33"/>
    </row>
    <row r="616841" spans="19:20">
      <c r="S616841" s="33"/>
      <c r="T616841" s="33"/>
    </row>
    <row r="616858" spans="19:20">
      <c r="S616858" s="33"/>
      <c r="T616858" s="33"/>
    </row>
    <row r="616875" spans="19:20">
      <c r="S616875" s="33"/>
      <c r="T616875" s="33"/>
    </row>
    <row r="616892" spans="19:20">
      <c r="S616892" s="33"/>
      <c r="T616892" s="33"/>
    </row>
    <row r="616909" spans="19:20">
      <c r="S616909" s="33"/>
      <c r="T616909" s="33"/>
    </row>
    <row r="616926" spans="19:20">
      <c r="S616926" s="33"/>
      <c r="T616926" s="33"/>
    </row>
    <row r="616943" spans="19:20">
      <c r="S616943" s="33"/>
      <c r="T616943" s="33"/>
    </row>
    <row r="616960" spans="19:20">
      <c r="S616960" s="33"/>
      <c r="T616960" s="33"/>
    </row>
    <row r="616977" spans="19:20">
      <c r="S616977" s="33"/>
      <c r="T616977" s="33"/>
    </row>
    <row r="616994" spans="19:20">
      <c r="S616994" s="33"/>
      <c r="T616994" s="33"/>
    </row>
    <row r="617011" spans="19:20">
      <c r="S617011" s="33"/>
      <c r="T617011" s="33"/>
    </row>
    <row r="617028" spans="19:20">
      <c r="S617028" s="33"/>
      <c r="T617028" s="33"/>
    </row>
    <row r="617045" spans="19:20">
      <c r="S617045" s="33"/>
      <c r="T617045" s="33"/>
    </row>
    <row r="617062" spans="19:20">
      <c r="S617062" s="33"/>
      <c r="T617062" s="33"/>
    </row>
    <row r="617079" spans="19:20">
      <c r="S617079" s="33"/>
      <c r="T617079" s="33"/>
    </row>
    <row r="617096" spans="19:20">
      <c r="S617096" s="33"/>
      <c r="T617096" s="33"/>
    </row>
    <row r="617113" spans="19:20">
      <c r="S617113" s="33"/>
      <c r="T617113" s="33"/>
    </row>
    <row r="617130" spans="19:20">
      <c r="S617130" s="33"/>
      <c r="T617130" s="33"/>
    </row>
    <row r="617147" spans="19:20">
      <c r="S617147" s="33"/>
      <c r="T617147" s="33"/>
    </row>
    <row r="617164" spans="19:20">
      <c r="S617164" s="33"/>
      <c r="T617164" s="33"/>
    </row>
    <row r="617181" spans="19:20">
      <c r="S617181" s="33"/>
      <c r="T617181" s="33"/>
    </row>
    <row r="617198" spans="19:20">
      <c r="S617198" s="33"/>
      <c r="T617198" s="33"/>
    </row>
    <row r="617215" spans="19:20">
      <c r="S617215" s="33"/>
      <c r="T617215" s="33"/>
    </row>
    <row r="617232" spans="19:20">
      <c r="S617232" s="33"/>
      <c r="T617232" s="33"/>
    </row>
    <row r="617249" spans="19:20">
      <c r="S617249" s="33"/>
      <c r="T617249" s="33"/>
    </row>
    <row r="617266" spans="19:20">
      <c r="S617266" s="33"/>
      <c r="T617266" s="33"/>
    </row>
    <row r="617283" spans="19:20">
      <c r="S617283" s="33"/>
      <c r="T617283" s="33"/>
    </row>
    <row r="617300" spans="19:20">
      <c r="S617300" s="33"/>
      <c r="T617300" s="33"/>
    </row>
    <row r="617317" spans="19:20">
      <c r="S617317" s="33"/>
      <c r="T617317" s="33"/>
    </row>
    <row r="617334" spans="19:20">
      <c r="S617334" s="33"/>
      <c r="T617334" s="33"/>
    </row>
    <row r="617351" spans="19:20">
      <c r="S617351" s="33"/>
      <c r="T617351" s="33"/>
    </row>
    <row r="617368" spans="19:20">
      <c r="S617368" s="33"/>
      <c r="T617368" s="33"/>
    </row>
    <row r="617385" spans="19:20">
      <c r="S617385" s="33"/>
      <c r="T617385" s="33"/>
    </row>
    <row r="617402" spans="19:20">
      <c r="S617402" s="33"/>
      <c r="T617402" s="33"/>
    </row>
    <row r="617419" spans="19:20">
      <c r="S617419" s="33"/>
      <c r="T617419" s="33"/>
    </row>
    <row r="617436" spans="19:20">
      <c r="S617436" s="33"/>
      <c r="T617436" s="33"/>
    </row>
    <row r="617453" spans="19:20">
      <c r="S617453" s="33"/>
      <c r="T617453" s="33"/>
    </row>
    <row r="617470" spans="19:20">
      <c r="S617470" s="33"/>
      <c r="T617470" s="33"/>
    </row>
    <row r="617487" spans="19:20">
      <c r="S617487" s="33"/>
      <c r="T617487" s="33"/>
    </row>
    <row r="617504" spans="19:20">
      <c r="S617504" s="33"/>
      <c r="T617504" s="33"/>
    </row>
    <row r="617521" spans="19:20">
      <c r="S617521" s="33"/>
      <c r="T617521" s="33"/>
    </row>
    <row r="617538" spans="19:20">
      <c r="S617538" s="33"/>
      <c r="T617538" s="33"/>
    </row>
    <row r="617555" spans="19:20">
      <c r="S617555" s="33"/>
      <c r="T617555" s="33"/>
    </row>
    <row r="617572" spans="19:20">
      <c r="S617572" s="33"/>
      <c r="T617572" s="33"/>
    </row>
    <row r="617589" spans="19:20">
      <c r="S617589" s="33"/>
      <c r="T617589" s="33"/>
    </row>
    <row r="617606" spans="19:20">
      <c r="S617606" s="33"/>
      <c r="T617606" s="33"/>
    </row>
    <row r="617623" spans="19:20">
      <c r="S617623" s="33"/>
      <c r="T617623" s="33"/>
    </row>
    <row r="617640" spans="19:20">
      <c r="S617640" s="33"/>
      <c r="T617640" s="33"/>
    </row>
    <row r="617657" spans="19:20">
      <c r="S617657" s="33"/>
      <c r="T617657" s="33"/>
    </row>
    <row r="617674" spans="19:20">
      <c r="S617674" s="33"/>
      <c r="T617674" s="33"/>
    </row>
    <row r="617691" spans="19:20">
      <c r="S617691" s="33"/>
      <c r="T617691" s="33"/>
    </row>
    <row r="617708" spans="19:20">
      <c r="S617708" s="33"/>
      <c r="T617708" s="33"/>
    </row>
    <row r="617725" spans="19:20">
      <c r="S617725" s="33"/>
      <c r="T617725" s="33"/>
    </row>
    <row r="617742" spans="19:20">
      <c r="S617742" s="33"/>
      <c r="T617742" s="33"/>
    </row>
    <row r="617759" spans="19:20">
      <c r="S617759" s="33"/>
      <c r="T617759" s="33"/>
    </row>
    <row r="617776" spans="19:20">
      <c r="S617776" s="33"/>
      <c r="T617776" s="33"/>
    </row>
    <row r="617793" spans="19:20">
      <c r="S617793" s="33"/>
      <c r="T617793" s="33"/>
    </row>
    <row r="617810" spans="19:20">
      <c r="S617810" s="33"/>
      <c r="T617810" s="33"/>
    </row>
    <row r="617827" spans="19:20">
      <c r="S617827" s="33"/>
      <c r="T617827" s="33"/>
    </row>
    <row r="617844" spans="19:20">
      <c r="S617844" s="33"/>
      <c r="T617844" s="33"/>
    </row>
    <row r="617861" spans="19:20">
      <c r="S617861" s="33"/>
      <c r="T617861" s="33"/>
    </row>
    <row r="617878" spans="19:20">
      <c r="S617878" s="33"/>
      <c r="T617878" s="33"/>
    </row>
    <row r="617895" spans="19:20">
      <c r="S617895" s="33"/>
      <c r="T617895" s="33"/>
    </row>
    <row r="617912" spans="19:20">
      <c r="S617912" s="33"/>
      <c r="T617912" s="33"/>
    </row>
    <row r="617929" spans="19:20">
      <c r="S617929" s="33"/>
      <c r="T617929" s="33"/>
    </row>
    <row r="617946" spans="19:20">
      <c r="S617946" s="33"/>
      <c r="T617946" s="33"/>
    </row>
    <row r="617963" spans="19:20">
      <c r="S617963" s="33"/>
      <c r="T617963" s="33"/>
    </row>
    <row r="617980" spans="19:20">
      <c r="S617980" s="33"/>
      <c r="T617980" s="33"/>
    </row>
    <row r="617997" spans="19:20">
      <c r="S617997" s="33"/>
      <c r="T617997" s="33"/>
    </row>
    <row r="618014" spans="19:20">
      <c r="S618014" s="33"/>
      <c r="T618014" s="33"/>
    </row>
    <row r="618031" spans="19:20">
      <c r="S618031" s="33"/>
      <c r="T618031" s="33"/>
    </row>
    <row r="618048" spans="19:20">
      <c r="S618048" s="33"/>
      <c r="T618048" s="33"/>
    </row>
    <row r="618065" spans="19:20">
      <c r="S618065" s="33"/>
      <c r="T618065" s="33"/>
    </row>
    <row r="618082" spans="19:20">
      <c r="S618082" s="33"/>
      <c r="T618082" s="33"/>
    </row>
    <row r="618099" spans="19:20">
      <c r="S618099" s="33"/>
      <c r="T618099" s="33"/>
    </row>
    <row r="618116" spans="19:20">
      <c r="S618116" s="33"/>
      <c r="T618116" s="33"/>
    </row>
    <row r="618133" spans="19:20">
      <c r="S618133" s="33"/>
      <c r="T618133" s="33"/>
    </row>
    <row r="618150" spans="19:20">
      <c r="S618150" s="33"/>
      <c r="T618150" s="33"/>
    </row>
    <row r="618167" spans="19:20">
      <c r="S618167" s="33"/>
      <c r="T618167" s="33"/>
    </row>
    <row r="618184" spans="19:20">
      <c r="S618184" s="33"/>
      <c r="T618184" s="33"/>
    </row>
    <row r="618201" spans="19:20">
      <c r="S618201" s="33"/>
      <c r="T618201" s="33"/>
    </row>
    <row r="618218" spans="19:20">
      <c r="S618218" s="33"/>
      <c r="T618218" s="33"/>
    </row>
    <row r="618235" spans="19:20">
      <c r="S618235" s="33"/>
      <c r="T618235" s="33"/>
    </row>
    <row r="618252" spans="19:20">
      <c r="S618252" s="33"/>
      <c r="T618252" s="33"/>
    </row>
    <row r="618269" spans="19:20">
      <c r="S618269" s="33"/>
      <c r="T618269" s="33"/>
    </row>
    <row r="618286" spans="19:20">
      <c r="S618286" s="33"/>
      <c r="T618286" s="33"/>
    </row>
    <row r="618303" spans="19:20">
      <c r="S618303" s="33"/>
      <c r="T618303" s="33"/>
    </row>
    <row r="618320" spans="19:20">
      <c r="S618320" s="33"/>
      <c r="T618320" s="33"/>
    </row>
    <row r="618337" spans="19:20">
      <c r="S618337" s="33"/>
      <c r="T618337" s="33"/>
    </row>
    <row r="618354" spans="19:20">
      <c r="S618354" s="33"/>
      <c r="T618354" s="33"/>
    </row>
    <row r="618371" spans="19:20">
      <c r="S618371" s="33"/>
      <c r="T618371" s="33"/>
    </row>
    <row r="618388" spans="19:20">
      <c r="S618388" s="33"/>
      <c r="T618388" s="33"/>
    </row>
    <row r="618405" spans="19:20">
      <c r="S618405" s="33"/>
      <c r="T618405" s="33"/>
    </row>
    <row r="618422" spans="19:20">
      <c r="S618422" s="33"/>
      <c r="T618422" s="33"/>
    </row>
    <row r="618439" spans="19:20">
      <c r="S618439" s="33"/>
      <c r="T618439" s="33"/>
    </row>
    <row r="618456" spans="19:20">
      <c r="S618456" s="33"/>
      <c r="T618456" s="33"/>
    </row>
    <row r="618473" spans="19:20">
      <c r="S618473" s="33"/>
      <c r="T618473" s="33"/>
    </row>
    <row r="618490" spans="19:20">
      <c r="S618490" s="33"/>
      <c r="T618490" s="33"/>
    </row>
    <row r="618507" spans="19:20">
      <c r="S618507" s="33"/>
      <c r="T618507" s="33"/>
    </row>
    <row r="618524" spans="19:20">
      <c r="S618524" s="33"/>
      <c r="T618524" s="33"/>
    </row>
    <row r="618541" spans="19:20">
      <c r="S618541" s="33"/>
      <c r="T618541" s="33"/>
    </row>
    <row r="618558" spans="19:20">
      <c r="S618558" s="33"/>
      <c r="T618558" s="33"/>
    </row>
    <row r="618575" spans="19:20">
      <c r="S618575" s="33"/>
      <c r="T618575" s="33"/>
    </row>
    <row r="618592" spans="19:20">
      <c r="S618592" s="33"/>
      <c r="T618592" s="33"/>
    </row>
    <row r="618609" spans="19:20">
      <c r="S618609" s="33"/>
      <c r="T618609" s="33"/>
    </row>
    <row r="618626" spans="19:20">
      <c r="S618626" s="33"/>
      <c r="T618626" s="33"/>
    </row>
    <row r="618643" spans="19:20">
      <c r="S618643" s="33"/>
      <c r="T618643" s="33"/>
    </row>
    <row r="618660" spans="19:20">
      <c r="S618660" s="33"/>
      <c r="T618660" s="33"/>
    </row>
    <row r="618677" spans="19:20">
      <c r="S618677" s="33"/>
      <c r="T618677" s="33"/>
    </row>
    <row r="618694" spans="19:20">
      <c r="S618694" s="33"/>
      <c r="T618694" s="33"/>
    </row>
    <row r="618711" spans="19:20">
      <c r="S618711" s="33"/>
      <c r="T618711" s="33"/>
    </row>
    <row r="618728" spans="19:20">
      <c r="S618728" s="33"/>
      <c r="T618728" s="33"/>
    </row>
    <row r="618745" spans="19:20">
      <c r="S618745" s="33"/>
      <c r="T618745" s="33"/>
    </row>
    <row r="618762" spans="19:20">
      <c r="S618762" s="33"/>
      <c r="T618762" s="33"/>
    </row>
    <row r="618779" spans="19:20">
      <c r="S618779" s="33"/>
      <c r="T618779" s="33"/>
    </row>
    <row r="618796" spans="19:20">
      <c r="S618796" s="33"/>
      <c r="T618796" s="33"/>
    </row>
    <row r="618813" spans="19:20">
      <c r="S618813" s="33"/>
      <c r="T618813" s="33"/>
    </row>
    <row r="618830" spans="19:20">
      <c r="S618830" s="33"/>
      <c r="T618830" s="33"/>
    </row>
    <row r="618847" spans="19:20">
      <c r="S618847" s="33"/>
      <c r="T618847" s="33"/>
    </row>
    <row r="618864" spans="19:20">
      <c r="S618864" s="33"/>
      <c r="T618864" s="33"/>
    </row>
    <row r="618881" spans="19:20">
      <c r="S618881" s="33"/>
      <c r="T618881" s="33"/>
    </row>
    <row r="618898" spans="19:20">
      <c r="S618898" s="33"/>
      <c r="T618898" s="33"/>
    </row>
    <row r="618915" spans="19:20">
      <c r="S618915" s="33"/>
      <c r="T618915" s="33"/>
    </row>
    <row r="618932" spans="19:20">
      <c r="S618932" s="33"/>
      <c r="T618932" s="33"/>
    </row>
    <row r="618949" spans="19:20">
      <c r="S618949" s="33"/>
      <c r="T618949" s="33"/>
    </row>
    <row r="618966" spans="19:20">
      <c r="S618966" s="33"/>
      <c r="T618966" s="33"/>
    </row>
    <row r="618983" spans="19:20">
      <c r="S618983" s="33"/>
      <c r="T618983" s="33"/>
    </row>
    <row r="619000" spans="19:20">
      <c r="S619000" s="33"/>
      <c r="T619000" s="33"/>
    </row>
    <row r="619017" spans="19:20">
      <c r="S619017" s="33"/>
      <c r="T619017" s="33"/>
    </row>
    <row r="619034" spans="19:20">
      <c r="S619034" s="33"/>
      <c r="T619034" s="33"/>
    </row>
    <row r="619051" spans="19:20">
      <c r="S619051" s="33"/>
      <c r="T619051" s="33"/>
    </row>
    <row r="619068" spans="19:20">
      <c r="S619068" s="33"/>
      <c r="T619068" s="33"/>
    </row>
    <row r="619085" spans="19:20">
      <c r="S619085" s="33"/>
      <c r="T619085" s="33"/>
    </row>
    <row r="619102" spans="19:20">
      <c r="S619102" s="33"/>
      <c r="T619102" s="33"/>
    </row>
    <row r="619119" spans="19:20">
      <c r="S619119" s="33"/>
      <c r="T619119" s="33"/>
    </row>
    <row r="619136" spans="19:20">
      <c r="S619136" s="33"/>
      <c r="T619136" s="33"/>
    </row>
    <row r="619153" spans="19:20">
      <c r="S619153" s="33"/>
      <c r="T619153" s="33"/>
    </row>
    <row r="619170" spans="19:20">
      <c r="S619170" s="33"/>
      <c r="T619170" s="33"/>
    </row>
    <row r="619187" spans="19:20">
      <c r="S619187" s="33"/>
      <c r="T619187" s="33"/>
    </row>
    <row r="619204" spans="19:20">
      <c r="S619204" s="33"/>
      <c r="T619204" s="33"/>
    </row>
    <row r="619221" spans="19:20">
      <c r="S619221" s="33"/>
      <c r="T619221" s="33"/>
    </row>
    <row r="619238" spans="19:20">
      <c r="S619238" s="33"/>
      <c r="T619238" s="33"/>
    </row>
    <row r="619255" spans="19:20">
      <c r="S619255" s="33"/>
      <c r="T619255" s="33"/>
    </row>
    <row r="619272" spans="19:20">
      <c r="S619272" s="33"/>
      <c r="T619272" s="33"/>
    </row>
    <row r="619289" spans="19:20">
      <c r="S619289" s="33"/>
      <c r="T619289" s="33"/>
    </row>
    <row r="619306" spans="19:20">
      <c r="S619306" s="33"/>
      <c r="T619306" s="33"/>
    </row>
    <row r="619323" spans="19:20">
      <c r="S619323" s="33"/>
      <c r="T619323" s="33"/>
    </row>
    <row r="619340" spans="19:20">
      <c r="S619340" s="33"/>
      <c r="T619340" s="33"/>
    </row>
    <row r="619357" spans="19:20">
      <c r="S619357" s="33"/>
      <c r="T619357" s="33"/>
    </row>
    <row r="619374" spans="19:20">
      <c r="S619374" s="33"/>
      <c r="T619374" s="33"/>
    </row>
    <row r="619391" spans="19:20">
      <c r="S619391" s="33"/>
      <c r="T619391" s="33"/>
    </row>
    <row r="619408" spans="19:20">
      <c r="S619408" s="33"/>
      <c r="T619408" s="33"/>
    </row>
    <row r="619425" spans="19:20">
      <c r="S619425" s="33"/>
      <c r="T619425" s="33"/>
    </row>
    <row r="619442" spans="19:20">
      <c r="S619442" s="33"/>
      <c r="T619442" s="33"/>
    </row>
    <row r="619459" spans="19:20">
      <c r="S619459" s="33"/>
      <c r="T619459" s="33"/>
    </row>
    <row r="619476" spans="19:20">
      <c r="S619476" s="33"/>
      <c r="T619476" s="33"/>
    </row>
    <row r="619493" spans="19:20">
      <c r="S619493" s="33"/>
      <c r="T619493" s="33"/>
    </row>
    <row r="619510" spans="19:20">
      <c r="S619510" s="33"/>
      <c r="T619510" s="33"/>
    </row>
    <row r="619527" spans="19:20">
      <c r="S619527" s="33"/>
      <c r="T619527" s="33"/>
    </row>
    <row r="619544" spans="19:20">
      <c r="S619544" s="33"/>
      <c r="T619544" s="33"/>
    </row>
    <row r="619561" spans="19:20">
      <c r="S619561" s="33"/>
      <c r="T619561" s="33"/>
    </row>
    <row r="619578" spans="19:20">
      <c r="S619578" s="33"/>
      <c r="T619578" s="33"/>
    </row>
    <row r="619595" spans="19:20">
      <c r="S619595" s="33"/>
      <c r="T619595" s="33"/>
    </row>
    <row r="619612" spans="19:20">
      <c r="S619612" s="33"/>
      <c r="T619612" s="33"/>
    </row>
    <row r="619629" spans="19:20">
      <c r="S619629" s="33"/>
      <c r="T619629" s="33"/>
    </row>
    <row r="619646" spans="19:20">
      <c r="S619646" s="33"/>
      <c r="T619646" s="33"/>
    </row>
    <row r="619663" spans="19:20">
      <c r="S619663" s="33"/>
      <c r="T619663" s="33"/>
    </row>
    <row r="619680" spans="19:20">
      <c r="S619680" s="33"/>
      <c r="T619680" s="33"/>
    </row>
    <row r="619697" spans="19:20">
      <c r="S619697" s="33"/>
      <c r="T619697" s="33"/>
    </row>
    <row r="619714" spans="19:20">
      <c r="S619714" s="33"/>
      <c r="T619714" s="33"/>
    </row>
    <row r="619731" spans="19:20">
      <c r="S619731" s="33"/>
      <c r="T619731" s="33"/>
    </row>
    <row r="619748" spans="19:20">
      <c r="S619748" s="33"/>
      <c r="T619748" s="33"/>
    </row>
    <row r="619765" spans="19:20">
      <c r="S619765" s="33"/>
      <c r="T619765" s="33"/>
    </row>
    <row r="619782" spans="19:20">
      <c r="S619782" s="33"/>
      <c r="T619782" s="33"/>
    </row>
    <row r="619799" spans="19:20">
      <c r="S619799" s="33"/>
      <c r="T619799" s="33"/>
    </row>
    <row r="619816" spans="19:20">
      <c r="S619816" s="33"/>
      <c r="T619816" s="33"/>
    </row>
    <row r="619833" spans="19:20">
      <c r="S619833" s="33"/>
      <c r="T619833" s="33"/>
    </row>
    <row r="619850" spans="19:20">
      <c r="S619850" s="33"/>
      <c r="T619850" s="33"/>
    </row>
    <row r="619867" spans="19:20">
      <c r="S619867" s="33"/>
      <c r="T619867" s="33"/>
    </row>
    <row r="619884" spans="19:20">
      <c r="S619884" s="33"/>
      <c r="T619884" s="33"/>
    </row>
    <row r="619901" spans="19:20">
      <c r="S619901" s="33"/>
      <c r="T619901" s="33"/>
    </row>
    <row r="619918" spans="19:20">
      <c r="S619918" s="33"/>
      <c r="T619918" s="33"/>
    </row>
    <row r="619935" spans="19:20">
      <c r="S619935" s="33"/>
      <c r="T619935" s="33"/>
    </row>
    <row r="619952" spans="19:20">
      <c r="S619952" s="33"/>
      <c r="T619952" s="33"/>
    </row>
    <row r="619969" spans="19:20">
      <c r="S619969" s="33"/>
      <c r="T619969" s="33"/>
    </row>
    <row r="619986" spans="19:20">
      <c r="S619986" s="33"/>
      <c r="T619986" s="33"/>
    </row>
    <row r="620003" spans="19:20">
      <c r="S620003" s="33"/>
      <c r="T620003" s="33"/>
    </row>
    <row r="620020" spans="19:20">
      <c r="S620020" s="33"/>
      <c r="T620020" s="33"/>
    </row>
    <row r="620037" spans="19:20">
      <c r="S620037" s="33"/>
      <c r="T620037" s="33"/>
    </row>
    <row r="620054" spans="19:20">
      <c r="S620054" s="33"/>
      <c r="T620054" s="33"/>
    </row>
    <row r="620071" spans="19:20">
      <c r="S620071" s="33"/>
      <c r="T620071" s="33"/>
    </row>
    <row r="620088" spans="19:20">
      <c r="S620088" s="33"/>
      <c r="T620088" s="33"/>
    </row>
    <row r="620105" spans="19:20">
      <c r="S620105" s="33"/>
      <c r="T620105" s="33"/>
    </row>
    <row r="620122" spans="19:20">
      <c r="S620122" s="33"/>
      <c r="T620122" s="33"/>
    </row>
    <row r="620139" spans="19:20">
      <c r="S620139" s="33"/>
      <c r="T620139" s="33"/>
    </row>
    <row r="620156" spans="19:20">
      <c r="S620156" s="33"/>
      <c r="T620156" s="33"/>
    </row>
    <row r="620173" spans="19:20">
      <c r="S620173" s="33"/>
      <c r="T620173" s="33"/>
    </row>
    <row r="620190" spans="19:20">
      <c r="S620190" s="33"/>
      <c r="T620190" s="33"/>
    </row>
    <row r="620207" spans="19:20">
      <c r="S620207" s="33"/>
      <c r="T620207" s="33"/>
    </row>
    <row r="620224" spans="19:20">
      <c r="S620224" s="33"/>
      <c r="T620224" s="33"/>
    </row>
    <row r="620241" spans="19:20">
      <c r="S620241" s="33"/>
      <c r="T620241" s="33"/>
    </row>
    <row r="620258" spans="19:20">
      <c r="S620258" s="33"/>
      <c r="T620258" s="33"/>
    </row>
    <row r="620275" spans="19:20">
      <c r="S620275" s="33"/>
      <c r="T620275" s="33"/>
    </row>
    <row r="620292" spans="19:20">
      <c r="S620292" s="33"/>
      <c r="T620292" s="33"/>
    </row>
    <row r="620309" spans="19:20">
      <c r="S620309" s="33"/>
      <c r="T620309" s="33"/>
    </row>
    <row r="620326" spans="19:20">
      <c r="S620326" s="33"/>
      <c r="T620326" s="33"/>
    </row>
    <row r="620343" spans="19:20">
      <c r="S620343" s="33"/>
      <c r="T620343" s="33"/>
    </row>
    <row r="620360" spans="19:20">
      <c r="S620360" s="33"/>
      <c r="T620360" s="33"/>
    </row>
    <row r="620377" spans="19:20">
      <c r="S620377" s="33"/>
      <c r="T620377" s="33"/>
    </row>
    <row r="620394" spans="19:20">
      <c r="S620394" s="33"/>
      <c r="T620394" s="33"/>
    </row>
    <row r="620411" spans="19:20">
      <c r="S620411" s="33"/>
      <c r="T620411" s="33"/>
    </row>
    <row r="620428" spans="19:20">
      <c r="S620428" s="33"/>
      <c r="T620428" s="33"/>
    </row>
    <row r="620445" spans="19:20">
      <c r="S620445" s="33"/>
      <c r="T620445" s="33"/>
    </row>
    <row r="620462" spans="19:20">
      <c r="S620462" s="33"/>
      <c r="T620462" s="33"/>
    </row>
    <row r="620479" spans="19:20">
      <c r="S620479" s="33"/>
      <c r="T620479" s="33"/>
    </row>
    <row r="620496" spans="19:20">
      <c r="S620496" s="33"/>
      <c r="T620496" s="33"/>
    </row>
    <row r="620513" spans="19:20">
      <c r="S620513" s="33"/>
      <c r="T620513" s="33"/>
    </row>
    <row r="620530" spans="19:20">
      <c r="S620530" s="33"/>
      <c r="T620530" s="33"/>
    </row>
    <row r="620547" spans="19:20">
      <c r="S620547" s="33"/>
      <c r="T620547" s="33"/>
    </row>
    <row r="620564" spans="19:20">
      <c r="S620564" s="33"/>
      <c r="T620564" s="33"/>
    </row>
    <row r="620581" spans="19:20">
      <c r="S620581" s="33"/>
      <c r="T620581" s="33"/>
    </row>
    <row r="620598" spans="19:20">
      <c r="S620598" s="33"/>
      <c r="T620598" s="33"/>
    </row>
    <row r="620615" spans="19:20">
      <c r="S620615" s="33"/>
      <c r="T620615" s="33"/>
    </row>
    <row r="620632" spans="19:20">
      <c r="S620632" s="33"/>
      <c r="T620632" s="33"/>
    </row>
    <row r="620649" spans="19:20">
      <c r="S620649" s="33"/>
      <c r="T620649" s="33"/>
    </row>
    <row r="620666" spans="19:20">
      <c r="S620666" s="33"/>
      <c r="T620666" s="33"/>
    </row>
    <row r="620683" spans="19:20">
      <c r="S620683" s="33"/>
      <c r="T620683" s="33"/>
    </row>
    <row r="620700" spans="19:20">
      <c r="S620700" s="33"/>
      <c r="T620700" s="33"/>
    </row>
    <row r="620717" spans="19:20">
      <c r="S620717" s="33"/>
      <c r="T620717" s="33"/>
    </row>
    <row r="620734" spans="19:20">
      <c r="S620734" s="33"/>
      <c r="T620734" s="33"/>
    </row>
    <row r="620751" spans="19:20">
      <c r="S620751" s="33"/>
      <c r="T620751" s="33"/>
    </row>
    <row r="620768" spans="19:20">
      <c r="S620768" s="33"/>
      <c r="T620768" s="33"/>
    </row>
    <row r="620785" spans="19:20">
      <c r="S620785" s="33"/>
      <c r="T620785" s="33"/>
    </row>
    <row r="620802" spans="19:20">
      <c r="S620802" s="33"/>
      <c r="T620802" s="33"/>
    </row>
    <row r="620819" spans="19:20">
      <c r="S620819" s="33"/>
      <c r="T620819" s="33"/>
    </row>
    <row r="620836" spans="19:20">
      <c r="S620836" s="33"/>
      <c r="T620836" s="33"/>
    </row>
    <row r="620853" spans="19:20">
      <c r="S620853" s="33"/>
      <c r="T620853" s="33"/>
    </row>
    <row r="620870" spans="19:20">
      <c r="S620870" s="33"/>
      <c r="T620870" s="33"/>
    </row>
    <row r="620887" spans="19:20">
      <c r="S620887" s="33"/>
      <c r="T620887" s="33"/>
    </row>
    <row r="620904" spans="19:20">
      <c r="S620904" s="33"/>
      <c r="T620904" s="33"/>
    </row>
    <row r="620921" spans="19:20">
      <c r="S620921" s="33"/>
      <c r="T620921" s="33"/>
    </row>
    <row r="620938" spans="19:20">
      <c r="S620938" s="33"/>
      <c r="T620938" s="33"/>
    </row>
    <row r="620955" spans="19:20">
      <c r="S620955" s="33"/>
      <c r="T620955" s="33"/>
    </row>
    <row r="620972" spans="19:20">
      <c r="S620972" s="33"/>
      <c r="T620972" s="33"/>
    </row>
    <row r="620989" spans="19:20">
      <c r="S620989" s="33"/>
      <c r="T620989" s="33"/>
    </row>
    <row r="621006" spans="19:20">
      <c r="S621006" s="33"/>
      <c r="T621006" s="33"/>
    </row>
    <row r="621023" spans="19:20">
      <c r="S621023" s="33"/>
      <c r="T621023" s="33"/>
    </row>
    <row r="621040" spans="19:20">
      <c r="S621040" s="33"/>
      <c r="T621040" s="33"/>
    </row>
    <row r="621057" spans="19:20">
      <c r="S621057" s="33"/>
      <c r="T621057" s="33"/>
    </row>
    <row r="621074" spans="19:20">
      <c r="S621074" s="33"/>
      <c r="T621074" s="33"/>
    </row>
    <row r="621091" spans="19:20">
      <c r="S621091" s="33"/>
      <c r="T621091" s="33"/>
    </row>
    <row r="621108" spans="19:20">
      <c r="S621108" s="33"/>
      <c r="T621108" s="33"/>
    </row>
    <row r="621125" spans="19:20">
      <c r="S621125" s="33"/>
      <c r="T621125" s="33"/>
    </row>
    <row r="621142" spans="19:20">
      <c r="S621142" s="33"/>
      <c r="T621142" s="33"/>
    </row>
    <row r="621159" spans="19:20">
      <c r="S621159" s="33"/>
      <c r="T621159" s="33"/>
    </row>
    <row r="621176" spans="19:20">
      <c r="S621176" s="33"/>
      <c r="T621176" s="33"/>
    </row>
    <row r="621193" spans="19:20">
      <c r="S621193" s="33"/>
      <c r="T621193" s="33"/>
    </row>
    <row r="621210" spans="19:20">
      <c r="S621210" s="33"/>
      <c r="T621210" s="33"/>
    </row>
    <row r="621227" spans="19:20">
      <c r="S621227" s="33"/>
      <c r="T621227" s="33"/>
    </row>
    <row r="621244" spans="19:20">
      <c r="S621244" s="33"/>
      <c r="T621244" s="33"/>
    </row>
    <row r="621261" spans="19:20">
      <c r="S621261" s="33"/>
      <c r="T621261" s="33"/>
    </row>
    <row r="621278" spans="19:20">
      <c r="S621278" s="33"/>
      <c r="T621278" s="33"/>
    </row>
    <row r="621295" spans="19:20">
      <c r="S621295" s="33"/>
      <c r="T621295" s="33"/>
    </row>
    <row r="621312" spans="19:20">
      <c r="S621312" s="33"/>
      <c r="T621312" s="33"/>
    </row>
    <row r="621329" spans="19:20">
      <c r="S621329" s="33"/>
      <c r="T621329" s="33"/>
    </row>
    <row r="621346" spans="19:20">
      <c r="S621346" s="33"/>
      <c r="T621346" s="33"/>
    </row>
    <row r="621363" spans="19:20">
      <c r="S621363" s="33"/>
      <c r="T621363" s="33"/>
    </row>
    <row r="621380" spans="19:20">
      <c r="S621380" s="33"/>
      <c r="T621380" s="33"/>
    </row>
    <row r="621397" spans="19:20">
      <c r="S621397" s="33"/>
      <c r="T621397" s="33"/>
    </row>
    <row r="621414" spans="19:20">
      <c r="S621414" s="33"/>
      <c r="T621414" s="33"/>
    </row>
    <row r="621431" spans="19:20">
      <c r="S621431" s="33"/>
      <c r="T621431" s="33"/>
    </row>
    <row r="621448" spans="19:20">
      <c r="S621448" s="33"/>
      <c r="T621448" s="33"/>
    </row>
    <row r="621465" spans="19:20">
      <c r="S621465" s="33"/>
      <c r="T621465" s="33"/>
    </row>
    <row r="621482" spans="19:20">
      <c r="S621482" s="33"/>
      <c r="T621482" s="33"/>
    </row>
    <row r="621499" spans="19:20">
      <c r="S621499" s="33"/>
      <c r="T621499" s="33"/>
    </row>
    <row r="621516" spans="19:20">
      <c r="S621516" s="33"/>
      <c r="T621516" s="33"/>
    </row>
    <row r="621533" spans="19:20">
      <c r="S621533" s="33"/>
      <c r="T621533" s="33"/>
    </row>
    <row r="621550" spans="19:20">
      <c r="S621550" s="33"/>
      <c r="T621550" s="33"/>
    </row>
    <row r="621567" spans="19:20">
      <c r="S621567" s="33"/>
      <c r="T621567" s="33"/>
    </row>
    <row r="621584" spans="19:20">
      <c r="S621584" s="33"/>
      <c r="T621584" s="33"/>
    </row>
    <row r="621601" spans="19:20">
      <c r="S621601" s="33"/>
      <c r="T621601" s="33"/>
    </row>
    <row r="621618" spans="19:20">
      <c r="S621618" s="33"/>
      <c r="T621618" s="33"/>
    </row>
    <row r="621635" spans="19:20">
      <c r="S621635" s="33"/>
      <c r="T621635" s="33"/>
    </row>
    <row r="621652" spans="19:20">
      <c r="S621652" s="33"/>
      <c r="T621652" s="33"/>
    </row>
    <row r="621669" spans="19:20">
      <c r="S621669" s="33"/>
      <c r="T621669" s="33"/>
    </row>
    <row r="621686" spans="19:20">
      <c r="S621686" s="33"/>
      <c r="T621686" s="33"/>
    </row>
    <row r="621703" spans="19:20">
      <c r="S621703" s="33"/>
      <c r="T621703" s="33"/>
    </row>
    <row r="621720" spans="19:20">
      <c r="S621720" s="33"/>
      <c r="T621720" s="33"/>
    </row>
    <row r="621737" spans="19:20">
      <c r="S621737" s="33"/>
      <c r="T621737" s="33"/>
    </row>
    <row r="621754" spans="19:20">
      <c r="S621754" s="33"/>
      <c r="T621754" s="33"/>
    </row>
    <row r="621771" spans="19:20">
      <c r="S621771" s="33"/>
      <c r="T621771" s="33"/>
    </row>
    <row r="621788" spans="19:20">
      <c r="S621788" s="33"/>
      <c r="T621788" s="33"/>
    </row>
    <row r="621805" spans="19:20">
      <c r="S621805" s="33"/>
      <c r="T621805" s="33"/>
    </row>
    <row r="621822" spans="19:20">
      <c r="S621822" s="33"/>
      <c r="T621822" s="33"/>
    </row>
    <row r="621839" spans="19:20">
      <c r="S621839" s="33"/>
      <c r="T621839" s="33"/>
    </row>
    <row r="621856" spans="19:20">
      <c r="S621856" s="33"/>
      <c r="T621856" s="33"/>
    </row>
    <row r="621873" spans="19:20">
      <c r="S621873" s="33"/>
      <c r="T621873" s="33"/>
    </row>
    <row r="621890" spans="19:20">
      <c r="S621890" s="33"/>
      <c r="T621890" s="33"/>
    </row>
    <row r="621907" spans="19:20">
      <c r="S621907" s="33"/>
      <c r="T621907" s="33"/>
    </row>
    <row r="621924" spans="19:20">
      <c r="S621924" s="33"/>
      <c r="T621924" s="33"/>
    </row>
    <row r="621941" spans="19:20">
      <c r="S621941" s="33"/>
      <c r="T621941" s="33"/>
    </row>
    <row r="621958" spans="19:20">
      <c r="S621958" s="33"/>
      <c r="T621958" s="33"/>
    </row>
    <row r="621975" spans="19:20">
      <c r="S621975" s="33"/>
      <c r="T621975" s="33"/>
    </row>
    <row r="621992" spans="19:20">
      <c r="S621992" s="33"/>
      <c r="T621992" s="33"/>
    </row>
    <row r="622009" spans="19:20">
      <c r="S622009" s="33"/>
      <c r="T622009" s="33"/>
    </row>
    <row r="622026" spans="19:20">
      <c r="S622026" s="33"/>
      <c r="T622026" s="33"/>
    </row>
    <row r="622043" spans="19:20">
      <c r="S622043" s="33"/>
      <c r="T622043" s="33"/>
    </row>
    <row r="622060" spans="19:20">
      <c r="S622060" s="33"/>
      <c r="T622060" s="33"/>
    </row>
    <row r="622077" spans="19:20">
      <c r="S622077" s="33"/>
      <c r="T622077" s="33"/>
    </row>
    <row r="622094" spans="19:20">
      <c r="S622094" s="33"/>
      <c r="T622094" s="33"/>
    </row>
    <row r="622111" spans="19:20">
      <c r="S622111" s="33"/>
      <c r="T622111" s="33"/>
    </row>
    <row r="622128" spans="19:20">
      <c r="S622128" s="33"/>
      <c r="T622128" s="33"/>
    </row>
    <row r="622145" spans="19:20">
      <c r="S622145" s="33"/>
      <c r="T622145" s="33"/>
    </row>
    <row r="622162" spans="19:20">
      <c r="S622162" s="33"/>
      <c r="T622162" s="33"/>
    </row>
    <row r="622179" spans="19:20">
      <c r="S622179" s="33"/>
      <c r="T622179" s="33"/>
    </row>
    <row r="622196" spans="19:20">
      <c r="S622196" s="33"/>
      <c r="T622196" s="33"/>
    </row>
    <row r="622213" spans="19:20">
      <c r="S622213" s="33"/>
      <c r="T622213" s="33"/>
    </row>
    <row r="622230" spans="19:20">
      <c r="S622230" s="33"/>
      <c r="T622230" s="33"/>
    </row>
    <row r="622247" spans="19:20">
      <c r="S622247" s="33"/>
      <c r="T622247" s="33"/>
    </row>
    <row r="622264" spans="19:20">
      <c r="S622264" s="33"/>
      <c r="T622264" s="33"/>
    </row>
    <row r="622281" spans="19:20">
      <c r="S622281" s="33"/>
      <c r="T622281" s="33"/>
    </row>
    <row r="622298" spans="19:20">
      <c r="S622298" s="33"/>
      <c r="T622298" s="33"/>
    </row>
    <row r="622315" spans="19:20">
      <c r="S622315" s="33"/>
      <c r="T622315" s="33"/>
    </row>
    <row r="622332" spans="19:20">
      <c r="S622332" s="33"/>
      <c r="T622332" s="33"/>
    </row>
    <row r="622349" spans="19:20">
      <c r="S622349" s="33"/>
      <c r="T622349" s="33"/>
    </row>
    <row r="622366" spans="19:20">
      <c r="S622366" s="33"/>
      <c r="T622366" s="33"/>
    </row>
    <row r="622383" spans="19:20">
      <c r="S622383" s="33"/>
      <c r="T622383" s="33"/>
    </row>
    <row r="622400" spans="19:20">
      <c r="S622400" s="33"/>
      <c r="T622400" s="33"/>
    </row>
    <row r="622417" spans="19:20">
      <c r="S622417" s="33"/>
      <c r="T622417" s="33"/>
    </row>
    <row r="622434" spans="19:20">
      <c r="S622434" s="33"/>
      <c r="T622434" s="33"/>
    </row>
    <row r="622451" spans="19:20">
      <c r="S622451" s="33"/>
      <c r="T622451" s="33"/>
    </row>
    <row r="622468" spans="19:20">
      <c r="S622468" s="33"/>
      <c r="T622468" s="33"/>
    </row>
    <row r="622485" spans="19:20">
      <c r="S622485" s="33"/>
      <c r="T622485" s="33"/>
    </row>
    <row r="622502" spans="19:20">
      <c r="S622502" s="33"/>
      <c r="T622502" s="33"/>
    </row>
    <row r="622519" spans="19:20">
      <c r="S622519" s="33"/>
      <c r="T622519" s="33"/>
    </row>
    <row r="622536" spans="19:20">
      <c r="S622536" s="33"/>
      <c r="T622536" s="33"/>
    </row>
    <row r="622553" spans="19:20">
      <c r="S622553" s="33"/>
      <c r="T622553" s="33"/>
    </row>
    <row r="622570" spans="19:20">
      <c r="S622570" s="33"/>
      <c r="T622570" s="33"/>
    </row>
    <row r="622587" spans="19:20">
      <c r="S622587" s="33"/>
      <c r="T622587" s="33"/>
    </row>
    <row r="622604" spans="19:20">
      <c r="S622604" s="33"/>
      <c r="T622604" s="33"/>
    </row>
    <row r="622621" spans="19:20">
      <c r="S622621" s="33"/>
      <c r="T622621" s="33"/>
    </row>
    <row r="622638" spans="19:20">
      <c r="S622638" s="33"/>
      <c r="T622638" s="33"/>
    </row>
    <row r="622655" spans="19:20">
      <c r="S622655" s="33"/>
      <c r="T622655" s="33"/>
    </row>
    <row r="622672" spans="19:20">
      <c r="S622672" s="33"/>
      <c r="T622672" s="33"/>
    </row>
    <row r="622689" spans="19:20">
      <c r="S622689" s="33"/>
      <c r="T622689" s="33"/>
    </row>
    <row r="622706" spans="19:20">
      <c r="S622706" s="33"/>
      <c r="T622706" s="33"/>
    </row>
    <row r="622723" spans="19:20">
      <c r="S622723" s="33"/>
      <c r="T622723" s="33"/>
    </row>
    <row r="622740" spans="19:20">
      <c r="S622740" s="33"/>
      <c r="T622740" s="33"/>
    </row>
    <row r="622757" spans="19:20">
      <c r="S622757" s="33"/>
      <c r="T622757" s="33"/>
    </row>
    <row r="622774" spans="19:20">
      <c r="S622774" s="33"/>
      <c r="T622774" s="33"/>
    </row>
    <row r="622791" spans="19:20">
      <c r="S622791" s="33"/>
      <c r="T622791" s="33"/>
    </row>
    <row r="622808" spans="19:20">
      <c r="S622808" s="33"/>
      <c r="T622808" s="33"/>
    </row>
    <row r="622825" spans="19:20">
      <c r="S622825" s="33"/>
      <c r="T622825" s="33"/>
    </row>
    <row r="622842" spans="19:20">
      <c r="S622842" s="33"/>
      <c r="T622842" s="33"/>
    </row>
    <row r="622859" spans="19:20">
      <c r="S622859" s="33"/>
      <c r="T622859" s="33"/>
    </row>
    <row r="622876" spans="19:20">
      <c r="S622876" s="33"/>
      <c r="T622876" s="33"/>
    </row>
    <row r="622893" spans="19:20">
      <c r="S622893" s="33"/>
      <c r="T622893" s="33"/>
    </row>
    <row r="622910" spans="19:20">
      <c r="S622910" s="33"/>
      <c r="T622910" s="33"/>
    </row>
    <row r="622927" spans="19:20">
      <c r="S622927" s="33"/>
      <c r="T622927" s="33"/>
    </row>
    <row r="622944" spans="19:20">
      <c r="S622944" s="33"/>
      <c r="T622944" s="33"/>
    </row>
    <row r="622961" spans="19:20">
      <c r="S622961" s="33"/>
      <c r="T622961" s="33"/>
    </row>
    <row r="622978" spans="19:20">
      <c r="S622978" s="33"/>
      <c r="T622978" s="33"/>
    </row>
    <row r="622995" spans="19:20">
      <c r="S622995" s="33"/>
      <c r="T622995" s="33"/>
    </row>
    <row r="623012" spans="19:20">
      <c r="S623012" s="33"/>
      <c r="T623012" s="33"/>
    </row>
    <row r="623029" spans="19:20">
      <c r="S623029" s="33"/>
      <c r="T623029" s="33"/>
    </row>
    <row r="623046" spans="19:20">
      <c r="S623046" s="33"/>
      <c r="T623046" s="33"/>
    </row>
    <row r="623063" spans="19:20">
      <c r="S623063" s="33"/>
      <c r="T623063" s="33"/>
    </row>
    <row r="623080" spans="19:20">
      <c r="S623080" s="33"/>
      <c r="T623080" s="33"/>
    </row>
    <row r="623097" spans="19:20">
      <c r="S623097" s="33"/>
      <c r="T623097" s="33"/>
    </row>
    <row r="623114" spans="19:20">
      <c r="S623114" s="33"/>
      <c r="T623114" s="33"/>
    </row>
    <row r="623131" spans="19:20">
      <c r="S623131" s="33"/>
      <c r="T623131" s="33"/>
    </row>
    <row r="623148" spans="19:20">
      <c r="S623148" s="33"/>
      <c r="T623148" s="33"/>
    </row>
    <row r="623165" spans="19:20">
      <c r="S623165" s="33"/>
      <c r="T623165" s="33"/>
    </row>
    <row r="623182" spans="19:20">
      <c r="S623182" s="33"/>
      <c r="T623182" s="33"/>
    </row>
    <row r="623199" spans="19:20">
      <c r="S623199" s="33"/>
      <c r="T623199" s="33"/>
    </row>
    <row r="623216" spans="19:20">
      <c r="S623216" s="33"/>
      <c r="T623216" s="33"/>
    </row>
    <row r="623233" spans="19:20">
      <c r="S623233" s="33"/>
      <c r="T623233" s="33"/>
    </row>
    <row r="623250" spans="19:20">
      <c r="S623250" s="33"/>
      <c r="T623250" s="33"/>
    </row>
    <row r="623267" spans="19:20">
      <c r="S623267" s="33"/>
      <c r="T623267" s="33"/>
    </row>
    <row r="623284" spans="19:20">
      <c r="S623284" s="33"/>
      <c r="T623284" s="33"/>
    </row>
    <row r="623301" spans="19:20">
      <c r="S623301" s="33"/>
      <c r="T623301" s="33"/>
    </row>
    <row r="623318" spans="19:20">
      <c r="S623318" s="33"/>
      <c r="T623318" s="33"/>
    </row>
    <row r="623335" spans="19:20">
      <c r="S623335" s="33"/>
      <c r="T623335" s="33"/>
    </row>
    <row r="623352" spans="19:20">
      <c r="S623352" s="33"/>
      <c r="T623352" s="33"/>
    </row>
    <row r="623369" spans="19:20">
      <c r="S623369" s="33"/>
      <c r="T623369" s="33"/>
    </row>
    <row r="623386" spans="19:20">
      <c r="S623386" s="33"/>
      <c r="T623386" s="33"/>
    </row>
    <row r="623403" spans="19:20">
      <c r="S623403" s="33"/>
      <c r="T623403" s="33"/>
    </row>
    <row r="623420" spans="19:20">
      <c r="S623420" s="33"/>
      <c r="T623420" s="33"/>
    </row>
    <row r="623437" spans="19:20">
      <c r="S623437" s="33"/>
      <c r="T623437" s="33"/>
    </row>
    <row r="623454" spans="19:20">
      <c r="S623454" s="33"/>
      <c r="T623454" s="33"/>
    </row>
    <row r="623471" spans="19:20">
      <c r="S623471" s="33"/>
      <c r="T623471" s="33"/>
    </row>
    <row r="623488" spans="19:20">
      <c r="S623488" s="33"/>
      <c r="T623488" s="33"/>
    </row>
    <row r="623505" spans="19:20">
      <c r="S623505" s="33"/>
      <c r="T623505" s="33"/>
    </row>
    <row r="623522" spans="19:20">
      <c r="S623522" s="33"/>
      <c r="T623522" s="33"/>
    </row>
    <row r="623539" spans="19:20">
      <c r="S623539" s="33"/>
      <c r="T623539" s="33"/>
    </row>
    <row r="623556" spans="19:20">
      <c r="S623556" s="33"/>
      <c r="T623556" s="33"/>
    </row>
    <row r="623573" spans="19:20">
      <c r="S623573" s="33"/>
      <c r="T623573" s="33"/>
    </row>
    <row r="623590" spans="19:20">
      <c r="S623590" s="33"/>
      <c r="T623590" s="33"/>
    </row>
    <row r="623607" spans="19:20">
      <c r="S623607" s="33"/>
      <c r="T623607" s="33"/>
    </row>
    <row r="623624" spans="19:20">
      <c r="S623624" s="33"/>
      <c r="T623624" s="33"/>
    </row>
    <row r="623641" spans="19:20">
      <c r="S623641" s="33"/>
      <c r="T623641" s="33"/>
    </row>
    <row r="623658" spans="19:20">
      <c r="S623658" s="33"/>
      <c r="T623658" s="33"/>
    </row>
    <row r="623675" spans="19:20">
      <c r="S623675" s="33"/>
      <c r="T623675" s="33"/>
    </row>
    <row r="623692" spans="19:20">
      <c r="S623692" s="33"/>
      <c r="T623692" s="33"/>
    </row>
    <row r="623709" spans="19:20">
      <c r="S623709" s="33"/>
      <c r="T623709" s="33"/>
    </row>
    <row r="623726" spans="19:20">
      <c r="S623726" s="33"/>
      <c r="T623726" s="33"/>
    </row>
    <row r="623743" spans="19:20">
      <c r="S623743" s="33"/>
      <c r="T623743" s="33"/>
    </row>
    <row r="623760" spans="19:20">
      <c r="S623760" s="33"/>
      <c r="T623760" s="33"/>
    </row>
    <row r="623777" spans="19:20">
      <c r="S623777" s="33"/>
      <c r="T623777" s="33"/>
    </row>
    <row r="623794" spans="19:20">
      <c r="S623794" s="33"/>
      <c r="T623794" s="33"/>
    </row>
    <row r="623811" spans="19:20">
      <c r="S623811" s="33"/>
      <c r="T623811" s="33"/>
    </row>
    <row r="623828" spans="19:20">
      <c r="S623828" s="33"/>
      <c r="T623828" s="33"/>
    </row>
    <row r="623845" spans="19:20">
      <c r="S623845" s="33"/>
      <c r="T623845" s="33"/>
    </row>
    <row r="623862" spans="19:20">
      <c r="S623862" s="33"/>
      <c r="T623862" s="33"/>
    </row>
    <row r="623879" spans="19:20">
      <c r="S623879" s="33"/>
      <c r="T623879" s="33"/>
    </row>
    <row r="623896" spans="19:20">
      <c r="S623896" s="33"/>
      <c r="T623896" s="33"/>
    </row>
    <row r="623913" spans="19:20">
      <c r="S623913" s="33"/>
      <c r="T623913" s="33"/>
    </row>
    <row r="623930" spans="19:20">
      <c r="S623930" s="33"/>
      <c r="T623930" s="33"/>
    </row>
    <row r="623947" spans="19:20">
      <c r="S623947" s="33"/>
      <c r="T623947" s="33"/>
    </row>
    <row r="623964" spans="19:20">
      <c r="S623964" s="33"/>
      <c r="T623964" s="33"/>
    </row>
    <row r="623981" spans="19:20">
      <c r="S623981" s="33"/>
      <c r="T623981" s="33"/>
    </row>
    <row r="623998" spans="19:20">
      <c r="S623998" s="33"/>
      <c r="T623998" s="33"/>
    </row>
    <row r="624015" spans="19:20">
      <c r="S624015" s="33"/>
      <c r="T624015" s="33"/>
    </row>
    <row r="624032" spans="19:20">
      <c r="S624032" s="33"/>
      <c r="T624032" s="33"/>
    </row>
    <row r="624049" spans="19:20">
      <c r="S624049" s="33"/>
      <c r="T624049" s="33"/>
    </row>
    <row r="624066" spans="19:20">
      <c r="S624066" s="33"/>
      <c r="T624066" s="33"/>
    </row>
    <row r="624083" spans="19:20">
      <c r="S624083" s="33"/>
      <c r="T624083" s="33"/>
    </row>
    <row r="624100" spans="19:20">
      <c r="S624100" s="33"/>
      <c r="T624100" s="33"/>
    </row>
    <row r="624117" spans="19:20">
      <c r="S624117" s="33"/>
      <c r="T624117" s="33"/>
    </row>
    <row r="624134" spans="19:20">
      <c r="S624134" s="33"/>
      <c r="T624134" s="33"/>
    </row>
    <row r="624151" spans="19:20">
      <c r="S624151" s="33"/>
      <c r="T624151" s="33"/>
    </row>
    <row r="624168" spans="19:20">
      <c r="S624168" s="33"/>
      <c r="T624168" s="33"/>
    </row>
    <row r="624185" spans="19:20">
      <c r="S624185" s="33"/>
      <c r="T624185" s="33"/>
    </row>
    <row r="624202" spans="19:20">
      <c r="S624202" s="33"/>
      <c r="T624202" s="33"/>
    </row>
    <row r="624219" spans="19:20">
      <c r="S624219" s="33"/>
      <c r="T624219" s="33"/>
    </row>
    <row r="624236" spans="19:20">
      <c r="S624236" s="33"/>
      <c r="T624236" s="33"/>
    </row>
    <row r="624253" spans="19:20">
      <c r="S624253" s="33"/>
      <c r="T624253" s="33"/>
    </row>
    <row r="624270" spans="19:20">
      <c r="S624270" s="33"/>
      <c r="T624270" s="33"/>
    </row>
    <row r="624287" spans="19:20">
      <c r="S624287" s="33"/>
      <c r="T624287" s="33"/>
    </row>
    <row r="624304" spans="19:20">
      <c r="S624304" s="33"/>
      <c r="T624304" s="33"/>
    </row>
    <row r="624321" spans="19:20">
      <c r="S624321" s="33"/>
      <c r="T624321" s="33"/>
    </row>
    <row r="624338" spans="19:20">
      <c r="S624338" s="33"/>
      <c r="T624338" s="33"/>
    </row>
    <row r="624355" spans="19:20">
      <c r="S624355" s="33"/>
      <c r="T624355" s="33"/>
    </row>
    <row r="624372" spans="19:20">
      <c r="S624372" s="33"/>
      <c r="T624372" s="33"/>
    </row>
    <row r="624389" spans="19:20">
      <c r="S624389" s="33"/>
      <c r="T624389" s="33"/>
    </row>
    <row r="624406" spans="19:20">
      <c r="S624406" s="33"/>
      <c r="T624406" s="33"/>
    </row>
    <row r="624423" spans="19:20">
      <c r="S624423" s="33"/>
      <c r="T624423" s="33"/>
    </row>
    <row r="624440" spans="19:20">
      <c r="S624440" s="33"/>
      <c r="T624440" s="33"/>
    </row>
    <row r="624457" spans="19:20">
      <c r="S624457" s="33"/>
      <c r="T624457" s="33"/>
    </row>
    <row r="624474" spans="19:20">
      <c r="S624474" s="33"/>
      <c r="T624474" s="33"/>
    </row>
    <row r="624491" spans="19:20">
      <c r="S624491" s="33"/>
      <c r="T624491" s="33"/>
    </row>
    <row r="624508" spans="19:20">
      <c r="S624508" s="33"/>
      <c r="T624508" s="33"/>
    </row>
    <row r="624525" spans="19:20">
      <c r="S624525" s="33"/>
      <c r="T624525" s="33"/>
    </row>
    <row r="624542" spans="19:20">
      <c r="S624542" s="33"/>
      <c r="T624542" s="33"/>
    </row>
    <row r="624559" spans="19:20">
      <c r="S624559" s="33"/>
      <c r="T624559" s="33"/>
    </row>
    <row r="624576" spans="19:20">
      <c r="S624576" s="33"/>
      <c r="T624576" s="33"/>
    </row>
    <row r="624593" spans="19:20">
      <c r="S624593" s="33"/>
      <c r="T624593" s="33"/>
    </row>
    <row r="624610" spans="19:20">
      <c r="S624610" s="33"/>
      <c r="T624610" s="33"/>
    </row>
    <row r="624627" spans="19:20">
      <c r="S624627" s="33"/>
      <c r="T624627" s="33"/>
    </row>
    <row r="624644" spans="19:20">
      <c r="S624644" s="33"/>
      <c r="T624644" s="33"/>
    </row>
    <row r="624661" spans="19:20">
      <c r="S624661" s="33"/>
      <c r="T624661" s="33"/>
    </row>
    <row r="624678" spans="19:20">
      <c r="S624678" s="33"/>
      <c r="T624678" s="33"/>
    </row>
    <row r="624695" spans="19:20">
      <c r="S624695" s="33"/>
      <c r="T624695" s="33"/>
    </row>
    <row r="624712" spans="19:20">
      <c r="S624712" s="33"/>
      <c r="T624712" s="33"/>
    </row>
    <row r="624729" spans="19:20">
      <c r="S624729" s="33"/>
      <c r="T624729" s="33"/>
    </row>
    <row r="624746" spans="19:20">
      <c r="S624746" s="33"/>
      <c r="T624746" s="33"/>
    </row>
    <row r="624763" spans="19:20">
      <c r="S624763" s="33"/>
      <c r="T624763" s="33"/>
    </row>
    <row r="624780" spans="19:20">
      <c r="S624780" s="33"/>
      <c r="T624780" s="33"/>
    </row>
    <row r="624797" spans="19:20">
      <c r="S624797" s="33"/>
      <c r="T624797" s="33"/>
    </row>
    <row r="624814" spans="19:20">
      <c r="S624814" s="33"/>
      <c r="T624814" s="33"/>
    </row>
    <row r="624831" spans="19:20">
      <c r="S624831" s="33"/>
      <c r="T624831" s="33"/>
    </row>
    <row r="624848" spans="19:20">
      <c r="S624848" s="33"/>
      <c r="T624848" s="33"/>
    </row>
    <row r="624865" spans="19:20">
      <c r="S624865" s="33"/>
      <c r="T624865" s="33"/>
    </row>
    <row r="624882" spans="19:20">
      <c r="S624882" s="33"/>
      <c r="T624882" s="33"/>
    </row>
    <row r="624899" spans="19:20">
      <c r="S624899" s="33"/>
      <c r="T624899" s="33"/>
    </row>
    <row r="624916" spans="19:20">
      <c r="S624916" s="33"/>
      <c r="T624916" s="33"/>
    </row>
    <row r="624933" spans="19:20">
      <c r="S624933" s="33"/>
      <c r="T624933" s="33"/>
    </row>
    <row r="624950" spans="19:20">
      <c r="S624950" s="33"/>
      <c r="T624950" s="33"/>
    </row>
    <row r="624967" spans="19:20">
      <c r="S624967" s="33"/>
      <c r="T624967" s="33"/>
    </row>
    <row r="624984" spans="19:20">
      <c r="S624984" s="33"/>
      <c r="T624984" s="33"/>
    </row>
    <row r="625001" spans="19:20">
      <c r="S625001" s="33"/>
      <c r="T625001" s="33"/>
    </row>
    <row r="625018" spans="19:20">
      <c r="S625018" s="33"/>
      <c r="T625018" s="33"/>
    </row>
    <row r="625035" spans="19:20">
      <c r="S625035" s="33"/>
      <c r="T625035" s="33"/>
    </row>
    <row r="625052" spans="19:20">
      <c r="S625052" s="33"/>
      <c r="T625052" s="33"/>
    </row>
    <row r="625069" spans="19:20">
      <c r="S625069" s="33"/>
      <c r="T625069" s="33"/>
    </row>
    <row r="625086" spans="19:20">
      <c r="S625086" s="33"/>
      <c r="T625086" s="33"/>
    </row>
    <row r="625103" spans="19:20">
      <c r="S625103" s="33"/>
      <c r="T625103" s="33"/>
    </row>
    <row r="625120" spans="19:20">
      <c r="S625120" s="33"/>
      <c r="T625120" s="33"/>
    </row>
    <row r="625137" spans="19:20">
      <c r="S625137" s="33"/>
      <c r="T625137" s="33"/>
    </row>
    <row r="625154" spans="19:20">
      <c r="S625154" s="33"/>
      <c r="T625154" s="33"/>
    </row>
    <row r="625171" spans="19:20">
      <c r="S625171" s="33"/>
      <c r="T625171" s="33"/>
    </row>
    <row r="625188" spans="19:20">
      <c r="S625188" s="33"/>
      <c r="T625188" s="33"/>
    </row>
    <row r="625205" spans="19:20">
      <c r="S625205" s="33"/>
      <c r="T625205" s="33"/>
    </row>
    <row r="625222" spans="19:20">
      <c r="S625222" s="33"/>
      <c r="T625222" s="33"/>
    </row>
    <row r="625239" spans="19:20">
      <c r="S625239" s="33"/>
      <c r="T625239" s="33"/>
    </row>
    <row r="625256" spans="19:20">
      <c r="S625256" s="33"/>
      <c r="T625256" s="33"/>
    </row>
    <row r="625273" spans="19:20">
      <c r="S625273" s="33"/>
      <c r="T625273" s="33"/>
    </row>
    <row r="625290" spans="19:20">
      <c r="S625290" s="33"/>
      <c r="T625290" s="33"/>
    </row>
    <row r="625307" spans="19:20">
      <c r="S625307" s="33"/>
      <c r="T625307" s="33"/>
    </row>
    <row r="625324" spans="19:20">
      <c r="S625324" s="33"/>
      <c r="T625324" s="33"/>
    </row>
    <row r="625341" spans="19:20">
      <c r="S625341" s="33"/>
      <c r="T625341" s="33"/>
    </row>
    <row r="625358" spans="19:20">
      <c r="S625358" s="33"/>
      <c r="T625358" s="33"/>
    </row>
    <row r="625375" spans="19:20">
      <c r="S625375" s="33"/>
      <c r="T625375" s="33"/>
    </row>
    <row r="625392" spans="19:20">
      <c r="S625392" s="33"/>
      <c r="T625392" s="33"/>
    </row>
    <row r="625409" spans="19:20">
      <c r="S625409" s="33"/>
      <c r="T625409" s="33"/>
    </row>
    <row r="625426" spans="19:20">
      <c r="S625426" s="33"/>
      <c r="T625426" s="33"/>
    </row>
    <row r="625443" spans="19:20">
      <c r="S625443" s="33"/>
      <c r="T625443" s="33"/>
    </row>
    <row r="625460" spans="19:20">
      <c r="S625460" s="33"/>
      <c r="T625460" s="33"/>
    </row>
    <row r="625477" spans="19:20">
      <c r="S625477" s="33"/>
      <c r="T625477" s="33"/>
    </row>
    <row r="625494" spans="19:20">
      <c r="S625494" s="33"/>
      <c r="T625494" s="33"/>
    </row>
    <row r="625511" spans="19:20">
      <c r="S625511" s="33"/>
      <c r="T625511" s="33"/>
    </row>
    <row r="625528" spans="19:20">
      <c r="S625528" s="33"/>
      <c r="T625528" s="33"/>
    </row>
    <row r="625545" spans="19:20">
      <c r="S625545" s="33"/>
      <c r="T625545" s="33"/>
    </row>
    <row r="625562" spans="19:20">
      <c r="S625562" s="33"/>
      <c r="T625562" s="33"/>
    </row>
    <row r="625579" spans="19:20">
      <c r="S625579" s="33"/>
      <c r="T625579" s="33"/>
    </row>
    <row r="625596" spans="19:20">
      <c r="S625596" s="33"/>
      <c r="T625596" s="33"/>
    </row>
    <row r="625613" spans="19:20">
      <c r="S625613" s="33"/>
      <c r="T625613" s="33"/>
    </row>
    <row r="625630" spans="19:20">
      <c r="S625630" s="33"/>
      <c r="T625630" s="33"/>
    </row>
    <row r="625647" spans="19:20">
      <c r="S625647" s="33"/>
      <c r="T625647" s="33"/>
    </row>
    <row r="625664" spans="19:20">
      <c r="S625664" s="33"/>
      <c r="T625664" s="33"/>
    </row>
    <row r="625681" spans="19:20">
      <c r="S625681" s="33"/>
      <c r="T625681" s="33"/>
    </row>
    <row r="625698" spans="19:20">
      <c r="S625698" s="33"/>
      <c r="T625698" s="33"/>
    </row>
    <row r="625715" spans="19:20">
      <c r="S625715" s="33"/>
      <c r="T625715" s="33"/>
    </row>
    <row r="625732" spans="19:20">
      <c r="S625732" s="33"/>
      <c r="T625732" s="33"/>
    </row>
    <row r="625749" spans="19:20">
      <c r="S625749" s="33"/>
      <c r="T625749" s="33"/>
    </row>
    <row r="625766" spans="19:20">
      <c r="S625766" s="33"/>
      <c r="T625766" s="33"/>
    </row>
    <row r="625783" spans="19:20">
      <c r="S625783" s="33"/>
      <c r="T625783" s="33"/>
    </row>
    <row r="625800" spans="19:20">
      <c r="S625800" s="33"/>
      <c r="T625800" s="33"/>
    </row>
    <row r="625817" spans="19:20">
      <c r="S625817" s="33"/>
      <c r="T625817" s="33"/>
    </row>
    <row r="625834" spans="19:20">
      <c r="S625834" s="33"/>
      <c r="T625834" s="33"/>
    </row>
    <row r="625851" spans="19:20">
      <c r="S625851" s="33"/>
      <c r="T625851" s="33"/>
    </row>
    <row r="625868" spans="19:20">
      <c r="S625868" s="33"/>
      <c r="T625868" s="33"/>
    </row>
    <row r="625885" spans="19:20">
      <c r="S625885" s="33"/>
      <c r="T625885" s="33"/>
    </row>
    <row r="625902" spans="19:20">
      <c r="S625902" s="33"/>
      <c r="T625902" s="33"/>
    </row>
    <row r="625919" spans="19:20">
      <c r="S625919" s="33"/>
      <c r="T625919" s="33"/>
    </row>
    <row r="625936" spans="19:20">
      <c r="S625936" s="33"/>
      <c r="T625936" s="33"/>
    </row>
    <row r="625953" spans="19:20">
      <c r="S625953" s="33"/>
      <c r="T625953" s="33"/>
    </row>
    <row r="625970" spans="19:20">
      <c r="S625970" s="33"/>
      <c r="T625970" s="33"/>
    </row>
    <row r="625987" spans="19:20">
      <c r="S625987" s="33"/>
      <c r="T625987" s="33"/>
    </row>
    <row r="626004" spans="19:20">
      <c r="S626004" s="33"/>
      <c r="T626004" s="33"/>
    </row>
    <row r="626021" spans="19:20">
      <c r="S626021" s="33"/>
      <c r="T626021" s="33"/>
    </row>
    <row r="626038" spans="19:20">
      <c r="S626038" s="33"/>
      <c r="T626038" s="33"/>
    </row>
    <row r="626055" spans="19:20">
      <c r="S626055" s="33"/>
      <c r="T626055" s="33"/>
    </row>
    <row r="626072" spans="19:20">
      <c r="S626072" s="33"/>
      <c r="T626072" s="33"/>
    </row>
    <row r="626089" spans="19:20">
      <c r="S626089" s="33"/>
      <c r="T626089" s="33"/>
    </row>
    <row r="626106" spans="19:20">
      <c r="S626106" s="33"/>
      <c r="T626106" s="33"/>
    </row>
    <row r="626123" spans="19:20">
      <c r="S626123" s="33"/>
      <c r="T626123" s="33"/>
    </row>
    <row r="626140" spans="19:20">
      <c r="S626140" s="33"/>
      <c r="T626140" s="33"/>
    </row>
    <row r="626157" spans="19:20">
      <c r="S626157" s="33"/>
      <c r="T626157" s="33"/>
    </row>
    <row r="626174" spans="19:20">
      <c r="S626174" s="33"/>
      <c r="T626174" s="33"/>
    </row>
    <row r="626191" spans="19:20">
      <c r="S626191" s="33"/>
      <c r="T626191" s="33"/>
    </row>
    <row r="626208" spans="19:20">
      <c r="S626208" s="33"/>
      <c r="T626208" s="33"/>
    </row>
    <row r="626225" spans="19:20">
      <c r="S626225" s="33"/>
      <c r="T626225" s="33"/>
    </row>
    <row r="626242" spans="19:20">
      <c r="S626242" s="33"/>
      <c r="T626242" s="33"/>
    </row>
    <row r="626259" spans="19:20">
      <c r="S626259" s="33"/>
      <c r="T626259" s="33"/>
    </row>
    <row r="626276" spans="19:20">
      <c r="S626276" s="33"/>
      <c r="T626276" s="33"/>
    </row>
    <row r="626293" spans="19:20">
      <c r="S626293" s="33"/>
      <c r="T626293" s="33"/>
    </row>
    <row r="626310" spans="19:20">
      <c r="S626310" s="33"/>
      <c r="T626310" s="33"/>
    </row>
    <row r="626327" spans="19:20">
      <c r="S626327" s="33"/>
      <c r="T626327" s="33"/>
    </row>
    <row r="626344" spans="19:20">
      <c r="S626344" s="33"/>
      <c r="T626344" s="33"/>
    </row>
    <row r="626361" spans="19:20">
      <c r="S626361" s="33"/>
      <c r="T626361" s="33"/>
    </row>
    <row r="626378" spans="19:20">
      <c r="S626378" s="33"/>
      <c r="T626378" s="33"/>
    </row>
    <row r="626395" spans="19:20">
      <c r="S626395" s="33"/>
      <c r="T626395" s="33"/>
    </row>
    <row r="626412" spans="19:20">
      <c r="S626412" s="33"/>
      <c r="T626412" s="33"/>
    </row>
    <row r="626429" spans="19:20">
      <c r="S626429" s="33"/>
      <c r="T626429" s="33"/>
    </row>
    <row r="626446" spans="19:20">
      <c r="S626446" s="33"/>
      <c r="T626446" s="33"/>
    </row>
    <row r="626463" spans="19:20">
      <c r="S626463" s="33"/>
      <c r="T626463" s="33"/>
    </row>
    <row r="626480" spans="19:20">
      <c r="S626480" s="33"/>
      <c r="T626480" s="33"/>
    </row>
    <row r="626497" spans="19:20">
      <c r="S626497" s="33"/>
      <c r="T626497" s="33"/>
    </row>
    <row r="626514" spans="19:20">
      <c r="S626514" s="33"/>
      <c r="T626514" s="33"/>
    </row>
    <row r="626531" spans="19:20">
      <c r="S626531" s="33"/>
      <c r="T626531" s="33"/>
    </row>
    <row r="626548" spans="19:20">
      <c r="S626548" s="33"/>
      <c r="T626548" s="33"/>
    </row>
    <row r="626565" spans="19:20">
      <c r="S626565" s="33"/>
      <c r="T626565" s="33"/>
    </row>
    <row r="626582" spans="19:20">
      <c r="S626582" s="33"/>
      <c r="T626582" s="33"/>
    </row>
    <row r="626599" spans="19:20">
      <c r="S626599" s="33"/>
      <c r="T626599" s="33"/>
    </row>
    <row r="626616" spans="19:20">
      <c r="S626616" s="33"/>
      <c r="T626616" s="33"/>
    </row>
    <row r="626633" spans="19:20">
      <c r="S626633" s="33"/>
      <c r="T626633" s="33"/>
    </row>
    <row r="626650" spans="19:20">
      <c r="S626650" s="33"/>
      <c r="T626650" s="33"/>
    </row>
    <row r="626667" spans="19:20">
      <c r="S626667" s="33"/>
      <c r="T626667" s="33"/>
    </row>
    <row r="626684" spans="19:20">
      <c r="S626684" s="33"/>
      <c r="T626684" s="33"/>
    </row>
    <row r="626701" spans="19:20">
      <c r="S626701" s="33"/>
      <c r="T626701" s="33"/>
    </row>
    <row r="626718" spans="19:20">
      <c r="S626718" s="33"/>
      <c r="T626718" s="33"/>
    </row>
    <row r="626735" spans="19:20">
      <c r="S626735" s="33"/>
      <c r="T626735" s="33"/>
    </row>
    <row r="626752" spans="19:20">
      <c r="S626752" s="33"/>
      <c r="T626752" s="33"/>
    </row>
    <row r="626769" spans="19:20">
      <c r="S626769" s="33"/>
      <c r="T626769" s="33"/>
    </row>
    <row r="626786" spans="19:20">
      <c r="S626786" s="33"/>
      <c r="T626786" s="33"/>
    </row>
    <row r="626803" spans="19:20">
      <c r="S626803" s="33"/>
      <c r="T626803" s="33"/>
    </row>
    <row r="626820" spans="19:20">
      <c r="S626820" s="33"/>
      <c r="T626820" s="33"/>
    </row>
    <row r="626837" spans="19:20">
      <c r="S626837" s="33"/>
      <c r="T626837" s="33"/>
    </row>
    <row r="626854" spans="19:20">
      <c r="S626854" s="33"/>
      <c r="T626854" s="33"/>
    </row>
    <row r="626871" spans="19:20">
      <c r="S626871" s="33"/>
      <c r="T626871" s="33"/>
    </row>
    <row r="626888" spans="19:20">
      <c r="S626888" s="33"/>
      <c r="T626888" s="33"/>
    </row>
    <row r="626905" spans="19:20">
      <c r="S626905" s="33"/>
      <c r="T626905" s="33"/>
    </row>
    <row r="626922" spans="19:20">
      <c r="S626922" s="33"/>
      <c r="T626922" s="33"/>
    </row>
    <row r="626939" spans="19:20">
      <c r="S626939" s="33"/>
      <c r="T626939" s="33"/>
    </row>
    <row r="626956" spans="19:20">
      <c r="S626956" s="33"/>
      <c r="T626956" s="33"/>
    </row>
    <row r="626973" spans="19:20">
      <c r="S626973" s="33"/>
      <c r="T626973" s="33"/>
    </row>
    <row r="626990" spans="19:20">
      <c r="S626990" s="33"/>
      <c r="T626990" s="33"/>
    </row>
    <row r="627007" spans="19:20">
      <c r="S627007" s="33"/>
      <c r="T627007" s="33"/>
    </row>
    <row r="627024" spans="19:20">
      <c r="S627024" s="33"/>
      <c r="T627024" s="33"/>
    </row>
    <row r="627041" spans="19:20">
      <c r="S627041" s="33"/>
      <c r="T627041" s="33"/>
    </row>
    <row r="627058" spans="19:20">
      <c r="S627058" s="33"/>
      <c r="T627058" s="33"/>
    </row>
    <row r="627075" spans="19:20">
      <c r="S627075" s="33"/>
      <c r="T627075" s="33"/>
    </row>
    <row r="627092" spans="19:20">
      <c r="S627092" s="33"/>
      <c r="T627092" s="33"/>
    </row>
    <row r="627109" spans="19:20">
      <c r="S627109" s="33"/>
      <c r="T627109" s="33"/>
    </row>
    <row r="627126" spans="19:20">
      <c r="S627126" s="33"/>
      <c r="T627126" s="33"/>
    </row>
    <row r="627143" spans="19:20">
      <c r="S627143" s="33"/>
      <c r="T627143" s="33"/>
    </row>
    <row r="627160" spans="19:20">
      <c r="S627160" s="33"/>
      <c r="T627160" s="33"/>
    </row>
    <row r="627177" spans="19:20">
      <c r="S627177" s="33"/>
      <c r="T627177" s="33"/>
    </row>
    <row r="627194" spans="19:20">
      <c r="S627194" s="33"/>
      <c r="T627194" s="33"/>
    </row>
    <row r="627211" spans="19:20">
      <c r="S627211" s="33"/>
      <c r="T627211" s="33"/>
    </row>
    <row r="627228" spans="19:20">
      <c r="S627228" s="33"/>
      <c r="T627228" s="33"/>
    </row>
    <row r="627245" spans="19:20">
      <c r="S627245" s="33"/>
      <c r="T627245" s="33"/>
    </row>
    <row r="627262" spans="19:20">
      <c r="S627262" s="33"/>
      <c r="T627262" s="33"/>
    </row>
    <row r="627279" spans="19:20">
      <c r="S627279" s="33"/>
      <c r="T627279" s="33"/>
    </row>
    <row r="627296" spans="19:20">
      <c r="S627296" s="33"/>
      <c r="T627296" s="33"/>
    </row>
    <row r="627313" spans="19:20">
      <c r="S627313" s="33"/>
      <c r="T627313" s="33"/>
    </row>
    <row r="627330" spans="19:20">
      <c r="S627330" s="33"/>
      <c r="T627330" s="33"/>
    </row>
    <row r="627347" spans="19:20">
      <c r="S627347" s="33"/>
      <c r="T627347" s="33"/>
    </row>
    <row r="627364" spans="19:20">
      <c r="S627364" s="33"/>
      <c r="T627364" s="33"/>
    </row>
    <row r="627381" spans="19:20">
      <c r="S627381" s="33"/>
      <c r="T627381" s="33"/>
    </row>
    <row r="627398" spans="19:20">
      <c r="S627398" s="33"/>
      <c r="T627398" s="33"/>
    </row>
    <row r="627415" spans="19:20">
      <c r="S627415" s="33"/>
      <c r="T627415" s="33"/>
    </row>
    <row r="627432" spans="19:20">
      <c r="S627432" s="33"/>
      <c r="T627432" s="33"/>
    </row>
    <row r="627449" spans="19:20">
      <c r="S627449" s="33"/>
      <c r="T627449" s="33"/>
    </row>
    <row r="627466" spans="19:20">
      <c r="S627466" s="33"/>
      <c r="T627466" s="33"/>
    </row>
    <row r="627483" spans="19:20">
      <c r="S627483" s="33"/>
      <c r="T627483" s="33"/>
    </row>
    <row r="627500" spans="19:20">
      <c r="S627500" s="33"/>
      <c r="T627500" s="33"/>
    </row>
    <row r="627517" spans="19:20">
      <c r="S627517" s="33"/>
      <c r="T627517" s="33"/>
    </row>
    <row r="627534" spans="19:20">
      <c r="S627534" s="33"/>
      <c r="T627534" s="33"/>
    </row>
    <row r="627551" spans="19:20">
      <c r="S627551" s="33"/>
      <c r="T627551" s="33"/>
    </row>
    <row r="627568" spans="19:20">
      <c r="S627568" s="33"/>
      <c r="T627568" s="33"/>
    </row>
    <row r="627585" spans="19:20">
      <c r="S627585" s="33"/>
      <c r="T627585" s="33"/>
    </row>
    <row r="627602" spans="19:20">
      <c r="S627602" s="33"/>
      <c r="T627602" s="33"/>
    </row>
    <row r="627619" spans="19:20">
      <c r="S627619" s="33"/>
      <c r="T627619" s="33"/>
    </row>
    <row r="627636" spans="19:20">
      <c r="S627636" s="33"/>
      <c r="T627636" s="33"/>
    </row>
    <row r="627653" spans="19:20">
      <c r="S627653" s="33"/>
      <c r="T627653" s="33"/>
    </row>
    <row r="627670" spans="19:20">
      <c r="S627670" s="33"/>
      <c r="T627670" s="33"/>
    </row>
    <row r="627687" spans="19:20">
      <c r="S627687" s="33"/>
      <c r="T627687" s="33"/>
    </row>
    <row r="627704" spans="19:20">
      <c r="S627704" s="33"/>
      <c r="T627704" s="33"/>
    </row>
    <row r="627721" spans="19:20">
      <c r="S627721" s="33"/>
      <c r="T627721" s="33"/>
    </row>
    <row r="627738" spans="19:20">
      <c r="S627738" s="33"/>
      <c r="T627738" s="33"/>
    </row>
    <row r="627755" spans="19:20">
      <c r="S627755" s="33"/>
      <c r="T627755" s="33"/>
    </row>
    <row r="627772" spans="19:20">
      <c r="S627772" s="33"/>
      <c r="T627772" s="33"/>
    </row>
    <row r="627789" spans="19:20">
      <c r="S627789" s="33"/>
      <c r="T627789" s="33"/>
    </row>
    <row r="627806" spans="19:20">
      <c r="S627806" s="33"/>
      <c r="T627806" s="33"/>
    </row>
    <row r="627823" spans="19:20">
      <c r="S627823" s="33"/>
      <c r="T627823" s="33"/>
    </row>
    <row r="627840" spans="19:20">
      <c r="S627840" s="33"/>
      <c r="T627840" s="33"/>
    </row>
    <row r="627857" spans="19:20">
      <c r="S627857" s="33"/>
      <c r="T627857" s="33"/>
    </row>
    <row r="627874" spans="19:20">
      <c r="S627874" s="33"/>
      <c r="T627874" s="33"/>
    </row>
    <row r="627891" spans="19:20">
      <c r="S627891" s="33"/>
      <c r="T627891" s="33"/>
    </row>
    <row r="627908" spans="19:20">
      <c r="S627908" s="33"/>
      <c r="T627908" s="33"/>
    </row>
    <row r="627925" spans="19:20">
      <c r="S627925" s="33"/>
      <c r="T627925" s="33"/>
    </row>
    <row r="627942" spans="19:20">
      <c r="S627942" s="33"/>
      <c r="T627942" s="33"/>
    </row>
    <row r="627959" spans="19:20">
      <c r="S627959" s="33"/>
      <c r="T627959" s="33"/>
    </row>
    <row r="627976" spans="19:20">
      <c r="S627976" s="33"/>
      <c r="T627976" s="33"/>
    </row>
    <row r="627993" spans="19:20">
      <c r="S627993" s="33"/>
      <c r="T627993" s="33"/>
    </row>
    <row r="628010" spans="19:20">
      <c r="S628010" s="33"/>
      <c r="T628010" s="33"/>
    </row>
    <row r="628027" spans="19:20">
      <c r="S628027" s="33"/>
      <c r="T628027" s="33"/>
    </row>
    <row r="628044" spans="19:20">
      <c r="S628044" s="33"/>
      <c r="T628044" s="33"/>
    </row>
    <row r="628061" spans="19:20">
      <c r="S628061" s="33"/>
      <c r="T628061" s="33"/>
    </row>
    <row r="628078" spans="19:20">
      <c r="S628078" s="33"/>
      <c r="T628078" s="33"/>
    </row>
    <row r="628095" spans="19:20">
      <c r="S628095" s="33"/>
      <c r="T628095" s="33"/>
    </row>
    <row r="628112" spans="19:20">
      <c r="S628112" s="33"/>
      <c r="T628112" s="33"/>
    </row>
    <row r="628129" spans="19:20">
      <c r="S628129" s="33"/>
      <c r="T628129" s="33"/>
    </row>
    <row r="628146" spans="19:20">
      <c r="S628146" s="33"/>
      <c r="T628146" s="33"/>
    </row>
    <row r="628163" spans="19:20">
      <c r="S628163" s="33"/>
      <c r="T628163" s="33"/>
    </row>
    <row r="628180" spans="19:20">
      <c r="S628180" s="33"/>
      <c r="T628180" s="33"/>
    </row>
    <row r="628197" spans="19:20">
      <c r="S628197" s="33"/>
      <c r="T628197" s="33"/>
    </row>
    <row r="628214" spans="19:20">
      <c r="S628214" s="33"/>
      <c r="T628214" s="33"/>
    </row>
    <row r="628231" spans="19:20">
      <c r="S628231" s="33"/>
      <c r="T628231" s="33"/>
    </row>
    <row r="628248" spans="19:20">
      <c r="S628248" s="33"/>
      <c r="T628248" s="33"/>
    </row>
    <row r="628265" spans="19:20">
      <c r="S628265" s="33"/>
      <c r="T628265" s="33"/>
    </row>
    <row r="628282" spans="19:20">
      <c r="S628282" s="33"/>
      <c r="T628282" s="33"/>
    </row>
    <row r="628299" spans="19:20">
      <c r="S628299" s="33"/>
      <c r="T628299" s="33"/>
    </row>
    <row r="628316" spans="19:20">
      <c r="S628316" s="33"/>
      <c r="T628316" s="33"/>
    </row>
    <row r="628333" spans="19:20">
      <c r="S628333" s="33"/>
      <c r="T628333" s="33"/>
    </row>
    <row r="628350" spans="19:20">
      <c r="S628350" s="33"/>
      <c r="T628350" s="33"/>
    </row>
    <row r="628367" spans="19:20">
      <c r="S628367" s="33"/>
      <c r="T628367" s="33"/>
    </row>
    <row r="628384" spans="19:20">
      <c r="S628384" s="33"/>
      <c r="T628384" s="33"/>
    </row>
    <row r="628401" spans="19:20">
      <c r="S628401" s="33"/>
      <c r="T628401" s="33"/>
    </row>
    <row r="628418" spans="19:20">
      <c r="S628418" s="33"/>
      <c r="T628418" s="33"/>
    </row>
    <row r="628435" spans="19:20">
      <c r="S628435" s="33"/>
      <c r="T628435" s="33"/>
    </row>
    <row r="628452" spans="19:20">
      <c r="S628452" s="33"/>
      <c r="T628452" s="33"/>
    </row>
    <row r="628469" spans="19:20">
      <c r="S628469" s="33"/>
      <c r="T628469" s="33"/>
    </row>
    <row r="628486" spans="19:20">
      <c r="S628486" s="33"/>
      <c r="T628486" s="33"/>
    </row>
    <row r="628503" spans="19:20">
      <c r="S628503" s="33"/>
      <c r="T628503" s="33"/>
    </row>
    <row r="628520" spans="19:20">
      <c r="S628520" s="33"/>
      <c r="T628520" s="33"/>
    </row>
    <row r="628537" spans="19:20">
      <c r="S628537" s="33"/>
      <c r="T628537" s="33"/>
    </row>
    <row r="628554" spans="19:20">
      <c r="S628554" s="33"/>
      <c r="T628554" s="33"/>
    </row>
    <row r="628571" spans="19:20">
      <c r="S628571" s="33"/>
      <c r="T628571" s="33"/>
    </row>
    <row r="628588" spans="19:20">
      <c r="S628588" s="33"/>
      <c r="T628588" s="33"/>
    </row>
    <row r="628605" spans="19:20">
      <c r="S628605" s="33"/>
      <c r="T628605" s="33"/>
    </row>
    <row r="628622" spans="19:20">
      <c r="S628622" s="33"/>
      <c r="T628622" s="33"/>
    </row>
    <row r="628639" spans="19:20">
      <c r="S628639" s="33"/>
      <c r="T628639" s="33"/>
    </row>
    <row r="628656" spans="19:20">
      <c r="S628656" s="33"/>
      <c r="T628656" s="33"/>
    </row>
    <row r="628673" spans="19:20">
      <c r="S628673" s="33"/>
      <c r="T628673" s="33"/>
    </row>
    <row r="628690" spans="19:20">
      <c r="S628690" s="33"/>
      <c r="T628690" s="33"/>
    </row>
    <row r="628707" spans="19:20">
      <c r="S628707" s="33"/>
      <c r="T628707" s="33"/>
    </row>
    <row r="628724" spans="19:20">
      <c r="S628724" s="33"/>
      <c r="T628724" s="33"/>
    </row>
    <row r="628741" spans="19:20">
      <c r="S628741" s="33"/>
      <c r="T628741" s="33"/>
    </row>
    <row r="628758" spans="19:20">
      <c r="S628758" s="33"/>
      <c r="T628758" s="33"/>
    </row>
    <row r="628775" spans="19:20">
      <c r="S628775" s="33"/>
      <c r="T628775" s="33"/>
    </row>
    <row r="628792" spans="19:20">
      <c r="S628792" s="33"/>
      <c r="T628792" s="33"/>
    </row>
    <row r="628809" spans="19:20">
      <c r="S628809" s="33"/>
      <c r="T628809" s="33"/>
    </row>
    <row r="628826" spans="19:20">
      <c r="S628826" s="33"/>
      <c r="T628826" s="33"/>
    </row>
    <row r="628843" spans="19:20">
      <c r="S628843" s="33"/>
      <c r="T628843" s="33"/>
    </row>
    <row r="628860" spans="19:20">
      <c r="S628860" s="33"/>
      <c r="T628860" s="33"/>
    </row>
    <row r="628877" spans="19:20">
      <c r="S628877" s="33"/>
      <c r="T628877" s="33"/>
    </row>
    <row r="628894" spans="19:20">
      <c r="S628894" s="33"/>
      <c r="T628894" s="33"/>
    </row>
    <row r="628911" spans="19:20">
      <c r="S628911" s="33"/>
      <c r="T628911" s="33"/>
    </row>
    <row r="628928" spans="19:20">
      <c r="S628928" s="33"/>
      <c r="T628928" s="33"/>
    </row>
    <row r="628945" spans="19:20">
      <c r="S628945" s="33"/>
      <c r="T628945" s="33"/>
    </row>
    <row r="628962" spans="19:20">
      <c r="S628962" s="33"/>
      <c r="T628962" s="33"/>
    </row>
    <row r="628979" spans="19:20">
      <c r="S628979" s="33"/>
      <c r="T628979" s="33"/>
    </row>
    <row r="628996" spans="19:20">
      <c r="S628996" s="33"/>
      <c r="T628996" s="33"/>
    </row>
    <row r="629013" spans="19:20">
      <c r="S629013" s="33"/>
      <c r="T629013" s="33"/>
    </row>
    <row r="629030" spans="19:20">
      <c r="S629030" s="33"/>
      <c r="T629030" s="33"/>
    </row>
    <row r="629047" spans="19:20">
      <c r="S629047" s="33"/>
      <c r="T629047" s="33"/>
    </row>
    <row r="629064" spans="19:20">
      <c r="S629064" s="33"/>
      <c r="T629064" s="33"/>
    </row>
    <row r="629081" spans="19:20">
      <c r="S629081" s="33"/>
      <c r="T629081" s="33"/>
    </row>
    <row r="629098" spans="19:20">
      <c r="S629098" s="33"/>
      <c r="T629098" s="33"/>
    </row>
    <row r="629115" spans="19:20">
      <c r="S629115" s="33"/>
      <c r="T629115" s="33"/>
    </row>
    <row r="629132" spans="19:20">
      <c r="S629132" s="33"/>
      <c r="T629132" s="33"/>
    </row>
    <row r="629149" spans="19:20">
      <c r="S629149" s="33"/>
      <c r="T629149" s="33"/>
    </row>
    <row r="629166" spans="19:20">
      <c r="S629166" s="33"/>
      <c r="T629166" s="33"/>
    </row>
    <row r="629183" spans="19:20">
      <c r="S629183" s="33"/>
      <c r="T629183" s="33"/>
    </row>
    <row r="629200" spans="19:20">
      <c r="S629200" s="33"/>
      <c r="T629200" s="33"/>
    </row>
    <row r="629217" spans="19:20">
      <c r="S629217" s="33"/>
      <c r="T629217" s="33"/>
    </row>
    <row r="629234" spans="19:20">
      <c r="S629234" s="33"/>
      <c r="T629234" s="33"/>
    </row>
    <row r="629251" spans="19:20">
      <c r="S629251" s="33"/>
      <c r="T629251" s="33"/>
    </row>
    <row r="629268" spans="19:20">
      <c r="S629268" s="33"/>
      <c r="T629268" s="33"/>
    </row>
    <row r="629285" spans="19:20">
      <c r="S629285" s="33"/>
      <c r="T629285" s="33"/>
    </row>
    <row r="629302" spans="19:20">
      <c r="S629302" s="33"/>
      <c r="T629302" s="33"/>
    </row>
    <row r="629319" spans="19:20">
      <c r="S629319" s="33"/>
      <c r="T629319" s="33"/>
    </row>
    <row r="629336" spans="19:20">
      <c r="S629336" s="33"/>
      <c r="T629336" s="33"/>
    </row>
    <row r="629353" spans="19:20">
      <c r="S629353" s="33"/>
      <c r="T629353" s="33"/>
    </row>
    <row r="629370" spans="19:20">
      <c r="S629370" s="33"/>
      <c r="T629370" s="33"/>
    </row>
    <row r="629387" spans="19:20">
      <c r="S629387" s="33"/>
      <c r="T629387" s="33"/>
    </row>
    <row r="629404" spans="19:20">
      <c r="S629404" s="33"/>
      <c r="T629404" s="33"/>
    </row>
    <row r="629421" spans="19:20">
      <c r="S629421" s="33"/>
      <c r="T629421" s="33"/>
    </row>
    <row r="629438" spans="19:20">
      <c r="S629438" s="33"/>
      <c r="T629438" s="33"/>
    </row>
    <row r="629455" spans="19:20">
      <c r="S629455" s="33"/>
      <c r="T629455" s="33"/>
    </row>
    <row r="629472" spans="19:20">
      <c r="S629472" s="33"/>
      <c r="T629472" s="33"/>
    </row>
    <row r="629489" spans="19:20">
      <c r="S629489" s="33"/>
      <c r="T629489" s="33"/>
    </row>
    <row r="629506" spans="19:20">
      <c r="S629506" s="33"/>
      <c r="T629506" s="33"/>
    </row>
    <row r="629523" spans="19:20">
      <c r="S629523" s="33"/>
      <c r="T629523" s="33"/>
    </row>
    <row r="629540" spans="19:20">
      <c r="S629540" s="33"/>
      <c r="T629540" s="33"/>
    </row>
    <row r="629557" spans="19:20">
      <c r="S629557" s="33"/>
      <c r="T629557" s="33"/>
    </row>
    <row r="629574" spans="19:20">
      <c r="S629574" s="33"/>
      <c r="T629574" s="33"/>
    </row>
    <row r="629591" spans="19:20">
      <c r="S629591" s="33"/>
      <c r="T629591" s="33"/>
    </row>
    <row r="629608" spans="19:20">
      <c r="S629608" s="33"/>
      <c r="T629608" s="33"/>
    </row>
    <row r="629625" spans="19:20">
      <c r="S629625" s="33"/>
      <c r="T629625" s="33"/>
    </row>
    <row r="629642" spans="19:20">
      <c r="S629642" s="33"/>
      <c r="T629642" s="33"/>
    </row>
    <row r="629659" spans="19:20">
      <c r="S629659" s="33"/>
      <c r="T629659" s="33"/>
    </row>
    <row r="629676" spans="19:20">
      <c r="S629676" s="33"/>
      <c r="T629676" s="33"/>
    </row>
    <row r="629693" spans="19:20">
      <c r="S629693" s="33"/>
      <c r="T629693" s="33"/>
    </row>
    <row r="629710" spans="19:20">
      <c r="S629710" s="33"/>
      <c r="T629710" s="33"/>
    </row>
    <row r="629727" spans="19:20">
      <c r="S629727" s="33"/>
      <c r="T629727" s="33"/>
    </row>
    <row r="629744" spans="19:20">
      <c r="S629744" s="33"/>
      <c r="T629744" s="33"/>
    </row>
    <row r="629761" spans="19:20">
      <c r="S629761" s="33"/>
      <c r="T629761" s="33"/>
    </row>
    <row r="629778" spans="19:20">
      <c r="S629778" s="33"/>
      <c r="T629778" s="33"/>
    </row>
    <row r="629795" spans="19:20">
      <c r="S629795" s="33"/>
      <c r="T629795" s="33"/>
    </row>
    <row r="629812" spans="19:20">
      <c r="S629812" s="33"/>
      <c r="T629812" s="33"/>
    </row>
    <row r="629829" spans="19:20">
      <c r="S629829" s="33"/>
      <c r="T629829" s="33"/>
    </row>
    <row r="629846" spans="19:20">
      <c r="S629846" s="33"/>
      <c r="T629846" s="33"/>
    </row>
    <row r="629863" spans="19:20">
      <c r="S629863" s="33"/>
      <c r="T629863" s="33"/>
    </row>
    <row r="629880" spans="19:20">
      <c r="S629880" s="33"/>
      <c r="T629880" s="33"/>
    </row>
    <row r="629897" spans="19:20">
      <c r="S629897" s="33"/>
      <c r="T629897" s="33"/>
    </row>
    <row r="629914" spans="19:20">
      <c r="S629914" s="33"/>
      <c r="T629914" s="33"/>
    </row>
    <row r="629931" spans="19:20">
      <c r="S629931" s="33"/>
      <c r="T629931" s="33"/>
    </row>
    <row r="629948" spans="19:20">
      <c r="S629948" s="33"/>
      <c r="T629948" s="33"/>
    </row>
    <row r="629965" spans="19:20">
      <c r="S629965" s="33"/>
      <c r="T629965" s="33"/>
    </row>
    <row r="629982" spans="19:20">
      <c r="S629982" s="33"/>
      <c r="T629982" s="33"/>
    </row>
    <row r="629999" spans="19:20">
      <c r="S629999" s="33"/>
      <c r="T629999" s="33"/>
    </row>
    <row r="630016" spans="19:20">
      <c r="S630016" s="33"/>
      <c r="T630016" s="33"/>
    </row>
    <row r="630033" spans="19:20">
      <c r="S630033" s="33"/>
      <c r="T630033" s="33"/>
    </row>
    <row r="630050" spans="19:20">
      <c r="S630050" s="33"/>
      <c r="T630050" s="33"/>
    </row>
    <row r="630067" spans="19:20">
      <c r="S630067" s="33"/>
      <c r="T630067" s="33"/>
    </row>
    <row r="630084" spans="19:20">
      <c r="S630084" s="33"/>
      <c r="T630084" s="33"/>
    </row>
    <row r="630101" spans="19:20">
      <c r="S630101" s="33"/>
      <c r="T630101" s="33"/>
    </row>
    <row r="630118" spans="19:20">
      <c r="S630118" s="33"/>
      <c r="T630118" s="33"/>
    </row>
    <row r="630135" spans="19:20">
      <c r="S630135" s="33"/>
      <c r="T630135" s="33"/>
    </row>
    <row r="630152" spans="19:20">
      <c r="S630152" s="33"/>
      <c r="T630152" s="33"/>
    </row>
    <row r="630169" spans="19:20">
      <c r="S630169" s="33"/>
      <c r="T630169" s="33"/>
    </row>
    <row r="630186" spans="19:20">
      <c r="S630186" s="33"/>
      <c r="T630186" s="33"/>
    </row>
    <row r="630203" spans="19:20">
      <c r="S630203" s="33"/>
      <c r="T630203" s="33"/>
    </row>
    <row r="630220" spans="19:20">
      <c r="S630220" s="33"/>
      <c r="T630220" s="33"/>
    </row>
    <row r="630237" spans="19:20">
      <c r="S630237" s="33"/>
      <c r="T630237" s="33"/>
    </row>
    <row r="630254" spans="19:20">
      <c r="S630254" s="33"/>
      <c r="T630254" s="33"/>
    </row>
    <row r="630271" spans="19:20">
      <c r="S630271" s="33"/>
      <c r="T630271" s="33"/>
    </row>
    <row r="630288" spans="19:20">
      <c r="S630288" s="33"/>
      <c r="T630288" s="33"/>
    </row>
    <row r="630305" spans="19:20">
      <c r="S630305" s="33"/>
      <c r="T630305" s="33"/>
    </row>
    <row r="630322" spans="19:20">
      <c r="S630322" s="33"/>
      <c r="T630322" s="33"/>
    </row>
    <row r="630339" spans="19:20">
      <c r="S630339" s="33"/>
      <c r="T630339" s="33"/>
    </row>
    <row r="630356" spans="19:20">
      <c r="S630356" s="33"/>
      <c r="T630356" s="33"/>
    </row>
    <row r="630373" spans="19:20">
      <c r="S630373" s="33"/>
      <c r="T630373" s="33"/>
    </row>
    <row r="630390" spans="19:20">
      <c r="S630390" s="33"/>
      <c r="T630390" s="33"/>
    </row>
    <row r="630407" spans="19:20">
      <c r="S630407" s="33"/>
      <c r="T630407" s="33"/>
    </row>
    <row r="630424" spans="19:20">
      <c r="S630424" s="33"/>
      <c r="T630424" s="33"/>
    </row>
    <row r="630441" spans="19:20">
      <c r="S630441" s="33"/>
      <c r="T630441" s="33"/>
    </row>
    <row r="630458" spans="19:20">
      <c r="S630458" s="33"/>
      <c r="T630458" s="33"/>
    </row>
    <row r="630475" spans="19:20">
      <c r="S630475" s="33"/>
      <c r="T630475" s="33"/>
    </row>
    <row r="630492" spans="19:20">
      <c r="S630492" s="33"/>
      <c r="T630492" s="33"/>
    </row>
    <row r="630509" spans="19:20">
      <c r="S630509" s="33"/>
      <c r="T630509" s="33"/>
    </row>
    <row r="630526" spans="19:20">
      <c r="S630526" s="33"/>
      <c r="T630526" s="33"/>
    </row>
    <row r="630543" spans="19:20">
      <c r="S630543" s="33"/>
      <c r="T630543" s="33"/>
    </row>
    <row r="630560" spans="19:20">
      <c r="S630560" s="33"/>
      <c r="T630560" s="33"/>
    </row>
    <row r="630577" spans="19:20">
      <c r="S630577" s="33"/>
      <c r="T630577" s="33"/>
    </row>
    <row r="630594" spans="19:20">
      <c r="S630594" s="33"/>
      <c r="T630594" s="33"/>
    </row>
    <row r="630611" spans="19:20">
      <c r="S630611" s="33"/>
      <c r="T630611" s="33"/>
    </row>
    <row r="630628" spans="19:20">
      <c r="S630628" s="33"/>
      <c r="T630628" s="33"/>
    </row>
    <row r="630645" spans="19:20">
      <c r="S630645" s="33"/>
      <c r="T630645" s="33"/>
    </row>
    <row r="630662" spans="19:20">
      <c r="S630662" s="33"/>
      <c r="T630662" s="33"/>
    </row>
    <row r="630679" spans="19:20">
      <c r="S630679" s="33"/>
      <c r="T630679" s="33"/>
    </row>
    <row r="630696" spans="19:20">
      <c r="S630696" s="33"/>
      <c r="T630696" s="33"/>
    </row>
    <row r="630713" spans="19:20">
      <c r="S630713" s="33"/>
      <c r="T630713" s="33"/>
    </row>
    <row r="630730" spans="19:20">
      <c r="S630730" s="33"/>
      <c r="T630730" s="33"/>
    </row>
    <row r="630747" spans="19:20">
      <c r="S630747" s="33"/>
      <c r="T630747" s="33"/>
    </row>
    <row r="630764" spans="19:20">
      <c r="S630764" s="33"/>
      <c r="T630764" s="33"/>
    </row>
    <row r="630781" spans="19:20">
      <c r="S630781" s="33"/>
      <c r="T630781" s="33"/>
    </row>
    <row r="630798" spans="19:20">
      <c r="S630798" s="33"/>
      <c r="T630798" s="33"/>
    </row>
    <row r="630815" spans="19:20">
      <c r="S630815" s="33"/>
      <c r="T630815" s="33"/>
    </row>
    <row r="630832" spans="19:20">
      <c r="S630832" s="33"/>
      <c r="T630832" s="33"/>
    </row>
    <row r="630849" spans="19:20">
      <c r="S630849" s="33"/>
      <c r="T630849" s="33"/>
    </row>
    <row r="630866" spans="19:20">
      <c r="S630866" s="33"/>
      <c r="T630866" s="33"/>
    </row>
    <row r="630883" spans="19:20">
      <c r="S630883" s="33"/>
      <c r="T630883" s="33"/>
    </row>
    <row r="630900" spans="19:20">
      <c r="S630900" s="33"/>
      <c r="T630900" s="33"/>
    </row>
    <row r="630917" spans="19:20">
      <c r="S630917" s="33"/>
      <c r="T630917" s="33"/>
    </row>
    <row r="630934" spans="19:20">
      <c r="S630934" s="33"/>
      <c r="T630934" s="33"/>
    </row>
    <row r="630951" spans="19:20">
      <c r="S630951" s="33"/>
      <c r="T630951" s="33"/>
    </row>
    <row r="630968" spans="19:20">
      <c r="S630968" s="33"/>
      <c r="T630968" s="33"/>
    </row>
    <row r="630985" spans="19:20">
      <c r="S630985" s="33"/>
      <c r="T630985" s="33"/>
    </row>
    <row r="631002" spans="19:20">
      <c r="S631002" s="33"/>
      <c r="T631002" s="33"/>
    </row>
    <row r="631019" spans="19:20">
      <c r="S631019" s="33"/>
      <c r="T631019" s="33"/>
    </row>
    <row r="631036" spans="19:20">
      <c r="S631036" s="33"/>
      <c r="T631036" s="33"/>
    </row>
    <row r="631053" spans="19:20">
      <c r="S631053" s="33"/>
      <c r="T631053" s="33"/>
    </row>
    <row r="631070" spans="19:20">
      <c r="S631070" s="33"/>
      <c r="T631070" s="33"/>
    </row>
    <row r="631087" spans="19:20">
      <c r="S631087" s="33"/>
      <c r="T631087" s="33"/>
    </row>
    <row r="631104" spans="19:20">
      <c r="S631104" s="33"/>
      <c r="T631104" s="33"/>
    </row>
    <row r="631121" spans="19:20">
      <c r="S631121" s="33"/>
      <c r="T631121" s="33"/>
    </row>
    <row r="631138" spans="19:20">
      <c r="S631138" s="33"/>
      <c r="T631138" s="33"/>
    </row>
    <row r="631155" spans="19:20">
      <c r="S631155" s="33"/>
      <c r="T631155" s="33"/>
    </row>
    <row r="631172" spans="19:20">
      <c r="S631172" s="33"/>
      <c r="T631172" s="33"/>
    </row>
    <row r="631189" spans="19:20">
      <c r="S631189" s="33"/>
      <c r="T631189" s="33"/>
    </row>
    <row r="631206" spans="19:20">
      <c r="S631206" s="33"/>
      <c r="T631206" s="33"/>
    </row>
    <row r="631223" spans="19:20">
      <c r="S631223" s="33"/>
      <c r="T631223" s="33"/>
    </row>
    <row r="631240" spans="19:20">
      <c r="S631240" s="33"/>
      <c r="T631240" s="33"/>
    </row>
    <row r="631257" spans="19:20">
      <c r="S631257" s="33"/>
      <c r="T631257" s="33"/>
    </row>
    <row r="631274" spans="19:20">
      <c r="S631274" s="33"/>
      <c r="T631274" s="33"/>
    </row>
    <row r="631291" spans="19:20">
      <c r="S631291" s="33"/>
      <c r="T631291" s="33"/>
    </row>
    <row r="631308" spans="19:20">
      <c r="S631308" s="33"/>
      <c r="T631308" s="33"/>
    </row>
    <row r="631325" spans="19:20">
      <c r="S631325" s="33"/>
      <c r="T631325" s="33"/>
    </row>
    <row r="631342" spans="19:20">
      <c r="S631342" s="33"/>
      <c r="T631342" s="33"/>
    </row>
    <row r="631359" spans="19:20">
      <c r="S631359" s="33"/>
      <c r="T631359" s="33"/>
    </row>
    <row r="631376" spans="19:20">
      <c r="S631376" s="33"/>
      <c r="T631376" s="33"/>
    </row>
    <row r="631393" spans="19:20">
      <c r="S631393" s="33"/>
      <c r="T631393" s="33"/>
    </row>
    <row r="631410" spans="19:20">
      <c r="S631410" s="33"/>
      <c r="T631410" s="33"/>
    </row>
    <row r="631427" spans="19:20">
      <c r="S631427" s="33"/>
      <c r="T631427" s="33"/>
    </row>
    <row r="631444" spans="19:20">
      <c r="S631444" s="33"/>
      <c r="T631444" s="33"/>
    </row>
    <row r="631461" spans="19:20">
      <c r="S631461" s="33"/>
      <c r="T631461" s="33"/>
    </row>
    <row r="631478" spans="19:20">
      <c r="S631478" s="33"/>
      <c r="T631478" s="33"/>
    </row>
    <row r="631495" spans="19:20">
      <c r="S631495" s="33"/>
      <c r="T631495" s="33"/>
    </row>
    <row r="631512" spans="19:20">
      <c r="S631512" s="33"/>
      <c r="T631512" s="33"/>
    </row>
    <row r="631529" spans="19:20">
      <c r="S631529" s="33"/>
      <c r="T631529" s="33"/>
    </row>
    <row r="631546" spans="19:20">
      <c r="S631546" s="33"/>
      <c r="T631546" s="33"/>
    </row>
    <row r="631563" spans="19:20">
      <c r="S631563" s="33"/>
      <c r="T631563" s="33"/>
    </row>
    <row r="631580" spans="19:20">
      <c r="S631580" s="33"/>
      <c r="T631580" s="33"/>
    </row>
    <row r="631597" spans="19:20">
      <c r="S631597" s="33"/>
      <c r="T631597" s="33"/>
    </row>
    <row r="631614" spans="19:20">
      <c r="S631614" s="33"/>
      <c r="T631614" s="33"/>
    </row>
    <row r="631631" spans="19:20">
      <c r="S631631" s="33"/>
      <c r="T631631" s="33"/>
    </row>
    <row r="631648" spans="19:20">
      <c r="S631648" s="33"/>
      <c r="T631648" s="33"/>
    </row>
    <row r="631665" spans="19:20">
      <c r="S631665" s="33"/>
      <c r="T631665" s="33"/>
    </row>
    <row r="631682" spans="19:20">
      <c r="S631682" s="33"/>
      <c r="T631682" s="33"/>
    </row>
    <row r="631699" spans="19:20">
      <c r="S631699" s="33"/>
      <c r="T631699" s="33"/>
    </row>
    <row r="631716" spans="19:20">
      <c r="S631716" s="33"/>
      <c r="T631716" s="33"/>
    </row>
    <row r="631733" spans="19:20">
      <c r="S631733" s="33"/>
      <c r="T631733" s="33"/>
    </row>
    <row r="631750" spans="19:20">
      <c r="S631750" s="33"/>
      <c r="T631750" s="33"/>
    </row>
    <row r="631767" spans="19:20">
      <c r="S631767" s="33"/>
      <c r="T631767" s="33"/>
    </row>
    <row r="631784" spans="19:20">
      <c r="S631784" s="33"/>
      <c r="T631784" s="33"/>
    </row>
    <row r="631801" spans="19:20">
      <c r="S631801" s="33"/>
      <c r="T631801" s="33"/>
    </row>
    <row r="631818" spans="19:20">
      <c r="S631818" s="33"/>
      <c r="T631818" s="33"/>
    </row>
    <row r="631835" spans="19:20">
      <c r="S631835" s="33"/>
      <c r="T631835" s="33"/>
    </row>
    <row r="631852" spans="19:20">
      <c r="S631852" s="33"/>
      <c r="T631852" s="33"/>
    </row>
    <row r="631869" spans="19:20">
      <c r="S631869" s="33"/>
      <c r="T631869" s="33"/>
    </row>
    <row r="631886" spans="19:20">
      <c r="S631886" s="33"/>
      <c r="T631886" s="33"/>
    </row>
    <row r="631903" spans="19:20">
      <c r="S631903" s="33"/>
      <c r="T631903" s="33"/>
    </row>
    <row r="631920" spans="19:20">
      <c r="S631920" s="33"/>
      <c r="T631920" s="33"/>
    </row>
    <row r="631937" spans="19:20">
      <c r="S631937" s="33"/>
      <c r="T631937" s="33"/>
    </row>
    <row r="631954" spans="19:20">
      <c r="S631954" s="33"/>
      <c r="T631954" s="33"/>
    </row>
    <row r="631971" spans="19:20">
      <c r="S631971" s="33"/>
      <c r="T631971" s="33"/>
    </row>
    <row r="631988" spans="19:20">
      <c r="S631988" s="33"/>
      <c r="T631988" s="33"/>
    </row>
    <row r="632005" spans="19:20">
      <c r="S632005" s="33"/>
      <c r="T632005" s="33"/>
    </row>
    <row r="632022" spans="19:20">
      <c r="S632022" s="33"/>
      <c r="T632022" s="33"/>
    </row>
    <row r="632039" spans="19:20">
      <c r="S632039" s="33"/>
      <c r="T632039" s="33"/>
    </row>
    <row r="632056" spans="19:20">
      <c r="S632056" s="33"/>
      <c r="T632056" s="33"/>
    </row>
    <row r="632073" spans="19:20">
      <c r="S632073" s="33"/>
      <c r="T632073" s="33"/>
    </row>
    <row r="632090" spans="19:20">
      <c r="S632090" s="33"/>
      <c r="T632090" s="33"/>
    </row>
    <row r="632107" spans="19:20">
      <c r="S632107" s="33"/>
      <c r="T632107" s="33"/>
    </row>
    <row r="632124" spans="19:20">
      <c r="S632124" s="33"/>
      <c r="T632124" s="33"/>
    </row>
    <row r="632141" spans="19:20">
      <c r="S632141" s="33"/>
      <c r="T632141" s="33"/>
    </row>
    <row r="632158" spans="19:20">
      <c r="S632158" s="33"/>
      <c r="T632158" s="33"/>
    </row>
    <row r="632175" spans="19:20">
      <c r="S632175" s="33"/>
      <c r="T632175" s="33"/>
    </row>
    <row r="632192" spans="19:20">
      <c r="S632192" s="33"/>
      <c r="T632192" s="33"/>
    </row>
    <row r="632209" spans="19:20">
      <c r="S632209" s="33"/>
      <c r="T632209" s="33"/>
    </row>
    <row r="632226" spans="19:20">
      <c r="S632226" s="33"/>
      <c r="T632226" s="33"/>
    </row>
    <row r="632243" spans="19:20">
      <c r="S632243" s="33"/>
      <c r="T632243" s="33"/>
    </row>
    <row r="632260" spans="19:20">
      <c r="S632260" s="33"/>
      <c r="T632260" s="33"/>
    </row>
    <row r="632277" spans="19:20">
      <c r="S632277" s="33"/>
      <c r="T632277" s="33"/>
    </row>
    <row r="632294" spans="19:20">
      <c r="S632294" s="33"/>
      <c r="T632294" s="33"/>
    </row>
    <row r="632311" spans="19:20">
      <c r="S632311" s="33"/>
      <c r="T632311" s="33"/>
    </row>
    <row r="632328" spans="19:20">
      <c r="S632328" s="33"/>
      <c r="T632328" s="33"/>
    </row>
    <row r="632345" spans="19:20">
      <c r="S632345" s="33"/>
      <c r="T632345" s="33"/>
    </row>
    <row r="632362" spans="19:20">
      <c r="S632362" s="33"/>
      <c r="T632362" s="33"/>
    </row>
    <row r="632379" spans="19:20">
      <c r="S632379" s="33"/>
      <c r="T632379" s="33"/>
    </row>
    <row r="632396" spans="19:20">
      <c r="S632396" s="33"/>
      <c r="T632396" s="33"/>
    </row>
    <row r="632413" spans="19:20">
      <c r="S632413" s="33"/>
      <c r="T632413" s="33"/>
    </row>
    <row r="632430" spans="19:20">
      <c r="S632430" s="33"/>
      <c r="T632430" s="33"/>
    </row>
    <row r="632447" spans="19:20">
      <c r="S632447" s="33"/>
      <c r="T632447" s="33"/>
    </row>
    <row r="632464" spans="19:20">
      <c r="S632464" s="33"/>
      <c r="T632464" s="33"/>
    </row>
    <row r="632481" spans="19:20">
      <c r="S632481" s="33"/>
      <c r="T632481" s="33"/>
    </row>
    <row r="632498" spans="19:20">
      <c r="S632498" s="33"/>
      <c r="T632498" s="33"/>
    </row>
    <row r="632515" spans="19:20">
      <c r="S632515" s="33"/>
      <c r="T632515" s="33"/>
    </row>
    <row r="632532" spans="19:20">
      <c r="S632532" s="33"/>
      <c r="T632532" s="33"/>
    </row>
    <row r="632549" spans="19:20">
      <c r="S632549" s="33"/>
      <c r="T632549" s="33"/>
    </row>
    <row r="632566" spans="19:20">
      <c r="S632566" s="33"/>
      <c r="T632566" s="33"/>
    </row>
    <row r="632583" spans="19:20">
      <c r="S632583" s="33"/>
      <c r="T632583" s="33"/>
    </row>
    <row r="632600" spans="19:20">
      <c r="S632600" s="33"/>
      <c r="T632600" s="33"/>
    </row>
    <row r="632617" spans="19:20">
      <c r="S632617" s="33"/>
      <c r="T632617" s="33"/>
    </row>
    <row r="632634" spans="19:20">
      <c r="S632634" s="33"/>
      <c r="T632634" s="33"/>
    </row>
    <row r="632651" spans="19:20">
      <c r="S632651" s="33"/>
      <c r="T632651" s="33"/>
    </row>
    <row r="632668" spans="19:20">
      <c r="S632668" s="33"/>
      <c r="T632668" s="33"/>
    </row>
    <row r="632685" spans="19:20">
      <c r="S632685" s="33"/>
      <c r="T632685" s="33"/>
    </row>
    <row r="632702" spans="19:20">
      <c r="S632702" s="33"/>
      <c r="T632702" s="33"/>
    </row>
    <row r="632719" spans="19:20">
      <c r="S632719" s="33"/>
      <c r="T632719" s="33"/>
    </row>
    <row r="632736" spans="19:20">
      <c r="S632736" s="33"/>
      <c r="T632736" s="33"/>
    </row>
    <row r="632753" spans="19:20">
      <c r="S632753" s="33"/>
      <c r="T632753" s="33"/>
    </row>
    <row r="632770" spans="19:20">
      <c r="S632770" s="33"/>
      <c r="T632770" s="33"/>
    </row>
    <row r="632787" spans="19:20">
      <c r="S632787" s="33"/>
      <c r="T632787" s="33"/>
    </row>
    <row r="632804" spans="19:20">
      <c r="S632804" s="33"/>
      <c r="T632804" s="33"/>
    </row>
    <row r="632821" spans="19:20">
      <c r="S632821" s="33"/>
      <c r="T632821" s="33"/>
    </row>
    <row r="632838" spans="19:20">
      <c r="S632838" s="33"/>
      <c r="T632838" s="33"/>
    </row>
    <row r="632855" spans="19:20">
      <c r="S632855" s="33"/>
      <c r="T632855" s="33"/>
    </row>
    <row r="632872" spans="19:20">
      <c r="S632872" s="33"/>
      <c r="T632872" s="33"/>
    </row>
    <row r="632889" spans="19:20">
      <c r="S632889" s="33"/>
      <c r="T632889" s="33"/>
    </row>
    <row r="632906" spans="19:20">
      <c r="S632906" s="33"/>
      <c r="T632906" s="33"/>
    </row>
    <row r="632923" spans="19:20">
      <c r="S632923" s="33"/>
      <c r="T632923" s="33"/>
    </row>
    <row r="632940" spans="19:20">
      <c r="S632940" s="33"/>
      <c r="T632940" s="33"/>
    </row>
    <row r="632957" spans="19:20">
      <c r="S632957" s="33"/>
      <c r="T632957" s="33"/>
    </row>
    <row r="632974" spans="19:20">
      <c r="S632974" s="33"/>
      <c r="T632974" s="33"/>
    </row>
    <row r="632991" spans="19:20">
      <c r="S632991" s="33"/>
      <c r="T632991" s="33"/>
    </row>
    <row r="633008" spans="19:20">
      <c r="S633008" s="33"/>
      <c r="T633008" s="33"/>
    </row>
    <row r="633025" spans="19:20">
      <c r="S633025" s="33"/>
      <c r="T633025" s="33"/>
    </row>
    <row r="633042" spans="19:20">
      <c r="S633042" s="33"/>
      <c r="T633042" s="33"/>
    </row>
    <row r="633059" spans="19:20">
      <c r="S633059" s="33"/>
      <c r="T633059" s="33"/>
    </row>
    <row r="633076" spans="19:20">
      <c r="S633076" s="33"/>
      <c r="T633076" s="33"/>
    </row>
    <row r="633093" spans="19:20">
      <c r="S633093" s="33"/>
      <c r="T633093" s="33"/>
    </row>
    <row r="633110" spans="19:20">
      <c r="S633110" s="33"/>
      <c r="T633110" s="33"/>
    </row>
    <row r="633127" spans="19:20">
      <c r="S633127" s="33"/>
      <c r="T633127" s="33"/>
    </row>
    <row r="633144" spans="19:20">
      <c r="S633144" s="33"/>
      <c r="T633144" s="33"/>
    </row>
    <row r="633161" spans="19:20">
      <c r="S633161" s="33"/>
      <c r="T633161" s="33"/>
    </row>
    <row r="633178" spans="19:20">
      <c r="S633178" s="33"/>
      <c r="T633178" s="33"/>
    </row>
    <row r="633195" spans="19:20">
      <c r="S633195" s="33"/>
      <c r="T633195" s="33"/>
    </row>
    <row r="633212" spans="19:20">
      <c r="S633212" s="33"/>
      <c r="T633212" s="33"/>
    </row>
    <row r="633229" spans="19:20">
      <c r="S633229" s="33"/>
      <c r="T633229" s="33"/>
    </row>
    <row r="633246" spans="19:20">
      <c r="S633246" s="33"/>
      <c r="T633246" s="33"/>
    </row>
    <row r="633263" spans="19:20">
      <c r="S633263" s="33"/>
      <c r="T633263" s="33"/>
    </row>
    <row r="633280" spans="19:20">
      <c r="S633280" s="33"/>
      <c r="T633280" s="33"/>
    </row>
    <row r="633297" spans="19:20">
      <c r="S633297" s="33"/>
      <c r="T633297" s="33"/>
    </row>
    <row r="633314" spans="19:20">
      <c r="S633314" s="33"/>
      <c r="T633314" s="33"/>
    </row>
    <row r="633331" spans="19:20">
      <c r="S633331" s="33"/>
      <c r="T633331" s="33"/>
    </row>
    <row r="633348" spans="19:20">
      <c r="S633348" s="33"/>
      <c r="T633348" s="33"/>
    </row>
    <row r="633365" spans="19:20">
      <c r="S633365" s="33"/>
      <c r="T633365" s="33"/>
    </row>
    <row r="633382" spans="19:20">
      <c r="S633382" s="33"/>
      <c r="T633382" s="33"/>
    </row>
    <row r="633399" spans="19:20">
      <c r="S633399" s="33"/>
      <c r="T633399" s="33"/>
    </row>
    <row r="633416" spans="19:20">
      <c r="S633416" s="33"/>
      <c r="T633416" s="33"/>
    </row>
    <row r="633433" spans="19:20">
      <c r="S633433" s="33"/>
      <c r="T633433" s="33"/>
    </row>
    <row r="633450" spans="19:20">
      <c r="S633450" s="33"/>
      <c r="T633450" s="33"/>
    </row>
    <row r="633467" spans="19:20">
      <c r="S633467" s="33"/>
      <c r="T633467" s="33"/>
    </row>
    <row r="633484" spans="19:20">
      <c r="S633484" s="33"/>
      <c r="T633484" s="33"/>
    </row>
    <row r="633501" spans="19:20">
      <c r="S633501" s="33"/>
      <c r="T633501" s="33"/>
    </row>
    <row r="633518" spans="19:20">
      <c r="S633518" s="33"/>
      <c r="T633518" s="33"/>
    </row>
    <row r="633535" spans="19:20">
      <c r="S633535" s="33"/>
      <c r="T633535" s="33"/>
    </row>
    <row r="633552" spans="19:20">
      <c r="S633552" s="33"/>
      <c r="T633552" s="33"/>
    </row>
    <row r="633569" spans="19:20">
      <c r="S633569" s="33"/>
      <c r="T633569" s="33"/>
    </row>
    <row r="633586" spans="19:20">
      <c r="S633586" s="33"/>
      <c r="T633586" s="33"/>
    </row>
    <row r="633603" spans="19:20">
      <c r="S633603" s="33"/>
      <c r="T633603" s="33"/>
    </row>
    <row r="633620" spans="19:20">
      <c r="S633620" s="33"/>
      <c r="T633620" s="33"/>
    </row>
    <row r="633637" spans="19:20">
      <c r="S633637" s="33"/>
      <c r="T633637" s="33"/>
    </row>
    <row r="633654" spans="19:20">
      <c r="S633654" s="33"/>
      <c r="T633654" s="33"/>
    </row>
    <row r="633671" spans="19:20">
      <c r="S633671" s="33"/>
      <c r="T633671" s="33"/>
    </row>
    <row r="633688" spans="19:20">
      <c r="S633688" s="33"/>
      <c r="T633688" s="33"/>
    </row>
    <row r="633705" spans="19:20">
      <c r="S633705" s="33"/>
      <c r="T633705" s="33"/>
    </row>
    <row r="633722" spans="19:20">
      <c r="S633722" s="33"/>
      <c r="T633722" s="33"/>
    </row>
    <row r="633739" spans="19:20">
      <c r="S633739" s="33"/>
      <c r="T633739" s="33"/>
    </row>
    <row r="633756" spans="19:20">
      <c r="S633756" s="33"/>
      <c r="T633756" s="33"/>
    </row>
    <row r="633773" spans="19:20">
      <c r="S633773" s="33"/>
      <c r="T633773" s="33"/>
    </row>
    <row r="633790" spans="19:20">
      <c r="S633790" s="33"/>
      <c r="T633790" s="33"/>
    </row>
    <row r="633807" spans="19:20">
      <c r="S633807" s="33"/>
      <c r="T633807" s="33"/>
    </row>
    <row r="633824" spans="19:20">
      <c r="S633824" s="33"/>
      <c r="T633824" s="33"/>
    </row>
    <row r="633841" spans="19:20">
      <c r="S633841" s="33"/>
      <c r="T633841" s="33"/>
    </row>
    <row r="633858" spans="19:20">
      <c r="S633858" s="33"/>
      <c r="T633858" s="33"/>
    </row>
    <row r="633875" spans="19:20">
      <c r="S633875" s="33"/>
      <c r="T633875" s="33"/>
    </row>
    <row r="633892" spans="19:20">
      <c r="S633892" s="33"/>
      <c r="T633892" s="33"/>
    </row>
    <row r="633909" spans="19:20">
      <c r="S633909" s="33"/>
      <c r="T633909" s="33"/>
    </row>
    <row r="633926" spans="19:20">
      <c r="S633926" s="33"/>
      <c r="T633926" s="33"/>
    </row>
    <row r="633943" spans="19:20">
      <c r="S633943" s="33"/>
      <c r="T633943" s="33"/>
    </row>
    <row r="633960" spans="19:20">
      <c r="S633960" s="33"/>
      <c r="T633960" s="33"/>
    </row>
    <row r="633977" spans="19:20">
      <c r="S633977" s="33"/>
      <c r="T633977" s="33"/>
    </row>
    <row r="633994" spans="19:20">
      <c r="S633994" s="33"/>
      <c r="T633994" s="33"/>
    </row>
    <row r="634011" spans="19:20">
      <c r="S634011" s="33"/>
      <c r="T634011" s="33"/>
    </row>
    <row r="634028" spans="19:20">
      <c r="S634028" s="33"/>
      <c r="T634028" s="33"/>
    </row>
    <row r="634045" spans="19:20">
      <c r="S634045" s="33"/>
      <c r="T634045" s="33"/>
    </row>
    <row r="634062" spans="19:20">
      <c r="S634062" s="33"/>
      <c r="T634062" s="33"/>
    </row>
    <row r="634079" spans="19:20">
      <c r="S634079" s="33"/>
      <c r="T634079" s="33"/>
    </row>
    <row r="634096" spans="19:20">
      <c r="S634096" s="33"/>
      <c r="T634096" s="33"/>
    </row>
    <row r="634113" spans="19:20">
      <c r="S634113" s="33"/>
      <c r="T634113" s="33"/>
    </row>
    <row r="634130" spans="19:20">
      <c r="S634130" s="33"/>
      <c r="T634130" s="33"/>
    </row>
    <row r="634147" spans="19:20">
      <c r="S634147" s="33"/>
      <c r="T634147" s="33"/>
    </row>
    <row r="634164" spans="19:20">
      <c r="S634164" s="33"/>
      <c r="T634164" s="33"/>
    </row>
    <row r="634181" spans="19:20">
      <c r="S634181" s="33"/>
      <c r="T634181" s="33"/>
    </row>
    <row r="634198" spans="19:20">
      <c r="S634198" s="33"/>
      <c r="T634198" s="33"/>
    </row>
    <row r="634215" spans="19:20">
      <c r="S634215" s="33"/>
      <c r="T634215" s="33"/>
    </row>
    <row r="634232" spans="19:20">
      <c r="S634232" s="33"/>
      <c r="T634232" s="33"/>
    </row>
    <row r="634249" spans="19:20">
      <c r="S634249" s="33"/>
      <c r="T634249" s="33"/>
    </row>
    <row r="634266" spans="19:20">
      <c r="S634266" s="33"/>
      <c r="T634266" s="33"/>
    </row>
    <row r="634283" spans="19:20">
      <c r="S634283" s="33"/>
      <c r="T634283" s="33"/>
    </row>
    <row r="634300" spans="19:20">
      <c r="S634300" s="33"/>
      <c r="T634300" s="33"/>
    </row>
    <row r="634317" spans="19:20">
      <c r="S634317" s="33"/>
      <c r="T634317" s="33"/>
    </row>
    <row r="634334" spans="19:20">
      <c r="S634334" s="33"/>
      <c r="T634334" s="33"/>
    </row>
    <row r="634351" spans="19:20">
      <c r="S634351" s="33"/>
      <c r="T634351" s="33"/>
    </row>
    <row r="634368" spans="19:20">
      <c r="S634368" s="33"/>
      <c r="T634368" s="33"/>
    </row>
    <row r="634385" spans="19:20">
      <c r="S634385" s="33"/>
      <c r="T634385" s="33"/>
    </row>
    <row r="634402" spans="19:20">
      <c r="S634402" s="33"/>
      <c r="T634402" s="33"/>
    </row>
    <row r="634419" spans="19:20">
      <c r="S634419" s="33"/>
      <c r="T634419" s="33"/>
    </row>
    <row r="634436" spans="19:20">
      <c r="S634436" s="33"/>
      <c r="T634436" s="33"/>
    </row>
    <row r="634453" spans="19:20">
      <c r="S634453" s="33"/>
      <c r="T634453" s="33"/>
    </row>
    <row r="634470" spans="19:20">
      <c r="S634470" s="33"/>
      <c r="T634470" s="33"/>
    </row>
    <row r="634487" spans="19:20">
      <c r="S634487" s="33"/>
      <c r="T634487" s="33"/>
    </row>
    <row r="634504" spans="19:20">
      <c r="S634504" s="33"/>
      <c r="T634504" s="33"/>
    </row>
    <row r="634521" spans="19:20">
      <c r="S634521" s="33"/>
      <c r="T634521" s="33"/>
    </row>
    <row r="634538" spans="19:20">
      <c r="S634538" s="33"/>
      <c r="T634538" s="33"/>
    </row>
    <row r="634555" spans="19:20">
      <c r="S634555" s="33"/>
      <c r="T634555" s="33"/>
    </row>
    <row r="634572" spans="19:20">
      <c r="S634572" s="33"/>
      <c r="T634572" s="33"/>
    </row>
    <row r="634589" spans="19:20">
      <c r="S634589" s="33"/>
      <c r="T634589" s="33"/>
    </row>
    <row r="634606" spans="19:20">
      <c r="S634606" s="33"/>
      <c r="T634606" s="33"/>
    </row>
    <row r="634623" spans="19:20">
      <c r="S634623" s="33"/>
      <c r="T634623" s="33"/>
    </row>
    <row r="634640" spans="19:20">
      <c r="S634640" s="33"/>
      <c r="T634640" s="33"/>
    </row>
    <row r="634657" spans="19:20">
      <c r="S634657" s="33"/>
      <c r="T634657" s="33"/>
    </row>
    <row r="634674" spans="19:20">
      <c r="S634674" s="33"/>
      <c r="T634674" s="33"/>
    </row>
    <row r="634691" spans="19:20">
      <c r="S634691" s="33"/>
      <c r="T634691" s="33"/>
    </row>
    <row r="634708" spans="19:20">
      <c r="S634708" s="33"/>
      <c r="T634708" s="33"/>
    </row>
    <row r="634725" spans="19:20">
      <c r="S634725" s="33"/>
      <c r="T634725" s="33"/>
    </row>
    <row r="634742" spans="19:20">
      <c r="S634742" s="33"/>
      <c r="T634742" s="33"/>
    </row>
    <row r="634759" spans="19:20">
      <c r="S634759" s="33"/>
      <c r="T634759" s="33"/>
    </row>
    <row r="634776" spans="19:20">
      <c r="S634776" s="33"/>
      <c r="T634776" s="33"/>
    </row>
    <row r="634793" spans="19:20">
      <c r="S634793" s="33"/>
      <c r="T634793" s="33"/>
    </row>
    <row r="634810" spans="19:20">
      <c r="S634810" s="33"/>
      <c r="T634810" s="33"/>
    </row>
    <row r="634827" spans="19:20">
      <c r="S634827" s="33"/>
      <c r="T634827" s="33"/>
    </row>
    <row r="634844" spans="19:20">
      <c r="S634844" s="33"/>
      <c r="T634844" s="33"/>
    </row>
    <row r="634861" spans="19:20">
      <c r="S634861" s="33"/>
      <c r="T634861" s="33"/>
    </row>
    <row r="634878" spans="19:20">
      <c r="S634878" s="33"/>
      <c r="T634878" s="33"/>
    </row>
    <row r="634895" spans="19:20">
      <c r="S634895" s="33"/>
      <c r="T634895" s="33"/>
    </row>
    <row r="634912" spans="19:20">
      <c r="S634912" s="33"/>
      <c r="T634912" s="33"/>
    </row>
    <row r="634929" spans="19:20">
      <c r="S634929" s="33"/>
      <c r="T634929" s="33"/>
    </row>
    <row r="634946" spans="19:20">
      <c r="S634946" s="33"/>
      <c r="T634946" s="33"/>
    </row>
    <row r="634963" spans="19:20">
      <c r="S634963" s="33"/>
      <c r="T634963" s="33"/>
    </row>
    <row r="634980" spans="19:20">
      <c r="S634980" s="33"/>
      <c r="T634980" s="33"/>
    </row>
    <row r="634997" spans="19:20">
      <c r="S634997" s="33"/>
      <c r="T634997" s="33"/>
    </row>
    <row r="635014" spans="19:20">
      <c r="S635014" s="33"/>
      <c r="T635014" s="33"/>
    </row>
    <row r="635031" spans="19:20">
      <c r="S635031" s="33"/>
      <c r="T635031" s="33"/>
    </row>
    <row r="635048" spans="19:20">
      <c r="S635048" s="33"/>
      <c r="T635048" s="33"/>
    </row>
    <row r="635065" spans="19:20">
      <c r="S635065" s="33"/>
      <c r="T635065" s="33"/>
    </row>
    <row r="635082" spans="19:20">
      <c r="S635082" s="33"/>
      <c r="T635082" s="33"/>
    </row>
    <row r="635099" spans="19:20">
      <c r="S635099" s="33"/>
      <c r="T635099" s="33"/>
    </row>
    <row r="635116" spans="19:20">
      <c r="S635116" s="33"/>
      <c r="T635116" s="33"/>
    </row>
    <row r="635133" spans="19:20">
      <c r="S635133" s="33"/>
      <c r="T635133" s="33"/>
    </row>
    <row r="635150" spans="19:20">
      <c r="S635150" s="33"/>
      <c r="T635150" s="33"/>
    </row>
    <row r="635167" spans="19:20">
      <c r="S635167" s="33"/>
      <c r="T635167" s="33"/>
    </row>
    <row r="635184" spans="19:20">
      <c r="S635184" s="33"/>
      <c r="T635184" s="33"/>
    </row>
    <row r="635201" spans="19:20">
      <c r="S635201" s="33"/>
      <c r="T635201" s="33"/>
    </row>
    <row r="635218" spans="19:20">
      <c r="S635218" s="33"/>
      <c r="T635218" s="33"/>
    </row>
    <row r="635235" spans="19:20">
      <c r="S635235" s="33"/>
      <c r="T635235" s="33"/>
    </row>
    <row r="635252" spans="19:20">
      <c r="S635252" s="33"/>
      <c r="T635252" s="33"/>
    </row>
    <row r="635269" spans="19:20">
      <c r="S635269" s="33"/>
      <c r="T635269" s="33"/>
    </row>
    <row r="635286" spans="19:20">
      <c r="S635286" s="33"/>
      <c r="T635286" s="33"/>
    </row>
    <row r="635303" spans="19:20">
      <c r="S635303" s="33"/>
      <c r="T635303" s="33"/>
    </row>
    <row r="635320" spans="19:20">
      <c r="S635320" s="33"/>
      <c r="T635320" s="33"/>
    </row>
    <row r="635337" spans="19:20">
      <c r="S635337" s="33"/>
      <c r="T635337" s="33"/>
    </row>
    <row r="635354" spans="19:20">
      <c r="S635354" s="33"/>
      <c r="T635354" s="33"/>
    </row>
    <row r="635371" spans="19:20">
      <c r="S635371" s="33"/>
      <c r="T635371" s="33"/>
    </row>
    <row r="635388" spans="19:20">
      <c r="S635388" s="33"/>
      <c r="T635388" s="33"/>
    </row>
    <row r="635405" spans="19:20">
      <c r="S635405" s="33"/>
      <c r="T635405" s="33"/>
    </row>
    <row r="635422" spans="19:20">
      <c r="S635422" s="33"/>
      <c r="T635422" s="33"/>
    </row>
    <row r="635439" spans="19:20">
      <c r="S635439" s="33"/>
      <c r="T635439" s="33"/>
    </row>
    <row r="635456" spans="19:20">
      <c r="S635456" s="33"/>
      <c r="T635456" s="33"/>
    </row>
    <row r="635473" spans="19:20">
      <c r="S635473" s="33"/>
      <c r="T635473" s="33"/>
    </row>
    <row r="635490" spans="19:20">
      <c r="S635490" s="33"/>
      <c r="T635490" s="33"/>
    </row>
    <row r="635507" spans="19:20">
      <c r="S635507" s="33"/>
      <c r="T635507" s="33"/>
    </row>
    <row r="635524" spans="19:20">
      <c r="S635524" s="33"/>
      <c r="T635524" s="33"/>
    </row>
    <row r="635541" spans="19:20">
      <c r="S635541" s="33"/>
      <c r="T635541" s="33"/>
    </row>
    <row r="635558" spans="19:20">
      <c r="S635558" s="33"/>
      <c r="T635558" s="33"/>
    </row>
    <row r="635575" spans="19:20">
      <c r="S635575" s="33"/>
      <c r="T635575" s="33"/>
    </row>
    <row r="635592" spans="19:20">
      <c r="S635592" s="33"/>
      <c r="T635592" s="33"/>
    </row>
    <row r="635609" spans="19:20">
      <c r="S635609" s="33"/>
      <c r="T635609" s="33"/>
    </row>
    <row r="635626" spans="19:20">
      <c r="S635626" s="33"/>
      <c r="T635626" s="33"/>
    </row>
    <row r="635643" spans="19:20">
      <c r="S635643" s="33"/>
      <c r="T635643" s="33"/>
    </row>
    <row r="635660" spans="19:20">
      <c r="S635660" s="33"/>
      <c r="T635660" s="33"/>
    </row>
    <row r="635677" spans="19:20">
      <c r="S635677" s="33"/>
      <c r="T635677" s="33"/>
    </row>
    <row r="635694" spans="19:20">
      <c r="S635694" s="33"/>
      <c r="T635694" s="33"/>
    </row>
    <row r="635711" spans="19:20">
      <c r="S635711" s="33"/>
      <c r="T635711" s="33"/>
    </row>
    <row r="635728" spans="19:20">
      <c r="S635728" s="33"/>
      <c r="T635728" s="33"/>
    </row>
    <row r="635745" spans="19:20">
      <c r="S635745" s="33"/>
      <c r="T635745" s="33"/>
    </row>
    <row r="635762" spans="19:20">
      <c r="S635762" s="33"/>
      <c r="T635762" s="33"/>
    </row>
    <row r="635779" spans="19:20">
      <c r="S635779" s="33"/>
      <c r="T635779" s="33"/>
    </row>
    <row r="635796" spans="19:20">
      <c r="S635796" s="33"/>
      <c r="T635796" s="33"/>
    </row>
    <row r="635813" spans="19:20">
      <c r="S635813" s="33"/>
      <c r="T635813" s="33"/>
    </row>
    <row r="635830" spans="19:20">
      <c r="S635830" s="33"/>
      <c r="T635830" s="33"/>
    </row>
    <row r="635847" spans="19:20">
      <c r="S635847" s="33"/>
      <c r="T635847" s="33"/>
    </row>
    <row r="635864" spans="19:20">
      <c r="S635864" s="33"/>
      <c r="T635864" s="33"/>
    </row>
    <row r="635881" spans="19:20">
      <c r="S635881" s="33"/>
      <c r="T635881" s="33"/>
    </row>
    <row r="635898" spans="19:20">
      <c r="S635898" s="33"/>
      <c r="T635898" s="33"/>
    </row>
    <row r="635915" spans="19:20">
      <c r="S635915" s="33"/>
      <c r="T635915" s="33"/>
    </row>
    <row r="635932" spans="19:20">
      <c r="S635932" s="33"/>
      <c r="T635932" s="33"/>
    </row>
    <row r="635949" spans="19:20">
      <c r="S635949" s="33"/>
      <c r="T635949" s="33"/>
    </row>
    <row r="635966" spans="19:20">
      <c r="S635966" s="33"/>
      <c r="T635966" s="33"/>
    </row>
    <row r="635983" spans="19:20">
      <c r="S635983" s="33"/>
      <c r="T635983" s="33"/>
    </row>
    <row r="636000" spans="19:20">
      <c r="S636000" s="33"/>
      <c r="T636000" s="33"/>
    </row>
    <row r="636017" spans="19:20">
      <c r="S636017" s="33"/>
      <c r="T636017" s="33"/>
    </row>
    <row r="636034" spans="19:20">
      <c r="S636034" s="33"/>
      <c r="T636034" s="33"/>
    </row>
    <row r="636051" spans="19:20">
      <c r="S636051" s="33"/>
      <c r="T636051" s="33"/>
    </row>
    <row r="636068" spans="19:20">
      <c r="S636068" s="33"/>
      <c r="T636068" s="33"/>
    </row>
    <row r="636085" spans="19:20">
      <c r="S636085" s="33"/>
      <c r="T636085" s="33"/>
    </row>
    <row r="636102" spans="19:20">
      <c r="S636102" s="33"/>
      <c r="T636102" s="33"/>
    </row>
    <row r="636119" spans="19:20">
      <c r="S636119" s="33"/>
      <c r="T636119" s="33"/>
    </row>
    <row r="636136" spans="19:20">
      <c r="S636136" s="33"/>
      <c r="T636136" s="33"/>
    </row>
    <row r="636153" spans="19:20">
      <c r="S636153" s="33"/>
      <c r="T636153" s="33"/>
    </row>
    <row r="636170" spans="19:20">
      <c r="S636170" s="33"/>
      <c r="T636170" s="33"/>
    </row>
    <row r="636187" spans="19:20">
      <c r="S636187" s="33"/>
      <c r="T636187" s="33"/>
    </row>
    <row r="636204" spans="19:20">
      <c r="S636204" s="33"/>
      <c r="T636204" s="33"/>
    </row>
    <row r="636221" spans="19:20">
      <c r="S636221" s="33"/>
      <c r="T636221" s="33"/>
    </row>
    <row r="636238" spans="19:20">
      <c r="S636238" s="33"/>
      <c r="T636238" s="33"/>
    </row>
    <row r="636255" spans="19:20">
      <c r="S636255" s="33"/>
      <c r="T636255" s="33"/>
    </row>
    <row r="636272" spans="19:20">
      <c r="S636272" s="33"/>
      <c r="T636272" s="33"/>
    </row>
    <row r="636289" spans="19:20">
      <c r="S636289" s="33"/>
      <c r="T636289" s="33"/>
    </row>
    <row r="636306" spans="19:20">
      <c r="S636306" s="33"/>
      <c r="T636306" s="33"/>
    </row>
    <row r="636323" spans="19:20">
      <c r="S636323" s="33"/>
      <c r="T636323" s="33"/>
    </row>
    <row r="636340" spans="19:20">
      <c r="S636340" s="33"/>
      <c r="T636340" s="33"/>
    </row>
    <row r="636357" spans="19:20">
      <c r="S636357" s="33"/>
      <c r="T636357" s="33"/>
    </row>
    <row r="636374" spans="19:20">
      <c r="S636374" s="33"/>
      <c r="T636374" s="33"/>
    </row>
    <row r="636391" spans="19:20">
      <c r="S636391" s="33"/>
      <c r="T636391" s="33"/>
    </row>
    <row r="636408" spans="19:20">
      <c r="S636408" s="33"/>
      <c r="T636408" s="33"/>
    </row>
    <row r="636425" spans="19:20">
      <c r="S636425" s="33"/>
      <c r="T636425" s="33"/>
    </row>
    <row r="636442" spans="19:20">
      <c r="S636442" s="33"/>
      <c r="T636442" s="33"/>
    </row>
    <row r="636459" spans="19:20">
      <c r="S636459" s="33"/>
      <c r="T636459" s="33"/>
    </row>
    <row r="636476" spans="19:20">
      <c r="S636476" s="33"/>
      <c r="T636476" s="33"/>
    </row>
    <row r="636493" spans="19:20">
      <c r="S636493" s="33"/>
      <c r="T636493" s="33"/>
    </row>
    <row r="636510" spans="19:20">
      <c r="S636510" s="33"/>
      <c r="T636510" s="33"/>
    </row>
    <row r="636527" spans="19:20">
      <c r="S636527" s="33"/>
      <c r="T636527" s="33"/>
    </row>
    <row r="636544" spans="19:20">
      <c r="S636544" s="33"/>
      <c r="T636544" s="33"/>
    </row>
    <row r="636561" spans="19:20">
      <c r="S636561" s="33"/>
      <c r="T636561" s="33"/>
    </row>
    <row r="636578" spans="19:20">
      <c r="S636578" s="33"/>
      <c r="T636578" s="33"/>
    </row>
    <row r="636595" spans="19:20">
      <c r="S636595" s="33"/>
      <c r="T636595" s="33"/>
    </row>
    <row r="636612" spans="19:20">
      <c r="S636612" s="33"/>
      <c r="T636612" s="33"/>
    </row>
    <row r="636629" spans="19:20">
      <c r="S636629" s="33"/>
      <c r="T636629" s="33"/>
    </row>
    <row r="636646" spans="19:20">
      <c r="S636646" s="33"/>
      <c r="T636646" s="33"/>
    </row>
    <row r="636663" spans="19:20">
      <c r="S636663" s="33"/>
      <c r="T636663" s="33"/>
    </row>
    <row r="636680" spans="19:20">
      <c r="S636680" s="33"/>
      <c r="T636680" s="33"/>
    </row>
    <row r="636697" spans="19:20">
      <c r="S636697" s="33"/>
      <c r="T636697" s="33"/>
    </row>
    <row r="636714" spans="19:20">
      <c r="S636714" s="33"/>
      <c r="T636714" s="33"/>
    </row>
    <row r="636731" spans="19:20">
      <c r="S636731" s="33"/>
      <c r="T636731" s="33"/>
    </row>
    <row r="636748" spans="19:20">
      <c r="S636748" s="33"/>
      <c r="T636748" s="33"/>
    </row>
    <row r="636765" spans="19:20">
      <c r="S636765" s="33"/>
      <c r="T636765" s="33"/>
    </row>
    <row r="636782" spans="19:20">
      <c r="S636782" s="33"/>
      <c r="T636782" s="33"/>
    </row>
    <row r="636799" spans="19:20">
      <c r="S636799" s="33"/>
      <c r="T636799" s="33"/>
    </row>
    <row r="636816" spans="19:20">
      <c r="S636816" s="33"/>
      <c r="T636816" s="33"/>
    </row>
    <row r="636833" spans="19:20">
      <c r="S636833" s="33"/>
      <c r="T636833" s="33"/>
    </row>
    <row r="636850" spans="19:20">
      <c r="S636850" s="33"/>
      <c r="T636850" s="33"/>
    </row>
    <row r="636867" spans="19:20">
      <c r="S636867" s="33"/>
      <c r="T636867" s="33"/>
    </row>
    <row r="636884" spans="19:20">
      <c r="S636884" s="33"/>
      <c r="T636884" s="33"/>
    </row>
    <row r="636901" spans="19:20">
      <c r="S636901" s="33"/>
      <c r="T636901" s="33"/>
    </row>
    <row r="636918" spans="19:20">
      <c r="S636918" s="33"/>
      <c r="T636918" s="33"/>
    </row>
    <row r="636935" spans="19:20">
      <c r="S636935" s="33"/>
      <c r="T636935" s="33"/>
    </row>
    <row r="636952" spans="19:20">
      <c r="S636952" s="33"/>
      <c r="T636952" s="33"/>
    </row>
    <row r="636969" spans="19:20">
      <c r="S636969" s="33"/>
      <c r="T636969" s="33"/>
    </row>
    <row r="636986" spans="19:20">
      <c r="S636986" s="33"/>
      <c r="T636986" s="33"/>
    </row>
    <row r="637003" spans="19:20">
      <c r="S637003" s="33"/>
      <c r="T637003" s="33"/>
    </row>
    <row r="637020" spans="19:20">
      <c r="S637020" s="33"/>
      <c r="T637020" s="33"/>
    </row>
    <row r="637037" spans="19:20">
      <c r="S637037" s="33"/>
      <c r="T637037" s="33"/>
    </row>
    <row r="637054" spans="19:20">
      <c r="S637054" s="33"/>
      <c r="T637054" s="33"/>
    </row>
    <row r="637071" spans="19:20">
      <c r="S637071" s="33"/>
      <c r="T637071" s="33"/>
    </row>
    <row r="637088" spans="19:20">
      <c r="S637088" s="33"/>
      <c r="T637088" s="33"/>
    </row>
    <row r="637105" spans="19:20">
      <c r="S637105" s="33"/>
      <c r="T637105" s="33"/>
    </row>
    <row r="637122" spans="19:20">
      <c r="S637122" s="33"/>
      <c r="T637122" s="33"/>
    </row>
    <row r="637139" spans="19:20">
      <c r="S637139" s="33"/>
      <c r="T637139" s="33"/>
    </row>
    <row r="637156" spans="19:20">
      <c r="S637156" s="33"/>
      <c r="T637156" s="33"/>
    </row>
    <row r="637173" spans="19:20">
      <c r="S637173" s="33"/>
      <c r="T637173" s="33"/>
    </row>
    <row r="637190" spans="19:20">
      <c r="S637190" s="33"/>
      <c r="T637190" s="33"/>
    </row>
    <row r="637207" spans="19:20">
      <c r="S637207" s="33"/>
      <c r="T637207" s="33"/>
    </row>
    <row r="637224" spans="19:20">
      <c r="S637224" s="33"/>
      <c r="T637224" s="33"/>
    </row>
    <row r="637241" spans="19:20">
      <c r="S637241" s="33"/>
      <c r="T637241" s="33"/>
    </row>
    <row r="637258" spans="19:20">
      <c r="S637258" s="33"/>
      <c r="T637258" s="33"/>
    </row>
    <row r="637275" spans="19:20">
      <c r="S637275" s="33"/>
      <c r="T637275" s="33"/>
    </row>
    <row r="637292" spans="19:20">
      <c r="S637292" s="33"/>
      <c r="T637292" s="33"/>
    </row>
    <row r="637309" spans="19:20">
      <c r="S637309" s="33"/>
      <c r="T637309" s="33"/>
    </row>
    <row r="637326" spans="19:20">
      <c r="S637326" s="33"/>
      <c r="T637326" s="33"/>
    </row>
    <row r="637343" spans="19:20">
      <c r="S637343" s="33"/>
      <c r="T637343" s="33"/>
    </row>
    <row r="637360" spans="19:20">
      <c r="S637360" s="33"/>
      <c r="T637360" s="33"/>
    </row>
    <row r="637377" spans="19:20">
      <c r="S637377" s="33"/>
      <c r="T637377" s="33"/>
    </row>
    <row r="637394" spans="19:20">
      <c r="S637394" s="33"/>
      <c r="T637394" s="33"/>
    </row>
    <row r="637411" spans="19:20">
      <c r="S637411" s="33"/>
      <c r="T637411" s="33"/>
    </row>
    <row r="637428" spans="19:20">
      <c r="S637428" s="33"/>
      <c r="T637428" s="33"/>
    </row>
    <row r="637445" spans="19:20">
      <c r="S637445" s="33"/>
      <c r="T637445" s="33"/>
    </row>
    <row r="637462" spans="19:20">
      <c r="S637462" s="33"/>
      <c r="T637462" s="33"/>
    </row>
    <row r="637479" spans="19:20">
      <c r="S637479" s="33"/>
      <c r="T637479" s="33"/>
    </row>
    <row r="637496" spans="19:20">
      <c r="S637496" s="33"/>
      <c r="T637496" s="33"/>
    </row>
    <row r="637513" spans="19:20">
      <c r="S637513" s="33"/>
      <c r="T637513" s="33"/>
    </row>
    <row r="637530" spans="19:20">
      <c r="S637530" s="33"/>
      <c r="T637530" s="33"/>
    </row>
    <row r="637547" spans="19:20">
      <c r="S637547" s="33"/>
      <c r="T637547" s="33"/>
    </row>
    <row r="637564" spans="19:20">
      <c r="S637564" s="33"/>
      <c r="T637564" s="33"/>
    </row>
    <row r="637581" spans="19:20">
      <c r="S637581" s="33"/>
      <c r="T637581" s="33"/>
    </row>
    <row r="637598" spans="19:20">
      <c r="S637598" s="33"/>
      <c r="T637598" s="33"/>
    </row>
    <row r="637615" spans="19:20">
      <c r="S637615" s="33"/>
      <c r="T637615" s="33"/>
    </row>
    <row r="637632" spans="19:20">
      <c r="S637632" s="33"/>
      <c r="T637632" s="33"/>
    </row>
    <row r="637649" spans="19:20">
      <c r="S637649" s="33"/>
      <c r="T637649" s="33"/>
    </row>
    <row r="637666" spans="19:20">
      <c r="S637666" s="33"/>
      <c r="T637666" s="33"/>
    </row>
    <row r="637683" spans="19:20">
      <c r="S637683" s="33"/>
      <c r="T637683" s="33"/>
    </row>
    <row r="637700" spans="19:20">
      <c r="S637700" s="33"/>
      <c r="T637700" s="33"/>
    </row>
    <row r="637717" spans="19:20">
      <c r="S637717" s="33"/>
      <c r="T637717" s="33"/>
    </row>
    <row r="637734" spans="19:20">
      <c r="S637734" s="33"/>
      <c r="T637734" s="33"/>
    </row>
    <row r="637751" spans="19:20">
      <c r="S637751" s="33"/>
      <c r="T637751" s="33"/>
    </row>
    <row r="637768" spans="19:20">
      <c r="S637768" s="33"/>
      <c r="T637768" s="33"/>
    </row>
    <row r="637785" spans="19:20">
      <c r="S637785" s="33"/>
      <c r="T637785" s="33"/>
    </row>
    <row r="637802" spans="19:20">
      <c r="S637802" s="33"/>
      <c r="T637802" s="33"/>
    </row>
    <row r="637819" spans="19:20">
      <c r="S637819" s="33"/>
      <c r="T637819" s="33"/>
    </row>
    <row r="637836" spans="19:20">
      <c r="S637836" s="33"/>
      <c r="T637836" s="33"/>
    </row>
    <row r="637853" spans="19:20">
      <c r="S637853" s="33"/>
      <c r="T637853" s="33"/>
    </row>
    <row r="637870" spans="19:20">
      <c r="S637870" s="33"/>
      <c r="T637870" s="33"/>
    </row>
    <row r="637887" spans="19:20">
      <c r="S637887" s="33"/>
      <c r="T637887" s="33"/>
    </row>
    <row r="637904" spans="19:20">
      <c r="S637904" s="33"/>
      <c r="T637904" s="33"/>
    </row>
    <row r="637921" spans="19:20">
      <c r="S637921" s="33"/>
      <c r="T637921" s="33"/>
    </row>
    <row r="637938" spans="19:20">
      <c r="S637938" s="33"/>
      <c r="T637938" s="33"/>
    </row>
    <row r="637955" spans="19:20">
      <c r="S637955" s="33"/>
      <c r="T637955" s="33"/>
    </row>
    <row r="637972" spans="19:20">
      <c r="S637972" s="33"/>
      <c r="T637972" s="33"/>
    </row>
    <row r="637989" spans="19:20">
      <c r="S637989" s="33"/>
      <c r="T637989" s="33"/>
    </row>
    <row r="638006" spans="19:20">
      <c r="S638006" s="33"/>
      <c r="T638006" s="33"/>
    </row>
    <row r="638023" spans="19:20">
      <c r="S638023" s="33"/>
      <c r="T638023" s="33"/>
    </row>
    <row r="638040" spans="19:20">
      <c r="S638040" s="33"/>
      <c r="T638040" s="33"/>
    </row>
    <row r="638057" spans="19:20">
      <c r="S638057" s="33"/>
      <c r="T638057" s="33"/>
    </row>
    <row r="638074" spans="19:20">
      <c r="S638074" s="33"/>
      <c r="T638074" s="33"/>
    </row>
    <row r="638091" spans="19:20">
      <c r="S638091" s="33"/>
      <c r="T638091" s="33"/>
    </row>
    <row r="638108" spans="19:20">
      <c r="S638108" s="33"/>
      <c r="T638108" s="33"/>
    </row>
    <row r="638125" spans="19:20">
      <c r="S638125" s="33"/>
      <c r="T638125" s="33"/>
    </row>
    <row r="638142" spans="19:20">
      <c r="S638142" s="33"/>
      <c r="T638142" s="33"/>
    </row>
    <row r="638159" spans="19:20">
      <c r="S638159" s="33"/>
      <c r="T638159" s="33"/>
    </row>
    <row r="638176" spans="19:20">
      <c r="S638176" s="33"/>
      <c r="T638176" s="33"/>
    </row>
    <row r="638193" spans="19:20">
      <c r="S638193" s="33"/>
      <c r="T638193" s="33"/>
    </row>
    <row r="638210" spans="19:20">
      <c r="S638210" s="33"/>
      <c r="T638210" s="33"/>
    </row>
    <row r="638227" spans="19:20">
      <c r="S638227" s="33"/>
      <c r="T638227" s="33"/>
    </row>
    <row r="638244" spans="19:20">
      <c r="S638244" s="33"/>
      <c r="T638244" s="33"/>
    </row>
    <row r="638261" spans="19:20">
      <c r="S638261" s="33"/>
      <c r="T638261" s="33"/>
    </row>
    <row r="638278" spans="19:20">
      <c r="S638278" s="33"/>
      <c r="T638278" s="33"/>
    </row>
    <row r="638295" spans="19:20">
      <c r="S638295" s="33"/>
      <c r="T638295" s="33"/>
    </row>
    <row r="638312" spans="19:20">
      <c r="S638312" s="33"/>
      <c r="T638312" s="33"/>
    </row>
    <row r="638329" spans="19:20">
      <c r="S638329" s="33"/>
      <c r="T638329" s="33"/>
    </row>
    <row r="638346" spans="19:20">
      <c r="S638346" s="33"/>
      <c r="T638346" s="33"/>
    </row>
    <row r="638363" spans="19:20">
      <c r="S638363" s="33"/>
      <c r="T638363" s="33"/>
    </row>
    <row r="638380" spans="19:20">
      <c r="S638380" s="33"/>
      <c r="T638380" s="33"/>
    </row>
    <row r="638397" spans="19:20">
      <c r="S638397" s="33"/>
      <c r="T638397" s="33"/>
    </row>
    <row r="638414" spans="19:20">
      <c r="S638414" s="33"/>
      <c r="T638414" s="33"/>
    </row>
    <row r="638431" spans="19:20">
      <c r="S638431" s="33"/>
      <c r="T638431" s="33"/>
    </row>
    <row r="638448" spans="19:20">
      <c r="S638448" s="33"/>
      <c r="T638448" s="33"/>
    </row>
    <row r="638465" spans="19:20">
      <c r="S638465" s="33"/>
      <c r="T638465" s="33"/>
    </row>
    <row r="638482" spans="19:20">
      <c r="S638482" s="33"/>
      <c r="T638482" s="33"/>
    </row>
    <row r="638499" spans="19:20">
      <c r="S638499" s="33"/>
      <c r="T638499" s="33"/>
    </row>
    <row r="638516" spans="19:20">
      <c r="S638516" s="33"/>
      <c r="T638516" s="33"/>
    </row>
    <row r="638533" spans="19:20">
      <c r="S638533" s="33"/>
      <c r="T638533" s="33"/>
    </row>
    <row r="638550" spans="19:20">
      <c r="S638550" s="33"/>
      <c r="T638550" s="33"/>
    </row>
    <row r="638567" spans="19:20">
      <c r="S638567" s="33"/>
      <c r="T638567" s="33"/>
    </row>
    <row r="638584" spans="19:20">
      <c r="S638584" s="33"/>
      <c r="T638584" s="33"/>
    </row>
    <row r="638601" spans="19:20">
      <c r="S638601" s="33"/>
      <c r="T638601" s="33"/>
    </row>
    <row r="638618" spans="19:20">
      <c r="S638618" s="33"/>
      <c r="T638618" s="33"/>
    </row>
    <row r="638635" spans="19:20">
      <c r="S638635" s="33"/>
      <c r="T638635" s="33"/>
    </row>
    <row r="638652" spans="19:20">
      <c r="S638652" s="33"/>
      <c r="T638652" s="33"/>
    </row>
    <row r="638669" spans="19:20">
      <c r="S638669" s="33"/>
      <c r="T638669" s="33"/>
    </row>
    <row r="638686" spans="19:20">
      <c r="S638686" s="33"/>
      <c r="T638686" s="33"/>
    </row>
    <row r="638703" spans="19:20">
      <c r="S638703" s="33"/>
      <c r="T638703" s="33"/>
    </row>
    <row r="638720" spans="19:20">
      <c r="S638720" s="33"/>
      <c r="T638720" s="33"/>
    </row>
    <row r="638737" spans="19:20">
      <c r="S638737" s="33"/>
      <c r="T638737" s="33"/>
    </row>
    <row r="638754" spans="19:20">
      <c r="S638754" s="33"/>
      <c r="T638754" s="33"/>
    </row>
    <row r="638771" spans="19:20">
      <c r="S638771" s="33"/>
      <c r="T638771" s="33"/>
    </row>
    <row r="638788" spans="19:20">
      <c r="S638788" s="33"/>
      <c r="T638788" s="33"/>
    </row>
    <row r="638805" spans="19:20">
      <c r="S638805" s="33"/>
      <c r="T638805" s="33"/>
    </row>
    <row r="638822" spans="19:20">
      <c r="S638822" s="33"/>
      <c r="T638822" s="33"/>
    </row>
    <row r="638839" spans="19:20">
      <c r="S638839" s="33"/>
      <c r="T638839" s="33"/>
    </row>
    <row r="638856" spans="19:20">
      <c r="S638856" s="33"/>
      <c r="T638856" s="33"/>
    </row>
    <row r="638873" spans="19:20">
      <c r="S638873" s="33"/>
      <c r="T638873" s="33"/>
    </row>
    <row r="638890" spans="19:20">
      <c r="S638890" s="33"/>
      <c r="T638890" s="33"/>
    </row>
    <row r="638907" spans="19:20">
      <c r="S638907" s="33"/>
      <c r="T638907" s="33"/>
    </row>
    <row r="638924" spans="19:20">
      <c r="S638924" s="33"/>
      <c r="T638924" s="33"/>
    </row>
    <row r="638941" spans="19:20">
      <c r="S638941" s="33"/>
      <c r="T638941" s="33"/>
    </row>
    <row r="638958" spans="19:20">
      <c r="S638958" s="33"/>
      <c r="T638958" s="33"/>
    </row>
    <row r="638975" spans="19:20">
      <c r="S638975" s="33"/>
      <c r="T638975" s="33"/>
    </row>
    <row r="638992" spans="19:20">
      <c r="S638992" s="33"/>
      <c r="T638992" s="33"/>
    </row>
    <row r="639009" spans="19:20">
      <c r="S639009" s="33"/>
      <c r="T639009" s="33"/>
    </row>
    <row r="639026" spans="19:20">
      <c r="S639026" s="33"/>
      <c r="T639026" s="33"/>
    </row>
    <row r="639043" spans="19:20">
      <c r="S639043" s="33"/>
      <c r="T639043" s="33"/>
    </row>
    <row r="639060" spans="19:20">
      <c r="S639060" s="33"/>
      <c r="T639060" s="33"/>
    </row>
    <row r="639077" spans="19:20">
      <c r="S639077" s="33"/>
      <c r="T639077" s="33"/>
    </row>
    <row r="639094" spans="19:20">
      <c r="S639094" s="33"/>
      <c r="T639094" s="33"/>
    </row>
    <row r="639111" spans="19:20">
      <c r="S639111" s="33"/>
      <c r="T639111" s="33"/>
    </row>
    <row r="639128" spans="19:20">
      <c r="S639128" s="33"/>
      <c r="T639128" s="33"/>
    </row>
    <row r="639145" spans="19:20">
      <c r="S639145" s="33"/>
      <c r="T639145" s="33"/>
    </row>
    <row r="639162" spans="19:20">
      <c r="S639162" s="33"/>
      <c r="T639162" s="33"/>
    </row>
    <row r="639179" spans="19:20">
      <c r="S639179" s="33"/>
      <c r="T639179" s="33"/>
    </row>
    <row r="639196" spans="19:20">
      <c r="S639196" s="33"/>
      <c r="T639196" s="33"/>
    </row>
    <row r="639213" spans="19:20">
      <c r="S639213" s="33"/>
      <c r="T639213" s="33"/>
    </row>
    <row r="639230" spans="19:20">
      <c r="S639230" s="33"/>
      <c r="T639230" s="33"/>
    </row>
    <row r="639247" spans="19:20">
      <c r="S639247" s="33"/>
      <c r="T639247" s="33"/>
    </row>
    <row r="639264" spans="19:20">
      <c r="S639264" s="33"/>
      <c r="T639264" s="33"/>
    </row>
    <row r="639281" spans="19:20">
      <c r="S639281" s="33"/>
      <c r="T639281" s="33"/>
    </row>
    <row r="639298" spans="19:20">
      <c r="S639298" s="33"/>
      <c r="T639298" s="33"/>
    </row>
    <row r="639315" spans="19:20">
      <c r="S639315" s="33"/>
      <c r="T639315" s="33"/>
    </row>
    <row r="639332" spans="19:20">
      <c r="S639332" s="33"/>
      <c r="T639332" s="33"/>
    </row>
    <row r="639349" spans="19:20">
      <c r="S639349" s="33"/>
      <c r="T639349" s="33"/>
    </row>
    <row r="639366" spans="19:20">
      <c r="S639366" s="33"/>
      <c r="T639366" s="33"/>
    </row>
    <row r="639383" spans="19:20">
      <c r="S639383" s="33"/>
      <c r="T639383" s="33"/>
    </row>
    <row r="639400" spans="19:20">
      <c r="S639400" s="33"/>
      <c r="T639400" s="33"/>
    </row>
    <row r="639417" spans="19:20">
      <c r="S639417" s="33"/>
      <c r="T639417" s="33"/>
    </row>
    <row r="639434" spans="19:20">
      <c r="S639434" s="33"/>
      <c r="T639434" s="33"/>
    </row>
    <row r="639451" spans="19:20">
      <c r="S639451" s="33"/>
      <c r="T639451" s="33"/>
    </row>
    <row r="639468" spans="19:20">
      <c r="S639468" s="33"/>
      <c r="T639468" s="33"/>
    </row>
    <row r="639485" spans="19:20">
      <c r="S639485" s="33"/>
      <c r="T639485" s="33"/>
    </row>
    <row r="639502" spans="19:20">
      <c r="S639502" s="33"/>
      <c r="T639502" s="33"/>
    </row>
    <row r="639519" spans="19:20">
      <c r="S639519" s="33"/>
      <c r="T639519" s="33"/>
    </row>
    <row r="639536" spans="19:20">
      <c r="S639536" s="33"/>
      <c r="T639536" s="33"/>
    </row>
    <row r="639553" spans="19:20">
      <c r="S639553" s="33"/>
      <c r="T639553" s="33"/>
    </row>
    <row r="639570" spans="19:20">
      <c r="S639570" s="33"/>
      <c r="T639570" s="33"/>
    </row>
    <row r="639587" spans="19:20">
      <c r="S639587" s="33"/>
      <c r="T639587" s="33"/>
    </row>
    <row r="639604" spans="19:20">
      <c r="S639604" s="33"/>
      <c r="T639604" s="33"/>
    </row>
    <row r="639621" spans="19:20">
      <c r="S639621" s="33"/>
      <c r="T639621" s="33"/>
    </row>
    <row r="639638" spans="19:20">
      <c r="S639638" s="33"/>
      <c r="T639638" s="33"/>
    </row>
    <row r="639655" spans="19:20">
      <c r="S639655" s="33"/>
      <c r="T639655" s="33"/>
    </row>
    <row r="639672" spans="19:20">
      <c r="S639672" s="33"/>
      <c r="T639672" s="33"/>
    </row>
    <row r="639689" spans="19:20">
      <c r="S639689" s="33"/>
      <c r="T639689" s="33"/>
    </row>
    <row r="639706" spans="19:20">
      <c r="S639706" s="33"/>
      <c r="T639706" s="33"/>
    </row>
    <row r="639723" spans="19:20">
      <c r="S639723" s="33"/>
      <c r="T639723" s="33"/>
    </row>
    <row r="639740" spans="19:20">
      <c r="S639740" s="33"/>
      <c r="T639740" s="33"/>
    </row>
    <row r="639757" spans="19:20">
      <c r="S639757" s="33"/>
      <c r="T639757" s="33"/>
    </row>
    <row r="639774" spans="19:20">
      <c r="S639774" s="33"/>
      <c r="T639774" s="33"/>
    </row>
    <row r="639791" spans="19:20">
      <c r="S639791" s="33"/>
      <c r="T639791" s="33"/>
    </row>
    <row r="639808" spans="19:20">
      <c r="S639808" s="33"/>
      <c r="T639808" s="33"/>
    </row>
    <row r="639825" spans="19:20">
      <c r="S639825" s="33"/>
      <c r="T639825" s="33"/>
    </row>
    <row r="639842" spans="19:20">
      <c r="S639842" s="33"/>
      <c r="T639842" s="33"/>
    </row>
    <row r="639859" spans="19:20">
      <c r="S639859" s="33"/>
      <c r="T639859" s="33"/>
    </row>
    <row r="639876" spans="19:20">
      <c r="S639876" s="33"/>
      <c r="T639876" s="33"/>
    </row>
    <row r="639893" spans="19:20">
      <c r="S639893" s="33"/>
      <c r="T639893" s="33"/>
    </row>
    <row r="639910" spans="19:20">
      <c r="S639910" s="33"/>
      <c r="T639910" s="33"/>
    </row>
    <row r="639927" spans="19:20">
      <c r="S639927" s="33"/>
      <c r="T639927" s="33"/>
    </row>
    <row r="639944" spans="19:20">
      <c r="S639944" s="33"/>
      <c r="T639944" s="33"/>
    </row>
    <row r="639961" spans="19:20">
      <c r="S639961" s="33"/>
      <c r="T639961" s="33"/>
    </row>
    <row r="639978" spans="19:20">
      <c r="S639978" s="33"/>
      <c r="T639978" s="33"/>
    </row>
    <row r="639995" spans="19:20">
      <c r="S639995" s="33"/>
      <c r="T639995" s="33"/>
    </row>
    <row r="640012" spans="19:20">
      <c r="S640012" s="33"/>
      <c r="T640012" s="33"/>
    </row>
    <row r="640029" spans="19:20">
      <c r="S640029" s="33"/>
      <c r="T640029" s="33"/>
    </row>
    <row r="640046" spans="19:20">
      <c r="S640046" s="33"/>
      <c r="T640046" s="33"/>
    </row>
    <row r="640063" spans="19:20">
      <c r="S640063" s="33"/>
      <c r="T640063" s="33"/>
    </row>
    <row r="640080" spans="19:20">
      <c r="S640080" s="33"/>
      <c r="T640080" s="33"/>
    </row>
    <row r="640097" spans="19:20">
      <c r="S640097" s="33"/>
      <c r="T640097" s="33"/>
    </row>
    <row r="640114" spans="19:20">
      <c r="S640114" s="33"/>
      <c r="T640114" s="33"/>
    </row>
    <row r="640131" spans="19:20">
      <c r="S640131" s="33"/>
      <c r="T640131" s="33"/>
    </row>
    <row r="640148" spans="19:20">
      <c r="S640148" s="33"/>
      <c r="T640148" s="33"/>
    </row>
    <row r="640165" spans="19:20">
      <c r="S640165" s="33"/>
      <c r="T640165" s="33"/>
    </row>
    <row r="640182" spans="19:20">
      <c r="S640182" s="33"/>
      <c r="T640182" s="33"/>
    </row>
    <row r="640199" spans="19:20">
      <c r="S640199" s="33"/>
      <c r="T640199" s="33"/>
    </row>
    <row r="640216" spans="19:20">
      <c r="S640216" s="33"/>
      <c r="T640216" s="33"/>
    </row>
    <row r="640233" spans="19:20">
      <c r="S640233" s="33"/>
      <c r="T640233" s="33"/>
    </row>
    <row r="640250" spans="19:20">
      <c r="S640250" s="33"/>
      <c r="T640250" s="33"/>
    </row>
    <row r="640267" spans="19:20">
      <c r="S640267" s="33"/>
      <c r="T640267" s="33"/>
    </row>
    <row r="640284" spans="19:20">
      <c r="S640284" s="33"/>
      <c r="T640284" s="33"/>
    </row>
    <row r="640301" spans="19:20">
      <c r="S640301" s="33"/>
      <c r="T640301" s="33"/>
    </row>
    <row r="640318" spans="19:20">
      <c r="S640318" s="33"/>
      <c r="T640318" s="33"/>
    </row>
    <row r="640335" spans="19:20">
      <c r="S640335" s="33"/>
      <c r="T640335" s="33"/>
    </row>
    <row r="640352" spans="19:20">
      <c r="S640352" s="33"/>
      <c r="T640352" s="33"/>
    </row>
    <row r="640369" spans="19:20">
      <c r="S640369" s="33"/>
      <c r="T640369" s="33"/>
    </row>
    <row r="640386" spans="19:20">
      <c r="S640386" s="33"/>
      <c r="T640386" s="33"/>
    </row>
    <row r="640403" spans="19:20">
      <c r="S640403" s="33"/>
      <c r="T640403" s="33"/>
    </row>
    <row r="640420" spans="19:20">
      <c r="S640420" s="33"/>
      <c r="T640420" s="33"/>
    </row>
    <row r="640437" spans="19:20">
      <c r="S640437" s="33"/>
      <c r="T640437" s="33"/>
    </row>
    <row r="640454" spans="19:20">
      <c r="S640454" s="33"/>
      <c r="T640454" s="33"/>
    </row>
    <row r="640471" spans="19:20">
      <c r="S640471" s="33"/>
      <c r="T640471" s="33"/>
    </row>
    <row r="640488" spans="19:20">
      <c r="S640488" s="33"/>
      <c r="T640488" s="33"/>
    </row>
    <row r="640505" spans="19:20">
      <c r="S640505" s="33"/>
      <c r="T640505" s="33"/>
    </row>
    <row r="640522" spans="19:20">
      <c r="S640522" s="33"/>
      <c r="T640522" s="33"/>
    </row>
    <row r="640539" spans="19:20">
      <c r="S640539" s="33"/>
      <c r="T640539" s="33"/>
    </row>
    <row r="640556" spans="19:20">
      <c r="S640556" s="33"/>
      <c r="T640556" s="33"/>
    </row>
    <row r="640573" spans="19:20">
      <c r="S640573" s="33"/>
      <c r="T640573" s="33"/>
    </row>
    <row r="640590" spans="19:20">
      <c r="S640590" s="33"/>
      <c r="T640590" s="33"/>
    </row>
    <row r="640607" spans="19:20">
      <c r="S640607" s="33"/>
      <c r="T640607" s="33"/>
    </row>
    <row r="640624" spans="19:20">
      <c r="S640624" s="33"/>
      <c r="T640624" s="33"/>
    </row>
    <row r="640641" spans="19:20">
      <c r="S640641" s="33"/>
      <c r="T640641" s="33"/>
    </row>
    <row r="640658" spans="19:20">
      <c r="S640658" s="33"/>
      <c r="T640658" s="33"/>
    </row>
    <row r="640675" spans="19:20">
      <c r="S640675" s="33"/>
      <c r="T640675" s="33"/>
    </row>
    <row r="640692" spans="19:20">
      <c r="S640692" s="33"/>
      <c r="T640692" s="33"/>
    </row>
    <row r="640709" spans="19:20">
      <c r="S640709" s="33"/>
      <c r="T640709" s="33"/>
    </row>
    <row r="640726" spans="19:20">
      <c r="S640726" s="33"/>
      <c r="T640726" s="33"/>
    </row>
    <row r="640743" spans="19:20">
      <c r="S640743" s="33"/>
      <c r="T640743" s="33"/>
    </row>
    <row r="640760" spans="19:20">
      <c r="S640760" s="33"/>
      <c r="T640760" s="33"/>
    </row>
    <row r="640777" spans="19:20">
      <c r="S640777" s="33"/>
      <c r="T640777" s="33"/>
    </row>
    <row r="640794" spans="19:20">
      <c r="S640794" s="33"/>
      <c r="T640794" s="33"/>
    </row>
    <row r="640811" spans="19:20">
      <c r="S640811" s="33"/>
      <c r="T640811" s="33"/>
    </row>
    <row r="640828" spans="19:20">
      <c r="S640828" s="33"/>
      <c r="T640828" s="33"/>
    </row>
    <row r="640845" spans="19:20">
      <c r="S640845" s="33"/>
      <c r="T640845" s="33"/>
    </row>
    <row r="640862" spans="19:20">
      <c r="S640862" s="33"/>
      <c r="T640862" s="33"/>
    </row>
    <row r="640879" spans="19:20">
      <c r="S640879" s="33"/>
      <c r="T640879" s="33"/>
    </row>
    <row r="640896" spans="19:20">
      <c r="S640896" s="33"/>
      <c r="T640896" s="33"/>
    </row>
    <row r="640913" spans="19:20">
      <c r="S640913" s="33"/>
      <c r="T640913" s="33"/>
    </row>
    <row r="640930" spans="19:20">
      <c r="S640930" s="33"/>
      <c r="T640930" s="33"/>
    </row>
    <row r="640947" spans="19:20">
      <c r="S640947" s="33"/>
      <c r="T640947" s="33"/>
    </row>
    <row r="640964" spans="19:20">
      <c r="S640964" s="33"/>
      <c r="T640964" s="33"/>
    </row>
    <row r="640981" spans="19:20">
      <c r="S640981" s="33"/>
      <c r="T640981" s="33"/>
    </row>
    <row r="640998" spans="19:20">
      <c r="S640998" s="33"/>
      <c r="T640998" s="33"/>
    </row>
    <row r="641015" spans="19:20">
      <c r="S641015" s="33"/>
      <c r="T641015" s="33"/>
    </row>
    <row r="641032" spans="19:20">
      <c r="S641032" s="33"/>
      <c r="T641032" s="33"/>
    </row>
    <row r="641049" spans="19:20">
      <c r="S641049" s="33"/>
      <c r="T641049" s="33"/>
    </row>
    <row r="641066" spans="19:20">
      <c r="S641066" s="33"/>
      <c r="T641066" s="33"/>
    </row>
    <row r="641083" spans="19:20">
      <c r="S641083" s="33"/>
      <c r="T641083" s="33"/>
    </row>
    <row r="641100" spans="19:20">
      <c r="S641100" s="33"/>
      <c r="T641100" s="33"/>
    </row>
    <row r="641117" spans="19:20">
      <c r="S641117" s="33"/>
      <c r="T641117" s="33"/>
    </row>
    <row r="641134" spans="19:20">
      <c r="S641134" s="33"/>
      <c r="T641134" s="33"/>
    </row>
    <row r="641151" spans="19:20">
      <c r="S641151" s="33"/>
      <c r="T641151" s="33"/>
    </row>
    <row r="641168" spans="19:20">
      <c r="S641168" s="33"/>
      <c r="T641168" s="33"/>
    </row>
    <row r="641185" spans="19:20">
      <c r="S641185" s="33"/>
      <c r="T641185" s="33"/>
    </row>
    <row r="641202" spans="19:20">
      <c r="S641202" s="33"/>
      <c r="T641202" s="33"/>
    </row>
    <row r="641219" spans="19:20">
      <c r="S641219" s="33"/>
      <c r="T641219" s="33"/>
    </row>
    <row r="641236" spans="19:20">
      <c r="S641236" s="33"/>
      <c r="T641236" s="33"/>
    </row>
    <row r="641253" spans="19:20">
      <c r="S641253" s="33"/>
      <c r="T641253" s="33"/>
    </row>
    <row r="641270" spans="19:20">
      <c r="S641270" s="33"/>
      <c r="T641270" s="33"/>
    </row>
    <row r="641287" spans="19:20">
      <c r="S641287" s="33"/>
      <c r="T641287" s="33"/>
    </row>
    <row r="641304" spans="19:20">
      <c r="S641304" s="33"/>
      <c r="T641304" s="33"/>
    </row>
    <row r="641321" spans="19:20">
      <c r="S641321" s="33"/>
      <c r="T641321" s="33"/>
    </row>
    <row r="641338" spans="19:20">
      <c r="S641338" s="33"/>
      <c r="T641338" s="33"/>
    </row>
    <row r="641355" spans="19:20">
      <c r="S641355" s="33"/>
      <c r="T641355" s="33"/>
    </row>
    <row r="641372" spans="19:20">
      <c r="S641372" s="33"/>
      <c r="T641372" s="33"/>
    </row>
    <row r="641389" spans="19:20">
      <c r="S641389" s="33"/>
      <c r="T641389" s="33"/>
    </row>
    <row r="641406" spans="19:20">
      <c r="S641406" s="33"/>
      <c r="T641406" s="33"/>
    </row>
    <row r="641423" spans="19:20">
      <c r="S641423" s="33"/>
      <c r="T641423" s="33"/>
    </row>
    <row r="641440" spans="19:20">
      <c r="S641440" s="33"/>
      <c r="T641440" s="33"/>
    </row>
    <row r="641457" spans="19:20">
      <c r="S641457" s="33"/>
      <c r="T641457" s="33"/>
    </row>
    <row r="641474" spans="19:20">
      <c r="S641474" s="33"/>
      <c r="T641474" s="33"/>
    </row>
    <row r="641491" spans="19:20">
      <c r="S641491" s="33"/>
      <c r="T641491" s="33"/>
    </row>
    <row r="641508" spans="19:20">
      <c r="S641508" s="33"/>
      <c r="T641508" s="33"/>
    </row>
    <row r="641525" spans="19:20">
      <c r="S641525" s="33"/>
      <c r="T641525" s="33"/>
    </row>
    <row r="641542" spans="19:20">
      <c r="S641542" s="33"/>
      <c r="T641542" s="33"/>
    </row>
    <row r="641559" spans="19:20">
      <c r="S641559" s="33"/>
      <c r="T641559" s="33"/>
    </row>
    <row r="641576" spans="19:20">
      <c r="S641576" s="33"/>
      <c r="T641576" s="33"/>
    </row>
    <row r="641593" spans="19:20">
      <c r="S641593" s="33"/>
      <c r="T641593" s="33"/>
    </row>
    <row r="641610" spans="19:20">
      <c r="S641610" s="33"/>
      <c r="T641610" s="33"/>
    </row>
    <row r="641627" spans="19:20">
      <c r="S641627" s="33"/>
      <c r="T641627" s="33"/>
    </row>
    <row r="641644" spans="19:20">
      <c r="S641644" s="33"/>
      <c r="T641644" s="33"/>
    </row>
    <row r="641661" spans="19:20">
      <c r="S641661" s="33"/>
      <c r="T641661" s="33"/>
    </row>
    <row r="641678" spans="19:20">
      <c r="S641678" s="33"/>
      <c r="T641678" s="33"/>
    </row>
    <row r="641695" spans="19:20">
      <c r="S641695" s="33"/>
      <c r="T641695" s="33"/>
    </row>
    <row r="641712" spans="19:20">
      <c r="S641712" s="33"/>
      <c r="T641712" s="33"/>
    </row>
    <row r="641729" spans="19:20">
      <c r="S641729" s="33"/>
      <c r="T641729" s="33"/>
    </row>
    <row r="641746" spans="19:20">
      <c r="S641746" s="33"/>
      <c r="T641746" s="33"/>
    </row>
    <row r="641763" spans="19:20">
      <c r="S641763" s="33"/>
      <c r="T641763" s="33"/>
    </row>
    <row r="641780" spans="19:20">
      <c r="S641780" s="33"/>
      <c r="T641780" s="33"/>
    </row>
    <row r="641797" spans="19:20">
      <c r="S641797" s="33"/>
      <c r="T641797" s="33"/>
    </row>
    <row r="641814" spans="19:20">
      <c r="S641814" s="33"/>
      <c r="T641814" s="33"/>
    </row>
    <row r="641831" spans="19:20">
      <c r="S641831" s="33"/>
      <c r="T641831" s="33"/>
    </row>
    <row r="641848" spans="19:20">
      <c r="S641848" s="33"/>
      <c r="T641848" s="33"/>
    </row>
    <row r="641865" spans="19:20">
      <c r="S641865" s="33"/>
      <c r="T641865" s="33"/>
    </row>
    <row r="641882" spans="19:20">
      <c r="S641882" s="33"/>
      <c r="T641882" s="33"/>
    </row>
    <row r="641899" spans="19:20">
      <c r="S641899" s="33"/>
      <c r="T641899" s="33"/>
    </row>
    <row r="641916" spans="19:20">
      <c r="S641916" s="33"/>
      <c r="T641916" s="33"/>
    </row>
    <row r="641933" spans="19:20">
      <c r="S641933" s="33"/>
      <c r="T641933" s="33"/>
    </row>
    <row r="641950" spans="19:20">
      <c r="S641950" s="33"/>
      <c r="T641950" s="33"/>
    </row>
    <row r="641967" spans="19:20">
      <c r="S641967" s="33"/>
      <c r="T641967" s="33"/>
    </row>
    <row r="641984" spans="19:20">
      <c r="S641984" s="33"/>
      <c r="T641984" s="33"/>
    </row>
    <row r="642001" spans="19:20">
      <c r="S642001" s="33"/>
      <c r="T642001" s="33"/>
    </row>
    <row r="642018" spans="19:20">
      <c r="S642018" s="33"/>
      <c r="T642018" s="33"/>
    </row>
    <row r="642035" spans="19:20">
      <c r="S642035" s="33"/>
      <c r="T642035" s="33"/>
    </row>
    <row r="642052" spans="19:20">
      <c r="S642052" s="33"/>
      <c r="T642052" s="33"/>
    </row>
    <row r="642069" spans="19:20">
      <c r="S642069" s="33"/>
      <c r="T642069" s="33"/>
    </row>
    <row r="642086" spans="19:20">
      <c r="S642086" s="33"/>
      <c r="T642086" s="33"/>
    </row>
    <row r="642103" spans="19:20">
      <c r="S642103" s="33"/>
      <c r="T642103" s="33"/>
    </row>
    <row r="642120" spans="19:20">
      <c r="S642120" s="33"/>
      <c r="T642120" s="33"/>
    </row>
    <row r="642137" spans="19:20">
      <c r="S642137" s="33"/>
      <c r="T642137" s="33"/>
    </row>
    <row r="642154" spans="19:20">
      <c r="S642154" s="33"/>
      <c r="T642154" s="33"/>
    </row>
    <row r="642171" spans="19:20">
      <c r="S642171" s="33"/>
      <c r="T642171" s="33"/>
    </row>
    <row r="642188" spans="19:20">
      <c r="S642188" s="33"/>
      <c r="T642188" s="33"/>
    </row>
    <row r="642205" spans="19:20">
      <c r="S642205" s="33"/>
      <c r="T642205" s="33"/>
    </row>
    <row r="642222" spans="19:20">
      <c r="S642222" s="33"/>
      <c r="T642222" s="33"/>
    </row>
    <row r="642239" spans="19:20">
      <c r="S642239" s="33"/>
      <c r="T642239" s="33"/>
    </row>
    <row r="642256" spans="19:20">
      <c r="S642256" s="33"/>
      <c r="T642256" s="33"/>
    </row>
    <row r="642273" spans="19:20">
      <c r="S642273" s="33"/>
      <c r="T642273" s="33"/>
    </row>
    <row r="642290" spans="19:20">
      <c r="S642290" s="33"/>
      <c r="T642290" s="33"/>
    </row>
    <row r="642307" spans="19:20">
      <c r="S642307" s="33"/>
      <c r="T642307" s="33"/>
    </row>
    <row r="642324" spans="19:20">
      <c r="S642324" s="33"/>
      <c r="T642324" s="33"/>
    </row>
    <row r="642341" spans="19:20">
      <c r="S642341" s="33"/>
      <c r="T642341" s="33"/>
    </row>
    <row r="642358" spans="19:20">
      <c r="S642358" s="33"/>
      <c r="T642358" s="33"/>
    </row>
    <row r="642375" spans="19:20">
      <c r="S642375" s="33"/>
      <c r="T642375" s="33"/>
    </row>
    <row r="642392" spans="19:20">
      <c r="S642392" s="33"/>
      <c r="T642392" s="33"/>
    </row>
    <row r="642409" spans="19:20">
      <c r="S642409" s="33"/>
      <c r="T642409" s="33"/>
    </row>
    <row r="642426" spans="19:20">
      <c r="S642426" s="33"/>
      <c r="T642426" s="33"/>
    </row>
    <row r="642443" spans="19:20">
      <c r="S642443" s="33"/>
      <c r="T642443" s="33"/>
    </row>
    <row r="642460" spans="19:20">
      <c r="S642460" s="33"/>
      <c r="T642460" s="33"/>
    </row>
    <row r="642477" spans="19:20">
      <c r="S642477" s="33"/>
      <c r="T642477" s="33"/>
    </row>
    <row r="642494" spans="19:20">
      <c r="S642494" s="33"/>
      <c r="T642494" s="33"/>
    </row>
    <row r="642511" spans="19:20">
      <c r="S642511" s="33"/>
      <c r="T642511" s="33"/>
    </row>
    <row r="642528" spans="19:20">
      <c r="S642528" s="33"/>
      <c r="T642528" s="33"/>
    </row>
    <row r="642545" spans="19:20">
      <c r="S642545" s="33"/>
      <c r="T642545" s="33"/>
    </row>
    <row r="642562" spans="19:20">
      <c r="S642562" s="33"/>
      <c r="T642562" s="33"/>
    </row>
    <row r="642579" spans="19:20">
      <c r="S642579" s="33"/>
      <c r="T642579" s="33"/>
    </row>
    <row r="642596" spans="19:20">
      <c r="S642596" s="33"/>
      <c r="T642596" s="33"/>
    </row>
    <row r="642613" spans="19:20">
      <c r="S642613" s="33"/>
      <c r="T642613" s="33"/>
    </row>
    <row r="642630" spans="19:20">
      <c r="S642630" s="33"/>
      <c r="T642630" s="33"/>
    </row>
    <row r="642647" spans="19:20">
      <c r="S642647" s="33"/>
      <c r="T642647" s="33"/>
    </row>
    <row r="642664" spans="19:20">
      <c r="S642664" s="33"/>
      <c r="T642664" s="33"/>
    </row>
    <row r="642681" spans="19:20">
      <c r="S642681" s="33"/>
      <c r="T642681" s="33"/>
    </row>
    <row r="642698" spans="19:20">
      <c r="S642698" s="33"/>
      <c r="T642698" s="33"/>
    </row>
    <row r="642715" spans="19:20">
      <c r="S642715" s="33"/>
      <c r="T642715" s="33"/>
    </row>
    <row r="642732" spans="19:20">
      <c r="S642732" s="33"/>
      <c r="T642732" s="33"/>
    </row>
    <row r="642749" spans="19:20">
      <c r="S642749" s="33"/>
      <c r="T642749" s="33"/>
    </row>
    <row r="642766" spans="19:20">
      <c r="S642766" s="33"/>
      <c r="T642766" s="33"/>
    </row>
    <row r="642783" spans="19:20">
      <c r="S642783" s="33"/>
      <c r="T642783" s="33"/>
    </row>
    <row r="642800" spans="19:20">
      <c r="S642800" s="33"/>
      <c r="T642800" s="33"/>
    </row>
    <row r="642817" spans="19:20">
      <c r="S642817" s="33"/>
      <c r="T642817" s="33"/>
    </row>
    <row r="642834" spans="19:20">
      <c r="S642834" s="33"/>
      <c r="T642834" s="33"/>
    </row>
    <row r="642851" spans="19:20">
      <c r="S642851" s="33"/>
      <c r="T642851" s="33"/>
    </row>
    <row r="642868" spans="19:20">
      <c r="S642868" s="33"/>
      <c r="T642868" s="33"/>
    </row>
    <row r="642885" spans="19:20">
      <c r="S642885" s="33"/>
      <c r="T642885" s="33"/>
    </row>
    <row r="642902" spans="19:20">
      <c r="S642902" s="33"/>
      <c r="T642902" s="33"/>
    </row>
    <row r="642919" spans="19:20">
      <c r="S642919" s="33"/>
      <c r="T642919" s="33"/>
    </row>
    <row r="642936" spans="19:20">
      <c r="S642936" s="33"/>
      <c r="T642936" s="33"/>
    </row>
    <row r="642953" spans="19:20">
      <c r="S642953" s="33"/>
      <c r="T642953" s="33"/>
    </row>
    <row r="642970" spans="19:20">
      <c r="S642970" s="33"/>
      <c r="T642970" s="33"/>
    </row>
    <row r="642987" spans="19:20">
      <c r="S642987" s="33"/>
      <c r="T642987" s="33"/>
    </row>
    <row r="643004" spans="19:20">
      <c r="S643004" s="33"/>
      <c r="T643004" s="33"/>
    </row>
    <row r="643021" spans="19:20">
      <c r="S643021" s="33"/>
      <c r="T643021" s="33"/>
    </row>
    <row r="643038" spans="19:20">
      <c r="S643038" s="33"/>
      <c r="T643038" s="33"/>
    </row>
    <row r="643055" spans="19:20">
      <c r="S643055" s="33"/>
      <c r="T643055" s="33"/>
    </row>
    <row r="643072" spans="19:20">
      <c r="S643072" s="33"/>
      <c r="T643072" s="33"/>
    </row>
    <row r="643089" spans="19:20">
      <c r="S643089" s="33"/>
      <c r="T643089" s="33"/>
    </row>
    <row r="643106" spans="19:20">
      <c r="S643106" s="33"/>
      <c r="T643106" s="33"/>
    </row>
    <row r="643123" spans="19:20">
      <c r="S643123" s="33"/>
      <c r="T643123" s="33"/>
    </row>
    <row r="643140" spans="19:20">
      <c r="S643140" s="33"/>
      <c r="T643140" s="33"/>
    </row>
    <row r="643157" spans="19:20">
      <c r="S643157" s="33"/>
      <c r="T643157" s="33"/>
    </row>
    <row r="643174" spans="19:20">
      <c r="S643174" s="33"/>
      <c r="T643174" s="33"/>
    </row>
    <row r="643191" spans="19:20">
      <c r="S643191" s="33"/>
      <c r="T643191" s="33"/>
    </row>
    <row r="643208" spans="19:20">
      <c r="S643208" s="33"/>
      <c r="T643208" s="33"/>
    </row>
    <row r="643225" spans="19:20">
      <c r="S643225" s="33"/>
      <c r="T643225" s="33"/>
    </row>
    <row r="643242" spans="19:20">
      <c r="S643242" s="33"/>
      <c r="T643242" s="33"/>
    </row>
    <row r="643259" spans="19:20">
      <c r="S643259" s="33"/>
      <c r="T643259" s="33"/>
    </row>
    <row r="643276" spans="19:20">
      <c r="S643276" s="33"/>
      <c r="T643276" s="33"/>
    </row>
    <row r="643293" spans="19:20">
      <c r="S643293" s="33"/>
      <c r="T643293" s="33"/>
    </row>
    <row r="643310" spans="19:20">
      <c r="S643310" s="33"/>
      <c r="T643310" s="33"/>
    </row>
    <row r="643327" spans="19:20">
      <c r="S643327" s="33"/>
      <c r="T643327" s="33"/>
    </row>
    <row r="643344" spans="19:20">
      <c r="S643344" s="33"/>
      <c r="T643344" s="33"/>
    </row>
    <row r="643361" spans="19:20">
      <c r="S643361" s="33"/>
      <c r="T643361" s="33"/>
    </row>
    <row r="643378" spans="19:20">
      <c r="S643378" s="33"/>
      <c r="T643378" s="33"/>
    </row>
    <row r="643395" spans="19:20">
      <c r="S643395" s="33"/>
      <c r="T643395" s="33"/>
    </row>
    <row r="643412" spans="19:20">
      <c r="S643412" s="33"/>
      <c r="T643412" s="33"/>
    </row>
    <row r="643429" spans="19:20">
      <c r="S643429" s="33"/>
      <c r="T643429" s="33"/>
    </row>
    <row r="643446" spans="19:20">
      <c r="S643446" s="33"/>
      <c r="T643446" s="33"/>
    </row>
    <row r="643463" spans="19:20">
      <c r="S643463" s="33"/>
      <c r="T643463" s="33"/>
    </row>
    <row r="643480" spans="19:20">
      <c r="S643480" s="33"/>
      <c r="T643480" s="33"/>
    </row>
    <row r="643497" spans="19:20">
      <c r="S643497" s="33"/>
      <c r="T643497" s="33"/>
    </row>
    <row r="643514" spans="19:20">
      <c r="S643514" s="33"/>
      <c r="T643514" s="33"/>
    </row>
    <row r="643531" spans="19:20">
      <c r="S643531" s="33"/>
      <c r="T643531" s="33"/>
    </row>
    <row r="643548" spans="19:20">
      <c r="S643548" s="33"/>
      <c r="T643548" s="33"/>
    </row>
    <row r="643565" spans="19:20">
      <c r="S643565" s="33"/>
      <c r="T643565" s="33"/>
    </row>
    <row r="643582" spans="19:20">
      <c r="S643582" s="33"/>
      <c r="T643582" s="33"/>
    </row>
    <row r="643599" spans="19:20">
      <c r="S643599" s="33"/>
      <c r="T643599" s="33"/>
    </row>
    <row r="643616" spans="19:20">
      <c r="S643616" s="33"/>
      <c r="T643616" s="33"/>
    </row>
    <row r="643633" spans="19:20">
      <c r="S643633" s="33"/>
      <c r="T643633" s="33"/>
    </row>
    <row r="643650" spans="19:20">
      <c r="S643650" s="33"/>
      <c r="T643650" s="33"/>
    </row>
    <row r="643667" spans="19:20">
      <c r="S643667" s="33"/>
      <c r="T643667" s="33"/>
    </row>
    <row r="643684" spans="19:20">
      <c r="S643684" s="33"/>
      <c r="T643684" s="33"/>
    </row>
    <row r="643701" spans="19:20">
      <c r="S643701" s="33"/>
      <c r="T643701" s="33"/>
    </row>
    <row r="643718" spans="19:20">
      <c r="S643718" s="33"/>
      <c r="T643718" s="33"/>
    </row>
    <row r="643735" spans="19:20">
      <c r="S643735" s="33"/>
      <c r="T643735" s="33"/>
    </row>
    <row r="643752" spans="19:20">
      <c r="S643752" s="33"/>
      <c r="T643752" s="33"/>
    </row>
    <row r="643769" spans="19:20">
      <c r="S643769" s="33"/>
      <c r="T643769" s="33"/>
    </row>
    <row r="643786" spans="19:20">
      <c r="S643786" s="33"/>
      <c r="T643786" s="33"/>
    </row>
    <row r="643803" spans="19:20">
      <c r="S643803" s="33"/>
      <c r="T643803" s="33"/>
    </row>
    <row r="643820" spans="19:20">
      <c r="S643820" s="33"/>
      <c r="T643820" s="33"/>
    </row>
    <row r="643837" spans="19:20">
      <c r="S643837" s="33"/>
      <c r="T643837" s="33"/>
    </row>
    <row r="643854" spans="19:20">
      <c r="S643854" s="33"/>
      <c r="T643854" s="33"/>
    </row>
    <row r="643871" spans="19:20">
      <c r="S643871" s="33"/>
      <c r="T643871" s="33"/>
    </row>
    <row r="643888" spans="19:20">
      <c r="S643888" s="33"/>
      <c r="T643888" s="33"/>
    </row>
    <row r="643905" spans="19:20">
      <c r="S643905" s="33"/>
      <c r="T643905" s="33"/>
    </row>
    <row r="643922" spans="19:20">
      <c r="S643922" s="33"/>
      <c r="T643922" s="33"/>
    </row>
    <row r="643939" spans="19:20">
      <c r="S643939" s="33"/>
      <c r="T643939" s="33"/>
    </row>
    <row r="643956" spans="19:20">
      <c r="S643956" s="33"/>
      <c r="T643956" s="33"/>
    </row>
    <row r="643973" spans="19:20">
      <c r="S643973" s="33"/>
      <c r="T643973" s="33"/>
    </row>
    <row r="643990" spans="19:20">
      <c r="S643990" s="33"/>
      <c r="T643990" s="33"/>
    </row>
    <row r="644007" spans="19:20">
      <c r="S644007" s="33"/>
      <c r="T644007" s="33"/>
    </row>
    <row r="644024" spans="19:20">
      <c r="S644024" s="33"/>
      <c r="T644024" s="33"/>
    </row>
    <row r="644041" spans="19:20">
      <c r="S644041" s="33"/>
      <c r="T644041" s="33"/>
    </row>
    <row r="644058" spans="19:20">
      <c r="S644058" s="33"/>
      <c r="T644058" s="33"/>
    </row>
    <row r="644075" spans="19:20">
      <c r="S644075" s="33"/>
      <c r="T644075" s="33"/>
    </row>
    <row r="644092" spans="19:20">
      <c r="S644092" s="33"/>
      <c r="T644092" s="33"/>
    </row>
    <row r="644109" spans="19:20">
      <c r="S644109" s="33"/>
      <c r="T644109" s="33"/>
    </row>
    <row r="644126" spans="19:20">
      <c r="S644126" s="33"/>
      <c r="T644126" s="33"/>
    </row>
    <row r="644143" spans="19:20">
      <c r="S644143" s="33"/>
      <c r="T644143" s="33"/>
    </row>
    <row r="644160" spans="19:20">
      <c r="S644160" s="33"/>
      <c r="T644160" s="33"/>
    </row>
    <row r="644177" spans="19:20">
      <c r="S644177" s="33"/>
      <c r="T644177" s="33"/>
    </row>
    <row r="644194" spans="19:20">
      <c r="S644194" s="33"/>
      <c r="T644194" s="33"/>
    </row>
    <row r="644211" spans="19:20">
      <c r="S644211" s="33"/>
      <c r="T644211" s="33"/>
    </row>
    <row r="644228" spans="19:20">
      <c r="S644228" s="33"/>
      <c r="T644228" s="33"/>
    </row>
    <row r="644245" spans="19:20">
      <c r="S644245" s="33"/>
      <c r="T644245" s="33"/>
    </row>
    <row r="644262" spans="19:20">
      <c r="S644262" s="33"/>
      <c r="T644262" s="33"/>
    </row>
    <row r="644279" spans="19:20">
      <c r="S644279" s="33"/>
      <c r="T644279" s="33"/>
    </row>
    <row r="644296" spans="19:20">
      <c r="S644296" s="33"/>
      <c r="T644296" s="33"/>
    </row>
    <row r="644313" spans="19:20">
      <c r="S644313" s="33"/>
      <c r="T644313" s="33"/>
    </row>
    <row r="644330" spans="19:20">
      <c r="S644330" s="33"/>
      <c r="T644330" s="33"/>
    </row>
    <row r="644347" spans="19:20">
      <c r="S644347" s="33"/>
      <c r="T644347" s="33"/>
    </row>
    <row r="644364" spans="19:20">
      <c r="S644364" s="33"/>
      <c r="T644364" s="33"/>
    </row>
    <row r="644381" spans="19:20">
      <c r="S644381" s="33"/>
      <c r="T644381" s="33"/>
    </row>
    <row r="644398" spans="19:20">
      <c r="S644398" s="33"/>
      <c r="T644398" s="33"/>
    </row>
    <row r="644415" spans="19:20">
      <c r="S644415" s="33"/>
      <c r="T644415" s="33"/>
    </row>
    <row r="644432" spans="19:20">
      <c r="S644432" s="33"/>
      <c r="T644432" s="33"/>
    </row>
    <row r="644449" spans="19:20">
      <c r="S644449" s="33"/>
      <c r="T644449" s="33"/>
    </row>
    <row r="644466" spans="19:20">
      <c r="S644466" s="33"/>
      <c r="T644466" s="33"/>
    </row>
    <row r="644483" spans="19:20">
      <c r="S644483" s="33"/>
      <c r="T644483" s="33"/>
    </row>
    <row r="644500" spans="19:20">
      <c r="S644500" s="33"/>
      <c r="T644500" s="33"/>
    </row>
    <row r="644517" spans="19:20">
      <c r="S644517" s="33"/>
      <c r="T644517" s="33"/>
    </row>
    <row r="644534" spans="19:20">
      <c r="S644534" s="33"/>
      <c r="T644534" s="33"/>
    </row>
    <row r="644551" spans="19:20">
      <c r="S644551" s="33"/>
      <c r="T644551" s="33"/>
    </row>
    <row r="644568" spans="19:20">
      <c r="S644568" s="33"/>
      <c r="T644568" s="33"/>
    </row>
    <row r="644585" spans="19:20">
      <c r="S644585" s="33"/>
      <c r="T644585" s="33"/>
    </row>
    <row r="644602" spans="19:20">
      <c r="S644602" s="33"/>
      <c r="T644602" s="33"/>
    </row>
    <row r="644619" spans="19:20">
      <c r="S644619" s="33"/>
      <c r="T644619" s="33"/>
    </row>
    <row r="644636" spans="19:20">
      <c r="S644636" s="33"/>
      <c r="T644636" s="33"/>
    </row>
    <row r="644653" spans="19:20">
      <c r="S644653" s="33"/>
      <c r="T644653" s="33"/>
    </row>
    <row r="644670" spans="19:20">
      <c r="S644670" s="33"/>
      <c r="T644670" s="33"/>
    </row>
    <row r="644687" spans="19:20">
      <c r="S644687" s="33"/>
      <c r="T644687" s="33"/>
    </row>
    <row r="644704" spans="19:20">
      <c r="S644704" s="33"/>
      <c r="T644704" s="33"/>
    </row>
    <row r="644721" spans="19:20">
      <c r="S644721" s="33"/>
      <c r="T644721" s="33"/>
    </row>
    <row r="644738" spans="19:20">
      <c r="S644738" s="33"/>
      <c r="T644738" s="33"/>
    </row>
    <row r="644755" spans="19:20">
      <c r="S644755" s="33"/>
      <c r="T644755" s="33"/>
    </row>
    <row r="644772" spans="19:20">
      <c r="S644772" s="33"/>
      <c r="T644772" s="33"/>
    </row>
    <row r="644789" spans="19:20">
      <c r="S644789" s="33"/>
      <c r="T644789" s="33"/>
    </row>
    <row r="644806" spans="19:20">
      <c r="S644806" s="33"/>
      <c r="T644806" s="33"/>
    </row>
    <row r="644823" spans="19:20">
      <c r="S644823" s="33"/>
      <c r="T644823" s="33"/>
    </row>
    <row r="644840" spans="19:20">
      <c r="S644840" s="33"/>
      <c r="T644840" s="33"/>
    </row>
    <row r="644857" spans="19:20">
      <c r="S644857" s="33"/>
      <c r="T644857" s="33"/>
    </row>
    <row r="644874" spans="19:20">
      <c r="S644874" s="33"/>
      <c r="T644874" s="33"/>
    </row>
    <row r="644891" spans="19:20">
      <c r="S644891" s="33"/>
      <c r="T644891" s="33"/>
    </row>
    <row r="644908" spans="19:20">
      <c r="S644908" s="33"/>
      <c r="T644908" s="33"/>
    </row>
    <row r="644925" spans="19:20">
      <c r="S644925" s="33"/>
      <c r="T644925" s="33"/>
    </row>
    <row r="644942" spans="19:20">
      <c r="S644942" s="33"/>
      <c r="T644942" s="33"/>
    </row>
    <row r="644959" spans="19:20">
      <c r="S644959" s="33"/>
      <c r="T644959" s="33"/>
    </row>
    <row r="644976" spans="19:20">
      <c r="S644976" s="33"/>
      <c r="T644976" s="33"/>
    </row>
    <row r="644993" spans="19:20">
      <c r="S644993" s="33"/>
      <c r="T644993" s="33"/>
    </row>
    <row r="645010" spans="19:20">
      <c r="S645010" s="33"/>
      <c r="T645010" s="33"/>
    </row>
    <row r="645027" spans="19:20">
      <c r="S645027" s="33"/>
      <c r="T645027" s="33"/>
    </row>
    <row r="645044" spans="19:20">
      <c r="S645044" s="33"/>
      <c r="T645044" s="33"/>
    </row>
    <row r="645061" spans="19:20">
      <c r="S645061" s="33"/>
      <c r="T645061" s="33"/>
    </row>
    <row r="645078" spans="19:20">
      <c r="S645078" s="33"/>
      <c r="T645078" s="33"/>
    </row>
    <row r="645095" spans="19:20">
      <c r="S645095" s="33"/>
      <c r="T645095" s="33"/>
    </row>
    <row r="645112" spans="19:20">
      <c r="S645112" s="33"/>
      <c r="T645112" s="33"/>
    </row>
    <row r="645129" spans="19:20">
      <c r="S645129" s="33"/>
      <c r="T645129" s="33"/>
    </row>
    <row r="645146" spans="19:20">
      <c r="S645146" s="33"/>
      <c r="T645146" s="33"/>
    </row>
    <row r="645163" spans="19:20">
      <c r="S645163" s="33"/>
      <c r="T645163" s="33"/>
    </row>
    <row r="645180" spans="19:20">
      <c r="S645180" s="33"/>
      <c r="T645180" s="33"/>
    </row>
    <row r="645197" spans="19:20">
      <c r="S645197" s="33"/>
      <c r="T645197" s="33"/>
    </row>
    <row r="645214" spans="19:20">
      <c r="S645214" s="33"/>
      <c r="T645214" s="33"/>
    </row>
    <row r="645231" spans="19:20">
      <c r="S645231" s="33"/>
      <c r="T645231" s="33"/>
    </row>
    <row r="645248" spans="19:20">
      <c r="S645248" s="33"/>
      <c r="T645248" s="33"/>
    </row>
    <row r="645265" spans="19:20">
      <c r="S645265" s="33"/>
      <c r="T645265" s="33"/>
    </row>
    <row r="645282" spans="19:20">
      <c r="S645282" s="33"/>
      <c r="T645282" s="33"/>
    </row>
    <row r="645299" spans="19:20">
      <c r="S645299" s="33"/>
      <c r="T645299" s="33"/>
    </row>
    <row r="645316" spans="19:20">
      <c r="S645316" s="33"/>
      <c r="T645316" s="33"/>
    </row>
    <row r="645333" spans="19:20">
      <c r="S645333" s="33"/>
      <c r="T645333" s="33"/>
    </row>
    <row r="645350" spans="19:20">
      <c r="S645350" s="33"/>
      <c r="T645350" s="33"/>
    </row>
    <row r="645367" spans="19:20">
      <c r="S645367" s="33"/>
      <c r="T645367" s="33"/>
    </row>
    <row r="645384" spans="19:20">
      <c r="S645384" s="33"/>
      <c r="T645384" s="33"/>
    </row>
    <row r="645401" spans="19:20">
      <c r="S645401" s="33"/>
      <c r="T645401" s="33"/>
    </row>
    <row r="645418" spans="19:20">
      <c r="S645418" s="33"/>
      <c r="T645418" s="33"/>
    </row>
    <row r="645435" spans="19:20">
      <c r="S645435" s="33"/>
      <c r="T645435" s="33"/>
    </row>
    <row r="645452" spans="19:20">
      <c r="S645452" s="33"/>
      <c r="T645452" s="33"/>
    </row>
    <row r="645469" spans="19:20">
      <c r="S645469" s="33"/>
      <c r="T645469" s="33"/>
    </row>
    <row r="645486" spans="19:20">
      <c r="S645486" s="33"/>
      <c r="T645486" s="33"/>
    </row>
    <row r="645503" spans="19:20">
      <c r="S645503" s="33"/>
      <c r="T645503" s="33"/>
    </row>
    <row r="645520" spans="19:20">
      <c r="S645520" s="33"/>
      <c r="T645520" s="33"/>
    </row>
    <row r="645537" spans="19:20">
      <c r="S645537" s="33"/>
      <c r="T645537" s="33"/>
    </row>
    <row r="645554" spans="19:20">
      <c r="S645554" s="33"/>
      <c r="T645554" s="33"/>
    </row>
    <row r="645571" spans="19:20">
      <c r="S645571" s="33"/>
      <c r="T645571" s="33"/>
    </row>
    <row r="645588" spans="19:20">
      <c r="S645588" s="33"/>
      <c r="T645588" s="33"/>
    </row>
    <row r="645605" spans="19:20">
      <c r="S645605" s="33"/>
      <c r="T645605" s="33"/>
    </row>
    <row r="645622" spans="19:20">
      <c r="S645622" s="33"/>
      <c r="T645622" s="33"/>
    </row>
    <row r="645639" spans="19:20">
      <c r="S645639" s="33"/>
      <c r="T645639" s="33"/>
    </row>
    <row r="645656" spans="19:20">
      <c r="S645656" s="33"/>
      <c r="T645656" s="33"/>
    </row>
    <row r="645673" spans="19:20">
      <c r="S645673" s="33"/>
      <c r="T645673" s="33"/>
    </row>
    <row r="645690" spans="19:20">
      <c r="S645690" s="33"/>
      <c r="T645690" s="33"/>
    </row>
    <row r="645707" spans="19:20">
      <c r="S645707" s="33"/>
      <c r="T645707" s="33"/>
    </row>
    <row r="645724" spans="19:20">
      <c r="S645724" s="33"/>
      <c r="T645724" s="33"/>
    </row>
    <row r="645741" spans="19:20">
      <c r="S645741" s="33"/>
      <c r="T645741" s="33"/>
    </row>
    <row r="645758" spans="19:20">
      <c r="S645758" s="33"/>
      <c r="T645758" s="33"/>
    </row>
    <row r="645775" spans="19:20">
      <c r="S645775" s="33"/>
      <c r="T645775" s="33"/>
    </row>
    <row r="645792" spans="19:20">
      <c r="S645792" s="33"/>
      <c r="T645792" s="33"/>
    </row>
    <row r="645809" spans="19:20">
      <c r="S645809" s="33"/>
      <c r="T645809" s="33"/>
    </row>
    <row r="645826" spans="19:20">
      <c r="S645826" s="33"/>
      <c r="T645826" s="33"/>
    </row>
    <row r="645843" spans="19:20">
      <c r="S645843" s="33"/>
      <c r="T645843" s="33"/>
    </row>
    <row r="645860" spans="19:20">
      <c r="S645860" s="33"/>
      <c r="T645860" s="33"/>
    </row>
    <row r="645877" spans="19:20">
      <c r="S645877" s="33"/>
      <c r="T645877" s="33"/>
    </row>
    <row r="645894" spans="19:20">
      <c r="S645894" s="33"/>
      <c r="T645894" s="33"/>
    </row>
    <row r="645911" spans="19:20">
      <c r="S645911" s="33"/>
      <c r="T645911" s="33"/>
    </row>
    <row r="645928" spans="19:20">
      <c r="S645928" s="33"/>
      <c r="T645928" s="33"/>
    </row>
    <row r="645945" spans="19:20">
      <c r="S645945" s="33"/>
      <c r="T645945" s="33"/>
    </row>
    <row r="645962" spans="19:20">
      <c r="S645962" s="33"/>
      <c r="T645962" s="33"/>
    </row>
    <row r="645979" spans="19:20">
      <c r="S645979" s="33"/>
      <c r="T645979" s="33"/>
    </row>
    <row r="645996" spans="19:20">
      <c r="S645996" s="33"/>
      <c r="T645996" s="33"/>
    </row>
    <row r="646013" spans="19:20">
      <c r="S646013" s="33"/>
      <c r="T646013" s="33"/>
    </row>
    <row r="646030" spans="19:20">
      <c r="S646030" s="33"/>
      <c r="T646030" s="33"/>
    </row>
    <row r="646047" spans="19:20">
      <c r="S646047" s="33"/>
      <c r="T646047" s="33"/>
    </row>
    <row r="646064" spans="19:20">
      <c r="S646064" s="33"/>
      <c r="T646064" s="33"/>
    </row>
    <row r="646081" spans="19:20">
      <c r="S646081" s="33"/>
      <c r="T646081" s="33"/>
    </row>
    <row r="646098" spans="19:20">
      <c r="S646098" s="33"/>
      <c r="T646098" s="33"/>
    </row>
    <row r="646115" spans="19:20">
      <c r="S646115" s="33"/>
      <c r="T646115" s="33"/>
    </row>
    <row r="646132" spans="19:20">
      <c r="S646132" s="33"/>
      <c r="T646132" s="33"/>
    </row>
    <row r="646149" spans="19:20">
      <c r="S646149" s="33"/>
      <c r="T646149" s="33"/>
    </row>
    <row r="646166" spans="19:20">
      <c r="S646166" s="33"/>
      <c r="T646166" s="33"/>
    </row>
    <row r="646183" spans="19:20">
      <c r="S646183" s="33"/>
      <c r="T646183" s="33"/>
    </row>
    <row r="646200" spans="19:20">
      <c r="S646200" s="33"/>
      <c r="T646200" s="33"/>
    </row>
    <row r="646217" spans="19:20">
      <c r="S646217" s="33"/>
      <c r="T646217" s="33"/>
    </row>
    <row r="646234" spans="19:20">
      <c r="S646234" s="33"/>
      <c r="T646234" s="33"/>
    </row>
    <row r="646251" spans="19:20">
      <c r="S646251" s="33"/>
      <c r="T646251" s="33"/>
    </row>
    <row r="646268" spans="19:20">
      <c r="S646268" s="33"/>
      <c r="T646268" s="33"/>
    </row>
    <row r="646285" spans="19:20">
      <c r="S646285" s="33"/>
      <c r="T646285" s="33"/>
    </row>
    <row r="646302" spans="19:20">
      <c r="S646302" s="33"/>
      <c r="T646302" s="33"/>
    </row>
    <row r="646319" spans="19:20">
      <c r="S646319" s="33"/>
      <c r="T646319" s="33"/>
    </row>
    <row r="646336" spans="19:20">
      <c r="S646336" s="33"/>
      <c r="T646336" s="33"/>
    </row>
    <row r="646353" spans="19:20">
      <c r="S646353" s="33"/>
      <c r="T646353" s="33"/>
    </row>
    <row r="646370" spans="19:20">
      <c r="S646370" s="33"/>
      <c r="T646370" s="33"/>
    </row>
    <row r="646387" spans="19:20">
      <c r="S646387" s="33"/>
      <c r="T646387" s="33"/>
    </row>
    <row r="646404" spans="19:20">
      <c r="S646404" s="33"/>
      <c r="T646404" s="33"/>
    </row>
    <row r="646421" spans="19:20">
      <c r="S646421" s="33"/>
      <c r="T646421" s="33"/>
    </row>
    <row r="646438" spans="19:20">
      <c r="S646438" s="33"/>
      <c r="T646438" s="33"/>
    </row>
    <row r="646455" spans="19:20">
      <c r="S646455" s="33"/>
      <c r="T646455" s="33"/>
    </row>
    <row r="646472" spans="19:20">
      <c r="S646472" s="33"/>
      <c r="T646472" s="33"/>
    </row>
    <row r="646489" spans="19:20">
      <c r="S646489" s="33"/>
      <c r="T646489" s="33"/>
    </row>
    <row r="646506" spans="19:20">
      <c r="S646506" s="33"/>
      <c r="T646506" s="33"/>
    </row>
    <row r="646523" spans="19:20">
      <c r="S646523" s="33"/>
      <c r="T646523" s="33"/>
    </row>
    <row r="646540" spans="19:20">
      <c r="S646540" s="33"/>
      <c r="T646540" s="33"/>
    </row>
    <row r="646557" spans="19:20">
      <c r="S646557" s="33"/>
      <c r="T646557" s="33"/>
    </row>
    <row r="646574" spans="19:20">
      <c r="S646574" s="33"/>
      <c r="T646574" s="33"/>
    </row>
    <row r="646591" spans="19:20">
      <c r="S646591" s="33"/>
      <c r="T646591" s="33"/>
    </row>
    <row r="646608" spans="19:20">
      <c r="S646608" s="33"/>
      <c r="T646608" s="33"/>
    </row>
    <row r="646625" spans="19:20">
      <c r="S646625" s="33"/>
      <c r="T646625" s="33"/>
    </row>
    <row r="646642" spans="19:20">
      <c r="S646642" s="33"/>
      <c r="T646642" s="33"/>
    </row>
    <row r="646659" spans="19:20">
      <c r="S646659" s="33"/>
      <c r="T646659" s="33"/>
    </row>
    <row r="646676" spans="19:20">
      <c r="S646676" s="33"/>
      <c r="T646676" s="33"/>
    </row>
    <row r="646693" spans="19:20">
      <c r="S646693" s="33"/>
      <c r="T646693" s="33"/>
    </row>
    <row r="646710" spans="19:20">
      <c r="S646710" s="33"/>
      <c r="T646710" s="33"/>
    </row>
    <row r="646727" spans="19:20">
      <c r="S646727" s="33"/>
      <c r="T646727" s="33"/>
    </row>
    <row r="646744" spans="19:20">
      <c r="S646744" s="33"/>
      <c r="T646744" s="33"/>
    </row>
    <row r="646761" spans="19:20">
      <c r="S646761" s="33"/>
      <c r="T646761" s="33"/>
    </row>
    <row r="646778" spans="19:20">
      <c r="S646778" s="33"/>
      <c r="T646778" s="33"/>
    </row>
    <row r="646795" spans="19:20">
      <c r="S646795" s="33"/>
      <c r="T646795" s="33"/>
    </row>
    <row r="646812" spans="19:20">
      <c r="S646812" s="33"/>
      <c r="T646812" s="33"/>
    </row>
    <row r="646829" spans="19:20">
      <c r="S646829" s="33"/>
      <c r="T646829" s="33"/>
    </row>
    <row r="646846" spans="19:20">
      <c r="S646846" s="33"/>
      <c r="T646846" s="33"/>
    </row>
    <row r="646863" spans="19:20">
      <c r="S646863" s="33"/>
      <c r="T646863" s="33"/>
    </row>
    <row r="646880" spans="19:20">
      <c r="S646880" s="33"/>
      <c r="T646880" s="33"/>
    </row>
    <row r="646897" spans="19:20">
      <c r="S646897" s="33"/>
      <c r="T646897" s="33"/>
    </row>
    <row r="646914" spans="19:20">
      <c r="S646914" s="33"/>
      <c r="T646914" s="33"/>
    </row>
    <row r="646931" spans="19:20">
      <c r="S646931" s="33"/>
      <c r="T646931" s="33"/>
    </row>
    <row r="646948" spans="19:20">
      <c r="S646948" s="33"/>
      <c r="T646948" s="33"/>
    </row>
    <row r="646965" spans="19:20">
      <c r="S646965" s="33"/>
      <c r="T646965" s="33"/>
    </row>
    <row r="646982" spans="19:20">
      <c r="S646982" s="33"/>
      <c r="T646982" s="33"/>
    </row>
    <row r="646999" spans="19:20">
      <c r="S646999" s="33"/>
      <c r="T646999" s="33"/>
    </row>
    <row r="647016" spans="19:20">
      <c r="S647016" s="33"/>
      <c r="T647016" s="33"/>
    </row>
    <row r="647033" spans="19:20">
      <c r="S647033" s="33"/>
      <c r="T647033" s="33"/>
    </row>
    <row r="647050" spans="19:20">
      <c r="S647050" s="33"/>
      <c r="T647050" s="33"/>
    </row>
    <row r="647067" spans="19:20">
      <c r="S647067" s="33"/>
      <c r="T647067" s="33"/>
    </row>
    <row r="647084" spans="19:20">
      <c r="S647084" s="33"/>
      <c r="T647084" s="33"/>
    </row>
    <row r="647101" spans="19:20">
      <c r="S647101" s="33"/>
      <c r="T647101" s="33"/>
    </row>
    <row r="647118" spans="19:20">
      <c r="S647118" s="33"/>
      <c r="T647118" s="33"/>
    </row>
    <row r="647135" spans="19:20">
      <c r="S647135" s="33"/>
      <c r="T647135" s="33"/>
    </row>
    <row r="647152" spans="19:20">
      <c r="S647152" s="33"/>
      <c r="T647152" s="33"/>
    </row>
    <row r="647169" spans="19:20">
      <c r="S647169" s="33"/>
      <c r="T647169" s="33"/>
    </row>
    <row r="647186" spans="19:20">
      <c r="S647186" s="33"/>
      <c r="T647186" s="33"/>
    </row>
    <row r="647203" spans="19:20">
      <c r="S647203" s="33"/>
      <c r="T647203" s="33"/>
    </row>
    <row r="647220" spans="19:20">
      <c r="S647220" s="33"/>
      <c r="T647220" s="33"/>
    </row>
    <row r="647237" spans="19:20">
      <c r="S647237" s="33"/>
      <c r="T647237" s="33"/>
    </row>
    <row r="647254" spans="19:20">
      <c r="S647254" s="33"/>
      <c r="T647254" s="33"/>
    </row>
    <row r="647271" spans="19:20">
      <c r="S647271" s="33"/>
      <c r="T647271" s="33"/>
    </row>
    <row r="647288" spans="19:20">
      <c r="S647288" s="33"/>
      <c r="T647288" s="33"/>
    </row>
    <row r="647305" spans="19:20">
      <c r="S647305" s="33"/>
      <c r="T647305" s="33"/>
    </row>
    <row r="647322" spans="19:20">
      <c r="S647322" s="33"/>
      <c r="T647322" s="33"/>
    </row>
    <row r="647339" spans="19:20">
      <c r="S647339" s="33"/>
      <c r="T647339" s="33"/>
    </row>
    <row r="647356" spans="19:20">
      <c r="S647356" s="33"/>
      <c r="T647356" s="33"/>
    </row>
    <row r="647373" spans="19:20">
      <c r="S647373" s="33"/>
      <c r="T647373" s="33"/>
    </row>
    <row r="647390" spans="19:20">
      <c r="S647390" s="33"/>
      <c r="T647390" s="33"/>
    </row>
    <row r="647407" spans="19:20">
      <c r="S647407" s="33"/>
      <c r="T647407" s="33"/>
    </row>
    <row r="647424" spans="19:20">
      <c r="S647424" s="33"/>
      <c r="T647424" s="33"/>
    </row>
    <row r="647441" spans="19:20">
      <c r="S647441" s="33"/>
      <c r="T647441" s="33"/>
    </row>
    <row r="647458" spans="19:20">
      <c r="S647458" s="33"/>
      <c r="T647458" s="33"/>
    </row>
    <row r="647475" spans="19:20">
      <c r="S647475" s="33"/>
      <c r="T647475" s="33"/>
    </row>
    <row r="647492" spans="19:20">
      <c r="S647492" s="33"/>
      <c r="T647492" s="33"/>
    </row>
    <row r="647509" spans="19:20">
      <c r="S647509" s="33"/>
      <c r="T647509" s="33"/>
    </row>
    <row r="647526" spans="19:20">
      <c r="S647526" s="33"/>
      <c r="T647526" s="33"/>
    </row>
    <row r="647543" spans="19:20">
      <c r="S647543" s="33"/>
      <c r="T647543" s="33"/>
    </row>
    <row r="647560" spans="19:20">
      <c r="S647560" s="33"/>
      <c r="T647560" s="33"/>
    </row>
    <row r="647577" spans="19:20">
      <c r="S647577" s="33"/>
      <c r="T647577" s="33"/>
    </row>
    <row r="647594" spans="19:20">
      <c r="S647594" s="33"/>
      <c r="T647594" s="33"/>
    </row>
    <row r="647611" spans="19:20">
      <c r="S647611" s="33"/>
      <c r="T647611" s="33"/>
    </row>
    <row r="647628" spans="19:20">
      <c r="S647628" s="33"/>
      <c r="T647628" s="33"/>
    </row>
    <row r="647645" spans="19:20">
      <c r="S647645" s="33"/>
      <c r="T647645" s="33"/>
    </row>
    <row r="647662" spans="19:20">
      <c r="S647662" s="33"/>
      <c r="T647662" s="33"/>
    </row>
    <row r="647679" spans="19:20">
      <c r="S647679" s="33"/>
      <c r="T647679" s="33"/>
    </row>
    <row r="647696" spans="19:20">
      <c r="S647696" s="33"/>
      <c r="T647696" s="33"/>
    </row>
    <row r="647713" spans="19:20">
      <c r="S647713" s="33"/>
      <c r="T647713" s="33"/>
    </row>
    <row r="647730" spans="19:20">
      <c r="S647730" s="33"/>
      <c r="T647730" s="33"/>
    </row>
    <row r="647747" spans="19:20">
      <c r="S647747" s="33"/>
      <c r="T647747" s="33"/>
    </row>
    <row r="647764" spans="19:20">
      <c r="S647764" s="33"/>
      <c r="T647764" s="33"/>
    </row>
    <row r="647781" spans="19:20">
      <c r="S647781" s="33"/>
      <c r="T647781" s="33"/>
    </row>
    <row r="647798" spans="19:20">
      <c r="S647798" s="33"/>
      <c r="T647798" s="33"/>
    </row>
    <row r="647815" spans="19:20">
      <c r="S647815" s="33"/>
      <c r="T647815" s="33"/>
    </row>
    <row r="647832" spans="19:20">
      <c r="S647832" s="33"/>
      <c r="T647832" s="33"/>
    </row>
    <row r="647849" spans="19:20">
      <c r="S647849" s="33"/>
      <c r="T647849" s="33"/>
    </row>
    <row r="647866" spans="19:20">
      <c r="S647866" s="33"/>
      <c r="T647866" s="33"/>
    </row>
    <row r="647883" spans="19:20">
      <c r="S647883" s="33"/>
      <c r="T647883" s="33"/>
    </row>
    <row r="647900" spans="19:20">
      <c r="S647900" s="33"/>
      <c r="T647900" s="33"/>
    </row>
    <row r="647917" spans="19:20">
      <c r="S647917" s="33"/>
      <c r="T647917" s="33"/>
    </row>
    <row r="647934" spans="19:20">
      <c r="S647934" s="33"/>
      <c r="T647934" s="33"/>
    </row>
    <row r="647951" spans="19:20">
      <c r="S647951" s="33"/>
      <c r="T647951" s="33"/>
    </row>
    <row r="647968" spans="19:20">
      <c r="S647968" s="33"/>
      <c r="T647968" s="33"/>
    </row>
    <row r="647985" spans="19:20">
      <c r="S647985" s="33"/>
      <c r="T647985" s="33"/>
    </row>
    <row r="648002" spans="19:20">
      <c r="S648002" s="33"/>
      <c r="T648002" s="33"/>
    </row>
    <row r="648019" spans="19:20">
      <c r="S648019" s="33"/>
      <c r="T648019" s="33"/>
    </row>
    <row r="648036" spans="19:20">
      <c r="S648036" s="33"/>
      <c r="T648036" s="33"/>
    </row>
    <row r="648053" spans="19:20">
      <c r="S648053" s="33"/>
      <c r="T648053" s="33"/>
    </row>
    <row r="648070" spans="19:20">
      <c r="S648070" s="33"/>
      <c r="T648070" s="33"/>
    </row>
    <row r="648087" spans="19:20">
      <c r="S648087" s="33"/>
      <c r="T648087" s="33"/>
    </row>
    <row r="648104" spans="19:20">
      <c r="S648104" s="33"/>
      <c r="T648104" s="33"/>
    </row>
    <row r="648121" spans="19:20">
      <c r="S648121" s="33"/>
      <c r="T648121" s="33"/>
    </row>
    <row r="648138" spans="19:20">
      <c r="S648138" s="33"/>
      <c r="T648138" s="33"/>
    </row>
    <row r="648155" spans="19:20">
      <c r="S648155" s="33"/>
      <c r="T648155" s="33"/>
    </row>
    <row r="648172" spans="19:20">
      <c r="S648172" s="33"/>
      <c r="T648172" s="33"/>
    </row>
    <row r="648189" spans="19:20">
      <c r="S648189" s="33"/>
      <c r="T648189" s="33"/>
    </row>
    <row r="648206" spans="19:20">
      <c r="S648206" s="33"/>
      <c r="T648206" s="33"/>
    </row>
    <row r="648223" spans="19:20">
      <c r="S648223" s="33"/>
      <c r="T648223" s="33"/>
    </row>
    <row r="648240" spans="19:20">
      <c r="S648240" s="33"/>
      <c r="T648240" s="33"/>
    </row>
    <row r="648257" spans="19:20">
      <c r="S648257" s="33"/>
      <c r="T648257" s="33"/>
    </row>
    <row r="648274" spans="19:20">
      <c r="S648274" s="33"/>
      <c r="T648274" s="33"/>
    </row>
    <row r="648291" spans="19:20">
      <c r="S648291" s="33"/>
      <c r="T648291" s="33"/>
    </row>
    <row r="648308" spans="19:20">
      <c r="S648308" s="33"/>
      <c r="T648308" s="33"/>
    </row>
    <row r="648325" spans="19:20">
      <c r="S648325" s="33"/>
      <c r="T648325" s="33"/>
    </row>
    <row r="648342" spans="19:20">
      <c r="S648342" s="33"/>
      <c r="T648342" s="33"/>
    </row>
    <row r="648359" spans="19:20">
      <c r="S648359" s="33"/>
      <c r="T648359" s="33"/>
    </row>
    <row r="648376" spans="19:20">
      <c r="S648376" s="33"/>
      <c r="T648376" s="33"/>
    </row>
    <row r="648393" spans="19:20">
      <c r="S648393" s="33"/>
      <c r="T648393" s="33"/>
    </row>
    <row r="648410" spans="19:20">
      <c r="S648410" s="33"/>
      <c r="T648410" s="33"/>
    </row>
    <row r="648427" spans="19:20">
      <c r="S648427" s="33"/>
      <c r="T648427" s="33"/>
    </row>
    <row r="648444" spans="19:20">
      <c r="S648444" s="33"/>
      <c r="T648444" s="33"/>
    </row>
    <row r="648461" spans="19:20">
      <c r="S648461" s="33"/>
      <c r="T648461" s="33"/>
    </row>
    <row r="648478" spans="19:20">
      <c r="S648478" s="33"/>
      <c r="T648478" s="33"/>
    </row>
    <row r="648495" spans="19:20">
      <c r="S648495" s="33"/>
      <c r="T648495" s="33"/>
    </row>
    <row r="648512" spans="19:20">
      <c r="S648512" s="33"/>
      <c r="T648512" s="33"/>
    </row>
    <row r="648529" spans="19:20">
      <c r="S648529" s="33"/>
      <c r="T648529" s="33"/>
    </row>
    <row r="648546" spans="19:20">
      <c r="S648546" s="33"/>
      <c r="T648546" s="33"/>
    </row>
    <row r="648563" spans="19:20">
      <c r="S648563" s="33"/>
      <c r="T648563" s="33"/>
    </row>
    <row r="648580" spans="19:20">
      <c r="S648580" s="33"/>
      <c r="T648580" s="33"/>
    </row>
    <row r="648597" spans="19:20">
      <c r="S648597" s="33"/>
      <c r="T648597" s="33"/>
    </row>
    <row r="648614" spans="19:20">
      <c r="S648614" s="33"/>
      <c r="T648614" s="33"/>
    </row>
    <row r="648631" spans="19:20">
      <c r="S648631" s="33"/>
      <c r="T648631" s="33"/>
    </row>
    <row r="648648" spans="19:20">
      <c r="S648648" s="33"/>
      <c r="T648648" s="33"/>
    </row>
    <row r="648665" spans="19:20">
      <c r="S648665" s="33"/>
      <c r="T648665" s="33"/>
    </row>
    <row r="648682" spans="19:20">
      <c r="S648682" s="33"/>
      <c r="T648682" s="33"/>
    </row>
    <row r="648699" spans="19:20">
      <c r="S648699" s="33"/>
      <c r="T648699" s="33"/>
    </row>
    <row r="648716" spans="19:20">
      <c r="S648716" s="33"/>
      <c r="T648716" s="33"/>
    </row>
    <row r="648733" spans="19:20">
      <c r="S648733" s="33"/>
      <c r="T648733" s="33"/>
    </row>
    <row r="648750" spans="19:20">
      <c r="S648750" s="33"/>
      <c r="T648750" s="33"/>
    </row>
    <row r="648767" spans="19:20">
      <c r="S648767" s="33"/>
      <c r="T648767" s="33"/>
    </row>
    <row r="648784" spans="19:20">
      <c r="S648784" s="33"/>
      <c r="T648784" s="33"/>
    </row>
    <row r="648801" spans="19:20">
      <c r="S648801" s="33"/>
      <c r="T648801" s="33"/>
    </row>
    <row r="648818" spans="19:20">
      <c r="S648818" s="33"/>
      <c r="T648818" s="33"/>
    </row>
    <row r="648835" spans="19:20">
      <c r="S648835" s="33"/>
      <c r="T648835" s="33"/>
    </row>
    <row r="648852" spans="19:20">
      <c r="S648852" s="33"/>
      <c r="T648852" s="33"/>
    </row>
    <row r="648869" spans="19:20">
      <c r="S648869" s="33"/>
      <c r="T648869" s="33"/>
    </row>
    <row r="648886" spans="19:20">
      <c r="S648886" s="33"/>
      <c r="T648886" s="33"/>
    </row>
    <row r="648903" spans="19:20">
      <c r="S648903" s="33"/>
      <c r="T648903" s="33"/>
    </row>
    <row r="648920" spans="19:20">
      <c r="S648920" s="33"/>
      <c r="T648920" s="33"/>
    </row>
    <row r="648937" spans="19:20">
      <c r="S648937" s="33"/>
      <c r="T648937" s="33"/>
    </row>
    <row r="648954" spans="19:20">
      <c r="S648954" s="33"/>
      <c r="T648954" s="33"/>
    </row>
    <row r="648971" spans="19:20">
      <c r="S648971" s="33"/>
      <c r="T648971" s="33"/>
    </row>
    <row r="648988" spans="19:20">
      <c r="S648988" s="33"/>
      <c r="T648988" s="33"/>
    </row>
    <row r="649005" spans="19:20">
      <c r="S649005" s="33"/>
      <c r="T649005" s="33"/>
    </row>
    <row r="649022" spans="19:20">
      <c r="S649022" s="33"/>
      <c r="T649022" s="33"/>
    </row>
    <row r="649039" spans="19:20">
      <c r="S649039" s="33"/>
      <c r="T649039" s="33"/>
    </row>
    <row r="649056" spans="19:20">
      <c r="S649056" s="33"/>
      <c r="T649056" s="33"/>
    </row>
    <row r="649073" spans="19:20">
      <c r="S649073" s="33"/>
      <c r="T649073" s="33"/>
    </row>
    <row r="649090" spans="19:20">
      <c r="S649090" s="33"/>
      <c r="T649090" s="33"/>
    </row>
    <row r="649107" spans="19:20">
      <c r="S649107" s="33"/>
      <c r="T649107" s="33"/>
    </row>
    <row r="649124" spans="19:20">
      <c r="S649124" s="33"/>
      <c r="T649124" s="33"/>
    </row>
    <row r="649141" spans="19:20">
      <c r="S649141" s="33"/>
      <c r="T649141" s="33"/>
    </row>
    <row r="649158" spans="19:20">
      <c r="S649158" s="33"/>
      <c r="T649158" s="33"/>
    </row>
    <row r="649175" spans="19:20">
      <c r="S649175" s="33"/>
      <c r="T649175" s="33"/>
    </row>
    <row r="649192" spans="19:20">
      <c r="S649192" s="33"/>
      <c r="T649192" s="33"/>
    </row>
    <row r="649209" spans="19:20">
      <c r="S649209" s="33"/>
      <c r="T649209" s="33"/>
    </row>
    <row r="649226" spans="19:20">
      <c r="S649226" s="33"/>
      <c r="T649226" s="33"/>
    </row>
    <row r="649243" spans="19:20">
      <c r="S649243" s="33"/>
      <c r="T649243" s="33"/>
    </row>
    <row r="649260" spans="19:20">
      <c r="S649260" s="33"/>
      <c r="T649260" s="33"/>
    </row>
    <row r="649277" spans="19:20">
      <c r="S649277" s="33"/>
      <c r="T649277" s="33"/>
    </row>
    <row r="649294" spans="19:20">
      <c r="S649294" s="33"/>
      <c r="T649294" s="33"/>
    </row>
    <row r="649311" spans="19:20">
      <c r="S649311" s="33"/>
      <c r="T649311" s="33"/>
    </row>
    <row r="649328" spans="19:20">
      <c r="S649328" s="33"/>
      <c r="T649328" s="33"/>
    </row>
    <row r="649345" spans="19:20">
      <c r="S649345" s="33"/>
      <c r="T649345" s="33"/>
    </row>
    <row r="649362" spans="19:20">
      <c r="S649362" s="33"/>
      <c r="T649362" s="33"/>
    </row>
    <row r="649379" spans="19:20">
      <c r="S649379" s="33"/>
      <c r="T649379" s="33"/>
    </row>
    <row r="649396" spans="19:20">
      <c r="S649396" s="33"/>
      <c r="T649396" s="33"/>
    </row>
    <row r="649413" spans="19:20">
      <c r="S649413" s="33"/>
      <c r="T649413" s="33"/>
    </row>
    <row r="649430" spans="19:20">
      <c r="S649430" s="33"/>
      <c r="T649430" s="33"/>
    </row>
    <row r="649447" spans="19:20">
      <c r="S649447" s="33"/>
      <c r="T649447" s="33"/>
    </row>
    <row r="649464" spans="19:20">
      <c r="S649464" s="33"/>
      <c r="T649464" s="33"/>
    </row>
    <row r="649481" spans="19:20">
      <c r="S649481" s="33"/>
      <c r="T649481" s="33"/>
    </row>
    <row r="649498" spans="19:20">
      <c r="S649498" s="33"/>
      <c r="T649498" s="33"/>
    </row>
    <row r="649515" spans="19:20">
      <c r="S649515" s="33"/>
      <c r="T649515" s="33"/>
    </row>
    <row r="649532" spans="19:20">
      <c r="S649532" s="33"/>
      <c r="T649532" s="33"/>
    </row>
    <row r="649549" spans="19:20">
      <c r="S649549" s="33"/>
      <c r="T649549" s="33"/>
    </row>
    <row r="649566" spans="19:20">
      <c r="S649566" s="33"/>
      <c r="T649566" s="33"/>
    </row>
    <row r="649583" spans="19:20">
      <c r="S649583" s="33"/>
      <c r="T649583" s="33"/>
    </row>
    <row r="649600" spans="19:20">
      <c r="S649600" s="33"/>
      <c r="T649600" s="33"/>
    </row>
    <row r="649617" spans="19:20">
      <c r="S649617" s="33"/>
      <c r="T649617" s="33"/>
    </row>
    <row r="649634" spans="19:20">
      <c r="S649634" s="33"/>
      <c r="T649634" s="33"/>
    </row>
    <row r="649651" spans="19:20">
      <c r="S649651" s="33"/>
      <c r="T649651" s="33"/>
    </row>
    <row r="649668" spans="19:20">
      <c r="S649668" s="33"/>
      <c r="T649668" s="33"/>
    </row>
    <row r="649685" spans="19:20">
      <c r="S649685" s="33"/>
      <c r="T649685" s="33"/>
    </row>
    <row r="649702" spans="19:20">
      <c r="S649702" s="33"/>
      <c r="T649702" s="33"/>
    </row>
    <row r="649719" spans="19:20">
      <c r="S649719" s="33"/>
      <c r="T649719" s="33"/>
    </row>
    <row r="649736" spans="19:20">
      <c r="S649736" s="33"/>
      <c r="T649736" s="33"/>
    </row>
    <row r="649753" spans="19:20">
      <c r="S649753" s="33"/>
      <c r="T649753" s="33"/>
    </row>
    <row r="649770" spans="19:20">
      <c r="S649770" s="33"/>
      <c r="T649770" s="33"/>
    </row>
    <row r="649787" spans="19:20">
      <c r="S649787" s="33"/>
      <c r="T649787" s="33"/>
    </row>
    <row r="649804" spans="19:20">
      <c r="S649804" s="33"/>
      <c r="T649804" s="33"/>
    </row>
    <row r="649821" spans="19:20">
      <c r="S649821" s="33"/>
      <c r="T649821" s="33"/>
    </row>
    <row r="649838" spans="19:20">
      <c r="S649838" s="33"/>
      <c r="T649838" s="33"/>
    </row>
    <row r="649855" spans="19:20">
      <c r="S649855" s="33"/>
      <c r="T649855" s="33"/>
    </row>
    <row r="649872" spans="19:20">
      <c r="S649872" s="33"/>
      <c r="T649872" s="33"/>
    </row>
    <row r="649889" spans="19:20">
      <c r="S649889" s="33"/>
      <c r="T649889" s="33"/>
    </row>
    <row r="649906" spans="19:20">
      <c r="S649906" s="33"/>
      <c r="T649906" s="33"/>
    </row>
    <row r="649923" spans="19:20">
      <c r="S649923" s="33"/>
      <c r="T649923" s="33"/>
    </row>
    <row r="649940" spans="19:20">
      <c r="S649940" s="33"/>
      <c r="T649940" s="33"/>
    </row>
    <row r="649957" spans="19:20">
      <c r="S649957" s="33"/>
      <c r="T649957" s="33"/>
    </row>
    <row r="649974" spans="19:20">
      <c r="S649974" s="33"/>
      <c r="T649974" s="33"/>
    </row>
    <row r="649991" spans="19:20">
      <c r="S649991" s="33"/>
      <c r="T649991" s="33"/>
    </row>
    <row r="650008" spans="19:20">
      <c r="S650008" s="33"/>
      <c r="T650008" s="33"/>
    </row>
    <row r="650025" spans="19:20">
      <c r="S650025" s="33"/>
      <c r="T650025" s="33"/>
    </row>
    <row r="650042" spans="19:20">
      <c r="S650042" s="33"/>
      <c r="T650042" s="33"/>
    </row>
    <row r="650059" spans="19:20">
      <c r="S650059" s="33"/>
      <c r="T650059" s="33"/>
    </row>
    <row r="650076" spans="19:20">
      <c r="S650076" s="33"/>
      <c r="T650076" s="33"/>
    </row>
    <row r="650093" spans="19:20">
      <c r="S650093" s="33"/>
      <c r="T650093" s="33"/>
    </row>
    <row r="650110" spans="19:20">
      <c r="S650110" s="33"/>
      <c r="T650110" s="33"/>
    </row>
    <row r="650127" spans="19:20">
      <c r="S650127" s="33"/>
      <c r="T650127" s="33"/>
    </row>
    <row r="650144" spans="19:20">
      <c r="S650144" s="33"/>
      <c r="T650144" s="33"/>
    </row>
    <row r="650161" spans="19:20">
      <c r="S650161" s="33"/>
      <c r="T650161" s="33"/>
    </row>
    <row r="650178" spans="19:20">
      <c r="S650178" s="33"/>
      <c r="T650178" s="33"/>
    </row>
    <row r="650195" spans="19:20">
      <c r="S650195" s="33"/>
      <c r="T650195" s="33"/>
    </row>
    <row r="650212" spans="19:20">
      <c r="S650212" s="33"/>
      <c r="T650212" s="33"/>
    </row>
    <row r="650229" spans="19:20">
      <c r="S650229" s="33"/>
      <c r="T650229" s="33"/>
    </row>
    <row r="650246" spans="19:20">
      <c r="S650246" s="33"/>
      <c r="T650246" s="33"/>
    </row>
    <row r="650263" spans="19:20">
      <c r="S650263" s="33"/>
      <c r="T650263" s="33"/>
    </row>
    <row r="650280" spans="19:20">
      <c r="S650280" s="33"/>
      <c r="T650280" s="33"/>
    </row>
    <row r="650297" spans="19:20">
      <c r="S650297" s="33"/>
      <c r="T650297" s="33"/>
    </row>
    <row r="650314" spans="19:20">
      <c r="S650314" s="33"/>
      <c r="T650314" s="33"/>
    </row>
    <row r="650331" spans="19:20">
      <c r="S650331" s="33"/>
      <c r="T650331" s="33"/>
    </row>
    <row r="650348" spans="19:20">
      <c r="S650348" s="33"/>
      <c r="T650348" s="33"/>
    </row>
    <row r="650365" spans="19:20">
      <c r="S650365" s="33"/>
      <c r="T650365" s="33"/>
    </row>
    <row r="650382" spans="19:20">
      <c r="S650382" s="33"/>
      <c r="T650382" s="33"/>
    </row>
    <row r="650399" spans="19:20">
      <c r="S650399" s="33"/>
      <c r="T650399" s="33"/>
    </row>
    <row r="650416" spans="19:20">
      <c r="S650416" s="33"/>
      <c r="T650416" s="33"/>
    </row>
    <row r="650433" spans="19:20">
      <c r="S650433" s="33"/>
      <c r="T650433" s="33"/>
    </row>
    <row r="650450" spans="19:20">
      <c r="S650450" s="33"/>
      <c r="T650450" s="33"/>
    </row>
    <row r="650467" spans="19:20">
      <c r="S650467" s="33"/>
      <c r="T650467" s="33"/>
    </row>
    <row r="650484" spans="19:20">
      <c r="S650484" s="33"/>
      <c r="T650484" s="33"/>
    </row>
    <row r="650501" spans="19:20">
      <c r="S650501" s="33"/>
      <c r="T650501" s="33"/>
    </row>
    <row r="650518" spans="19:20">
      <c r="S650518" s="33"/>
      <c r="T650518" s="33"/>
    </row>
    <row r="650535" spans="19:20">
      <c r="S650535" s="33"/>
      <c r="T650535" s="33"/>
    </row>
    <row r="650552" spans="19:20">
      <c r="S650552" s="33"/>
      <c r="T650552" s="33"/>
    </row>
    <row r="650569" spans="19:20">
      <c r="S650569" s="33"/>
      <c r="T650569" s="33"/>
    </row>
    <row r="650586" spans="19:20">
      <c r="S650586" s="33"/>
      <c r="T650586" s="33"/>
    </row>
    <row r="650603" spans="19:20">
      <c r="S650603" s="33"/>
      <c r="T650603" s="33"/>
    </row>
    <row r="650620" spans="19:20">
      <c r="S650620" s="33"/>
      <c r="T650620" s="33"/>
    </row>
    <row r="650637" spans="19:20">
      <c r="S650637" s="33"/>
      <c r="T650637" s="33"/>
    </row>
    <row r="650654" spans="19:20">
      <c r="S650654" s="33"/>
      <c r="T650654" s="33"/>
    </row>
    <row r="650671" spans="19:20">
      <c r="S650671" s="33"/>
      <c r="T650671" s="33"/>
    </row>
    <row r="650688" spans="19:20">
      <c r="S650688" s="33"/>
      <c r="T650688" s="33"/>
    </row>
    <row r="650705" spans="19:20">
      <c r="S650705" s="33"/>
      <c r="T650705" s="33"/>
    </row>
    <row r="650722" spans="19:20">
      <c r="S650722" s="33"/>
      <c r="T650722" s="33"/>
    </row>
    <row r="650739" spans="19:20">
      <c r="S650739" s="33"/>
      <c r="T650739" s="33"/>
    </row>
    <row r="650756" spans="19:20">
      <c r="S650756" s="33"/>
      <c r="T650756" s="33"/>
    </row>
    <row r="650773" spans="19:20">
      <c r="S650773" s="33"/>
      <c r="T650773" s="33"/>
    </row>
    <row r="650790" spans="19:20">
      <c r="S650790" s="33"/>
      <c r="T650790" s="33"/>
    </row>
    <row r="650807" spans="19:20">
      <c r="S650807" s="33"/>
      <c r="T650807" s="33"/>
    </row>
    <row r="650824" spans="19:20">
      <c r="S650824" s="33"/>
      <c r="T650824" s="33"/>
    </row>
    <row r="650841" spans="19:20">
      <c r="S650841" s="33"/>
      <c r="T650841" s="33"/>
    </row>
    <row r="650858" spans="19:20">
      <c r="S650858" s="33"/>
      <c r="T650858" s="33"/>
    </row>
    <row r="650875" spans="19:20">
      <c r="S650875" s="33"/>
      <c r="T650875" s="33"/>
    </row>
    <row r="650892" spans="19:20">
      <c r="S650892" s="33"/>
      <c r="T650892" s="33"/>
    </row>
    <row r="650909" spans="19:20">
      <c r="S650909" s="33"/>
      <c r="T650909" s="33"/>
    </row>
    <row r="650926" spans="19:20">
      <c r="S650926" s="33"/>
      <c r="T650926" s="33"/>
    </row>
    <row r="650943" spans="19:20">
      <c r="S650943" s="33"/>
      <c r="T650943" s="33"/>
    </row>
    <row r="650960" spans="19:20">
      <c r="S650960" s="33"/>
      <c r="T650960" s="33"/>
    </row>
    <row r="650977" spans="19:20">
      <c r="S650977" s="33"/>
      <c r="T650977" s="33"/>
    </row>
    <row r="650994" spans="19:20">
      <c r="S650994" s="33"/>
      <c r="T650994" s="33"/>
    </row>
    <row r="651011" spans="19:20">
      <c r="S651011" s="33"/>
      <c r="T651011" s="33"/>
    </row>
    <row r="651028" spans="19:20">
      <c r="S651028" s="33"/>
      <c r="T651028" s="33"/>
    </row>
    <row r="651045" spans="19:20">
      <c r="S651045" s="33"/>
      <c r="T651045" s="33"/>
    </row>
    <row r="651062" spans="19:20">
      <c r="S651062" s="33"/>
      <c r="T651062" s="33"/>
    </row>
    <row r="651079" spans="19:20">
      <c r="S651079" s="33"/>
      <c r="T651079" s="33"/>
    </row>
    <row r="651096" spans="19:20">
      <c r="S651096" s="33"/>
      <c r="T651096" s="33"/>
    </row>
    <row r="651113" spans="19:20">
      <c r="S651113" s="33"/>
      <c r="T651113" s="33"/>
    </row>
    <row r="651130" spans="19:20">
      <c r="S651130" s="33"/>
      <c r="T651130" s="33"/>
    </row>
    <row r="651147" spans="19:20">
      <c r="S651147" s="33"/>
      <c r="T651147" s="33"/>
    </row>
    <row r="651164" spans="19:20">
      <c r="S651164" s="33"/>
      <c r="T651164" s="33"/>
    </row>
    <row r="651181" spans="19:20">
      <c r="S651181" s="33"/>
      <c r="T651181" s="33"/>
    </row>
    <row r="651198" spans="19:20">
      <c r="S651198" s="33"/>
      <c r="T651198" s="33"/>
    </row>
    <row r="651215" spans="19:20">
      <c r="S651215" s="33"/>
      <c r="T651215" s="33"/>
    </row>
    <row r="651232" spans="19:20">
      <c r="S651232" s="33"/>
      <c r="T651232" s="33"/>
    </row>
    <row r="651249" spans="19:20">
      <c r="S651249" s="33"/>
      <c r="T651249" s="33"/>
    </row>
    <row r="651266" spans="19:20">
      <c r="S651266" s="33"/>
      <c r="T651266" s="33"/>
    </row>
    <row r="651283" spans="19:20">
      <c r="S651283" s="33"/>
      <c r="T651283" s="33"/>
    </row>
    <row r="651300" spans="19:20">
      <c r="S651300" s="33"/>
      <c r="T651300" s="33"/>
    </row>
    <row r="651317" spans="19:20">
      <c r="S651317" s="33"/>
      <c r="T651317" s="33"/>
    </row>
    <row r="651334" spans="19:20">
      <c r="S651334" s="33"/>
      <c r="T651334" s="33"/>
    </row>
    <row r="651351" spans="19:20">
      <c r="S651351" s="33"/>
      <c r="T651351" s="33"/>
    </row>
    <row r="651368" spans="19:20">
      <c r="S651368" s="33"/>
      <c r="T651368" s="33"/>
    </row>
    <row r="651385" spans="19:20">
      <c r="S651385" s="33"/>
      <c r="T651385" s="33"/>
    </row>
    <row r="651402" spans="19:20">
      <c r="S651402" s="33"/>
      <c r="T651402" s="33"/>
    </row>
    <row r="651419" spans="19:20">
      <c r="S651419" s="33"/>
      <c r="T651419" s="33"/>
    </row>
    <row r="651436" spans="19:20">
      <c r="S651436" s="33"/>
      <c r="T651436" s="33"/>
    </row>
    <row r="651453" spans="19:20">
      <c r="S651453" s="33"/>
      <c r="T651453" s="33"/>
    </row>
    <row r="651470" spans="19:20">
      <c r="S651470" s="33"/>
      <c r="T651470" s="33"/>
    </row>
    <row r="651487" spans="19:20">
      <c r="S651487" s="33"/>
      <c r="T651487" s="33"/>
    </row>
    <row r="651504" spans="19:20">
      <c r="S651504" s="33"/>
      <c r="T651504" s="33"/>
    </row>
    <row r="651521" spans="19:20">
      <c r="S651521" s="33"/>
      <c r="T651521" s="33"/>
    </row>
    <row r="651538" spans="19:20">
      <c r="S651538" s="33"/>
      <c r="T651538" s="33"/>
    </row>
    <row r="651555" spans="19:20">
      <c r="S651555" s="33"/>
      <c r="T651555" s="33"/>
    </row>
    <row r="651572" spans="19:20">
      <c r="S651572" s="33"/>
      <c r="T651572" s="33"/>
    </row>
    <row r="651589" spans="19:20">
      <c r="S651589" s="33"/>
      <c r="T651589" s="33"/>
    </row>
    <row r="651606" spans="19:20">
      <c r="S651606" s="33"/>
      <c r="T651606" s="33"/>
    </row>
    <row r="651623" spans="19:20">
      <c r="S651623" s="33"/>
      <c r="T651623" s="33"/>
    </row>
    <row r="651640" spans="19:20">
      <c r="S651640" s="33"/>
      <c r="T651640" s="33"/>
    </row>
    <row r="651657" spans="19:20">
      <c r="S651657" s="33"/>
      <c r="T651657" s="33"/>
    </row>
    <row r="651674" spans="19:20">
      <c r="S651674" s="33"/>
      <c r="T651674" s="33"/>
    </row>
    <row r="651691" spans="19:20">
      <c r="S651691" s="33"/>
      <c r="T651691" s="33"/>
    </row>
    <row r="651708" spans="19:20">
      <c r="S651708" s="33"/>
      <c r="T651708" s="33"/>
    </row>
    <row r="651725" spans="19:20">
      <c r="S651725" s="33"/>
      <c r="T651725" s="33"/>
    </row>
    <row r="651742" spans="19:20">
      <c r="S651742" s="33"/>
      <c r="T651742" s="33"/>
    </row>
    <row r="651759" spans="19:20">
      <c r="S651759" s="33"/>
      <c r="T651759" s="33"/>
    </row>
    <row r="651776" spans="19:20">
      <c r="S651776" s="33"/>
      <c r="T651776" s="33"/>
    </row>
    <row r="651793" spans="19:20">
      <c r="S651793" s="33"/>
      <c r="T651793" s="33"/>
    </row>
    <row r="651810" spans="19:20">
      <c r="S651810" s="33"/>
      <c r="T651810" s="33"/>
    </row>
    <row r="651827" spans="19:20">
      <c r="S651827" s="33"/>
      <c r="T651827" s="33"/>
    </row>
    <row r="651844" spans="19:20">
      <c r="S651844" s="33"/>
      <c r="T651844" s="33"/>
    </row>
    <row r="651861" spans="19:20">
      <c r="S651861" s="33"/>
      <c r="T651861" s="33"/>
    </row>
    <row r="651878" spans="19:20">
      <c r="S651878" s="33"/>
      <c r="T651878" s="33"/>
    </row>
    <row r="651895" spans="19:20">
      <c r="S651895" s="33"/>
      <c r="T651895" s="33"/>
    </row>
    <row r="651912" spans="19:20">
      <c r="S651912" s="33"/>
      <c r="T651912" s="33"/>
    </row>
    <row r="651929" spans="19:20">
      <c r="S651929" s="33"/>
      <c r="T651929" s="33"/>
    </row>
    <row r="651946" spans="19:20">
      <c r="S651946" s="33"/>
      <c r="T651946" s="33"/>
    </row>
    <row r="651963" spans="19:20">
      <c r="S651963" s="33"/>
      <c r="T651963" s="33"/>
    </row>
    <row r="651980" spans="19:20">
      <c r="S651980" s="33"/>
      <c r="T651980" s="33"/>
    </row>
    <row r="651997" spans="19:20">
      <c r="S651997" s="33"/>
      <c r="T651997" s="33"/>
    </row>
    <row r="652014" spans="19:20">
      <c r="S652014" s="33"/>
      <c r="T652014" s="33"/>
    </row>
    <row r="652031" spans="19:20">
      <c r="S652031" s="33"/>
      <c r="T652031" s="33"/>
    </row>
    <row r="652048" spans="19:20">
      <c r="S652048" s="33"/>
      <c r="T652048" s="33"/>
    </row>
    <row r="652065" spans="19:20">
      <c r="S652065" s="33"/>
      <c r="T652065" s="33"/>
    </row>
    <row r="652082" spans="19:20">
      <c r="S652082" s="33"/>
      <c r="T652082" s="33"/>
    </row>
    <row r="652099" spans="19:20">
      <c r="S652099" s="33"/>
      <c r="T652099" s="33"/>
    </row>
    <row r="652116" spans="19:20">
      <c r="S652116" s="33"/>
      <c r="T652116" s="33"/>
    </row>
    <row r="652133" spans="19:20">
      <c r="S652133" s="33"/>
      <c r="T652133" s="33"/>
    </row>
    <row r="652150" spans="19:20">
      <c r="S652150" s="33"/>
      <c r="T652150" s="33"/>
    </row>
    <row r="652167" spans="19:20">
      <c r="S652167" s="33"/>
      <c r="T652167" s="33"/>
    </row>
    <row r="652184" spans="19:20">
      <c r="S652184" s="33"/>
      <c r="T652184" s="33"/>
    </row>
    <row r="652201" spans="19:20">
      <c r="S652201" s="33"/>
      <c r="T652201" s="33"/>
    </row>
    <row r="652218" spans="19:20">
      <c r="S652218" s="33"/>
      <c r="T652218" s="33"/>
    </row>
    <row r="652235" spans="19:20">
      <c r="S652235" s="33"/>
      <c r="T652235" s="33"/>
    </row>
    <row r="652252" spans="19:20">
      <c r="S652252" s="33"/>
      <c r="T652252" s="33"/>
    </row>
    <row r="652269" spans="19:20">
      <c r="S652269" s="33"/>
      <c r="T652269" s="33"/>
    </row>
    <row r="652286" spans="19:20">
      <c r="S652286" s="33"/>
      <c r="T652286" s="33"/>
    </row>
    <row r="652303" spans="19:20">
      <c r="S652303" s="33"/>
      <c r="T652303" s="33"/>
    </row>
    <row r="652320" spans="19:20">
      <c r="S652320" s="33"/>
      <c r="T652320" s="33"/>
    </row>
    <row r="652337" spans="19:20">
      <c r="S652337" s="33"/>
      <c r="T652337" s="33"/>
    </row>
    <row r="652354" spans="19:20">
      <c r="S652354" s="33"/>
      <c r="T652354" s="33"/>
    </row>
    <row r="652371" spans="19:20">
      <c r="S652371" s="33"/>
      <c r="T652371" s="33"/>
    </row>
    <row r="652388" spans="19:20">
      <c r="S652388" s="33"/>
      <c r="T652388" s="33"/>
    </row>
    <row r="652405" spans="19:20">
      <c r="S652405" s="33"/>
      <c r="T652405" s="33"/>
    </row>
    <row r="652422" spans="19:20">
      <c r="S652422" s="33"/>
      <c r="T652422" s="33"/>
    </row>
    <row r="652439" spans="19:20">
      <c r="S652439" s="33"/>
      <c r="T652439" s="33"/>
    </row>
    <row r="652456" spans="19:20">
      <c r="S652456" s="33"/>
      <c r="T652456" s="33"/>
    </row>
    <row r="652473" spans="19:20">
      <c r="S652473" s="33"/>
      <c r="T652473" s="33"/>
    </row>
    <row r="652490" spans="19:20">
      <c r="S652490" s="33"/>
      <c r="T652490" s="33"/>
    </row>
    <row r="652507" spans="19:20">
      <c r="S652507" s="33"/>
      <c r="T652507" s="33"/>
    </row>
    <row r="652524" spans="19:20">
      <c r="S652524" s="33"/>
      <c r="T652524" s="33"/>
    </row>
    <row r="652541" spans="19:20">
      <c r="S652541" s="33"/>
      <c r="T652541" s="33"/>
    </row>
    <row r="652558" spans="19:20">
      <c r="S652558" s="33"/>
      <c r="T652558" s="33"/>
    </row>
    <row r="652575" spans="19:20">
      <c r="S652575" s="33"/>
      <c r="T652575" s="33"/>
    </row>
    <row r="652592" spans="19:20">
      <c r="S652592" s="33"/>
      <c r="T652592" s="33"/>
    </row>
    <row r="652609" spans="19:20">
      <c r="S652609" s="33"/>
      <c r="T652609" s="33"/>
    </row>
    <row r="652626" spans="19:20">
      <c r="S652626" s="33"/>
      <c r="T652626" s="33"/>
    </row>
    <row r="652643" spans="19:20">
      <c r="S652643" s="33"/>
      <c r="T652643" s="33"/>
    </row>
    <row r="652660" spans="19:20">
      <c r="S652660" s="33"/>
      <c r="T652660" s="33"/>
    </row>
    <row r="652677" spans="19:20">
      <c r="S652677" s="33"/>
      <c r="T652677" s="33"/>
    </row>
    <row r="652694" spans="19:20">
      <c r="S652694" s="33"/>
      <c r="T652694" s="33"/>
    </row>
    <row r="652711" spans="19:20">
      <c r="S652711" s="33"/>
      <c r="T652711" s="33"/>
    </row>
    <row r="652728" spans="19:20">
      <c r="S652728" s="33"/>
      <c r="T652728" s="33"/>
    </row>
    <row r="652745" spans="19:20">
      <c r="S652745" s="33"/>
      <c r="T652745" s="33"/>
    </row>
    <row r="652762" spans="19:20">
      <c r="S652762" s="33"/>
      <c r="T652762" s="33"/>
    </row>
    <row r="652779" spans="19:20">
      <c r="S652779" s="33"/>
      <c r="T652779" s="33"/>
    </row>
    <row r="652796" spans="19:20">
      <c r="S652796" s="33"/>
      <c r="T652796" s="33"/>
    </row>
    <row r="652813" spans="19:20">
      <c r="S652813" s="33"/>
      <c r="T652813" s="33"/>
    </row>
    <row r="652830" spans="19:20">
      <c r="S652830" s="33"/>
      <c r="T652830" s="33"/>
    </row>
    <row r="652847" spans="19:20">
      <c r="S652847" s="33"/>
      <c r="T652847" s="33"/>
    </row>
    <row r="652864" spans="19:20">
      <c r="S652864" s="33"/>
      <c r="T652864" s="33"/>
    </row>
    <row r="652881" spans="19:20">
      <c r="S652881" s="33"/>
      <c r="T652881" s="33"/>
    </row>
    <row r="652898" spans="19:20">
      <c r="S652898" s="33"/>
      <c r="T652898" s="33"/>
    </row>
    <row r="652915" spans="19:20">
      <c r="S652915" s="33"/>
      <c r="T652915" s="33"/>
    </row>
    <row r="652932" spans="19:20">
      <c r="S652932" s="33"/>
      <c r="T652932" s="33"/>
    </row>
    <row r="652949" spans="19:20">
      <c r="S652949" s="33"/>
      <c r="T652949" s="33"/>
    </row>
    <row r="652966" spans="19:20">
      <c r="S652966" s="33"/>
      <c r="T652966" s="33"/>
    </row>
    <row r="652983" spans="19:20">
      <c r="S652983" s="33"/>
      <c r="T652983" s="33"/>
    </row>
    <row r="653000" spans="19:20">
      <c r="S653000" s="33"/>
      <c r="T653000" s="33"/>
    </row>
    <row r="653017" spans="19:20">
      <c r="S653017" s="33"/>
      <c r="T653017" s="33"/>
    </row>
    <row r="653034" spans="19:20">
      <c r="S653034" s="33"/>
      <c r="T653034" s="33"/>
    </row>
    <row r="653051" spans="19:20">
      <c r="S653051" s="33"/>
      <c r="T653051" s="33"/>
    </row>
    <row r="653068" spans="19:20">
      <c r="S653068" s="33"/>
      <c r="T653068" s="33"/>
    </row>
    <row r="653085" spans="19:20">
      <c r="S653085" s="33"/>
      <c r="T653085" s="33"/>
    </row>
    <row r="653102" spans="19:20">
      <c r="S653102" s="33"/>
      <c r="T653102" s="33"/>
    </row>
    <row r="653119" spans="19:20">
      <c r="S653119" s="33"/>
      <c r="T653119" s="33"/>
    </row>
    <row r="653136" spans="19:20">
      <c r="S653136" s="33"/>
      <c r="T653136" s="33"/>
    </row>
    <row r="653153" spans="19:20">
      <c r="S653153" s="33"/>
      <c r="T653153" s="33"/>
    </row>
    <row r="653170" spans="19:20">
      <c r="S653170" s="33"/>
      <c r="T653170" s="33"/>
    </row>
    <row r="653187" spans="19:20">
      <c r="S653187" s="33"/>
      <c r="T653187" s="33"/>
    </row>
    <row r="653204" spans="19:20">
      <c r="S653204" s="33"/>
      <c r="T653204" s="33"/>
    </row>
    <row r="653221" spans="19:20">
      <c r="S653221" s="33"/>
      <c r="T653221" s="33"/>
    </row>
    <row r="653238" spans="19:20">
      <c r="S653238" s="33"/>
      <c r="T653238" s="33"/>
    </row>
    <row r="653255" spans="19:20">
      <c r="S653255" s="33"/>
      <c r="T653255" s="33"/>
    </row>
    <row r="653272" spans="19:20">
      <c r="S653272" s="33"/>
      <c r="T653272" s="33"/>
    </row>
    <row r="653289" spans="19:20">
      <c r="S653289" s="33"/>
      <c r="T653289" s="33"/>
    </row>
    <row r="653306" spans="19:20">
      <c r="S653306" s="33"/>
      <c r="T653306" s="33"/>
    </row>
    <row r="653323" spans="19:20">
      <c r="S653323" s="33"/>
      <c r="T653323" s="33"/>
    </row>
    <row r="653340" spans="19:20">
      <c r="S653340" s="33"/>
      <c r="T653340" s="33"/>
    </row>
    <row r="653357" spans="19:20">
      <c r="S653357" s="33"/>
      <c r="T653357" s="33"/>
    </row>
    <row r="653374" spans="19:20">
      <c r="S653374" s="33"/>
      <c r="T653374" s="33"/>
    </row>
    <row r="653391" spans="19:20">
      <c r="S653391" s="33"/>
      <c r="T653391" s="33"/>
    </row>
    <row r="653408" spans="19:20">
      <c r="S653408" s="33"/>
      <c r="T653408" s="33"/>
    </row>
    <row r="653425" spans="19:20">
      <c r="S653425" s="33"/>
      <c r="T653425" s="33"/>
    </row>
    <row r="653442" spans="19:20">
      <c r="S653442" s="33"/>
      <c r="T653442" s="33"/>
    </row>
    <row r="653459" spans="19:20">
      <c r="S653459" s="33"/>
      <c r="T653459" s="33"/>
    </row>
    <row r="653476" spans="19:20">
      <c r="S653476" s="33"/>
      <c r="T653476" s="33"/>
    </row>
    <row r="653493" spans="19:20">
      <c r="S653493" s="33"/>
      <c r="T653493" s="33"/>
    </row>
    <row r="653510" spans="19:20">
      <c r="S653510" s="33"/>
      <c r="T653510" s="33"/>
    </row>
    <row r="653527" spans="19:20">
      <c r="S653527" s="33"/>
      <c r="T653527" s="33"/>
    </row>
    <row r="653544" spans="19:20">
      <c r="S653544" s="33"/>
      <c r="T653544" s="33"/>
    </row>
    <row r="653561" spans="19:20">
      <c r="S653561" s="33"/>
      <c r="T653561" s="33"/>
    </row>
    <row r="653578" spans="19:20">
      <c r="S653578" s="33"/>
      <c r="T653578" s="33"/>
    </row>
    <row r="653595" spans="19:20">
      <c r="S653595" s="33"/>
      <c r="T653595" s="33"/>
    </row>
    <row r="653612" spans="19:20">
      <c r="S653612" s="33"/>
      <c r="T653612" s="33"/>
    </row>
    <row r="653629" spans="19:20">
      <c r="S653629" s="33"/>
      <c r="T653629" s="33"/>
    </row>
    <row r="653646" spans="19:20">
      <c r="S653646" s="33"/>
      <c r="T653646" s="33"/>
    </row>
    <row r="653663" spans="19:20">
      <c r="S653663" s="33"/>
      <c r="T653663" s="33"/>
    </row>
    <row r="653680" spans="19:20">
      <c r="S653680" s="33"/>
      <c r="T653680" s="33"/>
    </row>
    <row r="653697" spans="19:20">
      <c r="S653697" s="33"/>
      <c r="T653697" s="33"/>
    </row>
    <row r="653714" spans="19:20">
      <c r="S653714" s="33"/>
      <c r="T653714" s="33"/>
    </row>
    <row r="653731" spans="19:20">
      <c r="S653731" s="33"/>
      <c r="T653731" s="33"/>
    </row>
    <row r="653748" spans="19:20">
      <c r="S653748" s="33"/>
      <c r="T653748" s="33"/>
    </row>
    <row r="653765" spans="19:20">
      <c r="S653765" s="33"/>
      <c r="T653765" s="33"/>
    </row>
    <row r="653782" spans="19:20">
      <c r="S653782" s="33"/>
      <c r="T653782" s="33"/>
    </row>
    <row r="653799" spans="19:20">
      <c r="S653799" s="33"/>
      <c r="T653799" s="33"/>
    </row>
    <row r="653816" spans="19:20">
      <c r="S653816" s="33"/>
      <c r="T653816" s="33"/>
    </row>
    <row r="653833" spans="19:20">
      <c r="S653833" s="33"/>
      <c r="T653833" s="33"/>
    </row>
    <row r="653850" spans="19:20">
      <c r="S653850" s="33"/>
      <c r="T653850" s="33"/>
    </row>
    <row r="653867" spans="19:20">
      <c r="S653867" s="33"/>
      <c r="T653867" s="33"/>
    </row>
    <row r="653884" spans="19:20">
      <c r="S653884" s="33"/>
      <c r="T653884" s="33"/>
    </row>
    <row r="653901" spans="19:20">
      <c r="S653901" s="33"/>
      <c r="T653901" s="33"/>
    </row>
    <row r="653918" spans="19:20">
      <c r="S653918" s="33"/>
      <c r="T653918" s="33"/>
    </row>
    <row r="653935" spans="19:20">
      <c r="S653935" s="33"/>
      <c r="T653935" s="33"/>
    </row>
    <row r="653952" spans="19:20">
      <c r="S653952" s="33"/>
      <c r="T653952" s="33"/>
    </row>
    <row r="653969" spans="19:20">
      <c r="S653969" s="33"/>
      <c r="T653969" s="33"/>
    </row>
    <row r="653986" spans="19:20">
      <c r="S653986" s="33"/>
      <c r="T653986" s="33"/>
    </row>
    <row r="654003" spans="19:20">
      <c r="S654003" s="33"/>
      <c r="T654003" s="33"/>
    </row>
    <row r="654020" spans="19:20">
      <c r="S654020" s="33"/>
      <c r="T654020" s="33"/>
    </row>
    <row r="654037" spans="19:20">
      <c r="S654037" s="33"/>
      <c r="T654037" s="33"/>
    </row>
    <row r="654054" spans="19:20">
      <c r="S654054" s="33"/>
      <c r="T654054" s="33"/>
    </row>
    <row r="654071" spans="19:20">
      <c r="S654071" s="33"/>
      <c r="T654071" s="33"/>
    </row>
    <row r="654088" spans="19:20">
      <c r="S654088" s="33"/>
      <c r="T654088" s="33"/>
    </row>
    <row r="654105" spans="19:20">
      <c r="S654105" s="33"/>
      <c r="T654105" s="33"/>
    </row>
    <row r="654122" spans="19:20">
      <c r="S654122" s="33"/>
      <c r="T654122" s="33"/>
    </row>
    <row r="654139" spans="19:20">
      <c r="S654139" s="33"/>
      <c r="T654139" s="33"/>
    </row>
    <row r="654156" spans="19:20">
      <c r="S654156" s="33"/>
      <c r="T654156" s="33"/>
    </row>
    <row r="654173" spans="19:20">
      <c r="S654173" s="33"/>
      <c r="T654173" s="33"/>
    </row>
    <row r="654190" spans="19:20">
      <c r="S654190" s="33"/>
      <c r="T654190" s="33"/>
    </row>
    <row r="654207" spans="19:20">
      <c r="S654207" s="33"/>
      <c r="T654207" s="33"/>
    </row>
    <row r="654224" spans="19:20">
      <c r="S654224" s="33"/>
      <c r="T654224" s="33"/>
    </row>
    <row r="654241" spans="19:20">
      <c r="S654241" s="33"/>
      <c r="T654241" s="33"/>
    </row>
    <row r="654258" spans="19:20">
      <c r="S654258" s="33"/>
      <c r="T654258" s="33"/>
    </row>
    <row r="654275" spans="19:20">
      <c r="S654275" s="33"/>
      <c r="T654275" s="33"/>
    </row>
    <row r="654292" spans="19:20">
      <c r="S654292" s="33"/>
      <c r="T654292" s="33"/>
    </row>
    <row r="654309" spans="19:20">
      <c r="S654309" s="33"/>
      <c r="T654309" s="33"/>
    </row>
    <row r="654326" spans="19:20">
      <c r="S654326" s="33"/>
      <c r="T654326" s="33"/>
    </row>
    <row r="654343" spans="19:20">
      <c r="S654343" s="33"/>
      <c r="T654343" s="33"/>
    </row>
    <row r="654360" spans="19:20">
      <c r="S654360" s="33"/>
      <c r="T654360" s="33"/>
    </row>
    <row r="654377" spans="19:20">
      <c r="S654377" s="33"/>
      <c r="T654377" s="33"/>
    </row>
    <row r="654394" spans="19:20">
      <c r="S654394" s="33"/>
      <c r="T654394" s="33"/>
    </row>
    <row r="654411" spans="19:20">
      <c r="S654411" s="33"/>
      <c r="T654411" s="33"/>
    </row>
    <row r="654428" spans="19:20">
      <c r="S654428" s="33"/>
      <c r="T654428" s="33"/>
    </row>
    <row r="654445" spans="19:20">
      <c r="S654445" s="33"/>
      <c r="T654445" s="33"/>
    </row>
    <row r="654462" spans="19:20">
      <c r="S654462" s="33"/>
      <c r="T654462" s="33"/>
    </row>
    <row r="654479" spans="19:20">
      <c r="S654479" s="33"/>
      <c r="T654479" s="33"/>
    </row>
    <row r="654496" spans="19:20">
      <c r="S654496" s="33"/>
      <c r="T654496" s="33"/>
    </row>
    <row r="654513" spans="19:20">
      <c r="S654513" s="33"/>
      <c r="T654513" s="33"/>
    </row>
    <row r="654530" spans="19:20">
      <c r="S654530" s="33"/>
      <c r="T654530" s="33"/>
    </row>
    <row r="654547" spans="19:20">
      <c r="S654547" s="33"/>
      <c r="T654547" s="33"/>
    </row>
    <row r="654564" spans="19:20">
      <c r="S654564" s="33"/>
      <c r="T654564" s="33"/>
    </row>
    <row r="654581" spans="19:20">
      <c r="S654581" s="33"/>
      <c r="T654581" s="33"/>
    </row>
    <row r="654598" spans="19:20">
      <c r="S654598" s="33"/>
      <c r="T654598" s="33"/>
    </row>
    <row r="654615" spans="19:20">
      <c r="S654615" s="33"/>
      <c r="T654615" s="33"/>
    </row>
    <row r="654632" spans="19:20">
      <c r="S654632" s="33"/>
      <c r="T654632" s="33"/>
    </row>
    <row r="654649" spans="19:20">
      <c r="S654649" s="33"/>
      <c r="T654649" s="33"/>
    </row>
    <row r="654666" spans="19:20">
      <c r="S654666" s="33"/>
      <c r="T654666" s="33"/>
    </row>
    <row r="654683" spans="19:20">
      <c r="S654683" s="33"/>
      <c r="T654683" s="33"/>
    </row>
    <row r="654700" spans="19:20">
      <c r="S654700" s="33"/>
      <c r="T654700" s="33"/>
    </row>
    <row r="654717" spans="19:20">
      <c r="S654717" s="33"/>
      <c r="T654717" s="33"/>
    </row>
    <row r="654734" spans="19:20">
      <c r="S654734" s="33"/>
      <c r="T654734" s="33"/>
    </row>
    <row r="654751" spans="19:20">
      <c r="S654751" s="33"/>
      <c r="T654751" s="33"/>
    </row>
    <row r="654768" spans="19:20">
      <c r="S654768" s="33"/>
      <c r="T654768" s="33"/>
    </row>
    <row r="654785" spans="19:20">
      <c r="S654785" s="33"/>
      <c r="T654785" s="33"/>
    </row>
    <row r="654802" spans="19:20">
      <c r="S654802" s="33"/>
      <c r="T654802" s="33"/>
    </row>
    <row r="654819" spans="19:20">
      <c r="S654819" s="33"/>
      <c r="T654819" s="33"/>
    </row>
    <row r="654836" spans="19:20">
      <c r="S654836" s="33"/>
      <c r="T654836" s="33"/>
    </row>
    <row r="654853" spans="19:20">
      <c r="S654853" s="33"/>
      <c r="T654853" s="33"/>
    </row>
    <row r="654870" spans="19:20">
      <c r="S654870" s="33"/>
      <c r="T654870" s="33"/>
    </row>
    <row r="654887" spans="19:20">
      <c r="S654887" s="33"/>
      <c r="T654887" s="33"/>
    </row>
    <row r="654904" spans="19:20">
      <c r="S654904" s="33"/>
      <c r="T654904" s="33"/>
    </row>
    <row r="654921" spans="19:20">
      <c r="S654921" s="33"/>
      <c r="T654921" s="33"/>
    </row>
    <row r="654938" spans="19:20">
      <c r="S654938" s="33"/>
      <c r="T654938" s="33"/>
    </row>
    <row r="654955" spans="19:20">
      <c r="S654955" s="33"/>
      <c r="T654955" s="33"/>
    </row>
    <row r="654972" spans="19:20">
      <c r="S654972" s="33"/>
      <c r="T654972" s="33"/>
    </row>
    <row r="654989" spans="19:20">
      <c r="S654989" s="33"/>
      <c r="T654989" s="33"/>
    </row>
    <row r="655006" spans="19:20">
      <c r="S655006" s="33"/>
      <c r="T655006" s="33"/>
    </row>
    <row r="655023" spans="19:20">
      <c r="S655023" s="33"/>
      <c r="T655023" s="33"/>
    </row>
    <row r="655040" spans="19:20">
      <c r="S655040" s="33"/>
      <c r="T655040" s="33"/>
    </row>
    <row r="655057" spans="19:20">
      <c r="S655057" s="33"/>
      <c r="T655057" s="33"/>
    </row>
    <row r="655074" spans="19:20">
      <c r="S655074" s="33"/>
      <c r="T655074" s="33"/>
    </row>
    <row r="655091" spans="19:20">
      <c r="S655091" s="33"/>
      <c r="T655091" s="33"/>
    </row>
    <row r="655108" spans="19:20">
      <c r="S655108" s="33"/>
      <c r="T655108" s="33"/>
    </row>
    <row r="655125" spans="19:20">
      <c r="S655125" s="33"/>
      <c r="T655125" s="33"/>
    </row>
    <row r="655142" spans="19:20">
      <c r="S655142" s="33"/>
      <c r="T655142" s="33"/>
    </row>
    <row r="655159" spans="19:20">
      <c r="S655159" s="33"/>
      <c r="T655159" s="33"/>
    </row>
    <row r="655176" spans="19:20">
      <c r="S655176" s="33"/>
      <c r="T655176" s="33"/>
    </row>
    <row r="655193" spans="19:20">
      <c r="S655193" s="33"/>
      <c r="T655193" s="33"/>
    </row>
    <row r="655210" spans="19:20">
      <c r="S655210" s="33"/>
      <c r="T655210" s="33"/>
    </row>
    <row r="655227" spans="19:20">
      <c r="S655227" s="33"/>
      <c r="T655227" s="33"/>
    </row>
    <row r="655244" spans="19:20">
      <c r="S655244" s="33"/>
      <c r="T655244" s="33"/>
    </row>
    <row r="655261" spans="19:20">
      <c r="S655261" s="33"/>
      <c r="T655261" s="33"/>
    </row>
    <row r="655278" spans="19:20">
      <c r="S655278" s="33"/>
      <c r="T655278" s="33"/>
    </row>
    <row r="655295" spans="19:20">
      <c r="S655295" s="33"/>
      <c r="T655295" s="33"/>
    </row>
    <row r="655312" spans="19:20">
      <c r="S655312" s="33"/>
      <c r="T655312" s="33"/>
    </row>
    <row r="655329" spans="19:20">
      <c r="S655329" s="33"/>
      <c r="T655329" s="33"/>
    </row>
    <row r="655346" spans="19:20">
      <c r="S655346" s="33"/>
      <c r="T655346" s="33"/>
    </row>
    <row r="655363" spans="19:20">
      <c r="S655363" s="33"/>
      <c r="T655363" s="33"/>
    </row>
    <row r="655380" spans="19:20">
      <c r="S655380" s="33"/>
      <c r="T655380" s="33"/>
    </row>
    <row r="655397" spans="19:20">
      <c r="S655397" s="33"/>
      <c r="T655397" s="33"/>
    </row>
    <row r="655414" spans="19:20">
      <c r="S655414" s="33"/>
      <c r="T655414" s="33"/>
    </row>
    <row r="655431" spans="19:20">
      <c r="S655431" s="33"/>
      <c r="T655431" s="33"/>
    </row>
    <row r="655448" spans="19:20">
      <c r="S655448" s="33"/>
      <c r="T655448" s="33"/>
    </row>
    <row r="655465" spans="19:20">
      <c r="S655465" s="33"/>
      <c r="T655465" s="33"/>
    </row>
    <row r="655482" spans="19:20">
      <c r="S655482" s="33"/>
      <c r="T655482" s="33"/>
    </row>
    <row r="655499" spans="19:20">
      <c r="S655499" s="33"/>
      <c r="T655499" s="33"/>
    </row>
    <row r="655516" spans="19:20">
      <c r="S655516" s="33"/>
      <c r="T655516" s="33"/>
    </row>
    <row r="655533" spans="19:20">
      <c r="S655533" s="33"/>
      <c r="T655533" s="33"/>
    </row>
    <row r="655550" spans="19:20">
      <c r="S655550" s="33"/>
      <c r="T655550" s="33"/>
    </row>
    <row r="655567" spans="19:20">
      <c r="S655567" s="33"/>
      <c r="T655567" s="33"/>
    </row>
    <row r="655584" spans="19:20">
      <c r="S655584" s="33"/>
      <c r="T655584" s="33"/>
    </row>
    <row r="655601" spans="19:20">
      <c r="S655601" s="33"/>
      <c r="T655601" s="33"/>
    </row>
    <row r="655618" spans="19:20">
      <c r="S655618" s="33"/>
      <c r="T655618" s="33"/>
    </row>
    <row r="655635" spans="19:20">
      <c r="S655635" s="33"/>
      <c r="T655635" s="33"/>
    </row>
    <row r="655652" spans="19:20">
      <c r="S655652" s="33"/>
      <c r="T655652" s="33"/>
    </row>
    <row r="655669" spans="19:20">
      <c r="S655669" s="33"/>
      <c r="T655669" s="33"/>
    </row>
    <row r="655686" spans="19:20">
      <c r="S655686" s="33"/>
      <c r="T655686" s="33"/>
    </row>
    <row r="655703" spans="19:20">
      <c r="S655703" s="33"/>
      <c r="T655703" s="33"/>
    </row>
    <row r="655720" spans="19:20">
      <c r="S655720" s="33"/>
      <c r="T655720" s="33"/>
    </row>
    <row r="655737" spans="19:20">
      <c r="S655737" s="33"/>
      <c r="T655737" s="33"/>
    </row>
    <row r="655754" spans="19:20">
      <c r="S655754" s="33"/>
      <c r="T655754" s="33"/>
    </row>
    <row r="655771" spans="19:20">
      <c r="S655771" s="33"/>
      <c r="T655771" s="33"/>
    </row>
    <row r="655788" spans="19:20">
      <c r="S655788" s="33"/>
      <c r="T655788" s="33"/>
    </row>
    <row r="655805" spans="19:20">
      <c r="S655805" s="33"/>
      <c r="T655805" s="33"/>
    </row>
    <row r="655822" spans="19:20">
      <c r="S655822" s="33"/>
      <c r="T655822" s="33"/>
    </row>
    <row r="655839" spans="19:20">
      <c r="S655839" s="33"/>
      <c r="T655839" s="33"/>
    </row>
    <row r="655856" spans="19:20">
      <c r="S655856" s="33"/>
      <c r="T655856" s="33"/>
    </row>
    <row r="655873" spans="19:20">
      <c r="S655873" s="33"/>
      <c r="T655873" s="33"/>
    </row>
    <row r="655890" spans="19:20">
      <c r="S655890" s="33"/>
      <c r="T655890" s="33"/>
    </row>
    <row r="655907" spans="19:20">
      <c r="S655907" s="33"/>
      <c r="T655907" s="33"/>
    </row>
    <row r="655924" spans="19:20">
      <c r="S655924" s="33"/>
      <c r="T655924" s="33"/>
    </row>
    <row r="655941" spans="19:20">
      <c r="S655941" s="33"/>
      <c r="T655941" s="33"/>
    </row>
    <row r="655958" spans="19:20">
      <c r="S655958" s="33"/>
      <c r="T655958" s="33"/>
    </row>
    <row r="655975" spans="19:20">
      <c r="S655975" s="33"/>
      <c r="T655975" s="33"/>
    </row>
    <row r="655992" spans="19:20">
      <c r="S655992" s="33"/>
      <c r="T655992" s="33"/>
    </row>
    <row r="656009" spans="19:20">
      <c r="S656009" s="33"/>
      <c r="T656009" s="33"/>
    </row>
    <row r="656026" spans="19:20">
      <c r="S656026" s="33"/>
      <c r="T656026" s="33"/>
    </row>
    <row r="656043" spans="19:20">
      <c r="S656043" s="33"/>
      <c r="T656043" s="33"/>
    </row>
    <row r="656060" spans="19:20">
      <c r="S656060" s="33"/>
      <c r="T656060" s="33"/>
    </row>
    <row r="656077" spans="19:20">
      <c r="S656077" s="33"/>
      <c r="T656077" s="33"/>
    </row>
    <row r="656094" spans="19:20">
      <c r="S656094" s="33"/>
      <c r="T656094" s="33"/>
    </row>
    <row r="656111" spans="19:20">
      <c r="S656111" s="33"/>
      <c r="T656111" s="33"/>
    </row>
    <row r="656128" spans="19:20">
      <c r="S656128" s="33"/>
      <c r="T656128" s="33"/>
    </row>
    <row r="656145" spans="19:20">
      <c r="S656145" s="33"/>
      <c r="T656145" s="33"/>
    </row>
    <row r="656162" spans="19:20">
      <c r="S656162" s="33"/>
      <c r="T656162" s="33"/>
    </row>
    <row r="656179" spans="19:20">
      <c r="S656179" s="33"/>
      <c r="T656179" s="33"/>
    </row>
    <row r="656196" spans="19:20">
      <c r="S656196" s="33"/>
      <c r="T656196" s="33"/>
    </row>
    <row r="656213" spans="19:20">
      <c r="S656213" s="33"/>
      <c r="T656213" s="33"/>
    </row>
    <row r="656230" spans="19:20">
      <c r="S656230" s="33"/>
      <c r="T656230" s="33"/>
    </row>
    <row r="656247" spans="19:20">
      <c r="S656247" s="33"/>
      <c r="T656247" s="33"/>
    </row>
    <row r="656264" spans="19:20">
      <c r="S656264" s="33"/>
      <c r="T656264" s="33"/>
    </row>
    <row r="656281" spans="19:20">
      <c r="S656281" s="33"/>
      <c r="T656281" s="33"/>
    </row>
    <row r="656298" spans="19:20">
      <c r="S656298" s="33"/>
      <c r="T656298" s="33"/>
    </row>
    <row r="656315" spans="19:20">
      <c r="S656315" s="33"/>
      <c r="T656315" s="33"/>
    </row>
    <row r="656332" spans="19:20">
      <c r="S656332" s="33"/>
      <c r="T656332" s="33"/>
    </row>
    <row r="656349" spans="19:20">
      <c r="S656349" s="33"/>
      <c r="T656349" s="33"/>
    </row>
    <row r="656366" spans="19:20">
      <c r="S656366" s="33"/>
      <c r="T656366" s="33"/>
    </row>
    <row r="656383" spans="19:20">
      <c r="S656383" s="33"/>
      <c r="T656383" s="33"/>
    </row>
    <row r="656400" spans="19:20">
      <c r="S656400" s="33"/>
      <c r="T656400" s="33"/>
    </row>
    <row r="656417" spans="19:20">
      <c r="S656417" s="33"/>
      <c r="T656417" s="33"/>
    </row>
    <row r="656434" spans="19:20">
      <c r="S656434" s="33"/>
      <c r="T656434" s="33"/>
    </row>
    <row r="656451" spans="19:20">
      <c r="S656451" s="33"/>
      <c r="T656451" s="33"/>
    </row>
    <row r="656468" spans="19:20">
      <c r="S656468" s="33"/>
      <c r="T656468" s="33"/>
    </row>
    <row r="656485" spans="19:20">
      <c r="S656485" s="33"/>
      <c r="T656485" s="33"/>
    </row>
    <row r="656502" spans="19:20">
      <c r="S656502" s="33"/>
      <c r="T656502" s="33"/>
    </row>
    <row r="656519" spans="19:20">
      <c r="S656519" s="33"/>
      <c r="T656519" s="33"/>
    </row>
    <row r="656536" spans="19:20">
      <c r="S656536" s="33"/>
      <c r="T656536" s="33"/>
    </row>
    <row r="656553" spans="19:20">
      <c r="S656553" s="33"/>
      <c r="T656553" s="33"/>
    </row>
    <row r="656570" spans="19:20">
      <c r="S656570" s="33"/>
      <c r="T656570" s="33"/>
    </row>
    <row r="656587" spans="19:20">
      <c r="S656587" s="33"/>
      <c r="T656587" s="33"/>
    </row>
    <row r="656604" spans="19:20">
      <c r="S656604" s="33"/>
      <c r="T656604" s="33"/>
    </row>
    <row r="656621" spans="19:20">
      <c r="S656621" s="33"/>
      <c r="T656621" s="33"/>
    </row>
    <row r="656638" spans="19:20">
      <c r="S656638" s="33"/>
      <c r="T656638" s="33"/>
    </row>
    <row r="656655" spans="19:20">
      <c r="S656655" s="33"/>
      <c r="T656655" s="33"/>
    </row>
    <row r="656672" spans="19:20">
      <c r="S656672" s="33"/>
      <c r="T656672" s="33"/>
    </row>
    <row r="656689" spans="19:20">
      <c r="S656689" s="33"/>
      <c r="T656689" s="33"/>
    </row>
    <row r="656706" spans="19:20">
      <c r="S656706" s="33"/>
      <c r="T656706" s="33"/>
    </row>
    <row r="656723" spans="19:20">
      <c r="S656723" s="33"/>
      <c r="T656723" s="33"/>
    </row>
    <row r="656740" spans="19:20">
      <c r="S656740" s="33"/>
      <c r="T656740" s="33"/>
    </row>
    <row r="656757" spans="19:20">
      <c r="S656757" s="33"/>
      <c r="T656757" s="33"/>
    </row>
    <row r="656774" spans="19:20">
      <c r="S656774" s="33"/>
      <c r="T656774" s="33"/>
    </row>
    <row r="656791" spans="19:20">
      <c r="S656791" s="33"/>
      <c r="T656791" s="33"/>
    </row>
    <row r="656808" spans="19:20">
      <c r="S656808" s="33"/>
      <c r="T656808" s="33"/>
    </row>
    <row r="656825" spans="19:20">
      <c r="S656825" s="33"/>
      <c r="T656825" s="33"/>
    </row>
    <row r="656842" spans="19:20">
      <c r="S656842" s="33"/>
      <c r="T656842" s="33"/>
    </row>
    <row r="656859" spans="19:20">
      <c r="S656859" s="33"/>
      <c r="T656859" s="33"/>
    </row>
    <row r="656876" spans="19:20">
      <c r="S656876" s="33"/>
      <c r="T656876" s="33"/>
    </row>
    <row r="656893" spans="19:20">
      <c r="S656893" s="33"/>
      <c r="T656893" s="33"/>
    </row>
    <row r="656910" spans="19:20">
      <c r="S656910" s="33"/>
      <c r="T656910" s="33"/>
    </row>
    <row r="656927" spans="19:20">
      <c r="S656927" s="33"/>
      <c r="T656927" s="33"/>
    </row>
    <row r="656944" spans="19:20">
      <c r="S656944" s="33"/>
      <c r="T656944" s="33"/>
    </row>
    <row r="656961" spans="19:20">
      <c r="S656961" s="33"/>
      <c r="T656961" s="33"/>
    </row>
    <row r="656978" spans="19:20">
      <c r="S656978" s="33"/>
      <c r="T656978" s="33"/>
    </row>
    <row r="656995" spans="19:20">
      <c r="S656995" s="33"/>
      <c r="T656995" s="33"/>
    </row>
    <row r="657012" spans="19:20">
      <c r="S657012" s="33"/>
      <c r="T657012" s="33"/>
    </row>
    <row r="657029" spans="19:20">
      <c r="S657029" s="33"/>
      <c r="T657029" s="33"/>
    </row>
    <row r="657046" spans="19:20">
      <c r="S657046" s="33"/>
      <c r="T657046" s="33"/>
    </row>
    <row r="657063" spans="19:20">
      <c r="S657063" s="33"/>
      <c r="T657063" s="33"/>
    </row>
    <row r="657080" spans="19:20">
      <c r="S657080" s="33"/>
      <c r="T657080" s="33"/>
    </row>
    <row r="657097" spans="19:20">
      <c r="S657097" s="33"/>
      <c r="T657097" s="33"/>
    </row>
    <row r="657114" spans="19:20">
      <c r="S657114" s="33"/>
      <c r="T657114" s="33"/>
    </row>
    <row r="657131" spans="19:20">
      <c r="S657131" s="33"/>
      <c r="T657131" s="33"/>
    </row>
    <row r="657148" spans="19:20">
      <c r="S657148" s="33"/>
      <c r="T657148" s="33"/>
    </row>
    <row r="657165" spans="19:20">
      <c r="S657165" s="33"/>
      <c r="T657165" s="33"/>
    </row>
    <row r="657182" spans="19:20">
      <c r="S657182" s="33"/>
      <c r="T657182" s="33"/>
    </row>
    <row r="657199" spans="19:20">
      <c r="S657199" s="33"/>
      <c r="T657199" s="33"/>
    </row>
    <row r="657216" spans="19:20">
      <c r="S657216" s="33"/>
      <c r="T657216" s="33"/>
    </row>
    <row r="657233" spans="19:20">
      <c r="S657233" s="33"/>
      <c r="T657233" s="33"/>
    </row>
    <row r="657250" spans="19:20">
      <c r="S657250" s="33"/>
      <c r="T657250" s="33"/>
    </row>
    <row r="657267" spans="19:20">
      <c r="S657267" s="33"/>
      <c r="T657267" s="33"/>
    </row>
    <row r="657284" spans="19:20">
      <c r="S657284" s="33"/>
      <c r="T657284" s="33"/>
    </row>
    <row r="657301" spans="19:20">
      <c r="S657301" s="33"/>
      <c r="T657301" s="33"/>
    </row>
    <row r="657318" spans="19:20">
      <c r="S657318" s="33"/>
      <c r="T657318" s="33"/>
    </row>
    <row r="657335" spans="19:20">
      <c r="S657335" s="33"/>
      <c r="T657335" s="33"/>
    </row>
    <row r="657352" spans="19:20">
      <c r="S657352" s="33"/>
      <c r="T657352" s="33"/>
    </row>
    <row r="657369" spans="19:20">
      <c r="S657369" s="33"/>
      <c r="T657369" s="33"/>
    </row>
    <row r="657386" spans="19:20">
      <c r="S657386" s="33"/>
      <c r="T657386" s="33"/>
    </row>
    <row r="657403" spans="19:20">
      <c r="S657403" s="33"/>
      <c r="T657403" s="33"/>
    </row>
    <row r="657420" spans="19:20">
      <c r="S657420" s="33"/>
      <c r="T657420" s="33"/>
    </row>
    <row r="657437" spans="19:20">
      <c r="S657437" s="33"/>
      <c r="T657437" s="33"/>
    </row>
    <row r="657454" spans="19:20">
      <c r="S657454" s="33"/>
      <c r="T657454" s="33"/>
    </row>
    <row r="657471" spans="19:20">
      <c r="S657471" s="33"/>
      <c r="T657471" s="33"/>
    </row>
    <row r="657488" spans="19:20">
      <c r="S657488" s="33"/>
      <c r="T657488" s="33"/>
    </row>
    <row r="657505" spans="19:20">
      <c r="S657505" s="33"/>
      <c r="T657505" s="33"/>
    </row>
    <row r="657522" spans="19:20">
      <c r="S657522" s="33"/>
      <c r="T657522" s="33"/>
    </row>
    <row r="657539" spans="19:20">
      <c r="S657539" s="33"/>
      <c r="T657539" s="33"/>
    </row>
    <row r="657556" spans="19:20">
      <c r="S657556" s="33"/>
      <c r="T657556" s="33"/>
    </row>
    <row r="657573" spans="19:20">
      <c r="S657573" s="33"/>
      <c r="T657573" s="33"/>
    </row>
    <row r="657590" spans="19:20">
      <c r="S657590" s="33"/>
      <c r="T657590" s="33"/>
    </row>
    <row r="657607" spans="19:20">
      <c r="S657607" s="33"/>
      <c r="T657607" s="33"/>
    </row>
    <row r="657624" spans="19:20">
      <c r="S657624" s="33"/>
      <c r="T657624" s="33"/>
    </row>
    <row r="657641" spans="19:20">
      <c r="S657641" s="33"/>
      <c r="T657641" s="33"/>
    </row>
    <row r="657658" spans="19:20">
      <c r="S657658" s="33"/>
      <c r="T657658" s="33"/>
    </row>
    <row r="657675" spans="19:20">
      <c r="S657675" s="33"/>
      <c r="T657675" s="33"/>
    </row>
    <row r="657692" spans="19:20">
      <c r="S657692" s="33"/>
      <c r="T657692" s="33"/>
    </row>
    <row r="657709" spans="19:20">
      <c r="S657709" s="33"/>
      <c r="T657709" s="33"/>
    </row>
    <row r="657726" spans="19:20">
      <c r="S657726" s="33"/>
      <c r="T657726" s="33"/>
    </row>
    <row r="657743" spans="19:20">
      <c r="S657743" s="33"/>
      <c r="T657743" s="33"/>
    </row>
    <row r="657760" spans="19:20">
      <c r="S657760" s="33"/>
      <c r="T657760" s="33"/>
    </row>
    <row r="657777" spans="19:20">
      <c r="S657777" s="33"/>
      <c r="T657777" s="33"/>
    </row>
    <row r="657794" spans="19:20">
      <c r="S657794" s="33"/>
      <c r="T657794" s="33"/>
    </row>
    <row r="657811" spans="19:20">
      <c r="S657811" s="33"/>
      <c r="T657811" s="33"/>
    </row>
    <row r="657828" spans="19:20">
      <c r="S657828" s="33"/>
      <c r="T657828" s="33"/>
    </row>
    <row r="657845" spans="19:20">
      <c r="S657845" s="33"/>
      <c r="T657845" s="33"/>
    </row>
    <row r="657862" spans="19:20">
      <c r="S657862" s="33"/>
      <c r="T657862" s="33"/>
    </row>
    <row r="657879" spans="19:20">
      <c r="S657879" s="33"/>
      <c r="T657879" s="33"/>
    </row>
    <row r="657896" spans="19:20">
      <c r="S657896" s="33"/>
      <c r="T657896" s="33"/>
    </row>
    <row r="657913" spans="19:20">
      <c r="S657913" s="33"/>
      <c r="T657913" s="33"/>
    </row>
    <row r="657930" spans="19:20">
      <c r="S657930" s="33"/>
      <c r="T657930" s="33"/>
    </row>
    <row r="657947" spans="19:20">
      <c r="S657947" s="33"/>
      <c r="T657947" s="33"/>
    </row>
    <row r="657964" spans="19:20">
      <c r="S657964" s="33"/>
      <c r="T657964" s="33"/>
    </row>
    <row r="657981" spans="19:20">
      <c r="S657981" s="33"/>
      <c r="T657981" s="33"/>
    </row>
    <row r="657998" spans="19:20">
      <c r="S657998" s="33"/>
      <c r="T657998" s="33"/>
    </row>
    <row r="658015" spans="19:20">
      <c r="S658015" s="33"/>
      <c r="T658015" s="33"/>
    </row>
    <row r="658032" spans="19:20">
      <c r="S658032" s="33"/>
      <c r="T658032" s="33"/>
    </row>
    <row r="658049" spans="19:20">
      <c r="S658049" s="33"/>
      <c r="T658049" s="33"/>
    </row>
    <row r="658066" spans="19:20">
      <c r="S658066" s="33"/>
      <c r="T658066" s="33"/>
    </row>
    <row r="658083" spans="19:20">
      <c r="S658083" s="33"/>
      <c r="T658083" s="33"/>
    </row>
    <row r="658100" spans="19:20">
      <c r="S658100" s="33"/>
      <c r="T658100" s="33"/>
    </row>
    <row r="658117" spans="19:20">
      <c r="S658117" s="33"/>
      <c r="T658117" s="33"/>
    </row>
    <row r="658134" spans="19:20">
      <c r="S658134" s="33"/>
      <c r="T658134" s="33"/>
    </row>
    <row r="658151" spans="19:20">
      <c r="S658151" s="33"/>
      <c r="T658151" s="33"/>
    </row>
    <row r="658168" spans="19:20">
      <c r="S658168" s="33"/>
      <c r="T658168" s="33"/>
    </row>
    <row r="658185" spans="19:20">
      <c r="S658185" s="33"/>
      <c r="T658185" s="33"/>
    </row>
    <row r="658202" spans="19:20">
      <c r="S658202" s="33"/>
      <c r="T658202" s="33"/>
    </row>
    <row r="658219" spans="19:20">
      <c r="S658219" s="33"/>
      <c r="T658219" s="33"/>
    </row>
    <row r="658236" spans="19:20">
      <c r="S658236" s="33"/>
      <c r="T658236" s="33"/>
    </row>
    <row r="658253" spans="19:20">
      <c r="S658253" s="33"/>
      <c r="T658253" s="33"/>
    </row>
    <row r="658270" spans="19:20">
      <c r="S658270" s="33"/>
      <c r="T658270" s="33"/>
    </row>
    <row r="658287" spans="19:20">
      <c r="S658287" s="33"/>
      <c r="T658287" s="33"/>
    </row>
    <row r="658304" spans="19:20">
      <c r="S658304" s="33"/>
      <c r="T658304" s="33"/>
    </row>
    <row r="658321" spans="19:20">
      <c r="S658321" s="33"/>
      <c r="T658321" s="33"/>
    </row>
    <row r="658338" spans="19:20">
      <c r="S658338" s="33"/>
      <c r="T658338" s="33"/>
    </row>
    <row r="658355" spans="19:20">
      <c r="S658355" s="33"/>
      <c r="T658355" s="33"/>
    </row>
    <row r="658372" spans="19:20">
      <c r="S658372" s="33"/>
      <c r="T658372" s="33"/>
    </row>
    <row r="658389" spans="19:20">
      <c r="S658389" s="33"/>
      <c r="T658389" s="33"/>
    </row>
    <row r="658406" spans="19:20">
      <c r="S658406" s="33"/>
      <c r="T658406" s="33"/>
    </row>
    <row r="658423" spans="19:20">
      <c r="S658423" s="33"/>
      <c r="T658423" s="33"/>
    </row>
    <row r="658440" spans="19:20">
      <c r="S658440" s="33"/>
      <c r="T658440" s="33"/>
    </row>
    <row r="658457" spans="19:20">
      <c r="S658457" s="33"/>
      <c r="T658457" s="33"/>
    </row>
    <row r="658474" spans="19:20">
      <c r="S658474" s="33"/>
      <c r="T658474" s="33"/>
    </row>
    <row r="658491" spans="19:20">
      <c r="S658491" s="33"/>
      <c r="T658491" s="33"/>
    </row>
    <row r="658508" spans="19:20">
      <c r="S658508" s="33"/>
      <c r="T658508" s="33"/>
    </row>
    <row r="658525" spans="19:20">
      <c r="S658525" s="33"/>
      <c r="T658525" s="33"/>
    </row>
    <row r="658542" spans="19:20">
      <c r="S658542" s="33"/>
      <c r="T658542" s="33"/>
    </row>
    <row r="658559" spans="19:20">
      <c r="S658559" s="33"/>
      <c r="T658559" s="33"/>
    </row>
    <row r="658576" spans="19:20">
      <c r="S658576" s="33"/>
      <c r="T658576" s="33"/>
    </row>
    <row r="658593" spans="19:20">
      <c r="S658593" s="33"/>
      <c r="T658593" s="33"/>
    </row>
    <row r="658610" spans="19:20">
      <c r="S658610" s="33"/>
      <c r="T658610" s="33"/>
    </row>
    <row r="658627" spans="19:20">
      <c r="S658627" s="33"/>
      <c r="T658627" s="33"/>
    </row>
    <row r="658644" spans="19:20">
      <c r="S658644" s="33"/>
      <c r="T658644" s="33"/>
    </row>
    <row r="658661" spans="19:20">
      <c r="S658661" s="33"/>
      <c r="T658661" s="33"/>
    </row>
    <row r="658678" spans="19:20">
      <c r="S658678" s="33"/>
      <c r="T658678" s="33"/>
    </row>
    <row r="658695" spans="19:20">
      <c r="S658695" s="33"/>
      <c r="T658695" s="33"/>
    </row>
    <row r="658712" spans="19:20">
      <c r="S658712" s="33"/>
      <c r="T658712" s="33"/>
    </row>
    <row r="658729" spans="19:20">
      <c r="S658729" s="33"/>
      <c r="T658729" s="33"/>
    </row>
    <row r="658746" spans="19:20">
      <c r="S658746" s="33"/>
      <c r="T658746" s="33"/>
    </row>
    <row r="658763" spans="19:20">
      <c r="S658763" s="33"/>
      <c r="T658763" s="33"/>
    </row>
    <row r="658780" spans="19:20">
      <c r="S658780" s="33"/>
      <c r="T658780" s="33"/>
    </row>
    <row r="658797" spans="19:20">
      <c r="S658797" s="33"/>
      <c r="T658797" s="33"/>
    </row>
    <row r="658814" spans="19:20">
      <c r="S658814" s="33"/>
      <c r="T658814" s="33"/>
    </row>
    <row r="658831" spans="19:20">
      <c r="S658831" s="33"/>
      <c r="T658831" s="33"/>
    </row>
    <row r="658848" spans="19:20">
      <c r="S658848" s="33"/>
      <c r="T658848" s="33"/>
    </row>
    <row r="658865" spans="19:20">
      <c r="S658865" s="33"/>
      <c r="T658865" s="33"/>
    </row>
    <row r="658882" spans="19:20">
      <c r="S658882" s="33"/>
      <c r="T658882" s="33"/>
    </row>
    <row r="658899" spans="19:20">
      <c r="S658899" s="33"/>
      <c r="T658899" s="33"/>
    </row>
    <row r="658916" spans="19:20">
      <c r="S658916" s="33"/>
      <c r="T658916" s="33"/>
    </row>
    <row r="658933" spans="19:20">
      <c r="S658933" s="33"/>
      <c r="T658933" s="33"/>
    </row>
    <row r="658950" spans="19:20">
      <c r="S658950" s="33"/>
      <c r="T658950" s="33"/>
    </row>
    <row r="658967" spans="19:20">
      <c r="S658967" s="33"/>
      <c r="T658967" s="33"/>
    </row>
    <row r="658984" spans="19:20">
      <c r="S658984" s="33"/>
      <c r="T658984" s="33"/>
    </row>
    <row r="659001" spans="19:20">
      <c r="S659001" s="33"/>
      <c r="T659001" s="33"/>
    </row>
    <row r="659018" spans="19:20">
      <c r="S659018" s="33"/>
      <c r="T659018" s="33"/>
    </row>
    <row r="659035" spans="19:20">
      <c r="S659035" s="33"/>
      <c r="T659035" s="33"/>
    </row>
    <row r="659052" spans="19:20">
      <c r="S659052" s="33"/>
      <c r="T659052" s="33"/>
    </row>
    <row r="659069" spans="19:20">
      <c r="S659069" s="33"/>
      <c r="T659069" s="33"/>
    </row>
    <row r="659086" spans="19:20">
      <c r="S659086" s="33"/>
      <c r="T659086" s="33"/>
    </row>
    <row r="659103" spans="19:20">
      <c r="S659103" s="33"/>
      <c r="T659103" s="33"/>
    </row>
    <row r="659120" spans="19:20">
      <c r="S659120" s="33"/>
      <c r="T659120" s="33"/>
    </row>
    <row r="659137" spans="19:20">
      <c r="S659137" s="33"/>
      <c r="T659137" s="33"/>
    </row>
    <row r="659154" spans="19:20">
      <c r="S659154" s="33"/>
      <c r="T659154" s="33"/>
    </row>
    <row r="659171" spans="19:20">
      <c r="S659171" s="33"/>
      <c r="T659171" s="33"/>
    </row>
    <row r="659188" spans="19:20">
      <c r="S659188" s="33"/>
      <c r="T659188" s="33"/>
    </row>
    <row r="659205" spans="19:20">
      <c r="S659205" s="33"/>
      <c r="T659205" s="33"/>
    </row>
    <row r="659222" spans="19:20">
      <c r="S659222" s="33"/>
      <c r="T659222" s="33"/>
    </row>
    <row r="659239" spans="19:20">
      <c r="S659239" s="33"/>
      <c r="T659239" s="33"/>
    </row>
    <row r="659256" spans="19:20">
      <c r="S659256" s="33"/>
      <c r="T659256" s="33"/>
    </row>
    <row r="659273" spans="19:20">
      <c r="S659273" s="33"/>
      <c r="T659273" s="33"/>
    </row>
    <row r="659290" spans="19:20">
      <c r="S659290" s="33"/>
      <c r="T659290" s="33"/>
    </row>
    <row r="659307" spans="19:20">
      <c r="S659307" s="33"/>
      <c r="T659307" s="33"/>
    </row>
    <row r="659324" spans="19:20">
      <c r="S659324" s="33"/>
      <c r="T659324" s="33"/>
    </row>
    <row r="659341" spans="19:20">
      <c r="S659341" s="33"/>
      <c r="T659341" s="33"/>
    </row>
    <row r="659358" spans="19:20">
      <c r="S659358" s="33"/>
      <c r="T659358" s="33"/>
    </row>
    <row r="659375" spans="19:20">
      <c r="S659375" s="33"/>
      <c r="T659375" s="33"/>
    </row>
    <row r="659392" spans="19:20">
      <c r="S659392" s="33"/>
      <c r="T659392" s="33"/>
    </row>
    <row r="659409" spans="19:20">
      <c r="S659409" s="33"/>
      <c r="T659409" s="33"/>
    </row>
    <row r="659426" spans="19:20">
      <c r="S659426" s="33"/>
      <c r="T659426" s="33"/>
    </row>
    <row r="659443" spans="19:20">
      <c r="S659443" s="33"/>
      <c r="T659443" s="33"/>
    </row>
    <row r="659460" spans="19:20">
      <c r="S659460" s="33"/>
      <c r="T659460" s="33"/>
    </row>
    <row r="659477" spans="19:20">
      <c r="S659477" s="33"/>
      <c r="T659477" s="33"/>
    </row>
    <row r="659494" spans="19:20">
      <c r="S659494" s="33"/>
      <c r="T659494" s="33"/>
    </row>
    <row r="659511" spans="19:20">
      <c r="S659511" s="33"/>
      <c r="T659511" s="33"/>
    </row>
    <row r="659528" spans="19:20">
      <c r="S659528" s="33"/>
      <c r="T659528" s="33"/>
    </row>
    <row r="659545" spans="19:20">
      <c r="S659545" s="33"/>
      <c r="T659545" s="33"/>
    </row>
    <row r="659562" spans="19:20">
      <c r="S659562" s="33"/>
      <c r="T659562" s="33"/>
    </row>
    <row r="659579" spans="19:20">
      <c r="S659579" s="33"/>
      <c r="T659579" s="33"/>
    </row>
    <row r="659596" spans="19:20">
      <c r="S659596" s="33"/>
      <c r="T659596" s="33"/>
    </row>
    <row r="659613" spans="19:20">
      <c r="S659613" s="33"/>
      <c r="T659613" s="33"/>
    </row>
    <row r="659630" spans="19:20">
      <c r="S659630" s="33"/>
      <c r="T659630" s="33"/>
    </row>
    <row r="659647" spans="19:20">
      <c r="S659647" s="33"/>
      <c r="T659647" s="33"/>
    </row>
    <row r="659664" spans="19:20">
      <c r="S659664" s="33"/>
      <c r="T659664" s="33"/>
    </row>
    <row r="659681" spans="19:20">
      <c r="S659681" s="33"/>
      <c r="T659681" s="33"/>
    </row>
    <row r="659698" spans="19:20">
      <c r="S659698" s="33"/>
      <c r="T659698" s="33"/>
    </row>
    <row r="659715" spans="19:20">
      <c r="S659715" s="33"/>
      <c r="T659715" s="33"/>
    </row>
    <row r="659732" spans="19:20">
      <c r="S659732" s="33"/>
      <c r="T659732" s="33"/>
    </row>
    <row r="659749" spans="19:20">
      <c r="S659749" s="33"/>
      <c r="T659749" s="33"/>
    </row>
    <row r="659766" spans="19:20">
      <c r="S659766" s="33"/>
      <c r="T659766" s="33"/>
    </row>
    <row r="659783" spans="19:20">
      <c r="S659783" s="33"/>
      <c r="T659783" s="33"/>
    </row>
    <row r="659800" spans="19:20">
      <c r="S659800" s="33"/>
      <c r="T659800" s="33"/>
    </row>
    <row r="659817" spans="19:20">
      <c r="S659817" s="33"/>
      <c r="T659817" s="33"/>
    </row>
    <row r="659834" spans="19:20">
      <c r="S659834" s="33"/>
      <c r="T659834" s="33"/>
    </row>
    <row r="659851" spans="19:20">
      <c r="S659851" s="33"/>
      <c r="T659851" s="33"/>
    </row>
    <row r="659868" spans="19:20">
      <c r="S659868" s="33"/>
      <c r="T659868" s="33"/>
    </row>
    <row r="659885" spans="19:20">
      <c r="S659885" s="33"/>
      <c r="T659885" s="33"/>
    </row>
    <row r="659902" spans="19:20">
      <c r="S659902" s="33"/>
      <c r="T659902" s="33"/>
    </row>
    <row r="659919" spans="19:20">
      <c r="S659919" s="33"/>
      <c r="T659919" s="33"/>
    </row>
    <row r="659936" spans="19:20">
      <c r="S659936" s="33"/>
      <c r="T659936" s="33"/>
    </row>
    <row r="659953" spans="19:20">
      <c r="S659953" s="33"/>
      <c r="T659953" s="33"/>
    </row>
    <row r="659970" spans="19:20">
      <c r="S659970" s="33"/>
      <c r="T659970" s="33"/>
    </row>
    <row r="659987" spans="19:20">
      <c r="S659987" s="33"/>
      <c r="T659987" s="33"/>
    </row>
    <row r="660004" spans="19:20">
      <c r="S660004" s="33"/>
      <c r="T660004" s="33"/>
    </row>
    <row r="660021" spans="19:20">
      <c r="S660021" s="33"/>
      <c r="T660021" s="33"/>
    </row>
    <row r="660038" spans="19:20">
      <c r="S660038" s="33"/>
      <c r="T660038" s="33"/>
    </row>
    <row r="660055" spans="19:20">
      <c r="S660055" s="33"/>
      <c r="T660055" s="33"/>
    </row>
    <row r="660072" spans="19:20">
      <c r="S660072" s="33"/>
      <c r="T660072" s="33"/>
    </row>
    <row r="660089" spans="19:20">
      <c r="S660089" s="33"/>
      <c r="T660089" s="33"/>
    </row>
    <row r="660106" spans="19:20">
      <c r="S660106" s="33"/>
      <c r="T660106" s="33"/>
    </row>
    <row r="660123" spans="19:20">
      <c r="S660123" s="33"/>
      <c r="T660123" s="33"/>
    </row>
    <row r="660140" spans="19:20">
      <c r="S660140" s="33"/>
      <c r="T660140" s="33"/>
    </row>
    <row r="660157" spans="19:20">
      <c r="S660157" s="33"/>
      <c r="T660157" s="33"/>
    </row>
    <row r="660174" spans="19:20">
      <c r="S660174" s="33"/>
      <c r="T660174" s="33"/>
    </row>
    <row r="660191" spans="19:20">
      <c r="S660191" s="33"/>
      <c r="T660191" s="33"/>
    </row>
    <row r="660208" spans="19:20">
      <c r="S660208" s="33"/>
      <c r="T660208" s="33"/>
    </row>
    <row r="660225" spans="19:20">
      <c r="S660225" s="33"/>
      <c r="T660225" s="33"/>
    </row>
    <row r="660242" spans="19:20">
      <c r="S660242" s="33"/>
      <c r="T660242" s="33"/>
    </row>
    <row r="660259" spans="19:20">
      <c r="S660259" s="33"/>
      <c r="T660259" s="33"/>
    </row>
    <row r="660276" spans="19:20">
      <c r="S660276" s="33"/>
      <c r="T660276" s="33"/>
    </row>
    <row r="660293" spans="19:20">
      <c r="S660293" s="33"/>
      <c r="T660293" s="33"/>
    </row>
    <row r="660310" spans="19:20">
      <c r="S660310" s="33"/>
      <c r="T660310" s="33"/>
    </row>
    <row r="660327" spans="19:20">
      <c r="S660327" s="33"/>
      <c r="T660327" s="33"/>
    </row>
    <row r="660344" spans="19:20">
      <c r="S660344" s="33"/>
      <c r="T660344" s="33"/>
    </row>
    <row r="660361" spans="19:20">
      <c r="S660361" s="33"/>
      <c r="T660361" s="33"/>
    </row>
    <row r="660378" spans="19:20">
      <c r="S660378" s="33"/>
      <c r="T660378" s="33"/>
    </row>
    <row r="660395" spans="19:20">
      <c r="S660395" s="33"/>
      <c r="T660395" s="33"/>
    </row>
    <row r="660412" spans="19:20">
      <c r="S660412" s="33"/>
      <c r="T660412" s="33"/>
    </row>
    <row r="660429" spans="19:20">
      <c r="S660429" s="33"/>
      <c r="T660429" s="33"/>
    </row>
    <row r="660446" spans="19:20">
      <c r="S660446" s="33"/>
      <c r="T660446" s="33"/>
    </row>
    <row r="660463" spans="19:20">
      <c r="S660463" s="33"/>
      <c r="T660463" s="33"/>
    </row>
    <row r="660480" spans="19:20">
      <c r="S660480" s="33"/>
      <c r="T660480" s="33"/>
    </row>
    <row r="660497" spans="19:20">
      <c r="S660497" s="33"/>
      <c r="T660497" s="33"/>
    </row>
    <row r="660514" spans="19:20">
      <c r="S660514" s="33"/>
      <c r="T660514" s="33"/>
    </row>
    <row r="660531" spans="19:20">
      <c r="S660531" s="33"/>
      <c r="T660531" s="33"/>
    </row>
    <row r="660548" spans="19:20">
      <c r="S660548" s="33"/>
      <c r="T660548" s="33"/>
    </row>
    <row r="660565" spans="19:20">
      <c r="S660565" s="33"/>
      <c r="T660565" s="33"/>
    </row>
    <row r="660582" spans="19:20">
      <c r="S660582" s="33"/>
      <c r="T660582" s="33"/>
    </row>
    <row r="660599" spans="19:20">
      <c r="S660599" s="33"/>
      <c r="T660599" s="33"/>
    </row>
    <row r="660616" spans="19:20">
      <c r="S660616" s="33"/>
      <c r="T660616" s="33"/>
    </row>
    <row r="660633" spans="19:20">
      <c r="S660633" s="33"/>
      <c r="T660633" s="33"/>
    </row>
    <row r="660650" spans="19:20">
      <c r="S660650" s="33"/>
      <c r="T660650" s="33"/>
    </row>
    <row r="660667" spans="19:20">
      <c r="S660667" s="33"/>
      <c r="T660667" s="33"/>
    </row>
    <row r="660684" spans="19:20">
      <c r="S660684" s="33"/>
      <c r="T660684" s="33"/>
    </row>
    <row r="660701" spans="19:20">
      <c r="S660701" s="33"/>
      <c r="T660701" s="33"/>
    </row>
    <row r="660718" spans="19:20">
      <c r="S660718" s="33"/>
      <c r="T660718" s="33"/>
    </row>
    <row r="660735" spans="19:20">
      <c r="S660735" s="33"/>
      <c r="T660735" s="33"/>
    </row>
    <row r="660752" spans="19:20">
      <c r="S660752" s="33"/>
      <c r="T660752" s="33"/>
    </row>
    <row r="660769" spans="19:20">
      <c r="S660769" s="33"/>
      <c r="T660769" s="33"/>
    </row>
    <row r="660786" spans="19:20">
      <c r="S660786" s="33"/>
      <c r="T660786" s="33"/>
    </row>
    <row r="660803" spans="19:20">
      <c r="S660803" s="33"/>
      <c r="T660803" s="33"/>
    </row>
    <row r="660820" spans="19:20">
      <c r="S660820" s="33"/>
      <c r="T660820" s="33"/>
    </row>
    <row r="660837" spans="19:20">
      <c r="S660837" s="33"/>
      <c r="T660837" s="33"/>
    </row>
    <row r="660854" spans="19:20">
      <c r="S660854" s="33"/>
      <c r="T660854" s="33"/>
    </row>
    <row r="660871" spans="19:20">
      <c r="S660871" s="33"/>
      <c r="T660871" s="33"/>
    </row>
    <row r="660888" spans="19:20">
      <c r="S660888" s="33"/>
      <c r="T660888" s="33"/>
    </row>
    <row r="660905" spans="19:20">
      <c r="S660905" s="33"/>
      <c r="T660905" s="33"/>
    </row>
    <row r="660922" spans="19:20">
      <c r="S660922" s="33"/>
      <c r="T660922" s="33"/>
    </row>
    <row r="660939" spans="19:20">
      <c r="S660939" s="33"/>
      <c r="T660939" s="33"/>
    </row>
    <row r="660956" spans="19:20">
      <c r="S660956" s="33"/>
      <c r="T660956" s="33"/>
    </row>
    <row r="660973" spans="19:20">
      <c r="S660973" s="33"/>
      <c r="T660973" s="33"/>
    </row>
    <row r="660990" spans="19:20">
      <c r="S660990" s="33"/>
      <c r="T660990" s="33"/>
    </row>
    <row r="661007" spans="19:20">
      <c r="S661007" s="33"/>
      <c r="T661007" s="33"/>
    </row>
    <row r="661024" spans="19:20">
      <c r="S661024" s="33"/>
      <c r="T661024" s="33"/>
    </row>
    <row r="661041" spans="19:20">
      <c r="S661041" s="33"/>
      <c r="T661041" s="33"/>
    </row>
    <row r="661058" spans="19:20">
      <c r="S661058" s="33"/>
      <c r="T661058" s="33"/>
    </row>
    <row r="661075" spans="19:20">
      <c r="S661075" s="33"/>
      <c r="T661075" s="33"/>
    </row>
    <row r="661092" spans="19:20">
      <c r="S661092" s="33"/>
      <c r="T661092" s="33"/>
    </row>
    <row r="661109" spans="19:20">
      <c r="S661109" s="33"/>
      <c r="T661109" s="33"/>
    </row>
    <row r="661126" spans="19:20">
      <c r="S661126" s="33"/>
      <c r="T661126" s="33"/>
    </row>
    <row r="661143" spans="19:20">
      <c r="S661143" s="33"/>
      <c r="T661143" s="33"/>
    </row>
    <row r="661160" spans="19:20">
      <c r="S661160" s="33"/>
      <c r="T661160" s="33"/>
    </row>
    <row r="661177" spans="19:20">
      <c r="S661177" s="33"/>
      <c r="T661177" s="33"/>
    </row>
    <row r="661194" spans="19:20">
      <c r="S661194" s="33"/>
      <c r="T661194" s="33"/>
    </row>
    <row r="661211" spans="19:20">
      <c r="S661211" s="33"/>
      <c r="T661211" s="33"/>
    </row>
    <row r="661228" spans="19:20">
      <c r="S661228" s="33"/>
      <c r="T661228" s="33"/>
    </row>
    <row r="661245" spans="19:20">
      <c r="S661245" s="33"/>
      <c r="T661245" s="33"/>
    </row>
    <row r="661262" spans="19:20">
      <c r="S661262" s="33"/>
      <c r="T661262" s="33"/>
    </row>
    <row r="661279" spans="19:20">
      <c r="S661279" s="33"/>
      <c r="T661279" s="33"/>
    </row>
    <row r="661296" spans="19:20">
      <c r="S661296" s="33"/>
      <c r="T661296" s="33"/>
    </row>
    <row r="661313" spans="19:20">
      <c r="S661313" s="33"/>
      <c r="T661313" s="33"/>
    </row>
    <row r="661330" spans="19:20">
      <c r="S661330" s="33"/>
      <c r="T661330" s="33"/>
    </row>
    <row r="661347" spans="19:20">
      <c r="S661347" s="33"/>
      <c r="T661347" s="33"/>
    </row>
    <row r="661364" spans="19:20">
      <c r="S661364" s="33"/>
      <c r="T661364" s="33"/>
    </row>
    <row r="661381" spans="19:20">
      <c r="S661381" s="33"/>
      <c r="T661381" s="33"/>
    </row>
    <row r="661398" spans="19:20">
      <c r="S661398" s="33"/>
      <c r="T661398" s="33"/>
    </row>
    <row r="661415" spans="19:20">
      <c r="S661415" s="33"/>
      <c r="T661415" s="33"/>
    </row>
    <row r="661432" spans="19:20">
      <c r="S661432" s="33"/>
      <c r="T661432" s="33"/>
    </row>
    <row r="661449" spans="19:20">
      <c r="S661449" s="33"/>
      <c r="T661449" s="33"/>
    </row>
    <row r="661466" spans="19:20">
      <c r="S661466" s="33"/>
      <c r="T661466" s="33"/>
    </row>
    <row r="661483" spans="19:20">
      <c r="S661483" s="33"/>
      <c r="T661483" s="33"/>
    </row>
    <row r="661500" spans="19:20">
      <c r="S661500" s="33"/>
      <c r="T661500" s="33"/>
    </row>
    <row r="661517" spans="19:20">
      <c r="S661517" s="33"/>
      <c r="T661517" s="33"/>
    </row>
    <row r="661534" spans="19:20">
      <c r="S661534" s="33"/>
      <c r="T661534" s="33"/>
    </row>
    <row r="661551" spans="19:20">
      <c r="S661551" s="33"/>
      <c r="T661551" s="33"/>
    </row>
    <row r="661568" spans="19:20">
      <c r="S661568" s="33"/>
      <c r="T661568" s="33"/>
    </row>
    <row r="661585" spans="19:20">
      <c r="S661585" s="33"/>
      <c r="T661585" s="33"/>
    </row>
    <row r="661602" spans="19:20">
      <c r="S661602" s="33"/>
      <c r="T661602" s="33"/>
    </row>
    <row r="661619" spans="19:20">
      <c r="S661619" s="33"/>
      <c r="T661619" s="33"/>
    </row>
    <row r="661636" spans="19:20">
      <c r="S661636" s="33"/>
      <c r="T661636" s="33"/>
    </row>
    <row r="661653" spans="19:20">
      <c r="S661653" s="33"/>
      <c r="T661653" s="33"/>
    </row>
    <row r="661670" spans="19:20">
      <c r="S661670" s="33"/>
      <c r="T661670" s="33"/>
    </row>
    <row r="661687" spans="19:20">
      <c r="S661687" s="33"/>
      <c r="T661687" s="33"/>
    </row>
    <row r="661704" spans="19:20">
      <c r="S661704" s="33"/>
      <c r="T661704" s="33"/>
    </row>
    <row r="661721" spans="19:20">
      <c r="S661721" s="33"/>
      <c r="T661721" s="33"/>
    </row>
    <row r="661738" spans="19:20">
      <c r="S661738" s="33"/>
      <c r="T661738" s="33"/>
    </row>
    <row r="661755" spans="19:20">
      <c r="S661755" s="33"/>
      <c r="T661755" s="33"/>
    </row>
    <row r="661772" spans="19:20">
      <c r="S661772" s="33"/>
      <c r="T661772" s="33"/>
    </row>
    <row r="661789" spans="19:20">
      <c r="S661789" s="33"/>
      <c r="T661789" s="33"/>
    </row>
    <row r="661806" spans="19:20">
      <c r="S661806" s="33"/>
      <c r="T661806" s="33"/>
    </row>
    <row r="661823" spans="19:20">
      <c r="S661823" s="33"/>
      <c r="T661823" s="33"/>
    </row>
    <row r="661840" spans="19:20">
      <c r="S661840" s="33"/>
      <c r="T661840" s="33"/>
    </row>
    <row r="661857" spans="19:20">
      <c r="S661857" s="33"/>
      <c r="T661857" s="33"/>
    </row>
    <row r="661874" spans="19:20">
      <c r="S661874" s="33"/>
      <c r="T661874" s="33"/>
    </row>
    <row r="661891" spans="19:20">
      <c r="S661891" s="33"/>
      <c r="T661891" s="33"/>
    </row>
    <row r="661908" spans="19:20">
      <c r="S661908" s="33"/>
      <c r="T661908" s="33"/>
    </row>
    <row r="661925" spans="19:20">
      <c r="S661925" s="33"/>
      <c r="T661925" s="33"/>
    </row>
    <row r="661942" spans="19:20">
      <c r="S661942" s="33"/>
      <c r="T661942" s="33"/>
    </row>
    <row r="661959" spans="19:20">
      <c r="S661959" s="33"/>
      <c r="T661959" s="33"/>
    </row>
    <row r="661976" spans="19:20">
      <c r="S661976" s="33"/>
      <c r="T661976" s="33"/>
    </row>
    <row r="661993" spans="19:20">
      <c r="S661993" s="33"/>
      <c r="T661993" s="33"/>
    </row>
    <row r="662010" spans="19:20">
      <c r="S662010" s="33"/>
      <c r="T662010" s="33"/>
    </row>
    <row r="662027" spans="19:20">
      <c r="S662027" s="33"/>
      <c r="T662027" s="33"/>
    </row>
    <row r="662044" spans="19:20">
      <c r="S662044" s="33"/>
      <c r="T662044" s="33"/>
    </row>
    <row r="662061" spans="19:20">
      <c r="S662061" s="33"/>
      <c r="T662061" s="33"/>
    </row>
    <row r="662078" spans="19:20">
      <c r="S662078" s="33"/>
      <c r="T662078" s="33"/>
    </row>
    <row r="662095" spans="19:20">
      <c r="S662095" s="33"/>
      <c r="T662095" s="33"/>
    </row>
    <row r="662112" spans="19:20">
      <c r="S662112" s="33"/>
      <c r="T662112" s="33"/>
    </row>
    <row r="662129" spans="19:20">
      <c r="S662129" s="33"/>
      <c r="T662129" s="33"/>
    </row>
    <row r="662146" spans="19:20">
      <c r="S662146" s="33"/>
      <c r="T662146" s="33"/>
    </row>
    <row r="662163" spans="19:20">
      <c r="S662163" s="33"/>
      <c r="T662163" s="33"/>
    </row>
    <row r="662180" spans="19:20">
      <c r="S662180" s="33"/>
      <c r="T662180" s="33"/>
    </row>
    <row r="662197" spans="19:20">
      <c r="S662197" s="33"/>
      <c r="T662197" s="33"/>
    </row>
    <row r="662214" spans="19:20">
      <c r="S662214" s="33"/>
      <c r="T662214" s="33"/>
    </row>
    <row r="662231" spans="19:20">
      <c r="S662231" s="33"/>
      <c r="T662231" s="33"/>
    </row>
    <row r="662248" spans="19:20">
      <c r="S662248" s="33"/>
      <c r="T662248" s="33"/>
    </row>
    <row r="662265" spans="19:20">
      <c r="S662265" s="33"/>
      <c r="T662265" s="33"/>
    </row>
    <row r="662282" spans="19:20">
      <c r="S662282" s="33"/>
      <c r="T662282" s="33"/>
    </row>
    <row r="662299" spans="19:20">
      <c r="S662299" s="33"/>
      <c r="T662299" s="33"/>
    </row>
    <row r="662316" spans="19:20">
      <c r="S662316" s="33"/>
      <c r="T662316" s="33"/>
    </row>
    <row r="662333" spans="19:20">
      <c r="S662333" s="33"/>
      <c r="T662333" s="33"/>
    </row>
    <row r="662350" spans="19:20">
      <c r="S662350" s="33"/>
      <c r="T662350" s="33"/>
    </row>
    <row r="662367" spans="19:20">
      <c r="S662367" s="33"/>
      <c r="T662367" s="33"/>
    </row>
    <row r="662384" spans="19:20">
      <c r="S662384" s="33"/>
      <c r="T662384" s="33"/>
    </row>
    <row r="662401" spans="19:20">
      <c r="S662401" s="33"/>
      <c r="T662401" s="33"/>
    </row>
    <row r="662418" spans="19:20">
      <c r="S662418" s="33"/>
      <c r="T662418" s="33"/>
    </row>
    <row r="662435" spans="19:20">
      <c r="S662435" s="33"/>
      <c r="T662435" s="33"/>
    </row>
    <row r="662452" spans="19:20">
      <c r="S662452" s="33"/>
      <c r="T662452" s="33"/>
    </row>
    <row r="662469" spans="19:20">
      <c r="S662469" s="33"/>
      <c r="T662469" s="33"/>
    </row>
    <row r="662486" spans="19:20">
      <c r="S662486" s="33"/>
      <c r="T662486" s="33"/>
    </row>
    <row r="662503" spans="19:20">
      <c r="S662503" s="33"/>
      <c r="T662503" s="33"/>
    </row>
    <row r="662520" spans="19:20">
      <c r="S662520" s="33"/>
      <c r="T662520" s="33"/>
    </row>
    <row r="662537" spans="19:20">
      <c r="S662537" s="33"/>
      <c r="T662537" s="33"/>
    </row>
    <row r="662554" spans="19:20">
      <c r="S662554" s="33"/>
      <c r="T662554" s="33"/>
    </row>
    <row r="662571" spans="19:20">
      <c r="S662571" s="33"/>
      <c r="T662571" s="33"/>
    </row>
    <row r="662588" spans="19:20">
      <c r="S662588" s="33"/>
      <c r="T662588" s="33"/>
    </row>
    <row r="662605" spans="19:20">
      <c r="S662605" s="33"/>
      <c r="T662605" s="33"/>
    </row>
    <row r="662622" spans="19:20">
      <c r="S662622" s="33"/>
      <c r="T662622" s="33"/>
    </row>
    <row r="662639" spans="19:20">
      <c r="S662639" s="33"/>
      <c r="T662639" s="33"/>
    </row>
    <row r="662656" spans="19:20">
      <c r="S662656" s="33"/>
      <c r="T662656" s="33"/>
    </row>
    <row r="662673" spans="19:20">
      <c r="S662673" s="33"/>
      <c r="T662673" s="33"/>
    </row>
    <row r="662690" spans="19:20">
      <c r="S662690" s="33"/>
      <c r="T662690" s="33"/>
    </row>
    <row r="662707" spans="19:20">
      <c r="S662707" s="33"/>
      <c r="T662707" s="33"/>
    </row>
    <row r="662724" spans="19:20">
      <c r="S662724" s="33"/>
      <c r="T662724" s="33"/>
    </row>
    <row r="662741" spans="19:20">
      <c r="S662741" s="33"/>
      <c r="T662741" s="33"/>
    </row>
    <row r="662758" spans="19:20">
      <c r="S662758" s="33"/>
      <c r="T662758" s="33"/>
    </row>
    <row r="662775" spans="19:20">
      <c r="S662775" s="33"/>
      <c r="T662775" s="33"/>
    </row>
    <row r="662792" spans="19:20">
      <c r="S662792" s="33"/>
      <c r="T662792" s="33"/>
    </row>
    <row r="662809" spans="19:20">
      <c r="S662809" s="33"/>
      <c r="T662809" s="33"/>
    </row>
    <row r="662826" spans="19:20">
      <c r="S662826" s="33"/>
      <c r="T662826" s="33"/>
    </row>
    <row r="662843" spans="19:20">
      <c r="S662843" s="33"/>
      <c r="T662843" s="33"/>
    </row>
    <row r="662860" spans="19:20">
      <c r="S662860" s="33"/>
      <c r="T662860" s="33"/>
    </row>
    <row r="662877" spans="19:20">
      <c r="S662877" s="33"/>
      <c r="T662877" s="33"/>
    </row>
    <row r="662894" spans="19:20">
      <c r="S662894" s="33"/>
      <c r="T662894" s="33"/>
    </row>
    <row r="662911" spans="19:20">
      <c r="S662911" s="33"/>
      <c r="T662911" s="33"/>
    </row>
    <row r="662928" spans="19:20">
      <c r="S662928" s="33"/>
      <c r="T662928" s="33"/>
    </row>
    <row r="662945" spans="19:20">
      <c r="S662945" s="33"/>
      <c r="T662945" s="33"/>
    </row>
    <row r="662962" spans="19:20">
      <c r="S662962" s="33"/>
      <c r="T662962" s="33"/>
    </row>
    <row r="662979" spans="19:20">
      <c r="S662979" s="33"/>
      <c r="T662979" s="33"/>
    </row>
    <row r="662996" spans="19:20">
      <c r="S662996" s="33"/>
      <c r="T662996" s="33"/>
    </row>
    <row r="663013" spans="19:20">
      <c r="S663013" s="33"/>
      <c r="T663013" s="33"/>
    </row>
    <row r="663030" spans="19:20">
      <c r="S663030" s="33"/>
      <c r="T663030" s="33"/>
    </row>
    <row r="663047" spans="19:20">
      <c r="S663047" s="33"/>
      <c r="T663047" s="33"/>
    </row>
    <row r="663064" spans="19:20">
      <c r="S663064" s="33"/>
      <c r="T663064" s="33"/>
    </row>
    <row r="663081" spans="19:20">
      <c r="S663081" s="33"/>
      <c r="T663081" s="33"/>
    </row>
    <row r="663098" spans="19:20">
      <c r="S663098" s="33"/>
      <c r="T663098" s="33"/>
    </row>
    <row r="663115" spans="19:20">
      <c r="S663115" s="33"/>
      <c r="T663115" s="33"/>
    </row>
    <row r="663132" spans="19:20">
      <c r="S663132" s="33"/>
      <c r="T663132" s="33"/>
    </row>
    <row r="663149" spans="19:20">
      <c r="S663149" s="33"/>
      <c r="T663149" s="33"/>
    </row>
    <row r="663166" spans="19:20">
      <c r="S663166" s="33"/>
      <c r="T663166" s="33"/>
    </row>
    <row r="663183" spans="19:20">
      <c r="S663183" s="33"/>
      <c r="T663183" s="33"/>
    </row>
    <row r="663200" spans="19:20">
      <c r="S663200" s="33"/>
      <c r="T663200" s="33"/>
    </row>
    <row r="663217" spans="19:20">
      <c r="S663217" s="33"/>
      <c r="T663217" s="33"/>
    </row>
    <row r="663234" spans="19:20">
      <c r="S663234" s="33"/>
      <c r="T663234" s="33"/>
    </row>
    <row r="663251" spans="19:20">
      <c r="S663251" s="33"/>
      <c r="T663251" s="33"/>
    </row>
    <row r="663268" spans="19:20">
      <c r="S663268" s="33"/>
      <c r="T663268" s="33"/>
    </row>
    <row r="663285" spans="19:20">
      <c r="S663285" s="33"/>
      <c r="T663285" s="33"/>
    </row>
    <row r="663302" spans="19:20">
      <c r="S663302" s="33"/>
      <c r="T663302" s="33"/>
    </row>
    <row r="663319" spans="19:20">
      <c r="S663319" s="33"/>
      <c r="T663319" s="33"/>
    </row>
    <row r="663336" spans="19:20">
      <c r="S663336" s="33"/>
      <c r="T663336" s="33"/>
    </row>
    <row r="663353" spans="19:20">
      <c r="S663353" s="33"/>
      <c r="T663353" s="33"/>
    </row>
    <row r="663370" spans="19:20">
      <c r="S663370" s="33"/>
      <c r="T663370" s="33"/>
    </row>
    <row r="663387" spans="19:20">
      <c r="S663387" s="33"/>
      <c r="T663387" s="33"/>
    </row>
    <row r="663404" spans="19:20">
      <c r="S663404" s="33"/>
      <c r="T663404" s="33"/>
    </row>
    <row r="663421" spans="19:20">
      <c r="S663421" s="33"/>
      <c r="T663421" s="33"/>
    </row>
    <row r="663438" spans="19:20">
      <c r="S663438" s="33"/>
      <c r="T663438" s="33"/>
    </row>
    <row r="663455" spans="19:20">
      <c r="S663455" s="33"/>
      <c r="T663455" s="33"/>
    </row>
    <row r="663472" spans="19:20">
      <c r="S663472" s="33"/>
      <c r="T663472" s="33"/>
    </row>
    <row r="663489" spans="19:20">
      <c r="S663489" s="33"/>
      <c r="T663489" s="33"/>
    </row>
    <row r="663506" spans="19:20">
      <c r="S663506" s="33"/>
      <c r="T663506" s="33"/>
    </row>
    <row r="663523" spans="19:20">
      <c r="S663523" s="33"/>
      <c r="T663523" s="33"/>
    </row>
    <row r="663540" spans="19:20">
      <c r="S663540" s="33"/>
      <c r="T663540" s="33"/>
    </row>
    <row r="663557" spans="19:20">
      <c r="S663557" s="33"/>
      <c r="T663557" s="33"/>
    </row>
    <row r="663574" spans="19:20">
      <c r="S663574" s="33"/>
      <c r="T663574" s="33"/>
    </row>
    <row r="663591" spans="19:20">
      <c r="S663591" s="33"/>
      <c r="T663591" s="33"/>
    </row>
    <row r="663608" spans="19:20">
      <c r="S663608" s="33"/>
      <c r="T663608" s="33"/>
    </row>
    <row r="663625" spans="19:20">
      <c r="S663625" s="33"/>
      <c r="T663625" s="33"/>
    </row>
    <row r="663642" spans="19:20">
      <c r="S663642" s="33"/>
      <c r="T663642" s="33"/>
    </row>
    <row r="663659" spans="19:20">
      <c r="S663659" s="33"/>
      <c r="T663659" s="33"/>
    </row>
    <row r="663676" spans="19:20">
      <c r="S663676" s="33"/>
      <c r="T663676" s="33"/>
    </row>
    <row r="663693" spans="19:20">
      <c r="S663693" s="33"/>
      <c r="T663693" s="33"/>
    </row>
    <row r="663710" spans="19:20">
      <c r="S663710" s="33"/>
      <c r="T663710" s="33"/>
    </row>
    <row r="663727" spans="19:20">
      <c r="S663727" s="33"/>
      <c r="T663727" s="33"/>
    </row>
    <row r="663744" spans="19:20">
      <c r="S663744" s="33"/>
      <c r="T663744" s="33"/>
    </row>
    <row r="663761" spans="19:20">
      <c r="S663761" s="33"/>
      <c r="T663761" s="33"/>
    </row>
    <row r="663778" spans="19:20">
      <c r="S663778" s="33"/>
      <c r="T663778" s="33"/>
    </row>
    <row r="663795" spans="19:20">
      <c r="S663795" s="33"/>
      <c r="T663795" s="33"/>
    </row>
    <row r="663812" spans="19:20">
      <c r="S663812" s="33"/>
      <c r="T663812" s="33"/>
    </row>
    <row r="663829" spans="19:20">
      <c r="S663829" s="33"/>
      <c r="T663829" s="33"/>
    </row>
    <row r="663846" spans="19:20">
      <c r="S663846" s="33"/>
      <c r="T663846" s="33"/>
    </row>
    <row r="663863" spans="19:20">
      <c r="S663863" s="33"/>
      <c r="T663863" s="33"/>
    </row>
    <row r="663880" spans="19:20">
      <c r="S663880" s="33"/>
      <c r="T663880" s="33"/>
    </row>
    <row r="663897" spans="19:20">
      <c r="S663897" s="33"/>
      <c r="T663897" s="33"/>
    </row>
    <row r="663914" spans="19:20">
      <c r="S663914" s="33"/>
      <c r="T663914" s="33"/>
    </row>
    <row r="663931" spans="19:20">
      <c r="S663931" s="33"/>
      <c r="T663931" s="33"/>
    </row>
    <row r="663948" spans="19:20">
      <c r="S663948" s="33"/>
      <c r="T663948" s="33"/>
    </row>
    <row r="663965" spans="19:20">
      <c r="S663965" s="33"/>
      <c r="T663965" s="33"/>
    </row>
    <row r="663982" spans="19:20">
      <c r="S663982" s="33"/>
      <c r="T663982" s="33"/>
    </row>
    <row r="663999" spans="19:20">
      <c r="S663999" s="33"/>
      <c r="T663999" s="33"/>
    </row>
    <row r="664016" spans="19:20">
      <c r="S664016" s="33"/>
      <c r="T664016" s="33"/>
    </row>
    <row r="664033" spans="19:20">
      <c r="S664033" s="33"/>
      <c r="T664033" s="33"/>
    </row>
    <row r="664050" spans="19:20">
      <c r="S664050" s="33"/>
      <c r="T664050" s="33"/>
    </row>
    <row r="664067" spans="19:20">
      <c r="S664067" s="33"/>
      <c r="T664067" s="33"/>
    </row>
    <row r="664084" spans="19:20">
      <c r="S664084" s="33"/>
      <c r="T664084" s="33"/>
    </row>
    <row r="664101" spans="19:20">
      <c r="S664101" s="33"/>
      <c r="T664101" s="33"/>
    </row>
    <row r="664118" spans="19:20">
      <c r="S664118" s="33"/>
      <c r="T664118" s="33"/>
    </row>
    <row r="664135" spans="19:20">
      <c r="S664135" s="33"/>
      <c r="T664135" s="33"/>
    </row>
    <row r="664152" spans="19:20">
      <c r="S664152" s="33"/>
      <c r="T664152" s="33"/>
    </row>
    <row r="664169" spans="19:20">
      <c r="S664169" s="33"/>
      <c r="T664169" s="33"/>
    </row>
    <row r="664186" spans="19:20">
      <c r="S664186" s="33"/>
      <c r="T664186" s="33"/>
    </row>
    <row r="664203" spans="19:20">
      <c r="S664203" s="33"/>
      <c r="T664203" s="33"/>
    </row>
    <row r="664220" spans="19:20">
      <c r="S664220" s="33"/>
      <c r="T664220" s="33"/>
    </row>
    <row r="664237" spans="19:20">
      <c r="S664237" s="33"/>
      <c r="T664237" s="33"/>
    </row>
    <row r="664254" spans="19:20">
      <c r="S664254" s="33"/>
      <c r="T664254" s="33"/>
    </row>
    <row r="664271" spans="19:20">
      <c r="S664271" s="33"/>
      <c r="T664271" s="33"/>
    </row>
    <row r="664288" spans="19:20">
      <c r="S664288" s="33"/>
      <c r="T664288" s="33"/>
    </row>
    <row r="664305" spans="19:20">
      <c r="S664305" s="33"/>
      <c r="T664305" s="33"/>
    </row>
    <row r="664322" spans="19:20">
      <c r="S664322" s="33"/>
      <c r="T664322" s="33"/>
    </row>
    <row r="664339" spans="19:20">
      <c r="S664339" s="33"/>
      <c r="T664339" s="33"/>
    </row>
    <row r="664356" spans="19:20">
      <c r="S664356" s="33"/>
      <c r="T664356" s="33"/>
    </row>
    <row r="664373" spans="19:20">
      <c r="S664373" s="33"/>
      <c r="T664373" s="33"/>
    </row>
    <row r="664390" spans="19:20">
      <c r="S664390" s="33"/>
      <c r="T664390" s="33"/>
    </row>
    <row r="664407" spans="19:20">
      <c r="S664407" s="33"/>
      <c r="T664407" s="33"/>
    </row>
    <row r="664424" spans="19:20">
      <c r="S664424" s="33"/>
      <c r="T664424" s="33"/>
    </row>
    <row r="664441" spans="19:20">
      <c r="S664441" s="33"/>
      <c r="T664441" s="33"/>
    </row>
    <row r="664458" spans="19:20">
      <c r="S664458" s="33"/>
      <c r="T664458" s="33"/>
    </row>
    <row r="664475" spans="19:20">
      <c r="S664475" s="33"/>
      <c r="T664475" s="33"/>
    </row>
    <row r="664492" spans="19:20">
      <c r="S664492" s="33"/>
      <c r="T664492" s="33"/>
    </row>
    <row r="664509" spans="19:20">
      <c r="S664509" s="33"/>
      <c r="T664509" s="33"/>
    </row>
    <row r="664526" spans="19:20">
      <c r="S664526" s="33"/>
      <c r="T664526" s="33"/>
    </row>
    <row r="664543" spans="19:20">
      <c r="S664543" s="33"/>
      <c r="T664543" s="33"/>
    </row>
    <row r="664560" spans="19:20">
      <c r="S664560" s="33"/>
      <c r="T664560" s="33"/>
    </row>
    <row r="664577" spans="19:20">
      <c r="S664577" s="33"/>
      <c r="T664577" s="33"/>
    </row>
    <row r="664594" spans="19:20">
      <c r="S664594" s="33"/>
      <c r="T664594" s="33"/>
    </row>
    <row r="664611" spans="19:20">
      <c r="S664611" s="33"/>
      <c r="T664611" s="33"/>
    </row>
    <row r="664628" spans="19:20">
      <c r="S664628" s="33"/>
      <c r="T664628" s="33"/>
    </row>
    <row r="664645" spans="19:20">
      <c r="S664645" s="33"/>
      <c r="T664645" s="33"/>
    </row>
    <row r="664662" spans="19:20">
      <c r="S664662" s="33"/>
      <c r="T664662" s="33"/>
    </row>
    <row r="664679" spans="19:20">
      <c r="S664679" s="33"/>
      <c r="T664679" s="33"/>
    </row>
    <row r="664696" spans="19:20">
      <c r="S664696" s="33"/>
      <c r="T664696" s="33"/>
    </row>
    <row r="664713" spans="19:20">
      <c r="S664713" s="33"/>
      <c r="T664713" s="33"/>
    </row>
    <row r="664730" spans="19:20">
      <c r="S664730" s="33"/>
      <c r="T664730" s="33"/>
    </row>
    <row r="664747" spans="19:20">
      <c r="S664747" s="33"/>
      <c r="T664747" s="33"/>
    </row>
    <row r="664764" spans="19:20">
      <c r="S664764" s="33"/>
      <c r="T664764" s="33"/>
    </row>
    <row r="664781" spans="19:20">
      <c r="S664781" s="33"/>
      <c r="T664781" s="33"/>
    </row>
    <row r="664798" spans="19:20">
      <c r="S664798" s="33"/>
      <c r="T664798" s="33"/>
    </row>
    <row r="664815" spans="19:20">
      <c r="S664815" s="33"/>
      <c r="T664815" s="33"/>
    </row>
    <row r="664832" spans="19:20">
      <c r="S664832" s="33"/>
      <c r="T664832" s="33"/>
    </row>
    <row r="664849" spans="19:20">
      <c r="S664849" s="33"/>
      <c r="T664849" s="33"/>
    </row>
    <row r="664866" spans="19:20">
      <c r="S664866" s="33"/>
      <c r="T664866" s="33"/>
    </row>
    <row r="664883" spans="19:20">
      <c r="S664883" s="33"/>
      <c r="T664883" s="33"/>
    </row>
    <row r="664900" spans="19:20">
      <c r="S664900" s="33"/>
      <c r="T664900" s="33"/>
    </row>
    <row r="664917" spans="19:20">
      <c r="S664917" s="33"/>
      <c r="T664917" s="33"/>
    </row>
    <row r="664934" spans="19:20">
      <c r="S664934" s="33"/>
      <c r="T664934" s="33"/>
    </row>
    <row r="664951" spans="19:20">
      <c r="S664951" s="33"/>
      <c r="T664951" s="33"/>
    </row>
    <row r="664968" spans="19:20">
      <c r="S664968" s="33"/>
      <c r="T664968" s="33"/>
    </row>
    <row r="664985" spans="19:20">
      <c r="S664985" s="33"/>
      <c r="T664985" s="33"/>
    </row>
    <row r="665002" spans="19:20">
      <c r="S665002" s="33"/>
      <c r="T665002" s="33"/>
    </row>
    <row r="665019" spans="19:20">
      <c r="S665019" s="33"/>
      <c r="T665019" s="33"/>
    </row>
    <row r="665036" spans="19:20">
      <c r="S665036" s="33"/>
      <c r="T665036" s="33"/>
    </row>
    <row r="665053" spans="19:20">
      <c r="S665053" s="33"/>
      <c r="T665053" s="33"/>
    </row>
    <row r="665070" spans="19:20">
      <c r="S665070" s="33"/>
      <c r="T665070" s="33"/>
    </row>
    <row r="665087" spans="19:20">
      <c r="S665087" s="33"/>
      <c r="T665087" s="33"/>
    </row>
    <row r="665104" spans="19:20">
      <c r="S665104" s="33"/>
      <c r="T665104" s="33"/>
    </row>
    <row r="665121" spans="19:20">
      <c r="S665121" s="33"/>
      <c r="T665121" s="33"/>
    </row>
    <row r="665138" spans="19:20">
      <c r="S665138" s="33"/>
      <c r="T665138" s="33"/>
    </row>
    <row r="665155" spans="19:20">
      <c r="S665155" s="33"/>
      <c r="T665155" s="33"/>
    </row>
    <row r="665172" spans="19:20">
      <c r="S665172" s="33"/>
      <c r="T665172" s="33"/>
    </row>
    <row r="665189" spans="19:20">
      <c r="S665189" s="33"/>
      <c r="T665189" s="33"/>
    </row>
    <row r="665206" spans="19:20">
      <c r="S665206" s="33"/>
      <c r="T665206" s="33"/>
    </row>
    <row r="665223" spans="19:20">
      <c r="S665223" s="33"/>
      <c r="T665223" s="33"/>
    </row>
    <row r="665240" spans="19:20">
      <c r="S665240" s="33"/>
      <c r="T665240" s="33"/>
    </row>
    <row r="665257" spans="19:20">
      <c r="S665257" s="33"/>
      <c r="T665257" s="33"/>
    </row>
    <row r="665274" spans="19:20">
      <c r="S665274" s="33"/>
      <c r="T665274" s="33"/>
    </row>
    <row r="665291" spans="19:20">
      <c r="S665291" s="33"/>
      <c r="T665291" s="33"/>
    </row>
    <row r="665308" spans="19:20">
      <c r="S665308" s="33"/>
      <c r="T665308" s="33"/>
    </row>
    <row r="665325" spans="19:20">
      <c r="S665325" s="33"/>
      <c r="T665325" s="33"/>
    </row>
    <row r="665342" spans="19:20">
      <c r="S665342" s="33"/>
      <c r="T665342" s="33"/>
    </row>
    <row r="665359" spans="19:20">
      <c r="S665359" s="33"/>
      <c r="T665359" s="33"/>
    </row>
    <row r="665376" spans="19:20">
      <c r="S665376" s="33"/>
      <c r="T665376" s="33"/>
    </row>
    <row r="665393" spans="19:20">
      <c r="S665393" s="33"/>
      <c r="T665393" s="33"/>
    </row>
    <row r="665410" spans="19:20">
      <c r="S665410" s="33"/>
      <c r="T665410" s="33"/>
    </row>
    <row r="665427" spans="19:20">
      <c r="S665427" s="33"/>
      <c r="T665427" s="33"/>
    </row>
    <row r="665444" spans="19:20">
      <c r="S665444" s="33"/>
      <c r="T665444" s="33"/>
    </row>
    <row r="665461" spans="19:20">
      <c r="S665461" s="33"/>
      <c r="T665461" s="33"/>
    </row>
    <row r="665478" spans="19:20">
      <c r="S665478" s="33"/>
      <c r="T665478" s="33"/>
    </row>
    <row r="665495" spans="19:20">
      <c r="S665495" s="33"/>
      <c r="T665495" s="33"/>
    </row>
    <row r="665512" spans="19:20">
      <c r="S665512" s="33"/>
      <c r="T665512" s="33"/>
    </row>
    <row r="665529" spans="19:20">
      <c r="S665529" s="33"/>
      <c r="T665529" s="33"/>
    </row>
    <row r="665546" spans="19:20">
      <c r="S665546" s="33"/>
      <c r="T665546" s="33"/>
    </row>
    <row r="665563" spans="19:20">
      <c r="S665563" s="33"/>
      <c r="T665563" s="33"/>
    </row>
    <row r="665580" spans="19:20">
      <c r="S665580" s="33"/>
      <c r="T665580" s="33"/>
    </row>
    <row r="665597" spans="19:20">
      <c r="S665597" s="33"/>
      <c r="T665597" s="33"/>
    </row>
    <row r="665614" spans="19:20">
      <c r="S665614" s="33"/>
      <c r="T665614" s="33"/>
    </row>
    <row r="665631" spans="19:20">
      <c r="S665631" s="33"/>
      <c r="T665631" s="33"/>
    </row>
    <row r="665648" spans="19:20">
      <c r="S665648" s="33"/>
      <c r="T665648" s="33"/>
    </row>
    <row r="665665" spans="19:20">
      <c r="S665665" s="33"/>
      <c r="T665665" s="33"/>
    </row>
    <row r="665682" spans="19:20">
      <c r="S665682" s="33"/>
      <c r="T665682" s="33"/>
    </row>
    <row r="665699" spans="19:20">
      <c r="S665699" s="33"/>
      <c r="T665699" s="33"/>
    </row>
    <row r="665716" spans="19:20">
      <c r="S665716" s="33"/>
      <c r="T665716" s="33"/>
    </row>
    <row r="665733" spans="19:20">
      <c r="S665733" s="33"/>
      <c r="T665733" s="33"/>
    </row>
    <row r="665750" spans="19:20">
      <c r="S665750" s="33"/>
      <c r="T665750" s="33"/>
    </row>
    <row r="665767" spans="19:20">
      <c r="S665767" s="33"/>
      <c r="T665767" s="33"/>
    </row>
    <row r="665784" spans="19:20">
      <c r="S665784" s="33"/>
      <c r="T665784" s="33"/>
    </row>
    <row r="665801" spans="19:20">
      <c r="S665801" s="33"/>
      <c r="T665801" s="33"/>
    </row>
    <row r="665818" spans="19:20">
      <c r="S665818" s="33"/>
      <c r="T665818" s="33"/>
    </row>
    <row r="665835" spans="19:20">
      <c r="S665835" s="33"/>
      <c r="T665835" s="33"/>
    </row>
    <row r="665852" spans="19:20">
      <c r="S665852" s="33"/>
      <c r="T665852" s="33"/>
    </row>
    <row r="665869" spans="19:20">
      <c r="S665869" s="33"/>
      <c r="T665869" s="33"/>
    </row>
    <row r="665886" spans="19:20">
      <c r="S665886" s="33"/>
      <c r="T665886" s="33"/>
    </row>
    <row r="665903" spans="19:20">
      <c r="S665903" s="33"/>
      <c r="T665903" s="33"/>
    </row>
    <row r="665920" spans="19:20">
      <c r="S665920" s="33"/>
      <c r="T665920" s="33"/>
    </row>
    <row r="665937" spans="19:20">
      <c r="S665937" s="33"/>
      <c r="T665937" s="33"/>
    </row>
    <row r="665954" spans="19:20">
      <c r="S665954" s="33"/>
      <c r="T665954" s="33"/>
    </row>
    <row r="665971" spans="19:20">
      <c r="S665971" s="33"/>
      <c r="T665971" s="33"/>
    </row>
    <row r="665988" spans="19:20">
      <c r="S665988" s="33"/>
      <c r="T665988" s="33"/>
    </row>
    <row r="666005" spans="19:20">
      <c r="S666005" s="33"/>
      <c r="T666005" s="33"/>
    </row>
    <row r="666022" spans="19:20">
      <c r="S666022" s="33"/>
      <c r="T666022" s="33"/>
    </row>
    <row r="666039" spans="19:20">
      <c r="S666039" s="33"/>
      <c r="T666039" s="33"/>
    </row>
    <row r="666056" spans="19:20">
      <c r="S666056" s="33"/>
      <c r="T666056" s="33"/>
    </row>
    <row r="666073" spans="19:20">
      <c r="S666073" s="33"/>
      <c r="T666073" s="33"/>
    </row>
    <row r="666090" spans="19:20">
      <c r="S666090" s="33"/>
      <c r="T666090" s="33"/>
    </row>
    <row r="666107" spans="19:20">
      <c r="S666107" s="33"/>
      <c r="T666107" s="33"/>
    </row>
    <row r="666124" spans="19:20">
      <c r="S666124" s="33"/>
      <c r="T666124" s="33"/>
    </row>
    <row r="666141" spans="19:20">
      <c r="S666141" s="33"/>
      <c r="T666141" s="33"/>
    </row>
    <row r="666158" spans="19:20">
      <c r="S666158" s="33"/>
      <c r="T666158" s="33"/>
    </row>
    <row r="666175" spans="19:20">
      <c r="S666175" s="33"/>
      <c r="T666175" s="33"/>
    </row>
    <row r="666192" spans="19:20">
      <c r="S666192" s="33"/>
      <c r="T666192" s="33"/>
    </row>
    <row r="666209" spans="19:20">
      <c r="S666209" s="33"/>
      <c r="T666209" s="33"/>
    </row>
    <row r="666226" spans="19:20">
      <c r="S666226" s="33"/>
      <c r="T666226" s="33"/>
    </row>
    <row r="666243" spans="19:20">
      <c r="S666243" s="33"/>
      <c r="T666243" s="33"/>
    </row>
    <row r="666260" spans="19:20">
      <c r="S666260" s="33"/>
      <c r="T666260" s="33"/>
    </row>
    <row r="666277" spans="19:20">
      <c r="S666277" s="33"/>
      <c r="T666277" s="33"/>
    </row>
    <row r="666294" spans="19:20">
      <c r="S666294" s="33"/>
      <c r="T666294" s="33"/>
    </row>
    <row r="666311" spans="19:20">
      <c r="S666311" s="33"/>
      <c r="T666311" s="33"/>
    </row>
    <row r="666328" spans="19:20">
      <c r="S666328" s="33"/>
      <c r="T666328" s="33"/>
    </row>
    <row r="666345" spans="19:20">
      <c r="S666345" s="33"/>
      <c r="T666345" s="33"/>
    </row>
    <row r="666362" spans="19:20">
      <c r="S666362" s="33"/>
      <c r="T666362" s="33"/>
    </row>
    <row r="666379" spans="19:20">
      <c r="S666379" s="33"/>
      <c r="T666379" s="33"/>
    </row>
    <row r="666396" spans="19:20">
      <c r="S666396" s="33"/>
      <c r="T666396" s="33"/>
    </row>
    <row r="666413" spans="19:20">
      <c r="S666413" s="33"/>
      <c r="T666413" s="33"/>
    </row>
    <row r="666430" spans="19:20">
      <c r="S666430" s="33"/>
      <c r="T666430" s="33"/>
    </row>
    <row r="666447" spans="19:20">
      <c r="S666447" s="33"/>
      <c r="T666447" s="33"/>
    </row>
    <row r="666464" spans="19:20">
      <c r="S666464" s="33"/>
      <c r="T666464" s="33"/>
    </row>
    <row r="666481" spans="19:20">
      <c r="S666481" s="33"/>
      <c r="T666481" s="33"/>
    </row>
    <row r="666498" spans="19:20">
      <c r="S666498" s="33"/>
      <c r="T666498" s="33"/>
    </row>
    <row r="666515" spans="19:20">
      <c r="S666515" s="33"/>
      <c r="T666515" s="33"/>
    </row>
    <row r="666532" spans="19:20">
      <c r="S666532" s="33"/>
      <c r="T666532" s="33"/>
    </row>
    <row r="666549" spans="19:20">
      <c r="S666549" s="33"/>
      <c r="T666549" s="33"/>
    </row>
    <row r="666566" spans="19:20">
      <c r="S666566" s="33"/>
      <c r="T666566" s="33"/>
    </row>
    <row r="666583" spans="19:20">
      <c r="S666583" s="33"/>
      <c r="T666583" s="33"/>
    </row>
    <row r="666600" spans="19:20">
      <c r="S666600" s="33"/>
      <c r="T666600" s="33"/>
    </row>
    <row r="666617" spans="19:20">
      <c r="S666617" s="33"/>
      <c r="T666617" s="33"/>
    </row>
    <row r="666634" spans="19:20">
      <c r="S666634" s="33"/>
      <c r="T666634" s="33"/>
    </row>
    <row r="666651" spans="19:20">
      <c r="S666651" s="33"/>
      <c r="T666651" s="33"/>
    </row>
    <row r="666668" spans="19:20">
      <c r="S666668" s="33"/>
      <c r="T666668" s="33"/>
    </row>
    <row r="666685" spans="19:20">
      <c r="S666685" s="33"/>
      <c r="T666685" s="33"/>
    </row>
    <row r="666702" spans="19:20">
      <c r="S666702" s="33"/>
      <c r="T666702" s="33"/>
    </row>
    <row r="666719" spans="19:20">
      <c r="S666719" s="33"/>
      <c r="T666719" s="33"/>
    </row>
    <row r="666736" spans="19:20">
      <c r="S666736" s="33"/>
      <c r="T666736" s="33"/>
    </row>
    <row r="666753" spans="19:20">
      <c r="S666753" s="33"/>
      <c r="T666753" s="33"/>
    </row>
    <row r="666770" spans="19:20">
      <c r="S666770" s="33"/>
      <c r="T666770" s="33"/>
    </row>
    <row r="666787" spans="19:20">
      <c r="S666787" s="33"/>
      <c r="T666787" s="33"/>
    </row>
    <row r="666804" spans="19:20">
      <c r="S666804" s="33"/>
      <c r="T666804" s="33"/>
    </row>
    <row r="666821" spans="19:20">
      <c r="S666821" s="33"/>
      <c r="T666821" s="33"/>
    </row>
    <row r="666838" spans="19:20">
      <c r="S666838" s="33"/>
      <c r="T666838" s="33"/>
    </row>
    <row r="666855" spans="19:20">
      <c r="S666855" s="33"/>
      <c r="T666855" s="33"/>
    </row>
    <row r="666872" spans="19:20">
      <c r="S666872" s="33"/>
      <c r="T666872" s="33"/>
    </row>
    <row r="666889" spans="19:20">
      <c r="S666889" s="33"/>
      <c r="T666889" s="33"/>
    </row>
    <row r="666906" spans="19:20">
      <c r="S666906" s="33"/>
      <c r="T666906" s="33"/>
    </row>
    <row r="666923" spans="19:20">
      <c r="S666923" s="33"/>
      <c r="T666923" s="33"/>
    </row>
    <row r="666940" spans="19:20">
      <c r="S666940" s="33"/>
      <c r="T666940" s="33"/>
    </row>
    <row r="666957" spans="19:20">
      <c r="S666957" s="33"/>
      <c r="T666957" s="33"/>
    </row>
    <row r="666974" spans="19:20">
      <c r="S666974" s="33"/>
      <c r="T666974" s="33"/>
    </row>
    <row r="666991" spans="19:20">
      <c r="S666991" s="33"/>
      <c r="T666991" s="33"/>
    </row>
    <row r="667008" spans="19:20">
      <c r="S667008" s="33"/>
      <c r="T667008" s="33"/>
    </row>
    <row r="667025" spans="19:20">
      <c r="S667025" s="33"/>
      <c r="T667025" s="33"/>
    </row>
    <row r="667042" spans="19:20">
      <c r="S667042" s="33"/>
      <c r="T667042" s="33"/>
    </row>
    <row r="667059" spans="19:20">
      <c r="S667059" s="33"/>
      <c r="T667059" s="33"/>
    </row>
    <row r="667076" spans="19:20">
      <c r="S667076" s="33"/>
      <c r="T667076" s="33"/>
    </row>
    <row r="667093" spans="19:20">
      <c r="S667093" s="33"/>
      <c r="T667093" s="33"/>
    </row>
    <row r="667110" spans="19:20">
      <c r="S667110" s="33"/>
      <c r="T667110" s="33"/>
    </row>
    <row r="667127" spans="19:20">
      <c r="S667127" s="33"/>
      <c r="T667127" s="33"/>
    </row>
    <row r="667144" spans="19:20">
      <c r="S667144" s="33"/>
      <c r="T667144" s="33"/>
    </row>
    <row r="667161" spans="19:20">
      <c r="S667161" s="33"/>
      <c r="T667161" s="33"/>
    </row>
    <row r="667178" spans="19:20">
      <c r="S667178" s="33"/>
      <c r="T667178" s="33"/>
    </row>
    <row r="667195" spans="19:20">
      <c r="S667195" s="33"/>
      <c r="T667195" s="33"/>
    </row>
    <row r="667212" spans="19:20">
      <c r="S667212" s="33"/>
      <c r="T667212" s="33"/>
    </row>
    <row r="667229" spans="19:20">
      <c r="S667229" s="33"/>
      <c r="T667229" s="33"/>
    </row>
    <row r="667246" spans="19:20">
      <c r="S667246" s="33"/>
      <c r="T667246" s="33"/>
    </row>
    <row r="667263" spans="19:20">
      <c r="S667263" s="33"/>
      <c r="T667263" s="33"/>
    </row>
    <row r="667280" spans="19:20">
      <c r="S667280" s="33"/>
      <c r="T667280" s="33"/>
    </row>
    <row r="667297" spans="19:20">
      <c r="S667297" s="33"/>
      <c r="T667297" s="33"/>
    </row>
    <row r="667314" spans="19:20">
      <c r="S667314" s="33"/>
      <c r="T667314" s="33"/>
    </row>
    <row r="667331" spans="19:20">
      <c r="S667331" s="33"/>
      <c r="T667331" s="33"/>
    </row>
    <row r="667348" spans="19:20">
      <c r="S667348" s="33"/>
      <c r="T667348" s="33"/>
    </row>
    <row r="667365" spans="19:20">
      <c r="S667365" s="33"/>
      <c r="T667365" s="33"/>
    </row>
    <row r="667382" spans="19:20">
      <c r="S667382" s="33"/>
      <c r="T667382" s="33"/>
    </row>
    <row r="667399" spans="19:20">
      <c r="S667399" s="33"/>
      <c r="T667399" s="33"/>
    </row>
    <row r="667416" spans="19:20">
      <c r="S667416" s="33"/>
      <c r="T667416" s="33"/>
    </row>
    <row r="667433" spans="19:20">
      <c r="S667433" s="33"/>
      <c r="T667433" s="33"/>
    </row>
    <row r="667450" spans="19:20">
      <c r="S667450" s="33"/>
      <c r="T667450" s="33"/>
    </row>
    <row r="667467" spans="19:20">
      <c r="S667467" s="33"/>
      <c r="T667467" s="33"/>
    </row>
    <row r="667484" spans="19:20">
      <c r="S667484" s="33"/>
      <c r="T667484" s="33"/>
    </row>
    <row r="667501" spans="19:20">
      <c r="S667501" s="33"/>
      <c r="T667501" s="33"/>
    </row>
    <row r="667518" spans="19:20">
      <c r="S667518" s="33"/>
      <c r="T667518" s="33"/>
    </row>
    <row r="667535" spans="19:20">
      <c r="S667535" s="33"/>
      <c r="T667535" s="33"/>
    </row>
    <row r="667552" spans="19:20">
      <c r="S667552" s="33"/>
      <c r="T667552" s="33"/>
    </row>
    <row r="667569" spans="19:20">
      <c r="S667569" s="33"/>
      <c r="T667569" s="33"/>
    </row>
    <row r="667586" spans="19:20">
      <c r="S667586" s="33"/>
      <c r="T667586" s="33"/>
    </row>
    <row r="667603" spans="19:20">
      <c r="S667603" s="33"/>
      <c r="T667603" s="33"/>
    </row>
    <row r="667620" spans="19:20">
      <c r="S667620" s="33"/>
      <c r="T667620" s="33"/>
    </row>
    <row r="667637" spans="19:20">
      <c r="S667637" s="33"/>
      <c r="T667637" s="33"/>
    </row>
    <row r="667654" spans="19:20">
      <c r="S667654" s="33"/>
      <c r="T667654" s="33"/>
    </row>
    <row r="667671" spans="19:20">
      <c r="S667671" s="33"/>
      <c r="T667671" s="33"/>
    </row>
    <row r="667688" spans="19:20">
      <c r="S667688" s="33"/>
      <c r="T667688" s="33"/>
    </row>
    <row r="667705" spans="19:20">
      <c r="S667705" s="33"/>
      <c r="T667705" s="33"/>
    </row>
    <row r="667722" spans="19:20">
      <c r="S667722" s="33"/>
      <c r="T667722" s="33"/>
    </row>
    <row r="667739" spans="19:20">
      <c r="S667739" s="33"/>
      <c r="T667739" s="33"/>
    </row>
    <row r="667756" spans="19:20">
      <c r="S667756" s="33"/>
      <c r="T667756" s="33"/>
    </row>
    <row r="667773" spans="19:20">
      <c r="S667773" s="33"/>
      <c r="T667773" s="33"/>
    </row>
    <row r="667790" spans="19:20">
      <c r="S667790" s="33"/>
      <c r="T667790" s="33"/>
    </row>
    <row r="667807" spans="19:20">
      <c r="S667807" s="33"/>
      <c r="T667807" s="33"/>
    </row>
    <row r="667824" spans="19:20">
      <c r="S667824" s="33"/>
      <c r="T667824" s="33"/>
    </row>
    <row r="667841" spans="19:20">
      <c r="S667841" s="33"/>
      <c r="T667841" s="33"/>
    </row>
    <row r="667858" spans="19:20">
      <c r="S667858" s="33"/>
      <c r="T667858" s="33"/>
    </row>
    <row r="667875" spans="19:20">
      <c r="S667875" s="33"/>
      <c r="T667875" s="33"/>
    </row>
    <row r="667892" spans="19:20">
      <c r="S667892" s="33"/>
      <c r="T667892" s="33"/>
    </row>
    <row r="667909" spans="19:20">
      <c r="S667909" s="33"/>
      <c r="T667909" s="33"/>
    </row>
    <row r="667926" spans="19:20">
      <c r="S667926" s="33"/>
      <c r="T667926" s="33"/>
    </row>
    <row r="667943" spans="19:20">
      <c r="S667943" s="33"/>
      <c r="T667943" s="33"/>
    </row>
    <row r="667960" spans="19:20">
      <c r="S667960" s="33"/>
      <c r="T667960" s="33"/>
    </row>
    <row r="667977" spans="19:20">
      <c r="S667977" s="33"/>
      <c r="T667977" s="33"/>
    </row>
    <row r="667994" spans="19:20">
      <c r="S667994" s="33"/>
      <c r="T667994" s="33"/>
    </row>
    <row r="668011" spans="19:20">
      <c r="S668011" s="33"/>
      <c r="T668011" s="33"/>
    </row>
    <row r="668028" spans="19:20">
      <c r="S668028" s="33"/>
      <c r="T668028" s="33"/>
    </row>
    <row r="668045" spans="19:20">
      <c r="S668045" s="33"/>
      <c r="T668045" s="33"/>
    </row>
    <row r="668062" spans="19:20">
      <c r="S668062" s="33"/>
      <c r="T668062" s="33"/>
    </row>
    <row r="668079" spans="19:20">
      <c r="S668079" s="33"/>
      <c r="T668079" s="33"/>
    </row>
    <row r="668096" spans="19:20">
      <c r="S668096" s="33"/>
      <c r="T668096" s="33"/>
    </row>
    <row r="668113" spans="19:20">
      <c r="S668113" s="33"/>
      <c r="T668113" s="33"/>
    </row>
    <row r="668130" spans="19:20">
      <c r="S668130" s="33"/>
      <c r="T668130" s="33"/>
    </row>
    <row r="668147" spans="19:20">
      <c r="S668147" s="33"/>
      <c r="T668147" s="33"/>
    </row>
    <row r="668164" spans="19:20">
      <c r="S668164" s="33"/>
      <c r="T668164" s="33"/>
    </row>
    <row r="668181" spans="19:20">
      <c r="S668181" s="33"/>
      <c r="T668181" s="33"/>
    </row>
    <row r="668198" spans="19:20">
      <c r="S668198" s="33"/>
      <c r="T668198" s="33"/>
    </row>
    <row r="668215" spans="19:20">
      <c r="S668215" s="33"/>
      <c r="T668215" s="33"/>
    </row>
    <row r="668232" spans="19:20">
      <c r="S668232" s="33"/>
      <c r="T668232" s="33"/>
    </row>
    <row r="668249" spans="19:20">
      <c r="S668249" s="33"/>
      <c r="T668249" s="33"/>
    </row>
    <row r="668266" spans="19:20">
      <c r="S668266" s="33"/>
      <c r="T668266" s="33"/>
    </row>
    <row r="668283" spans="19:20">
      <c r="S668283" s="33"/>
      <c r="T668283" s="33"/>
    </row>
    <row r="668300" spans="19:20">
      <c r="S668300" s="33"/>
      <c r="T668300" s="33"/>
    </row>
    <row r="668317" spans="19:20">
      <c r="S668317" s="33"/>
      <c r="T668317" s="33"/>
    </row>
    <row r="668334" spans="19:20">
      <c r="S668334" s="33"/>
      <c r="T668334" s="33"/>
    </row>
    <row r="668351" spans="19:20">
      <c r="S668351" s="33"/>
      <c r="T668351" s="33"/>
    </row>
    <row r="668368" spans="19:20">
      <c r="S668368" s="33"/>
      <c r="T668368" s="33"/>
    </row>
    <row r="668385" spans="19:20">
      <c r="S668385" s="33"/>
      <c r="T668385" s="33"/>
    </row>
    <row r="668402" spans="19:20">
      <c r="S668402" s="33"/>
      <c r="T668402" s="33"/>
    </row>
    <row r="668419" spans="19:20">
      <c r="S668419" s="33"/>
      <c r="T668419" s="33"/>
    </row>
    <row r="668436" spans="19:20">
      <c r="S668436" s="33"/>
      <c r="T668436" s="33"/>
    </row>
    <row r="668453" spans="19:20">
      <c r="S668453" s="33"/>
      <c r="T668453" s="33"/>
    </row>
    <row r="668470" spans="19:20">
      <c r="S668470" s="33"/>
      <c r="T668470" s="33"/>
    </row>
    <row r="668487" spans="19:20">
      <c r="S668487" s="33"/>
      <c r="T668487" s="33"/>
    </row>
    <row r="668504" spans="19:20">
      <c r="S668504" s="33"/>
      <c r="T668504" s="33"/>
    </row>
    <row r="668521" spans="19:20">
      <c r="S668521" s="33"/>
      <c r="T668521" s="33"/>
    </row>
    <row r="668538" spans="19:20">
      <c r="S668538" s="33"/>
      <c r="T668538" s="33"/>
    </row>
    <row r="668555" spans="19:20">
      <c r="S668555" s="33"/>
      <c r="T668555" s="33"/>
    </row>
    <row r="668572" spans="19:20">
      <c r="S668572" s="33"/>
      <c r="T668572" s="33"/>
    </row>
    <row r="668589" spans="19:20">
      <c r="S668589" s="33"/>
      <c r="T668589" s="33"/>
    </row>
    <row r="668606" spans="19:20">
      <c r="S668606" s="33"/>
      <c r="T668606" s="33"/>
    </row>
    <row r="668623" spans="19:20">
      <c r="S668623" s="33"/>
      <c r="T668623" s="33"/>
    </row>
    <row r="668640" spans="19:20">
      <c r="S668640" s="33"/>
      <c r="T668640" s="33"/>
    </row>
    <row r="668657" spans="19:20">
      <c r="S668657" s="33"/>
      <c r="T668657" s="33"/>
    </row>
    <row r="668674" spans="19:20">
      <c r="S668674" s="33"/>
      <c r="T668674" s="33"/>
    </row>
    <row r="668691" spans="19:20">
      <c r="S668691" s="33"/>
      <c r="T668691" s="33"/>
    </row>
    <row r="668708" spans="19:20">
      <c r="S668708" s="33"/>
      <c r="T668708" s="33"/>
    </row>
    <row r="668725" spans="19:20">
      <c r="S668725" s="33"/>
      <c r="T668725" s="33"/>
    </row>
    <row r="668742" spans="19:20">
      <c r="S668742" s="33"/>
      <c r="T668742" s="33"/>
    </row>
    <row r="668759" spans="19:20">
      <c r="S668759" s="33"/>
      <c r="T668759" s="33"/>
    </row>
    <row r="668776" spans="19:20">
      <c r="S668776" s="33"/>
      <c r="T668776" s="33"/>
    </row>
    <row r="668793" spans="19:20">
      <c r="S668793" s="33"/>
      <c r="T668793" s="33"/>
    </row>
    <row r="668810" spans="19:20">
      <c r="S668810" s="33"/>
      <c r="T668810" s="33"/>
    </row>
    <row r="668827" spans="19:20">
      <c r="S668827" s="33"/>
      <c r="T668827" s="33"/>
    </row>
    <row r="668844" spans="19:20">
      <c r="S668844" s="33"/>
      <c r="T668844" s="33"/>
    </row>
    <row r="668861" spans="19:20">
      <c r="S668861" s="33"/>
      <c r="T668861" s="33"/>
    </row>
    <row r="668878" spans="19:20">
      <c r="S668878" s="33"/>
      <c r="T668878" s="33"/>
    </row>
    <row r="668895" spans="19:20">
      <c r="S668895" s="33"/>
      <c r="T668895" s="33"/>
    </row>
    <row r="668912" spans="19:20">
      <c r="S668912" s="33"/>
      <c r="T668912" s="33"/>
    </row>
    <row r="668929" spans="19:20">
      <c r="S668929" s="33"/>
      <c r="T668929" s="33"/>
    </row>
    <row r="668946" spans="19:20">
      <c r="S668946" s="33"/>
      <c r="T668946" s="33"/>
    </row>
    <row r="668963" spans="19:20">
      <c r="S668963" s="33"/>
      <c r="T668963" s="33"/>
    </row>
    <row r="668980" spans="19:20">
      <c r="S668980" s="33"/>
      <c r="T668980" s="33"/>
    </row>
    <row r="668997" spans="19:20">
      <c r="S668997" s="33"/>
      <c r="T668997" s="33"/>
    </row>
    <row r="669014" spans="19:20">
      <c r="S669014" s="33"/>
      <c r="T669014" s="33"/>
    </row>
    <row r="669031" spans="19:20">
      <c r="S669031" s="33"/>
      <c r="T669031" s="33"/>
    </row>
    <row r="669048" spans="19:20">
      <c r="S669048" s="33"/>
      <c r="T669048" s="33"/>
    </row>
    <row r="669065" spans="19:20">
      <c r="S669065" s="33"/>
      <c r="T669065" s="33"/>
    </row>
    <row r="669082" spans="19:20">
      <c r="S669082" s="33"/>
      <c r="T669082" s="33"/>
    </row>
    <row r="669099" spans="19:20">
      <c r="S669099" s="33"/>
      <c r="T669099" s="33"/>
    </row>
    <row r="669116" spans="19:20">
      <c r="S669116" s="33"/>
      <c r="T669116" s="33"/>
    </row>
    <row r="669133" spans="19:20">
      <c r="S669133" s="33"/>
      <c r="T669133" s="33"/>
    </row>
    <row r="669150" spans="19:20">
      <c r="S669150" s="33"/>
      <c r="T669150" s="33"/>
    </row>
    <row r="669167" spans="19:20">
      <c r="S669167" s="33"/>
      <c r="T669167" s="33"/>
    </row>
    <row r="669184" spans="19:20">
      <c r="S669184" s="33"/>
      <c r="T669184" s="33"/>
    </row>
    <row r="669201" spans="19:20">
      <c r="S669201" s="33"/>
      <c r="T669201" s="33"/>
    </row>
    <row r="669218" spans="19:20">
      <c r="S669218" s="33"/>
      <c r="T669218" s="33"/>
    </row>
    <row r="669235" spans="19:20">
      <c r="S669235" s="33"/>
      <c r="T669235" s="33"/>
    </row>
    <row r="669252" spans="19:20">
      <c r="S669252" s="33"/>
      <c r="T669252" s="33"/>
    </row>
    <row r="669269" spans="19:20">
      <c r="S669269" s="33"/>
      <c r="T669269" s="33"/>
    </row>
    <row r="669286" spans="19:20">
      <c r="S669286" s="33"/>
      <c r="T669286" s="33"/>
    </row>
    <row r="669303" spans="19:20">
      <c r="S669303" s="33"/>
      <c r="T669303" s="33"/>
    </row>
    <row r="669320" spans="19:20">
      <c r="S669320" s="33"/>
      <c r="T669320" s="33"/>
    </row>
    <row r="669337" spans="19:20">
      <c r="S669337" s="33"/>
      <c r="T669337" s="33"/>
    </row>
    <row r="669354" spans="19:20">
      <c r="S669354" s="33"/>
      <c r="T669354" s="33"/>
    </row>
    <row r="669371" spans="19:20">
      <c r="S669371" s="33"/>
      <c r="T669371" s="33"/>
    </row>
    <row r="669388" spans="19:20">
      <c r="S669388" s="33"/>
      <c r="T669388" s="33"/>
    </row>
    <row r="669405" spans="19:20">
      <c r="S669405" s="33"/>
      <c r="T669405" s="33"/>
    </row>
    <row r="669422" spans="19:20">
      <c r="S669422" s="33"/>
      <c r="T669422" s="33"/>
    </row>
    <row r="669439" spans="19:20">
      <c r="S669439" s="33"/>
      <c r="T669439" s="33"/>
    </row>
    <row r="669456" spans="19:20">
      <c r="S669456" s="33"/>
      <c r="T669456" s="33"/>
    </row>
    <row r="669473" spans="19:20">
      <c r="S669473" s="33"/>
      <c r="T669473" s="33"/>
    </row>
    <row r="669490" spans="19:20">
      <c r="S669490" s="33"/>
      <c r="T669490" s="33"/>
    </row>
    <row r="669507" spans="19:20">
      <c r="S669507" s="33"/>
      <c r="T669507" s="33"/>
    </row>
    <row r="669524" spans="19:20">
      <c r="S669524" s="33"/>
      <c r="T669524" s="33"/>
    </row>
    <row r="669541" spans="19:20">
      <c r="S669541" s="33"/>
      <c r="T669541" s="33"/>
    </row>
    <row r="669558" spans="19:20">
      <c r="S669558" s="33"/>
      <c r="T669558" s="33"/>
    </row>
    <row r="669575" spans="19:20">
      <c r="S669575" s="33"/>
      <c r="T669575" s="33"/>
    </row>
    <row r="669592" spans="19:20">
      <c r="S669592" s="33"/>
      <c r="T669592" s="33"/>
    </row>
    <row r="669609" spans="19:20">
      <c r="S669609" s="33"/>
      <c r="T669609" s="33"/>
    </row>
    <row r="669626" spans="19:20">
      <c r="S669626" s="33"/>
      <c r="T669626" s="33"/>
    </row>
    <row r="669643" spans="19:20">
      <c r="S669643" s="33"/>
      <c r="T669643" s="33"/>
    </row>
    <row r="669660" spans="19:20">
      <c r="S669660" s="33"/>
      <c r="T669660" s="33"/>
    </row>
    <row r="669677" spans="19:20">
      <c r="S669677" s="33"/>
      <c r="T669677" s="33"/>
    </row>
    <row r="669694" spans="19:20">
      <c r="S669694" s="33"/>
      <c r="T669694" s="33"/>
    </row>
    <row r="669711" spans="19:20">
      <c r="S669711" s="33"/>
      <c r="T669711" s="33"/>
    </row>
    <row r="669728" spans="19:20">
      <c r="S669728" s="33"/>
      <c r="T669728" s="33"/>
    </row>
    <row r="669745" spans="19:20">
      <c r="S669745" s="33"/>
      <c r="T669745" s="33"/>
    </row>
    <row r="669762" spans="19:20">
      <c r="S669762" s="33"/>
      <c r="T669762" s="33"/>
    </row>
    <row r="669779" spans="19:20">
      <c r="S669779" s="33"/>
      <c r="T669779" s="33"/>
    </row>
    <row r="669796" spans="19:20">
      <c r="S669796" s="33"/>
      <c r="T669796" s="33"/>
    </row>
    <row r="669813" spans="19:20">
      <c r="S669813" s="33"/>
      <c r="T669813" s="33"/>
    </row>
    <row r="669830" spans="19:20">
      <c r="S669830" s="33"/>
      <c r="T669830" s="33"/>
    </row>
    <row r="669847" spans="19:20">
      <c r="S669847" s="33"/>
      <c r="T669847" s="33"/>
    </row>
    <row r="669864" spans="19:20">
      <c r="S669864" s="33"/>
      <c r="T669864" s="33"/>
    </row>
    <row r="669881" spans="19:20">
      <c r="S669881" s="33"/>
      <c r="T669881" s="33"/>
    </row>
    <row r="669898" spans="19:20">
      <c r="S669898" s="33"/>
      <c r="T669898" s="33"/>
    </row>
    <row r="669915" spans="19:20">
      <c r="S669915" s="33"/>
      <c r="T669915" s="33"/>
    </row>
    <row r="669932" spans="19:20">
      <c r="S669932" s="33"/>
      <c r="T669932" s="33"/>
    </row>
    <row r="669949" spans="19:20">
      <c r="S669949" s="33"/>
      <c r="T669949" s="33"/>
    </row>
    <row r="669966" spans="19:20">
      <c r="S669966" s="33"/>
      <c r="T669966" s="33"/>
    </row>
    <row r="669983" spans="19:20">
      <c r="S669983" s="33"/>
      <c r="T669983" s="33"/>
    </row>
    <row r="670000" spans="19:20">
      <c r="S670000" s="33"/>
      <c r="T670000" s="33"/>
    </row>
    <row r="670017" spans="19:20">
      <c r="S670017" s="33"/>
      <c r="T670017" s="33"/>
    </row>
    <row r="670034" spans="19:20">
      <c r="S670034" s="33"/>
      <c r="T670034" s="33"/>
    </row>
    <row r="670051" spans="19:20">
      <c r="S670051" s="33"/>
      <c r="T670051" s="33"/>
    </row>
    <row r="670068" spans="19:20">
      <c r="S670068" s="33"/>
      <c r="T670068" s="33"/>
    </row>
    <row r="670085" spans="19:20">
      <c r="S670085" s="33"/>
      <c r="T670085" s="33"/>
    </row>
    <row r="670102" spans="19:20">
      <c r="S670102" s="33"/>
      <c r="T670102" s="33"/>
    </row>
    <row r="670119" spans="19:20">
      <c r="S670119" s="33"/>
      <c r="T670119" s="33"/>
    </row>
    <row r="670136" spans="19:20">
      <c r="S670136" s="33"/>
      <c r="T670136" s="33"/>
    </row>
    <row r="670153" spans="19:20">
      <c r="S670153" s="33"/>
      <c r="T670153" s="33"/>
    </row>
    <row r="670170" spans="19:20">
      <c r="S670170" s="33"/>
      <c r="T670170" s="33"/>
    </row>
    <row r="670187" spans="19:20">
      <c r="S670187" s="33"/>
      <c r="T670187" s="33"/>
    </row>
    <row r="670204" spans="19:20">
      <c r="S670204" s="33"/>
      <c r="T670204" s="33"/>
    </row>
    <row r="670221" spans="19:20">
      <c r="S670221" s="33"/>
      <c r="T670221" s="33"/>
    </row>
    <row r="670238" spans="19:20">
      <c r="S670238" s="33"/>
      <c r="T670238" s="33"/>
    </row>
    <row r="670255" spans="19:20">
      <c r="S670255" s="33"/>
      <c r="T670255" s="33"/>
    </row>
    <row r="670272" spans="19:20">
      <c r="S670272" s="33"/>
      <c r="T670272" s="33"/>
    </row>
    <row r="670289" spans="19:20">
      <c r="S670289" s="33"/>
      <c r="T670289" s="33"/>
    </row>
    <row r="670306" spans="19:20">
      <c r="S670306" s="33"/>
      <c r="T670306" s="33"/>
    </row>
    <row r="670323" spans="19:20">
      <c r="S670323" s="33"/>
      <c r="T670323" s="33"/>
    </row>
    <row r="670340" spans="19:20">
      <c r="S670340" s="33"/>
      <c r="T670340" s="33"/>
    </row>
    <row r="670357" spans="19:20">
      <c r="S670357" s="33"/>
      <c r="T670357" s="33"/>
    </row>
    <row r="670374" spans="19:20">
      <c r="S670374" s="33"/>
      <c r="T670374" s="33"/>
    </row>
    <row r="670391" spans="19:20">
      <c r="S670391" s="33"/>
      <c r="T670391" s="33"/>
    </row>
    <row r="670408" spans="19:20">
      <c r="S670408" s="33"/>
      <c r="T670408" s="33"/>
    </row>
    <row r="670425" spans="19:20">
      <c r="S670425" s="33"/>
      <c r="T670425" s="33"/>
    </row>
    <row r="670442" spans="19:20">
      <c r="S670442" s="33"/>
      <c r="T670442" s="33"/>
    </row>
    <row r="670459" spans="19:20">
      <c r="S670459" s="33"/>
      <c r="T670459" s="33"/>
    </row>
    <row r="670476" spans="19:20">
      <c r="S670476" s="33"/>
      <c r="T670476" s="33"/>
    </row>
    <row r="670493" spans="19:20">
      <c r="S670493" s="33"/>
      <c r="T670493" s="33"/>
    </row>
    <row r="670510" spans="19:20">
      <c r="S670510" s="33"/>
      <c r="T670510" s="33"/>
    </row>
    <row r="670527" spans="19:20">
      <c r="S670527" s="33"/>
      <c r="T670527" s="33"/>
    </row>
    <row r="670544" spans="19:20">
      <c r="S670544" s="33"/>
      <c r="T670544" s="33"/>
    </row>
    <row r="670561" spans="19:20">
      <c r="S670561" s="33"/>
      <c r="T670561" s="33"/>
    </row>
    <row r="670578" spans="19:20">
      <c r="S670578" s="33"/>
      <c r="T670578" s="33"/>
    </row>
    <row r="670595" spans="19:20">
      <c r="S670595" s="33"/>
      <c r="T670595" s="33"/>
    </row>
    <row r="670612" spans="19:20">
      <c r="S670612" s="33"/>
      <c r="T670612" s="33"/>
    </row>
    <row r="670629" spans="19:20">
      <c r="S670629" s="33"/>
      <c r="T670629" s="33"/>
    </row>
    <row r="670646" spans="19:20">
      <c r="S670646" s="33"/>
      <c r="T670646" s="33"/>
    </row>
    <row r="670663" spans="19:20">
      <c r="S670663" s="33"/>
      <c r="T670663" s="33"/>
    </row>
    <row r="670680" spans="19:20">
      <c r="S670680" s="33"/>
      <c r="T670680" s="33"/>
    </row>
    <row r="670697" spans="19:20">
      <c r="S670697" s="33"/>
      <c r="T670697" s="33"/>
    </row>
    <row r="670714" spans="19:20">
      <c r="S670714" s="33"/>
      <c r="T670714" s="33"/>
    </row>
    <row r="670731" spans="19:20">
      <c r="S670731" s="33"/>
      <c r="T670731" s="33"/>
    </row>
    <row r="670748" spans="19:20">
      <c r="S670748" s="33"/>
      <c r="T670748" s="33"/>
    </row>
    <row r="670765" spans="19:20">
      <c r="S670765" s="33"/>
      <c r="T670765" s="33"/>
    </row>
    <row r="670782" spans="19:20">
      <c r="S670782" s="33"/>
      <c r="T670782" s="33"/>
    </row>
    <row r="670799" spans="19:20">
      <c r="S670799" s="33"/>
      <c r="T670799" s="33"/>
    </row>
    <row r="670816" spans="19:20">
      <c r="S670816" s="33"/>
      <c r="T670816" s="33"/>
    </row>
    <row r="670833" spans="19:20">
      <c r="S670833" s="33"/>
      <c r="T670833" s="33"/>
    </row>
    <row r="670850" spans="19:20">
      <c r="S670850" s="33"/>
      <c r="T670850" s="33"/>
    </row>
    <row r="670867" spans="19:20">
      <c r="S670867" s="33"/>
      <c r="T670867" s="33"/>
    </row>
    <row r="670884" spans="19:20">
      <c r="S670884" s="33"/>
      <c r="T670884" s="33"/>
    </row>
    <row r="670901" spans="19:20">
      <c r="S670901" s="33"/>
      <c r="T670901" s="33"/>
    </row>
    <row r="670918" spans="19:20">
      <c r="S670918" s="33"/>
      <c r="T670918" s="33"/>
    </row>
    <row r="670935" spans="19:20">
      <c r="S670935" s="33"/>
      <c r="T670935" s="33"/>
    </row>
    <row r="670952" spans="19:20">
      <c r="S670952" s="33"/>
      <c r="T670952" s="33"/>
    </row>
    <row r="670969" spans="19:20">
      <c r="S670969" s="33"/>
      <c r="T670969" s="33"/>
    </row>
    <row r="670986" spans="19:20">
      <c r="S670986" s="33"/>
      <c r="T670986" s="33"/>
    </row>
    <row r="671003" spans="19:20">
      <c r="S671003" s="33"/>
      <c r="T671003" s="33"/>
    </row>
    <row r="671020" spans="19:20">
      <c r="S671020" s="33"/>
      <c r="T671020" s="33"/>
    </row>
    <row r="671037" spans="19:20">
      <c r="S671037" s="33"/>
      <c r="T671037" s="33"/>
    </row>
    <row r="671054" spans="19:20">
      <c r="S671054" s="33"/>
      <c r="T671054" s="33"/>
    </row>
    <row r="671071" spans="19:20">
      <c r="S671071" s="33"/>
      <c r="T671071" s="33"/>
    </row>
    <row r="671088" spans="19:20">
      <c r="S671088" s="33"/>
      <c r="T671088" s="33"/>
    </row>
    <row r="671105" spans="19:20">
      <c r="S671105" s="33"/>
      <c r="T671105" s="33"/>
    </row>
    <row r="671122" spans="19:20">
      <c r="S671122" s="33"/>
      <c r="T671122" s="33"/>
    </row>
    <row r="671139" spans="19:20">
      <c r="S671139" s="33"/>
      <c r="T671139" s="33"/>
    </row>
    <row r="671156" spans="19:20">
      <c r="S671156" s="33"/>
      <c r="T671156" s="33"/>
    </row>
    <row r="671173" spans="19:20">
      <c r="S671173" s="33"/>
      <c r="T671173" s="33"/>
    </row>
    <row r="671190" spans="19:20">
      <c r="S671190" s="33"/>
      <c r="T671190" s="33"/>
    </row>
    <row r="671207" spans="19:20">
      <c r="S671207" s="33"/>
      <c r="T671207" s="33"/>
    </row>
    <row r="671224" spans="19:20">
      <c r="S671224" s="33"/>
      <c r="T671224" s="33"/>
    </row>
    <row r="671241" spans="19:20">
      <c r="S671241" s="33"/>
      <c r="T671241" s="33"/>
    </row>
    <row r="671258" spans="19:20">
      <c r="S671258" s="33"/>
      <c r="T671258" s="33"/>
    </row>
    <row r="671275" spans="19:20">
      <c r="S671275" s="33"/>
      <c r="T671275" s="33"/>
    </row>
    <row r="671292" spans="19:20">
      <c r="S671292" s="33"/>
      <c r="T671292" s="33"/>
    </row>
    <row r="671309" spans="19:20">
      <c r="S671309" s="33"/>
      <c r="T671309" s="33"/>
    </row>
    <row r="671326" spans="19:20">
      <c r="S671326" s="33"/>
      <c r="T671326" s="33"/>
    </row>
    <row r="671343" spans="19:20">
      <c r="S671343" s="33"/>
      <c r="T671343" s="33"/>
    </row>
    <row r="671360" spans="19:20">
      <c r="S671360" s="33"/>
      <c r="T671360" s="33"/>
    </row>
    <row r="671377" spans="19:20">
      <c r="S671377" s="33"/>
      <c r="T671377" s="33"/>
    </row>
    <row r="671394" spans="19:20">
      <c r="S671394" s="33"/>
      <c r="T671394" s="33"/>
    </row>
    <row r="671411" spans="19:20">
      <c r="S671411" s="33"/>
      <c r="T671411" s="33"/>
    </row>
    <row r="671428" spans="19:20">
      <c r="S671428" s="33"/>
      <c r="T671428" s="33"/>
    </row>
    <row r="671445" spans="19:20">
      <c r="S671445" s="33"/>
      <c r="T671445" s="33"/>
    </row>
    <row r="671462" spans="19:20">
      <c r="S671462" s="33"/>
      <c r="T671462" s="33"/>
    </row>
    <row r="671479" spans="19:20">
      <c r="S671479" s="33"/>
      <c r="T671479" s="33"/>
    </row>
    <row r="671496" spans="19:20">
      <c r="S671496" s="33"/>
      <c r="T671496" s="33"/>
    </row>
    <row r="671513" spans="19:20">
      <c r="S671513" s="33"/>
      <c r="T671513" s="33"/>
    </row>
    <row r="671530" spans="19:20">
      <c r="S671530" s="33"/>
      <c r="T671530" s="33"/>
    </row>
    <row r="671547" spans="19:20">
      <c r="S671547" s="33"/>
      <c r="T671547" s="33"/>
    </row>
    <row r="671564" spans="19:20">
      <c r="S671564" s="33"/>
      <c r="T671564" s="33"/>
    </row>
    <row r="671581" spans="19:20">
      <c r="S671581" s="33"/>
      <c r="T671581" s="33"/>
    </row>
    <row r="671598" spans="19:20">
      <c r="S671598" s="33"/>
      <c r="T671598" s="33"/>
    </row>
    <row r="671615" spans="19:20">
      <c r="S671615" s="33"/>
      <c r="T671615" s="33"/>
    </row>
    <row r="671632" spans="19:20">
      <c r="S671632" s="33"/>
      <c r="T671632" s="33"/>
    </row>
    <row r="671649" spans="19:20">
      <c r="S671649" s="33"/>
      <c r="T671649" s="33"/>
    </row>
    <row r="671666" spans="19:20">
      <c r="S671666" s="33"/>
      <c r="T671666" s="33"/>
    </row>
    <row r="671683" spans="19:20">
      <c r="S671683" s="33"/>
      <c r="T671683" s="33"/>
    </row>
    <row r="671700" spans="19:20">
      <c r="S671700" s="33"/>
      <c r="T671700" s="33"/>
    </row>
    <row r="671717" spans="19:20">
      <c r="S671717" s="33"/>
      <c r="T671717" s="33"/>
    </row>
    <row r="671734" spans="19:20">
      <c r="S671734" s="33"/>
      <c r="T671734" s="33"/>
    </row>
    <row r="671751" spans="19:20">
      <c r="S671751" s="33"/>
      <c r="T671751" s="33"/>
    </row>
    <row r="671768" spans="19:20">
      <c r="S671768" s="33"/>
      <c r="T671768" s="33"/>
    </row>
    <row r="671785" spans="19:20">
      <c r="S671785" s="33"/>
      <c r="T671785" s="33"/>
    </row>
    <row r="671802" spans="19:20">
      <c r="S671802" s="33"/>
      <c r="T671802" s="33"/>
    </row>
    <row r="671819" spans="19:20">
      <c r="S671819" s="33"/>
      <c r="T671819" s="33"/>
    </row>
    <row r="671836" spans="19:20">
      <c r="S671836" s="33"/>
      <c r="T671836" s="33"/>
    </row>
    <row r="671853" spans="19:20">
      <c r="S671853" s="33"/>
      <c r="T671853" s="33"/>
    </row>
    <row r="671870" spans="19:20">
      <c r="S671870" s="33"/>
      <c r="T671870" s="33"/>
    </row>
    <row r="671887" spans="19:20">
      <c r="S671887" s="33"/>
      <c r="T671887" s="33"/>
    </row>
    <row r="671904" spans="19:20">
      <c r="S671904" s="33"/>
      <c r="T671904" s="33"/>
    </row>
    <row r="671921" spans="19:20">
      <c r="S671921" s="33"/>
      <c r="T671921" s="33"/>
    </row>
    <row r="671938" spans="19:20">
      <c r="S671938" s="33"/>
      <c r="T671938" s="33"/>
    </row>
    <row r="671955" spans="19:20">
      <c r="S671955" s="33"/>
      <c r="T671955" s="33"/>
    </row>
    <row r="671972" spans="19:20">
      <c r="S671972" s="33"/>
      <c r="T671972" s="33"/>
    </row>
    <row r="671989" spans="19:20">
      <c r="S671989" s="33"/>
      <c r="T671989" s="33"/>
    </row>
    <row r="672006" spans="19:20">
      <c r="S672006" s="33"/>
      <c r="T672006" s="33"/>
    </row>
    <row r="672023" spans="19:20">
      <c r="S672023" s="33"/>
      <c r="T672023" s="33"/>
    </row>
    <row r="672040" spans="19:20">
      <c r="S672040" s="33"/>
      <c r="T672040" s="33"/>
    </row>
    <row r="672057" spans="19:20">
      <c r="S672057" s="33"/>
      <c r="T672057" s="33"/>
    </row>
    <row r="672074" spans="19:20">
      <c r="S672074" s="33"/>
      <c r="T672074" s="33"/>
    </row>
    <row r="672091" spans="19:20">
      <c r="S672091" s="33"/>
      <c r="T672091" s="33"/>
    </row>
    <row r="672108" spans="19:20">
      <c r="S672108" s="33"/>
      <c r="T672108" s="33"/>
    </row>
    <row r="672125" spans="19:20">
      <c r="S672125" s="33"/>
      <c r="T672125" s="33"/>
    </row>
    <row r="672142" spans="19:20">
      <c r="S672142" s="33"/>
      <c r="T672142" s="33"/>
    </row>
    <row r="672159" spans="19:20">
      <c r="S672159" s="33"/>
      <c r="T672159" s="33"/>
    </row>
    <row r="672176" spans="19:20">
      <c r="S672176" s="33"/>
      <c r="T672176" s="33"/>
    </row>
    <row r="672193" spans="19:20">
      <c r="S672193" s="33"/>
      <c r="T672193" s="33"/>
    </row>
    <row r="672210" spans="19:20">
      <c r="S672210" s="33"/>
      <c r="T672210" s="33"/>
    </row>
    <row r="672227" spans="19:20">
      <c r="S672227" s="33"/>
      <c r="T672227" s="33"/>
    </row>
    <row r="672244" spans="19:20">
      <c r="S672244" s="33"/>
      <c r="T672244" s="33"/>
    </row>
    <row r="672261" spans="19:20">
      <c r="S672261" s="33"/>
      <c r="T672261" s="33"/>
    </row>
    <row r="672278" spans="19:20">
      <c r="S672278" s="33"/>
      <c r="T672278" s="33"/>
    </row>
    <row r="672295" spans="19:20">
      <c r="S672295" s="33"/>
      <c r="T672295" s="33"/>
    </row>
    <row r="672312" spans="19:20">
      <c r="S672312" s="33"/>
      <c r="T672312" s="33"/>
    </row>
    <row r="672329" spans="19:20">
      <c r="S672329" s="33"/>
      <c r="T672329" s="33"/>
    </row>
    <row r="672346" spans="19:20">
      <c r="S672346" s="33"/>
      <c r="T672346" s="33"/>
    </row>
    <row r="672363" spans="19:20">
      <c r="S672363" s="33"/>
      <c r="T672363" s="33"/>
    </row>
    <row r="672380" spans="19:20">
      <c r="S672380" s="33"/>
      <c r="T672380" s="33"/>
    </row>
    <row r="672397" spans="19:20">
      <c r="S672397" s="33"/>
      <c r="T672397" s="33"/>
    </row>
    <row r="672414" spans="19:20">
      <c r="S672414" s="33"/>
      <c r="T672414" s="33"/>
    </row>
    <row r="672431" spans="19:20">
      <c r="S672431" s="33"/>
      <c r="T672431" s="33"/>
    </row>
    <row r="672448" spans="19:20">
      <c r="S672448" s="33"/>
      <c r="T672448" s="33"/>
    </row>
    <row r="672465" spans="19:20">
      <c r="S672465" s="33"/>
      <c r="T672465" s="33"/>
    </row>
    <row r="672482" spans="19:20">
      <c r="S672482" s="33"/>
      <c r="T672482" s="33"/>
    </row>
    <row r="672499" spans="19:20">
      <c r="S672499" s="33"/>
      <c r="T672499" s="33"/>
    </row>
    <row r="672516" spans="19:20">
      <c r="S672516" s="33"/>
      <c r="T672516" s="33"/>
    </row>
    <row r="672533" spans="19:20">
      <c r="S672533" s="33"/>
      <c r="T672533" s="33"/>
    </row>
    <row r="672550" spans="19:20">
      <c r="S672550" s="33"/>
      <c r="T672550" s="33"/>
    </row>
    <row r="672567" spans="19:20">
      <c r="S672567" s="33"/>
      <c r="T672567" s="33"/>
    </row>
    <row r="672584" spans="19:20">
      <c r="S672584" s="33"/>
      <c r="T672584" s="33"/>
    </row>
    <row r="672601" spans="19:20">
      <c r="S672601" s="33"/>
      <c r="T672601" s="33"/>
    </row>
    <row r="672618" spans="19:20">
      <c r="S672618" s="33"/>
      <c r="T672618" s="33"/>
    </row>
    <row r="672635" spans="19:20">
      <c r="S672635" s="33"/>
      <c r="T672635" s="33"/>
    </row>
    <row r="672652" spans="19:20">
      <c r="S672652" s="33"/>
      <c r="T672652" s="33"/>
    </row>
    <row r="672669" spans="19:20">
      <c r="S672669" s="33"/>
      <c r="T672669" s="33"/>
    </row>
    <row r="672686" spans="19:20">
      <c r="S672686" s="33"/>
      <c r="T672686" s="33"/>
    </row>
    <row r="672703" spans="19:20">
      <c r="S672703" s="33"/>
      <c r="T672703" s="33"/>
    </row>
    <row r="672720" spans="19:20">
      <c r="S672720" s="33"/>
      <c r="T672720" s="33"/>
    </row>
    <row r="672737" spans="19:20">
      <c r="S672737" s="33"/>
      <c r="T672737" s="33"/>
    </row>
    <row r="672754" spans="19:20">
      <c r="S672754" s="33"/>
      <c r="T672754" s="33"/>
    </row>
    <row r="672771" spans="19:20">
      <c r="S672771" s="33"/>
      <c r="T672771" s="33"/>
    </row>
    <row r="672788" spans="19:20">
      <c r="S672788" s="33"/>
      <c r="T672788" s="33"/>
    </row>
    <row r="672805" spans="19:20">
      <c r="S672805" s="33"/>
      <c r="T672805" s="33"/>
    </row>
    <row r="672822" spans="19:20">
      <c r="S672822" s="33"/>
      <c r="T672822" s="33"/>
    </row>
    <row r="672839" spans="19:20">
      <c r="S672839" s="33"/>
      <c r="T672839" s="33"/>
    </row>
    <row r="672856" spans="19:20">
      <c r="S672856" s="33"/>
      <c r="T672856" s="33"/>
    </row>
    <row r="672873" spans="19:20">
      <c r="S672873" s="33"/>
      <c r="T672873" s="33"/>
    </row>
    <row r="672890" spans="19:20">
      <c r="S672890" s="33"/>
      <c r="T672890" s="33"/>
    </row>
    <row r="672907" spans="19:20">
      <c r="S672907" s="33"/>
      <c r="T672907" s="33"/>
    </row>
    <row r="672924" spans="19:20">
      <c r="S672924" s="33"/>
      <c r="T672924" s="33"/>
    </row>
    <row r="672941" spans="19:20">
      <c r="S672941" s="33"/>
      <c r="T672941" s="33"/>
    </row>
    <row r="672958" spans="19:20">
      <c r="S672958" s="33"/>
      <c r="T672958" s="33"/>
    </row>
    <row r="672975" spans="19:20">
      <c r="S672975" s="33"/>
      <c r="T672975" s="33"/>
    </row>
    <row r="672992" spans="19:20">
      <c r="S672992" s="33"/>
      <c r="T672992" s="33"/>
    </row>
    <row r="673009" spans="19:20">
      <c r="S673009" s="33"/>
      <c r="T673009" s="33"/>
    </row>
    <row r="673026" spans="19:20">
      <c r="S673026" s="33"/>
      <c r="T673026" s="33"/>
    </row>
    <row r="673043" spans="19:20">
      <c r="S673043" s="33"/>
      <c r="T673043" s="33"/>
    </row>
    <row r="673060" spans="19:20">
      <c r="S673060" s="33"/>
      <c r="T673060" s="33"/>
    </row>
    <row r="673077" spans="19:20">
      <c r="S673077" s="33"/>
      <c r="T673077" s="33"/>
    </row>
    <row r="673094" spans="19:20">
      <c r="S673094" s="33"/>
      <c r="T673094" s="33"/>
    </row>
    <row r="673111" spans="19:20">
      <c r="S673111" s="33"/>
      <c r="T673111" s="33"/>
    </row>
    <row r="673128" spans="19:20">
      <c r="S673128" s="33"/>
      <c r="T673128" s="33"/>
    </row>
    <row r="673145" spans="19:20">
      <c r="S673145" s="33"/>
      <c r="T673145" s="33"/>
    </row>
    <row r="673162" spans="19:20">
      <c r="S673162" s="33"/>
      <c r="T673162" s="33"/>
    </row>
    <row r="673179" spans="19:20">
      <c r="S673179" s="33"/>
      <c r="T673179" s="33"/>
    </row>
    <row r="673196" spans="19:20">
      <c r="S673196" s="33"/>
      <c r="T673196" s="33"/>
    </row>
    <row r="673213" spans="19:20">
      <c r="S673213" s="33"/>
      <c r="T673213" s="33"/>
    </row>
    <row r="673230" spans="19:20">
      <c r="S673230" s="33"/>
      <c r="T673230" s="33"/>
    </row>
    <row r="673247" spans="19:20">
      <c r="S673247" s="33"/>
      <c r="T673247" s="33"/>
    </row>
    <row r="673264" spans="19:20">
      <c r="S673264" s="33"/>
      <c r="T673264" s="33"/>
    </row>
    <row r="673281" spans="19:20">
      <c r="S673281" s="33"/>
      <c r="T673281" s="33"/>
    </row>
    <row r="673298" spans="19:20">
      <c r="S673298" s="33"/>
      <c r="T673298" s="33"/>
    </row>
    <row r="673315" spans="19:20">
      <c r="S673315" s="33"/>
      <c r="T673315" s="33"/>
    </row>
    <row r="673332" spans="19:20">
      <c r="S673332" s="33"/>
      <c r="T673332" s="33"/>
    </row>
    <row r="673349" spans="19:20">
      <c r="S673349" s="33"/>
      <c r="T673349" s="33"/>
    </row>
    <row r="673366" spans="19:20">
      <c r="S673366" s="33"/>
      <c r="T673366" s="33"/>
    </row>
    <row r="673383" spans="19:20">
      <c r="S673383" s="33"/>
      <c r="T673383" s="33"/>
    </row>
    <row r="673400" spans="19:20">
      <c r="S673400" s="33"/>
      <c r="T673400" s="33"/>
    </row>
    <row r="673417" spans="19:20">
      <c r="S673417" s="33"/>
      <c r="T673417" s="33"/>
    </row>
    <row r="673434" spans="19:20">
      <c r="S673434" s="33"/>
      <c r="T673434" s="33"/>
    </row>
    <row r="673451" spans="19:20">
      <c r="S673451" s="33"/>
      <c r="T673451" s="33"/>
    </row>
    <row r="673468" spans="19:20">
      <c r="S673468" s="33"/>
      <c r="T673468" s="33"/>
    </row>
    <row r="673485" spans="19:20">
      <c r="S673485" s="33"/>
      <c r="T673485" s="33"/>
    </row>
    <row r="673502" spans="19:20">
      <c r="S673502" s="33"/>
      <c r="T673502" s="33"/>
    </row>
    <row r="673519" spans="19:20">
      <c r="S673519" s="33"/>
      <c r="T673519" s="33"/>
    </row>
    <row r="673536" spans="19:20">
      <c r="S673536" s="33"/>
      <c r="T673536" s="33"/>
    </row>
    <row r="673553" spans="19:20">
      <c r="S673553" s="33"/>
      <c r="T673553" s="33"/>
    </row>
    <row r="673570" spans="19:20">
      <c r="S673570" s="33"/>
      <c r="T673570" s="33"/>
    </row>
    <row r="673587" spans="19:20">
      <c r="S673587" s="33"/>
      <c r="T673587" s="33"/>
    </row>
    <row r="673604" spans="19:20">
      <c r="S673604" s="33"/>
      <c r="T673604" s="33"/>
    </row>
    <row r="673621" spans="19:20">
      <c r="S673621" s="33"/>
      <c r="T673621" s="33"/>
    </row>
    <row r="673638" spans="19:20">
      <c r="S673638" s="33"/>
      <c r="T673638" s="33"/>
    </row>
    <row r="673655" spans="19:20">
      <c r="S673655" s="33"/>
      <c r="T673655" s="33"/>
    </row>
    <row r="673672" spans="19:20">
      <c r="S673672" s="33"/>
      <c r="T673672" s="33"/>
    </row>
    <row r="673689" spans="19:20">
      <c r="S673689" s="33"/>
      <c r="T673689" s="33"/>
    </row>
    <row r="673706" spans="19:20">
      <c r="S673706" s="33"/>
      <c r="T673706" s="33"/>
    </row>
    <row r="673723" spans="19:20">
      <c r="S673723" s="33"/>
      <c r="T673723" s="33"/>
    </row>
    <row r="673740" spans="19:20">
      <c r="S673740" s="33"/>
      <c r="T673740" s="33"/>
    </row>
    <row r="673757" spans="19:20">
      <c r="S673757" s="33"/>
      <c r="T673757" s="33"/>
    </row>
    <row r="673774" spans="19:20">
      <c r="S673774" s="33"/>
      <c r="T673774" s="33"/>
    </row>
    <row r="673791" spans="19:20">
      <c r="S673791" s="33"/>
      <c r="T673791" s="33"/>
    </row>
    <row r="673808" spans="19:20">
      <c r="S673808" s="33"/>
      <c r="T673808" s="33"/>
    </row>
    <row r="673825" spans="19:20">
      <c r="S673825" s="33"/>
      <c r="T673825" s="33"/>
    </row>
    <row r="673842" spans="19:20">
      <c r="S673842" s="33"/>
      <c r="T673842" s="33"/>
    </row>
    <row r="673859" spans="19:20">
      <c r="S673859" s="33"/>
      <c r="T673859" s="33"/>
    </row>
    <row r="673876" spans="19:20">
      <c r="S673876" s="33"/>
      <c r="T673876" s="33"/>
    </row>
    <row r="673893" spans="19:20">
      <c r="S673893" s="33"/>
      <c r="T673893" s="33"/>
    </row>
    <row r="673910" spans="19:20">
      <c r="S673910" s="33"/>
      <c r="T673910" s="33"/>
    </row>
    <row r="673927" spans="19:20">
      <c r="S673927" s="33"/>
      <c r="T673927" s="33"/>
    </row>
    <row r="673944" spans="19:20">
      <c r="S673944" s="33"/>
      <c r="T673944" s="33"/>
    </row>
    <row r="673961" spans="19:20">
      <c r="S673961" s="33"/>
      <c r="T673961" s="33"/>
    </row>
    <row r="673978" spans="19:20">
      <c r="S673978" s="33"/>
      <c r="T673978" s="33"/>
    </row>
    <row r="673995" spans="19:20">
      <c r="S673995" s="33"/>
      <c r="T673995" s="33"/>
    </row>
    <row r="674012" spans="19:20">
      <c r="S674012" s="33"/>
      <c r="T674012" s="33"/>
    </row>
    <row r="674029" spans="19:20">
      <c r="S674029" s="33"/>
      <c r="T674029" s="33"/>
    </row>
    <row r="674046" spans="19:20">
      <c r="S674046" s="33"/>
      <c r="T674046" s="33"/>
    </row>
    <row r="674063" spans="19:20">
      <c r="S674063" s="33"/>
      <c r="T674063" s="33"/>
    </row>
    <row r="674080" spans="19:20">
      <c r="S674080" s="33"/>
      <c r="T674080" s="33"/>
    </row>
    <row r="674097" spans="19:20">
      <c r="S674097" s="33"/>
      <c r="T674097" s="33"/>
    </row>
    <row r="674114" spans="19:20">
      <c r="S674114" s="33"/>
      <c r="T674114" s="33"/>
    </row>
    <row r="674131" spans="19:20">
      <c r="S674131" s="33"/>
      <c r="T674131" s="33"/>
    </row>
    <row r="674148" spans="19:20">
      <c r="S674148" s="33"/>
      <c r="T674148" s="33"/>
    </row>
    <row r="674165" spans="19:20">
      <c r="S674165" s="33"/>
      <c r="T674165" s="33"/>
    </row>
    <row r="674182" spans="19:20">
      <c r="S674182" s="33"/>
      <c r="T674182" s="33"/>
    </row>
    <row r="674199" spans="19:20">
      <c r="S674199" s="33"/>
      <c r="T674199" s="33"/>
    </row>
    <row r="674216" spans="19:20">
      <c r="S674216" s="33"/>
      <c r="T674216" s="33"/>
    </row>
    <row r="674233" spans="19:20">
      <c r="S674233" s="33"/>
      <c r="T674233" s="33"/>
    </row>
    <row r="674250" spans="19:20">
      <c r="S674250" s="33"/>
      <c r="T674250" s="33"/>
    </row>
    <row r="674267" spans="19:20">
      <c r="S674267" s="33"/>
      <c r="T674267" s="33"/>
    </row>
    <row r="674284" spans="19:20">
      <c r="S674284" s="33"/>
      <c r="T674284" s="33"/>
    </row>
    <row r="674301" spans="19:20">
      <c r="S674301" s="33"/>
      <c r="T674301" s="33"/>
    </row>
    <row r="674318" spans="19:20">
      <c r="S674318" s="33"/>
      <c r="T674318" s="33"/>
    </row>
    <row r="674335" spans="19:20">
      <c r="S674335" s="33"/>
      <c r="T674335" s="33"/>
    </row>
    <row r="674352" spans="19:20">
      <c r="S674352" s="33"/>
      <c r="T674352" s="33"/>
    </row>
    <row r="674369" spans="19:20">
      <c r="S674369" s="33"/>
      <c r="T674369" s="33"/>
    </row>
    <row r="674386" spans="19:20">
      <c r="S674386" s="33"/>
      <c r="T674386" s="33"/>
    </row>
    <row r="674403" spans="19:20">
      <c r="S674403" s="33"/>
      <c r="T674403" s="33"/>
    </row>
    <row r="674420" spans="19:20">
      <c r="S674420" s="33"/>
      <c r="T674420" s="33"/>
    </row>
    <row r="674437" spans="19:20">
      <c r="S674437" s="33"/>
      <c r="T674437" s="33"/>
    </row>
    <row r="674454" spans="19:20">
      <c r="S674454" s="33"/>
      <c r="T674454" s="33"/>
    </row>
    <row r="674471" spans="19:20">
      <c r="S674471" s="33"/>
      <c r="T674471" s="33"/>
    </row>
    <row r="674488" spans="19:20">
      <c r="S674488" s="33"/>
      <c r="T674488" s="33"/>
    </row>
    <row r="674505" spans="19:20">
      <c r="S674505" s="33"/>
      <c r="T674505" s="33"/>
    </row>
    <row r="674522" spans="19:20">
      <c r="S674522" s="33"/>
      <c r="T674522" s="33"/>
    </row>
    <row r="674539" spans="19:20">
      <c r="S674539" s="33"/>
      <c r="T674539" s="33"/>
    </row>
    <row r="674556" spans="19:20">
      <c r="S674556" s="33"/>
      <c r="T674556" s="33"/>
    </row>
    <row r="674573" spans="19:20">
      <c r="S674573" s="33"/>
      <c r="T674573" s="33"/>
    </row>
    <row r="674590" spans="19:20">
      <c r="S674590" s="33"/>
      <c r="T674590" s="33"/>
    </row>
    <row r="674607" spans="19:20">
      <c r="S674607" s="33"/>
      <c r="T674607" s="33"/>
    </row>
    <row r="674624" spans="19:20">
      <c r="S674624" s="33"/>
      <c r="T674624" s="33"/>
    </row>
    <row r="674641" spans="19:20">
      <c r="S674641" s="33"/>
      <c r="T674641" s="33"/>
    </row>
    <row r="674658" spans="19:20">
      <c r="S674658" s="33"/>
      <c r="T674658" s="33"/>
    </row>
    <row r="674675" spans="19:20">
      <c r="S674675" s="33"/>
      <c r="T674675" s="33"/>
    </row>
    <row r="674692" spans="19:20">
      <c r="S674692" s="33"/>
      <c r="T674692" s="33"/>
    </row>
    <row r="674709" spans="19:20">
      <c r="S674709" s="33"/>
      <c r="T674709" s="33"/>
    </row>
    <row r="674726" spans="19:20">
      <c r="S674726" s="33"/>
      <c r="T674726" s="33"/>
    </row>
    <row r="674743" spans="19:20">
      <c r="S674743" s="33"/>
      <c r="T674743" s="33"/>
    </row>
    <row r="674760" spans="19:20">
      <c r="S674760" s="33"/>
      <c r="T674760" s="33"/>
    </row>
    <row r="674777" spans="19:20">
      <c r="S674777" s="33"/>
      <c r="T674777" s="33"/>
    </row>
    <row r="674794" spans="19:20">
      <c r="S674794" s="33"/>
      <c r="T674794" s="33"/>
    </row>
    <row r="674811" spans="19:20">
      <c r="S674811" s="33"/>
      <c r="T674811" s="33"/>
    </row>
    <row r="674828" spans="19:20">
      <c r="S674828" s="33"/>
      <c r="T674828" s="33"/>
    </row>
    <row r="674845" spans="19:20">
      <c r="S674845" s="33"/>
      <c r="T674845" s="33"/>
    </row>
    <row r="674862" spans="19:20">
      <c r="S674862" s="33"/>
      <c r="T674862" s="33"/>
    </row>
    <row r="674879" spans="19:20">
      <c r="S674879" s="33"/>
      <c r="T674879" s="33"/>
    </row>
    <row r="674896" spans="19:20">
      <c r="S674896" s="33"/>
      <c r="T674896" s="33"/>
    </row>
    <row r="674913" spans="19:20">
      <c r="S674913" s="33"/>
      <c r="T674913" s="33"/>
    </row>
    <row r="674930" spans="19:20">
      <c r="S674930" s="33"/>
      <c r="T674930" s="33"/>
    </row>
    <row r="674947" spans="19:20">
      <c r="S674947" s="33"/>
      <c r="T674947" s="33"/>
    </row>
    <row r="674964" spans="19:20">
      <c r="S674964" s="33"/>
      <c r="T674964" s="33"/>
    </row>
    <row r="674981" spans="19:20">
      <c r="S674981" s="33"/>
      <c r="T674981" s="33"/>
    </row>
    <row r="674998" spans="19:20">
      <c r="S674998" s="33"/>
      <c r="T674998" s="33"/>
    </row>
    <row r="675015" spans="19:20">
      <c r="S675015" s="33"/>
      <c r="T675015" s="33"/>
    </row>
    <row r="675032" spans="19:20">
      <c r="S675032" s="33"/>
      <c r="T675032" s="33"/>
    </row>
    <row r="675049" spans="19:20">
      <c r="S675049" s="33"/>
      <c r="T675049" s="33"/>
    </row>
    <row r="675066" spans="19:20">
      <c r="S675066" s="33"/>
      <c r="T675066" s="33"/>
    </row>
    <row r="675083" spans="19:20">
      <c r="S675083" s="33"/>
      <c r="T675083" s="33"/>
    </row>
    <row r="675100" spans="19:20">
      <c r="S675100" s="33"/>
      <c r="T675100" s="33"/>
    </row>
    <row r="675117" spans="19:20">
      <c r="S675117" s="33"/>
      <c r="T675117" s="33"/>
    </row>
    <row r="675134" spans="19:20">
      <c r="S675134" s="33"/>
      <c r="T675134" s="33"/>
    </row>
    <row r="675151" spans="19:20">
      <c r="S675151" s="33"/>
      <c r="T675151" s="33"/>
    </row>
    <row r="675168" spans="19:20">
      <c r="S675168" s="33"/>
      <c r="T675168" s="33"/>
    </row>
    <row r="675185" spans="19:20">
      <c r="S675185" s="33"/>
      <c r="T675185" s="33"/>
    </row>
    <row r="675202" spans="19:20">
      <c r="S675202" s="33"/>
      <c r="T675202" s="33"/>
    </row>
    <row r="675219" spans="19:20">
      <c r="S675219" s="33"/>
      <c r="T675219" s="33"/>
    </row>
    <row r="675236" spans="19:20">
      <c r="S675236" s="33"/>
      <c r="T675236" s="33"/>
    </row>
    <row r="675253" spans="19:20">
      <c r="S675253" s="33"/>
      <c r="T675253" s="33"/>
    </row>
    <row r="675270" spans="19:20">
      <c r="S675270" s="33"/>
      <c r="T675270" s="33"/>
    </row>
    <row r="675287" spans="19:20">
      <c r="S675287" s="33"/>
      <c r="T675287" s="33"/>
    </row>
    <row r="675304" spans="19:20">
      <c r="S675304" s="33"/>
      <c r="T675304" s="33"/>
    </row>
    <row r="675321" spans="19:20">
      <c r="S675321" s="33"/>
      <c r="T675321" s="33"/>
    </row>
    <row r="675338" spans="19:20">
      <c r="S675338" s="33"/>
      <c r="T675338" s="33"/>
    </row>
    <row r="675355" spans="19:20">
      <c r="S675355" s="33"/>
      <c r="T675355" s="33"/>
    </row>
    <row r="675372" spans="19:20">
      <c r="S675372" s="33"/>
      <c r="T675372" s="33"/>
    </row>
    <row r="675389" spans="19:20">
      <c r="S675389" s="33"/>
      <c r="T675389" s="33"/>
    </row>
    <row r="675406" spans="19:20">
      <c r="S675406" s="33"/>
      <c r="T675406" s="33"/>
    </row>
    <row r="675423" spans="19:20">
      <c r="S675423" s="33"/>
      <c r="T675423" s="33"/>
    </row>
    <row r="675440" spans="19:20">
      <c r="S675440" s="33"/>
      <c r="T675440" s="33"/>
    </row>
    <row r="675457" spans="19:20">
      <c r="S675457" s="33"/>
      <c r="T675457" s="33"/>
    </row>
    <row r="675474" spans="19:20">
      <c r="S675474" s="33"/>
      <c r="T675474" s="33"/>
    </row>
    <row r="675491" spans="19:20">
      <c r="S675491" s="33"/>
      <c r="T675491" s="33"/>
    </row>
    <row r="675508" spans="19:20">
      <c r="S675508" s="33"/>
      <c r="T675508" s="33"/>
    </row>
    <row r="675525" spans="19:20">
      <c r="S675525" s="33"/>
      <c r="T675525" s="33"/>
    </row>
    <row r="675542" spans="19:20">
      <c r="S675542" s="33"/>
      <c r="T675542" s="33"/>
    </row>
    <row r="675559" spans="19:20">
      <c r="S675559" s="33"/>
      <c r="T675559" s="33"/>
    </row>
    <row r="675576" spans="19:20">
      <c r="S675576" s="33"/>
      <c r="T675576" s="33"/>
    </row>
    <row r="675593" spans="19:20">
      <c r="S675593" s="33"/>
      <c r="T675593" s="33"/>
    </row>
    <row r="675610" spans="19:20">
      <c r="S675610" s="33"/>
      <c r="T675610" s="33"/>
    </row>
    <row r="675627" spans="19:20">
      <c r="S675627" s="33"/>
      <c r="T675627" s="33"/>
    </row>
    <row r="675644" spans="19:20">
      <c r="S675644" s="33"/>
      <c r="T675644" s="33"/>
    </row>
    <row r="675661" spans="19:20">
      <c r="S675661" s="33"/>
      <c r="T675661" s="33"/>
    </row>
    <row r="675678" spans="19:20">
      <c r="S675678" s="33"/>
      <c r="T675678" s="33"/>
    </row>
    <row r="675695" spans="19:20">
      <c r="S675695" s="33"/>
      <c r="T675695" s="33"/>
    </row>
    <row r="675712" spans="19:20">
      <c r="S675712" s="33"/>
      <c r="T675712" s="33"/>
    </row>
    <row r="675729" spans="19:20">
      <c r="S675729" s="33"/>
      <c r="T675729" s="33"/>
    </row>
    <row r="675746" spans="19:20">
      <c r="S675746" s="33"/>
      <c r="T675746" s="33"/>
    </row>
    <row r="675763" spans="19:20">
      <c r="S675763" s="33"/>
      <c r="T675763" s="33"/>
    </row>
    <row r="675780" spans="19:20">
      <c r="S675780" s="33"/>
      <c r="T675780" s="33"/>
    </row>
    <row r="675797" spans="19:20">
      <c r="S675797" s="33"/>
      <c r="T675797" s="33"/>
    </row>
    <row r="675814" spans="19:20">
      <c r="S675814" s="33"/>
      <c r="T675814" s="33"/>
    </row>
    <row r="675831" spans="19:20">
      <c r="S675831" s="33"/>
      <c r="T675831" s="33"/>
    </row>
    <row r="675848" spans="19:20">
      <c r="S675848" s="33"/>
      <c r="T675848" s="33"/>
    </row>
    <row r="675865" spans="19:20">
      <c r="S675865" s="33"/>
      <c r="T675865" s="33"/>
    </row>
    <row r="675882" spans="19:20">
      <c r="S675882" s="33"/>
      <c r="T675882" s="33"/>
    </row>
    <row r="675899" spans="19:20">
      <c r="S675899" s="33"/>
      <c r="T675899" s="33"/>
    </row>
    <row r="675916" spans="19:20">
      <c r="S675916" s="33"/>
      <c r="T675916" s="33"/>
    </row>
    <row r="675933" spans="19:20">
      <c r="S675933" s="33"/>
      <c r="T675933" s="33"/>
    </row>
    <row r="675950" spans="19:20">
      <c r="S675950" s="33"/>
      <c r="T675950" s="33"/>
    </row>
    <row r="675967" spans="19:20">
      <c r="S675967" s="33"/>
      <c r="T675967" s="33"/>
    </row>
    <row r="675984" spans="19:20">
      <c r="S675984" s="33"/>
      <c r="T675984" s="33"/>
    </row>
    <row r="676001" spans="19:20">
      <c r="S676001" s="33"/>
      <c r="T676001" s="33"/>
    </row>
    <row r="676018" spans="19:20">
      <c r="S676018" s="33"/>
      <c r="T676018" s="33"/>
    </row>
    <row r="676035" spans="19:20">
      <c r="S676035" s="33"/>
      <c r="T676035" s="33"/>
    </row>
    <row r="676052" spans="19:20">
      <c r="S676052" s="33"/>
      <c r="T676052" s="33"/>
    </row>
    <row r="676069" spans="19:20">
      <c r="S676069" s="33"/>
      <c r="T676069" s="33"/>
    </row>
    <row r="676086" spans="19:20">
      <c r="S676086" s="33"/>
      <c r="T676086" s="33"/>
    </row>
    <row r="676103" spans="19:20">
      <c r="S676103" s="33"/>
      <c r="T676103" s="33"/>
    </row>
    <row r="676120" spans="19:20">
      <c r="S676120" s="33"/>
      <c r="T676120" s="33"/>
    </row>
    <row r="676137" spans="19:20">
      <c r="S676137" s="33"/>
      <c r="T676137" s="33"/>
    </row>
    <row r="676154" spans="19:20">
      <c r="S676154" s="33"/>
      <c r="T676154" s="33"/>
    </row>
    <row r="676171" spans="19:20">
      <c r="S676171" s="33"/>
      <c r="T676171" s="33"/>
    </row>
    <row r="676188" spans="19:20">
      <c r="S676188" s="33"/>
      <c r="T676188" s="33"/>
    </row>
    <row r="676205" spans="19:20">
      <c r="S676205" s="33"/>
      <c r="T676205" s="33"/>
    </row>
    <row r="676222" spans="19:20">
      <c r="S676222" s="33"/>
      <c r="T676222" s="33"/>
    </row>
    <row r="676239" spans="19:20">
      <c r="S676239" s="33"/>
      <c r="T676239" s="33"/>
    </row>
    <row r="676256" spans="19:20">
      <c r="S676256" s="33"/>
      <c r="T676256" s="33"/>
    </row>
    <row r="676273" spans="19:20">
      <c r="S676273" s="33"/>
      <c r="T676273" s="33"/>
    </row>
    <row r="676290" spans="19:20">
      <c r="S676290" s="33"/>
      <c r="T676290" s="33"/>
    </row>
    <row r="676307" spans="19:20">
      <c r="S676307" s="33"/>
      <c r="T676307" s="33"/>
    </row>
    <row r="676324" spans="19:20">
      <c r="S676324" s="33"/>
      <c r="T676324" s="33"/>
    </row>
    <row r="676341" spans="19:20">
      <c r="S676341" s="33"/>
      <c r="T676341" s="33"/>
    </row>
    <row r="676358" spans="19:20">
      <c r="S676358" s="33"/>
      <c r="T676358" s="33"/>
    </row>
    <row r="676375" spans="19:20">
      <c r="S676375" s="33"/>
      <c r="T676375" s="33"/>
    </row>
    <row r="676392" spans="19:20">
      <c r="S676392" s="33"/>
      <c r="T676392" s="33"/>
    </row>
    <row r="676409" spans="19:20">
      <c r="S676409" s="33"/>
      <c r="T676409" s="33"/>
    </row>
    <row r="676426" spans="19:20">
      <c r="S676426" s="33"/>
      <c r="T676426" s="33"/>
    </row>
    <row r="676443" spans="19:20">
      <c r="S676443" s="33"/>
      <c r="T676443" s="33"/>
    </row>
    <row r="676460" spans="19:20">
      <c r="S676460" s="33"/>
      <c r="T676460" s="33"/>
    </row>
    <row r="676477" spans="19:20">
      <c r="S676477" s="33"/>
      <c r="T676477" s="33"/>
    </row>
    <row r="676494" spans="19:20">
      <c r="S676494" s="33"/>
      <c r="T676494" s="33"/>
    </row>
    <row r="676511" spans="19:20">
      <c r="S676511" s="33"/>
      <c r="T676511" s="33"/>
    </row>
    <row r="676528" spans="19:20">
      <c r="S676528" s="33"/>
      <c r="T676528" s="33"/>
    </row>
    <row r="676545" spans="19:20">
      <c r="S676545" s="33"/>
      <c r="T676545" s="33"/>
    </row>
    <row r="676562" spans="19:20">
      <c r="S676562" s="33"/>
      <c r="T676562" s="33"/>
    </row>
    <row r="676579" spans="19:20">
      <c r="S676579" s="33"/>
      <c r="T676579" s="33"/>
    </row>
    <row r="676596" spans="19:20">
      <c r="S676596" s="33"/>
      <c r="T676596" s="33"/>
    </row>
    <row r="676613" spans="19:20">
      <c r="S676613" s="33"/>
      <c r="T676613" s="33"/>
    </row>
    <row r="676630" spans="19:20">
      <c r="S676630" s="33"/>
      <c r="T676630" s="33"/>
    </row>
    <row r="676647" spans="19:20">
      <c r="S676647" s="33"/>
      <c r="T676647" s="33"/>
    </row>
    <row r="676664" spans="19:20">
      <c r="S676664" s="33"/>
      <c r="T676664" s="33"/>
    </row>
    <row r="676681" spans="19:20">
      <c r="S676681" s="33"/>
      <c r="T676681" s="33"/>
    </row>
    <row r="676698" spans="19:20">
      <c r="S676698" s="33"/>
      <c r="T676698" s="33"/>
    </row>
    <row r="676715" spans="19:20">
      <c r="S676715" s="33"/>
      <c r="T676715" s="33"/>
    </row>
    <row r="676732" spans="19:20">
      <c r="S676732" s="33"/>
      <c r="T676732" s="33"/>
    </row>
    <row r="676749" spans="19:20">
      <c r="S676749" s="33"/>
      <c r="T676749" s="33"/>
    </row>
    <row r="676766" spans="19:20">
      <c r="S676766" s="33"/>
      <c r="T676766" s="33"/>
    </row>
    <row r="676783" spans="19:20">
      <c r="S676783" s="33"/>
      <c r="T676783" s="33"/>
    </row>
    <row r="676800" spans="19:20">
      <c r="S676800" s="33"/>
      <c r="T676800" s="33"/>
    </row>
    <row r="676817" spans="19:20">
      <c r="S676817" s="33"/>
      <c r="T676817" s="33"/>
    </row>
    <row r="676834" spans="19:20">
      <c r="S676834" s="33"/>
      <c r="T676834" s="33"/>
    </row>
    <row r="676851" spans="19:20">
      <c r="S676851" s="33"/>
      <c r="T676851" s="33"/>
    </row>
    <row r="676868" spans="19:20">
      <c r="S676868" s="33"/>
      <c r="T676868" s="33"/>
    </row>
    <row r="676885" spans="19:20">
      <c r="S676885" s="33"/>
      <c r="T676885" s="33"/>
    </row>
    <row r="676902" spans="19:20">
      <c r="S676902" s="33"/>
      <c r="T676902" s="33"/>
    </row>
    <row r="676919" spans="19:20">
      <c r="S676919" s="33"/>
      <c r="T676919" s="33"/>
    </row>
    <row r="676936" spans="19:20">
      <c r="S676936" s="33"/>
      <c r="T676936" s="33"/>
    </row>
    <row r="676953" spans="19:20">
      <c r="S676953" s="33"/>
      <c r="T676953" s="33"/>
    </row>
    <row r="676970" spans="19:20">
      <c r="S676970" s="33"/>
      <c r="T676970" s="33"/>
    </row>
    <row r="676987" spans="19:20">
      <c r="S676987" s="33"/>
      <c r="T676987" s="33"/>
    </row>
    <row r="677004" spans="19:20">
      <c r="S677004" s="33"/>
      <c r="T677004" s="33"/>
    </row>
    <row r="677021" spans="19:20">
      <c r="S677021" s="33"/>
      <c r="T677021" s="33"/>
    </row>
    <row r="677038" spans="19:20">
      <c r="S677038" s="33"/>
      <c r="T677038" s="33"/>
    </row>
    <row r="677055" spans="19:20">
      <c r="S677055" s="33"/>
      <c r="T677055" s="33"/>
    </row>
    <row r="677072" spans="19:20">
      <c r="S677072" s="33"/>
      <c r="T677072" s="33"/>
    </row>
    <row r="677089" spans="19:20">
      <c r="S677089" s="33"/>
      <c r="T677089" s="33"/>
    </row>
    <row r="677106" spans="19:20">
      <c r="S677106" s="33"/>
      <c r="T677106" s="33"/>
    </row>
    <row r="677123" spans="19:20">
      <c r="S677123" s="33"/>
      <c r="T677123" s="33"/>
    </row>
    <row r="677140" spans="19:20">
      <c r="S677140" s="33"/>
      <c r="T677140" s="33"/>
    </row>
    <row r="677157" spans="19:20">
      <c r="S677157" s="33"/>
      <c r="T677157" s="33"/>
    </row>
    <row r="677174" spans="19:20">
      <c r="S677174" s="33"/>
      <c r="T677174" s="33"/>
    </row>
    <row r="677191" spans="19:20">
      <c r="S677191" s="33"/>
      <c r="T677191" s="33"/>
    </row>
    <row r="677208" spans="19:20">
      <c r="S677208" s="33"/>
      <c r="T677208" s="33"/>
    </row>
    <row r="677225" spans="19:20">
      <c r="S677225" s="33"/>
      <c r="T677225" s="33"/>
    </row>
    <row r="677242" spans="19:20">
      <c r="S677242" s="33"/>
      <c r="T677242" s="33"/>
    </row>
    <row r="677259" spans="19:20">
      <c r="S677259" s="33"/>
      <c r="T677259" s="33"/>
    </row>
    <row r="677276" spans="19:20">
      <c r="S677276" s="33"/>
      <c r="T677276" s="33"/>
    </row>
    <row r="677293" spans="19:20">
      <c r="S677293" s="33"/>
      <c r="T677293" s="33"/>
    </row>
    <row r="677310" spans="19:20">
      <c r="S677310" s="33"/>
      <c r="T677310" s="33"/>
    </row>
    <row r="677327" spans="19:20">
      <c r="S677327" s="33"/>
      <c r="T677327" s="33"/>
    </row>
    <row r="677344" spans="19:20">
      <c r="S677344" s="33"/>
      <c r="T677344" s="33"/>
    </row>
    <row r="677361" spans="19:20">
      <c r="S677361" s="33"/>
      <c r="T677361" s="33"/>
    </row>
    <row r="677378" spans="19:20">
      <c r="S677378" s="33"/>
      <c r="T677378" s="33"/>
    </row>
    <row r="677395" spans="19:20">
      <c r="S677395" s="33"/>
      <c r="T677395" s="33"/>
    </row>
    <row r="677412" spans="19:20">
      <c r="S677412" s="33"/>
      <c r="T677412" s="33"/>
    </row>
    <row r="677429" spans="19:20">
      <c r="S677429" s="33"/>
      <c r="T677429" s="33"/>
    </row>
    <row r="677446" spans="19:20">
      <c r="S677446" s="33"/>
      <c r="T677446" s="33"/>
    </row>
    <row r="677463" spans="19:20">
      <c r="S677463" s="33"/>
      <c r="T677463" s="33"/>
    </row>
    <row r="677480" spans="19:20">
      <c r="S677480" s="33"/>
      <c r="T677480" s="33"/>
    </row>
    <row r="677497" spans="19:20">
      <c r="S677497" s="33"/>
      <c r="T677497" s="33"/>
    </row>
    <row r="677514" spans="19:20">
      <c r="S677514" s="33"/>
      <c r="T677514" s="33"/>
    </row>
    <row r="677531" spans="19:20">
      <c r="S677531" s="33"/>
      <c r="T677531" s="33"/>
    </row>
    <row r="677548" spans="19:20">
      <c r="S677548" s="33"/>
      <c r="T677548" s="33"/>
    </row>
    <row r="677565" spans="19:20">
      <c r="S677565" s="33"/>
      <c r="T677565" s="33"/>
    </row>
    <row r="677582" spans="19:20">
      <c r="S677582" s="33"/>
      <c r="T677582" s="33"/>
    </row>
    <row r="677599" spans="19:20">
      <c r="S677599" s="33"/>
      <c r="T677599" s="33"/>
    </row>
    <row r="677616" spans="19:20">
      <c r="S677616" s="33"/>
      <c r="T677616" s="33"/>
    </row>
    <row r="677633" spans="19:20">
      <c r="S677633" s="33"/>
      <c r="T677633" s="33"/>
    </row>
    <row r="677650" spans="19:20">
      <c r="S677650" s="33"/>
      <c r="T677650" s="33"/>
    </row>
    <row r="677667" spans="19:20">
      <c r="S677667" s="33"/>
      <c r="T677667" s="33"/>
    </row>
    <row r="677684" spans="19:20">
      <c r="S677684" s="33"/>
      <c r="T677684" s="33"/>
    </row>
    <row r="677701" spans="19:20">
      <c r="S677701" s="33"/>
      <c r="T677701" s="33"/>
    </row>
    <row r="677718" spans="19:20">
      <c r="S677718" s="33"/>
      <c r="T677718" s="33"/>
    </row>
    <row r="677735" spans="19:20">
      <c r="S677735" s="33"/>
      <c r="T677735" s="33"/>
    </row>
    <row r="677752" spans="19:20">
      <c r="S677752" s="33"/>
      <c r="T677752" s="33"/>
    </row>
    <row r="677769" spans="19:20">
      <c r="S677769" s="33"/>
      <c r="T677769" s="33"/>
    </row>
    <row r="677786" spans="19:20">
      <c r="S677786" s="33"/>
      <c r="T677786" s="33"/>
    </row>
    <row r="677803" spans="19:20">
      <c r="S677803" s="33"/>
      <c r="T677803" s="33"/>
    </row>
    <row r="677820" spans="19:20">
      <c r="S677820" s="33"/>
      <c r="T677820" s="33"/>
    </row>
    <row r="677837" spans="19:20">
      <c r="S677837" s="33"/>
      <c r="T677837" s="33"/>
    </row>
    <row r="677854" spans="19:20">
      <c r="S677854" s="33"/>
      <c r="T677854" s="33"/>
    </row>
    <row r="677871" spans="19:20">
      <c r="S677871" s="33"/>
      <c r="T677871" s="33"/>
    </row>
    <row r="677888" spans="19:20">
      <c r="S677888" s="33"/>
      <c r="T677888" s="33"/>
    </row>
    <row r="677905" spans="19:20">
      <c r="S677905" s="33"/>
      <c r="T677905" s="33"/>
    </row>
    <row r="677922" spans="19:20">
      <c r="S677922" s="33"/>
      <c r="T677922" s="33"/>
    </row>
    <row r="677939" spans="19:20">
      <c r="S677939" s="33"/>
      <c r="T677939" s="33"/>
    </row>
    <row r="677956" spans="19:20">
      <c r="S677956" s="33"/>
      <c r="T677956" s="33"/>
    </row>
    <row r="677973" spans="19:20">
      <c r="S677973" s="33"/>
      <c r="T677973" s="33"/>
    </row>
    <row r="677990" spans="19:20">
      <c r="S677990" s="33"/>
      <c r="T677990" s="33"/>
    </row>
    <row r="678007" spans="19:20">
      <c r="S678007" s="33"/>
      <c r="T678007" s="33"/>
    </row>
    <row r="678024" spans="19:20">
      <c r="S678024" s="33"/>
      <c r="T678024" s="33"/>
    </row>
    <row r="678041" spans="19:20">
      <c r="S678041" s="33"/>
      <c r="T678041" s="33"/>
    </row>
    <row r="678058" spans="19:20">
      <c r="S678058" s="33"/>
      <c r="T678058" s="33"/>
    </row>
    <row r="678075" spans="19:20">
      <c r="S678075" s="33"/>
      <c r="T678075" s="33"/>
    </row>
    <row r="678092" spans="19:20">
      <c r="S678092" s="33"/>
      <c r="T678092" s="33"/>
    </row>
    <row r="678109" spans="19:20">
      <c r="S678109" s="33"/>
      <c r="T678109" s="33"/>
    </row>
    <row r="678126" spans="19:20">
      <c r="S678126" s="33"/>
      <c r="T678126" s="33"/>
    </row>
    <row r="678143" spans="19:20">
      <c r="S678143" s="33"/>
      <c r="T678143" s="33"/>
    </row>
    <row r="678160" spans="19:20">
      <c r="S678160" s="33"/>
      <c r="T678160" s="33"/>
    </row>
    <row r="678177" spans="19:20">
      <c r="S678177" s="33"/>
      <c r="T678177" s="33"/>
    </row>
    <row r="678194" spans="19:20">
      <c r="S678194" s="33"/>
      <c r="T678194" s="33"/>
    </row>
    <row r="678211" spans="19:20">
      <c r="S678211" s="33"/>
      <c r="T678211" s="33"/>
    </row>
    <row r="678228" spans="19:20">
      <c r="S678228" s="33"/>
      <c r="T678228" s="33"/>
    </row>
    <row r="678245" spans="19:20">
      <c r="S678245" s="33"/>
      <c r="T678245" s="33"/>
    </row>
    <row r="678262" spans="19:20">
      <c r="S678262" s="33"/>
      <c r="T678262" s="33"/>
    </row>
    <row r="678279" spans="19:20">
      <c r="S678279" s="33"/>
      <c r="T678279" s="33"/>
    </row>
    <row r="678296" spans="19:20">
      <c r="S678296" s="33"/>
      <c r="T678296" s="33"/>
    </row>
    <row r="678313" spans="19:20">
      <c r="S678313" s="33"/>
      <c r="T678313" s="33"/>
    </row>
    <row r="678330" spans="19:20">
      <c r="S678330" s="33"/>
      <c r="T678330" s="33"/>
    </row>
    <row r="678347" spans="19:20">
      <c r="S678347" s="33"/>
      <c r="T678347" s="33"/>
    </row>
    <row r="678364" spans="19:20">
      <c r="S678364" s="33"/>
      <c r="T678364" s="33"/>
    </row>
    <row r="678381" spans="19:20">
      <c r="S678381" s="33"/>
      <c r="T678381" s="33"/>
    </row>
    <row r="678398" spans="19:20">
      <c r="S678398" s="33"/>
      <c r="T678398" s="33"/>
    </row>
    <row r="678415" spans="19:20">
      <c r="S678415" s="33"/>
      <c r="T678415" s="33"/>
    </row>
    <row r="678432" spans="19:20">
      <c r="S678432" s="33"/>
      <c r="T678432" s="33"/>
    </row>
    <row r="678449" spans="19:20">
      <c r="S678449" s="33"/>
      <c r="T678449" s="33"/>
    </row>
    <row r="678466" spans="19:20">
      <c r="S678466" s="33"/>
      <c r="T678466" s="33"/>
    </row>
    <row r="678483" spans="19:20">
      <c r="S678483" s="33"/>
      <c r="T678483" s="33"/>
    </row>
    <row r="678500" spans="19:20">
      <c r="S678500" s="33"/>
      <c r="T678500" s="33"/>
    </row>
    <row r="678517" spans="19:20">
      <c r="S678517" s="33"/>
      <c r="T678517" s="33"/>
    </row>
    <row r="678534" spans="19:20">
      <c r="S678534" s="33"/>
      <c r="T678534" s="33"/>
    </row>
    <row r="678551" spans="19:20">
      <c r="S678551" s="33"/>
      <c r="T678551" s="33"/>
    </row>
    <row r="678568" spans="19:20">
      <c r="S678568" s="33"/>
      <c r="T678568" s="33"/>
    </row>
    <row r="678585" spans="19:20">
      <c r="S678585" s="33"/>
      <c r="T678585" s="33"/>
    </row>
    <row r="678602" spans="19:20">
      <c r="S678602" s="33"/>
      <c r="T678602" s="33"/>
    </row>
    <row r="678619" spans="19:20">
      <c r="S678619" s="33"/>
      <c r="T678619" s="33"/>
    </row>
    <row r="678636" spans="19:20">
      <c r="S678636" s="33"/>
      <c r="T678636" s="33"/>
    </row>
    <row r="678653" spans="19:20">
      <c r="S678653" s="33"/>
      <c r="T678653" s="33"/>
    </row>
    <row r="678670" spans="19:20">
      <c r="S678670" s="33"/>
      <c r="T678670" s="33"/>
    </row>
    <row r="678687" spans="19:20">
      <c r="S678687" s="33"/>
      <c r="T678687" s="33"/>
    </row>
    <row r="678704" spans="19:20">
      <c r="S678704" s="33"/>
      <c r="T678704" s="33"/>
    </row>
    <row r="678721" spans="19:20">
      <c r="S678721" s="33"/>
      <c r="T678721" s="33"/>
    </row>
    <row r="678738" spans="19:20">
      <c r="S678738" s="33"/>
      <c r="T678738" s="33"/>
    </row>
    <row r="678755" spans="19:20">
      <c r="S678755" s="33"/>
      <c r="T678755" s="33"/>
    </row>
    <row r="678772" spans="19:20">
      <c r="S678772" s="33"/>
      <c r="T678772" s="33"/>
    </row>
    <row r="678789" spans="19:20">
      <c r="S678789" s="33"/>
      <c r="T678789" s="33"/>
    </row>
    <row r="678806" spans="19:20">
      <c r="S678806" s="33"/>
      <c r="T678806" s="33"/>
    </row>
    <row r="678823" spans="19:20">
      <c r="S678823" s="33"/>
      <c r="T678823" s="33"/>
    </row>
    <row r="678840" spans="19:20">
      <c r="S678840" s="33"/>
      <c r="T678840" s="33"/>
    </row>
    <row r="678857" spans="19:20">
      <c r="S678857" s="33"/>
      <c r="T678857" s="33"/>
    </row>
    <row r="678874" spans="19:20">
      <c r="S678874" s="33"/>
      <c r="T678874" s="33"/>
    </row>
    <row r="678891" spans="19:20">
      <c r="S678891" s="33"/>
      <c r="T678891" s="33"/>
    </row>
    <row r="678908" spans="19:20">
      <c r="S678908" s="33"/>
      <c r="T678908" s="33"/>
    </row>
    <row r="678925" spans="19:20">
      <c r="S678925" s="33"/>
      <c r="T678925" s="33"/>
    </row>
    <row r="678942" spans="19:20">
      <c r="S678942" s="33"/>
      <c r="T678942" s="33"/>
    </row>
    <row r="678959" spans="19:20">
      <c r="S678959" s="33"/>
      <c r="T678959" s="33"/>
    </row>
    <row r="678976" spans="19:20">
      <c r="S678976" s="33"/>
      <c r="T678976" s="33"/>
    </row>
    <row r="678993" spans="19:20">
      <c r="S678993" s="33"/>
      <c r="T678993" s="33"/>
    </row>
    <row r="679010" spans="19:20">
      <c r="S679010" s="33"/>
      <c r="T679010" s="33"/>
    </row>
    <row r="679027" spans="19:20">
      <c r="S679027" s="33"/>
      <c r="T679027" s="33"/>
    </row>
    <row r="679044" spans="19:20">
      <c r="S679044" s="33"/>
      <c r="T679044" s="33"/>
    </row>
    <row r="679061" spans="19:20">
      <c r="S679061" s="33"/>
      <c r="T679061" s="33"/>
    </row>
    <row r="679078" spans="19:20">
      <c r="S679078" s="33"/>
      <c r="T679078" s="33"/>
    </row>
    <row r="679095" spans="19:20">
      <c r="S679095" s="33"/>
      <c r="T679095" s="33"/>
    </row>
    <row r="679112" spans="19:20">
      <c r="S679112" s="33"/>
      <c r="T679112" s="33"/>
    </row>
    <row r="679129" spans="19:20">
      <c r="S679129" s="33"/>
      <c r="T679129" s="33"/>
    </row>
    <row r="679146" spans="19:20">
      <c r="S679146" s="33"/>
      <c r="T679146" s="33"/>
    </row>
    <row r="679163" spans="19:20">
      <c r="S679163" s="33"/>
      <c r="T679163" s="33"/>
    </row>
    <row r="679180" spans="19:20">
      <c r="S679180" s="33"/>
      <c r="T679180" s="33"/>
    </row>
    <row r="679197" spans="19:20">
      <c r="S679197" s="33"/>
      <c r="T679197" s="33"/>
    </row>
    <row r="679214" spans="19:20">
      <c r="S679214" s="33"/>
      <c r="T679214" s="33"/>
    </row>
    <row r="679231" spans="19:20">
      <c r="S679231" s="33"/>
      <c r="T679231" s="33"/>
    </row>
    <row r="679248" spans="19:20">
      <c r="S679248" s="33"/>
      <c r="T679248" s="33"/>
    </row>
    <row r="679265" spans="19:20">
      <c r="S679265" s="33"/>
      <c r="T679265" s="33"/>
    </row>
    <row r="679282" spans="19:20">
      <c r="S679282" s="33"/>
      <c r="T679282" s="33"/>
    </row>
    <row r="679299" spans="19:20">
      <c r="S679299" s="33"/>
      <c r="T679299" s="33"/>
    </row>
    <row r="679316" spans="19:20">
      <c r="S679316" s="33"/>
      <c r="T679316" s="33"/>
    </row>
    <row r="679333" spans="19:20">
      <c r="S679333" s="33"/>
      <c r="T679333" s="33"/>
    </row>
    <row r="679350" spans="19:20">
      <c r="S679350" s="33"/>
      <c r="T679350" s="33"/>
    </row>
    <row r="679367" spans="19:20">
      <c r="S679367" s="33"/>
      <c r="T679367" s="33"/>
    </row>
    <row r="679384" spans="19:20">
      <c r="S679384" s="33"/>
      <c r="T679384" s="33"/>
    </row>
    <row r="679401" spans="19:20">
      <c r="S679401" s="33"/>
      <c r="T679401" s="33"/>
    </row>
    <row r="679418" spans="19:20">
      <c r="S679418" s="33"/>
      <c r="T679418" s="33"/>
    </row>
    <row r="679435" spans="19:20">
      <c r="S679435" s="33"/>
      <c r="T679435" s="33"/>
    </row>
    <row r="679452" spans="19:20">
      <c r="S679452" s="33"/>
      <c r="T679452" s="33"/>
    </row>
    <row r="679469" spans="19:20">
      <c r="S679469" s="33"/>
      <c r="T679469" s="33"/>
    </row>
    <row r="679486" spans="19:20">
      <c r="S679486" s="33"/>
      <c r="T679486" s="33"/>
    </row>
    <row r="679503" spans="19:20">
      <c r="S679503" s="33"/>
      <c r="T679503" s="33"/>
    </row>
    <row r="679520" spans="19:20">
      <c r="S679520" s="33"/>
      <c r="T679520" s="33"/>
    </row>
    <row r="679537" spans="19:20">
      <c r="S679537" s="33"/>
      <c r="T679537" s="33"/>
    </row>
    <row r="679554" spans="19:20">
      <c r="S679554" s="33"/>
      <c r="T679554" s="33"/>
    </row>
    <row r="679571" spans="19:20">
      <c r="S679571" s="33"/>
      <c r="T679571" s="33"/>
    </row>
    <row r="679588" spans="19:20">
      <c r="S679588" s="33"/>
      <c r="T679588" s="33"/>
    </row>
    <row r="679605" spans="19:20">
      <c r="S679605" s="33"/>
      <c r="T679605" s="33"/>
    </row>
    <row r="679622" spans="19:20">
      <c r="S679622" s="33"/>
      <c r="T679622" s="33"/>
    </row>
    <row r="679639" spans="19:20">
      <c r="S679639" s="33"/>
      <c r="T679639" s="33"/>
    </row>
    <row r="679656" spans="19:20">
      <c r="S679656" s="33"/>
      <c r="T679656" s="33"/>
    </row>
    <row r="679673" spans="19:20">
      <c r="S679673" s="33"/>
      <c r="T679673" s="33"/>
    </row>
    <row r="679690" spans="19:20">
      <c r="S679690" s="33"/>
      <c r="T679690" s="33"/>
    </row>
    <row r="679707" spans="19:20">
      <c r="S679707" s="33"/>
      <c r="T679707" s="33"/>
    </row>
    <row r="679724" spans="19:20">
      <c r="S679724" s="33"/>
      <c r="T679724" s="33"/>
    </row>
    <row r="679741" spans="19:20">
      <c r="S679741" s="33"/>
      <c r="T679741" s="33"/>
    </row>
    <row r="679758" spans="19:20">
      <c r="S679758" s="33"/>
      <c r="T679758" s="33"/>
    </row>
    <row r="679775" spans="19:20">
      <c r="S679775" s="33"/>
      <c r="T679775" s="33"/>
    </row>
    <row r="679792" spans="19:20">
      <c r="S679792" s="33"/>
      <c r="T679792" s="33"/>
    </row>
    <row r="679809" spans="19:20">
      <c r="S679809" s="33"/>
      <c r="T679809" s="33"/>
    </row>
    <row r="679826" spans="19:20">
      <c r="S679826" s="33"/>
      <c r="T679826" s="33"/>
    </row>
    <row r="679843" spans="19:20">
      <c r="S679843" s="33"/>
      <c r="T679843" s="33"/>
    </row>
    <row r="679860" spans="19:20">
      <c r="S679860" s="33"/>
      <c r="T679860" s="33"/>
    </row>
    <row r="679877" spans="19:20">
      <c r="S679877" s="33"/>
      <c r="T679877" s="33"/>
    </row>
    <row r="679894" spans="19:20">
      <c r="S679894" s="33"/>
      <c r="T679894" s="33"/>
    </row>
    <row r="679911" spans="19:20">
      <c r="S679911" s="33"/>
      <c r="T679911" s="33"/>
    </row>
    <row r="679928" spans="19:20">
      <c r="S679928" s="33"/>
      <c r="T679928" s="33"/>
    </row>
    <row r="679945" spans="19:20">
      <c r="S679945" s="33"/>
      <c r="T679945" s="33"/>
    </row>
    <row r="679962" spans="19:20">
      <c r="S679962" s="33"/>
      <c r="T679962" s="33"/>
    </row>
    <row r="679979" spans="19:20">
      <c r="S679979" s="33"/>
      <c r="T679979" s="33"/>
    </row>
    <row r="679996" spans="19:20">
      <c r="S679996" s="33"/>
      <c r="T679996" s="33"/>
    </row>
    <row r="680013" spans="19:20">
      <c r="S680013" s="33"/>
      <c r="T680013" s="33"/>
    </row>
    <row r="680030" spans="19:20">
      <c r="S680030" s="33"/>
      <c r="T680030" s="33"/>
    </row>
    <row r="680047" spans="19:20">
      <c r="S680047" s="33"/>
      <c r="T680047" s="33"/>
    </row>
    <row r="680064" spans="19:20">
      <c r="S680064" s="33"/>
      <c r="T680064" s="33"/>
    </row>
    <row r="680081" spans="19:20">
      <c r="S680081" s="33"/>
      <c r="T680081" s="33"/>
    </row>
    <row r="680098" spans="19:20">
      <c r="S680098" s="33"/>
      <c r="T680098" s="33"/>
    </row>
    <row r="680115" spans="19:20">
      <c r="S680115" s="33"/>
      <c r="T680115" s="33"/>
    </row>
    <row r="680132" spans="19:20">
      <c r="S680132" s="33"/>
      <c r="T680132" s="33"/>
    </row>
    <row r="680149" spans="19:20">
      <c r="S680149" s="33"/>
      <c r="T680149" s="33"/>
    </row>
    <row r="680166" spans="19:20">
      <c r="S680166" s="33"/>
      <c r="T680166" s="33"/>
    </row>
    <row r="680183" spans="19:20">
      <c r="S680183" s="33"/>
      <c r="T680183" s="33"/>
    </row>
    <row r="680200" spans="19:20">
      <c r="S680200" s="33"/>
      <c r="T680200" s="33"/>
    </row>
    <row r="680217" spans="19:20">
      <c r="S680217" s="33"/>
      <c r="T680217" s="33"/>
    </row>
    <row r="680234" spans="19:20">
      <c r="S680234" s="33"/>
      <c r="T680234" s="33"/>
    </row>
    <row r="680251" spans="19:20">
      <c r="S680251" s="33"/>
      <c r="T680251" s="33"/>
    </row>
    <row r="680268" spans="19:20">
      <c r="S680268" s="33"/>
      <c r="T680268" s="33"/>
    </row>
    <row r="680285" spans="19:20">
      <c r="S680285" s="33"/>
      <c r="T680285" s="33"/>
    </row>
    <row r="680302" spans="19:20">
      <c r="S680302" s="33"/>
      <c r="T680302" s="33"/>
    </row>
    <row r="680319" spans="19:20">
      <c r="S680319" s="33"/>
      <c r="T680319" s="33"/>
    </row>
    <row r="680336" spans="19:20">
      <c r="S680336" s="33"/>
      <c r="T680336" s="33"/>
    </row>
    <row r="680353" spans="19:20">
      <c r="S680353" s="33"/>
      <c r="T680353" s="33"/>
    </row>
    <row r="680370" spans="19:20">
      <c r="S680370" s="33"/>
      <c r="T680370" s="33"/>
    </row>
    <row r="680387" spans="19:20">
      <c r="S680387" s="33"/>
      <c r="T680387" s="33"/>
    </row>
    <row r="680404" spans="19:20">
      <c r="S680404" s="33"/>
      <c r="T680404" s="33"/>
    </row>
    <row r="680421" spans="19:20">
      <c r="S680421" s="33"/>
      <c r="T680421" s="33"/>
    </row>
    <row r="680438" spans="19:20">
      <c r="S680438" s="33"/>
      <c r="T680438" s="33"/>
    </row>
    <row r="680455" spans="19:20">
      <c r="S680455" s="33"/>
      <c r="T680455" s="33"/>
    </row>
    <row r="680472" spans="19:20">
      <c r="S680472" s="33"/>
      <c r="T680472" s="33"/>
    </row>
    <row r="680489" spans="19:20">
      <c r="S680489" s="33"/>
      <c r="T680489" s="33"/>
    </row>
    <row r="680506" spans="19:20">
      <c r="S680506" s="33"/>
      <c r="T680506" s="33"/>
    </row>
    <row r="680523" spans="19:20">
      <c r="S680523" s="33"/>
      <c r="T680523" s="33"/>
    </row>
    <row r="680540" spans="19:20">
      <c r="S680540" s="33"/>
      <c r="T680540" s="33"/>
    </row>
    <row r="680557" spans="19:20">
      <c r="S680557" s="33"/>
      <c r="T680557" s="33"/>
    </row>
    <row r="680574" spans="19:20">
      <c r="S680574" s="33"/>
      <c r="T680574" s="33"/>
    </row>
    <row r="680591" spans="19:20">
      <c r="S680591" s="33"/>
      <c r="T680591" s="33"/>
    </row>
    <row r="680608" spans="19:20">
      <c r="S680608" s="33"/>
      <c r="T680608" s="33"/>
    </row>
    <row r="680625" spans="19:20">
      <c r="S680625" s="33"/>
      <c r="T680625" s="33"/>
    </row>
    <row r="680642" spans="19:20">
      <c r="S680642" s="33"/>
      <c r="T680642" s="33"/>
    </row>
    <row r="680659" spans="19:20">
      <c r="S680659" s="33"/>
      <c r="T680659" s="33"/>
    </row>
    <row r="680676" spans="19:20">
      <c r="S680676" s="33"/>
      <c r="T680676" s="33"/>
    </row>
    <row r="680693" spans="19:20">
      <c r="S680693" s="33"/>
      <c r="T680693" s="33"/>
    </row>
    <row r="680710" spans="19:20">
      <c r="S680710" s="33"/>
      <c r="T680710" s="33"/>
    </row>
    <row r="680727" spans="19:20">
      <c r="S680727" s="33"/>
      <c r="T680727" s="33"/>
    </row>
    <row r="680744" spans="19:20">
      <c r="S680744" s="33"/>
      <c r="T680744" s="33"/>
    </row>
    <row r="680761" spans="19:20">
      <c r="S680761" s="33"/>
      <c r="T680761" s="33"/>
    </row>
    <row r="680778" spans="19:20">
      <c r="S680778" s="33"/>
      <c r="T680778" s="33"/>
    </row>
    <row r="680795" spans="19:20">
      <c r="S680795" s="33"/>
      <c r="T680795" s="33"/>
    </row>
    <row r="680812" spans="19:20">
      <c r="S680812" s="33"/>
      <c r="T680812" s="33"/>
    </row>
    <row r="680829" spans="19:20">
      <c r="S680829" s="33"/>
      <c r="T680829" s="33"/>
    </row>
    <row r="680846" spans="19:20">
      <c r="S680846" s="33"/>
      <c r="T680846" s="33"/>
    </row>
    <row r="680863" spans="19:20">
      <c r="S680863" s="33"/>
      <c r="T680863" s="33"/>
    </row>
    <row r="680880" spans="19:20">
      <c r="S680880" s="33"/>
      <c r="T680880" s="33"/>
    </row>
    <row r="680897" spans="19:20">
      <c r="S680897" s="33"/>
      <c r="T680897" s="33"/>
    </row>
    <row r="680914" spans="19:20">
      <c r="S680914" s="33"/>
      <c r="T680914" s="33"/>
    </row>
    <row r="680931" spans="19:20">
      <c r="S680931" s="33"/>
      <c r="T680931" s="33"/>
    </row>
    <row r="680948" spans="19:20">
      <c r="S680948" s="33"/>
      <c r="T680948" s="33"/>
    </row>
    <row r="680965" spans="19:20">
      <c r="S680965" s="33"/>
      <c r="T680965" s="33"/>
    </row>
    <row r="680982" spans="19:20">
      <c r="S680982" s="33"/>
      <c r="T680982" s="33"/>
    </row>
    <row r="680999" spans="19:20">
      <c r="S680999" s="33"/>
      <c r="T680999" s="33"/>
    </row>
    <row r="681016" spans="19:20">
      <c r="S681016" s="33"/>
      <c r="T681016" s="33"/>
    </row>
    <row r="681033" spans="19:20">
      <c r="S681033" s="33"/>
      <c r="T681033" s="33"/>
    </row>
    <row r="681050" spans="19:20">
      <c r="S681050" s="33"/>
      <c r="T681050" s="33"/>
    </row>
    <row r="681067" spans="19:20">
      <c r="S681067" s="33"/>
      <c r="T681067" s="33"/>
    </row>
    <row r="681084" spans="19:20">
      <c r="S681084" s="33"/>
      <c r="T681084" s="33"/>
    </row>
    <row r="681101" spans="19:20">
      <c r="S681101" s="33"/>
      <c r="T681101" s="33"/>
    </row>
    <row r="681118" spans="19:20">
      <c r="S681118" s="33"/>
      <c r="T681118" s="33"/>
    </row>
    <row r="681135" spans="19:20">
      <c r="S681135" s="33"/>
      <c r="T681135" s="33"/>
    </row>
    <row r="681152" spans="19:20">
      <c r="S681152" s="33"/>
      <c r="T681152" s="33"/>
    </row>
    <row r="681169" spans="19:20">
      <c r="S681169" s="33"/>
      <c r="T681169" s="33"/>
    </row>
    <row r="681186" spans="19:20">
      <c r="S681186" s="33"/>
      <c r="T681186" s="33"/>
    </row>
    <row r="681203" spans="19:20">
      <c r="S681203" s="33"/>
      <c r="T681203" s="33"/>
    </row>
    <row r="681220" spans="19:20">
      <c r="S681220" s="33"/>
      <c r="T681220" s="33"/>
    </row>
    <row r="681237" spans="19:20">
      <c r="S681237" s="33"/>
      <c r="T681237" s="33"/>
    </row>
    <row r="681254" spans="19:20">
      <c r="S681254" s="33"/>
      <c r="T681254" s="33"/>
    </row>
    <row r="681271" spans="19:20">
      <c r="S681271" s="33"/>
      <c r="T681271" s="33"/>
    </row>
    <row r="681288" spans="19:20">
      <c r="S681288" s="33"/>
      <c r="T681288" s="33"/>
    </row>
    <row r="681305" spans="19:20">
      <c r="S681305" s="33"/>
      <c r="T681305" s="33"/>
    </row>
    <row r="681322" spans="19:20">
      <c r="S681322" s="33"/>
      <c r="T681322" s="33"/>
    </row>
    <row r="681339" spans="19:20">
      <c r="S681339" s="33"/>
      <c r="T681339" s="33"/>
    </row>
    <row r="681356" spans="19:20">
      <c r="S681356" s="33"/>
      <c r="T681356" s="33"/>
    </row>
    <row r="681373" spans="19:20">
      <c r="S681373" s="33"/>
      <c r="T681373" s="33"/>
    </row>
    <row r="681390" spans="19:20">
      <c r="S681390" s="33"/>
      <c r="T681390" s="33"/>
    </row>
    <row r="681407" spans="19:20">
      <c r="S681407" s="33"/>
      <c r="T681407" s="33"/>
    </row>
    <row r="681424" spans="19:20">
      <c r="S681424" s="33"/>
      <c r="T681424" s="33"/>
    </row>
    <row r="681441" spans="19:20">
      <c r="S681441" s="33"/>
      <c r="T681441" s="33"/>
    </row>
    <row r="681458" spans="19:20">
      <c r="S681458" s="33"/>
      <c r="T681458" s="33"/>
    </row>
    <row r="681475" spans="19:20">
      <c r="S681475" s="33"/>
      <c r="T681475" s="33"/>
    </row>
    <row r="681492" spans="19:20">
      <c r="S681492" s="33"/>
      <c r="T681492" s="33"/>
    </row>
    <row r="681509" spans="19:20">
      <c r="S681509" s="33"/>
      <c r="T681509" s="33"/>
    </row>
    <row r="681526" spans="19:20">
      <c r="S681526" s="33"/>
      <c r="T681526" s="33"/>
    </row>
    <row r="681543" spans="19:20">
      <c r="S681543" s="33"/>
      <c r="T681543" s="33"/>
    </row>
    <row r="681560" spans="19:20">
      <c r="S681560" s="33"/>
      <c r="T681560" s="33"/>
    </row>
    <row r="681577" spans="19:20">
      <c r="S681577" s="33"/>
      <c r="T681577" s="33"/>
    </row>
    <row r="681594" spans="19:20">
      <c r="S681594" s="33"/>
      <c r="T681594" s="33"/>
    </row>
    <row r="681611" spans="19:20">
      <c r="S681611" s="33"/>
      <c r="T681611" s="33"/>
    </row>
    <row r="681628" spans="19:20">
      <c r="S681628" s="33"/>
      <c r="T681628" s="33"/>
    </row>
    <row r="681645" spans="19:20">
      <c r="S681645" s="33"/>
      <c r="T681645" s="33"/>
    </row>
    <row r="681662" spans="19:20">
      <c r="S681662" s="33"/>
      <c r="T681662" s="33"/>
    </row>
    <row r="681679" spans="19:20">
      <c r="S681679" s="33"/>
      <c r="T681679" s="33"/>
    </row>
    <row r="681696" spans="19:20">
      <c r="S681696" s="33"/>
      <c r="T681696" s="33"/>
    </row>
    <row r="681713" spans="19:20">
      <c r="S681713" s="33"/>
      <c r="T681713" s="33"/>
    </row>
    <row r="681730" spans="19:20">
      <c r="S681730" s="33"/>
      <c r="T681730" s="33"/>
    </row>
    <row r="681747" spans="19:20">
      <c r="S681747" s="33"/>
      <c r="T681747" s="33"/>
    </row>
    <row r="681764" spans="19:20">
      <c r="S681764" s="33"/>
      <c r="T681764" s="33"/>
    </row>
    <row r="681781" spans="19:20">
      <c r="S681781" s="33"/>
      <c r="T681781" s="33"/>
    </row>
    <row r="681798" spans="19:20">
      <c r="S681798" s="33"/>
      <c r="T681798" s="33"/>
    </row>
    <row r="681815" spans="19:20">
      <c r="S681815" s="33"/>
      <c r="T681815" s="33"/>
    </row>
    <row r="681832" spans="19:20">
      <c r="S681832" s="33"/>
      <c r="T681832" s="33"/>
    </row>
    <row r="681849" spans="19:20">
      <c r="S681849" s="33"/>
      <c r="T681849" s="33"/>
    </row>
    <row r="681866" spans="19:20">
      <c r="S681866" s="33"/>
      <c r="T681866" s="33"/>
    </row>
    <row r="681883" spans="19:20">
      <c r="S681883" s="33"/>
      <c r="T681883" s="33"/>
    </row>
    <row r="681900" spans="19:20">
      <c r="S681900" s="33"/>
      <c r="T681900" s="33"/>
    </row>
    <row r="681917" spans="19:20">
      <c r="S681917" s="33"/>
      <c r="T681917" s="33"/>
    </row>
    <row r="681934" spans="19:20">
      <c r="S681934" s="33"/>
      <c r="T681934" s="33"/>
    </row>
    <row r="681951" spans="19:20">
      <c r="S681951" s="33"/>
      <c r="T681951" s="33"/>
    </row>
    <row r="681968" spans="19:20">
      <c r="S681968" s="33"/>
      <c r="T681968" s="33"/>
    </row>
    <row r="681985" spans="19:20">
      <c r="S681985" s="33"/>
      <c r="T681985" s="33"/>
    </row>
    <row r="682002" spans="19:20">
      <c r="S682002" s="33"/>
      <c r="T682002" s="33"/>
    </row>
    <row r="682019" spans="19:20">
      <c r="S682019" s="33"/>
      <c r="T682019" s="33"/>
    </row>
    <row r="682036" spans="19:20">
      <c r="S682036" s="33"/>
      <c r="T682036" s="33"/>
    </row>
    <row r="682053" spans="19:20">
      <c r="S682053" s="33"/>
      <c r="T682053" s="33"/>
    </row>
    <row r="682070" spans="19:20">
      <c r="S682070" s="33"/>
      <c r="T682070" s="33"/>
    </row>
    <row r="682087" spans="19:20">
      <c r="S682087" s="33"/>
      <c r="T682087" s="33"/>
    </row>
    <row r="682104" spans="19:20">
      <c r="S682104" s="33"/>
      <c r="T682104" s="33"/>
    </row>
    <row r="682121" spans="19:20">
      <c r="S682121" s="33"/>
      <c r="T682121" s="33"/>
    </row>
    <row r="682138" spans="19:20">
      <c r="S682138" s="33"/>
      <c r="T682138" s="33"/>
    </row>
    <row r="682155" spans="19:20">
      <c r="S682155" s="33"/>
      <c r="T682155" s="33"/>
    </row>
    <row r="682172" spans="19:20">
      <c r="S682172" s="33"/>
      <c r="T682172" s="33"/>
    </row>
    <row r="682189" spans="19:20">
      <c r="S682189" s="33"/>
      <c r="T682189" s="33"/>
    </row>
    <row r="682206" spans="19:20">
      <c r="S682206" s="33"/>
      <c r="T682206" s="33"/>
    </row>
    <row r="682223" spans="19:20">
      <c r="S682223" s="33"/>
      <c r="T682223" s="33"/>
    </row>
    <row r="682240" spans="19:20">
      <c r="S682240" s="33"/>
      <c r="T682240" s="33"/>
    </row>
    <row r="682257" spans="19:20">
      <c r="S682257" s="33"/>
      <c r="T682257" s="33"/>
    </row>
    <row r="682274" spans="19:20">
      <c r="S682274" s="33"/>
      <c r="T682274" s="33"/>
    </row>
    <row r="682291" spans="19:20">
      <c r="S682291" s="33"/>
      <c r="T682291" s="33"/>
    </row>
    <row r="682308" spans="19:20">
      <c r="S682308" s="33"/>
      <c r="T682308" s="33"/>
    </row>
    <row r="682325" spans="19:20">
      <c r="S682325" s="33"/>
      <c r="T682325" s="33"/>
    </row>
    <row r="682342" spans="19:20">
      <c r="S682342" s="33"/>
      <c r="T682342" s="33"/>
    </row>
    <row r="682359" spans="19:20">
      <c r="S682359" s="33"/>
      <c r="T682359" s="33"/>
    </row>
    <row r="682376" spans="19:20">
      <c r="S682376" s="33"/>
      <c r="T682376" s="33"/>
    </row>
    <row r="682393" spans="19:20">
      <c r="S682393" s="33"/>
      <c r="T682393" s="33"/>
    </row>
    <row r="682410" spans="19:20">
      <c r="S682410" s="33"/>
      <c r="T682410" s="33"/>
    </row>
    <row r="682427" spans="19:20">
      <c r="S682427" s="33"/>
      <c r="T682427" s="33"/>
    </row>
    <row r="682444" spans="19:20">
      <c r="S682444" s="33"/>
      <c r="T682444" s="33"/>
    </row>
    <row r="682461" spans="19:20">
      <c r="S682461" s="33"/>
      <c r="T682461" s="33"/>
    </row>
    <row r="682478" spans="19:20">
      <c r="S682478" s="33"/>
      <c r="T682478" s="33"/>
    </row>
    <row r="682495" spans="19:20">
      <c r="S682495" s="33"/>
      <c r="T682495" s="33"/>
    </row>
    <row r="682512" spans="19:20">
      <c r="S682512" s="33"/>
      <c r="T682512" s="33"/>
    </row>
    <row r="682529" spans="19:20">
      <c r="S682529" s="33"/>
      <c r="T682529" s="33"/>
    </row>
    <row r="682546" spans="19:20">
      <c r="S682546" s="33"/>
      <c r="T682546" s="33"/>
    </row>
    <row r="682563" spans="19:20">
      <c r="S682563" s="33"/>
      <c r="T682563" s="33"/>
    </row>
    <row r="682580" spans="19:20">
      <c r="S682580" s="33"/>
      <c r="T682580" s="33"/>
    </row>
    <row r="682597" spans="19:20">
      <c r="S682597" s="33"/>
      <c r="T682597" s="33"/>
    </row>
    <row r="682614" spans="19:20">
      <c r="S682614" s="33"/>
      <c r="T682614" s="33"/>
    </row>
    <row r="682631" spans="19:20">
      <c r="S682631" s="33"/>
      <c r="T682631" s="33"/>
    </row>
    <row r="682648" spans="19:20">
      <c r="S682648" s="33"/>
      <c r="T682648" s="33"/>
    </row>
    <row r="682665" spans="19:20">
      <c r="S682665" s="33"/>
      <c r="T682665" s="33"/>
    </row>
    <row r="682682" spans="19:20">
      <c r="S682682" s="33"/>
      <c r="T682682" s="33"/>
    </row>
    <row r="682699" spans="19:20">
      <c r="S682699" s="33"/>
      <c r="T682699" s="33"/>
    </row>
    <row r="682716" spans="19:20">
      <c r="S682716" s="33"/>
      <c r="T682716" s="33"/>
    </row>
    <row r="682733" spans="19:20">
      <c r="S682733" s="33"/>
      <c r="T682733" s="33"/>
    </row>
    <row r="682750" spans="19:20">
      <c r="S682750" s="33"/>
      <c r="T682750" s="33"/>
    </row>
    <row r="682767" spans="19:20">
      <c r="S682767" s="33"/>
      <c r="T682767" s="33"/>
    </row>
    <row r="682784" spans="19:20">
      <c r="S682784" s="33"/>
      <c r="T682784" s="33"/>
    </row>
    <row r="682801" spans="19:20">
      <c r="S682801" s="33"/>
      <c r="T682801" s="33"/>
    </row>
    <row r="682818" spans="19:20">
      <c r="S682818" s="33"/>
      <c r="T682818" s="33"/>
    </row>
    <row r="682835" spans="19:20">
      <c r="S682835" s="33"/>
      <c r="T682835" s="33"/>
    </row>
    <row r="682852" spans="19:20">
      <c r="S682852" s="33"/>
      <c r="T682852" s="33"/>
    </row>
    <row r="682869" spans="19:20">
      <c r="S682869" s="33"/>
      <c r="T682869" s="33"/>
    </row>
    <row r="682886" spans="19:20">
      <c r="S682886" s="33"/>
      <c r="T682886" s="33"/>
    </row>
    <row r="682903" spans="19:20">
      <c r="S682903" s="33"/>
      <c r="T682903" s="33"/>
    </row>
    <row r="682920" spans="19:20">
      <c r="S682920" s="33"/>
      <c r="T682920" s="33"/>
    </row>
    <row r="682937" spans="19:20">
      <c r="S682937" s="33"/>
      <c r="T682937" s="33"/>
    </row>
    <row r="682954" spans="19:20">
      <c r="S682954" s="33"/>
      <c r="T682954" s="33"/>
    </row>
    <row r="682971" spans="19:20">
      <c r="S682971" s="33"/>
      <c r="T682971" s="33"/>
    </row>
    <row r="682988" spans="19:20">
      <c r="S682988" s="33"/>
      <c r="T682988" s="33"/>
    </row>
    <row r="683005" spans="19:20">
      <c r="S683005" s="33"/>
      <c r="T683005" s="33"/>
    </row>
    <row r="683022" spans="19:20">
      <c r="S683022" s="33"/>
      <c r="T683022" s="33"/>
    </row>
    <row r="683039" spans="19:20">
      <c r="S683039" s="33"/>
      <c r="T683039" s="33"/>
    </row>
    <row r="683056" spans="19:20">
      <c r="S683056" s="33"/>
      <c r="T683056" s="33"/>
    </row>
    <row r="683073" spans="19:20">
      <c r="S683073" s="33"/>
      <c r="T683073" s="33"/>
    </row>
    <row r="683090" spans="19:20">
      <c r="S683090" s="33"/>
      <c r="T683090" s="33"/>
    </row>
    <row r="683107" spans="19:20">
      <c r="S683107" s="33"/>
      <c r="T683107" s="33"/>
    </row>
    <row r="683124" spans="19:20">
      <c r="S683124" s="33"/>
      <c r="T683124" s="33"/>
    </row>
    <row r="683141" spans="19:20">
      <c r="S683141" s="33"/>
      <c r="T683141" s="33"/>
    </row>
    <row r="683158" spans="19:20">
      <c r="S683158" s="33"/>
      <c r="T683158" s="33"/>
    </row>
    <row r="683175" spans="19:20">
      <c r="S683175" s="33"/>
      <c r="T683175" s="33"/>
    </row>
    <row r="683192" spans="19:20">
      <c r="S683192" s="33"/>
      <c r="T683192" s="33"/>
    </row>
    <row r="683209" spans="19:20">
      <c r="S683209" s="33"/>
      <c r="T683209" s="33"/>
    </row>
    <row r="683226" spans="19:20">
      <c r="S683226" s="33"/>
      <c r="T683226" s="33"/>
    </row>
    <row r="683243" spans="19:20">
      <c r="S683243" s="33"/>
      <c r="T683243" s="33"/>
    </row>
    <row r="683260" spans="19:20">
      <c r="S683260" s="33"/>
      <c r="T683260" s="33"/>
    </row>
    <row r="683277" spans="19:20">
      <c r="S683277" s="33"/>
      <c r="T683277" s="33"/>
    </row>
    <row r="683294" spans="19:20">
      <c r="S683294" s="33"/>
      <c r="T683294" s="33"/>
    </row>
    <row r="683311" spans="19:20">
      <c r="S683311" s="33"/>
      <c r="T683311" s="33"/>
    </row>
    <row r="683328" spans="19:20">
      <c r="S683328" s="33"/>
      <c r="T683328" s="33"/>
    </row>
    <row r="683345" spans="19:20">
      <c r="S683345" s="33"/>
      <c r="T683345" s="33"/>
    </row>
    <row r="683362" spans="19:20">
      <c r="S683362" s="33"/>
      <c r="T683362" s="33"/>
    </row>
    <row r="683379" spans="19:20">
      <c r="S683379" s="33"/>
      <c r="T683379" s="33"/>
    </row>
    <row r="683396" spans="19:20">
      <c r="S683396" s="33"/>
      <c r="T683396" s="33"/>
    </row>
    <row r="683413" spans="19:20">
      <c r="S683413" s="33"/>
      <c r="T683413" s="33"/>
    </row>
    <row r="683430" spans="19:20">
      <c r="S683430" s="33"/>
      <c r="T683430" s="33"/>
    </row>
    <row r="683447" spans="19:20">
      <c r="S683447" s="33"/>
      <c r="T683447" s="33"/>
    </row>
    <row r="683464" spans="19:20">
      <c r="S683464" s="33"/>
      <c r="T683464" s="33"/>
    </row>
    <row r="683481" spans="19:20">
      <c r="S683481" s="33"/>
      <c r="T683481" s="33"/>
    </row>
    <row r="683498" spans="19:20">
      <c r="S683498" s="33"/>
      <c r="T683498" s="33"/>
    </row>
    <row r="683515" spans="19:20">
      <c r="S683515" s="33"/>
      <c r="T683515" s="33"/>
    </row>
    <row r="683532" spans="19:20">
      <c r="S683532" s="33"/>
      <c r="T683532" s="33"/>
    </row>
    <row r="683549" spans="19:20">
      <c r="S683549" s="33"/>
      <c r="T683549" s="33"/>
    </row>
    <row r="683566" spans="19:20">
      <c r="S683566" s="33"/>
      <c r="T683566" s="33"/>
    </row>
    <row r="683583" spans="19:20">
      <c r="S683583" s="33"/>
      <c r="T683583" s="33"/>
    </row>
    <row r="683600" spans="19:20">
      <c r="S683600" s="33"/>
      <c r="T683600" s="33"/>
    </row>
    <row r="683617" spans="19:20">
      <c r="S683617" s="33"/>
      <c r="T683617" s="33"/>
    </row>
    <row r="683634" spans="19:20">
      <c r="S683634" s="33"/>
      <c r="T683634" s="33"/>
    </row>
    <row r="683651" spans="19:20">
      <c r="S683651" s="33"/>
      <c r="T683651" s="33"/>
    </row>
    <row r="683668" spans="19:20">
      <c r="S683668" s="33"/>
      <c r="T683668" s="33"/>
    </row>
    <row r="683685" spans="19:20">
      <c r="S683685" s="33"/>
      <c r="T683685" s="33"/>
    </row>
    <row r="683702" spans="19:20">
      <c r="S683702" s="33"/>
      <c r="T683702" s="33"/>
    </row>
    <row r="683719" spans="19:20">
      <c r="S683719" s="33"/>
      <c r="T683719" s="33"/>
    </row>
    <row r="683736" spans="19:20">
      <c r="S683736" s="33"/>
      <c r="T683736" s="33"/>
    </row>
    <row r="683753" spans="19:20">
      <c r="S683753" s="33"/>
      <c r="T683753" s="33"/>
    </row>
    <row r="683770" spans="19:20">
      <c r="S683770" s="33"/>
      <c r="T683770" s="33"/>
    </row>
    <row r="683787" spans="19:20">
      <c r="S683787" s="33"/>
      <c r="T683787" s="33"/>
    </row>
    <row r="683804" spans="19:20">
      <c r="S683804" s="33"/>
      <c r="T683804" s="33"/>
    </row>
    <row r="683821" spans="19:20">
      <c r="S683821" s="33"/>
      <c r="T683821" s="33"/>
    </row>
    <row r="683838" spans="19:20">
      <c r="S683838" s="33"/>
      <c r="T683838" s="33"/>
    </row>
    <row r="683855" spans="19:20">
      <c r="S683855" s="33"/>
      <c r="T683855" s="33"/>
    </row>
    <row r="683872" spans="19:20">
      <c r="S683872" s="33"/>
      <c r="T683872" s="33"/>
    </row>
    <row r="683889" spans="19:20">
      <c r="S683889" s="33"/>
      <c r="T683889" s="33"/>
    </row>
    <row r="683906" spans="19:20">
      <c r="S683906" s="33"/>
      <c r="T683906" s="33"/>
    </row>
    <row r="683923" spans="19:20">
      <c r="S683923" s="33"/>
      <c r="T683923" s="33"/>
    </row>
    <row r="683940" spans="19:20">
      <c r="S683940" s="33"/>
      <c r="T683940" s="33"/>
    </row>
    <row r="683957" spans="19:20">
      <c r="S683957" s="33"/>
      <c r="T683957" s="33"/>
    </row>
    <row r="683974" spans="19:20">
      <c r="S683974" s="33"/>
      <c r="T683974" s="33"/>
    </row>
    <row r="683991" spans="19:20">
      <c r="S683991" s="33"/>
      <c r="T683991" s="33"/>
    </row>
    <row r="684008" spans="19:20">
      <c r="S684008" s="33"/>
      <c r="T684008" s="33"/>
    </row>
    <row r="684025" spans="19:20">
      <c r="S684025" s="33"/>
      <c r="T684025" s="33"/>
    </row>
    <row r="684042" spans="19:20">
      <c r="S684042" s="33"/>
      <c r="T684042" s="33"/>
    </row>
    <row r="684059" spans="19:20">
      <c r="S684059" s="33"/>
      <c r="T684059" s="33"/>
    </row>
    <row r="684076" spans="19:20">
      <c r="S684076" s="33"/>
      <c r="T684076" s="33"/>
    </row>
    <row r="684093" spans="19:20">
      <c r="S684093" s="33"/>
      <c r="T684093" s="33"/>
    </row>
    <row r="684110" spans="19:20">
      <c r="S684110" s="33"/>
      <c r="T684110" s="33"/>
    </row>
    <row r="684127" spans="19:20">
      <c r="S684127" s="33"/>
      <c r="T684127" s="33"/>
    </row>
    <row r="684144" spans="19:20">
      <c r="S684144" s="33"/>
      <c r="T684144" s="33"/>
    </row>
    <row r="684161" spans="19:20">
      <c r="S684161" s="33"/>
      <c r="T684161" s="33"/>
    </row>
    <row r="684178" spans="19:20">
      <c r="S684178" s="33"/>
      <c r="T684178" s="33"/>
    </row>
    <row r="684195" spans="19:20">
      <c r="S684195" s="33"/>
      <c r="T684195" s="33"/>
    </row>
    <row r="684212" spans="19:20">
      <c r="S684212" s="33"/>
      <c r="T684212" s="33"/>
    </row>
    <row r="684229" spans="19:20">
      <c r="S684229" s="33"/>
      <c r="T684229" s="33"/>
    </row>
    <row r="684246" spans="19:20">
      <c r="S684246" s="33"/>
      <c r="T684246" s="33"/>
    </row>
    <row r="684263" spans="19:20">
      <c r="S684263" s="33"/>
      <c r="T684263" s="33"/>
    </row>
    <row r="684280" spans="19:20">
      <c r="S684280" s="33"/>
      <c r="T684280" s="33"/>
    </row>
    <row r="684297" spans="19:20">
      <c r="S684297" s="33"/>
      <c r="T684297" s="33"/>
    </row>
    <row r="684314" spans="19:20">
      <c r="S684314" s="33"/>
      <c r="T684314" s="33"/>
    </row>
    <row r="684331" spans="19:20">
      <c r="S684331" s="33"/>
      <c r="T684331" s="33"/>
    </row>
    <row r="684348" spans="19:20">
      <c r="S684348" s="33"/>
      <c r="T684348" s="33"/>
    </row>
    <row r="684365" spans="19:20">
      <c r="S684365" s="33"/>
      <c r="T684365" s="33"/>
    </row>
    <row r="684382" spans="19:20">
      <c r="S684382" s="33"/>
      <c r="T684382" s="33"/>
    </row>
    <row r="684399" spans="19:20">
      <c r="S684399" s="33"/>
      <c r="T684399" s="33"/>
    </row>
    <row r="684416" spans="19:20">
      <c r="S684416" s="33"/>
      <c r="T684416" s="33"/>
    </row>
    <row r="684433" spans="19:20">
      <c r="S684433" s="33"/>
      <c r="T684433" s="33"/>
    </row>
    <row r="684450" spans="19:20">
      <c r="S684450" s="33"/>
      <c r="T684450" s="33"/>
    </row>
    <row r="684467" spans="19:20">
      <c r="S684467" s="33"/>
      <c r="T684467" s="33"/>
    </row>
    <row r="684484" spans="19:20">
      <c r="S684484" s="33"/>
      <c r="T684484" s="33"/>
    </row>
    <row r="684501" spans="19:20">
      <c r="S684501" s="33"/>
      <c r="T684501" s="33"/>
    </row>
    <row r="684518" spans="19:20">
      <c r="S684518" s="33"/>
      <c r="T684518" s="33"/>
    </row>
    <row r="684535" spans="19:20">
      <c r="S684535" s="33"/>
      <c r="T684535" s="33"/>
    </row>
    <row r="684552" spans="19:20">
      <c r="S684552" s="33"/>
      <c r="T684552" s="33"/>
    </row>
    <row r="684569" spans="19:20">
      <c r="S684569" s="33"/>
      <c r="T684569" s="33"/>
    </row>
    <row r="684586" spans="19:20">
      <c r="S684586" s="33"/>
      <c r="T684586" s="33"/>
    </row>
    <row r="684603" spans="19:20">
      <c r="S684603" s="33"/>
      <c r="T684603" s="33"/>
    </row>
    <row r="684620" spans="19:20">
      <c r="S684620" s="33"/>
      <c r="T684620" s="33"/>
    </row>
    <row r="684637" spans="19:20">
      <c r="S684637" s="33"/>
      <c r="T684637" s="33"/>
    </row>
    <row r="684654" spans="19:20">
      <c r="S684654" s="33"/>
      <c r="T684654" s="33"/>
    </row>
    <row r="684671" spans="19:20">
      <c r="S684671" s="33"/>
      <c r="T684671" s="33"/>
    </row>
    <row r="684688" spans="19:20">
      <c r="S684688" s="33"/>
      <c r="T684688" s="33"/>
    </row>
    <row r="684705" spans="19:20">
      <c r="S684705" s="33"/>
      <c r="T684705" s="33"/>
    </row>
    <row r="684722" spans="19:20">
      <c r="S684722" s="33"/>
      <c r="T684722" s="33"/>
    </row>
    <row r="684739" spans="19:20">
      <c r="S684739" s="33"/>
      <c r="T684739" s="33"/>
    </row>
    <row r="684756" spans="19:20">
      <c r="S684756" s="33"/>
      <c r="T684756" s="33"/>
    </row>
    <row r="684773" spans="19:20">
      <c r="S684773" s="33"/>
      <c r="T684773" s="33"/>
    </row>
    <row r="684790" spans="19:20">
      <c r="S684790" s="33"/>
      <c r="T684790" s="33"/>
    </row>
    <row r="684807" spans="19:20">
      <c r="S684807" s="33"/>
      <c r="T684807" s="33"/>
    </row>
    <row r="684824" spans="19:20">
      <c r="S684824" s="33"/>
      <c r="T684824" s="33"/>
    </row>
    <row r="684841" spans="19:20">
      <c r="S684841" s="33"/>
      <c r="T684841" s="33"/>
    </row>
    <row r="684858" spans="19:20">
      <c r="S684858" s="33"/>
      <c r="T684858" s="33"/>
    </row>
    <row r="684875" spans="19:20">
      <c r="S684875" s="33"/>
      <c r="T684875" s="33"/>
    </row>
    <row r="684892" spans="19:20">
      <c r="S684892" s="33"/>
      <c r="T684892" s="33"/>
    </row>
    <row r="684909" spans="19:20">
      <c r="S684909" s="33"/>
      <c r="T684909" s="33"/>
    </row>
    <row r="684926" spans="19:20">
      <c r="S684926" s="33"/>
      <c r="T684926" s="33"/>
    </row>
    <row r="684943" spans="19:20">
      <c r="S684943" s="33"/>
      <c r="T684943" s="33"/>
    </row>
    <row r="684960" spans="19:20">
      <c r="S684960" s="33"/>
      <c r="T684960" s="33"/>
    </row>
    <row r="684977" spans="19:20">
      <c r="S684977" s="33"/>
      <c r="T684977" s="33"/>
    </row>
    <row r="684994" spans="19:20">
      <c r="S684994" s="33"/>
      <c r="T684994" s="33"/>
    </row>
    <row r="685011" spans="19:20">
      <c r="S685011" s="33"/>
      <c r="T685011" s="33"/>
    </row>
    <row r="685028" spans="19:20">
      <c r="S685028" s="33"/>
      <c r="T685028" s="33"/>
    </row>
    <row r="685045" spans="19:20">
      <c r="S685045" s="33"/>
      <c r="T685045" s="33"/>
    </row>
    <row r="685062" spans="19:20">
      <c r="S685062" s="33"/>
      <c r="T685062" s="33"/>
    </row>
    <row r="685079" spans="19:20">
      <c r="S685079" s="33"/>
      <c r="T685079" s="33"/>
    </row>
    <row r="685096" spans="19:20">
      <c r="S685096" s="33"/>
      <c r="T685096" s="33"/>
    </row>
    <row r="685113" spans="19:20">
      <c r="S685113" s="33"/>
      <c r="T685113" s="33"/>
    </row>
    <row r="685130" spans="19:20">
      <c r="S685130" s="33"/>
      <c r="T685130" s="33"/>
    </row>
    <row r="685147" spans="19:20">
      <c r="S685147" s="33"/>
      <c r="T685147" s="33"/>
    </row>
    <row r="685164" spans="19:20">
      <c r="S685164" s="33"/>
      <c r="T685164" s="33"/>
    </row>
    <row r="685181" spans="19:20">
      <c r="S685181" s="33"/>
      <c r="T685181" s="33"/>
    </row>
    <row r="685198" spans="19:20">
      <c r="S685198" s="33"/>
      <c r="T685198" s="33"/>
    </row>
    <row r="685215" spans="19:20">
      <c r="S685215" s="33"/>
      <c r="T685215" s="33"/>
    </row>
    <row r="685232" spans="19:20">
      <c r="S685232" s="33"/>
      <c r="T685232" s="33"/>
    </row>
    <row r="685249" spans="19:20">
      <c r="S685249" s="33"/>
      <c r="T685249" s="33"/>
    </row>
    <row r="685266" spans="19:20">
      <c r="S685266" s="33"/>
      <c r="T685266" s="33"/>
    </row>
    <row r="685283" spans="19:20">
      <c r="S685283" s="33"/>
      <c r="T685283" s="33"/>
    </row>
    <row r="685300" spans="19:20">
      <c r="S685300" s="33"/>
      <c r="T685300" s="33"/>
    </row>
    <row r="685317" spans="19:20">
      <c r="S685317" s="33"/>
      <c r="T685317" s="33"/>
    </row>
    <row r="685334" spans="19:20">
      <c r="S685334" s="33"/>
      <c r="T685334" s="33"/>
    </row>
    <row r="685351" spans="19:20">
      <c r="S685351" s="33"/>
      <c r="T685351" s="33"/>
    </row>
    <row r="685368" spans="19:20">
      <c r="S685368" s="33"/>
      <c r="T685368" s="33"/>
    </row>
    <row r="685385" spans="19:20">
      <c r="S685385" s="33"/>
      <c r="T685385" s="33"/>
    </row>
    <row r="685402" spans="19:20">
      <c r="S685402" s="33"/>
      <c r="T685402" s="33"/>
    </row>
    <row r="685419" spans="19:20">
      <c r="S685419" s="33"/>
      <c r="T685419" s="33"/>
    </row>
    <row r="685436" spans="19:20">
      <c r="S685436" s="33"/>
      <c r="T685436" s="33"/>
    </row>
    <row r="685453" spans="19:20">
      <c r="S685453" s="33"/>
      <c r="T685453" s="33"/>
    </row>
    <row r="685470" spans="19:20">
      <c r="S685470" s="33"/>
      <c r="T685470" s="33"/>
    </row>
    <row r="685487" spans="19:20">
      <c r="S685487" s="33"/>
      <c r="T685487" s="33"/>
    </row>
    <row r="685504" spans="19:20">
      <c r="S685504" s="33"/>
      <c r="T685504" s="33"/>
    </row>
    <row r="685521" spans="19:20">
      <c r="S685521" s="33"/>
      <c r="T685521" s="33"/>
    </row>
    <row r="685538" spans="19:20">
      <c r="S685538" s="33"/>
      <c r="T685538" s="33"/>
    </row>
    <row r="685555" spans="19:20">
      <c r="S685555" s="33"/>
      <c r="T685555" s="33"/>
    </row>
    <row r="685572" spans="19:20">
      <c r="S685572" s="33"/>
      <c r="T685572" s="33"/>
    </row>
    <row r="685589" spans="19:20">
      <c r="S685589" s="33"/>
      <c r="T685589" s="33"/>
    </row>
    <row r="685606" spans="19:20">
      <c r="S685606" s="33"/>
      <c r="T685606" s="33"/>
    </row>
    <row r="685623" spans="19:20">
      <c r="S685623" s="33"/>
      <c r="T685623" s="33"/>
    </row>
    <row r="685640" spans="19:20">
      <c r="S685640" s="33"/>
      <c r="T685640" s="33"/>
    </row>
    <row r="685657" spans="19:20">
      <c r="S685657" s="33"/>
      <c r="T685657" s="33"/>
    </row>
    <row r="685674" spans="19:20">
      <c r="S685674" s="33"/>
      <c r="T685674" s="33"/>
    </row>
    <row r="685691" spans="19:20">
      <c r="S685691" s="33"/>
      <c r="T685691" s="33"/>
    </row>
    <row r="685708" spans="19:20">
      <c r="S685708" s="33"/>
      <c r="T685708" s="33"/>
    </row>
    <row r="685725" spans="19:20">
      <c r="S685725" s="33"/>
      <c r="T685725" s="33"/>
    </row>
    <row r="685742" spans="19:20">
      <c r="S685742" s="33"/>
      <c r="T685742" s="33"/>
    </row>
    <row r="685759" spans="19:20">
      <c r="S685759" s="33"/>
      <c r="T685759" s="33"/>
    </row>
    <row r="685776" spans="19:20">
      <c r="S685776" s="33"/>
      <c r="T685776" s="33"/>
    </row>
    <row r="685793" spans="19:20">
      <c r="S685793" s="33"/>
      <c r="T685793" s="33"/>
    </row>
    <row r="685810" spans="19:20">
      <c r="S685810" s="33"/>
      <c r="T685810" s="33"/>
    </row>
    <row r="685827" spans="19:20">
      <c r="S685827" s="33"/>
      <c r="T685827" s="33"/>
    </row>
    <row r="685844" spans="19:20">
      <c r="S685844" s="33"/>
      <c r="T685844" s="33"/>
    </row>
    <row r="685861" spans="19:20">
      <c r="S685861" s="33"/>
      <c r="T685861" s="33"/>
    </row>
    <row r="685878" spans="19:20">
      <c r="S685878" s="33"/>
      <c r="T685878" s="33"/>
    </row>
    <row r="685895" spans="19:20">
      <c r="S685895" s="33"/>
      <c r="T685895" s="33"/>
    </row>
    <row r="685912" spans="19:20">
      <c r="S685912" s="33"/>
      <c r="T685912" s="33"/>
    </row>
    <row r="685929" spans="19:20">
      <c r="S685929" s="33"/>
      <c r="T685929" s="33"/>
    </row>
    <row r="685946" spans="19:20">
      <c r="S685946" s="33"/>
      <c r="T685946" s="33"/>
    </row>
    <row r="685963" spans="19:20">
      <c r="S685963" s="33"/>
      <c r="T685963" s="33"/>
    </row>
    <row r="685980" spans="19:20">
      <c r="S685980" s="33"/>
      <c r="T685980" s="33"/>
    </row>
    <row r="685997" spans="19:20">
      <c r="S685997" s="33"/>
      <c r="T685997" s="33"/>
    </row>
    <row r="686014" spans="19:20">
      <c r="S686014" s="33"/>
      <c r="T686014" s="33"/>
    </row>
    <row r="686031" spans="19:20">
      <c r="S686031" s="33"/>
      <c r="T686031" s="33"/>
    </row>
    <row r="686048" spans="19:20">
      <c r="S686048" s="33"/>
      <c r="T686048" s="33"/>
    </row>
    <row r="686065" spans="19:20">
      <c r="S686065" s="33"/>
      <c r="T686065" s="33"/>
    </row>
    <row r="686082" spans="19:20">
      <c r="S686082" s="33"/>
      <c r="T686082" s="33"/>
    </row>
    <row r="686099" spans="19:20">
      <c r="S686099" s="33"/>
      <c r="T686099" s="33"/>
    </row>
    <row r="686116" spans="19:20">
      <c r="S686116" s="33"/>
      <c r="T686116" s="33"/>
    </row>
    <row r="686133" spans="19:20">
      <c r="S686133" s="33"/>
      <c r="T686133" s="33"/>
    </row>
    <row r="686150" spans="19:20">
      <c r="S686150" s="33"/>
      <c r="T686150" s="33"/>
    </row>
    <row r="686167" spans="19:20">
      <c r="S686167" s="33"/>
      <c r="T686167" s="33"/>
    </row>
    <row r="686184" spans="19:20">
      <c r="S686184" s="33"/>
      <c r="T686184" s="33"/>
    </row>
    <row r="686201" spans="19:20">
      <c r="S686201" s="33"/>
      <c r="T686201" s="33"/>
    </row>
    <row r="686218" spans="19:20">
      <c r="S686218" s="33"/>
      <c r="T686218" s="33"/>
    </row>
    <row r="686235" spans="19:20">
      <c r="S686235" s="33"/>
      <c r="T686235" s="33"/>
    </row>
    <row r="686252" spans="19:20">
      <c r="S686252" s="33"/>
      <c r="T686252" s="33"/>
    </row>
    <row r="686269" spans="19:20">
      <c r="S686269" s="33"/>
      <c r="T686269" s="33"/>
    </row>
    <row r="686286" spans="19:20">
      <c r="S686286" s="33"/>
      <c r="T686286" s="33"/>
    </row>
    <row r="686303" spans="19:20">
      <c r="S686303" s="33"/>
      <c r="T686303" s="33"/>
    </row>
    <row r="686320" spans="19:20">
      <c r="S686320" s="33"/>
      <c r="T686320" s="33"/>
    </row>
    <row r="686337" spans="19:20">
      <c r="S686337" s="33"/>
      <c r="T686337" s="33"/>
    </row>
    <row r="686354" spans="19:20">
      <c r="S686354" s="33"/>
      <c r="T686354" s="33"/>
    </row>
    <row r="686371" spans="19:20">
      <c r="S686371" s="33"/>
      <c r="T686371" s="33"/>
    </row>
    <row r="686388" spans="19:20">
      <c r="S686388" s="33"/>
      <c r="T686388" s="33"/>
    </row>
    <row r="686405" spans="19:20">
      <c r="S686405" s="33"/>
      <c r="T686405" s="33"/>
    </row>
    <row r="686422" spans="19:20">
      <c r="S686422" s="33"/>
      <c r="T686422" s="33"/>
    </row>
    <row r="686439" spans="19:20">
      <c r="S686439" s="33"/>
      <c r="T686439" s="33"/>
    </row>
    <row r="686456" spans="19:20">
      <c r="S686456" s="33"/>
      <c r="T686456" s="33"/>
    </row>
    <row r="686473" spans="19:20">
      <c r="S686473" s="33"/>
      <c r="T686473" s="33"/>
    </row>
    <row r="686490" spans="19:20">
      <c r="S686490" s="33"/>
      <c r="T686490" s="33"/>
    </row>
    <row r="686507" spans="19:20">
      <c r="S686507" s="33"/>
      <c r="T686507" s="33"/>
    </row>
    <row r="686524" spans="19:20">
      <c r="S686524" s="33"/>
      <c r="T686524" s="33"/>
    </row>
    <row r="686541" spans="19:20">
      <c r="S686541" s="33"/>
      <c r="T686541" s="33"/>
    </row>
    <row r="686558" spans="19:20">
      <c r="S686558" s="33"/>
      <c r="T686558" s="33"/>
    </row>
    <row r="686575" spans="19:20">
      <c r="S686575" s="33"/>
      <c r="T686575" s="33"/>
    </row>
    <row r="686592" spans="19:20">
      <c r="S686592" s="33"/>
      <c r="T686592" s="33"/>
    </row>
    <row r="686609" spans="19:20">
      <c r="S686609" s="33"/>
      <c r="T686609" s="33"/>
    </row>
    <row r="686626" spans="19:20">
      <c r="S686626" s="33"/>
      <c r="T686626" s="33"/>
    </row>
    <row r="686643" spans="19:20">
      <c r="S686643" s="33"/>
      <c r="T686643" s="33"/>
    </row>
    <row r="686660" spans="19:20">
      <c r="S686660" s="33"/>
      <c r="T686660" s="33"/>
    </row>
    <row r="686677" spans="19:20">
      <c r="S686677" s="33"/>
      <c r="T686677" s="33"/>
    </row>
    <row r="686694" spans="19:20">
      <c r="S686694" s="33"/>
      <c r="T686694" s="33"/>
    </row>
    <row r="686711" spans="19:20">
      <c r="S686711" s="33"/>
      <c r="T686711" s="33"/>
    </row>
    <row r="686728" spans="19:20">
      <c r="S686728" s="33"/>
      <c r="T686728" s="33"/>
    </row>
    <row r="686745" spans="19:20">
      <c r="S686745" s="33"/>
      <c r="T686745" s="33"/>
    </row>
    <row r="686762" spans="19:20">
      <c r="S686762" s="33"/>
      <c r="T686762" s="33"/>
    </row>
    <row r="686779" spans="19:20">
      <c r="S686779" s="33"/>
      <c r="T686779" s="33"/>
    </row>
    <row r="686796" spans="19:20">
      <c r="S686796" s="33"/>
      <c r="T686796" s="33"/>
    </row>
    <row r="686813" spans="19:20">
      <c r="S686813" s="33"/>
      <c r="T686813" s="33"/>
    </row>
    <row r="686830" spans="19:20">
      <c r="S686830" s="33"/>
      <c r="T686830" s="33"/>
    </row>
    <row r="686847" spans="19:20">
      <c r="S686847" s="33"/>
      <c r="T686847" s="33"/>
    </row>
    <row r="686864" spans="19:20">
      <c r="S686864" s="33"/>
      <c r="T686864" s="33"/>
    </row>
    <row r="686881" spans="19:20">
      <c r="S686881" s="33"/>
      <c r="T686881" s="33"/>
    </row>
    <row r="686898" spans="19:20">
      <c r="S686898" s="33"/>
      <c r="T686898" s="33"/>
    </row>
    <row r="686915" spans="19:20">
      <c r="S686915" s="33"/>
      <c r="T686915" s="33"/>
    </row>
    <row r="686932" spans="19:20">
      <c r="S686932" s="33"/>
      <c r="T686932" s="33"/>
    </row>
    <row r="686949" spans="19:20">
      <c r="S686949" s="33"/>
      <c r="T686949" s="33"/>
    </row>
    <row r="686966" spans="19:20">
      <c r="S686966" s="33"/>
      <c r="T686966" s="33"/>
    </row>
    <row r="686983" spans="19:20">
      <c r="S686983" s="33"/>
      <c r="T686983" s="33"/>
    </row>
    <row r="687000" spans="19:20">
      <c r="S687000" s="33"/>
      <c r="T687000" s="33"/>
    </row>
    <row r="687017" spans="19:20">
      <c r="S687017" s="33"/>
      <c r="T687017" s="33"/>
    </row>
    <row r="687034" spans="19:20">
      <c r="S687034" s="33"/>
      <c r="T687034" s="33"/>
    </row>
    <row r="687051" spans="19:20">
      <c r="S687051" s="33"/>
      <c r="T687051" s="33"/>
    </row>
    <row r="687068" spans="19:20">
      <c r="S687068" s="33"/>
      <c r="T687068" s="33"/>
    </row>
    <row r="687085" spans="19:20">
      <c r="S687085" s="33"/>
      <c r="T687085" s="33"/>
    </row>
    <row r="687102" spans="19:20">
      <c r="S687102" s="33"/>
      <c r="T687102" s="33"/>
    </row>
    <row r="687119" spans="19:20">
      <c r="S687119" s="33"/>
      <c r="T687119" s="33"/>
    </row>
    <row r="687136" spans="19:20">
      <c r="S687136" s="33"/>
      <c r="T687136" s="33"/>
    </row>
    <row r="687153" spans="19:20">
      <c r="S687153" s="33"/>
      <c r="T687153" s="33"/>
    </row>
    <row r="687170" spans="19:20">
      <c r="S687170" s="33"/>
      <c r="T687170" s="33"/>
    </row>
    <row r="687187" spans="19:20">
      <c r="S687187" s="33"/>
      <c r="T687187" s="33"/>
    </row>
    <row r="687204" spans="19:20">
      <c r="S687204" s="33"/>
      <c r="T687204" s="33"/>
    </row>
    <row r="687221" spans="19:20">
      <c r="S687221" s="33"/>
      <c r="T687221" s="33"/>
    </row>
    <row r="687238" spans="19:20">
      <c r="S687238" s="33"/>
      <c r="T687238" s="33"/>
    </row>
    <row r="687255" spans="19:20">
      <c r="S687255" s="33"/>
      <c r="T687255" s="33"/>
    </row>
    <row r="687272" spans="19:20">
      <c r="S687272" s="33"/>
      <c r="T687272" s="33"/>
    </row>
    <row r="687289" spans="19:20">
      <c r="S687289" s="33"/>
      <c r="T687289" s="33"/>
    </row>
    <row r="687306" spans="19:20">
      <c r="S687306" s="33"/>
      <c r="T687306" s="33"/>
    </row>
    <row r="687323" spans="19:20">
      <c r="S687323" s="33"/>
      <c r="T687323" s="33"/>
    </row>
    <row r="687340" spans="19:20">
      <c r="S687340" s="33"/>
      <c r="T687340" s="33"/>
    </row>
    <row r="687357" spans="19:20">
      <c r="S687357" s="33"/>
      <c r="T687357" s="33"/>
    </row>
    <row r="687374" spans="19:20">
      <c r="S687374" s="33"/>
      <c r="T687374" s="33"/>
    </row>
    <row r="687391" spans="19:20">
      <c r="S687391" s="33"/>
      <c r="T687391" s="33"/>
    </row>
    <row r="687408" spans="19:20">
      <c r="S687408" s="33"/>
      <c r="T687408" s="33"/>
    </row>
    <row r="687425" spans="19:20">
      <c r="S687425" s="33"/>
      <c r="T687425" s="33"/>
    </row>
    <row r="687442" spans="19:20">
      <c r="S687442" s="33"/>
      <c r="T687442" s="33"/>
    </row>
    <row r="687459" spans="19:20">
      <c r="S687459" s="33"/>
      <c r="T687459" s="33"/>
    </row>
    <row r="687476" spans="19:20">
      <c r="S687476" s="33"/>
      <c r="T687476" s="33"/>
    </row>
    <row r="687493" spans="19:20">
      <c r="S687493" s="33"/>
      <c r="T687493" s="33"/>
    </row>
    <row r="687510" spans="19:20">
      <c r="S687510" s="33"/>
      <c r="T687510" s="33"/>
    </row>
    <row r="687527" spans="19:20">
      <c r="S687527" s="33"/>
      <c r="T687527" s="33"/>
    </row>
    <row r="687544" spans="19:20">
      <c r="S687544" s="33"/>
      <c r="T687544" s="33"/>
    </row>
    <row r="687561" spans="19:20">
      <c r="S687561" s="33"/>
      <c r="T687561" s="33"/>
    </row>
    <row r="687578" spans="19:20">
      <c r="S687578" s="33"/>
      <c r="T687578" s="33"/>
    </row>
    <row r="687595" spans="19:20">
      <c r="S687595" s="33"/>
      <c r="T687595" s="33"/>
    </row>
    <row r="687612" spans="19:20">
      <c r="S687612" s="33"/>
      <c r="T687612" s="33"/>
    </row>
    <row r="687629" spans="19:20">
      <c r="S687629" s="33"/>
      <c r="T687629" s="33"/>
    </row>
    <row r="687646" spans="19:20">
      <c r="S687646" s="33"/>
      <c r="T687646" s="33"/>
    </row>
    <row r="687663" spans="19:20">
      <c r="S687663" s="33"/>
      <c r="T687663" s="33"/>
    </row>
    <row r="687680" spans="19:20">
      <c r="S687680" s="33"/>
      <c r="T687680" s="33"/>
    </row>
    <row r="687697" spans="19:20">
      <c r="S687697" s="33"/>
      <c r="T687697" s="33"/>
    </row>
    <row r="687714" spans="19:20">
      <c r="S687714" s="33"/>
      <c r="T687714" s="33"/>
    </row>
    <row r="687731" spans="19:20">
      <c r="S687731" s="33"/>
      <c r="T687731" s="33"/>
    </row>
    <row r="687748" spans="19:20">
      <c r="S687748" s="33"/>
      <c r="T687748" s="33"/>
    </row>
    <row r="687765" spans="19:20">
      <c r="S687765" s="33"/>
      <c r="T687765" s="33"/>
    </row>
    <row r="687782" spans="19:20">
      <c r="S687782" s="33"/>
      <c r="T687782" s="33"/>
    </row>
    <row r="687799" spans="19:20">
      <c r="S687799" s="33"/>
      <c r="T687799" s="33"/>
    </row>
    <row r="687816" spans="19:20">
      <c r="S687816" s="33"/>
      <c r="T687816" s="33"/>
    </row>
    <row r="687833" spans="19:20">
      <c r="S687833" s="33"/>
      <c r="T687833" s="33"/>
    </row>
    <row r="687850" spans="19:20">
      <c r="S687850" s="33"/>
      <c r="T687850" s="33"/>
    </row>
    <row r="687867" spans="19:20">
      <c r="S687867" s="33"/>
      <c r="T687867" s="33"/>
    </row>
    <row r="687884" spans="19:20">
      <c r="S687884" s="33"/>
      <c r="T687884" s="33"/>
    </row>
    <row r="687901" spans="19:20">
      <c r="S687901" s="33"/>
      <c r="T687901" s="33"/>
    </row>
    <row r="687918" spans="19:20">
      <c r="S687918" s="33"/>
      <c r="T687918" s="33"/>
    </row>
    <row r="687935" spans="19:20">
      <c r="S687935" s="33"/>
      <c r="T687935" s="33"/>
    </row>
    <row r="687952" spans="19:20">
      <c r="S687952" s="33"/>
      <c r="T687952" s="33"/>
    </row>
    <row r="687969" spans="19:20">
      <c r="S687969" s="33"/>
      <c r="T687969" s="33"/>
    </row>
    <row r="687986" spans="19:20">
      <c r="S687986" s="33"/>
      <c r="T687986" s="33"/>
    </row>
    <row r="688003" spans="19:20">
      <c r="S688003" s="33"/>
      <c r="T688003" s="33"/>
    </row>
    <row r="688020" spans="19:20">
      <c r="S688020" s="33"/>
      <c r="T688020" s="33"/>
    </row>
    <row r="688037" spans="19:20">
      <c r="S688037" s="33"/>
      <c r="T688037" s="33"/>
    </row>
    <row r="688054" spans="19:20">
      <c r="S688054" s="33"/>
      <c r="T688054" s="33"/>
    </row>
    <row r="688071" spans="19:20">
      <c r="S688071" s="33"/>
      <c r="T688071" s="33"/>
    </row>
    <row r="688088" spans="19:20">
      <c r="S688088" s="33"/>
      <c r="T688088" s="33"/>
    </row>
    <row r="688105" spans="19:20">
      <c r="S688105" s="33"/>
      <c r="T688105" s="33"/>
    </row>
    <row r="688122" spans="19:20">
      <c r="S688122" s="33"/>
      <c r="T688122" s="33"/>
    </row>
    <row r="688139" spans="19:20">
      <c r="S688139" s="33"/>
      <c r="T688139" s="33"/>
    </row>
    <row r="688156" spans="19:20">
      <c r="S688156" s="33"/>
      <c r="T688156" s="33"/>
    </row>
    <row r="688173" spans="19:20">
      <c r="S688173" s="33"/>
      <c r="T688173" s="33"/>
    </row>
    <row r="688190" spans="19:20">
      <c r="S688190" s="33"/>
      <c r="T688190" s="33"/>
    </row>
    <row r="688207" spans="19:20">
      <c r="S688207" s="33"/>
      <c r="T688207" s="33"/>
    </row>
    <row r="688224" spans="19:20">
      <c r="S688224" s="33"/>
      <c r="T688224" s="33"/>
    </row>
    <row r="688241" spans="19:20">
      <c r="S688241" s="33"/>
      <c r="T688241" s="33"/>
    </row>
    <row r="688258" spans="19:20">
      <c r="S688258" s="33"/>
      <c r="T688258" s="33"/>
    </row>
    <row r="688275" spans="19:20">
      <c r="S688275" s="33"/>
      <c r="T688275" s="33"/>
    </row>
    <row r="688292" spans="19:20">
      <c r="S688292" s="33"/>
      <c r="T688292" s="33"/>
    </row>
    <row r="688309" spans="19:20">
      <c r="S688309" s="33"/>
      <c r="T688309" s="33"/>
    </row>
    <row r="688326" spans="19:20">
      <c r="S688326" s="33"/>
      <c r="T688326" s="33"/>
    </row>
    <row r="688343" spans="19:20">
      <c r="S688343" s="33"/>
      <c r="T688343" s="33"/>
    </row>
    <row r="688360" spans="19:20">
      <c r="S688360" s="33"/>
      <c r="T688360" s="33"/>
    </row>
    <row r="688377" spans="19:20">
      <c r="S688377" s="33"/>
      <c r="T688377" s="33"/>
    </row>
    <row r="688394" spans="19:20">
      <c r="S688394" s="33"/>
      <c r="T688394" s="33"/>
    </row>
    <row r="688411" spans="19:20">
      <c r="S688411" s="33"/>
      <c r="T688411" s="33"/>
    </row>
    <row r="688428" spans="19:20">
      <c r="S688428" s="33"/>
      <c r="T688428" s="33"/>
    </row>
    <row r="688445" spans="19:20">
      <c r="S688445" s="33"/>
      <c r="T688445" s="33"/>
    </row>
    <row r="688462" spans="19:20">
      <c r="S688462" s="33"/>
      <c r="T688462" s="33"/>
    </row>
    <row r="688479" spans="19:20">
      <c r="S688479" s="33"/>
      <c r="T688479" s="33"/>
    </row>
    <row r="688496" spans="19:20">
      <c r="S688496" s="33"/>
      <c r="T688496" s="33"/>
    </row>
    <row r="688513" spans="19:20">
      <c r="S688513" s="33"/>
      <c r="T688513" s="33"/>
    </row>
    <row r="688530" spans="19:20">
      <c r="S688530" s="33"/>
      <c r="T688530" s="33"/>
    </row>
    <row r="688547" spans="19:20">
      <c r="S688547" s="33"/>
      <c r="T688547" s="33"/>
    </row>
    <row r="688564" spans="19:20">
      <c r="S688564" s="33"/>
      <c r="T688564" s="33"/>
    </row>
    <row r="688581" spans="19:20">
      <c r="S688581" s="33"/>
      <c r="T688581" s="33"/>
    </row>
    <row r="688598" spans="19:20">
      <c r="S688598" s="33"/>
      <c r="T688598" s="33"/>
    </row>
    <row r="688615" spans="19:20">
      <c r="S688615" s="33"/>
      <c r="T688615" s="33"/>
    </row>
    <row r="688632" spans="19:20">
      <c r="S688632" s="33"/>
      <c r="T688632" s="33"/>
    </row>
    <row r="688649" spans="19:20">
      <c r="S688649" s="33"/>
      <c r="T688649" s="33"/>
    </row>
    <row r="688666" spans="19:20">
      <c r="S688666" s="33"/>
      <c r="T688666" s="33"/>
    </row>
    <row r="688683" spans="19:20">
      <c r="S688683" s="33"/>
      <c r="T688683" s="33"/>
    </row>
    <row r="688700" spans="19:20">
      <c r="S688700" s="33"/>
      <c r="T688700" s="33"/>
    </row>
    <row r="688717" spans="19:20">
      <c r="S688717" s="33"/>
      <c r="T688717" s="33"/>
    </row>
    <row r="688734" spans="19:20">
      <c r="S688734" s="33"/>
      <c r="T688734" s="33"/>
    </row>
    <row r="688751" spans="19:20">
      <c r="S688751" s="33"/>
      <c r="T688751" s="33"/>
    </row>
    <row r="688768" spans="19:20">
      <c r="S688768" s="33"/>
      <c r="T688768" s="33"/>
    </row>
    <row r="688785" spans="19:20">
      <c r="S688785" s="33"/>
      <c r="T688785" s="33"/>
    </row>
    <row r="688802" spans="19:20">
      <c r="S688802" s="33"/>
      <c r="T688802" s="33"/>
    </row>
    <row r="688819" spans="19:20">
      <c r="S688819" s="33"/>
      <c r="T688819" s="33"/>
    </row>
    <row r="688836" spans="19:20">
      <c r="S688836" s="33"/>
      <c r="T688836" s="33"/>
    </row>
    <row r="688853" spans="19:20">
      <c r="S688853" s="33"/>
      <c r="T688853" s="33"/>
    </row>
    <row r="688870" spans="19:20">
      <c r="S688870" s="33"/>
      <c r="T688870" s="33"/>
    </row>
    <row r="688887" spans="19:20">
      <c r="S688887" s="33"/>
      <c r="T688887" s="33"/>
    </row>
    <row r="688904" spans="19:20">
      <c r="S688904" s="33"/>
      <c r="T688904" s="33"/>
    </row>
    <row r="688921" spans="19:20">
      <c r="S688921" s="33"/>
      <c r="T688921" s="33"/>
    </row>
    <row r="688938" spans="19:20">
      <c r="S688938" s="33"/>
      <c r="T688938" s="33"/>
    </row>
    <row r="688955" spans="19:20">
      <c r="S688955" s="33"/>
      <c r="T688955" s="33"/>
    </row>
    <row r="688972" spans="19:20">
      <c r="S688972" s="33"/>
      <c r="T688972" s="33"/>
    </row>
    <row r="688989" spans="19:20">
      <c r="S688989" s="33"/>
      <c r="T688989" s="33"/>
    </row>
    <row r="689006" spans="19:20">
      <c r="S689006" s="33"/>
      <c r="T689006" s="33"/>
    </row>
    <row r="689023" spans="19:20">
      <c r="S689023" s="33"/>
      <c r="T689023" s="33"/>
    </row>
    <row r="689040" spans="19:20">
      <c r="S689040" s="33"/>
      <c r="T689040" s="33"/>
    </row>
    <row r="689057" spans="19:20">
      <c r="S689057" s="33"/>
      <c r="T689057" s="33"/>
    </row>
    <row r="689074" spans="19:20">
      <c r="S689074" s="33"/>
      <c r="T689074" s="33"/>
    </row>
    <row r="689091" spans="19:20">
      <c r="S689091" s="33"/>
      <c r="T689091" s="33"/>
    </row>
    <row r="689108" spans="19:20">
      <c r="S689108" s="33"/>
      <c r="T689108" s="33"/>
    </row>
    <row r="689125" spans="19:20">
      <c r="S689125" s="33"/>
      <c r="T689125" s="33"/>
    </row>
    <row r="689142" spans="19:20">
      <c r="S689142" s="33"/>
      <c r="T689142" s="33"/>
    </row>
    <row r="689159" spans="19:20">
      <c r="S689159" s="33"/>
      <c r="T689159" s="33"/>
    </row>
    <row r="689176" spans="19:20">
      <c r="S689176" s="33"/>
      <c r="T689176" s="33"/>
    </row>
    <row r="689193" spans="19:20">
      <c r="S689193" s="33"/>
      <c r="T689193" s="33"/>
    </row>
    <row r="689210" spans="19:20">
      <c r="S689210" s="33"/>
      <c r="T689210" s="33"/>
    </row>
    <row r="689227" spans="19:20">
      <c r="S689227" s="33"/>
      <c r="T689227" s="33"/>
    </row>
    <row r="689244" spans="19:20">
      <c r="S689244" s="33"/>
      <c r="T689244" s="33"/>
    </row>
    <row r="689261" spans="19:20">
      <c r="S689261" s="33"/>
      <c r="T689261" s="33"/>
    </row>
    <row r="689278" spans="19:20">
      <c r="S689278" s="33"/>
      <c r="T689278" s="33"/>
    </row>
    <row r="689295" spans="19:20">
      <c r="S689295" s="33"/>
      <c r="T689295" s="33"/>
    </row>
    <row r="689312" spans="19:20">
      <c r="S689312" s="33"/>
      <c r="T689312" s="33"/>
    </row>
    <row r="689329" spans="19:20">
      <c r="S689329" s="33"/>
      <c r="T689329" s="33"/>
    </row>
    <row r="689346" spans="19:20">
      <c r="S689346" s="33"/>
      <c r="T689346" s="33"/>
    </row>
    <row r="689363" spans="19:20">
      <c r="S689363" s="33"/>
      <c r="T689363" s="33"/>
    </row>
    <row r="689380" spans="19:20">
      <c r="S689380" s="33"/>
      <c r="T689380" s="33"/>
    </row>
    <row r="689397" spans="19:20">
      <c r="S689397" s="33"/>
      <c r="T689397" s="33"/>
    </row>
    <row r="689414" spans="19:20">
      <c r="S689414" s="33"/>
      <c r="T689414" s="33"/>
    </row>
    <row r="689431" spans="19:20">
      <c r="S689431" s="33"/>
      <c r="T689431" s="33"/>
    </row>
    <row r="689448" spans="19:20">
      <c r="S689448" s="33"/>
      <c r="T689448" s="33"/>
    </row>
    <row r="689465" spans="19:20">
      <c r="S689465" s="33"/>
      <c r="T689465" s="33"/>
    </row>
    <row r="689482" spans="19:20">
      <c r="S689482" s="33"/>
      <c r="T689482" s="33"/>
    </row>
    <row r="689499" spans="19:20">
      <c r="S689499" s="33"/>
      <c r="T689499" s="33"/>
    </row>
    <row r="689516" spans="19:20">
      <c r="S689516" s="33"/>
      <c r="T689516" s="33"/>
    </row>
    <row r="689533" spans="19:20">
      <c r="S689533" s="33"/>
      <c r="T689533" s="33"/>
    </row>
    <row r="689550" spans="19:20">
      <c r="S689550" s="33"/>
      <c r="T689550" s="33"/>
    </row>
    <row r="689567" spans="19:20">
      <c r="S689567" s="33"/>
      <c r="T689567" s="33"/>
    </row>
    <row r="689584" spans="19:20">
      <c r="S689584" s="33"/>
      <c r="T689584" s="33"/>
    </row>
    <row r="689601" spans="19:20">
      <c r="S689601" s="33"/>
      <c r="T689601" s="33"/>
    </row>
    <row r="689618" spans="19:20">
      <c r="S689618" s="33"/>
      <c r="T689618" s="33"/>
    </row>
    <row r="689635" spans="19:20">
      <c r="S689635" s="33"/>
      <c r="T689635" s="33"/>
    </row>
    <row r="689652" spans="19:20">
      <c r="S689652" s="33"/>
      <c r="T689652" s="33"/>
    </row>
    <row r="689669" spans="19:20">
      <c r="S689669" s="33"/>
      <c r="T689669" s="33"/>
    </row>
    <row r="689686" spans="19:20">
      <c r="S689686" s="33"/>
      <c r="T689686" s="33"/>
    </row>
    <row r="689703" spans="19:20">
      <c r="S689703" s="33"/>
      <c r="T689703" s="33"/>
    </row>
    <row r="689720" spans="19:20">
      <c r="S689720" s="33"/>
      <c r="T689720" s="33"/>
    </row>
    <row r="689737" spans="19:20">
      <c r="S689737" s="33"/>
      <c r="T689737" s="33"/>
    </row>
    <row r="689754" spans="19:20">
      <c r="S689754" s="33"/>
      <c r="T689754" s="33"/>
    </row>
    <row r="689771" spans="19:20">
      <c r="S689771" s="33"/>
      <c r="T689771" s="33"/>
    </row>
    <row r="689788" spans="19:20">
      <c r="S689788" s="33"/>
      <c r="T689788" s="33"/>
    </row>
    <row r="689805" spans="19:20">
      <c r="S689805" s="33"/>
      <c r="T689805" s="33"/>
    </row>
    <row r="689822" spans="19:20">
      <c r="S689822" s="33"/>
      <c r="T689822" s="33"/>
    </row>
    <row r="689839" spans="19:20">
      <c r="S689839" s="33"/>
      <c r="T689839" s="33"/>
    </row>
    <row r="689856" spans="19:20">
      <c r="S689856" s="33"/>
      <c r="T689856" s="33"/>
    </row>
    <row r="689873" spans="19:20">
      <c r="S689873" s="33"/>
      <c r="T689873" s="33"/>
    </row>
    <row r="689890" spans="19:20">
      <c r="S689890" s="33"/>
      <c r="T689890" s="33"/>
    </row>
    <row r="689907" spans="19:20">
      <c r="S689907" s="33"/>
      <c r="T689907" s="33"/>
    </row>
    <row r="689924" spans="19:20">
      <c r="S689924" s="33"/>
      <c r="T689924" s="33"/>
    </row>
    <row r="689941" spans="19:20">
      <c r="S689941" s="33"/>
      <c r="T689941" s="33"/>
    </row>
    <row r="689958" spans="19:20">
      <c r="S689958" s="33"/>
      <c r="T689958" s="33"/>
    </row>
    <row r="689975" spans="19:20">
      <c r="S689975" s="33"/>
      <c r="T689975" s="33"/>
    </row>
    <row r="689992" spans="19:20">
      <c r="S689992" s="33"/>
      <c r="T689992" s="33"/>
    </row>
    <row r="690009" spans="19:20">
      <c r="S690009" s="33"/>
      <c r="T690009" s="33"/>
    </row>
    <row r="690026" spans="19:20">
      <c r="S690026" s="33"/>
      <c r="T690026" s="33"/>
    </row>
    <row r="690043" spans="19:20">
      <c r="S690043" s="33"/>
      <c r="T690043" s="33"/>
    </row>
    <row r="690060" spans="19:20">
      <c r="S690060" s="33"/>
      <c r="T690060" s="33"/>
    </row>
    <row r="690077" spans="19:20">
      <c r="S690077" s="33"/>
      <c r="T690077" s="33"/>
    </row>
    <row r="690094" spans="19:20">
      <c r="S690094" s="33"/>
      <c r="T690094" s="33"/>
    </row>
    <row r="690111" spans="19:20">
      <c r="S690111" s="33"/>
      <c r="T690111" s="33"/>
    </row>
    <row r="690128" spans="19:20">
      <c r="S690128" s="33"/>
      <c r="T690128" s="33"/>
    </row>
    <row r="690145" spans="19:20">
      <c r="S690145" s="33"/>
      <c r="T690145" s="33"/>
    </row>
    <row r="690162" spans="19:20">
      <c r="S690162" s="33"/>
      <c r="T690162" s="33"/>
    </row>
    <row r="690179" spans="19:20">
      <c r="S690179" s="33"/>
      <c r="T690179" s="33"/>
    </row>
    <row r="690196" spans="19:20">
      <c r="S690196" s="33"/>
      <c r="T690196" s="33"/>
    </row>
    <row r="690213" spans="19:20">
      <c r="S690213" s="33"/>
      <c r="T690213" s="33"/>
    </row>
    <row r="690230" spans="19:20">
      <c r="S690230" s="33"/>
      <c r="T690230" s="33"/>
    </row>
    <row r="690247" spans="19:20">
      <c r="S690247" s="33"/>
      <c r="T690247" s="33"/>
    </row>
    <row r="690264" spans="19:20">
      <c r="S690264" s="33"/>
      <c r="T690264" s="33"/>
    </row>
    <row r="690281" spans="19:20">
      <c r="S690281" s="33"/>
      <c r="T690281" s="33"/>
    </row>
    <row r="690298" spans="19:20">
      <c r="S690298" s="33"/>
      <c r="T690298" s="33"/>
    </row>
    <row r="690315" spans="19:20">
      <c r="S690315" s="33"/>
      <c r="T690315" s="33"/>
    </row>
    <row r="690332" spans="19:20">
      <c r="S690332" s="33"/>
      <c r="T690332" s="33"/>
    </row>
    <row r="690349" spans="19:20">
      <c r="S690349" s="33"/>
      <c r="T690349" s="33"/>
    </row>
    <row r="690366" spans="19:20">
      <c r="S690366" s="33"/>
      <c r="T690366" s="33"/>
    </row>
    <row r="690383" spans="19:20">
      <c r="S690383" s="33"/>
      <c r="T690383" s="33"/>
    </row>
    <row r="690400" spans="19:20">
      <c r="S690400" s="33"/>
      <c r="T690400" s="33"/>
    </row>
    <row r="690417" spans="19:20">
      <c r="S690417" s="33"/>
      <c r="T690417" s="33"/>
    </row>
    <row r="690434" spans="19:20">
      <c r="S690434" s="33"/>
      <c r="T690434" s="33"/>
    </row>
    <row r="690451" spans="19:20">
      <c r="S690451" s="33"/>
      <c r="T690451" s="33"/>
    </row>
    <row r="690468" spans="19:20">
      <c r="S690468" s="33"/>
      <c r="T690468" s="33"/>
    </row>
    <row r="690485" spans="19:20">
      <c r="S690485" s="33"/>
      <c r="T690485" s="33"/>
    </row>
    <row r="690502" spans="19:20">
      <c r="S690502" s="33"/>
      <c r="T690502" s="33"/>
    </row>
    <row r="690519" spans="19:20">
      <c r="S690519" s="33"/>
      <c r="T690519" s="33"/>
    </row>
    <row r="690536" spans="19:20">
      <c r="S690536" s="33"/>
      <c r="T690536" s="33"/>
    </row>
    <row r="690553" spans="19:20">
      <c r="S690553" s="33"/>
      <c r="T690553" s="33"/>
    </row>
    <row r="690570" spans="19:20">
      <c r="S690570" s="33"/>
      <c r="T690570" s="33"/>
    </row>
    <row r="690587" spans="19:20">
      <c r="S690587" s="33"/>
      <c r="T690587" s="33"/>
    </row>
    <row r="690604" spans="19:20">
      <c r="S690604" s="33"/>
      <c r="T690604" s="33"/>
    </row>
    <row r="690621" spans="19:20">
      <c r="S690621" s="33"/>
      <c r="T690621" s="33"/>
    </row>
    <row r="690638" spans="19:20">
      <c r="S690638" s="33"/>
      <c r="T690638" s="33"/>
    </row>
    <row r="690655" spans="19:20">
      <c r="S690655" s="33"/>
      <c r="T690655" s="33"/>
    </row>
    <row r="690672" spans="19:20">
      <c r="S690672" s="33"/>
      <c r="T690672" s="33"/>
    </row>
    <row r="690689" spans="19:20">
      <c r="S690689" s="33"/>
      <c r="T690689" s="33"/>
    </row>
    <row r="690706" spans="19:20">
      <c r="S690706" s="33"/>
      <c r="T690706" s="33"/>
    </row>
    <row r="690723" spans="19:20">
      <c r="S690723" s="33"/>
      <c r="T690723" s="33"/>
    </row>
    <row r="690740" spans="19:20">
      <c r="S690740" s="33"/>
      <c r="T690740" s="33"/>
    </row>
    <row r="690757" spans="19:20">
      <c r="S690757" s="33"/>
      <c r="T690757" s="33"/>
    </row>
    <row r="690774" spans="19:20">
      <c r="S690774" s="33"/>
      <c r="T690774" s="33"/>
    </row>
    <row r="690791" spans="19:20">
      <c r="S690791" s="33"/>
      <c r="T690791" s="33"/>
    </row>
    <row r="690808" spans="19:20">
      <c r="S690808" s="33"/>
      <c r="T690808" s="33"/>
    </row>
    <row r="690825" spans="19:20">
      <c r="S690825" s="33"/>
      <c r="T690825" s="33"/>
    </row>
    <row r="690842" spans="19:20">
      <c r="S690842" s="33"/>
      <c r="T690842" s="33"/>
    </row>
    <row r="690859" spans="19:20">
      <c r="S690859" s="33"/>
      <c r="T690859" s="33"/>
    </row>
    <row r="690876" spans="19:20">
      <c r="S690876" s="33"/>
      <c r="T690876" s="33"/>
    </row>
    <row r="690893" spans="19:20">
      <c r="S690893" s="33"/>
      <c r="T690893" s="33"/>
    </row>
    <row r="690910" spans="19:20">
      <c r="S690910" s="33"/>
      <c r="T690910" s="33"/>
    </row>
    <row r="690927" spans="19:20">
      <c r="S690927" s="33"/>
      <c r="T690927" s="33"/>
    </row>
    <row r="690944" spans="19:20">
      <c r="S690944" s="33"/>
      <c r="T690944" s="33"/>
    </row>
    <row r="690961" spans="19:20">
      <c r="S690961" s="33"/>
      <c r="T690961" s="33"/>
    </row>
    <row r="690978" spans="19:20">
      <c r="S690978" s="33"/>
      <c r="T690978" s="33"/>
    </row>
    <row r="690995" spans="19:20">
      <c r="S690995" s="33"/>
      <c r="T690995" s="33"/>
    </row>
    <row r="691012" spans="19:20">
      <c r="S691012" s="33"/>
      <c r="T691012" s="33"/>
    </row>
    <row r="691029" spans="19:20">
      <c r="S691029" s="33"/>
      <c r="T691029" s="33"/>
    </row>
    <row r="691046" spans="19:20">
      <c r="S691046" s="33"/>
      <c r="T691046" s="33"/>
    </row>
    <row r="691063" spans="19:20">
      <c r="S691063" s="33"/>
      <c r="T691063" s="33"/>
    </row>
    <row r="691080" spans="19:20">
      <c r="S691080" s="33"/>
      <c r="T691080" s="33"/>
    </row>
    <row r="691097" spans="19:20">
      <c r="S691097" s="33"/>
      <c r="T691097" s="33"/>
    </row>
    <row r="691114" spans="19:20">
      <c r="S691114" s="33"/>
      <c r="T691114" s="33"/>
    </row>
    <row r="691131" spans="19:20">
      <c r="S691131" s="33"/>
      <c r="T691131" s="33"/>
    </row>
    <row r="691148" spans="19:20">
      <c r="S691148" s="33"/>
      <c r="T691148" s="33"/>
    </row>
    <row r="691165" spans="19:20">
      <c r="S691165" s="33"/>
      <c r="T691165" s="33"/>
    </row>
    <row r="691182" spans="19:20">
      <c r="S691182" s="33"/>
      <c r="T691182" s="33"/>
    </row>
    <row r="691199" spans="19:20">
      <c r="S691199" s="33"/>
      <c r="T691199" s="33"/>
    </row>
    <row r="691216" spans="19:20">
      <c r="S691216" s="33"/>
      <c r="T691216" s="33"/>
    </row>
    <row r="691233" spans="19:20">
      <c r="S691233" s="33"/>
      <c r="T691233" s="33"/>
    </row>
    <row r="691250" spans="19:20">
      <c r="S691250" s="33"/>
      <c r="T691250" s="33"/>
    </row>
    <row r="691267" spans="19:20">
      <c r="S691267" s="33"/>
      <c r="T691267" s="33"/>
    </row>
    <row r="691284" spans="19:20">
      <c r="S691284" s="33"/>
      <c r="T691284" s="33"/>
    </row>
    <row r="691301" spans="19:20">
      <c r="S691301" s="33"/>
      <c r="T691301" s="33"/>
    </row>
    <row r="691318" spans="19:20">
      <c r="S691318" s="33"/>
      <c r="T691318" s="33"/>
    </row>
    <row r="691335" spans="19:20">
      <c r="S691335" s="33"/>
      <c r="T691335" s="33"/>
    </row>
    <row r="691352" spans="19:20">
      <c r="S691352" s="33"/>
      <c r="T691352" s="33"/>
    </row>
    <row r="691369" spans="19:20">
      <c r="S691369" s="33"/>
      <c r="T691369" s="33"/>
    </row>
    <row r="691386" spans="19:20">
      <c r="S691386" s="33"/>
      <c r="T691386" s="33"/>
    </row>
    <row r="691403" spans="19:20">
      <c r="S691403" s="33"/>
      <c r="T691403" s="33"/>
    </row>
    <row r="691420" spans="19:20">
      <c r="S691420" s="33"/>
      <c r="T691420" s="33"/>
    </row>
    <row r="691437" spans="19:20">
      <c r="S691437" s="33"/>
      <c r="T691437" s="33"/>
    </row>
    <row r="691454" spans="19:20">
      <c r="S691454" s="33"/>
      <c r="T691454" s="33"/>
    </row>
    <row r="691471" spans="19:20">
      <c r="S691471" s="33"/>
      <c r="T691471" s="33"/>
    </row>
    <row r="691488" spans="19:20">
      <c r="S691488" s="33"/>
      <c r="T691488" s="33"/>
    </row>
    <row r="691505" spans="19:20">
      <c r="S691505" s="33"/>
      <c r="T691505" s="33"/>
    </row>
    <row r="691522" spans="19:20">
      <c r="S691522" s="33"/>
      <c r="T691522" s="33"/>
    </row>
    <row r="691539" spans="19:20">
      <c r="S691539" s="33"/>
      <c r="T691539" s="33"/>
    </row>
    <row r="691556" spans="19:20">
      <c r="S691556" s="33"/>
      <c r="T691556" s="33"/>
    </row>
    <row r="691573" spans="19:20">
      <c r="S691573" s="33"/>
      <c r="T691573" s="33"/>
    </row>
    <row r="691590" spans="19:20">
      <c r="S691590" s="33"/>
      <c r="T691590" s="33"/>
    </row>
    <row r="691607" spans="19:20">
      <c r="S691607" s="33"/>
      <c r="T691607" s="33"/>
    </row>
    <row r="691624" spans="19:20">
      <c r="S691624" s="33"/>
      <c r="T691624" s="33"/>
    </row>
    <row r="691641" spans="19:20">
      <c r="S691641" s="33"/>
      <c r="T691641" s="33"/>
    </row>
    <row r="691658" spans="19:20">
      <c r="S691658" s="33"/>
      <c r="T691658" s="33"/>
    </row>
    <row r="691675" spans="19:20">
      <c r="S691675" s="33"/>
      <c r="T691675" s="33"/>
    </row>
    <row r="691692" spans="19:20">
      <c r="S691692" s="33"/>
      <c r="T691692" s="33"/>
    </row>
    <row r="691709" spans="19:20">
      <c r="S691709" s="33"/>
      <c r="T691709" s="33"/>
    </row>
    <row r="691726" spans="19:20">
      <c r="S691726" s="33"/>
      <c r="T691726" s="33"/>
    </row>
    <row r="691743" spans="19:20">
      <c r="S691743" s="33"/>
      <c r="T691743" s="33"/>
    </row>
    <row r="691760" spans="19:20">
      <c r="S691760" s="33"/>
      <c r="T691760" s="33"/>
    </row>
    <row r="691777" spans="19:20">
      <c r="S691777" s="33"/>
      <c r="T691777" s="33"/>
    </row>
    <row r="691794" spans="19:20">
      <c r="S691794" s="33"/>
      <c r="T691794" s="33"/>
    </row>
    <row r="691811" spans="19:20">
      <c r="S691811" s="33"/>
      <c r="T691811" s="33"/>
    </row>
    <row r="691828" spans="19:20">
      <c r="S691828" s="33"/>
      <c r="T691828" s="33"/>
    </row>
    <row r="691845" spans="19:20">
      <c r="S691845" s="33"/>
      <c r="T691845" s="33"/>
    </row>
    <row r="691862" spans="19:20">
      <c r="S691862" s="33"/>
      <c r="T691862" s="33"/>
    </row>
    <row r="691879" spans="19:20">
      <c r="S691879" s="33"/>
      <c r="T691879" s="33"/>
    </row>
    <row r="691896" spans="19:20">
      <c r="S691896" s="33"/>
      <c r="T691896" s="33"/>
    </row>
    <row r="691913" spans="19:20">
      <c r="S691913" s="33"/>
      <c r="T691913" s="33"/>
    </row>
    <row r="691930" spans="19:20">
      <c r="S691930" s="33"/>
      <c r="T691930" s="33"/>
    </row>
    <row r="691947" spans="19:20">
      <c r="S691947" s="33"/>
      <c r="T691947" s="33"/>
    </row>
    <row r="691964" spans="19:20">
      <c r="S691964" s="33"/>
      <c r="T691964" s="33"/>
    </row>
    <row r="691981" spans="19:20">
      <c r="S691981" s="33"/>
      <c r="T691981" s="33"/>
    </row>
    <row r="691998" spans="19:20">
      <c r="S691998" s="33"/>
      <c r="T691998" s="33"/>
    </row>
    <row r="692015" spans="19:20">
      <c r="S692015" s="33"/>
      <c r="T692015" s="33"/>
    </row>
    <row r="692032" spans="19:20">
      <c r="S692032" s="33"/>
      <c r="T692032" s="33"/>
    </row>
    <row r="692049" spans="19:20">
      <c r="S692049" s="33"/>
      <c r="T692049" s="33"/>
    </row>
    <row r="692066" spans="19:20">
      <c r="S692066" s="33"/>
      <c r="T692066" s="33"/>
    </row>
    <row r="692083" spans="19:20">
      <c r="S692083" s="33"/>
      <c r="T692083" s="33"/>
    </row>
    <row r="692100" spans="19:20">
      <c r="S692100" s="33"/>
      <c r="T692100" s="33"/>
    </row>
    <row r="692117" spans="19:20">
      <c r="S692117" s="33"/>
      <c r="T692117" s="33"/>
    </row>
    <row r="692134" spans="19:20">
      <c r="S692134" s="33"/>
      <c r="T692134" s="33"/>
    </row>
    <row r="692151" spans="19:20">
      <c r="S692151" s="33"/>
      <c r="T692151" s="33"/>
    </row>
    <row r="692168" spans="19:20">
      <c r="S692168" s="33"/>
      <c r="T692168" s="33"/>
    </row>
    <row r="692185" spans="19:20">
      <c r="S692185" s="33"/>
      <c r="T692185" s="33"/>
    </row>
    <row r="692202" spans="19:20">
      <c r="S692202" s="33"/>
      <c r="T692202" s="33"/>
    </row>
    <row r="692219" spans="19:20">
      <c r="S692219" s="33"/>
      <c r="T692219" s="33"/>
    </row>
    <row r="692236" spans="19:20">
      <c r="S692236" s="33"/>
      <c r="T692236" s="33"/>
    </row>
    <row r="692253" spans="19:20">
      <c r="S692253" s="33"/>
      <c r="T692253" s="33"/>
    </row>
    <row r="692270" spans="19:20">
      <c r="S692270" s="33"/>
      <c r="T692270" s="33"/>
    </row>
    <row r="692287" spans="19:20">
      <c r="S692287" s="33"/>
      <c r="T692287" s="33"/>
    </row>
    <row r="692304" spans="19:20">
      <c r="S692304" s="33"/>
      <c r="T692304" s="33"/>
    </row>
    <row r="692321" spans="19:20">
      <c r="S692321" s="33"/>
      <c r="T692321" s="33"/>
    </row>
    <row r="692338" spans="19:20">
      <c r="S692338" s="33"/>
      <c r="T692338" s="33"/>
    </row>
    <row r="692355" spans="19:20">
      <c r="S692355" s="33"/>
      <c r="T692355" s="33"/>
    </row>
    <row r="692372" spans="19:20">
      <c r="S692372" s="33"/>
      <c r="T692372" s="33"/>
    </row>
    <row r="692389" spans="19:20">
      <c r="S692389" s="33"/>
      <c r="T692389" s="33"/>
    </row>
    <row r="692406" spans="19:20">
      <c r="S692406" s="33"/>
      <c r="T692406" s="33"/>
    </row>
    <row r="692423" spans="19:20">
      <c r="S692423" s="33"/>
      <c r="T692423" s="33"/>
    </row>
    <row r="692440" spans="19:20">
      <c r="S692440" s="33"/>
      <c r="T692440" s="33"/>
    </row>
    <row r="692457" spans="19:20">
      <c r="S692457" s="33"/>
      <c r="T692457" s="33"/>
    </row>
    <row r="692474" spans="19:20">
      <c r="S692474" s="33"/>
      <c r="T692474" s="33"/>
    </row>
    <row r="692491" spans="19:20">
      <c r="S692491" s="33"/>
      <c r="T692491" s="33"/>
    </row>
    <row r="692508" spans="19:20">
      <c r="S692508" s="33"/>
      <c r="T692508" s="33"/>
    </row>
    <row r="692525" spans="19:20">
      <c r="S692525" s="33"/>
      <c r="T692525" s="33"/>
    </row>
    <row r="692542" spans="19:20">
      <c r="S692542" s="33"/>
      <c r="T692542" s="33"/>
    </row>
    <row r="692559" spans="19:20">
      <c r="S692559" s="33"/>
      <c r="T692559" s="33"/>
    </row>
    <row r="692576" spans="19:20">
      <c r="S692576" s="33"/>
      <c r="T692576" s="33"/>
    </row>
    <row r="692593" spans="19:20">
      <c r="S692593" s="33"/>
      <c r="T692593" s="33"/>
    </row>
    <row r="692610" spans="19:20">
      <c r="S692610" s="33"/>
      <c r="T692610" s="33"/>
    </row>
    <row r="692627" spans="19:20">
      <c r="S692627" s="33"/>
      <c r="T692627" s="33"/>
    </row>
    <row r="692644" spans="19:20">
      <c r="S692644" s="33"/>
      <c r="T692644" s="33"/>
    </row>
    <row r="692661" spans="19:20">
      <c r="S692661" s="33"/>
      <c r="T692661" s="33"/>
    </row>
    <row r="692678" spans="19:20">
      <c r="S692678" s="33"/>
      <c r="T692678" s="33"/>
    </row>
    <row r="692695" spans="19:20">
      <c r="S692695" s="33"/>
      <c r="T692695" s="33"/>
    </row>
    <row r="692712" spans="19:20">
      <c r="S692712" s="33"/>
      <c r="T692712" s="33"/>
    </row>
    <row r="692729" spans="19:20">
      <c r="S692729" s="33"/>
      <c r="T692729" s="33"/>
    </row>
    <row r="692746" spans="19:20">
      <c r="S692746" s="33"/>
      <c r="T692746" s="33"/>
    </row>
    <row r="692763" spans="19:20">
      <c r="S692763" s="33"/>
      <c r="T692763" s="33"/>
    </row>
    <row r="692780" spans="19:20">
      <c r="S692780" s="33"/>
      <c r="T692780" s="33"/>
    </row>
    <row r="692797" spans="19:20">
      <c r="S692797" s="33"/>
      <c r="T692797" s="33"/>
    </row>
    <row r="692814" spans="19:20">
      <c r="S692814" s="33"/>
      <c r="T692814" s="33"/>
    </row>
    <row r="692831" spans="19:20">
      <c r="S692831" s="33"/>
      <c r="T692831" s="33"/>
    </row>
    <row r="692848" spans="19:20">
      <c r="S692848" s="33"/>
      <c r="T692848" s="33"/>
    </row>
    <row r="692865" spans="19:20">
      <c r="S692865" s="33"/>
      <c r="T692865" s="33"/>
    </row>
    <row r="692882" spans="19:20">
      <c r="S692882" s="33"/>
      <c r="T692882" s="33"/>
    </row>
    <row r="692899" spans="19:20">
      <c r="S692899" s="33"/>
      <c r="T692899" s="33"/>
    </row>
    <row r="692916" spans="19:20">
      <c r="S692916" s="33"/>
      <c r="T692916" s="33"/>
    </row>
    <row r="692933" spans="19:20">
      <c r="S692933" s="33"/>
      <c r="T692933" s="33"/>
    </row>
    <row r="692950" spans="19:20">
      <c r="S692950" s="33"/>
      <c r="T692950" s="33"/>
    </row>
    <row r="692967" spans="19:20">
      <c r="S692967" s="33"/>
      <c r="T692967" s="33"/>
    </row>
    <row r="692984" spans="19:20">
      <c r="S692984" s="33"/>
      <c r="T692984" s="33"/>
    </row>
    <row r="693001" spans="19:20">
      <c r="S693001" s="33"/>
      <c r="T693001" s="33"/>
    </row>
    <row r="693018" spans="19:20">
      <c r="S693018" s="33"/>
      <c r="T693018" s="33"/>
    </row>
    <row r="693035" spans="19:20">
      <c r="S693035" s="33"/>
      <c r="T693035" s="33"/>
    </row>
    <row r="693052" spans="19:20">
      <c r="S693052" s="33"/>
      <c r="T693052" s="33"/>
    </row>
    <row r="693069" spans="19:20">
      <c r="S693069" s="33"/>
      <c r="T693069" s="33"/>
    </row>
    <row r="693086" spans="19:20">
      <c r="S693086" s="33"/>
      <c r="T693086" s="33"/>
    </row>
    <row r="693103" spans="19:20">
      <c r="S693103" s="33"/>
      <c r="T693103" s="33"/>
    </row>
    <row r="693120" spans="19:20">
      <c r="S693120" s="33"/>
      <c r="T693120" s="33"/>
    </row>
    <row r="693137" spans="19:20">
      <c r="S693137" s="33"/>
      <c r="T693137" s="33"/>
    </row>
    <row r="693154" spans="19:20">
      <c r="S693154" s="33"/>
      <c r="T693154" s="33"/>
    </row>
    <row r="693171" spans="19:20">
      <c r="S693171" s="33"/>
      <c r="T693171" s="33"/>
    </row>
    <row r="693188" spans="19:20">
      <c r="S693188" s="33"/>
      <c r="T693188" s="33"/>
    </row>
    <row r="693205" spans="19:20">
      <c r="S693205" s="33"/>
      <c r="T693205" s="33"/>
    </row>
    <row r="693222" spans="19:20">
      <c r="S693222" s="33"/>
      <c r="T693222" s="33"/>
    </row>
    <row r="693239" spans="19:20">
      <c r="S693239" s="33"/>
      <c r="T693239" s="33"/>
    </row>
    <row r="693256" spans="19:20">
      <c r="S693256" s="33"/>
      <c r="T693256" s="33"/>
    </row>
    <row r="693273" spans="19:20">
      <c r="S693273" s="33"/>
      <c r="T693273" s="33"/>
    </row>
    <row r="693290" spans="19:20">
      <c r="S693290" s="33"/>
      <c r="T693290" s="33"/>
    </row>
    <row r="693307" spans="19:20">
      <c r="S693307" s="33"/>
      <c r="T693307" s="33"/>
    </row>
    <row r="693324" spans="19:20">
      <c r="S693324" s="33"/>
      <c r="T693324" s="33"/>
    </row>
    <row r="693341" spans="19:20">
      <c r="S693341" s="33"/>
      <c r="T693341" s="33"/>
    </row>
    <row r="693358" spans="19:20">
      <c r="S693358" s="33"/>
      <c r="T693358" s="33"/>
    </row>
    <row r="693375" spans="19:20">
      <c r="S693375" s="33"/>
      <c r="T693375" s="33"/>
    </row>
    <row r="693392" spans="19:20">
      <c r="S693392" s="33"/>
      <c r="T693392" s="33"/>
    </row>
    <row r="693409" spans="19:20">
      <c r="S693409" s="33"/>
      <c r="T693409" s="33"/>
    </row>
    <row r="693426" spans="19:20">
      <c r="S693426" s="33"/>
      <c r="T693426" s="33"/>
    </row>
    <row r="693443" spans="19:20">
      <c r="S693443" s="33"/>
      <c r="T693443" s="33"/>
    </row>
    <row r="693460" spans="19:20">
      <c r="S693460" s="33"/>
      <c r="T693460" s="33"/>
    </row>
    <row r="693477" spans="19:20">
      <c r="S693477" s="33"/>
      <c r="T693477" s="33"/>
    </row>
    <row r="693494" spans="19:20">
      <c r="S693494" s="33"/>
      <c r="T693494" s="33"/>
    </row>
    <row r="693511" spans="19:20">
      <c r="S693511" s="33"/>
      <c r="T693511" s="33"/>
    </row>
    <row r="693528" spans="19:20">
      <c r="S693528" s="33"/>
      <c r="T693528" s="33"/>
    </row>
    <row r="693545" spans="19:20">
      <c r="S693545" s="33"/>
      <c r="T693545" s="33"/>
    </row>
    <row r="693562" spans="19:20">
      <c r="S693562" s="33"/>
      <c r="T693562" s="33"/>
    </row>
    <row r="693579" spans="19:20">
      <c r="S693579" s="33"/>
      <c r="T693579" s="33"/>
    </row>
    <row r="693596" spans="19:20">
      <c r="S693596" s="33"/>
      <c r="T693596" s="33"/>
    </row>
    <row r="693613" spans="19:20">
      <c r="S693613" s="33"/>
      <c r="T693613" s="33"/>
    </row>
    <row r="693630" spans="19:20">
      <c r="S693630" s="33"/>
      <c r="T693630" s="33"/>
    </row>
    <row r="693647" spans="19:20">
      <c r="S693647" s="33"/>
      <c r="T693647" s="33"/>
    </row>
    <row r="693664" spans="19:20">
      <c r="S693664" s="33"/>
      <c r="T693664" s="33"/>
    </row>
    <row r="693681" spans="19:20">
      <c r="S693681" s="33"/>
      <c r="T693681" s="33"/>
    </row>
    <row r="693698" spans="19:20">
      <c r="S693698" s="33"/>
      <c r="T693698" s="33"/>
    </row>
    <row r="693715" spans="19:20">
      <c r="S693715" s="33"/>
      <c r="T693715" s="33"/>
    </row>
    <row r="693732" spans="19:20">
      <c r="S693732" s="33"/>
      <c r="T693732" s="33"/>
    </row>
    <row r="693749" spans="19:20">
      <c r="S693749" s="33"/>
      <c r="T693749" s="33"/>
    </row>
    <row r="693766" spans="19:20">
      <c r="S693766" s="33"/>
      <c r="T693766" s="33"/>
    </row>
    <row r="693783" spans="19:20">
      <c r="S693783" s="33"/>
      <c r="T693783" s="33"/>
    </row>
    <row r="693800" spans="19:20">
      <c r="S693800" s="33"/>
      <c r="T693800" s="33"/>
    </row>
    <row r="693817" spans="19:20">
      <c r="S693817" s="33"/>
      <c r="T693817" s="33"/>
    </row>
    <row r="693834" spans="19:20">
      <c r="S693834" s="33"/>
      <c r="T693834" s="33"/>
    </row>
    <row r="693851" spans="19:20">
      <c r="S693851" s="33"/>
      <c r="T693851" s="33"/>
    </row>
    <row r="693868" spans="19:20">
      <c r="S693868" s="33"/>
      <c r="T693868" s="33"/>
    </row>
    <row r="693885" spans="19:20">
      <c r="S693885" s="33"/>
      <c r="T693885" s="33"/>
    </row>
    <row r="693902" spans="19:20">
      <c r="S693902" s="33"/>
      <c r="T693902" s="33"/>
    </row>
    <row r="693919" spans="19:20">
      <c r="S693919" s="33"/>
      <c r="T693919" s="33"/>
    </row>
    <row r="693936" spans="19:20">
      <c r="S693936" s="33"/>
      <c r="T693936" s="33"/>
    </row>
    <row r="693953" spans="19:20">
      <c r="S693953" s="33"/>
      <c r="T693953" s="33"/>
    </row>
    <row r="693970" spans="19:20">
      <c r="S693970" s="33"/>
      <c r="T693970" s="33"/>
    </row>
    <row r="693987" spans="19:20">
      <c r="S693987" s="33"/>
      <c r="T693987" s="33"/>
    </row>
    <row r="694004" spans="19:20">
      <c r="S694004" s="33"/>
      <c r="T694004" s="33"/>
    </row>
    <row r="694021" spans="19:20">
      <c r="S694021" s="33"/>
      <c r="T694021" s="33"/>
    </row>
    <row r="694038" spans="19:20">
      <c r="S694038" s="33"/>
      <c r="T694038" s="33"/>
    </row>
    <row r="694055" spans="19:20">
      <c r="S694055" s="33"/>
      <c r="T694055" s="33"/>
    </row>
    <row r="694072" spans="19:20">
      <c r="S694072" s="33"/>
      <c r="T694072" s="33"/>
    </row>
    <row r="694089" spans="19:20">
      <c r="S694089" s="33"/>
      <c r="T694089" s="33"/>
    </row>
    <row r="694106" spans="19:20">
      <c r="S694106" s="33"/>
      <c r="T694106" s="33"/>
    </row>
    <row r="694123" spans="19:20">
      <c r="S694123" s="33"/>
      <c r="T694123" s="33"/>
    </row>
    <row r="694140" spans="19:20">
      <c r="S694140" s="33"/>
      <c r="T694140" s="33"/>
    </row>
    <row r="694157" spans="19:20">
      <c r="S694157" s="33"/>
      <c r="T694157" s="33"/>
    </row>
    <row r="694174" spans="19:20">
      <c r="S694174" s="33"/>
      <c r="T694174" s="33"/>
    </row>
    <row r="694191" spans="19:20">
      <c r="S694191" s="33"/>
      <c r="T694191" s="33"/>
    </row>
    <row r="694208" spans="19:20">
      <c r="S694208" s="33"/>
      <c r="T694208" s="33"/>
    </row>
    <row r="694225" spans="19:20">
      <c r="S694225" s="33"/>
      <c r="T694225" s="33"/>
    </row>
    <row r="694242" spans="19:20">
      <c r="S694242" s="33"/>
      <c r="T694242" s="33"/>
    </row>
    <row r="694259" spans="19:20">
      <c r="S694259" s="33"/>
      <c r="T694259" s="33"/>
    </row>
    <row r="694276" spans="19:20">
      <c r="S694276" s="33"/>
      <c r="T694276" s="33"/>
    </row>
    <row r="694293" spans="19:20">
      <c r="S694293" s="33"/>
      <c r="T694293" s="33"/>
    </row>
    <row r="694310" spans="19:20">
      <c r="S694310" s="33"/>
      <c r="T694310" s="33"/>
    </row>
    <row r="694327" spans="19:20">
      <c r="S694327" s="33"/>
      <c r="T694327" s="33"/>
    </row>
    <row r="694344" spans="19:20">
      <c r="S694344" s="33"/>
      <c r="T694344" s="33"/>
    </row>
    <row r="694361" spans="19:20">
      <c r="S694361" s="33"/>
      <c r="T694361" s="33"/>
    </row>
    <row r="694378" spans="19:20">
      <c r="S694378" s="33"/>
      <c r="T694378" s="33"/>
    </row>
    <row r="694395" spans="19:20">
      <c r="S694395" s="33"/>
      <c r="T694395" s="33"/>
    </row>
    <row r="694412" spans="19:20">
      <c r="S694412" s="33"/>
      <c r="T694412" s="33"/>
    </row>
    <row r="694429" spans="19:20">
      <c r="S694429" s="33"/>
      <c r="T694429" s="33"/>
    </row>
    <row r="694446" spans="19:20">
      <c r="S694446" s="33"/>
      <c r="T694446" s="33"/>
    </row>
    <row r="694463" spans="19:20">
      <c r="S694463" s="33"/>
      <c r="T694463" s="33"/>
    </row>
    <row r="694480" spans="19:20">
      <c r="S694480" s="33"/>
      <c r="T694480" s="33"/>
    </row>
    <row r="694497" spans="19:20">
      <c r="S694497" s="33"/>
      <c r="T694497" s="33"/>
    </row>
    <row r="694514" spans="19:20">
      <c r="S694514" s="33"/>
      <c r="T694514" s="33"/>
    </row>
    <row r="694531" spans="19:20">
      <c r="S694531" s="33"/>
      <c r="T694531" s="33"/>
    </row>
    <row r="694548" spans="19:20">
      <c r="S694548" s="33"/>
      <c r="T694548" s="33"/>
    </row>
    <row r="694565" spans="19:20">
      <c r="S694565" s="33"/>
      <c r="T694565" s="33"/>
    </row>
    <row r="694582" spans="19:20">
      <c r="S694582" s="33"/>
      <c r="T694582" s="33"/>
    </row>
    <row r="694599" spans="19:20">
      <c r="S694599" s="33"/>
      <c r="T694599" s="33"/>
    </row>
    <row r="694616" spans="19:20">
      <c r="S694616" s="33"/>
      <c r="T694616" s="33"/>
    </row>
    <row r="694633" spans="19:20">
      <c r="S694633" s="33"/>
      <c r="T694633" s="33"/>
    </row>
    <row r="694650" spans="19:20">
      <c r="S694650" s="33"/>
      <c r="T694650" s="33"/>
    </row>
    <row r="694667" spans="19:20">
      <c r="S694667" s="33"/>
      <c r="T694667" s="33"/>
    </row>
    <row r="694684" spans="19:20">
      <c r="S694684" s="33"/>
      <c r="T694684" s="33"/>
    </row>
    <row r="694701" spans="19:20">
      <c r="S694701" s="33"/>
      <c r="T694701" s="33"/>
    </row>
    <row r="694718" spans="19:20">
      <c r="S694718" s="33"/>
      <c r="T694718" s="33"/>
    </row>
    <row r="694735" spans="19:20">
      <c r="S694735" s="33"/>
      <c r="T694735" s="33"/>
    </row>
    <row r="694752" spans="19:20">
      <c r="S694752" s="33"/>
      <c r="T694752" s="33"/>
    </row>
    <row r="694769" spans="19:20">
      <c r="S694769" s="33"/>
      <c r="T694769" s="33"/>
    </row>
    <row r="694786" spans="19:20">
      <c r="S694786" s="33"/>
      <c r="T694786" s="33"/>
    </row>
    <row r="694803" spans="19:20">
      <c r="S694803" s="33"/>
      <c r="T694803" s="33"/>
    </row>
    <row r="694820" spans="19:20">
      <c r="S694820" s="33"/>
      <c r="T694820" s="33"/>
    </row>
    <row r="694837" spans="19:20">
      <c r="S694837" s="33"/>
      <c r="T694837" s="33"/>
    </row>
    <row r="694854" spans="19:20">
      <c r="S694854" s="33"/>
      <c r="T694854" s="33"/>
    </row>
    <row r="694871" spans="19:20">
      <c r="S694871" s="33"/>
      <c r="T694871" s="33"/>
    </row>
    <row r="694888" spans="19:20">
      <c r="S694888" s="33"/>
      <c r="T694888" s="33"/>
    </row>
    <row r="694905" spans="19:20">
      <c r="S694905" s="33"/>
      <c r="T694905" s="33"/>
    </row>
    <row r="694922" spans="19:20">
      <c r="S694922" s="33"/>
      <c r="T694922" s="33"/>
    </row>
    <row r="694939" spans="19:20">
      <c r="S694939" s="33"/>
      <c r="T694939" s="33"/>
    </row>
    <row r="694956" spans="19:20">
      <c r="S694956" s="33"/>
      <c r="T694956" s="33"/>
    </row>
    <row r="694973" spans="19:20">
      <c r="S694973" s="33"/>
      <c r="T694973" s="33"/>
    </row>
    <row r="694990" spans="19:20">
      <c r="S694990" s="33"/>
      <c r="T694990" s="33"/>
    </row>
    <row r="695007" spans="19:20">
      <c r="S695007" s="33"/>
      <c r="T695007" s="33"/>
    </row>
    <row r="695024" spans="19:20">
      <c r="S695024" s="33"/>
      <c r="T695024" s="33"/>
    </row>
    <row r="695041" spans="19:20">
      <c r="S695041" s="33"/>
      <c r="T695041" s="33"/>
    </row>
    <row r="695058" spans="19:20">
      <c r="S695058" s="33"/>
      <c r="T695058" s="33"/>
    </row>
    <row r="695075" spans="19:20">
      <c r="S695075" s="33"/>
      <c r="T695075" s="33"/>
    </row>
    <row r="695092" spans="19:20">
      <c r="S695092" s="33"/>
      <c r="T695092" s="33"/>
    </row>
    <row r="695109" spans="19:20">
      <c r="S695109" s="33"/>
      <c r="T695109" s="33"/>
    </row>
    <row r="695126" spans="19:20">
      <c r="S695126" s="33"/>
      <c r="T695126" s="33"/>
    </row>
    <row r="695143" spans="19:20">
      <c r="S695143" s="33"/>
      <c r="T695143" s="33"/>
    </row>
    <row r="695160" spans="19:20">
      <c r="S695160" s="33"/>
      <c r="T695160" s="33"/>
    </row>
    <row r="695177" spans="19:20">
      <c r="S695177" s="33"/>
      <c r="T695177" s="33"/>
    </row>
    <row r="695194" spans="19:20">
      <c r="S695194" s="33"/>
      <c r="T695194" s="33"/>
    </row>
    <row r="695211" spans="19:20">
      <c r="S695211" s="33"/>
      <c r="T695211" s="33"/>
    </row>
    <row r="695228" spans="19:20">
      <c r="S695228" s="33"/>
      <c r="T695228" s="33"/>
    </row>
    <row r="695245" spans="19:20">
      <c r="S695245" s="33"/>
      <c r="T695245" s="33"/>
    </row>
    <row r="695262" spans="19:20">
      <c r="S695262" s="33"/>
      <c r="T695262" s="33"/>
    </row>
    <row r="695279" spans="19:20">
      <c r="S695279" s="33"/>
      <c r="T695279" s="33"/>
    </row>
    <row r="695296" spans="19:20">
      <c r="S695296" s="33"/>
      <c r="T695296" s="33"/>
    </row>
    <row r="695313" spans="19:20">
      <c r="S695313" s="33"/>
      <c r="T695313" s="33"/>
    </row>
    <row r="695330" spans="19:20">
      <c r="S695330" s="33"/>
      <c r="T695330" s="33"/>
    </row>
    <row r="695347" spans="19:20">
      <c r="S695347" s="33"/>
      <c r="T695347" s="33"/>
    </row>
    <row r="695364" spans="19:20">
      <c r="S695364" s="33"/>
      <c r="T695364" s="33"/>
    </row>
    <row r="695381" spans="19:20">
      <c r="S695381" s="33"/>
      <c r="T695381" s="33"/>
    </row>
    <row r="695398" spans="19:20">
      <c r="S695398" s="33"/>
      <c r="T695398" s="33"/>
    </row>
    <row r="695415" spans="19:20">
      <c r="S695415" s="33"/>
      <c r="T695415" s="33"/>
    </row>
    <row r="695432" spans="19:20">
      <c r="S695432" s="33"/>
      <c r="T695432" s="33"/>
    </row>
    <row r="695449" spans="19:20">
      <c r="S695449" s="33"/>
      <c r="T695449" s="33"/>
    </row>
    <row r="695466" spans="19:20">
      <c r="S695466" s="33"/>
      <c r="T695466" s="33"/>
    </row>
    <row r="695483" spans="19:20">
      <c r="S695483" s="33"/>
      <c r="T695483" s="33"/>
    </row>
    <row r="695500" spans="19:20">
      <c r="S695500" s="33"/>
      <c r="T695500" s="33"/>
    </row>
    <row r="695517" spans="19:20">
      <c r="S695517" s="33"/>
      <c r="T695517" s="33"/>
    </row>
    <row r="695534" spans="19:20">
      <c r="S695534" s="33"/>
      <c r="T695534" s="33"/>
    </row>
    <row r="695551" spans="19:20">
      <c r="S695551" s="33"/>
      <c r="T695551" s="33"/>
    </row>
    <row r="695568" spans="19:20">
      <c r="S695568" s="33"/>
      <c r="T695568" s="33"/>
    </row>
    <row r="695585" spans="19:20">
      <c r="S695585" s="33"/>
      <c r="T695585" s="33"/>
    </row>
    <row r="695602" spans="19:20">
      <c r="S695602" s="33"/>
      <c r="T695602" s="33"/>
    </row>
    <row r="695619" spans="19:20">
      <c r="S695619" s="33"/>
      <c r="T695619" s="33"/>
    </row>
    <row r="695636" spans="19:20">
      <c r="S695636" s="33"/>
      <c r="T695636" s="33"/>
    </row>
    <row r="695653" spans="19:20">
      <c r="S695653" s="33"/>
      <c r="T695653" s="33"/>
    </row>
    <row r="695670" spans="19:20">
      <c r="S695670" s="33"/>
      <c r="T695670" s="33"/>
    </row>
    <row r="695687" spans="19:20">
      <c r="S695687" s="33"/>
      <c r="T695687" s="33"/>
    </row>
    <row r="695704" spans="19:20">
      <c r="S695704" s="33"/>
      <c r="T695704" s="33"/>
    </row>
    <row r="695721" spans="19:20">
      <c r="S695721" s="33"/>
      <c r="T695721" s="33"/>
    </row>
    <row r="695738" spans="19:20">
      <c r="S695738" s="33"/>
      <c r="T695738" s="33"/>
    </row>
    <row r="695755" spans="19:20">
      <c r="S695755" s="33"/>
      <c r="T695755" s="33"/>
    </row>
    <row r="695772" spans="19:20">
      <c r="S695772" s="33"/>
      <c r="T695772" s="33"/>
    </row>
    <row r="695789" spans="19:20">
      <c r="S695789" s="33"/>
      <c r="T695789" s="33"/>
    </row>
    <row r="695806" spans="19:20">
      <c r="S695806" s="33"/>
      <c r="T695806" s="33"/>
    </row>
    <row r="695823" spans="19:20">
      <c r="S695823" s="33"/>
      <c r="T695823" s="33"/>
    </row>
    <row r="695840" spans="19:20">
      <c r="S695840" s="33"/>
      <c r="T695840" s="33"/>
    </row>
    <row r="695857" spans="19:20">
      <c r="S695857" s="33"/>
      <c r="T695857" s="33"/>
    </row>
    <row r="695874" spans="19:20">
      <c r="S695874" s="33"/>
      <c r="T695874" s="33"/>
    </row>
    <row r="695891" spans="19:20">
      <c r="S695891" s="33"/>
      <c r="T695891" s="33"/>
    </row>
    <row r="695908" spans="19:20">
      <c r="S695908" s="33"/>
      <c r="T695908" s="33"/>
    </row>
    <row r="695925" spans="19:20">
      <c r="S695925" s="33"/>
      <c r="T695925" s="33"/>
    </row>
    <row r="695942" spans="19:20">
      <c r="S695942" s="33"/>
      <c r="T695942" s="33"/>
    </row>
    <row r="695959" spans="19:20">
      <c r="S695959" s="33"/>
      <c r="T695959" s="33"/>
    </row>
    <row r="695976" spans="19:20">
      <c r="S695976" s="33"/>
      <c r="T695976" s="33"/>
    </row>
    <row r="695993" spans="19:20">
      <c r="S695993" s="33"/>
      <c r="T695993" s="33"/>
    </row>
    <row r="696010" spans="19:20">
      <c r="S696010" s="33"/>
      <c r="T696010" s="33"/>
    </row>
    <row r="696027" spans="19:20">
      <c r="S696027" s="33"/>
      <c r="T696027" s="33"/>
    </row>
    <row r="696044" spans="19:20">
      <c r="S696044" s="33"/>
      <c r="T696044" s="33"/>
    </row>
    <row r="696061" spans="19:20">
      <c r="S696061" s="33"/>
      <c r="T696061" s="33"/>
    </row>
    <row r="696078" spans="19:20">
      <c r="S696078" s="33"/>
      <c r="T696078" s="33"/>
    </row>
    <row r="696095" spans="19:20">
      <c r="S696095" s="33"/>
      <c r="T696095" s="33"/>
    </row>
    <row r="696112" spans="19:20">
      <c r="S696112" s="33"/>
      <c r="T696112" s="33"/>
    </row>
    <row r="696129" spans="19:20">
      <c r="S696129" s="33"/>
      <c r="T696129" s="33"/>
    </row>
    <row r="696146" spans="19:20">
      <c r="S696146" s="33"/>
      <c r="T696146" s="33"/>
    </row>
    <row r="696163" spans="19:20">
      <c r="S696163" s="33"/>
      <c r="T696163" s="33"/>
    </row>
    <row r="696180" spans="19:20">
      <c r="S696180" s="33"/>
      <c r="T696180" s="33"/>
    </row>
    <row r="696197" spans="19:20">
      <c r="S696197" s="33"/>
      <c r="T696197" s="33"/>
    </row>
    <row r="696214" spans="19:20">
      <c r="S696214" s="33"/>
      <c r="T696214" s="33"/>
    </row>
    <row r="696231" spans="19:20">
      <c r="S696231" s="33"/>
      <c r="T696231" s="33"/>
    </row>
    <row r="696248" spans="19:20">
      <c r="S696248" s="33"/>
      <c r="T696248" s="33"/>
    </row>
    <row r="696265" spans="19:20">
      <c r="S696265" s="33"/>
      <c r="T696265" s="33"/>
    </row>
    <row r="696282" spans="19:20">
      <c r="S696282" s="33"/>
      <c r="T696282" s="33"/>
    </row>
    <row r="696299" spans="19:20">
      <c r="S696299" s="33"/>
      <c r="T696299" s="33"/>
    </row>
    <row r="696316" spans="19:20">
      <c r="S696316" s="33"/>
      <c r="T696316" s="33"/>
    </row>
    <row r="696333" spans="19:20">
      <c r="S696333" s="33"/>
      <c r="T696333" s="33"/>
    </row>
    <row r="696350" spans="19:20">
      <c r="S696350" s="33"/>
      <c r="T696350" s="33"/>
    </row>
    <row r="696367" spans="19:20">
      <c r="S696367" s="33"/>
      <c r="T696367" s="33"/>
    </row>
    <row r="696384" spans="19:20">
      <c r="S696384" s="33"/>
      <c r="T696384" s="33"/>
    </row>
    <row r="696401" spans="19:20">
      <c r="S696401" s="33"/>
      <c r="T696401" s="33"/>
    </row>
    <row r="696418" spans="19:20">
      <c r="S696418" s="33"/>
      <c r="T696418" s="33"/>
    </row>
    <row r="696435" spans="19:20">
      <c r="S696435" s="33"/>
      <c r="T696435" s="33"/>
    </row>
    <row r="696452" spans="19:20">
      <c r="S696452" s="33"/>
      <c r="T696452" s="33"/>
    </row>
    <row r="696469" spans="19:20">
      <c r="S696469" s="33"/>
      <c r="T696469" s="33"/>
    </row>
    <row r="696486" spans="19:20">
      <c r="S696486" s="33"/>
      <c r="T696486" s="33"/>
    </row>
    <row r="696503" spans="19:20">
      <c r="S696503" s="33"/>
      <c r="T696503" s="33"/>
    </row>
    <row r="696520" spans="19:20">
      <c r="S696520" s="33"/>
      <c r="T696520" s="33"/>
    </row>
    <row r="696537" spans="19:20">
      <c r="S696537" s="33"/>
      <c r="T696537" s="33"/>
    </row>
    <row r="696554" spans="19:20">
      <c r="S696554" s="33"/>
      <c r="T696554" s="33"/>
    </row>
    <row r="696571" spans="19:20">
      <c r="S696571" s="33"/>
      <c r="T696571" s="33"/>
    </row>
    <row r="696588" spans="19:20">
      <c r="S696588" s="33"/>
      <c r="T696588" s="33"/>
    </row>
    <row r="696605" spans="19:20">
      <c r="S696605" s="33"/>
      <c r="T696605" s="33"/>
    </row>
    <row r="696622" spans="19:20">
      <c r="S696622" s="33"/>
      <c r="T696622" s="33"/>
    </row>
    <row r="696639" spans="19:20">
      <c r="S696639" s="33"/>
      <c r="T696639" s="33"/>
    </row>
    <row r="696656" spans="19:20">
      <c r="S696656" s="33"/>
      <c r="T696656" s="33"/>
    </row>
    <row r="696673" spans="19:20">
      <c r="S696673" s="33"/>
      <c r="T696673" s="33"/>
    </row>
    <row r="696690" spans="19:20">
      <c r="S696690" s="33"/>
      <c r="T696690" s="33"/>
    </row>
    <row r="696707" spans="19:20">
      <c r="S696707" s="33"/>
      <c r="T696707" s="33"/>
    </row>
    <row r="696724" spans="19:20">
      <c r="S696724" s="33"/>
      <c r="T696724" s="33"/>
    </row>
    <row r="696741" spans="19:20">
      <c r="S696741" s="33"/>
      <c r="T696741" s="33"/>
    </row>
    <row r="696758" spans="19:20">
      <c r="S696758" s="33"/>
      <c r="T696758" s="33"/>
    </row>
    <row r="696775" spans="19:20">
      <c r="S696775" s="33"/>
      <c r="T696775" s="33"/>
    </row>
    <row r="696792" spans="19:20">
      <c r="S696792" s="33"/>
      <c r="T696792" s="33"/>
    </row>
    <row r="696809" spans="19:20">
      <c r="S696809" s="33"/>
      <c r="T696809" s="33"/>
    </row>
    <row r="696826" spans="19:20">
      <c r="S696826" s="33"/>
      <c r="T696826" s="33"/>
    </row>
    <row r="696843" spans="19:20">
      <c r="S696843" s="33"/>
      <c r="T696843" s="33"/>
    </row>
    <row r="696860" spans="19:20">
      <c r="S696860" s="33"/>
      <c r="T696860" s="33"/>
    </row>
    <row r="696877" spans="19:20">
      <c r="S696877" s="33"/>
      <c r="T696877" s="33"/>
    </row>
    <row r="696894" spans="19:20">
      <c r="S696894" s="33"/>
      <c r="T696894" s="33"/>
    </row>
    <row r="696911" spans="19:20">
      <c r="S696911" s="33"/>
      <c r="T696911" s="33"/>
    </row>
    <row r="696928" spans="19:20">
      <c r="S696928" s="33"/>
      <c r="T696928" s="33"/>
    </row>
    <row r="696945" spans="19:20">
      <c r="S696945" s="33"/>
      <c r="T696945" s="33"/>
    </row>
    <row r="696962" spans="19:20">
      <c r="S696962" s="33"/>
      <c r="T696962" s="33"/>
    </row>
    <row r="696979" spans="19:20">
      <c r="S696979" s="33"/>
      <c r="T696979" s="33"/>
    </row>
    <row r="696996" spans="19:20">
      <c r="S696996" s="33"/>
      <c r="T696996" s="33"/>
    </row>
    <row r="697013" spans="19:20">
      <c r="S697013" s="33"/>
      <c r="T697013" s="33"/>
    </row>
    <row r="697030" spans="19:20">
      <c r="S697030" s="33"/>
      <c r="T697030" s="33"/>
    </row>
    <row r="697047" spans="19:20">
      <c r="S697047" s="33"/>
      <c r="T697047" s="33"/>
    </row>
    <row r="697064" spans="19:20">
      <c r="S697064" s="33"/>
      <c r="T697064" s="33"/>
    </row>
    <row r="697081" spans="19:20">
      <c r="S697081" s="33"/>
      <c r="T697081" s="33"/>
    </row>
    <row r="697098" spans="19:20">
      <c r="S697098" s="33"/>
      <c r="T697098" s="33"/>
    </row>
    <row r="697115" spans="19:20">
      <c r="S697115" s="33"/>
      <c r="T697115" s="33"/>
    </row>
    <row r="697132" spans="19:20">
      <c r="S697132" s="33"/>
      <c r="T697132" s="33"/>
    </row>
    <row r="697149" spans="19:20">
      <c r="S697149" s="33"/>
      <c r="T697149" s="33"/>
    </row>
    <row r="697166" spans="19:20">
      <c r="S697166" s="33"/>
      <c r="T697166" s="33"/>
    </row>
    <row r="697183" spans="19:20">
      <c r="S697183" s="33"/>
      <c r="T697183" s="33"/>
    </row>
    <row r="697200" spans="19:20">
      <c r="S697200" s="33"/>
      <c r="T697200" s="33"/>
    </row>
    <row r="697217" spans="19:20">
      <c r="S697217" s="33"/>
      <c r="T697217" s="33"/>
    </row>
    <row r="697234" spans="19:20">
      <c r="S697234" s="33"/>
      <c r="T697234" s="33"/>
    </row>
    <row r="697251" spans="19:20">
      <c r="S697251" s="33"/>
      <c r="T697251" s="33"/>
    </row>
    <row r="697268" spans="19:20">
      <c r="S697268" s="33"/>
      <c r="T697268" s="33"/>
    </row>
    <row r="697285" spans="19:20">
      <c r="S697285" s="33"/>
      <c r="T697285" s="33"/>
    </row>
    <row r="697302" spans="19:20">
      <c r="S697302" s="33"/>
      <c r="T697302" s="33"/>
    </row>
    <row r="697319" spans="19:20">
      <c r="S697319" s="33"/>
      <c r="T697319" s="33"/>
    </row>
    <row r="697336" spans="19:20">
      <c r="S697336" s="33"/>
      <c r="T697336" s="33"/>
    </row>
    <row r="697353" spans="19:20">
      <c r="S697353" s="33"/>
      <c r="T697353" s="33"/>
    </row>
    <row r="697370" spans="19:20">
      <c r="S697370" s="33"/>
      <c r="T697370" s="33"/>
    </row>
    <row r="697387" spans="19:20">
      <c r="S697387" s="33"/>
      <c r="T697387" s="33"/>
    </row>
    <row r="697404" spans="19:20">
      <c r="S697404" s="33"/>
      <c r="T697404" s="33"/>
    </row>
    <row r="697421" spans="19:20">
      <c r="S697421" s="33"/>
      <c r="T697421" s="33"/>
    </row>
    <row r="697438" spans="19:20">
      <c r="S697438" s="33"/>
      <c r="T697438" s="33"/>
    </row>
    <row r="697455" spans="19:20">
      <c r="S697455" s="33"/>
      <c r="T697455" s="33"/>
    </row>
    <row r="697472" spans="19:20">
      <c r="S697472" s="33"/>
      <c r="T697472" s="33"/>
    </row>
    <row r="697489" spans="19:20">
      <c r="S697489" s="33"/>
      <c r="T697489" s="33"/>
    </row>
    <row r="697506" spans="19:20">
      <c r="S697506" s="33"/>
      <c r="T697506" s="33"/>
    </row>
    <row r="697523" spans="19:20">
      <c r="S697523" s="33"/>
      <c r="T697523" s="33"/>
    </row>
    <row r="697540" spans="19:20">
      <c r="S697540" s="33"/>
      <c r="T697540" s="33"/>
    </row>
    <row r="697557" spans="19:20">
      <c r="S697557" s="33"/>
      <c r="T697557" s="33"/>
    </row>
    <row r="697574" spans="19:20">
      <c r="S697574" s="33"/>
      <c r="T697574" s="33"/>
    </row>
    <row r="697591" spans="19:20">
      <c r="S697591" s="33"/>
      <c r="T697591" s="33"/>
    </row>
    <row r="697608" spans="19:20">
      <c r="S697608" s="33"/>
      <c r="T697608" s="33"/>
    </row>
    <row r="697625" spans="19:20">
      <c r="S697625" s="33"/>
      <c r="T697625" s="33"/>
    </row>
    <row r="697642" spans="19:20">
      <c r="S697642" s="33"/>
      <c r="T697642" s="33"/>
    </row>
    <row r="697659" spans="19:20">
      <c r="S697659" s="33"/>
      <c r="T697659" s="33"/>
    </row>
    <row r="697676" spans="19:20">
      <c r="S697676" s="33"/>
      <c r="T697676" s="33"/>
    </row>
    <row r="697693" spans="19:20">
      <c r="S697693" s="33"/>
      <c r="T697693" s="33"/>
    </row>
    <row r="697710" spans="19:20">
      <c r="S697710" s="33"/>
      <c r="T697710" s="33"/>
    </row>
    <row r="697727" spans="19:20">
      <c r="S697727" s="33"/>
      <c r="T697727" s="33"/>
    </row>
    <row r="697744" spans="19:20">
      <c r="S697744" s="33"/>
      <c r="T697744" s="33"/>
    </row>
    <row r="697761" spans="19:20">
      <c r="S697761" s="33"/>
      <c r="T697761" s="33"/>
    </row>
    <row r="697778" spans="19:20">
      <c r="S697778" s="33"/>
      <c r="T697778" s="33"/>
    </row>
    <row r="697795" spans="19:20">
      <c r="S697795" s="33"/>
      <c r="T697795" s="33"/>
    </row>
    <row r="697812" spans="19:20">
      <c r="S697812" s="33"/>
      <c r="T697812" s="33"/>
    </row>
    <row r="697829" spans="19:20">
      <c r="S697829" s="33"/>
      <c r="T697829" s="33"/>
    </row>
    <row r="697846" spans="19:20">
      <c r="S697846" s="33"/>
      <c r="T697846" s="33"/>
    </row>
    <row r="697863" spans="19:20">
      <c r="S697863" s="33"/>
      <c r="T697863" s="33"/>
    </row>
    <row r="697880" spans="19:20">
      <c r="S697880" s="33"/>
      <c r="T697880" s="33"/>
    </row>
    <row r="697897" spans="19:20">
      <c r="S697897" s="33"/>
      <c r="T697897" s="33"/>
    </row>
    <row r="697914" spans="19:20">
      <c r="S697914" s="33"/>
      <c r="T697914" s="33"/>
    </row>
    <row r="697931" spans="19:20">
      <c r="S697931" s="33"/>
      <c r="T697931" s="33"/>
    </row>
    <row r="697948" spans="19:20">
      <c r="S697948" s="33"/>
      <c r="T697948" s="33"/>
    </row>
    <row r="697965" spans="19:20">
      <c r="S697965" s="33"/>
      <c r="T697965" s="33"/>
    </row>
    <row r="697982" spans="19:20">
      <c r="S697982" s="33"/>
      <c r="T697982" s="33"/>
    </row>
    <row r="697999" spans="19:20">
      <c r="S697999" s="33"/>
      <c r="T697999" s="33"/>
    </row>
    <row r="698016" spans="19:20">
      <c r="S698016" s="33"/>
      <c r="T698016" s="33"/>
    </row>
    <row r="698033" spans="19:20">
      <c r="S698033" s="33"/>
      <c r="T698033" s="33"/>
    </row>
    <row r="698050" spans="19:20">
      <c r="S698050" s="33"/>
      <c r="T698050" s="33"/>
    </row>
    <row r="698067" spans="19:20">
      <c r="S698067" s="33"/>
      <c r="T698067" s="33"/>
    </row>
    <row r="698084" spans="19:20">
      <c r="S698084" s="33"/>
      <c r="T698084" s="33"/>
    </row>
    <row r="698101" spans="19:20">
      <c r="S698101" s="33"/>
      <c r="T698101" s="33"/>
    </row>
    <row r="698118" spans="19:20">
      <c r="S698118" s="33"/>
      <c r="T698118" s="33"/>
    </row>
    <row r="698135" spans="19:20">
      <c r="S698135" s="33"/>
      <c r="T698135" s="33"/>
    </row>
    <row r="698152" spans="19:20">
      <c r="S698152" s="33"/>
      <c r="T698152" s="33"/>
    </row>
    <row r="698169" spans="19:20">
      <c r="S698169" s="33"/>
      <c r="T698169" s="33"/>
    </row>
    <row r="698186" spans="19:20">
      <c r="S698186" s="33"/>
      <c r="T698186" s="33"/>
    </row>
    <row r="698203" spans="19:20">
      <c r="S698203" s="33"/>
      <c r="T698203" s="33"/>
    </row>
    <row r="698220" spans="19:20">
      <c r="S698220" s="33"/>
      <c r="T698220" s="33"/>
    </row>
    <row r="698237" spans="19:20">
      <c r="S698237" s="33"/>
      <c r="T698237" s="33"/>
    </row>
    <row r="698254" spans="19:20">
      <c r="S698254" s="33"/>
      <c r="T698254" s="33"/>
    </row>
    <row r="698271" spans="19:20">
      <c r="S698271" s="33"/>
      <c r="T698271" s="33"/>
    </row>
    <row r="698288" spans="19:20">
      <c r="S698288" s="33"/>
      <c r="T698288" s="33"/>
    </row>
    <row r="698305" spans="19:20">
      <c r="S698305" s="33"/>
      <c r="T698305" s="33"/>
    </row>
    <row r="698322" spans="19:20">
      <c r="S698322" s="33"/>
      <c r="T698322" s="33"/>
    </row>
    <row r="698339" spans="19:20">
      <c r="S698339" s="33"/>
      <c r="T698339" s="33"/>
    </row>
    <row r="698356" spans="19:20">
      <c r="S698356" s="33"/>
      <c r="T698356" s="33"/>
    </row>
    <row r="698373" spans="19:20">
      <c r="S698373" s="33"/>
      <c r="T698373" s="33"/>
    </row>
    <row r="698390" spans="19:20">
      <c r="S698390" s="33"/>
      <c r="T698390" s="33"/>
    </row>
    <row r="698407" spans="19:20">
      <c r="S698407" s="33"/>
      <c r="T698407" s="33"/>
    </row>
    <row r="698424" spans="19:20">
      <c r="S698424" s="33"/>
      <c r="T698424" s="33"/>
    </row>
    <row r="698441" spans="19:20">
      <c r="S698441" s="33"/>
      <c r="T698441" s="33"/>
    </row>
    <row r="698458" spans="19:20">
      <c r="S698458" s="33"/>
      <c r="T698458" s="33"/>
    </row>
    <row r="698475" spans="19:20">
      <c r="S698475" s="33"/>
      <c r="T698475" s="33"/>
    </row>
    <row r="698492" spans="19:20">
      <c r="S698492" s="33"/>
      <c r="T698492" s="33"/>
    </row>
    <row r="698509" spans="19:20">
      <c r="S698509" s="33"/>
      <c r="T698509" s="33"/>
    </row>
    <row r="698526" spans="19:20">
      <c r="S698526" s="33"/>
      <c r="T698526" s="33"/>
    </row>
    <row r="698543" spans="19:20">
      <c r="S698543" s="33"/>
      <c r="T698543" s="33"/>
    </row>
    <row r="698560" spans="19:20">
      <c r="S698560" s="33"/>
      <c r="T698560" s="33"/>
    </row>
    <row r="698577" spans="19:20">
      <c r="S698577" s="33"/>
      <c r="T698577" s="33"/>
    </row>
    <row r="698594" spans="19:20">
      <c r="S698594" s="33"/>
      <c r="T698594" s="33"/>
    </row>
    <row r="698611" spans="19:20">
      <c r="S698611" s="33"/>
      <c r="T698611" s="33"/>
    </row>
    <row r="698628" spans="19:20">
      <c r="S698628" s="33"/>
      <c r="T698628" s="33"/>
    </row>
    <row r="698645" spans="19:20">
      <c r="S698645" s="33"/>
      <c r="T698645" s="33"/>
    </row>
    <row r="698662" spans="19:20">
      <c r="S698662" s="33"/>
      <c r="T698662" s="33"/>
    </row>
    <row r="698679" spans="19:20">
      <c r="S698679" s="33"/>
      <c r="T698679" s="33"/>
    </row>
    <row r="698696" spans="19:20">
      <c r="S698696" s="33"/>
      <c r="T698696" s="33"/>
    </row>
    <row r="698713" spans="19:20">
      <c r="S698713" s="33"/>
      <c r="T698713" s="33"/>
    </row>
    <row r="698730" spans="19:20">
      <c r="S698730" s="33"/>
      <c r="T698730" s="33"/>
    </row>
    <row r="698747" spans="19:20">
      <c r="S698747" s="33"/>
      <c r="T698747" s="33"/>
    </row>
    <row r="698764" spans="19:20">
      <c r="S698764" s="33"/>
      <c r="T698764" s="33"/>
    </row>
    <row r="698781" spans="19:20">
      <c r="S698781" s="33"/>
      <c r="T698781" s="33"/>
    </row>
    <row r="698798" spans="19:20">
      <c r="S698798" s="33"/>
      <c r="T698798" s="33"/>
    </row>
    <row r="698815" spans="19:20">
      <c r="S698815" s="33"/>
      <c r="T698815" s="33"/>
    </row>
    <row r="698832" spans="19:20">
      <c r="S698832" s="33"/>
      <c r="T698832" s="33"/>
    </row>
    <row r="698849" spans="19:20">
      <c r="S698849" s="33"/>
      <c r="T698849" s="33"/>
    </row>
    <row r="698866" spans="19:20">
      <c r="S698866" s="33"/>
      <c r="T698866" s="33"/>
    </row>
    <row r="698883" spans="19:20">
      <c r="S698883" s="33"/>
      <c r="T698883" s="33"/>
    </row>
    <row r="698900" spans="19:20">
      <c r="S698900" s="33"/>
      <c r="T698900" s="33"/>
    </row>
    <row r="698917" spans="19:20">
      <c r="S698917" s="33"/>
      <c r="T698917" s="33"/>
    </row>
    <row r="698934" spans="19:20">
      <c r="S698934" s="33"/>
      <c r="T698934" s="33"/>
    </row>
    <row r="698951" spans="19:20">
      <c r="S698951" s="33"/>
      <c r="T698951" s="33"/>
    </row>
    <row r="698968" spans="19:20">
      <c r="S698968" s="33"/>
      <c r="T698968" s="33"/>
    </row>
    <row r="698985" spans="19:20">
      <c r="S698985" s="33"/>
      <c r="T698985" s="33"/>
    </row>
    <row r="699002" spans="19:20">
      <c r="S699002" s="33"/>
      <c r="T699002" s="33"/>
    </row>
    <row r="699019" spans="19:20">
      <c r="S699019" s="33"/>
      <c r="T699019" s="33"/>
    </row>
    <row r="699036" spans="19:20">
      <c r="S699036" s="33"/>
      <c r="T699036" s="33"/>
    </row>
    <row r="699053" spans="19:20">
      <c r="S699053" s="33"/>
      <c r="T699053" s="33"/>
    </row>
    <row r="699070" spans="19:20">
      <c r="S699070" s="33"/>
      <c r="T699070" s="33"/>
    </row>
    <row r="699087" spans="19:20">
      <c r="S699087" s="33"/>
      <c r="T699087" s="33"/>
    </row>
    <row r="699104" spans="19:20">
      <c r="S699104" s="33"/>
      <c r="T699104" s="33"/>
    </row>
    <row r="699121" spans="19:20">
      <c r="S699121" s="33"/>
      <c r="T699121" s="33"/>
    </row>
    <row r="699138" spans="19:20">
      <c r="S699138" s="33"/>
      <c r="T699138" s="33"/>
    </row>
    <row r="699155" spans="19:20">
      <c r="S699155" s="33"/>
      <c r="T699155" s="33"/>
    </row>
    <row r="699172" spans="19:20">
      <c r="S699172" s="33"/>
      <c r="T699172" s="33"/>
    </row>
    <row r="699189" spans="19:20">
      <c r="S699189" s="33"/>
      <c r="T699189" s="33"/>
    </row>
    <row r="699206" spans="19:20">
      <c r="S699206" s="33"/>
      <c r="T699206" s="33"/>
    </row>
    <row r="699223" spans="19:20">
      <c r="S699223" s="33"/>
      <c r="T699223" s="33"/>
    </row>
    <row r="699240" spans="19:20">
      <c r="S699240" s="33"/>
      <c r="T699240" s="33"/>
    </row>
    <row r="699257" spans="19:20">
      <c r="S699257" s="33"/>
      <c r="T699257" s="33"/>
    </row>
    <row r="699274" spans="19:20">
      <c r="S699274" s="33"/>
      <c r="T699274" s="33"/>
    </row>
    <row r="699291" spans="19:20">
      <c r="S699291" s="33"/>
      <c r="T699291" s="33"/>
    </row>
    <row r="699308" spans="19:20">
      <c r="S699308" s="33"/>
      <c r="T699308" s="33"/>
    </row>
    <row r="699325" spans="19:20">
      <c r="S699325" s="33"/>
      <c r="T699325" s="33"/>
    </row>
    <row r="699342" spans="19:20">
      <c r="S699342" s="33"/>
      <c r="T699342" s="33"/>
    </row>
    <row r="699359" spans="19:20">
      <c r="S699359" s="33"/>
      <c r="T699359" s="33"/>
    </row>
    <row r="699376" spans="19:20">
      <c r="S699376" s="33"/>
      <c r="T699376" s="33"/>
    </row>
    <row r="699393" spans="19:20">
      <c r="S699393" s="33"/>
      <c r="T699393" s="33"/>
    </row>
    <row r="699410" spans="19:20">
      <c r="S699410" s="33"/>
      <c r="T699410" s="33"/>
    </row>
    <row r="699427" spans="19:20">
      <c r="S699427" s="33"/>
      <c r="T699427" s="33"/>
    </row>
    <row r="699444" spans="19:20">
      <c r="S699444" s="33"/>
      <c r="T699444" s="33"/>
    </row>
    <row r="699461" spans="19:20">
      <c r="S699461" s="33"/>
      <c r="T699461" s="33"/>
    </row>
    <row r="699478" spans="19:20">
      <c r="S699478" s="33"/>
      <c r="T699478" s="33"/>
    </row>
    <row r="699495" spans="19:20">
      <c r="S699495" s="33"/>
      <c r="T699495" s="33"/>
    </row>
    <row r="699512" spans="19:20">
      <c r="S699512" s="33"/>
      <c r="T699512" s="33"/>
    </row>
    <row r="699529" spans="19:20">
      <c r="S699529" s="33"/>
      <c r="T699529" s="33"/>
    </row>
    <row r="699546" spans="19:20">
      <c r="S699546" s="33"/>
      <c r="T699546" s="33"/>
    </row>
    <row r="699563" spans="19:20">
      <c r="S699563" s="33"/>
      <c r="T699563" s="33"/>
    </row>
    <row r="699580" spans="19:20">
      <c r="S699580" s="33"/>
      <c r="T699580" s="33"/>
    </row>
    <row r="699597" spans="19:20">
      <c r="S699597" s="33"/>
      <c r="T699597" s="33"/>
    </row>
    <row r="699614" spans="19:20">
      <c r="S699614" s="33"/>
      <c r="T699614" s="33"/>
    </row>
    <row r="699631" spans="19:20">
      <c r="S699631" s="33"/>
      <c r="T699631" s="33"/>
    </row>
    <row r="699648" spans="19:20">
      <c r="S699648" s="33"/>
      <c r="T699648" s="33"/>
    </row>
    <row r="699665" spans="19:20">
      <c r="S699665" s="33"/>
      <c r="T699665" s="33"/>
    </row>
    <row r="699682" spans="19:20">
      <c r="S699682" s="33"/>
      <c r="T699682" s="33"/>
    </row>
    <row r="699699" spans="19:20">
      <c r="S699699" s="33"/>
      <c r="T699699" s="33"/>
    </row>
    <row r="699716" spans="19:20">
      <c r="S699716" s="33"/>
      <c r="T699716" s="33"/>
    </row>
    <row r="699733" spans="19:20">
      <c r="S699733" s="33"/>
      <c r="T699733" s="33"/>
    </row>
    <row r="699750" spans="19:20">
      <c r="S699750" s="33"/>
      <c r="T699750" s="33"/>
    </row>
    <row r="699767" spans="19:20">
      <c r="S699767" s="33"/>
      <c r="T699767" s="33"/>
    </row>
    <row r="699784" spans="19:20">
      <c r="S699784" s="33"/>
      <c r="T699784" s="33"/>
    </row>
    <row r="699801" spans="19:20">
      <c r="S699801" s="33"/>
      <c r="T699801" s="33"/>
    </row>
    <row r="699818" spans="19:20">
      <c r="S699818" s="33"/>
      <c r="T699818" s="33"/>
    </row>
    <row r="699835" spans="19:20">
      <c r="S699835" s="33"/>
      <c r="T699835" s="33"/>
    </row>
    <row r="699852" spans="19:20">
      <c r="S699852" s="33"/>
      <c r="T699852" s="33"/>
    </row>
    <row r="699869" spans="19:20">
      <c r="S699869" s="33"/>
      <c r="T699869" s="33"/>
    </row>
    <row r="699886" spans="19:20">
      <c r="S699886" s="33"/>
      <c r="T699886" s="33"/>
    </row>
    <row r="699903" spans="19:20">
      <c r="S699903" s="33"/>
      <c r="T699903" s="33"/>
    </row>
    <row r="699920" spans="19:20">
      <c r="S699920" s="33"/>
      <c r="T699920" s="33"/>
    </row>
    <row r="699937" spans="19:20">
      <c r="S699937" s="33"/>
      <c r="T699937" s="33"/>
    </row>
    <row r="699954" spans="19:20">
      <c r="S699954" s="33"/>
      <c r="T699954" s="33"/>
    </row>
    <row r="699971" spans="19:20">
      <c r="S699971" s="33"/>
      <c r="T699971" s="33"/>
    </row>
    <row r="699988" spans="19:20">
      <c r="S699988" s="33"/>
      <c r="T699988" s="33"/>
    </row>
    <row r="700005" spans="19:20">
      <c r="S700005" s="33"/>
      <c r="T700005" s="33"/>
    </row>
    <row r="700022" spans="19:20">
      <c r="S700022" s="33"/>
      <c r="T700022" s="33"/>
    </row>
    <row r="700039" spans="19:20">
      <c r="S700039" s="33"/>
      <c r="T700039" s="33"/>
    </row>
    <row r="700056" spans="19:20">
      <c r="S700056" s="33"/>
      <c r="T700056" s="33"/>
    </row>
    <row r="700073" spans="19:20">
      <c r="S700073" s="33"/>
      <c r="T700073" s="33"/>
    </row>
    <row r="700090" spans="19:20">
      <c r="S700090" s="33"/>
      <c r="T700090" s="33"/>
    </row>
    <row r="700107" spans="19:20">
      <c r="S700107" s="33"/>
      <c r="T700107" s="33"/>
    </row>
    <row r="700124" spans="19:20">
      <c r="S700124" s="33"/>
      <c r="T700124" s="33"/>
    </row>
    <row r="700141" spans="19:20">
      <c r="S700141" s="33"/>
      <c r="T700141" s="33"/>
    </row>
    <row r="700158" spans="19:20">
      <c r="S700158" s="33"/>
      <c r="T700158" s="33"/>
    </row>
    <row r="700175" spans="19:20">
      <c r="S700175" s="33"/>
      <c r="T700175" s="33"/>
    </row>
    <row r="700192" spans="19:20">
      <c r="S700192" s="33"/>
      <c r="T700192" s="33"/>
    </row>
    <row r="700209" spans="19:20">
      <c r="S700209" s="33"/>
      <c r="T700209" s="33"/>
    </row>
    <row r="700226" spans="19:20">
      <c r="S700226" s="33"/>
      <c r="T700226" s="33"/>
    </row>
    <row r="700243" spans="19:20">
      <c r="S700243" s="33"/>
      <c r="T700243" s="33"/>
    </row>
    <row r="700260" spans="19:20">
      <c r="S700260" s="33"/>
      <c r="T700260" s="33"/>
    </row>
    <row r="700277" spans="19:20">
      <c r="S700277" s="33"/>
      <c r="T700277" s="33"/>
    </row>
    <row r="700294" spans="19:20">
      <c r="S700294" s="33"/>
      <c r="T700294" s="33"/>
    </row>
    <row r="700311" spans="19:20">
      <c r="S700311" s="33"/>
      <c r="T700311" s="33"/>
    </row>
    <row r="700328" spans="19:20">
      <c r="S700328" s="33"/>
      <c r="T700328" s="33"/>
    </row>
    <row r="700345" spans="19:20">
      <c r="S700345" s="33"/>
      <c r="T700345" s="33"/>
    </row>
    <row r="700362" spans="19:20">
      <c r="S700362" s="33"/>
      <c r="T700362" s="33"/>
    </row>
    <row r="700379" spans="19:20">
      <c r="S700379" s="33"/>
      <c r="T700379" s="33"/>
    </row>
    <row r="700396" spans="19:20">
      <c r="S700396" s="33"/>
      <c r="T700396" s="33"/>
    </row>
    <row r="700413" spans="19:20">
      <c r="S700413" s="33"/>
      <c r="T700413" s="33"/>
    </row>
    <row r="700430" spans="19:20">
      <c r="S700430" s="33"/>
      <c r="T700430" s="33"/>
    </row>
    <row r="700447" spans="19:20">
      <c r="S700447" s="33"/>
      <c r="T700447" s="33"/>
    </row>
    <row r="700464" spans="19:20">
      <c r="S700464" s="33"/>
      <c r="T700464" s="33"/>
    </row>
    <row r="700481" spans="19:20">
      <c r="S700481" s="33"/>
      <c r="T700481" s="33"/>
    </row>
    <row r="700498" spans="19:20">
      <c r="S700498" s="33"/>
      <c r="T700498" s="33"/>
    </row>
    <row r="700515" spans="19:20">
      <c r="S700515" s="33"/>
      <c r="T700515" s="33"/>
    </row>
    <row r="700532" spans="19:20">
      <c r="S700532" s="33"/>
      <c r="T700532" s="33"/>
    </row>
    <row r="700549" spans="19:20">
      <c r="S700549" s="33"/>
      <c r="T700549" s="33"/>
    </row>
    <row r="700566" spans="19:20">
      <c r="S700566" s="33"/>
      <c r="T700566" s="33"/>
    </row>
    <row r="700583" spans="19:20">
      <c r="S700583" s="33"/>
      <c r="T700583" s="33"/>
    </row>
    <row r="700600" spans="19:20">
      <c r="S700600" s="33"/>
      <c r="T700600" s="33"/>
    </row>
    <row r="700617" spans="19:20">
      <c r="S700617" s="33"/>
      <c r="T700617" s="33"/>
    </row>
    <row r="700634" spans="19:20">
      <c r="S700634" s="33"/>
      <c r="T700634" s="33"/>
    </row>
    <row r="700651" spans="19:20">
      <c r="S700651" s="33"/>
      <c r="T700651" s="33"/>
    </row>
    <row r="700668" spans="19:20">
      <c r="S700668" s="33"/>
      <c r="T700668" s="33"/>
    </row>
    <row r="700685" spans="19:20">
      <c r="S700685" s="33"/>
      <c r="T700685" s="33"/>
    </row>
    <row r="700702" spans="19:20">
      <c r="S700702" s="33"/>
      <c r="T700702" s="33"/>
    </row>
    <row r="700719" spans="19:20">
      <c r="S700719" s="33"/>
      <c r="T700719" s="33"/>
    </row>
    <row r="700736" spans="19:20">
      <c r="S700736" s="33"/>
      <c r="T700736" s="33"/>
    </row>
    <row r="700753" spans="19:20">
      <c r="S700753" s="33"/>
      <c r="T700753" s="33"/>
    </row>
    <row r="700770" spans="19:20">
      <c r="S700770" s="33"/>
      <c r="T700770" s="33"/>
    </row>
    <row r="700787" spans="19:20">
      <c r="S700787" s="33"/>
      <c r="T700787" s="33"/>
    </row>
    <row r="700804" spans="19:20">
      <c r="S700804" s="33"/>
      <c r="T700804" s="33"/>
    </row>
    <row r="700821" spans="19:20">
      <c r="S700821" s="33"/>
      <c r="T700821" s="33"/>
    </row>
    <row r="700838" spans="19:20">
      <c r="S700838" s="33"/>
      <c r="T700838" s="33"/>
    </row>
    <row r="700855" spans="19:20">
      <c r="S700855" s="33"/>
      <c r="T700855" s="33"/>
    </row>
    <row r="700872" spans="19:20">
      <c r="S700872" s="33"/>
      <c r="T700872" s="33"/>
    </row>
    <row r="700889" spans="19:20">
      <c r="S700889" s="33"/>
      <c r="T700889" s="33"/>
    </row>
    <row r="700906" spans="19:20">
      <c r="S700906" s="33"/>
      <c r="T700906" s="33"/>
    </row>
    <row r="700923" spans="19:20">
      <c r="S700923" s="33"/>
      <c r="T700923" s="33"/>
    </row>
    <row r="700940" spans="19:20">
      <c r="S700940" s="33"/>
      <c r="T700940" s="33"/>
    </row>
    <row r="700957" spans="19:20">
      <c r="S700957" s="33"/>
      <c r="T700957" s="33"/>
    </row>
    <row r="700974" spans="19:20">
      <c r="S700974" s="33"/>
      <c r="T700974" s="33"/>
    </row>
    <row r="700991" spans="19:20">
      <c r="S700991" s="33"/>
      <c r="T700991" s="33"/>
    </row>
    <row r="701008" spans="19:20">
      <c r="S701008" s="33"/>
      <c r="T701008" s="33"/>
    </row>
    <row r="701025" spans="19:20">
      <c r="S701025" s="33"/>
      <c r="T701025" s="33"/>
    </row>
    <row r="701042" spans="19:20">
      <c r="S701042" s="33"/>
      <c r="T701042" s="33"/>
    </row>
    <row r="701059" spans="19:20">
      <c r="S701059" s="33"/>
      <c r="T701059" s="33"/>
    </row>
    <row r="701076" spans="19:20">
      <c r="S701076" s="33"/>
      <c r="T701076" s="33"/>
    </row>
    <row r="701093" spans="19:20">
      <c r="S701093" s="33"/>
      <c r="T701093" s="33"/>
    </row>
    <row r="701110" spans="19:20">
      <c r="S701110" s="33"/>
      <c r="T701110" s="33"/>
    </row>
    <row r="701127" spans="19:20">
      <c r="S701127" s="33"/>
      <c r="T701127" s="33"/>
    </row>
    <row r="701144" spans="19:20">
      <c r="S701144" s="33"/>
      <c r="T701144" s="33"/>
    </row>
    <row r="701161" spans="19:20">
      <c r="S701161" s="33"/>
      <c r="T701161" s="33"/>
    </row>
    <row r="701178" spans="19:20">
      <c r="S701178" s="33"/>
      <c r="T701178" s="33"/>
    </row>
    <row r="701195" spans="19:20">
      <c r="S701195" s="33"/>
      <c r="T701195" s="33"/>
    </row>
    <row r="701212" spans="19:20">
      <c r="S701212" s="33"/>
      <c r="T701212" s="33"/>
    </row>
    <row r="701229" spans="19:20">
      <c r="S701229" s="33"/>
      <c r="T701229" s="33"/>
    </row>
    <row r="701246" spans="19:20">
      <c r="S701246" s="33"/>
      <c r="T701246" s="33"/>
    </row>
    <row r="701263" spans="19:20">
      <c r="S701263" s="33"/>
      <c r="T701263" s="33"/>
    </row>
    <row r="701280" spans="19:20">
      <c r="S701280" s="33"/>
      <c r="T701280" s="33"/>
    </row>
    <row r="701297" spans="19:20">
      <c r="S701297" s="33"/>
      <c r="T701297" s="33"/>
    </row>
    <row r="701314" spans="19:20">
      <c r="S701314" s="33"/>
      <c r="T701314" s="33"/>
    </row>
    <row r="701331" spans="19:20">
      <c r="S701331" s="33"/>
      <c r="T701331" s="33"/>
    </row>
    <row r="701348" spans="19:20">
      <c r="S701348" s="33"/>
      <c r="T701348" s="33"/>
    </row>
    <row r="701365" spans="19:20">
      <c r="S701365" s="33"/>
      <c r="T701365" s="33"/>
    </row>
    <row r="701382" spans="19:20">
      <c r="S701382" s="33"/>
      <c r="T701382" s="33"/>
    </row>
    <row r="701399" spans="19:20">
      <c r="S701399" s="33"/>
      <c r="T701399" s="33"/>
    </row>
    <row r="701416" spans="19:20">
      <c r="S701416" s="33"/>
      <c r="T701416" s="33"/>
    </row>
    <row r="701433" spans="19:20">
      <c r="S701433" s="33"/>
      <c r="T701433" s="33"/>
    </row>
    <row r="701450" spans="19:20">
      <c r="S701450" s="33"/>
      <c r="T701450" s="33"/>
    </row>
    <row r="701467" spans="19:20">
      <c r="S701467" s="33"/>
      <c r="T701467" s="33"/>
    </row>
    <row r="701484" spans="19:20">
      <c r="S701484" s="33"/>
      <c r="T701484" s="33"/>
    </row>
    <row r="701501" spans="19:20">
      <c r="S701501" s="33"/>
      <c r="T701501" s="33"/>
    </row>
    <row r="701518" spans="19:20">
      <c r="S701518" s="33"/>
      <c r="T701518" s="33"/>
    </row>
    <row r="701535" spans="19:20">
      <c r="S701535" s="33"/>
      <c r="T701535" s="33"/>
    </row>
    <row r="701552" spans="19:20">
      <c r="S701552" s="33"/>
      <c r="T701552" s="33"/>
    </row>
    <row r="701569" spans="19:20">
      <c r="S701569" s="33"/>
      <c r="T701569" s="33"/>
    </row>
    <row r="701586" spans="19:20">
      <c r="S701586" s="33"/>
      <c r="T701586" s="33"/>
    </row>
    <row r="701603" spans="19:20">
      <c r="S701603" s="33"/>
      <c r="T701603" s="33"/>
    </row>
    <row r="701620" spans="19:20">
      <c r="S701620" s="33"/>
      <c r="T701620" s="33"/>
    </row>
    <row r="701637" spans="19:20">
      <c r="S701637" s="33"/>
      <c r="T701637" s="33"/>
    </row>
    <row r="701654" spans="19:20">
      <c r="S701654" s="33"/>
      <c r="T701654" s="33"/>
    </row>
    <row r="701671" spans="19:20">
      <c r="S701671" s="33"/>
      <c r="T701671" s="33"/>
    </row>
    <row r="701688" spans="19:20">
      <c r="S701688" s="33"/>
      <c r="T701688" s="33"/>
    </row>
    <row r="701705" spans="19:20">
      <c r="S701705" s="33"/>
      <c r="T701705" s="33"/>
    </row>
    <row r="701722" spans="19:20">
      <c r="S701722" s="33"/>
      <c r="T701722" s="33"/>
    </row>
    <row r="701739" spans="19:20">
      <c r="S701739" s="33"/>
      <c r="T701739" s="33"/>
    </row>
    <row r="701756" spans="19:20">
      <c r="S701756" s="33"/>
      <c r="T701756" s="33"/>
    </row>
    <row r="701773" spans="19:20">
      <c r="S701773" s="33"/>
      <c r="T701773" s="33"/>
    </row>
    <row r="701790" spans="19:20">
      <c r="S701790" s="33"/>
      <c r="T701790" s="33"/>
    </row>
    <row r="701807" spans="19:20">
      <c r="S701807" s="33"/>
      <c r="T701807" s="33"/>
    </row>
    <row r="701824" spans="19:20">
      <c r="S701824" s="33"/>
      <c r="T701824" s="33"/>
    </row>
    <row r="701841" spans="19:20">
      <c r="S701841" s="33"/>
      <c r="T701841" s="33"/>
    </row>
    <row r="701858" spans="19:20">
      <c r="S701858" s="33"/>
      <c r="T701858" s="33"/>
    </row>
    <row r="701875" spans="19:20">
      <c r="S701875" s="33"/>
      <c r="T701875" s="33"/>
    </row>
    <row r="701892" spans="19:20">
      <c r="S701892" s="33"/>
      <c r="T701892" s="33"/>
    </row>
    <row r="701909" spans="19:20">
      <c r="S701909" s="33"/>
      <c r="T701909" s="33"/>
    </row>
    <row r="701926" spans="19:20">
      <c r="S701926" s="33"/>
      <c r="T701926" s="33"/>
    </row>
    <row r="701943" spans="19:20">
      <c r="S701943" s="33"/>
      <c r="T701943" s="33"/>
    </row>
    <row r="701960" spans="19:20">
      <c r="S701960" s="33"/>
      <c r="T701960" s="33"/>
    </row>
    <row r="701977" spans="19:20">
      <c r="S701977" s="33"/>
      <c r="T701977" s="33"/>
    </row>
    <row r="701994" spans="19:20">
      <c r="S701994" s="33"/>
      <c r="T701994" s="33"/>
    </row>
    <row r="702011" spans="19:20">
      <c r="S702011" s="33"/>
      <c r="T702011" s="33"/>
    </row>
    <row r="702028" spans="19:20">
      <c r="S702028" s="33"/>
      <c r="T702028" s="33"/>
    </row>
    <row r="702045" spans="19:20">
      <c r="S702045" s="33"/>
      <c r="T702045" s="33"/>
    </row>
    <row r="702062" spans="19:20">
      <c r="S702062" s="33"/>
      <c r="T702062" s="33"/>
    </row>
    <row r="702079" spans="19:20">
      <c r="S702079" s="33"/>
      <c r="T702079" s="33"/>
    </row>
    <row r="702096" spans="19:20">
      <c r="S702096" s="33"/>
      <c r="T702096" s="33"/>
    </row>
    <row r="702113" spans="19:20">
      <c r="S702113" s="33"/>
      <c r="T702113" s="33"/>
    </row>
    <row r="702130" spans="19:20">
      <c r="S702130" s="33"/>
      <c r="T702130" s="33"/>
    </row>
    <row r="702147" spans="19:20">
      <c r="S702147" s="33"/>
      <c r="T702147" s="33"/>
    </row>
    <row r="702164" spans="19:20">
      <c r="S702164" s="33"/>
      <c r="T702164" s="33"/>
    </row>
    <row r="702181" spans="19:20">
      <c r="S702181" s="33"/>
      <c r="T702181" s="33"/>
    </row>
    <row r="702198" spans="19:20">
      <c r="S702198" s="33"/>
      <c r="T702198" s="33"/>
    </row>
    <row r="702215" spans="19:20">
      <c r="S702215" s="33"/>
      <c r="T702215" s="33"/>
    </row>
    <row r="702232" spans="19:20">
      <c r="S702232" s="33"/>
      <c r="T702232" s="33"/>
    </row>
    <row r="702249" spans="19:20">
      <c r="S702249" s="33"/>
      <c r="T702249" s="33"/>
    </row>
    <row r="702266" spans="19:20">
      <c r="S702266" s="33"/>
      <c r="T702266" s="33"/>
    </row>
    <row r="702283" spans="19:20">
      <c r="S702283" s="33"/>
      <c r="T702283" s="33"/>
    </row>
    <row r="702300" spans="19:20">
      <c r="S702300" s="33"/>
      <c r="T702300" s="33"/>
    </row>
    <row r="702317" spans="19:20">
      <c r="S702317" s="33"/>
      <c r="T702317" s="33"/>
    </row>
    <row r="702334" spans="19:20">
      <c r="S702334" s="33"/>
      <c r="T702334" s="33"/>
    </row>
    <row r="702351" spans="19:20">
      <c r="S702351" s="33"/>
      <c r="T702351" s="33"/>
    </row>
    <row r="702368" spans="19:20">
      <c r="S702368" s="33"/>
      <c r="T702368" s="33"/>
    </row>
    <row r="702385" spans="19:20">
      <c r="S702385" s="33"/>
      <c r="T702385" s="33"/>
    </row>
    <row r="702402" spans="19:20">
      <c r="S702402" s="33"/>
      <c r="T702402" s="33"/>
    </row>
    <row r="702419" spans="19:20">
      <c r="S702419" s="33"/>
      <c r="T702419" s="33"/>
    </row>
    <row r="702436" spans="19:20">
      <c r="S702436" s="33"/>
      <c r="T702436" s="33"/>
    </row>
    <row r="702453" spans="19:20">
      <c r="S702453" s="33"/>
      <c r="T702453" s="33"/>
    </row>
    <row r="702470" spans="19:20">
      <c r="S702470" s="33"/>
      <c r="T702470" s="33"/>
    </row>
    <row r="702487" spans="19:20">
      <c r="S702487" s="33"/>
      <c r="T702487" s="33"/>
    </row>
    <row r="702504" spans="19:20">
      <c r="S702504" s="33"/>
      <c r="T702504" s="33"/>
    </row>
    <row r="702521" spans="19:20">
      <c r="S702521" s="33"/>
      <c r="T702521" s="33"/>
    </row>
    <row r="702538" spans="19:20">
      <c r="S702538" s="33"/>
      <c r="T702538" s="33"/>
    </row>
    <row r="702555" spans="19:20">
      <c r="S702555" s="33"/>
      <c r="T702555" s="33"/>
    </row>
    <row r="702572" spans="19:20">
      <c r="S702572" s="33"/>
      <c r="T702572" s="33"/>
    </row>
    <row r="702589" spans="19:20">
      <c r="S702589" s="33"/>
      <c r="T702589" s="33"/>
    </row>
    <row r="702606" spans="19:20">
      <c r="S702606" s="33"/>
      <c r="T702606" s="33"/>
    </row>
    <row r="702623" spans="19:20">
      <c r="S702623" s="33"/>
      <c r="T702623" s="33"/>
    </row>
    <row r="702640" spans="19:20">
      <c r="S702640" s="33"/>
      <c r="T702640" s="33"/>
    </row>
    <row r="702657" spans="19:20">
      <c r="S702657" s="33"/>
      <c r="T702657" s="33"/>
    </row>
    <row r="702674" spans="19:20">
      <c r="S702674" s="33"/>
      <c r="T702674" s="33"/>
    </row>
    <row r="702691" spans="19:20">
      <c r="S702691" s="33"/>
      <c r="T702691" s="33"/>
    </row>
    <row r="702708" spans="19:20">
      <c r="S702708" s="33"/>
      <c r="T702708" s="33"/>
    </row>
    <row r="702725" spans="19:20">
      <c r="S702725" s="33"/>
      <c r="T702725" s="33"/>
    </row>
    <row r="702742" spans="19:20">
      <c r="S702742" s="33"/>
      <c r="T702742" s="33"/>
    </row>
    <row r="702759" spans="19:20">
      <c r="S702759" s="33"/>
      <c r="T702759" s="33"/>
    </row>
    <row r="702776" spans="19:20">
      <c r="S702776" s="33"/>
      <c r="T702776" s="33"/>
    </row>
    <row r="702793" spans="19:20">
      <c r="S702793" s="33"/>
      <c r="T702793" s="33"/>
    </row>
    <row r="702810" spans="19:20">
      <c r="S702810" s="33"/>
      <c r="T702810" s="33"/>
    </row>
    <row r="702827" spans="19:20">
      <c r="S702827" s="33"/>
      <c r="T702827" s="33"/>
    </row>
    <row r="702844" spans="19:20">
      <c r="S702844" s="33"/>
      <c r="T702844" s="33"/>
    </row>
    <row r="702861" spans="19:20">
      <c r="S702861" s="33"/>
      <c r="T702861" s="33"/>
    </row>
    <row r="702878" spans="19:20">
      <c r="S702878" s="33"/>
      <c r="T702878" s="33"/>
    </row>
    <row r="702895" spans="19:20">
      <c r="S702895" s="33"/>
      <c r="T702895" s="33"/>
    </row>
    <row r="702912" spans="19:20">
      <c r="S702912" s="33"/>
      <c r="T702912" s="33"/>
    </row>
    <row r="702929" spans="19:20">
      <c r="S702929" s="33"/>
      <c r="T702929" s="33"/>
    </row>
    <row r="702946" spans="19:20">
      <c r="S702946" s="33"/>
      <c r="T702946" s="33"/>
    </row>
    <row r="702963" spans="19:20">
      <c r="S702963" s="33"/>
      <c r="T702963" s="33"/>
    </row>
    <row r="702980" spans="19:20">
      <c r="S702980" s="33"/>
      <c r="T702980" s="33"/>
    </row>
    <row r="702997" spans="19:20">
      <c r="S702997" s="33"/>
      <c r="T702997" s="33"/>
    </row>
    <row r="703014" spans="19:20">
      <c r="S703014" s="33"/>
      <c r="T703014" s="33"/>
    </row>
    <row r="703031" spans="19:20">
      <c r="S703031" s="33"/>
      <c r="T703031" s="33"/>
    </row>
    <row r="703048" spans="19:20">
      <c r="S703048" s="33"/>
      <c r="T703048" s="33"/>
    </row>
    <row r="703065" spans="19:20">
      <c r="S703065" s="33"/>
      <c r="T703065" s="33"/>
    </row>
    <row r="703082" spans="19:20">
      <c r="S703082" s="33"/>
      <c r="T703082" s="33"/>
    </row>
    <row r="703099" spans="19:20">
      <c r="S703099" s="33"/>
      <c r="T703099" s="33"/>
    </row>
    <row r="703116" spans="19:20">
      <c r="S703116" s="33"/>
      <c r="T703116" s="33"/>
    </row>
    <row r="703133" spans="19:20">
      <c r="S703133" s="33"/>
      <c r="T703133" s="33"/>
    </row>
    <row r="703150" spans="19:20">
      <c r="S703150" s="33"/>
      <c r="T703150" s="33"/>
    </row>
    <row r="703167" spans="19:20">
      <c r="S703167" s="33"/>
      <c r="T703167" s="33"/>
    </row>
    <row r="703184" spans="19:20">
      <c r="S703184" s="33"/>
      <c r="T703184" s="33"/>
    </row>
    <row r="703201" spans="19:20">
      <c r="S703201" s="33"/>
      <c r="T703201" s="33"/>
    </row>
    <row r="703218" spans="19:20">
      <c r="S703218" s="33"/>
      <c r="T703218" s="33"/>
    </row>
    <row r="703235" spans="19:20">
      <c r="S703235" s="33"/>
      <c r="T703235" s="33"/>
    </row>
    <row r="703252" spans="19:20">
      <c r="S703252" s="33"/>
      <c r="T703252" s="33"/>
    </row>
    <row r="703269" spans="19:20">
      <c r="S703269" s="33"/>
      <c r="T703269" s="33"/>
    </row>
    <row r="703286" spans="19:20">
      <c r="S703286" s="33"/>
      <c r="T703286" s="33"/>
    </row>
    <row r="703303" spans="19:20">
      <c r="S703303" s="33"/>
      <c r="T703303" s="33"/>
    </row>
    <row r="703320" spans="19:20">
      <c r="S703320" s="33"/>
      <c r="T703320" s="33"/>
    </row>
    <row r="703337" spans="19:20">
      <c r="S703337" s="33"/>
      <c r="T703337" s="33"/>
    </row>
    <row r="703354" spans="19:20">
      <c r="S703354" s="33"/>
      <c r="T703354" s="33"/>
    </row>
    <row r="703371" spans="19:20">
      <c r="S703371" s="33"/>
      <c r="T703371" s="33"/>
    </row>
    <row r="703388" spans="19:20">
      <c r="S703388" s="33"/>
      <c r="T703388" s="33"/>
    </row>
    <row r="703405" spans="19:20">
      <c r="S703405" s="33"/>
      <c r="T703405" s="33"/>
    </row>
    <row r="703422" spans="19:20">
      <c r="S703422" s="33"/>
      <c r="T703422" s="33"/>
    </row>
    <row r="703439" spans="19:20">
      <c r="S703439" s="33"/>
      <c r="T703439" s="33"/>
    </row>
    <row r="703456" spans="19:20">
      <c r="S703456" s="33"/>
      <c r="T703456" s="33"/>
    </row>
    <row r="703473" spans="19:20">
      <c r="S703473" s="33"/>
      <c r="T703473" s="33"/>
    </row>
    <row r="703490" spans="19:20">
      <c r="S703490" s="33"/>
      <c r="T703490" s="33"/>
    </row>
    <row r="703507" spans="19:20">
      <c r="S703507" s="33"/>
      <c r="T703507" s="33"/>
    </row>
    <row r="703524" spans="19:20">
      <c r="S703524" s="33"/>
      <c r="T703524" s="33"/>
    </row>
    <row r="703541" spans="19:20">
      <c r="S703541" s="33"/>
      <c r="T703541" s="33"/>
    </row>
    <row r="703558" spans="19:20">
      <c r="S703558" s="33"/>
      <c r="T703558" s="33"/>
    </row>
    <row r="703575" spans="19:20">
      <c r="S703575" s="33"/>
      <c r="T703575" s="33"/>
    </row>
    <row r="703592" spans="19:20">
      <c r="S703592" s="33"/>
      <c r="T703592" s="33"/>
    </row>
    <row r="703609" spans="19:20">
      <c r="S703609" s="33"/>
      <c r="T703609" s="33"/>
    </row>
    <row r="703626" spans="19:20">
      <c r="S703626" s="33"/>
      <c r="T703626" s="33"/>
    </row>
    <row r="703643" spans="19:20">
      <c r="S703643" s="33"/>
      <c r="T703643" s="33"/>
    </row>
    <row r="703660" spans="19:20">
      <c r="S703660" s="33"/>
      <c r="T703660" s="33"/>
    </row>
    <row r="703677" spans="19:20">
      <c r="S703677" s="33"/>
      <c r="T703677" s="33"/>
    </row>
    <row r="703694" spans="19:20">
      <c r="S703694" s="33"/>
      <c r="T703694" s="33"/>
    </row>
    <row r="703711" spans="19:20">
      <c r="S703711" s="33"/>
      <c r="T703711" s="33"/>
    </row>
    <row r="703728" spans="19:20">
      <c r="S703728" s="33"/>
      <c r="T703728" s="33"/>
    </row>
    <row r="703745" spans="19:20">
      <c r="S703745" s="33"/>
      <c r="T703745" s="33"/>
    </row>
    <row r="703762" spans="19:20">
      <c r="S703762" s="33"/>
      <c r="T703762" s="33"/>
    </row>
    <row r="703779" spans="19:20">
      <c r="S703779" s="33"/>
      <c r="T703779" s="33"/>
    </row>
    <row r="703796" spans="19:20">
      <c r="S703796" s="33"/>
      <c r="T703796" s="33"/>
    </row>
    <row r="703813" spans="19:20">
      <c r="S703813" s="33"/>
      <c r="T703813" s="33"/>
    </row>
    <row r="703830" spans="19:20">
      <c r="S703830" s="33"/>
      <c r="T703830" s="33"/>
    </row>
    <row r="703847" spans="19:20">
      <c r="S703847" s="33"/>
      <c r="T703847" s="33"/>
    </row>
    <row r="703864" spans="19:20">
      <c r="S703864" s="33"/>
      <c r="T703864" s="33"/>
    </row>
    <row r="703881" spans="19:20">
      <c r="S703881" s="33"/>
      <c r="T703881" s="33"/>
    </row>
    <row r="703898" spans="19:20">
      <c r="S703898" s="33"/>
      <c r="T703898" s="33"/>
    </row>
    <row r="703915" spans="19:20">
      <c r="S703915" s="33"/>
      <c r="T703915" s="33"/>
    </row>
    <row r="703932" spans="19:20">
      <c r="S703932" s="33"/>
      <c r="T703932" s="33"/>
    </row>
    <row r="703949" spans="19:20">
      <c r="S703949" s="33"/>
      <c r="T703949" s="33"/>
    </row>
    <row r="703966" spans="19:20">
      <c r="S703966" s="33"/>
      <c r="T703966" s="33"/>
    </row>
    <row r="703983" spans="19:20">
      <c r="S703983" s="33"/>
      <c r="T703983" s="33"/>
    </row>
    <row r="704000" spans="19:20">
      <c r="S704000" s="33"/>
      <c r="T704000" s="33"/>
    </row>
    <row r="704017" spans="19:20">
      <c r="S704017" s="33"/>
      <c r="T704017" s="33"/>
    </row>
    <row r="704034" spans="19:20">
      <c r="S704034" s="33"/>
      <c r="T704034" s="33"/>
    </row>
    <row r="704051" spans="19:20">
      <c r="S704051" s="33"/>
      <c r="T704051" s="33"/>
    </row>
    <row r="704068" spans="19:20">
      <c r="S704068" s="33"/>
      <c r="T704068" s="33"/>
    </row>
    <row r="704085" spans="19:20">
      <c r="S704085" s="33"/>
      <c r="T704085" s="33"/>
    </row>
    <row r="704102" spans="19:20">
      <c r="S704102" s="33"/>
      <c r="T704102" s="33"/>
    </row>
    <row r="704119" spans="19:20">
      <c r="S704119" s="33"/>
      <c r="T704119" s="33"/>
    </row>
    <row r="704136" spans="19:20">
      <c r="S704136" s="33"/>
      <c r="T704136" s="33"/>
    </row>
    <row r="704153" spans="19:20">
      <c r="S704153" s="33"/>
      <c r="T704153" s="33"/>
    </row>
    <row r="704170" spans="19:20">
      <c r="S704170" s="33"/>
      <c r="T704170" s="33"/>
    </row>
    <row r="704187" spans="19:20">
      <c r="S704187" s="33"/>
      <c r="T704187" s="33"/>
    </row>
    <row r="704204" spans="19:20">
      <c r="S704204" s="33"/>
      <c r="T704204" s="33"/>
    </row>
    <row r="704221" spans="19:20">
      <c r="S704221" s="33"/>
      <c r="T704221" s="33"/>
    </row>
    <row r="704238" spans="19:20">
      <c r="S704238" s="33"/>
      <c r="T704238" s="33"/>
    </row>
    <row r="704255" spans="19:20">
      <c r="S704255" s="33"/>
      <c r="T704255" s="33"/>
    </row>
    <row r="704272" spans="19:20">
      <c r="S704272" s="33"/>
      <c r="T704272" s="33"/>
    </row>
    <row r="704289" spans="19:20">
      <c r="S704289" s="33"/>
      <c r="T704289" s="33"/>
    </row>
    <row r="704306" spans="19:20">
      <c r="S704306" s="33"/>
      <c r="T704306" s="33"/>
    </row>
    <row r="704323" spans="19:20">
      <c r="S704323" s="33"/>
      <c r="T704323" s="33"/>
    </row>
    <row r="704340" spans="19:20">
      <c r="S704340" s="33"/>
      <c r="T704340" s="33"/>
    </row>
    <row r="704357" spans="19:20">
      <c r="S704357" s="33"/>
      <c r="T704357" s="33"/>
    </row>
    <row r="704374" spans="19:20">
      <c r="S704374" s="33"/>
      <c r="T704374" s="33"/>
    </row>
    <row r="704391" spans="19:20">
      <c r="S704391" s="33"/>
      <c r="T704391" s="33"/>
    </row>
    <row r="704408" spans="19:20">
      <c r="S704408" s="33"/>
      <c r="T704408" s="33"/>
    </row>
    <row r="704425" spans="19:20">
      <c r="S704425" s="33"/>
      <c r="T704425" s="33"/>
    </row>
    <row r="704442" spans="19:20">
      <c r="S704442" s="33"/>
      <c r="T704442" s="33"/>
    </row>
    <row r="704459" spans="19:20">
      <c r="S704459" s="33"/>
      <c r="T704459" s="33"/>
    </row>
    <row r="704476" spans="19:20">
      <c r="S704476" s="33"/>
      <c r="T704476" s="33"/>
    </row>
    <row r="704493" spans="19:20">
      <c r="S704493" s="33"/>
      <c r="T704493" s="33"/>
    </row>
    <row r="704510" spans="19:20">
      <c r="S704510" s="33"/>
      <c r="T704510" s="33"/>
    </row>
    <row r="704527" spans="19:20">
      <c r="S704527" s="33"/>
      <c r="T704527" s="33"/>
    </row>
    <row r="704544" spans="19:20">
      <c r="S704544" s="33"/>
      <c r="T704544" s="33"/>
    </row>
    <row r="704561" spans="19:20">
      <c r="S704561" s="33"/>
      <c r="T704561" s="33"/>
    </row>
    <row r="704578" spans="19:20">
      <c r="S704578" s="33"/>
      <c r="T704578" s="33"/>
    </row>
    <row r="704595" spans="19:20">
      <c r="S704595" s="33"/>
      <c r="T704595" s="33"/>
    </row>
    <row r="704612" spans="19:20">
      <c r="S704612" s="33"/>
      <c r="T704612" s="33"/>
    </row>
    <row r="704629" spans="19:20">
      <c r="S704629" s="33"/>
      <c r="T704629" s="33"/>
    </row>
    <row r="704646" spans="19:20">
      <c r="S704646" s="33"/>
      <c r="T704646" s="33"/>
    </row>
    <row r="704663" spans="19:20">
      <c r="S704663" s="33"/>
      <c r="T704663" s="33"/>
    </row>
    <row r="704680" spans="19:20">
      <c r="S704680" s="33"/>
      <c r="T704680" s="33"/>
    </row>
    <row r="704697" spans="19:20">
      <c r="S704697" s="33"/>
      <c r="T704697" s="33"/>
    </row>
    <row r="704714" spans="19:20">
      <c r="S704714" s="33"/>
      <c r="T704714" s="33"/>
    </row>
    <row r="704731" spans="19:20">
      <c r="S704731" s="33"/>
      <c r="T704731" s="33"/>
    </row>
    <row r="704748" spans="19:20">
      <c r="S704748" s="33"/>
      <c r="T704748" s="33"/>
    </row>
    <row r="704765" spans="19:20">
      <c r="S704765" s="33"/>
      <c r="T704765" s="33"/>
    </row>
    <row r="704782" spans="19:20">
      <c r="S704782" s="33"/>
      <c r="T704782" s="33"/>
    </row>
    <row r="704799" spans="19:20">
      <c r="S704799" s="33"/>
      <c r="T704799" s="33"/>
    </row>
    <row r="704816" spans="19:20">
      <c r="S704816" s="33"/>
      <c r="T704816" s="33"/>
    </row>
    <row r="704833" spans="19:20">
      <c r="S704833" s="33"/>
      <c r="T704833" s="33"/>
    </row>
    <row r="704850" spans="19:20">
      <c r="S704850" s="33"/>
      <c r="T704850" s="33"/>
    </row>
    <row r="704867" spans="19:20">
      <c r="S704867" s="33"/>
      <c r="T704867" s="33"/>
    </row>
    <row r="704884" spans="19:20">
      <c r="S704884" s="33"/>
      <c r="T704884" s="33"/>
    </row>
    <row r="704901" spans="19:20">
      <c r="S704901" s="33"/>
      <c r="T704901" s="33"/>
    </row>
    <row r="704918" spans="19:20">
      <c r="S704918" s="33"/>
      <c r="T704918" s="33"/>
    </row>
    <row r="704935" spans="19:20">
      <c r="S704935" s="33"/>
      <c r="T704935" s="33"/>
    </row>
    <row r="704952" spans="19:20">
      <c r="S704952" s="33"/>
      <c r="T704952" s="33"/>
    </row>
    <row r="704969" spans="19:20">
      <c r="S704969" s="33"/>
      <c r="T704969" s="33"/>
    </row>
    <row r="704986" spans="19:20">
      <c r="S704986" s="33"/>
      <c r="T704986" s="33"/>
    </row>
    <row r="705003" spans="19:20">
      <c r="S705003" s="33"/>
      <c r="T705003" s="33"/>
    </row>
    <row r="705020" spans="19:20">
      <c r="S705020" s="33"/>
      <c r="T705020" s="33"/>
    </row>
    <row r="705037" spans="19:20">
      <c r="S705037" s="33"/>
      <c r="T705037" s="33"/>
    </row>
    <row r="705054" spans="19:20">
      <c r="S705054" s="33"/>
      <c r="T705054" s="33"/>
    </row>
    <row r="705071" spans="19:20">
      <c r="S705071" s="33"/>
      <c r="T705071" s="33"/>
    </row>
    <row r="705088" spans="19:20">
      <c r="S705088" s="33"/>
      <c r="T705088" s="33"/>
    </row>
    <row r="705105" spans="19:20">
      <c r="S705105" s="33"/>
      <c r="T705105" s="33"/>
    </row>
    <row r="705122" spans="19:20">
      <c r="S705122" s="33"/>
      <c r="T705122" s="33"/>
    </row>
    <row r="705139" spans="19:20">
      <c r="S705139" s="33"/>
      <c r="T705139" s="33"/>
    </row>
    <row r="705156" spans="19:20">
      <c r="S705156" s="33"/>
      <c r="T705156" s="33"/>
    </row>
    <row r="705173" spans="19:20">
      <c r="S705173" s="33"/>
      <c r="T705173" s="33"/>
    </row>
    <row r="705190" spans="19:20">
      <c r="S705190" s="33"/>
      <c r="T705190" s="33"/>
    </row>
    <row r="705207" spans="19:20">
      <c r="S705207" s="33"/>
      <c r="T705207" s="33"/>
    </row>
    <row r="705224" spans="19:20">
      <c r="S705224" s="33"/>
      <c r="T705224" s="33"/>
    </row>
    <row r="705241" spans="19:20">
      <c r="S705241" s="33"/>
      <c r="T705241" s="33"/>
    </row>
    <row r="705258" spans="19:20">
      <c r="S705258" s="33"/>
      <c r="T705258" s="33"/>
    </row>
    <row r="705275" spans="19:20">
      <c r="S705275" s="33"/>
      <c r="T705275" s="33"/>
    </row>
    <row r="705292" spans="19:20">
      <c r="S705292" s="33"/>
      <c r="T705292" s="33"/>
    </row>
    <row r="705309" spans="19:20">
      <c r="S705309" s="33"/>
      <c r="T705309" s="33"/>
    </row>
    <row r="705326" spans="19:20">
      <c r="S705326" s="33"/>
      <c r="T705326" s="33"/>
    </row>
    <row r="705343" spans="19:20">
      <c r="S705343" s="33"/>
      <c r="T705343" s="33"/>
    </row>
    <row r="705360" spans="19:20">
      <c r="S705360" s="33"/>
      <c r="T705360" s="33"/>
    </row>
    <row r="705377" spans="19:20">
      <c r="S705377" s="33"/>
      <c r="T705377" s="33"/>
    </row>
    <row r="705394" spans="19:20">
      <c r="S705394" s="33"/>
      <c r="T705394" s="33"/>
    </row>
    <row r="705411" spans="19:20">
      <c r="S705411" s="33"/>
      <c r="T705411" s="33"/>
    </row>
    <row r="705428" spans="19:20">
      <c r="S705428" s="33"/>
      <c r="T705428" s="33"/>
    </row>
    <row r="705445" spans="19:20">
      <c r="S705445" s="33"/>
      <c r="T705445" s="33"/>
    </row>
    <row r="705462" spans="19:20">
      <c r="S705462" s="33"/>
      <c r="T705462" s="33"/>
    </row>
    <row r="705479" spans="19:20">
      <c r="S705479" s="33"/>
      <c r="T705479" s="33"/>
    </row>
    <row r="705496" spans="19:20">
      <c r="S705496" s="33"/>
      <c r="T705496" s="33"/>
    </row>
    <row r="705513" spans="19:20">
      <c r="S705513" s="33"/>
      <c r="T705513" s="33"/>
    </row>
    <row r="705530" spans="19:20">
      <c r="S705530" s="33"/>
      <c r="T705530" s="33"/>
    </row>
    <row r="705547" spans="19:20">
      <c r="S705547" s="33"/>
      <c r="T705547" s="33"/>
    </row>
    <row r="705564" spans="19:20">
      <c r="S705564" s="33"/>
      <c r="T705564" s="33"/>
    </row>
    <row r="705581" spans="19:20">
      <c r="S705581" s="33"/>
      <c r="T705581" s="33"/>
    </row>
    <row r="705598" spans="19:20">
      <c r="S705598" s="33"/>
      <c r="T705598" s="33"/>
    </row>
    <row r="705615" spans="19:20">
      <c r="S705615" s="33"/>
      <c r="T705615" s="33"/>
    </row>
    <row r="705632" spans="19:20">
      <c r="S705632" s="33"/>
      <c r="T705632" s="33"/>
    </row>
    <row r="705649" spans="19:20">
      <c r="S705649" s="33"/>
      <c r="T705649" s="33"/>
    </row>
    <row r="705666" spans="19:20">
      <c r="S705666" s="33"/>
      <c r="T705666" s="33"/>
    </row>
    <row r="705683" spans="19:20">
      <c r="S705683" s="33"/>
      <c r="T705683" s="33"/>
    </row>
    <row r="705700" spans="19:20">
      <c r="S705700" s="33"/>
      <c r="T705700" s="33"/>
    </row>
    <row r="705717" spans="19:20">
      <c r="S705717" s="33"/>
      <c r="T705717" s="33"/>
    </row>
    <row r="705734" spans="19:20">
      <c r="S705734" s="33"/>
      <c r="T705734" s="33"/>
    </row>
    <row r="705751" spans="19:20">
      <c r="S705751" s="33"/>
      <c r="T705751" s="33"/>
    </row>
    <row r="705768" spans="19:20">
      <c r="S705768" s="33"/>
      <c r="T705768" s="33"/>
    </row>
    <row r="705785" spans="19:20">
      <c r="S705785" s="33"/>
      <c r="T705785" s="33"/>
    </row>
    <row r="705802" spans="19:20">
      <c r="S705802" s="33"/>
      <c r="T705802" s="33"/>
    </row>
    <row r="705819" spans="19:20">
      <c r="S705819" s="33"/>
      <c r="T705819" s="33"/>
    </row>
    <row r="705836" spans="19:20">
      <c r="S705836" s="33"/>
      <c r="T705836" s="33"/>
    </row>
    <row r="705853" spans="19:20">
      <c r="S705853" s="33"/>
      <c r="T705853" s="33"/>
    </row>
    <row r="705870" spans="19:20">
      <c r="S705870" s="33"/>
      <c r="T705870" s="33"/>
    </row>
    <row r="705887" spans="19:20">
      <c r="S705887" s="33"/>
      <c r="T705887" s="33"/>
    </row>
    <row r="705904" spans="19:20">
      <c r="S705904" s="33"/>
      <c r="T705904" s="33"/>
    </row>
    <row r="705921" spans="19:20">
      <c r="S705921" s="33"/>
      <c r="T705921" s="33"/>
    </row>
    <row r="705938" spans="19:20">
      <c r="S705938" s="33"/>
      <c r="T705938" s="33"/>
    </row>
    <row r="705955" spans="19:20">
      <c r="S705955" s="33"/>
      <c r="T705955" s="33"/>
    </row>
    <row r="705972" spans="19:20">
      <c r="S705972" s="33"/>
      <c r="T705972" s="33"/>
    </row>
    <row r="705989" spans="19:20">
      <c r="S705989" s="33"/>
      <c r="T705989" s="33"/>
    </row>
    <row r="706006" spans="19:20">
      <c r="S706006" s="33"/>
      <c r="T706006" s="33"/>
    </row>
    <row r="706023" spans="19:20">
      <c r="S706023" s="33"/>
      <c r="T706023" s="33"/>
    </row>
    <row r="706040" spans="19:20">
      <c r="S706040" s="33"/>
      <c r="T706040" s="33"/>
    </row>
    <row r="706057" spans="19:20">
      <c r="S706057" s="33"/>
      <c r="T706057" s="33"/>
    </row>
    <row r="706074" spans="19:20">
      <c r="S706074" s="33"/>
      <c r="T706074" s="33"/>
    </row>
    <row r="706091" spans="19:20">
      <c r="S706091" s="33"/>
      <c r="T706091" s="33"/>
    </row>
    <row r="706108" spans="19:20">
      <c r="S706108" s="33"/>
      <c r="T706108" s="33"/>
    </row>
    <row r="706125" spans="19:20">
      <c r="S706125" s="33"/>
      <c r="T706125" s="33"/>
    </row>
    <row r="706142" spans="19:20">
      <c r="S706142" s="33"/>
      <c r="T706142" s="33"/>
    </row>
    <row r="706159" spans="19:20">
      <c r="S706159" s="33"/>
      <c r="T706159" s="33"/>
    </row>
    <row r="706176" spans="19:20">
      <c r="S706176" s="33"/>
      <c r="T706176" s="33"/>
    </row>
    <row r="706193" spans="19:20">
      <c r="S706193" s="33"/>
      <c r="T706193" s="33"/>
    </row>
    <row r="706210" spans="19:20">
      <c r="S706210" s="33"/>
      <c r="T706210" s="33"/>
    </row>
    <row r="706227" spans="19:20">
      <c r="S706227" s="33"/>
      <c r="T706227" s="33"/>
    </row>
    <row r="706244" spans="19:20">
      <c r="S706244" s="33"/>
      <c r="T706244" s="33"/>
    </row>
    <row r="706261" spans="19:20">
      <c r="S706261" s="33"/>
      <c r="T706261" s="33"/>
    </row>
    <row r="706278" spans="19:20">
      <c r="S706278" s="33"/>
      <c r="T706278" s="33"/>
    </row>
    <row r="706295" spans="19:20">
      <c r="S706295" s="33"/>
      <c r="T706295" s="33"/>
    </row>
    <row r="706312" spans="19:20">
      <c r="S706312" s="33"/>
      <c r="T706312" s="33"/>
    </row>
    <row r="706329" spans="19:20">
      <c r="S706329" s="33"/>
      <c r="T706329" s="33"/>
    </row>
    <row r="706346" spans="19:20">
      <c r="S706346" s="33"/>
      <c r="T706346" s="33"/>
    </row>
    <row r="706363" spans="19:20">
      <c r="S706363" s="33"/>
      <c r="T706363" s="33"/>
    </row>
    <row r="706380" spans="19:20">
      <c r="S706380" s="33"/>
      <c r="T706380" s="33"/>
    </row>
    <row r="706397" spans="19:20">
      <c r="S706397" s="33"/>
      <c r="T706397" s="33"/>
    </row>
    <row r="706414" spans="19:20">
      <c r="S706414" s="33"/>
      <c r="T706414" s="33"/>
    </row>
    <row r="706431" spans="19:20">
      <c r="S706431" s="33"/>
      <c r="T706431" s="33"/>
    </row>
    <row r="706448" spans="19:20">
      <c r="S706448" s="33"/>
      <c r="T706448" s="33"/>
    </row>
    <row r="706465" spans="19:20">
      <c r="S706465" s="33"/>
      <c r="T706465" s="33"/>
    </row>
    <row r="706482" spans="19:20">
      <c r="S706482" s="33"/>
      <c r="T706482" s="33"/>
    </row>
    <row r="706499" spans="19:20">
      <c r="S706499" s="33"/>
      <c r="T706499" s="33"/>
    </row>
    <row r="706516" spans="19:20">
      <c r="S706516" s="33"/>
      <c r="T706516" s="33"/>
    </row>
    <row r="706533" spans="19:20">
      <c r="S706533" s="33"/>
      <c r="T706533" s="33"/>
    </row>
    <row r="706550" spans="19:20">
      <c r="S706550" s="33"/>
      <c r="T706550" s="33"/>
    </row>
    <row r="706567" spans="19:20">
      <c r="S706567" s="33"/>
      <c r="T706567" s="33"/>
    </row>
    <row r="706584" spans="19:20">
      <c r="S706584" s="33"/>
      <c r="T706584" s="33"/>
    </row>
    <row r="706601" spans="19:20">
      <c r="S706601" s="33"/>
      <c r="T706601" s="33"/>
    </row>
    <row r="706618" spans="19:20">
      <c r="S706618" s="33"/>
      <c r="T706618" s="33"/>
    </row>
    <row r="706635" spans="19:20">
      <c r="S706635" s="33"/>
      <c r="T706635" s="33"/>
    </row>
    <row r="706652" spans="19:20">
      <c r="S706652" s="33"/>
      <c r="T706652" s="33"/>
    </row>
    <row r="706669" spans="19:20">
      <c r="S706669" s="33"/>
      <c r="T706669" s="33"/>
    </row>
    <row r="706686" spans="19:20">
      <c r="S706686" s="33"/>
      <c r="T706686" s="33"/>
    </row>
    <row r="706703" spans="19:20">
      <c r="S706703" s="33"/>
      <c r="T706703" s="33"/>
    </row>
    <row r="706720" spans="19:20">
      <c r="S706720" s="33"/>
      <c r="T706720" s="33"/>
    </row>
    <row r="706737" spans="19:20">
      <c r="S706737" s="33"/>
      <c r="T706737" s="33"/>
    </row>
    <row r="706754" spans="19:20">
      <c r="S706754" s="33"/>
      <c r="T706754" s="33"/>
    </row>
    <row r="706771" spans="19:20">
      <c r="S706771" s="33"/>
      <c r="T706771" s="33"/>
    </row>
    <row r="706788" spans="19:20">
      <c r="S706788" s="33"/>
      <c r="T706788" s="33"/>
    </row>
    <row r="706805" spans="19:20">
      <c r="S706805" s="33"/>
      <c r="T706805" s="33"/>
    </row>
    <row r="706822" spans="19:20">
      <c r="S706822" s="33"/>
      <c r="T706822" s="33"/>
    </row>
    <row r="706839" spans="19:20">
      <c r="S706839" s="33"/>
      <c r="T706839" s="33"/>
    </row>
    <row r="706856" spans="19:20">
      <c r="S706856" s="33"/>
      <c r="T706856" s="33"/>
    </row>
    <row r="706873" spans="19:20">
      <c r="S706873" s="33"/>
      <c r="T706873" s="33"/>
    </row>
    <row r="706890" spans="19:20">
      <c r="S706890" s="33"/>
      <c r="T706890" s="33"/>
    </row>
    <row r="706907" spans="19:20">
      <c r="S706907" s="33"/>
      <c r="T706907" s="33"/>
    </row>
    <row r="706924" spans="19:20">
      <c r="S706924" s="33"/>
      <c r="T706924" s="33"/>
    </row>
    <row r="706941" spans="19:20">
      <c r="S706941" s="33"/>
      <c r="T706941" s="33"/>
    </row>
    <row r="706958" spans="19:20">
      <c r="S706958" s="33"/>
      <c r="T706958" s="33"/>
    </row>
    <row r="706975" spans="19:20">
      <c r="S706975" s="33"/>
      <c r="T706975" s="33"/>
    </row>
    <row r="706992" spans="19:20">
      <c r="S706992" s="33"/>
      <c r="T706992" s="33"/>
    </row>
    <row r="707009" spans="19:20">
      <c r="S707009" s="33"/>
      <c r="T707009" s="33"/>
    </row>
    <row r="707026" spans="19:20">
      <c r="S707026" s="33"/>
      <c r="T707026" s="33"/>
    </row>
    <row r="707043" spans="19:20">
      <c r="S707043" s="33"/>
      <c r="T707043" s="33"/>
    </row>
    <row r="707060" spans="19:20">
      <c r="S707060" s="33"/>
      <c r="T707060" s="33"/>
    </row>
    <row r="707077" spans="19:20">
      <c r="S707077" s="33"/>
      <c r="T707077" s="33"/>
    </row>
    <row r="707094" spans="19:20">
      <c r="S707094" s="33"/>
      <c r="T707094" s="33"/>
    </row>
    <row r="707111" spans="19:20">
      <c r="S707111" s="33"/>
      <c r="T707111" s="33"/>
    </row>
    <row r="707128" spans="19:20">
      <c r="S707128" s="33"/>
      <c r="T707128" s="33"/>
    </row>
    <row r="707145" spans="19:20">
      <c r="S707145" s="33"/>
      <c r="T707145" s="33"/>
    </row>
    <row r="707162" spans="19:20">
      <c r="S707162" s="33"/>
      <c r="T707162" s="33"/>
    </row>
    <row r="707179" spans="19:20">
      <c r="S707179" s="33"/>
      <c r="T707179" s="33"/>
    </row>
    <row r="707196" spans="19:20">
      <c r="S707196" s="33"/>
      <c r="T707196" s="33"/>
    </row>
    <row r="707213" spans="19:20">
      <c r="S707213" s="33"/>
      <c r="T707213" s="33"/>
    </row>
    <row r="707230" spans="19:20">
      <c r="S707230" s="33"/>
      <c r="T707230" s="33"/>
    </row>
    <row r="707247" spans="19:20">
      <c r="S707247" s="33"/>
      <c r="T707247" s="33"/>
    </row>
    <row r="707264" spans="19:20">
      <c r="S707264" s="33"/>
      <c r="T707264" s="33"/>
    </row>
    <row r="707281" spans="19:20">
      <c r="S707281" s="33"/>
      <c r="T707281" s="33"/>
    </row>
    <row r="707298" spans="19:20">
      <c r="S707298" s="33"/>
      <c r="T707298" s="33"/>
    </row>
    <row r="707315" spans="19:20">
      <c r="S707315" s="33"/>
      <c r="T707315" s="33"/>
    </row>
    <row r="707332" spans="19:20">
      <c r="S707332" s="33"/>
      <c r="T707332" s="33"/>
    </row>
    <row r="707349" spans="19:20">
      <c r="S707349" s="33"/>
      <c r="T707349" s="33"/>
    </row>
    <row r="707366" spans="19:20">
      <c r="S707366" s="33"/>
      <c r="T707366" s="33"/>
    </row>
    <row r="707383" spans="19:20">
      <c r="S707383" s="33"/>
      <c r="T707383" s="33"/>
    </row>
    <row r="707400" spans="19:20">
      <c r="S707400" s="33"/>
      <c r="T707400" s="33"/>
    </row>
    <row r="707417" spans="19:20">
      <c r="S707417" s="33"/>
      <c r="T707417" s="33"/>
    </row>
    <row r="707434" spans="19:20">
      <c r="S707434" s="33"/>
      <c r="T707434" s="33"/>
    </row>
    <row r="707451" spans="19:20">
      <c r="S707451" s="33"/>
      <c r="T707451" s="33"/>
    </row>
    <row r="707468" spans="19:20">
      <c r="S707468" s="33"/>
      <c r="T707468" s="33"/>
    </row>
    <row r="707485" spans="19:20">
      <c r="S707485" s="33"/>
      <c r="T707485" s="33"/>
    </row>
    <row r="707502" spans="19:20">
      <c r="S707502" s="33"/>
      <c r="T707502" s="33"/>
    </row>
    <row r="707519" spans="19:20">
      <c r="S707519" s="33"/>
      <c r="T707519" s="33"/>
    </row>
    <row r="707536" spans="19:20">
      <c r="S707536" s="33"/>
      <c r="T707536" s="33"/>
    </row>
    <row r="707553" spans="19:20">
      <c r="S707553" s="33"/>
      <c r="T707553" s="33"/>
    </row>
    <row r="707570" spans="19:20">
      <c r="S707570" s="33"/>
      <c r="T707570" s="33"/>
    </row>
    <row r="707587" spans="19:20">
      <c r="S707587" s="33"/>
      <c r="T707587" s="33"/>
    </row>
    <row r="707604" spans="19:20">
      <c r="S707604" s="33"/>
      <c r="T707604" s="33"/>
    </row>
    <row r="707621" spans="19:20">
      <c r="S707621" s="33"/>
      <c r="T707621" s="33"/>
    </row>
    <row r="707638" spans="19:20">
      <c r="S707638" s="33"/>
      <c r="T707638" s="33"/>
    </row>
    <row r="707655" spans="19:20">
      <c r="S707655" s="33"/>
      <c r="T707655" s="33"/>
    </row>
    <row r="707672" spans="19:20">
      <c r="S707672" s="33"/>
      <c r="T707672" s="33"/>
    </row>
    <row r="707689" spans="19:20">
      <c r="S707689" s="33"/>
      <c r="T707689" s="33"/>
    </row>
    <row r="707706" spans="19:20">
      <c r="S707706" s="33"/>
      <c r="T707706" s="33"/>
    </row>
    <row r="707723" spans="19:20">
      <c r="S707723" s="33"/>
      <c r="T707723" s="33"/>
    </row>
    <row r="707740" spans="19:20">
      <c r="S707740" s="33"/>
      <c r="T707740" s="33"/>
    </row>
    <row r="707757" spans="19:20">
      <c r="S707757" s="33"/>
      <c r="T707757" s="33"/>
    </row>
    <row r="707774" spans="19:20">
      <c r="S707774" s="33"/>
      <c r="T707774" s="33"/>
    </row>
    <row r="707791" spans="19:20">
      <c r="S707791" s="33"/>
      <c r="T707791" s="33"/>
    </row>
    <row r="707808" spans="19:20">
      <c r="S707808" s="33"/>
      <c r="T707808" s="33"/>
    </row>
    <row r="707825" spans="19:20">
      <c r="S707825" s="33"/>
      <c r="T707825" s="33"/>
    </row>
    <row r="707842" spans="19:20">
      <c r="S707842" s="33"/>
      <c r="T707842" s="33"/>
    </row>
    <row r="707859" spans="19:20">
      <c r="S707859" s="33"/>
      <c r="T707859" s="33"/>
    </row>
    <row r="707876" spans="19:20">
      <c r="S707876" s="33"/>
      <c r="T707876" s="33"/>
    </row>
    <row r="707893" spans="19:20">
      <c r="S707893" s="33"/>
      <c r="T707893" s="33"/>
    </row>
    <row r="707910" spans="19:20">
      <c r="S707910" s="33"/>
      <c r="T707910" s="33"/>
    </row>
    <row r="707927" spans="19:20">
      <c r="S707927" s="33"/>
      <c r="T707927" s="33"/>
    </row>
    <row r="707944" spans="19:20">
      <c r="S707944" s="33"/>
      <c r="T707944" s="33"/>
    </row>
    <row r="707961" spans="19:20">
      <c r="S707961" s="33"/>
      <c r="T707961" s="33"/>
    </row>
    <row r="707978" spans="19:20">
      <c r="S707978" s="33"/>
      <c r="T707978" s="33"/>
    </row>
    <row r="707995" spans="19:20">
      <c r="S707995" s="33"/>
      <c r="T707995" s="33"/>
    </row>
    <row r="708012" spans="19:20">
      <c r="S708012" s="33"/>
      <c r="T708012" s="33"/>
    </row>
    <row r="708029" spans="19:20">
      <c r="S708029" s="33"/>
      <c r="T708029" s="33"/>
    </row>
    <row r="708046" spans="19:20">
      <c r="S708046" s="33"/>
      <c r="T708046" s="33"/>
    </row>
    <row r="708063" spans="19:20">
      <c r="S708063" s="33"/>
      <c r="T708063" s="33"/>
    </row>
    <row r="708080" spans="19:20">
      <c r="S708080" s="33"/>
      <c r="T708080" s="33"/>
    </row>
    <row r="708097" spans="19:20">
      <c r="S708097" s="33"/>
      <c r="T708097" s="33"/>
    </row>
    <row r="708114" spans="19:20">
      <c r="S708114" s="33"/>
      <c r="T708114" s="33"/>
    </row>
    <row r="708131" spans="19:20">
      <c r="S708131" s="33"/>
      <c r="T708131" s="33"/>
    </row>
    <row r="708148" spans="19:20">
      <c r="S708148" s="33"/>
      <c r="T708148" s="33"/>
    </row>
    <row r="708165" spans="19:20">
      <c r="S708165" s="33"/>
      <c r="T708165" s="33"/>
    </row>
    <row r="708182" spans="19:20">
      <c r="S708182" s="33"/>
      <c r="T708182" s="33"/>
    </row>
    <row r="708199" spans="19:20">
      <c r="S708199" s="33"/>
      <c r="T708199" s="33"/>
    </row>
    <row r="708216" spans="19:20">
      <c r="S708216" s="33"/>
      <c r="T708216" s="33"/>
    </row>
    <row r="708233" spans="19:20">
      <c r="S708233" s="33"/>
      <c r="T708233" s="33"/>
    </row>
    <row r="708250" spans="19:20">
      <c r="S708250" s="33"/>
      <c r="T708250" s="33"/>
    </row>
    <row r="708267" spans="19:20">
      <c r="S708267" s="33"/>
      <c r="T708267" s="33"/>
    </row>
    <row r="708284" spans="19:20">
      <c r="S708284" s="33"/>
      <c r="T708284" s="33"/>
    </row>
    <row r="708301" spans="19:20">
      <c r="S708301" s="33"/>
      <c r="T708301" s="33"/>
    </row>
    <row r="708318" spans="19:20">
      <c r="S708318" s="33"/>
      <c r="T708318" s="33"/>
    </row>
    <row r="708335" spans="19:20">
      <c r="S708335" s="33"/>
      <c r="T708335" s="33"/>
    </row>
    <row r="708352" spans="19:20">
      <c r="S708352" s="33"/>
      <c r="T708352" s="33"/>
    </row>
    <row r="708369" spans="19:20">
      <c r="S708369" s="33"/>
      <c r="T708369" s="33"/>
    </row>
    <row r="708386" spans="19:20">
      <c r="S708386" s="33"/>
      <c r="T708386" s="33"/>
    </row>
    <row r="708403" spans="19:20">
      <c r="S708403" s="33"/>
      <c r="T708403" s="33"/>
    </row>
    <row r="708420" spans="19:20">
      <c r="S708420" s="33"/>
      <c r="T708420" s="33"/>
    </row>
    <row r="708437" spans="19:20">
      <c r="S708437" s="33"/>
      <c r="T708437" s="33"/>
    </row>
    <row r="708454" spans="19:20">
      <c r="S708454" s="33"/>
      <c r="T708454" s="33"/>
    </row>
    <row r="708471" spans="19:20">
      <c r="S708471" s="33"/>
      <c r="T708471" s="33"/>
    </row>
    <row r="708488" spans="19:20">
      <c r="S708488" s="33"/>
      <c r="T708488" s="33"/>
    </row>
    <row r="708505" spans="19:20">
      <c r="S708505" s="33"/>
      <c r="T708505" s="33"/>
    </row>
    <row r="708522" spans="19:20">
      <c r="S708522" s="33"/>
      <c r="T708522" s="33"/>
    </row>
    <row r="708539" spans="19:20">
      <c r="S708539" s="33"/>
      <c r="T708539" s="33"/>
    </row>
    <row r="708556" spans="19:20">
      <c r="S708556" s="33"/>
      <c r="T708556" s="33"/>
    </row>
    <row r="708573" spans="19:20">
      <c r="S708573" s="33"/>
      <c r="T708573" s="33"/>
    </row>
    <row r="708590" spans="19:20">
      <c r="S708590" s="33"/>
      <c r="T708590" s="33"/>
    </row>
    <row r="708607" spans="19:20">
      <c r="S708607" s="33"/>
      <c r="T708607" s="33"/>
    </row>
    <row r="708624" spans="19:20">
      <c r="S708624" s="33"/>
      <c r="T708624" s="33"/>
    </row>
    <row r="708641" spans="19:20">
      <c r="S708641" s="33"/>
      <c r="T708641" s="33"/>
    </row>
    <row r="708658" spans="19:20">
      <c r="S708658" s="33"/>
      <c r="T708658" s="33"/>
    </row>
    <row r="708675" spans="19:20">
      <c r="S708675" s="33"/>
      <c r="T708675" s="33"/>
    </row>
    <row r="708692" spans="19:20">
      <c r="S708692" s="33"/>
      <c r="T708692" s="33"/>
    </row>
    <row r="708709" spans="19:20">
      <c r="S708709" s="33"/>
      <c r="T708709" s="33"/>
    </row>
    <row r="708726" spans="19:20">
      <c r="S708726" s="33"/>
      <c r="T708726" s="33"/>
    </row>
    <row r="708743" spans="19:20">
      <c r="S708743" s="33"/>
      <c r="T708743" s="33"/>
    </row>
    <row r="708760" spans="19:20">
      <c r="S708760" s="33"/>
      <c r="T708760" s="33"/>
    </row>
    <row r="708777" spans="19:20">
      <c r="S708777" s="33"/>
      <c r="T708777" s="33"/>
    </row>
    <row r="708794" spans="19:20">
      <c r="S708794" s="33"/>
      <c r="T708794" s="33"/>
    </row>
    <row r="708811" spans="19:20">
      <c r="S708811" s="33"/>
      <c r="T708811" s="33"/>
    </row>
    <row r="708828" spans="19:20">
      <c r="S708828" s="33"/>
      <c r="T708828" s="33"/>
    </row>
    <row r="708845" spans="19:20">
      <c r="S708845" s="33"/>
      <c r="T708845" s="33"/>
    </row>
    <row r="708862" spans="19:20">
      <c r="S708862" s="33"/>
      <c r="T708862" s="33"/>
    </row>
    <row r="708879" spans="19:20">
      <c r="S708879" s="33"/>
      <c r="T708879" s="33"/>
    </row>
    <row r="708896" spans="19:20">
      <c r="S708896" s="33"/>
      <c r="T708896" s="33"/>
    </row>
    <row r="708913" spans="19:20">
      <c r="S708913" s="33"/>
      <c r="T708913" s="33"/>
    </row>
    <row r="708930" spans="19:20">
      <c r="S708930" s="33"/>
      <c r="T708930" s="33"/>
    </row>
    <row r="708947" spans="19:20">
      <c r="S708947" s="33"/>
      <c r="T708947" s="33"/>
    </row>
    <row r="708964" spans="19:20">
      <c r="S708964" s="33"/>
      <c r="T708964" s="33"/>
    </row>
    <row r="708981" spans="19:20">
      <c r="S708981" s="33"/>
      <c r="T708981" s="33"/>
    </row>
    <row r="708998" spans="19:20">
      <c r="S708998" s="33"/>
      <c r="T708998" s="33"/>
    </row>
    <row r="709015" spans="19:20">
      <c r="S709015" s="33"/>
      <c r="T709015" s="33"/>
    </row>
    <row r="709032" spans="19:20">
      <c r="S709032" s="33"/>
      <c r="T709032" s="33"/>
    </row>
    <row r="709049" spans="19:20">
      <c r="S709049" s="33"/>
      <c r="T709049" s="33"/>
    </row>
    <row r="709066" spans="19:20">
      <c r="S709066" s="33"/>
      <c r="T709066" s="33"/>
    </row>
    <row r="709083" spans="19:20">
      <c r="S709083" s="33"/>
      <c r="T709083" s="33"/>
    </row>
    <row r="709100" spans="19:20">
      <c r="S709100" s="33"/>
      <c r="T709100" s="33"/>
    </row>
    <row r="709117" spans="19:20">
      <c r="S709117" s="33"/>
      <c r="T709117" s="33"/>
    </row>
    <row r="709134" spans="19:20">
      <c r="S709134" s="33"/>
      <c r="T709134" s="33"/>
    </row>
    <row r="709151" spans="19:20">
      <c r="S709151" s="33"/>
      <c r="T709151" s="33"/>
    </row>
    <row r="709168" spans="19:20">
      <c r="S709168" s="33"/>
      <c r="T709168" s="33"/>
    </row>
    <row r="709185" spans="19:20">
      <c r="S709185" s="33"/>
      <c r="T709185" s="33"/>
    </row>
    <row r="709202" spans="19:20">
      <c r="S709202" s="33"/>
      <c r="T709202" s="33"/>
    </row>
    <row r="709219" spans="19:20">
      <c r="S709219" s="33"/>
      <c r="T709219" s="33"/>
    </row>
    <row r="709236" spans="19:20">
      <c r="S709236" s="33"/>
      <c r="T709236" s="33"/>
    </row>
    <row r="709253" spans="19:20">
      <c r="S709253" s="33"/>
      <c r="T709253" s="33"/>
    </row>
    <row r="709270" spans="19:20">
      <c r="S709270" s="33"/>
      <c r="T709270" s="33"/>
    </row>
    <row r="709287" spans="19:20">
      <c r="S709287" s="33"/>
      <c r="T709287" s="33"/>
    </row>
    <row r="709304" spans="19:20">
      <c r="S709304" s="33"/>
      <c r="T709304" s="33"/>
    </row>
    <row r="709321" spans="19:20">
      <c r="S709321" s="33"/>
      <c r="T709321" s="33"/>
    </row>
    <row r="709338" spans="19:20">
      <c r="S709338" s="33"/>
      <c r="T709338" s="33"/>
    </row>
    <row r="709355" spans="19:20">
      <c r="S709355" s="33"/>
      <c r="T709355" s="33"/>
    </row>
    <row r="709372" spans="19:20">
      <c r="S709372" s="33"/>
      <c r="T709372" s="33"/>
    </row>
    <row r="709389" spans="19:20">
      <c r="S709389" s="33"/>
      <c r="T709389" s="33"/>
    </row>
    <row r="709406" spans="19:20">
      <c r="S709406" s="33"/>
      <c r="T709406" s="33"/>
    </row>
    <row r="709423" spans="19:20">
      <c r="S709423" s="33"/>
      <c r="T709423" s="33"/>
    </row>
    <row r="709440" spans="19:20">
      <c r="S709440" s="33"/>
      <c r="T709440" s="33"/>
    </row>
    <row r="709457" spans="19:20">
      <c r="S709457" s="33"/>
      <c r="T709457" s="33"/>
    </row>
    <row r="709474" spans="19:20">
      <c r="S709474" s="33"/>
      <c r="T709474" s="33"/>
    </row>
    <row r="709491" spans="19:20">
      <c r="S709491" s="33"/>
      <c r="T709491" s="33"/>
    </row>
    <row r="709508" spans="19:20">
      <c r="S709508" s="33"/>
      <c r="T709508" s="33"/>
    </row>
    <row r="709525" spans="19:20">
      <c r="S709525" s="33"/>
      <c r="T709525" s="33"/>
    </row>
    <row r="709542" spans="19:20">
      <c r="S709542" s="33"/>
      <c r="T709542" s="33"/>
    </row>
    <row r="709559" spans="19:20">
      <c r="S709559" s="33"/>
      <c r="T709559" s="33"/>
    </row>
    <row r="709576" spans="19:20">
      <c r="S709576" s="33"/>
      <c r="T709576" s="33"/>
    </row>
    <row r="709593" spans="19:20">
      <c r="S709593" s="33"/>
      <c r="T709593" s="33"/>
    </row>
    <row r="709610" spans="19:20">
      <c r="S709610" s="33"/>
      <c r="T709610" s="33"/>
    </row>
    <row r="709627" spans="19:20">
      <c r="S709627" s="33"/>
      <c r="T709627" s="33"/>
    </row>
    <row r="709644" spans="19:20">
      <c r="S709644" s="33"/>
      <c r="T709644" s="33"/>
    </row>
    <row r="709661" spans="19:20">
      <c r="S709661" s="33"/>
      <c r="T709661" s="33"/>
    </row>
    <row r="709678" spans="19:20">
      <c r="S709678" s="33"/>
      <c r="T709678" s="33"/>
    </row>
    <row r="709695" spans="19:20">
      <c r="S709695" s="33"/>
      <c r="T709695" s="33"/>
    </row>
    <row r="709712" spans="19:20">
      <c r="S709712" s="33"/>
      <c r="T709712" s="33"/>
    </row>
    <row r="709729" spans="19:20">
      <c r="S709729" s="33"/>
      <c r="T709729" s="33"/>
    </row>
    <row r="709746" spans="19:20">
      <c r="S709746" s="33"/>
      <c r="T709746" s="33"/>
    </row>
    <row r="709763" spans="19:20">
      <c r="S709763" s="33"/>
      <c r="T709763" s="33"/>
    </row>
    <row r="709780" spans="19:20">
      <c r="S709780" s="33"/>
      <c r="T709780" s="33"/>
    </row>
    <row r="709797" spans="19:20">
      <c r="S709797" s="33"/>
      <c r="T709797" s="33"/>
    </row>
    <row r="709814" spans="19:20">
      <c r="S709814" s="33"/>
      <c r="T709814" s="33"/>
    </row>
    <row r="709831" spans="19:20">
      <c r="S709831" s="33"/>
      <c r="T709831" s="33"/>
    </row>
    <row r="709848" spans="19:20">
      <c r="S709848" s="33"/>
      <c r="T709848" s="33"/>
    </row>
    <row r="709865" spans="19:20">
      <c r="S709865" s="33"/>
      <c r="T709865" s="33"/>
    </row>
    <row r="709882" spans="19:20">
      <c r="S709882" s="33"/>
      <c r="T709882" s="33"/>
    </row>
    <row r="709899" spans="19:20">
      <c r="S709899" s="33"/>
      <c r="T709899" s="33"/>
    </row>
    <row r="709916" spans="19:20">
      <c r="S709916" s="33"/>
      <c r="T709916" s="33"/>
    </row>
    <row r="709933" spans="19:20">
      <c r="S709933" s="33"/>
      <c r="T709933" s="33"/>
    </row>
    <row r="709950" spans="19:20">
      <c r="S709950" s="33"/>
      <c r="T709950" s="33"/>
    </row>
    <row r="709967" spans="19:20">
      <c r="S709967" s="33"/>
      <c r="T709967" s="33"/>
    </row>
    <row r="709984" spans="19:20">
      <c r="S709984" s="33"/>
      <c r="T709984" s="33"/>
    </row>
    <row r="710001" spans="19:20">
      <c r="S710001" s="33"/>
      <c r="T710001" s="33"/>
    </row>
    <row r="710018" spans="19:20">
      <c r="S710018" s="33"/>
      <c r="T710018" s="33"/>
    </row>
    <row r="710035" spans="19:20">
      <c r="S710035" s="33"/>
      <c r="T710035" s="33"/>
    </row>
    <row r="710052" spans="19:20">
      <c r="S710052" s="33"/>
      <c r="T710052" s="33"/>
    </row>
    <row r="710069" spans="19:20">
      <c r="S710069" s="33"/>
      <c r="T710069" s="33"/>
    </row>
    <row r="710086" spans="19:20">
      <c r="S710086" s="33"/>
      <c r="T710086" s="33"/>
    </row>
    <row r="710103" spans="19:20">
      <c r="S710103" s="33"/>
      <c r="T710103" s="33"/>
    </row>
    <row r="710120" spans="19:20">
      <c r="S710120" s="33"/>
      <c r="T710120" s="33"/>
    </row>
    <row r="710137" spans="19:20">
      <c r="S710137" s="33"/>
      <c r="T710137" s="33"/>
    </row>
    <row r="710154" spans="19:20">
      <c r="S710154" s="33"/>
      <c r="T710154" s="33"/>
    </row>
    <row r="710171" spans="19:20">
      <c r="S710171" s="33"/>
      <c r="T710171" s="33"/>
    </row>
    <row r="710188" spans="19:20">
      <c r="S710188" s="33"/>
      <c r="T710188" s="33"/>
    </row>
    <row r="710205" spans="19:20">
      <c r="S710205" s="33"/>
      <c r="T710205" s="33"/>
    </row>
    <row r="710222" spans="19:20">
      <c r="S710222" s="33"/>
      <c r="T710222" s="33"/>
    </row>
    <row r="710239" spans="19:20">
      <c r="S710239" s="33"/>
      <c r="T710239" s="33"/>
    </row>
    <row r="710256" spans="19:20">
      <c r="S710256" s="33"/>
      <c r="T710256" s="33"/>
    </row>
    <row r="710273" spans="19:20">
      <c r="S710273" s="33"/>
      <c r="T710273" s="33"/>
    </row>
    <row r="710290" spans="19:20">
      <c r="S710290" s="33"/>
      <c r="T710290" s="33"/>
    </row>
    <row r="710307" spans="19:20">
      <c r="S710307" s="33"/>
      <c r="T710307" s="33"/>
    </row>
    <row r="710324" spans="19:20">
      <c r="S710324" s="33"/>
      <c r="T710324" s="33"/>
    </row>
    <row r="710341" spans="19:20">
      <c r="S710341" s="33"/>
      <c r="T710341" s="33"/>
    </row>
    <row r="710358" spans="19:20">
      <c r="S710358" s="33"/>
      <c r="T710358" s="33"/>
    </row>
    <row r="710375" spans="19:20">
      <c r="S710375" s="33"/>
      <c r="T710375" s="33"/>
    </row>
    <row r="710392" spans="19:20">
      <c r="S710392" s="33"/>
      <c r="T710392" s="33"/>
    </row>
    <row r="710409" spans="19:20">
      <c r="S710409" s="33"/>
      <c r="T710409" s="33"/>
    </row>
    <row r="710426" spans="19:20">
      <c r="S710426" s="33"/>
      <c r="T710426" s="33"/>
    </row>
    <row r="710443" spans="19:20">
      <c r="S710443" s="33"/>
      <c r="T710443" s="33"/>
    </row>
    <row r="710460" spans="19:20">
      <c r="S710460" s="33"/>
      <c r="T710460" s="33"/>
    </row>
    <row r="710477" spans="19:20">
      <c r="S710477" s="33"/>
      <c r="T710477" s="33"/>
    </row>
    <row r="710494" spans="19:20">
      <c r="S710494" s="33"/>
      <c r="T710494" s="33"/>
    </row>
    <row r="710511" spans="19:20">
      <c r="S710511" s="33"/>
      <c r="T710511" s="33"/>
    </row>
    <row r="710528" spans="19:20">
      <c r="S710528" s="33"/>
      <c r="T710528" s="33"/>
    </row>
    <row r="710545" spans="19:20">
      <c r="S710545" s="33"/>
      <c r="T710545" s="33"/>
    </row>
    <row r="710562" spans="19:20">
      <c r="S710562" s="33"/>
      <c r="T710562" s="33"/>
    </row>
    <row r="710579" spans="19:20">
      <c r="S710579" s="33"/>
      <c r="T710579" s="33"/>
    </row>
    <row r="710596" spans="19:20">
      <c r="S710596" s="33"/>
      <c r="T710596" s="33"/>
    </row>
    <row r="710613" spans="19:20">
      <c r="S710613" s="33"/>
      <c r="T710613" s="33"/>
    </row>
    <row r="710630" spans="19:20">
      <c r="S710630" s="33"/>
      <c r="T710630" s="33"/>
    </row>
    <row r="710647" spans="19:20">
      <c r="S710647" s="33"/>
      <c r="T710647" s="33"/>
    </row>
    <row r="710664" spans="19:20">
      <c r="S710664" s="33"/>
      <c r="T710664" s="33"/>
    </row>
    <row r="710681" spans="19:20">
      <c r="S710681" s="33"/>
      <c r="T710681" s="33"/>
    </row>
    <row r="710698" spans="19:20">
      <c r="S710698" s="33"/>
      <c r="T710698" s="33"/>
    </row>
    <row r="710715" spans="19:20">
      <c r="S710715" s="33"/>
      <c r="T710715" s="33"/>
    </row>
    <row r="710732" spans="19:20">
      <c r="S710732" s="33"/>
      <c r="T710732" s="33"/>
    </row>
    <row r="710749" spans="19:20">
      <c r="S710749" s="33"/>
      <c r="T710749" s="33"/>
    </row>
    <row r="710766" spans="19:20">
      <c r="S710766" s="33"/>
      <c r="T710766" s="33"/>
    </row>
    <row r="710783" spans="19:20">
      <c r="S710783" s="33"/>
      <c r="T710783" s="33"/>
    </row>
    <row r="710800" spans="19:20">
      <c r="S710800" s="33"/>
      <c r="T710800" s="33"/>
    </row>
    <row r="710817" spans="19:20">
      <c r="S710817" s="33"/>
      <c r="T710817" s="33"/>
    </row>
    <row r="710834" spans="19:20">
      <c r="S710834" s="33"/>
      <c r="T710834" s="33"/>
    </row>
    <row r="710851" spans="19:20">
      <c r="S710851" s="33"/>
      <c r="T710851" s="33"/>
    </row>
    <row r="710868" spans="19:20">
      <c r="S710868" s="33"/>
      <c r="T710868" s="33"/>
    </row>
    <row r="710885" spans="19:20">
      <c r="S710885" s="33"/>
      <c r="T710885" s="33"/>
    </row>
    <row r="710902" spans="19:20">
      <c r="S710902" s="33"/>
      <c r="T710902" s="33"/>
    </row>
    <row r="710919" spans="19:20">
      <c r="S710919" s="33"/>
      <c r="T710919" s="33"/>
    </row>
    <row r="710936" spans="19:20">
      <c r="S710936" s="33"/>
      <c r="T710936" s="33"/>
    </row>
    <row r="710953" spans="19:20">
      <c r="S710953" s="33"/>
      <c r="T710953" s="33"/>
    </row>
    <row r="710970" spans="19:20">
      <c r="S710970" s="33"/>
      <c r="T710970" s="33"/>
    </row>
    <row r="710987" spans="19:20">
      <c r="S710987" s="33"/>
      <c r="T710987" s="33"/>
    </row>
    <row r="711004" spans="19:20">
      <c r="S711004" s="33"/>
      <c r="T711004" s="33"/>
    </row>
    <row r="711021" spans="19:20">
      <c r="S711021" s="33"/>
      <c r="T711021" s="33"/>
    </row>
    <row r="711038" spans="19:20">
      <c r="S711038" s="33"/>
      <c r="T711038" s="33"/>
    </row>
    <row r="711055" spans="19:20">
      <c r="S711055" s="33"/>
      <c r="T711055" s="33"/>
    </row>
    <row r="711072" spans="19:20">
      <c r="S711072" s="33"/>
      <c r="T711072" s="33"/>
    </row>
    <row r="711089" spans="19:20">
      <c r="S711089" s="33"/>
      <c r="T711089" s="33"/>
    </row>
    <row r="711106" spans="19:20">
      <c r="S711106" s="33"/>
      <c r="T711106" s="33"/>
    </row>
    <row r="711123" spans="19:20">
      <c r="S711123" s="33"/>
      <c r="T711123" s="33"/>
    </row>
    <row r="711140" spans="19:20">
      <c r="S711140" s="33"/>
      <c r="T711140" s="33"/>
    </row>
    <row r="711157" spans="19:20">
      <c r="S711157" s="33"/>
      <c r="T711157" s="33"/>
    </row>
    <row r="711174" spans="19:20">
      <c r="S711174" s="33"/>
      <c r="T711174" s="33"/>
    </row>
    <row r="711191" spans="19:20">
      <c r="S711191" s="33"/>
      <c r="T711191" s="33"/>
    </row>
    <row r="711208" spans="19:20">
      <c r="S711208" s="33"/>
      <c r="T711208" s="33"/>
    </row>
    <row r="711225" spans="19:20">
      <c r="S711225" s="33"/>
      <c r="T711225" s="33"/>
    </row>
    <row r="711242" spans="19:20">
      <c r="S711242" s="33"/>
      <c r="T711242" s="33"/>
    </row>
    <row r="711259" spans="19:20">
      <c r="S711259" s="33"/>
      <c r="T711259" s="33"/>
    </row>
    <row r="711276" spans="19:20">
      <c r="S711276" s="33"/>
      <c r="T711276" s="33"/>
    </row>
    <row r="711293" spans="19:20">
      <c r="S711293" s="33"/>
      <c r="T711293" s="33"/>
    </row>
    <row r="711310" spans="19:20">
      <c r="S711310" s="33"/>
      <c r="T711310" s="33"/>
    </row>
    <row r="711327" spans="19:20">
      <c r="S711327" s="33"/>
      <c r="T711327" s="33"/>
    </row>
    <row r="711344" spans="19:20">
      <c r="S711344" s="33"/>
      <c r="T711344" s="33"/>
    </row>
    <row r="711361" spans="19:20">
      <c r="S711361" s="33"/>
      <c r="T711361" s="33"/>
    </row>
    <row r="711378" spans="19:20">
      <c r="S711378" s="33"/>
      <c r="T711378" s="33"/>
    </row>
    <row r="711395" spans="19:20">
      <c r="S711395" s="33"/>
      <c r="T711395" s="33"/>
    </row>
    <row r="711412" spans="19:20">
      <c r="S711412" s="33"/>
      <c r="T711412" s="33"/>
    </row>
    <row r="711429" spans="19:20">
      <c r="S711429" s="33"/>
      <c r="T711429" s="33"/>
    </row>
    <row r="711446" spans="19:20">
      <c r="S711446" s="33"/>
      <c r="T711446" s="33"/>
    </row>
    <row r="711463" spans="19:20">
      <c r="S711463" s="33"/>
      <c r="T711463" s="33"/>
    </row>
    <row r="711480" spans="19:20">
      <c r="S711480" s="33"/>
      <c r="T711480" s="33"/>
    </row>
    <row r="711497" spans="19:20">
      <c r="S711497" s="33"/>
      <c r="T711497" s="33"/>
    </row>
    <row r="711514" spans="19:20">
      <c r="S711514" s="33"/>
      <c r="T711514" s="33"/>
    </row>
    <row r="711531" spans="19:20">
      <c r="S711531" s="33"/>
      <c r="T711531" s="33"/>
    </row>
    <row r="711548" spans="19:20">
      <c r="S711548" s="33"/>
      <c r="T711548" s="33"/>
    </row>
    <row r="711565" spans="19:20">
      <c r="S711565" s="33"/>
      <c r="T711565" s="33"/>
    </row>
    <row r="711582" spans="19:20">
      <c r="S711582" s="33"/>
      <c r="T711582" s="33"/>
    </row>
    <row r="711599" spans="19:20">
      <c r="S711599" s="33"/>
      <c r="T711599" s="33"/>
    </row>
    <row r="711616" spans="19:20">
      <c r="S711616" s="33"/>
      <c r="T711616" s="33"/>
    </row>
    <row r="711633" spans="19:20">
      <c r="S711633" s="33"/>
      <c r="T711633" s="33"/>
    </row>
    <row r="711650" spans="19:20">
      <c r="S711650" s="33"/>
      <c r="T711650" s="33"/>
    </row>
    <row r="711667" spans="19:20">
      <c r="S711667" s="33"/>
      <c r="T711667" s="33"/>
    </row>
    <row r="711684" spans="19:20">
      <c r="S711684" s="33"/>
      <c r="T711684" s="33"/>
    </row>
    <row r="711701" spans="19:20">
      <c r="S711701" s="33"/>
      <c r="T711701" s="33"/>
    </row>
    <row r="711718" spans="19:20">
      <c r="S711718" s="33"/>
      <c r="T711718" s="33"/>
    </row>
    <row r="711735" spans="19:20">
      <c r="S711735" s="33"/>
      <c r="T711735" s="33"/>
    </row>
    <row r="711752" spans="19:20">
      <c r="S711752" s="33"/>
      <c r="T711752" s="33"/>
    </row>
    <row r="711769" spans="19:20">
      <c r="S711769" s="33"/>
      <c r="T711769" s="33"/>
    </row>
    <row r="711786" spans="19:20">
      <c r="S711786" s="33"/>
      <c r="T711786" s="33"/>
    </row>
    <row r="711803" spans="19:20">
      <c r="S711803" s="33"/>
      <c r="T711803" s="33"/>
    </row>
    <row r="711820" spans="19:20">
      <c r="S711820" s="33"/>
      <c r="T711820" s="33"/>
    </row>
    <row r="711837" spans="19:20">
      <c r="S711837" s="33"/>
      <c r="T711837" s="33"/>
    </row>
    <row r="711854" spans="19:20">
      <c r="S711854" s="33"/>
      <c r="T711854" s="33"/>
    </row>
    <row r="711871" spans="19:20">
      <c r="S711871" s="33"/>
      <c r="T711871" s="33"/>
    </row>
    <row r="711888" spans="19:20">
      <c r="S711888" s="33"/>
      <c r="T711888" s="33"/>
    </row>
    <row r="711905" spans="19:20">
      <c r="S711905" s="33"/>
      <c r="T711905" s="33"/>
    </row>
    <row r="711922" spans="19:20">
      <c r="S711922" s="33"/>
      <c r="T711922" s="33"/>
    </row>
    <row r="711939" spans="19:20">
      <c r="S711939" s="33"/>
      <c r="T711939" s="33"/>
    </row>
    <row r="711956" spans="19:20">
      <c r="S711956" s="33"/>
      <c r="T711956" s="33"/>
    </row>
    <row r="711973" spans="19:20">
      <c r="S711973" s="33"/>
      <c r="T711973" s="33"/>
    </row>
    <row r="711990" spans="19:20">
      <c r="S711990" s="33"/>
      <c r="T711990" s="33"/>
    </row>
    <row r="712007" spans="19:20">
      <c r="S712007" s="33"/>
      <c r="T712007" s="33"/>
    </row>
    <row r="712024" spans="19:20">
      <c r="S712024" s="33"/>
      <c r="T712024" s="33"/>
    </row>
    <row r="712041" spans="19:20">
      <c r="S712041" s="33"/>
      <c r="T712041" s="33"/>
    </row>
    <row r="712058" spans="19:20">
      <c r="S712058" s="33"/>
      <c r="T712058" s="33"/>
    </row>
    <row r="712075" spans="19:20">
      <c r="S712075" s="33"/>
      <c r="T712075" s="33"/>
    </row>
    <row r="712092" spans="19:20">
      <c r="S712092" s="33"/>
      <c r="T712092" s="33"/>
    </row>
    <row r="712109" spans="19:20">
      <c r="S712109" s="33"/>
      <c r="T712109" s="33"/>
    </row>
    <row r="712126" spans="19:20">
      <c r="S712126" s="33"/>
      <c r="T712126" s="33"/>
    </row>
    <row r="712143" spans="19:20">
      <c r="S712143" s="33"/>
      <c r="T712143" s="33"/>
    </row>
    <row r="712160" spans="19:20">
      <c r="S712160" s="33"/>
      <c r="T712160" s="33"/>
    </row>
    <row r="712177" spans="19:20">
      <c r="S712177" s="33"/>
      <c r="T712177" s="33"/>
    </row>
    <row r="712194" spans="19:20">
      <c r="S712194" s="33"/>
      <c r="T712194" s="33"/>
    </row>
    <row r="712211" spans="19:20">
      <c r="S712211" s="33"/>
      <c r="T712211" s="33"/>
    </row>
    <row r="712228" spans="19:20">
      <c r="S712228" s="33"/>
      <c r="T712228" s="33"/>
    </row>
    <row r="712245" spans="19:20">
      <c r="S712245" s="33"/>
      <c r="T712245" s="33"/>
    </row>
    <row r="712262" spans="19:20">
      <c r="S712262" s="33"/>
      <c r="T712262" s="33"/>
    </row>
    <row r="712279" spans="19:20">
      <c r="S712279" s="33"/>
      <c r="T712279" s="33"/>
    </row>
    <row r="712296" spans="19:20">
      <c r="S712296" s="33"/>
      <c r="T712296" s="33"/>
    </row>
    <row r="712313" spans="19:20">
      <c r="S712313" s="33"/>
      <c r="T712313" s="33"/>
    </row>
    <row r="712330" spans="19:20">
      <c r="S712330" s="33"/>
      <c r="T712330" s="33"/>
    </row>
    <row r="712347" spans="19:20">
      <c r="S712347" s="33"/>
      <c r="T712347" s="33"/>
    </row>
    <row r="712364" spans="19:20">
      <c r="S712364" s="33"/>
      <c r="T712364" s="33"/>
    </row>
    <row r="712381" spans="19:20">
      <c r="S712381" s="33"/>
      <c r="T712381" s="33"/>
    </row>
    <row r="712398" spans="19:20">
      <c r="S712398" s="33"/>
      <c r="T712398" s="33"/>
    </row>
    <row r="712415" spans="19:20">
      <c r="S712415" s="33"/>
      <c r="T712415" s="33"/>
    </row>
    <row r="712432" spans="19:20">
      <c r="S712432" s="33"/>
      <c r="T712432" s="33"/>
    </row>
    <row r="712449" spans="19:20">
      <c r="S712449" s="33"/>
      <c r="T712449" s="33"/>
    </row>
    <row r="712466" spans="19:20">
      <c r="S712466" s="33"/>
      <c r="T712466" s="33"/>
    </row>
    <row r="712483" spans="19:20">
      <c r="S712483" s="33"/>
      <c r="T712483" s="33"/>
    </row>
    <row r="712500" spans="19:20">
      <c r="S712500" s="33"/>
      <c r="T712500" s="33"/>
    </row>
    <row r="712517" spans="19:20">
      <c r="S712517" s="33"/>
      <c r="T712517" s="33"/>
    </row>
    <row r="712534" spans="19:20">
      <c r="S712534" s="33"/>
      <c r="T712534" s="33"/>
    </row>
    <row r="712551" spans="19:20">
      <c r="S712551" s="33"/>
      <c r="T712551" s="33"/>
    </row>
    <row r="712568" spans="19:20">
      <c r="S712568" s="33"/>
      <c r="T712568" s="33"/>
    </row>
    <row r="712585" spans="19:20">
      <c r="S712585" s="33"/>
      <c r="T712585" s="33"/>
    </row>
    <row r="712602" spans="19:20">
      <c r="S712602" s="33"/>
      <c r="T712602" s="33"/>
    </row>
    <row r="712619" spans="19:20">
      <c r="S712619" s="33"/>
      <c r="T712619" s="33"/>
    </row>
    <row r="712636" spans="19:20">
      <c r="S712636" s="33"/>
      <c r="T712636" s="33"/>
    </row>
    <row r="712653" spans="19:20">
      <c r="S712653" s="33"/>
      <c r="T712653" s="33"/>
    </row>
    <row r="712670" spans="19:20">
      <c r="S712670" s="33"/>
      <c r="T712670" s="33"/>
    </row>
    <row r="712687" spans="19:20">
      <c r="S712687" s="33"/>
      <c r="T712687" s="33"/>
    </row>
    <row r="712704" spans="19:20">
      <c r="S712704" s="33"/>
      <c r="T712704" s="33"/>
    </row>
    <row r="712721" spans="19:20">
      <c r="S712721" s="33"/>
      <c r="T712721" s="33"/>
    </row>
    <row r="712738" spans="19:20">
      <c r="S712738" s="33"/>
      <c r="T712738" s="33"/>
    </row>
    <row r="712755" spans="19:20">
      <c r="S712755" s="33"/>
      <c r="T712755" s="33"/>
    </row>
    <row r="712772" spans="19:20">
      <c r="S712772" s="33"/>
      <c r="T712772" s="33"/>
    </row>
    <row r="712789" spans="19:20">
      <c r="S712789" s="33"/>
      <c r="T712789" s="33"/>
    </row>
    <row r="712806" spans="19:20">
      <c r="S712806" s="33"/>
      <c r="T712806" s="33"/>
    </row>
    <row r="712823" spans="19:20">
      <c r="S712823" s="33"/>
      <c r="T712823" s="33"/>
    </row>
    <row r="712840" spans="19:20">
      <c r="S712840" s="33"/>
      <c r="T712840" s="33"/>
    </row>
    <row r="712857" spans="19:20">
      <c r="S712857" s="33"/>
      <c r="T712857" s="33"/>
    </row>
    <row r="712874" spans="19:20">
      <c r="S712874" s="33"/>
      <c r="T712874" s="33"/>
    </row>
    <row r="712891" spans="19:20">
      <c r="S712891" s="33"/>
      <c r="T712891" s="33"/>
    </row>
    <row r="712908" spans="19:20">
      <c r="S712908" s="33"/>
      <c r="T712908" s="33"/>
    </row>
    <row r="712925" spans="19:20">
      <c r="S712925" s="33"/>
      <c r="T712925" s="33"/>
    </row>
    <row r="712942" spans="19:20">
      <c r="S712942" s="33"/>
      <c r="T712942" s="33"/>
    </row>
    <row r="712959" spans="19:20">
      <c r="S712959" s="33"/>
      <c r="T712959" s="33"/>
    </row>
    <row r="712976" spans="19:20">
      <c r="S712976" s="33"/>
      <c r="T712976" s="33"/>
    </row>
    <row r="712993" spans="19:20">
      <c r="S712993" s="33"/>
      <c r="T712993" s="33"/>
    </row>
    <row r="713010" spans="19:20">
      <c r="S713010" s="33"/>
      <c r="T713010" s="33"/>
    </row>
    <row r="713027" spans="19:20">
      <c r="S713027" s="33"/>
      <c r="T713027" s="33"/>
    </row>
    <row r="713044" spans="19:20">
      <c r="S713044" s="33"/>
      <c r="T713044" s="33"/>
    </row>
    <row r="713061" spans="19:20">
      <c r="S713061" s="33"/>
      <c r="T713061" s="33"/>
    </row>
    <row r="713078" spans="19:20">
      <c r="S713078" s="33"/>
      <c r="T713078" s="33"/>
    </row>
    <row r="713095" spans="19:20">
      <c r="S713095" s="33"/>
      <c r="T713095" s="33"/>
    </row>
    <row r="713112" spans="19:20">
      <c r="S713112" s="33"/>
      <c r="T713112" s="33"/>
    </row>
    <row r="713129" spans="19:20">
      <c r="S713129" s="33"/>
      <c r="T713129" s="33"/>
    </row>
    <row r="713146" spans="19:20">
      <c r="S713146" s="33"/>
      <c r="T713146" s="33"/>
    </row>
    <row r="713163" spans="19:20">
      <c r="S713163" s="33"/>
      <c r="T713163" s="33"/>
    </row>
    <row r="713180" spans="19:20">
      <c r="S713180" s="33"/>
      <c r="T713180" s="33"/>
    </row>
    <row r="713197" spans="19:20">
      <c r="S713197" s="33"/>
      <c r="T713197" s="33"/>
    </row>
    <row r="713214" spans="19:20">
      <c r="S713214" s="33"/>
      <c r="T713214" s="33"/>
    </row>
    <row r="713231" spans="19:20">
      <c r="S713231" s="33"/>
      <c r="T713231" s="33"/>
    </row>
    <row r="713248" spans="19:20">
      <c r="S713248" s="33"/>
      <c r="T713248" s="33"/>
    </row>
    <row r="713265" spans="19:20">
      <c r="S713265" s="33"/>
      <c r="T713265" s="33"/>
    </row>
    <row r="713282" spans="19:20">
      <c r="S713282" s="33"/>
      <c r="T713282" s="33"/>
    </row>
    <row r="713299" spans="19:20">
      <c r="S713299" s="33"/>
      <c r="T713299" s="33"/>
    </row>
    <row r="713316" spans="19:20">
      <c r="S713316" s="33"/>
      <c r="T713316" s="33"/>
    </row>
    <row r="713333" spans="19:20">
      <c r="S713333" s="33"/>
      <c r="T713333" s="33"/>
    </row>
    <row r="713350" spans="19:20">
      <c r="S713350" s="33"/>
      <c r="T713350" s="33"/>
    </row>
    <row r="713367" spans="19:20">
      <c r="S713367" s="33"/>
      <c r="T713367" s="33"/>
    </row>
    <row r="713384" spans="19:20">
      <c r="S713384" s="33"/>
      <c r="T713384" s="33"/>
    </row>
    <row r="713401" spans="19:20">
      <c r="S713401" s="33"/>
      <c r="T713401" s="33"/>
    </row>
    <row r="713418" spans="19:20">
      <c r="S713418" s="33"/>
      <c r="T713418" s="33"/>
    </row>
    <row r="713435" spans="19:20">
      <c r="S713435" s="33"/>
      <c r="T713435" s="33"/>
    </row>
    <row r="713452" spans="19:20">
      <c r="S713452" s="33"/>
      <c r="T713452" s="33"/>
    </row>
    <row r="713469" spans="19:20">
      <c r="S713469" s="33"/>
      <c r="T713469" s="33"/>
    </row>
    <row r="713486" spans="19:20">
      <c r="S713486" s="33"/>
      <c r="T713486" s="33"/>
    </row>
    <row r="713503" spans="19:20">
      <c r="S713503" s="33"/>
      <c r="T713503" s="33"/>
    </row>
    <row r="713520" spans="19:20">
      <c r="S713520" s="33"/>
      <c r="T713520" s="33"/>
    </row>
    <row r="713537" spans="19:20">
      <c r="S713537" s="33"/>
      <c r="T713537" s="33"/>
    </row>
    <row r="713554" spans="19:20">
      <c r="S713554" s="33"/>
      <c r="T713554" s="33"/>
    </row>
    <row r="713571" spans="19:20">
      <c r="S713571" s="33"/>
      <c r="T713571" s="33"/>
    </row>
    <row r="713588" spans="19:20">
      <c r="S713588" s="33"/>
      <c r="T713588" s="33"/>
    </row>
    <row r="713605" spans="19:20">
      <c r="S713605" s="33"/>
      <c r="T713605" s="33"/>
    </row>
    <row r="713622" spans="19:20">
      <c r="S713622" s="33"/>
      <c r="T713622" s="33"/>
    </row>
    <row r="713639" spans="19:20">
      <c r="S713639" s="33"/>
      <c r="T713639" s="33"/>
    </row>
    <row r="713656" spans="19:20">
      <c r="S713656" s="33"/>
      <c r="T713656" s="33"/>
    </row>
    <row r="713673" spans="19:20">
      <c r="S713673" s="33"/>
      <c r="T713673" s="33"/>
    </row>
    <row r="713690" spans="19:20">
      <c r="S713690" s="33"/>
      <c r="T713690" s="33"/>
    </row>
    <row r="713707" spans="19:20">
      <c r="S713707" s="33"/>
      <c r="T713707" s="33"/>
    </row>
    <row r="713724" spans="19:20">
      <c r="S713724" s="33"/>
      <c r="T713724" s="33"/>
    </row>
    <row r="713741" spans="19:20">
      <c r="S713741" s="33"/>
      <c r="T713741" s="33"/>
    </row>
    <row r="713758" spans="19:20">
      <c r="S713758" s="33"/>
      <c r="T713758" s="33"/>
    </row>
    <row r="713775" spans="19:20">
      <c r="S713775" s="33"/>
      <c r="T713775" s="33"/>
    </row>
    <row r="713792" spans="19:20">
      <c r="S713792" s="33"/>
      <c r="T713792" s="33"/>
    </row>
    <row r="713809" spans="19:20">
      <c r="S713809" s="33"/>
      <c r="T713809" s="33"/>
    </row>
    <row r="713826" spans="19:20">
      <c r="S713826" s="33"/>
      <c r="T713826" s="33"/>
    </row>
    <row r="713843" spans="19:20">
      <c r="S713843" s="33"/>
      <c r="T713843" s="33"/>
    </row>
    <row r="713860" spans="19:20">
      <c r="S713860" s="33"/>
      <c r="T713860" s="33"/>
    </row>
    <row r="713877" spans="19:20">
      <c r="S713877" s="33"/>
      <c r="T713877" s="33"/>
    </row>
    <row r="713894" spans="19:20">
      <c r="S713894" s="33"/>
      <c r="T713894" s="33"/>
    </row>
    <row r="713911" spans="19:20">
      <c r="S713911" s="33"/>
      <c r="T713911" s="33"/>
    </row>
    <row r="713928" spans="19:20">
      <c r="S713928" s="33"/>
      <c r="T713928" s="33"/>
    </row>
    <row r="713945" spans="19:20">
      <c r="S713945" s="33"/>
      <c r="T713945" s="33"/>
    </row>
    <row r="713962" spans="19:20">
      <c r="S713962" s="33"/>
      <c r="T713962" s="33"/>
    </row>
    <row r="713979" spans="19:20">
      <c r="S713979" s="33"/>
      <c r="T713979" s="33"/>
    </row>
    <row r="713996" spans="19:20">
      <c r="S713996" s="33"/>
      <c r="T713996" s="33"/>
    </row>
    <row r="714013" spans="19:20">
      <c r="S714013" s="33"/>
      <c r="T714013" s="33"/>
    </row>
    <row r="714030" spans="19:20">
      <c r="S714030" s="33"/>
      <c r="T714030" s="33"/>
    </row>
    <row r="714047" spans="19:20">
      <c r="S714047" s="33"/>
      <c r="T714047" s="33"/>
    </row>
    <row r="714064" spans="19:20">
      <c r="S714064" s="33"/>
      <c r="T714064" s="33"/>
    </row>
    <row r="714081" spans="19:20">
      <c r="S714081" s="33"/>
      <c r="T714081" s="33"/>
    </row>
    <row r="714098" spans="19:20">
      <c r="S714098" s="33"/>
      <c r="T714098" s="33"/>
    </row>
    <row r="714115" spans="19:20">
      <c r="S714115" s="33"/>
      <c r="T714115" s="33"/>
    </row>
    <row r="714132" spans="19:20">
      <c r="S714132" s="33"/>
      <c r="T714132" s="33"/>
    </row>
    <row r="714149" spans="19:20">
      <c r="S714149" s="33"/>
      <c r="T714149" s="33"/>
    </row>
    <row r="714166" spans="19:20">
      <c r="S714166" s="33"/>
      <c r="T714166" s="33"/>
    </row>
    <row r="714183" spans="19:20">
      <c r="S714183" s="33"/>
      <c r="T714183" s="33"/>
    </row>
    <row r="714200" spans="19:20">
      <c r="S714200" s="33"/>
      <c r="T714200" s="33"/>
    </row>
    <row r="714217" spans="19:20">
      <c r="S714217" s="33"/>
      <c r="T714217" s="33"/>
    </row>
    <row r="714234" spans="19:20">
      <c r="S714234" s="33"/>
      <c r="T714234" s="33"/>
    </row>
    <row r="714251" spans="19:20">
      <c r="S714251" s="33"/>
      <c r="T714251" s="33"/>
    </row>
    <row r="714268" spans="19:20">
      <c r="S714268" s="33"/>
      <c r="T714268" s="33"/>
    </row>
    <row r="714285" spans="19:20">
      <c r="S714285" s="33"/>
      <c r="T714285" s="33"/>
    </row>
    <row r="714302" spans="19:20">
      <c r="S714302" s="33"/>
      <c r="T714302" s="33"/>
    </row>
    <row r="714319" spans="19:20">
      <c r="S714319" s="33"/>
      <c r="T714319" s="33"/>
    </row>
    <row r="714336" spans="19:20">
      <c r="S714336" s="33"/>
      <c r="T714336" s="33"/>
    </row>
    <row r="714353" spans="19:20">
      <c r="S714353" s="33"/>
      <c r="T714353" s="33"/>
    </row>
    <row r="714370" spans="19:20">
      <c r="S714370" s="33"/>
      <c r="T714370" s="33"/>
    </row>
    <row r="714387" spans="19:20">
      <c r="S714387" s="33"/>
      <c r="T714387" s="33"/>
    </row>
    <row r="714404" spans="19:20">
      <c r="S714404" s="33"/>
      <c r="T714404" s="33"/>
    </row>
    <row r="714421" spans="19:20">
      <c r="S714421" s="33"/>
      <c r="T714421" s="33"/>
    </row>
    <row r="714438" spans="19:20">
      <c r="S714438" s="33"/>
      <c r="T714438" s="33"/>
    </row>
    <row r="714455" spans="19:20">
      <c r="S714455" s="33"/>
      <c r="T714455" s="33"/>
    </row>
    <row r="714472" spans="19:20">
      <c r="S714472" s="33"/>
      <c r="T714472" s="33"/>
    </row>
    <row r="714489" spans="19:20">
      <c r="S714489" s="33"/>
      <c r="T714489" s="33"/>
    </row>
    <row r="714506" spans="19:20">
      <c r="S714506" s="33"/>
      <c r="T714506" s="33"/>
    </row>
    <row r="714523" spans="19:20">
      <c r="S714523" s="33"/>
      <c r="T714523" s="33"/>
    </row>
    <row r="714540" spans="19:20">
      <c r="S714540" s="33"/>
      <c r="T714540" s="33"/>
    </row>
    <row r="714557" spans="19:20">
      <c r="S714557" s="33"/>
      <c r="T714557" s="33"/>
    </row>
    <row r="714574" spans="19:20">
      <c r="S714574" s="33"/>
      <c r="T714574" s="33"/>
    </row>
    <row r="714591" spans="19:20">
      <c r="S714591" s="33"/>
      <c r="T714591" s="33"/>
    </row>
    <row r="714608" spans="19:20">
      <c r="S714608" s="33"/>
      <c r="T714608" s="33"/>
    </row>
    <row r="714625" spans="19:20">
      <c r="S714625" s="33"/>
      <c r="T714625" s="33"/>
    </row>
    <row r="714642" spans="19:20">
      <c r="S714642" s="33"/>
      <c r="T714642" s="33"/>
    </row>
    <row r="714659" spans="19:20">
      <c r="S714659" s="33"/>
      <c r="T714659" s="33"/>
    </row>
    <row r="714676" spans="19:20">
      <c r="S714676" s="33"/>
      <c r="T714676" s="33"/>
    </row>
    <row r="714693" spans="19:20">
      <c r="S714693" s="33"/>
      <c r="T714693" s="33"/>
    </row>
    <row r="714710" spans="19:20">
      <c r="S714710" s="33"/>
      <c r="T714710" s="33"/>
    </row>
    <row r="714727" spans="19:20">
      <c r="S714727" s="33"/>
      <c r="T714727" s="33"/>
    </row>
    <row r="714744" spans="19:20">
      <c r="S714744" s="33"/>
      <c r="T714744" s="33"/>
    </row>
    <row r="714761" spans="19:20">
      <c r="S714761" s="33"/>
      <c r="T714761" s="33"/>
    </row>
    <row r="714778" spans="19:20">
      <c r="S714778" s="33"/>
      <c r="T714778" s="33"/>
    </row>
    <row r="714795" spans="19:20">
      <c r="S714795" s="33"/>
      <c r="T714795" s="33"/>
    </row>
    <row r="714812" spans="19:20">
      <c r="S714812" s="33"/>
      <c r="T714812" s="33"/>
    </row>
    <row r="714829" spans="19:20">
      <c r="S714829" s="33"/>
      <c r="T714829" s="33"/>
    </row>
    <row r="714846" spans="19:20">
      <c r="S714846" s="33"/>
      <c r="T714846" s="33"/>
    </row>
    <row r="714863" spans="19:20">
      <c r="S714863" s="33"/>
      <c r="T714863" s="33"/>
    </row>
    <row r="714880" spans="19:20">
      <c r="S714880" s="33"/>
      <c r="T714880" s="33"/>
    </row>
    <row r="714897" spans="19:20">
      <c r="S714897" s="33"/>
      <c r="T714897" s="33"/>
    </row>
    <row r="714914" spans="19:20">
      <c r="S714914" s="33"/>
      <c r="T714914" s="33"/>
    </row>
    <row r="714931" spans="19:20">
      <c r="S714931" s="33"/>
      <c r="T714931" s="33"/>
    </row>
    <row r="714948" spans="19:20">
      <c r="S714948" s="33"/>
      <c r="T714948" s="33"/>
    </row>
    <row r="714965" spans="19:20">
      <c r="S714965" s="33"/>
      <c r="T714965" s="33"/>
    </row>
    <row r="714982" spans="19:20">
      <c r="S714982" s="33"/>
      <c r="T714982" s="33"/>
    </row>
    <row r="714999" spans="19:20">
      <c r="S714999" s="33"/>
      <c r="T714999" s="33"/>
    </row>
    <row r="715016" spans="19:20">
      <c r="S715016" s="33"/>
      <c r="T715016" s="33"/>
    </row>
    <row r="715033" spans="19:20">
      <c r="S715033" s="33"/>
      <c r="T715033" s="33"/>
    </row>
    <row r="715050" spans="19:20">
      <c r="S715050" s="33"/>
      <c r="T715050" s="33"/>
    </row>
    <row r="715067" spans="19:20">
      <c r="S715067" s="33"/>
      <c r="T715067" s="33"/>
    </row>
    <row r="715084" spans="19:20">
      <c r="S715084" s="33"/>
      <c r="T715084" s="33"/>
    </row>
    <row r="715101" spans="19:20">
      <c r="S715101" s="33"/>
      <c r="T715101" s="33"/>
    </row>
    <row r="715118" spans="19:20">
      <c r="S715118" s="33"/>
      <c r="T715118" s="33"/>
    </row>
    <row r="715135" spans="19:20">
      <c r="S715135" s="33"/>
      <c r="T715135" s="33"/>
    </row>
    <row r="715152" spans="19:20">
      <c r="S715152" s="33"/>
      <c r="T715152" s="33"/>
    </row>
    <row r="715169" spans="19:20">
      <c r="S715169" s="33"/>
      <c r="T715169" s="33"/>
    </row>
    <row r="715186" spans="19:20">
      <c r="S715186" s="33"/>
      <c r="T715186" s="33"/>
    </row>
    <row r="715203" spans="19:20">
      <c r="S715203" s="33"/>
      <c r="T715203" s="33"/>
    </row>
    <row r="715220" spans="19:20">
      <c r="S715220" s="33"/>
      <c r="T715220" s="33"/>
    </row>
    <row r="715237" spans="19:20">
      <c r="S715237" s="33"/>
      <c r="T715237" s="33"/>
    </row>
    <row r="715254" spans="19:20">
      <c r="S715254" s="33"/>
      <c r="T715254" s="33"/>
    </row>
    <row r="715271" spans="19:20">
      <c r="S715271" s="33"/>
      <c r="T715271" s="33"/>
    </row>
    <row r="715288" spans="19:20">
      <c r="S715288" s="33"/>
      <c r="T715288" s="33"/>
    </row>
    <row r="715305" spans="19:20">
      <c r="S715305" s="33"/>
      <c r="T715305" s="33"/>
    </row>
    <row r="715322" spans="19:20">
      <c r="S715322" s="33"/>
      <c r="T715322" s="33"/>
    </row>
    <row r="715339" spans="19:20">
      <c r="S715339" s="33"/>
      <c r="T715339" s="33"/>
    </row>
    <row r="715356" spans="19:20">
      <c r="S715356" s="33"/>
      <c r="T715356" s="33"/>
    </row>
    <row r="715373" spans="19:20">
      <c r="S715373" s="33"/>
      <c r="T715373" s="33"/>
    </row>
    <row r="715390" spans="19:20">
      <c r="S715390" s="33"/>
      <c r="T715390" s="33"/>
    </row>
    <row r="715407" spans="19:20">
      <c r="S715407" s="33"/>
      <c r="T715407" s="33"/>
    </row>
    <row r="715424" spans="19:20">
      <c r="S715424" s="33"/>
      <c r="T715424" s="33"/>
    </row>
    <row r="715441" spans="19:20">
      <c r="S715441" s="33"/>
      <c r="T715441" s="33"/>
    </row>
    <row r="715458" spans="19:20">
      <c r="S715458" s="33"/>
      <c r="T715458" s="33"/>
    </row>
    <row r="715475" spans="19:20">
      <c r="S715475" s="33"/>
      <c r="T715475" s="33"/>
    </row>
    <row r="715492" spans="19:20">
      <c r="S715492" s="33"/>
      <c r="T715492" s="33"/>
    </row>
    <row r="715509" spans="19:20">
      <c r="S715509" s="33"/>
      <c r="T715509" s="33"/>
    </row>
    <row r="715526" spans="19:20">
      <c r="S715526" s="33"/>
      <c r="T715526" s="33"/>
    </row>
    <row r="715543" spans="19:20">
      <c r="S715543" s="33"/>
      <c r="T715543" s="33"/>
    </row>
    <row r="715560" spans="19:20">
      <c r="S715560" s="33"/>
      <c r="T715560" s="33"/>
    </row>
    <row r="715577" spans="19:20">
      <c r="S715577" s="33"/>
      <c r="T715577" s="33"/>
    </row>
    <row r="715594" spans="19:20">
      <c r="S715594" s="33"/>
      <c r="T715594" s="33"/>
    </row>
    <row r="715611" spans="19:20">
      <c r="S715611" s="33"/>
      <c r="T715611" s="33"/>
    </row>
    <row r="715628" spans="19:20">
      <c r="S715628" s="33"/>
      <c r="T715628" s="33"/>
    </row>
    <row r="715645" spans="19:20">
      <c r="S715645" s="33"/>
      <c r="T715645" s="33"/>
    </row>
    <row r="715662" spans="19:20">
      <c r="S715662" s="33"/>
      <c r="T715662" s="33"/>
    </row>
    <row r="715679" spans="19:20">
      <c r="S715679" s="33"/>
      <c r="T715679" s="33"/>
    </row>
    <row r="715696" spans="19:20">
      <c r="S715696" s="33"/>
      <c r="T715696" s="33"/>
    </row>
    <row r="715713" spans="19:20">
      <c r="S715713" s="33"/>
      <c r="T715713" s="33"/>
    </row>
    <row r="715730" spans="19:20">
      <c r="S715730" s="33"/>
      <c r="T715730" s="33"/>
    </row>
    <row r="715747" spans="19:20">
      <c r="S715747" s="33"/>
      <c r="T715747" s="33"/>
    </row>
    <row r="715764" spans="19:20">
      <c r="S715764" s="33"/>
      <c r="T715764" s="33"/>
    </row>
    <row r="715781" spans="19:20">
      <c r="S715781" s="33"/>
      <c r="T715781" s="33"/>
    </row>
    <row r="715798" spans="19:20">
      <c r="S715798" s="33"/>
      <c r="T715798" s="33"/>
    </row>
    <row r="715815" spans="19:20">
      <c r="S715815" s="33"/>
      <c r="T715815" s="33"/>
    </row>
    <row r="715832" spans="19:20">
      <c r="S715832" s="33"/>
      <c r="T715832" s="33"/>
    </row>
    <row r="715849" spans="19:20">
      <c r="S715849" s="33"/>
      <c r="T715849" s="33"/>
    </row>
    <row r="715866" spans="19:20">
      <c r="S715866" s="33"/>
      <c r="T715866" s="33"/>
    </row>
    <row r="715883" spans="19:20">
      <c r="S715883" s="33"/>
      <c r="T715883" s="33"/>
    </row>
    <row r="715900" spans="19:20">
      <c r="S715900" s="33"/>
      <c r="T715900" s="33"/>
    </row>
    <row r="715917" spans="19:20">
      <c r="S715917" s="33"/>
      <c r="T715917" s="33"/>
    </row>
    <row r="715934" spans="19:20">
      <c r="S715934" s="33"/>
      <c r="T715934" s="33"/>
    </row>
    <row r="715951" spans="19:20">
      <c r="S715951" s="33"/>
      <c r="T715951" s="33"/>
    </row>
    <row r="715968" spans="19:20">
      <c r="S715968" s="33"/>
      <c r="T715968" s="33"/>
    </row>
    <row r="715985" spans="19:20">
      <c r="S715985" s="33"/>
      <c r="T715985" s="33"/>
    </row>
    <row r="716002" spans="19:20">
      <c r="S716002" s="33"/>
      <c r="T716002" s="33"/>
    </row>
    <row r="716019" spans="19:20">
      <c r="S716019" s="33"/>
      <c r="T716019" s="33"/>
    </row>
    <row r="716036" spans="19:20">
      <c r="S716036" s="33"/>
      <c r="T716036" s="33"/>
    </row>
    <row r="716053" spans="19:20">
      <c r="S716053" s="33"/>
      <c r="T716053" s="33"/>
    </row>
    <row r="716070" spans="19:20">
      <c r="S716070" s="33"/>
      <c r="T716070" s="33"/>
    </row>
    <row r="716087" spans="19:20">
      <c r="S716087" s="33"/>
      <c r="T716087" s="33"/>
    </row>
    <row r="716104" spans="19:20">
      <c r="S716104" s="33"/>
      <c r="T716104" s="33"/>
    </row>
    <row r="716121" spans="19:20">
      <c r="S716121" s="33"/>
      <c r="T716121" s="33"/>
    </row>
    <row r="716138" spans="19:20">
      <c r="S716138" s="33"/>
      <c r="T716138" s="33"/>
    </row>
    <row r="716155" spans="19:20">
      <c r="S716155" s="33"/>
      <c r="T716155" s="33"/>
    </row>
    <row r="716172" spans="19:20">
      <c r="S716172" s="33"/>
      <c r="T716172" s="33"/>
    </row>
    <row r="716189" spans="19:20">
      <c r="S716189" s="33"/>
      <c r="T716189" s="33"/>
    </row>
    <row r="716206" spans="19:20">
      <c r="S716206" s="33"/>
      <c r="T716206" s="33"/>
    </row>
    <row r="716223" spans="19:20">
      <c r="S716223" s="33"/>
      <c r="T716223" s="33"/>
    </row>
    <row r="716240" spans="19:20">
      <c r="S716240" s="33"/>
      <c r="T716240" s="33"/>
    </row>
    <row r="716257" spans="19:20">
      <c r="S716257" s="33"/>
      <c r="T716257" s="33"/>
    </row>
    <row r="716274" spans="19:20">
      <c r="S716274" s="33"/>
      <c r="T716274" s="33"/>
    </row>
    <row r="716291" spans="19:20">
      <c r="S716291" s="33"/>
      <c r="T716291" s="33"/>
    </row>
    <row r="716308" spans="19:20">
      <c r="S716308" s="33"/>
      <c r="T716308" s="33"/>
    </row>
    <row r="716325" spans="19:20">
      <c r="S716325" s="33"/>
      <c r="T716325" s="33"/>
    </row>
    <row r="716342" spans="19:20">
      <c r="S716342" s="33"/>
      <c r="T716342" s="33"/>
    </row>
    <row r="716359" spans="19:20">
      <c r="S716359" s="33"/>
      <c r="T716359" s="33"/>
    </row>
    <row r="716376" spans="19:20">
      <c r="S716376" s="33"/>
      <c r="T716376" s="33"/>
    </row>
    <row r="716393" spans="19:20">
      <c r="S716393" s="33"/>
      <c r="T716393" s="33"/>
    </row>
    <row r="716410" spans="19:20">
      <c r="S716410" s="33"/>
      <c r="T716410" s="33"/>
    </row>
    <row r="716427" spans="19:20">
      <c r="S716427" s="33"/>
      <c r="T716427" s="33"/>
    </row>
    <row r="716444" spans="19:20">
      <c r="S716444" s="33"/>
      <c r="T716444" s="33"/>
    </row>
    <row r="716461" spans="19:20">
      <c r="S716461" s="33"/>
      <c r="T716461" s="33"/>
    </row>
    <row r="716478" spans="19:20">
      <c r="S716478" s="33"/>
      <c r="T716478" s="33"/>
    </row>
    <row r="716495" spans="19:20">
      <c r="S716495" s="33"/>
      <c r="T716495" s="33"/>
    </row>
    <row r="716512" spans="19:20">
      <c r="S716512" s="33"/>
      <c r="T716512" s="33"/>
    </row>
    <row r="716529" spans="19:20">
      <c r="S716529" s="33"/>
      <c r="T716529" s="33"/>
    </row>
    <row r="716546" spans="19:20">
      <c r="S716546" s="33"/>
      <c r="T716546" s="33"/>
    </row>
    <row r="716563" spans="19:20">
      <c r="S716563" s="33"/>
      <c r="T716563" s="33"/>
    </row>
    <row r="716580" spans="19:20">
      <c r="S716580" s="33"/>
      <c r="T716580" s="33"/>
    </row>
    <row r="716597" spans="19:20">
      <c r="S716597" s="33"/>
      <c r="T716597" s="33"/>
    </row>
    <row r="716614" spans="19:20">
      <c r="S716614" s="33"/>
      <c r="T716614" s="33"/>
    </row>
    <row r="716631" spans="19:20">
      <c r="S716631" s="33"/>
      <c r="T716631" s="33"/>
    </row>
    <row r="716648" spans="19:20">
      <c r="S716648" s="33"/>
      <c r="T716648" s="33"/>
    </row>
    <row r="716665" spans="19:20">
      <c r="S716665" s="33"/>
      <c r="T716665" s="33"/>
    </row>
    <row r="716682" spans="19:20">
      <c r="S716682" s="33"/>
      <c r="T716682" s="33"/>
    </row>
    <row r="716699" spans="19:20">
      <c r="S716699" s="33"/>
      <c r="T716699" s="33"/>
    </row>
    <row r="716716" spans="19:20">
      <c r="S716716" s="33"/>
      <c r="T716716" s="33"/>
    </row>
    <row r="716733" spans="19:20">
      <c r="S716733" s="33"/>
      <c r="T716733" s="33"/>
    </row>
    <row r="716750" spans="19:20">
      <c r="S716750" s="33"/>
      <c r="T716750" s="33"/>
    </row>
    <row r="716767" spans="19:20">
      <c r="S716767" s="33"/>
      <c r="T716767" s="33"/>
    </row>
    <row r="716784" spans="19:20">
      <c r="S716784" s="33"/>
      <c r="T716784" s="33"/>
    </row>
    <row r="716801" spans="19:20">
      <c r="S716801" s="33"/>
      <c r="T716801" s="33"/>
    </row>
    <row r="716818" spans="19:20">
      <c r="S716818" s="33"/>
      <c r="T716818" s="33"/>
    </row>
    <row r="716835" spans="19:20">
      <c r="S716835" s="33"/>
      <c r="T716835" s="33"/>
    </row>
    <row r="716852" spans="19:20">
      <c r="S716852" s="33"/>
      <c r="T716852" s="33"/>
    </row>
    <row r="716869" spans="19:20">
      <c r="S716869" s="33"/>
      <c r="T716869" s="33"/>
    </row>
    <row r="716886" spans="19:20">
      <c r="S716886" s="33"/>
      <c r="T716886" s="33"/>
    </row>
    <row r="716903" spans="19:20">
      <c r="S716903" s="33"/>
      <c r="T716903" s="33"/>
    </row>
    <row r="716920" spans="19:20">
      <c r="S716920" s="33"/>
      <c r="T716920" s="33"/>
    </row>
    <row r="716937" spans="19:20">
      <c r="S716937" s="33"/>
      <c r="T716937" s="33"/>
    </row>
    <row r="716954" spans="19:20">
      <c r="S716954" s="33"/>
      <c r="T716954" s="33"/>
    </row>
    <row r="716971" spans="19:20">
      <c r="S716971" s="33"/>
      <c r="T716971" s="33"/>
    </row>
    <row r="716988" spans="19:20">
      <c r="S716988" s="33"/>
      <c r="T716988" s="33"/>
    </row>
    <row r="717005" spans="19:20">
      <c r="S717005" s="33"/>
      <c r="T717005" s="33"/>
    </row>
    <row r="717022" spans="19:20">
      <c r="S717022" s="33"/>
      <c r="T717022" s="33"/>
    </row>
    <row r="717039" spans="19:20">
      <c r="S717039" s="33"/>
      <c r="T717039" s="33"/>
    </row>
    <row r="717056" spans="19:20">
      <c r="S717056" s="33"/>
      <c r="T717056" s="33"/>
    </row>
    <row r="717073" spans="19:20">
      <c r="S717073" s="33"/>
      <c r="T717073" s="33"/>
    </row>
    <row r="717090" spans="19:20">
      <c r="S717090" s="33"/>
      <c r="T717090" s="33"/>
    </row>
    <row r="717107" spans="19:20">
      <c r="S717107" s="33"/>
      <c r="T717107" s="33"/>
    </row>
    <row r="717124" spans="19:20">
      <c r="S717124" s="33"/>
      <c r="T717124" s="33"/>
    </row>
    <row r="717141" spans="19:20">
      <c r="S717141" s="33"/>
      <c r="T717141" s="33"/>
    </row>
    <row r="717158" spans="19:20">
      <c r="S717158" s="33"/>
      <c r="T717158" s="33"/>
    </row>
    <row r="717175" spans="19:20">
      <c r="S717175" s="33"/>
      <c r="T717175" s="33"/>
    </row>
    <row r="717192" spans="19:20">
      <c r="S717192" s="33"/>
      <c r="T717192" s="33"/>
    </row>
    <row r="717209" spans="19:20">
      <c r="S717209" s="33"/>
      <c r="T717209" s="33"/>
    </row>
    <row r="717226" spans="19:20">
      <c r="S717226" s="33"/>
      <c r="T717226" s="33"/>
    </row>
    <row r="717243" spans="19:20">
      <c r="S717243" s="33"/>
      <c r="T717243" s="33"/>
    </row>
    <row r="717260" spans="19:20">
      <c r="S717260" s="33"/>
      <c r="T717260" s="33"/>
    </row>
    <row r="717277" spans="19:20">
      <c r="S717277" s="33"/>
      <c r="T717277" s="33"/>
    </row>
    <row r="717294" spans="19:20">
      <c r="S717294" s="33"/>
      <c r="T717294" s="33"/>
    </row>
    <row r="717311" spans="19:20">
      <c r="S717311" s="33"/>
      <c r="T717311" s="33"/>
    </row>
    <row r="717328" spans="19:20">
      <c r="S717328" s="33"/>
      <c r="T717328" s="33"/>
    </row>
    <row r="717345" spans="19:20">
      <c r="S717345" s="33"/>
      <c r="T717345" s="33"/>
    </row>
    <row r="717362" spans="19:20">
      <c r="S717362" s="33"/>
      <c r="T717362" s="33"/>
    </row>
    <row r="717379" spans="19:20">
      <c r="S717379" s="33"/>
      <c r="T717379" s="33"/>
    </row>
    <row r="717396" spans="19:20">
      <c r="S717396" s="33"/>
      <c r="T717396" s="33"/>
    </row>
    <row r="717413" spans="19:20">
      <c r="S717413" s="33"/>
      <c r="T717413" s="33"/>
    </row>
    <row r="717430" spans="19:20">
      <c r="S717430" s="33"/>
      <c r="T717430" s="33"/>
    </row>
    <row r="717447" spans="19:20">
      <c r="S717447" s="33"/>
      <c r="T717447" s="33"/>
    </row>
    <row r="717464" spans="19:20">
      <c r="S717464" s="33"/>
      <c r="T717464" s="33"/>
    </row>
    <row r="717481" spans="19:20">
      <c r="S717481" s="33"/>
      <c r="T717481" s="33"/>
    </row>
    <row r="717498" spans="19:20">
      <c r="S717498" s="33"/>
      <c r="T717498" s="33"/>
    </row>
    <row r="717515" spans="19:20">
      <c r="S717515" s="33"/>
      <c r="T717515" s="33"/>
    </row>
    <row r="717532" spans="19:20">
      <c r="S717532" s="33"/>
      <c r="T717532" s="33"/>
    </row>
    <row r="717549" spans="19:20">
      <c r="S717549" s="33"/>
      <c r="T717549" s="33"/>
    </row>
    <row r="717566" spans="19:20">
      <c r="S717566" s="33"/>
      <c r="T717566" s="33"/>
    </row>
    <row r="717583" spans="19:20">
      <c r="S717583" s="33"/>
      <c r="T717583" s="33"/>
    </row>
    <row r="717600" spans="19:20">
      <c r="S717600" s="33"/>
      <c r="T717600" s="33"/>
    </row>
    <row r="717617" spans="19:20">
      <c r="S717617" s="33"/>
      <c r="T717617" s="33"/>
    </row>
    <row r="717634" spans="19:20">
      <c r="S717634" s="33"/>
      <c r="T717634" s="33"/>
    </row>
    <row r="717651" spans="19:20">
      <c r="S717651" s="33"/>
      <c r="T717651" s="33"/>
    </row>
    <row r="717668" spans="19:20">
      <c r="S717668" s="33"/>
      <c r="T717668" s="33"/>
    </row>
    <row r="717685" spans="19:20">
      <c r="S717685" s="33"/>
      <c r="T717685" s="33"/>
    </row>
    <row r="717702" spans="19:20">
      <c r="S717702" s="33"/>
      <c r="T717702" s="33"/>
    </row>
    <row r="717719" spans="19:20">
      <c r="S717719" s="33"/>
      <c r="T717719" s="33"/>
    </row>
    <row r="717736" spans="19:20">
      <c r="S717736" s="33"/>
      <c r="T717736" s="33"/>
    </row>
    <row r="717753" spans="19:20">
      <c r="S717753" s="33"/>
      <c r="T717753" s="33"/>
    </row>
    <row r="717770" spans="19:20">
      <c r="S717770" s="33"/>
      <c r="T717770" s="33"/>
    </row>
    <row r="717787" spans="19:20">
      <c r="S717787" s="33"/>
      <c r="T717787" s="33"/>
    </row>
    <row r="717804" spans="19:20">
      <c r="S717804" s="33"/>
      <c r="T717804" s="33"/>
    </row>
    <row r="717821" spans="19:20">
      <c r="S717821" s="33"/>
      <c r="T717821" s="33"/>
    </row>
    <row r="717838" spans="19:20">
      <c r="S717838" s="33"/>
      <c r="T717838" s="33"/>
    </row>
    <row r="717855" spans="19:20">
      <c r="S717855" s="33"/>
      <c r="T717855" s="33"/>
    </row>
    <row r="717872" spans="19:20">
      <c r="S717872" s="33"/>
      <c r="T717872" s="33"/>
    </row>
    <row r="717889" spans="19:20">
      <c r="S717889" s="33"/>
      <c r="T717889" s="33"/>
    </row>
    <row r="717906" spans="19:20">
      <c r="S717906" s="33"/>
      <c r="T717906" s="33"/>
    </row>
    <row r="717923" spans="19:20">
      <c r="S717923" s="33"/>
      <c r="T717923" s="33"/>
    </row>
    <row r="717940" spans="19:20">
      <c r="S717940" s="33"/>
      <c r="T717940" s="33"/>
    </row>
    <row r="717957" spans="19:20">
      <c r="S717957" s="33"/>
      <c r="T717957" s="33"/>
    </row>
    <row r="717974" spans="19:20">
      <c r="S717974" s="33"/>
      <c r="T717974" s="33"/>
    </row>
    <row r="717991" spans="19:20">
      <c r="S717991" s="33"/>
      <c r="T717991" s="33"/>
    </row>
    <row r="718008" spans="19:20">
      <c r="S718008" s="33"/>
      <c r="T718008" s="33"/>
    </row>
    <row r="718025" spans="19:20">
      <c r="S718025" s="33"/>
      <c r="T718025" s="33"/>
    </row>
    <row r="718042" spans="19:20">
      <c r="S718042" s="33"/>
      <c r="T718042" s="33"/>
    </row>
    <row r="718059" spans="19:20">
      <c r="S718059" s="33"/>
      <c r="T718059" s="33"/>
    </row>
    <row r="718076" spans="19:20">
      <c r="S718076" s="33"/>
      <c r="T718076" s="33"/>
    </row>
    <row r="718093" spans="19:20">
      <c r="S718093" s="33"/>
      <c r="T718093" s="33"/>
    </row>
    <row r="718110" spans="19:20">
      <c r="S718110" s="33"/>
      <c r="T718110" s="33"/>
    </row>
    <row r="718127" spans="19:20">
      <c r="S718127" s="33"/>
      <c r="T718127" s="33"/>
    </row>
    <row r="718144" spans="19:20">
      <c r="S718144" s="33"/>
      <c r="T718144" s="33"/>
    </row>
    <row r="718161" spans="19:20">
      <c r="S718161" s="33"/>
      <c r="T718161" s="33"/>
    </row>
    <row r="718178" spans="19:20">
      <c r="S718178" s="33"/>
      <c r="T718178" s="33"/>
    </row>
    <row r="718195" spans="19:20">
      <c r="S718195" s="33"/>
      <c r="T718195" s="33"/>
    </row>
    <row r="718212" spans="19:20">
      <c r="S718212" s="33"/>
      <c r="T718212" s="33"/>
    </row>
    <row r="718229" spans="19:20">
      <c r="S718229" s="33"/>
      <c r="T718229" s="33"/>
    </row>
    <row r="718246" spans="19:20">
      <c r="S718246" s="33"/>
      <c r="T718246" s="33"/>
    </row>
    <row r="718263" spans="19:20">
      <c r="S718263" s="33"/>
      <c r="T718263" s="33"/>
    </row>
    <row r="718280" spans="19:20">
      <c r="S718280" s="33"/>
      <c r="T718280" s="33"/>
    </row>
    <row r="718297" spans="19:20">
      <c r="S718297" s="33"/>
      <c r="T718297" s="33"/>
    </row>
    <row r="718314" spans="19:20">
      <c r="S718314" s="33"/>
      <c r="T718314" s="33"/>
    </row>
    <row r="718331" spans="19:20">
      <c r="S718331" s="33"/>
      <c r="T718331" s="33"/>
    </row>
    <row r="718348" spans="19:20">
      <c r="S718348" s="33"/>
      <c r="T718348" s="33"/>
    </row>
    <row r="718365" spans="19:20">
      <c r="S718365" s="33"/>
      <c r="T718365" s="33"/>
    </row>
    <row r="718382" spans="19:20">
      <c r="S718382" s="33"/>
      <c r="T718382" s="33"/>
    </row>
    <row r="718399" spans="19:20">
      <c r="S718399" s="33"/>
      <c r="T718399" s="33"/>
    </row>
    <row r="718416" spans="19:20">
      <c r="S718416" s="33"/>
      <c r="T718416" s="33"/>
    </row>
    <row r="718433" spans="19:20">
      <c r="S718433" s="33"/>
      <c r="T718433" s="33"/>
    </row>
    <row r="718450" spans="19:20">
      <c r="S718450" s="33"/>
      <c r="T718450" s="33"/>
    </row>
    <row r="718467" spans="19:20">
      <c r="S718467" s="33"/>
      <c r="T718467" s="33"/>
    </row>
    <row r="718484" spans="19:20">
      <c r="S718484" s="33"/>
      <c r="T718484" s="33"/>
    </row>
    <row r="718501" spans="19:20">
      <c r="S718501" s="33"/>
      <c r="T718501" s="33"/>
    </row>
    <row r="718518" spans="19:20">
      <c r="S718518" s="33"/>
      <c r="T718518" s="33"/>
    </row>
    <row r="718535" spans="19:20">
      <c r="S718535" s="33"/>
      <c r="T718535" s="33"/>
    </row>
    <row r="718552" spans="19:20">
      <c r="S718552" s="33"/>
      <c r="T718552" s="33"/>
    </row>
    <row r="718569" spans="19:20">
      <c r="S718569" s="33"/>
      <c r="T718569" s="33"/>
    </row>
    <row r="718586" spans="19:20">
      <c r="S718586" s="33"/>
      <c r="T718586" s="33"/>
    </row>
    <row r="718603" spans="19:20">
      <c r="S718603" s="33"/>
      <c r="T718603" s="33"/>
    </row>
    <row r="718620" spans="19:20">
      <c r="S718620" s="33"/>
      <c r="T718620" s="33"/>
    </row>
    <row r="718637" spans="19:20">
      <c r="S718637" s="33"/>
      <c r="T718637" s="33"/>
    </row>
    <row r="718654" spans="19:20">
      <c r="S718654" s="33"/>
      <c r="T718654" s="33"/>
    </row>
    <row r="718671" spans="19:20">
      <c r="S718671" s="33"/>
      <c r="T718671" s="33"/>
    </row>
    <row r="718688" spans="19:20">
      <c r="S718688" s="33"/>
      <c r="T718688" s="33"/>
    </row>
    <row r="718705" spans="19:20">
      <c r="S718705" s="33"/>
      <c r="T718705" s="33"/>
    </row>
    <row r="718722" spans="19:20">
      <c r="S718722" s="33"/>
      <c r="T718722" s="33"/>
    </row>
    <row r="718739" spans="19:20">
      <c r="S718739" s="33"/>
      <c r="T718739" s="33"/>
    </row>
    <row r="718756" spans="19:20">
      <c r="S718756" s="33"/>
      <c r="T718756" s="33"/>
    </row>
    <row r="718773" spans="19:20">
      <c r="S718773" s="33"/>
      <c r="T718773" s="33"/>
    </row>
    <row r="718790" spans="19:20">
      <c r="S718790" s="33"/>
      <c r="T718790" s="33"/>
    </row>
    <row r="718807" spans="19:20">
      <c r="S718807" s="33"/>
      <c r="T718807" s="33"/>
    </row>
    <row r="718824" spans="19:20">
      <c r="S718824" s="33"/>
      <c r="T718824" s="33"/>
    </row>
    <row r="718841" spans="19:20">
      <c r="S718841" s="33"/>
      <c r="T718841" s="33"/>
    </row>
    <row r="718858" spans="19:20">
      <c r="S718858" s="33"/>
      <c r="T718858" s="33"/>
    </row>
    <row r="718875" spans="19:20">
      <c r="S718875" s="33"/>
      <c r="T718875" s="33"/>
    </row>
    <row r="718892" spans="19:20">
      <c r="S718892" s="33"/>
      <c r="T718892" s="33"/>
    </row>
    <row r="718909" spans="19:20">
      <c r="S718909" s="33"/>
      <c r="T718909" s="33"/>
    </row>
    <row r="718926" spans="19:20">
      <c r="S718926" s="33"/>
      <c r="T718926" s="33"/>
    </row>
    <row r="718943" spans="19:20">
      <c r="S718943" s="33"/>
      <c r="T718943" s="33"/>
    </row>
    <row r="718960" spans="19:20">
      <c r="S718960" s="33"/>
      <c r="T718960" s="33"/>
    </row>
    <row r="718977" spans="19:20">
      <c r="S718977" s="33"/>
      <c r="T718977" s="33"/>
    </row>
    <row r="718994" spans="19:20">
      <c r="S718994" s="33"/>
      <c r="T718994" s="33"/>
    </row>
    <row r="719011" spans="19:20">
      <c r="S719011" s="33"/>
      <c r="T719011" s="33"/>
    </row>
    <row r="719028" spans="19:20">
      <c r="S719028" s="33"/>
      <c r="T719028" s="33"/>
    </row>
    <row r="719045" spans="19:20">
      <c r="S719045" s="33"/>
      <c r="T719045" s="33"/>
    </row>
    <row r="719062" spans="19:20">
      <c r="S719062" s="33"/>
      <c r="T719062" s="33"/>
    </row>
    <row r="719079" spans="19:20">
      <c r="S719079" s="33"/>
      <c r="T719079" s="33"/>
    </row>
    <row r="719096" spans="19:20">
      <c r="S719096" s="33"/>
      <c r="T719096" s="33"/>
    </row>
    <row r="719113" spans="19:20">
      <c r="S719113" s="33"/>
      <c r="T719113" s="33"/>
    </row>
    <row r="719130" spans="19:20">
      <c r="S719130" s="33"/>
      <c r="T719130" s="33"/>
    </row>
    <row r="719147" spans="19:20">
      <c r="S719147" s="33"/>
      <c r="T719147" s="33"/>
    </row>
    <row r="719164" spans="19:20">
      <c r="S719164" s="33"/>
      <c r="T719164" s="33"/>
    </row>
    <row r="719181" spans="19:20">
      <c r="S719181" s="33"/>
      <c r="T719181" s="33"/>
    </row>
    <row r="719198" spans="19:20">
      <c r="S719198" s="33"/>
      <c r="T719198" s="33"/>
    </row>
    <row r="719215" spans="19:20">
      <c r="S719215" s="33"/>
      <c r="T719215" s="33"/>
    </row>
    <row r="719232" spans="19:20">
      <c r="S719232" s="33"/>
      <c r="T719232" s="33"/>
    </row>
    <row r="719249" spans="19:20">
      <c r="S719249" s="33"/>
      <c r="T719249" s="33"/>
    </row>
    <row r="719266" spans="19:20">
      <c r="S719266" s="33"/>
      <c r="T719266" s="33"/>
    </row>
    <row r="719283" spans="19:20">
      <c r="S719283" s="33"/>
      <c r="T719283" s="33"/>
    </row>
    <row r="719300" spans="19:20">
      <c r="S719300" s="33"/>
      <c r="T719300" s="33"/>
    </row>
    <row r="719317" spans="19:20">
      <c r="S719317" s="33"/>
      <c r="T719317" s="33"/>
    </row>
    <row r="719334" spans="19:20">
      <c r="S719334" s="33"/>
      <c r="T719334" s="33"/>
    </row>
    <row r="719351" spans="19:20">
      <c r="S719351" s="33"/>
      <c r="T719351" s="33"/>
    </row>
    <row r="719368" spans="19:20">
      <c r="S719368" s="33"/>
      <c r="T719368" s="33"/>
    </row>
    <row r="719385" spans="19:20">
      <c r="S719385" s="33"/>
      <c r="T719385" s="33"/>
    </row>
    <row r="719402" spans="19:20">
      <c r="S719402" s="33"/>
      <c r="T719402" s="33"/>
    </row>
    <row r="719419" spans="19:20">
      <c r="S719419" s="33"/>
      <c r="T719419" s="33"/>
    </row>
    <row r="719436" spans="19:20">
      <c r="S719436" s="33"/>
      <c r="T719436" s="33"/>
    </row>
    <row r="719453" spans="19:20">
      <c r="S719453" s="33"/>
      <c r="T719453" s="33"/>
    </row>
    <row r="719470" spans="19:20">
      <c r="S719470" s="33"/>
      <c r="T719470" s="33"/>
    </row>
    <row r="719487" spans="19:20">
      <c r="S719487" s="33"/>
      <c r="T719487" s="33"/>
    </row>
    <row r="719504" spans="19:20">
      <c r="S719504" s="33"/>
      <c r="T719504" s="33"/>
    </row>
    <row r="719521" spans="19:20">
      <c r="S719521" s="33"/>
      <c r="T719521" s="33"/>
    </row>
    <row r="719538" spans="19:20">
      <c r="S719538" s="33"/>
      <c r="T719538" s="33"/>
    </row>
    <row r="719555" spans="19:20">
      <c r="S719555" s="33"/>
      <c r="T719555" s="33"/>
    </row>
    <row r="719572" spans="19:20">
      <c r="S719572" s="33"/>
      <c r="T719572" s="33"/>
    </row>
    <row r="719589" spans="19:20">
      <c r="S719589" s="33"/>
      <c r="T719589" s="33"/>
    </row>
    <row r="719606" spans="19:20">
      <c r="S719606" s="33"/>
      <c r="T719606" s="33"/>
    </row>
    <row r="719623" spans="19:20">
      <c r="S719623" s="33"/>
      <c r="T719623" s="33"/>
    </row>
    <row r="719640" spans="19:20">
      <c r="S719640" s="33"/>
      <c r="T719640" s="33"/>
    </row>
    <row r="719657" spans="19:20">
      <c r="S719657" s="33"/>
      <c r="T719657" s="33"/>
    </row>
    <row r="719674" spans="19:20">
      <c r="S719674" s="33"/>
      <c r="T719674" s="33"/>
    </row>
    <row r="719691" spans="19:20">
      <c r="S719691" s="33"/>
      <c r="T719691" s="33"/>
    </row>
    <row r="719708" spans="19:20">
      <c r="S719708" s="33"/>
      <c r="T719708" s="33"/>
    </row>
    <row r="719725" spans="19:20">
      <c r="S719725" s="33"/>
      <c r="T719725" s="33"/>
    </row>
    <row r="719742" spans="19:20">
      <c r="S719742" s="33"/>
      <c r="T719742" s="33"/>
    </row>
    <row r="719759" spans="19:20">
      <c r="S719759" s="33"/>
      <c r="T719759" s="33"/>
    </row>
    <row r="719776" spans="19:20">
      <c r="S719776" s="33"/>
      <c r="T719776" s="33"/>
    </row>
    <row r="719793" spans="19:20">
      <c r="S719793" s="33"/>
      <c r="T719793" s="33"/>
    </row>
    <row r="719810" spans="19:20">
      <c r="S719810" s="33"/>
      <c r="T719810" s="33"/>
    </row>
    <row r="719827" spans="19:20">
      <c r="S719827" s="33"/>
      <c r="T719827" s="33"/>
    </row>
    <row r="719844" spans="19:20">
      <c r="S719844" s="33"/>
      <c r="T719844" s="33"/>
    </row>
    <row r="719861" spans="19:20">
      <c r="S719861" s="33"/>
      <c r="T719861" s="33"/>
    </row>
    <row r="719878" spans="19:20">
      <c r="S719878" s="33"/>
      <c r="T719878" s="33"/>
    </row>
    <row r="719895" spans="19:20">
      <c r="S719895" s="33"/>
      <c r="T719895" s="33"/>
    </row>
    <row r="719912" spans="19:20">
      <c r="S719912" s="33"/>
      <c r="T719912" s="33"/>
    </row>
    <row r="719929" spans="19:20">
      <c r="S719929" s="33"/>
      <c r="T719929" s="33"/>
    </row>
    <row r="719946" spans="19:20">
      <c r="S719946" s="33"/>
      <c r="T719946" s="33"/>
    </row>
    <row r="719963" spans="19:20">
      <c r="S719963" s="33"/>
      <c r="T719963" s="33"/>
    </row>
    <row r="719980" spans="19:20">
      <c r="S719980" s="33"/>
      <c r="T719980" s="33"/>
    </row>
    <row r="719997" spans="19:20">
      <c r="S719997" s="33"/>
      <c r="T719997" s="33"/>
    </row>
    <row r="720014" spans="19:20">
      <c r="S720014" s="33"/>
      <c r="T720014" s="33"/>
    </row>
    <row r="720031" spans="19:20">
      <c r="S720031" s="33"/>
      <c r="T720031" s="33"/>
    </row>
    <row r="720048" spans="19:20">
      <c r="S720048" s="33"/>
      <c r="T720048" s="33"/>
    </row>
    <row r="720065" spans="19:20">
      <c r="S720065" s="33"/>
      <c r="T720065" s="33"/>
    </row>
    <row r="720082" spans="19:20">
      <c r="S720082" s="33"/>
      <c r="T720082" s="33"/>
    </row>
    <row r="720099" spans="19:20">
      <c r="S720099" s="33"/>
      <c r="T720099" s="33"/>
    </row>
    <row r="720116" spans="19:20">
      <c r="S720116" s="33"/>
      <c r="T720116" s="33"/>
    </row>
    <row r="720133" spans="19:20">
      <c r="S720133" s="33"/>
      <c r="T720133" s="33"/>
    </row>
    <row r="720150" spans="19:20">
      <c r="S720150" s="33"/>
      <c r="T720150" s="33"/>
    </row>
    <row r="720167" spans="19:20">
      <c r="S720167" s="33"/>
      <c r="T720167" s="33"/>
    </row>
    <row r="720184" spans="19:20">
      <c r="S720184" s="33"/>
      <c r="T720184" s="33"/>
    </row>
    <row r="720201" spans="19:20">
      <c r="S720201" s="33"/>
      <c r="T720201" s="33"/>
    </row>
    <row r="720218" spans="19:20">
      <c r="S720218" s="33"/>
      <c r="T720218" s="33"/>
    </row>
    <row r="720235" spans="19:20">
      <c r="S720235" s="33"/>
      <c r="T720235" s="33"/>
    </row>
    <row r="720252" spans="19:20">
      <c r="S720252" s="33"/>
      <c r="T720252" s="33"/>
    </row>
    <row r="720269" spans="19:20">
      <c r="S720269" s="33"/>
      <c r="T720269" s="33"/>
    </row>
    <row r="720286" spans="19:20">
      <c r="S720286" s="33"/>
      <c r="T720286" s="33"/>
    </row>
    <row r="720303" spans="19:20">
      <c r="S720303" s="33"/>
      <c r="T720303" s="33"/>
    </row>
    <row r="720320" spans="19:20">
      <c r="S720320" s="33"/>
      <c r="T720320" s="33"/>
    </row>
    <row r="720337" spans="19:20">
      <c r="S720337" s="33"/>
      <c r="T720337" s="33"/>
    </row>
    <row r="720354" spans="19:20">
      <c r="S720354" s="33"/>
      <c r="T720354" s="33"/>
    </row>
    <row r="720371" spans="19:20">
      <c r="S720371" s="33"/>
      <c r="T720371" s="33"/>
    </row>
    <row r="720388" spans="19:20">
      <c r="S720388" s="33"/>
      <c r="T720388" s="33"/>
    </row>
    <row r="720405" spans="19:20">
      <c r="S720405" s="33"/>
      <c r="T720405" s="33"/>
    </row>
    <row r="720422" spans="19:20">
      <c r="S720422" s="33"/>
      <c r="T720422" s="33"/>
    </row>
    <row r="720439" spans="19:20">
      <c r="S720439" s="33"/>
      <c r="T720439" s="33"/>
    </row>
    <row r="720456" spans="19:20">
      <c r="S720456" s="33"/>
      <c r="T720456" s="33"/>
    </row>
    <row r="720473" spans="19:20">
      <c r="S720473" s="33"/>
      <c r="T720473" s="33"/>
    </row>
    <row r="720490" spans="19:20">
      <c r="S720490" s="33"/>
      <c r="T720490" s="33"/>
    </row>
    <row r="720507" spans="19:20">
      <c r="S720507" s="33"/>
      <c r="T720507" s="33"/>
    </row>
    <row r="720524" spans="19:20">
      <c r="S720524" s="33"/>
      <c r="T720524" s="33"/>
    </row>
    <row r="720541" spans="19:20">
      <c r="S720541" s="33"/>
      <c r="T720541" s="33"/>
    </row>
    <row r="720558" spans="19:20">
      <c r="S720558" s="33"/>
      <c r="T720558" s="33"/>
    </row>
    <row r="720575" spans="19:20">
      <c r="S720575" s="33"/>
      <c r="T720575" s="33"/>
    </row>
    <row r="720592" spans="19:20">
      <c r="S720592" s="33"/>
      <c r="T720592" s="33"/>
    </row>
    <row r="720609" spans="19:20">
      <c r="S720609" s="33"/>
      <c r="T720609" s="33"/>
    </row>
    <row r="720626" spans="19:20">
      <c r="S720626" s="33"/>
      <c r="T720626" s="33"/>
    </row>
    <row r="720643" spans="19:20">
      <c r="S720643" s="33"/>
      <c r="T720643" s="33"/>
    </row>
    <row r="720660" spans="19:20">
      <c r="S720660" s="33"/>
      <c r="T720660" s="33"/>
    </row>
    <row r="720677" spans="19:20">
      <c r="S720677" s="33"/>
      <c r="T720677" s="33"/>
    </row>
    <row r="720694" spans="19:20">
      <c r="S720694" s="33"/>
      <c r="T720694" s="33"/>
    </row>
    <row r="720711" spans="19:20">
      <c r="S720711" s="33"/>
      <c r="T720711" s="33"/>
    </row>
    <row r="720728" spans="19:20">
      <c r="S720728" s="33"/>
      <c r="T720728" s="33"/>
    </row>
    <row r="720745" spans="19:20">
      <c r="S720745" s="33"/>
      <c r="T720745" s="33"/>
    </row>
    <row r="720762" spans="19:20">
      <c r="S720762" s="33"/>
      <c r="T720762" s="33"/>
    </row>
    <row r="720779" spans="19:20">
      <c r="S720779" s="33"/>
      <c r="T720779" s="33"/>
    </row>
    <row r="720796" spans="19:20">
      <c r="S720796" s="33"/>
      <c r="T720796" s="33"/>
    </row>
    <row r="720813" spans="19:20">
      <c r="S720813" s="33"/>
      <c r="T720813" s="33"/>
    </row>
    <row r="720830" spans="19:20">
      <c r="S720830" s="33"/>
      <c r="T720830" s="33"/>
    </row>
    <row r="720847" spans="19:20">
      <c r="S720847" s="33"/>
      <c r="T720847" s="33"/>
    </row>
    <row r="720864" spans="19:20">
      <c r="S720864" s="33"/>
      <c r="T720864" s="33"/>
    </row>
    <row r="720881" spans="19:20">
      <c r="S720881" s="33"/>
      <c r="T720881" s="33"/>
    </row>
    <row r="720898" spans="19:20">
      <c r="S720898" s="33"/>
      <c r="T720898" s="33"/>
    </row>
    <row r="720915" spans="19:20">
      <c r="S720915" s="33"/>
      <c r="T720915" s="33"/>
    </row>
    <row r="720932" spans="19:20">
      <c r="S720932" s="33"/>
      <c r="T720932" s="33"/>
    </row>
    <row r="720949" spans="19:20">
      <c r="S720949" s="33"/>
      <c r="T720949" s="33"/>
    </row>
    <row r="720966" spans="19:20">
      <c r="S720966" s="33"/>
      <c r="T720966" s="33"/>
    </row>
    <row r="720983" spans="19:20">
      <c r="S720983" s="33"/>
      <c r="T720983" s="33"/>
    </row>
    <row r="721000" spans="19:20">
      <c r="S721000" s="33"/>
      <c r="T721000" s="33"/>
    </row>
    <row r="721017" spans="19:20">
      <c r="S721017" s="33"/>
      <c r="T721017" s="33"/>
    </row>
    <row r="721034" spans="19:20">
      <c r="S721034" s="33"/>
      <c r="T721034" s="33"/>
    </row>
    <row r="721051" spans="19:20">
      <c r="S721051" s="33"/>
      <c r="T721051" s="33"/>
    </row>
    <row r="721068" spans="19:20">
      <c r="S721068" s="33"/>
      <c r="T721068" s="33"/>
    </row>
    <row r="721085" spans="19:20">
      <c r="S721085" s="33"/>
      <c r="T721085" s="33"/>
    </row>
    <row r="721102" spans="19:20">
      <c r="S721102" s="33"/>
      <c r="T721102" s="33"/>
    </row>
    <row r="721119" spans="19:20">
      <c r="S721119" s="33"/>
      <c r="T721119" s="33"/>
    </row>
    <row r="721136" spans="19:20">
      <c r="S721136" s="33"/>
      <c r="T721136" s="33"/>
    </row>
    <row r="721153" spans="19:20">
      <c r="S721153" s="33"/>
      <c r="T721153" s="33"/>
    </row>
    <row r="721170" spans="19:20">
      <c r="S721170" s="33"/>
      <c r="T721170" s="33"/>
    </row>
    <row r="721187" spans="19:20">
      <c r="S721187" s="33"/>
      <c r="T721187" s="33"/>
    </row>
    <row r="721204" spans="19:20">
      <c r="S721204" s="33"/>
      <c r="T721204" s="33"/>
    </row>
    <row r="721221" spans="19:20">
      <c r="S721221" s="33"/>
      <c r="T721221" s="33"/>
    </row>
    <row r="721238" spans="19:20">
      <c r="S721238" s="33"/>
      <c r="T721238" s="33"/>
    </row>
    <row r="721255" spans="19:20">
      <c r="S721255" s="33"/>
      <c r="T721255" s="33"/>
    </row>
    <row r="721272" spans="19:20">
      <c r="S721272" s="33"/>
      <c r="T721272" s="33"/>
    </row>
    <row r="721289" spans="19:20">
      <c r="S721289" s="33"/>
      <c r="T721289" s="33"/>
    </row>
    <row r="721306" spans="19:20">
      <c r="S721306" s="33"/>
      <c r="T721306" s="33"/>
    </row>
    <row r="721323" spans="19:20">
      <c r="S721323" s="33"/>
      <c r="T721323" s="33"/>
    </row>
    <row r="721340" spans="19:20">
      <c r="S721340" s="33"/>
      <c r="T721340" s="33"/>
    </row>
    <row r="721357" spans="19:20">
      <c r="S721357" s="33"/>
      <c r="T721357" s="33"/>
    </row>
    <row r="721374" spans="19:20">
      <c r="S721374" s="33"/>
      <c r="T721374" s="33"/>
    </row>
    <row r="721391" spans="19:20">
      <c r="S721391" s="33"/>
      <c r="T721391" s="33"/>
    </row>
    <row r="721408" spans="19:20">
      <c r="S721408" s="33"/>
      <c r="T721408" s="33"/>
    </row>
    <row r="721425" spans="19:20">
      <c r="S721425" s="33"/>
      <c r="T721425" s="33"/>
    </row>
    <row r="721442" spans="19:20">
      <c r="S721442" s="33"/>
      <c r="T721442" s="33"/>
    </row>
    <row r="721459" spans="19:20">
      <c r="S721459" s="33"/>
      <c r="T721459" s="33"/>
    </row>
    <row r="721476" spans="19:20">
      <c r="S721476" s="33"/>
      <c r="T721476" s="33"/>
    </row>
    <row r="721493" spans="19:20">
      <c r="S721493" s="33"/>
      <c r="T721493" s="33"/>
    </row>
    <row r="721510" spans="19:20">
      <c r="S721510" s="33"/>
      <c r="T721510" s="33"/>
    </row>
    <row r="721527" spans="19:20">
      <c r="S721527" s="33"/>
      <c r="T721527" s="33"/>
    </row>
    <row r="721544" spans="19:20">
      <c r="S721544" s="33"/>
      <c r="T721544" s="33"/>
    </row>
    <row r="721561" spans="19:20">
      <c r="S721561" s="33"/>
      <c r="T721561" s="33"/>
    </row>
    <row r="721578" spans="19:20">
      <c r="S721578" s="33"/>
      <c r="T721578" s="33"/>
    </row>
    <row r="721595" spans="19:20">
      <c r="S721595" s="33"/>
      <c r="T721595" s="33"/>
    </row>
    <row r="721612" spans="19:20">
      <c r="S721612" s="33"/>
      <c r="T721612" s="33"/>
    </row>
    <row r="721629" spans="19:20">
      <c r="S721629" s="33"/>
      <c r="T721629" s="33"/>
    </row>
    <row r="721646" spans="19:20">
      <c r="S721646" s="33"/>
      <c r="T721646" s="33"/>
    </row>
    <row r="721663" spans="19:20">
      <c r="S721663" s="33"/>
      <c r="T721663" s="33"/>
    </row>
    <row r="721680" spans="19:20">
      <c r="S721680" s="33"/>
      <c r="T721680" s="33"/>
    </row>
    <row r="721697" spans="19:20">
      <c r="S721697" s="33"/>
      <c r="T721697" s="33"/>
    </row>
    <row r="721714" spans="19:20">
      <c r="S721714" s="33"/>
      <c r="T721714" s="33"/>
    </row>
    <row r="721731" spans="19:20">
      <c r="S721731" s="33"/>
      <c r="T721731" s="33"/>
    </row>
    <row r="721748" spans="19:20">
      <c r="S721748" s="33"/>
      <c r="T721748" s="33"/>
    </row>
    <row r="721765" spans="19:20">
      <c r="S721765" s="33"/>
      <c r="T721765" s="33"/>
    </row>
    <row r="721782" spans="19:20">
      <c r="S721782" s="33"/>
      <c r="T721782" s="33"/>
    </row>
    <row r="721799" spans="19:20">
      <c r="S721799" s="33"/>
      <c r="T721799" s="33"/>
    </row>
    <row r="721816" spans="19:20">
      <c r="S721816" s="33"/>
      <c r="T721816" s="33"/>
    </row>
    <row r="721833" spans="19:20">
      <c r="S721833" s="33"/>
      <c r="T721833" s="33"/>
    </row>
    <row r="721850" spans="19:20">
      <c r="S721850" s="33"/>
      <c r="T721850" s="33"/>
    </row>
    <row r="721867" spans="19:20">
      <c r="S721867" s="33"/>
      <c r="T721867" s="33"/>
    </row>
    <row r="721884" spans="19:20">
      <c r="S721884" s="33"/>
      <c r="T721884" s="33"/>
    </row>
    <row r="721901" spans="19:20">
      <c r="S721901" s="33"/>
      <c r="T721901" s="33"/>
    </row>
    <row r="721918" spans="19:20">
      <c r="S721918" s="33"/>
      <c r="T721918" s="33"/>
    </row>
    <row r="721935" spans="19:20">
      <c r="S721935" s="33"/>
      <c r="T721935" s="33"/>
    </row>
    <row r="721952" spans="19:20">
      <c r="S721952" s="33"/>
      <c r="T721952" s="33"/>
    </row>
    <row r="721969" spans="19:20">
      <c r="S721969" s="33"/>
      <c r="T721969" s="33"/>
    </row>
    <row r="721986" spans="19:20">
      <c r="S721986" s="33"/>
      <c r="T721986" s="33"/>
    </row>
    <row r="722003" spans="19:20">
      <c r="S722003" s="33"/>
      <c r="T722003" s="33"/>
    </row>
    <row r="722020" spans="19:20">
      <c r="S722020" s="33"/>
      <c r="T722020" s="33"/>
    </row>
    <row r="722037" spans="19:20">
      <c r="S722037" s="33"/>
      <c r="T722037" s="33"/>
    </row>
    <row r="722054" spans="19:20">
      <c r="S722054" s="33"/>
      <c r="T722054" s="33"/>
    </row>
    <row r="722071" spans="19:20">
      <c r="S722071" s="33"/>
      <c r="T722071" s="33"/>
    </row>
    <row r="722088" spans="19:20">
      <c r="S722088" s="33"/>
      <c r="T722088" s="33"/>
    </row>
    <row r="722105" spans="19:20">
      <c r="S722105" s="33"/>
      <c r="T722105" s="33"/>
    </row>
    <row r="722122" spans="19:20">
      <c r="S722122" s="33"/>
      <c r="T722122" s="33"/>
    </row>
    <row r="722139" spans="19:20">
      <c r="S722139" s="33"/>
      <c r="T722139" s="33"/>
    </row>
    <row r="722156" spans="19:20">
      <c r="S722156" s="33"/>
      <c r="T722156" s="33"/>
    </row>
    <row r="722173" spans="19:20">
      <c r="S722173" s="33"/>
      <c r="T722173" s="33"/>
    </row>
    <row r="722190" spans="19:20">
      <c r="S722190" s="33"/>
      <c r="T722190" s="33"/>
    </row>
    <row r="722207" spans="19:20">
      <c r="S722207" s="33"/>
      <c r="T722207" s="33"/>
    </row>
    <row r="722224" spans="19:20">
      <c r="S722224" s="33"/>
      <c r="T722224" s="33"/>
    </row>
    <row r="722241" spans="19:20">
      <c r="S722241" s="33"/>
      <c r="T722241" s="33"/>
    </row>
    <row r="722258" spans="19:20">
      <c r="S722258" s="33"/>
      <c r="T722258" s="33"/>
    </row>
    <row r="722275" spans="19:20">
      <c r="S722275" s="33"/>
      <c r="T722275" s="33"/>
    </row>
    <row r="722292" spans="19:20">
      <c r="S722292" s="33"/>
      <c r="T722292" s="33"/>
    </row>
    <row r="722309" spans="19:20">
      <c r="S722309" s="33"/>
      <c r="T722309" s="33"/>
    </row>
    <row r="722326" spans="19:20">
      <c r="S722326" s="33"/>
      <c r="T722326" s="33"/>
    </row>
    <row r="722343" spans="19:20">
      <c r="S722343" s="33"/>
      <c r="T722343" s="33"/>
    </row>
    <row r="722360" spans="19:20">
      <c r="S722360" s="33"/>
      <c r="T722360" s="33"/>
    </row>
    <row r="722377" spans="19:20">
      <c r="S722377" s="33"/>
      <c r="T722377" s="33"/>
    </row>
    <row r="722394" spans="19:20">
      <c r="S722394" s="33"/>
      <c r="T722394" s="33"/>
    </row>
    <row r="722411" spans="19:20">
      <c r="S722411" s="33"/>
      <c r="T722411" s="33"/>
    </row>
    <row r="722428" spans="19:20">
      <c r="S722428" s="33"/>
      <c r="T722428" s="33"/>
    </row>
    <row r="722445" spans="19:20">
      <c r="S722445" s="33"/>
      <c r="T722445" s="33"/>
    </row>
    <row r="722462" spans="19:20">
      <c r="S722462" s="33"/>
      <c r="T722462" s="33"/>
    </row>
    <row r="722479" spans="19:20">
      <c r="S722479" s="33"/>
      <c r="T722479" s="33"/>
    </row>
    <row r="722496" spans="19:20">
      <c r="S722496" s="33"/>
      <c r="T722496" s="33"/>
    </row>
    <row r="722513" spans="19:20">
      <c r="S722513" s="33"/>
      <c r="T722513" s="33"/>
    </row>
    <row r="722530" spans="19:20">
      <c r="S722530" s="33"/>
      <c r="T722530" s="33"/>
    </row>
    <row r="722547" spans="19:20">
      <c r="S722547" s="33"/>
      <c r="T722547" s="33"/>
    </row>
    <row r="722564" spans="19:20">
      <c r="S722564" s="33"/>
      <c r="T722564" s="33"/>
    </row>
    <row r="722581" spans="19:20">
      <c r="S722581" s="33"/>
      <c r="T722581" s="33"/>
    </row>
    <row r="722598" spans="19:20">
      <c r="S722598" s="33"/>
      <c r="T722598" s="33"/>
    </row>
    <row r="722615" spans="19:20">
      <c r="S722615" s="33"/>
      <c r="T722615" s="33"/>
    </row>
    <row r="722632" spans="19:20">
      <c r="S722632" s="33"/>
      <c r="T722632" s="33"/>
    </row>
    <row r="722649" spans="19:20">
      <c r="S722649" s="33"/>
      <c r="T722649" s="33"/>
    </row>
    <row r="722666" spans="19:20">
      <c r="S722666" s="33"/>
      <c r="T722666" s="33"/>
    </row>
    <row r="722683" spans="19:20">
      <c r="S722683" s="33"/>
      <c r="T722683" s="33"/>
    </row>
    <row r="722700" spans="19:20">
      <c r="S722700" s="33"/>
      <c r="T722700" s="33"/>
    </row>
    <row r="722717" spans="19:20">
      <c r="S722717" s="33"/>
      <c r="T722717" s="33"/>
    </row>
    <row r="722734" spans="19:20">
      <c r="S722734" s="33"/>
      <c r="T722734" s="33"/>
    </row>
    <row r="722751" spans="19:20">
      <c r="S722751" s="33"/>
      <c r="T722751" s="33"/>
    </row>
    <row r="722768" spans="19:20">
      <c r="S722768" s="33"/>
      <c r="T722768" s="33"/>
    </row>
    <row r="722785" spans="19:20">
      <c r="S722785" s="33"/>
      <c r="T722785" s="33"/>
    </row>
    <row r="722802" spans="19:20">
      <c r="S722802" s="33"/>
      <c r="T722802" s="33"/>
    </row>
    <row r="722819" spans="19:20">
      <c r="S722819" s="33"/>
      <c r="T722819" s="33"/>
    </row>
    <row r="722836" spans="19:20">
      <c r="S722836" s="33"/>
      <c r="T722836" s="33"/>
    </row>
    <row r="722853" spans="19:20">
      <c r="S722853" s="33"/>
      <c r="T722853" s="33"/>
    </row>
    <row r="722870" spans="19:20">
      <c r="S722870" s="33"/>
      <c r="T722870" s="33"/>
    </row>
    <row r="722887" spans="19:20">
      <c r="S722887" s="33"/>
      <c r="T722887" s="33"/>
    </row>
    <row r="722904" spans="19:20">
      <c r="S722904" s="33"/>
      <c r="T722904" s="33"/>
    </row>
    <row r="722921" spans="19:20">
      <c r="S722921" s="33"/>
      <c r="T722921" s="33"/>
    </row>
    <row r="722938" spans="19:20">
      <c r="S722938" s="33"/>
      <c r="T722938" s="33"/>
    </row>
    <row r="722955" spans="19:20">
      <c r="S722955" s="33"/>
      <c r="T722955" s="33"/>
    </row>
    <row r="722972" spans="19:20">
      <c r="S722972" s="33"/>
      <c r="T722972" s="33"/>
    </row>
    <row r="722989" spans="19:20">
      <c r="S722989" s="33"/>
      <c r="T722989" s="33"/>
    </row>
    <row r="723006" spans="19:20">
      <c r="S723006" s="33"/>
      <c r="T723006" s="33"/>
    </row>
    <row r="723023" spans="19:20">
      <c r="S723023" s="33"/>
      <c r="T723023" s="33"/>
    </row>
    <row r="723040" spans="19:20">
      <c r="S723040" s="33"/>
      <c r="T723040" s="33"/>
    </row>
    <row r="723057" spans="19:20">
      <c r="S723057" s="33"/>
      <c r="T723057" s="33"/>
    </row>
    <row r="723074" spans="19:20">
      <c r="S723074" s="33"/>
      <c r="T723074" s="33"/>
    </row>
    <row r="723091" spans="19:20">
      <c r="S723091" s="33"/>
      <c r="T723091" s="33"/>
    </row>
    <row r="723108" spans="19:20">
      <c r="S723108" s="33"/>
      <c r="T723108" s="33"/>
    </row>
    <row r="723125" spans="19:20">
      <c r="S723125" s="33"/>
      <c r="T723125" s="33"/>
    </row>
    <row r="723142" spans="19:20">
      <c r="S723142" s="33"/>
      <c r="T723142" s="33"/>
    </row>
    <row r="723159" spans="19:20">
      <c r="S723159" s="33"/>
      <c r="T723159" s="33"/>
    </row>
    <row r="723176" spans="19:20">
      <c r="S723176" s="33"/>
      <c r="T723176" s="33"/>
    </row>
    <row r="723193" spans="19:20">
      <c r="S723193" s="33"/>
      <c r="T723193" s="33"/>
    </row>
    <row r="723210" spans="19:20">
      <c r="S723210" s="33"/>
      <c r="T723210" s="33"/>
    </row>
    <row r="723227" spans="19:20">
      <c r="S723227" s="33"/>
      <c r="T723227" s="33"/>
    </row>
    <row r="723244" spans="19:20">
      <c r="S723244" s="33"/>
      <c r="T723244" s="33"/>
    </row>
    <row r="723261" spans="19:20">
      <c r="S723261" s="33"/>
      <c r="T723261" s="33"/>
    </row>
    <row r="723278" spans="19:20">
      <c r="S723278" s="33"/>
      <c r="T723278" s="33"/>
    </row>
    <row r="723295" spans="19:20">
      <c r="S723295" s="33"/>
      <c r="T723295" s="33"/>
    </row>
    <row r="723312" spans="19:20">
      <c r="S723312" s="33"/>
      <c r="T723312" s="33"/>
    </row>
    <row r="723329" spans="19:20">
      <c r="S723329" s="33"/>
      <c r="T723329" s="33"/>
    </row>
    <row r="723346" spans="19:20">
      <c r="S723346" s="33"/>
      <c r="T723346" s="33"/>
    </row>
    <row r="723363" spans="19:20">
      <c r="S723363" s="33"/>
      <c r="T723363" s="33"/>
    </row>
    <row r="723380" spans="19:20">
      <c r="S723380" s="33"/>
      <c r="T723380" s="33"/>
    </row>
    <row r="723397" spans="19:20">
      <c r="S723397" s="33"/>
      <c r="T723397" s="33"/>
    </row>
    <row r="723414" spans="19:20">
      <c r="S723414" s="33"/>
      <c r="T723414" s="33"/>
    </row>
    <row r="723431" spans="19:20">
      <c r="S723431" s="33"/>
      <c r="T723431" s="33"/>
    </row>
    <row r="723448" spans="19:20">
      <c r="S723448" s="33"/>
      <c r="T723448" s="33"/>
    </row>
    <row r="723465" spans="19:20">
      <c r="S723465" s="33"/>
      <c r="T723465" s="33"/>
    </row>
    <row r="723482" spans="19:20">
      <c r="S723482" s="33"/>
      <c r="T723482" s="33"/>
    </row>
    <row r="723499" spans="19:20">
      <c r="S723499" s="33"/>
      <c r="T723499" s="33"/>
    </row>
    <row r="723516" spans="19:20">
      <c r="S723516" s="33"/>
      <c r="T723516" s="33"/>
    </row>
    <row r="723533" spans="19:20">
      <c r="S723533" s="33"/>
      <c r="T723533" s="33"/>
    </row>
    <row r="723550" spans="19:20">
      <c r="S723550" s="33"/>
      <c r="T723550" s="33"/>
    </row>
    <row r="723567" spans="19:20">
      <c r="S723567" s="33"/>
      <c r="T723567" s="33"/>
    </row>
    <row r="723584" spans="19:20">
      <c r="S723584" s="33"/>
      <c r="T723584" s="33"/>
    </row>
    <row r="723601" spans="19:20">
      <c r="S723601" s="33"/>
      <c r="T723601" s="33"/>
    </row>
    <row r="723618" spans="19:20">
      <c r="S723618" s="33"/>
      <c r="T723618" s="33"/>
    </row>
    <row r="723635" spans="19:20">
      <c r="S723635" s="33"/>
      <c r="T723635" s="33"/>
    </row>
    <row r="723652" spans="19:20">
      <c r="S723652" s="33"/>
      <c r="T723652" s="33"/>
    </row>
    <row r="723669" spans="19:20">
      <c r="S723669" s="33"/>
      <c r="T723669" s="33"/>
    </row>
    <row r="723686" spans="19:20">
      <c r="S723686" s="33"/>
      <c r="T723686" s="33"/>
    </row>
    <row r="723703" spans="19:20">
      <c r="S723703" s="33"/>
      <c r="T723703" s="33"/>
    </row>
    <row r="723720" spans="19:20">
      <c r="S723720" s="33"/>
      <c r="T723720" s="33"/>
    </row>
    <row r="723737" spans="19:20">
      <c r="S723737" s="33"/>
      <c r="T723737" s="33"/>
    </row>
    <row r="723754" spans="19:20">
      <c r="S723754" s="33"/>
      <c r="T723754" s="33"/>
    </row>
    <row r="723771" spans="19:20">
      <c r="S723771" s="33"/>
      <c r="T723771" s="33"/>
    </row>
    <row r="723788" spans="19:20">
      <c r="S723788" s="33"/>
      <c r="T723788" s="33"/>
    </row>
    <row r="723805" spans="19:20">
      <c r="S723805" s="33"/>
      <c r="T723805" s="33"/>
    </row>
    <row r="723822" spans="19:20">
      <c r="S723822" s="33"/>
      <c r="T723822" s="33"/>
    </row>
    <row r="723839" spans="19:20">
      <c r="S723839" s="33"/>
      <c r="T723839" s="33"/>
    </row>
    <row r="723856" spans="19:20">
      <c r="S723856" s="33"/>
      <c r="T723856" s="33"/>
    </row>
    <row r="723873" spans="19:20">
      <c r="S723873" s="33"/>
      <c r="T723873" s="33"/>
    </row>
    <row r="723890" spans="19:20">
      <c r="S723890" s="33"/>
      <c r="T723890" s="33"/>
    </row>
    <row r="723907" spans="19:20">
      <c r="S723907" s="33"/>
      <c r="T723907" s="33"/>
    </row>
    <row r="723924" spans="19:20">
      <c r="S723924" s="33"/>
      <c r="T723924" s="33"/>
    </row>
    <row r="723941" spans="19:20">
      <c r="S723941" s="33"/>
      <c r="T723941" s="33"/>
    </row>
    <row r="723958" spans="19:20">
      <c r="S723958" s="33"/>
      <c r="T723958" s="33"/>
    </row>
    <row r="723975" spans="19:20">
      <c r="S723975" s="33"/>
      <c r="T723975" s="33"/>
    </row>
    <row r="723992" spans="19:20">
      <c r="S723992" s="33"/>
      <c r="T723992" s="33"/>
    </row>
    <row r="724009" spans="19:20">
      <c r="S724009" s="33"/>
      <c r="T724009" s="33"/>
    </row>
    <row r="724026" spans="19:20">
      <c r="S724026" s="33"/>
      <c r="T724026" s="33"/>
    </row>
    <row r="724043" spans="19:20">
      <c r="S724043" s="33"/>
      <c r="T724043" s="33"/>
    </row>
    <row r="724060" spans="19:20">
      <c r="S724060" s="33"/>
      <c r="T724060" s="33"/>
    </row>
    <row r="724077" spans="19:20">
      <c r="S724077" s="33"/>
      <c r="T724077" s="33"/>
    </row>
    <row r="724094" spans="19:20">
      <c r="S724094" s="33"/>
      <c r="T724094" s="33"/>
    </row>
    <row r="724111" spans="19:20">
      <c r="S724111" s="33"/>
      <c r="T724111" s="33"/>
    </row>
    <row r="724128" spans="19:20">
      <c r="S724128" s="33"/>
      <c r="T724128" s="33"/>
    </row>
    <row r="724145" spans="19:20">
      <c r="S724145" s="33"/>
      <c r="T724145" s="33"/>
    </row>
    <row r="724162" spans="19:20">
      <c r="S724162" s="33"/>
      <c r="T724162" s="33"/>
    </row>
    <row r="724179" spans="19:20">
      <c r="S724179" s="33"/>
      <c r="T724179" s="33"/>
    </row>
    <row r="724196" spans="19:20">
      <c r="S724196" s="33"/>
      <c r="T724196" s="33"/>
    </row>
    <row r="724213" spans="19:20">
      <c r="S724213" s="33"/>
      <c r="T724213" s="33"/>
    </row>
    <row r="724230" spans="19:20">
      <c r="S724230" s="33"/>
      <c r="T724230" s="33"/>
    </row>
    <row r="724247" spans="19:20">
      <c r="S724247" s="33"/>
      <c r="T724247" s="33"/>
    </row>
    <row r="724264" spans="19:20">
      <c r="S724264" s="33"/>
      <c r="T724264" s="33"/>
    </row>
    <row r="724281" spans="19:20">
      <c r="S724281" s="33"/>
      <c r="T724281" s="33"/>
    </row>
    <row r="724298" spans="19:20">
      <c r="S724298" s="33"/>
      <c r="T724298" s="33"/>
    </row>
    <row r="724315" spans="19:20">
      <c r="S724315" s="33"/>
      <c r="T724315" s="33"/>
    </row>
    <row r="724332" spans="19:20">
      <c r="S724332" s="33"/>
      <c r="T724332" s="33"/>
    </row>
    <row r="724349" spans="19:20">
      <c r="S724349" s="33"/>
      <c r="T724349" s="33"/>
    </row>
    <row r="724366" spans="19:20">
      <c r="S724366" s="33"/>
      <c r="T724366" s="33"/>
    </row>
    <row r="724383" spans="19:20">
      <c r="S724383" s="33"/>
      <c r="T724383" s="33"/>
    </row>
    <row r="724400" spans="19:20">
      <c r="S724400" s="33"/>
      <c r="T724400" s="33"/>
    </row>
    <row r="724417" spans="19:20">
      <c r="S724417" s="33"/>
      <c r="T724417" s="33"/>
    </row>
    <row r="724434" spans="19:20">
      <c r="S724434" s="33"/>
      <c r="T724434" s="33"/>
    </row>
    <row r="724451" spans="19:20">
      <c r="S724451" s="33"/>
      <c r="T724451" s="33"/>
    </row>
    <row r="724468" spans="19:20">
      <c r="S724468" s="33"/>
      <c r="T724468" s="33"/>
    </row>
    <row r="724485" spans="19:20">
      <c r="S724485" s="33"/>
      <c r="T724485" s="33"/>
    </row>
    <row r="724502" spans="19:20">
      <c r="S724502" s="33"/>
      <c r="T724502" s="33"/>
    </row>
    <row r="724519" spans="19:20">
      <c r="S724519" s="33"/>
      <c r="T724519" s="33"/>
    </row>
    <row r="724536" spans="19:20">
      <c r="S724536" s="33"/>
      <c r="T724536" s="33"/>
    </row>
    <row r="724553" spans="19:20">
      <c r="S724553" s="33"/>
      <c r="T724553" s="33"/>
    </row>
    <row r="724570" spans="19:20">
      <c r="S724570" s="33"/>
      <c r="T724570" s="33"/>
    </row>
    <row r="724587" spans="19:20">
      <c r="S724587" s="33"/>
      <c r="T724587" s="33"/>
    </row>
    <row r="724604" spans="19:20">
      <c r="S724604" s="33"/>
      <c r="T724604" s="33"/>
    </row>
    <row r="724621" spans="19:20">
      <c r="S724621" s="33"/>
      <c r="T724621" s="33"/>
    </row>
    <row r="724638" spans="19:20">
      <c r="S724638" s="33"/>
      <c r="T724638" s="33"/>
    </row>
    <row r="724655" spans="19:20">
      <c r="S724655" s="33"/>
      <c r="T724655" s="33"/>
    </row>
    <row r="724672" spans="19:20">
      <c r="S724672" s="33"/>
      <c r="T724672" s="33"/>
    </row>
    <row r="724689" spans="19:20">
      <c r="S724689" s="33"/>
      <c r="T724689" s="33"/>
    </row>
    <row r="724706" spans="19:20">
      <c r="S724706" s="33"/>
      <c r="T724706" s="33"/>
    </row>
    <row r="724723" spans="19:20">
      <c r="S724723" s="33"/>
      <c r="T724723" s="33"/>
    </row>
    <row r="724740" spans="19:20">
      <c r="S724740" s="33"/>
      <c r="T724740" s="33"/>
    </row>
    <row r="724757" spans="19:20">
      <c r="S724757" s="33"/>
      <c r="T724757" s="33"/>
    </row>
    <row r="724774" spans="19:20">
      <c r="S724774" s="33"/>
      <c r="T724774" s="33"/>
    </row>
    <row r="724791" spans="19:20">
      <c r="S724791" s="33"/>
      <c r="T724791" s="33"/>
    </row>
    <row r="724808" spans="19:20">
      <c r="S724808" s="33"/>
      <c r="T724808" s="33"/>
    </row>
    <row r="724825" spans="19:20">
      <c r="S724825" s="33"/>
      <c r="T724825" s="33"/>
    </row>
    <row r="724842" spans="19:20">
      <c r="S724842" s="33"/>
      <c r="T724842" s="33"/>
    </row>
    <row r="724859" spans="19:20">
      <c r="S724859" s="33"/>
      <c r="T724859" s="33"/>
    </row>
    <row r="724876" spans="19:20">
      <c r="S724876" s="33"/>
      <c r="T724876" s="33"/>
    </row>
    <row r="724893" spans="19:20">
      <c r="S724893" s="33"/>
      <c r="T724893" s="33"/>
    </row>
    <row r="724910" spans="19:20">
      <c r="S724910" s="33"/>
      <c r="T724910" s="33"/>
    </row>
    <row r="724927" spans="19:20">
      <c r="S724927" s="33"/>
      <c r="T724927" s="33"/>
    </row>
    <row r="724944" spans="19:20">
      <c r="S724944" s="33"/>
      <c r="T724944" s="33"/>
    </row>
    <row r="724961" spans="19:20">
      <c r="S724961" s="33"/>
      <c r="T724961" s="33"/>
    </row>
    <row r="724978" spans="19:20">
      <c r="S724978" s="33"/>
      <c r="T724978" s="33"/>
    </row>
    <row r="724995" spans="19:20">
      <c r="S724995" s="33"/>
      <c r="T724995" s="33"/>
    </row>
    <row r="725012" spans="19:20">
      <c r="S725012" s="33"/>
      <c r="T725012" s="33"/>
    </row>
    <row r="725029" spans="19:20">
      <c r="S725029" s="33"/>
      <c r="T725029" s="33"/>
    </row>
    <row r="725046" spans="19:20">
      <c r="S725046" s="33"/>
      <c r="T725046" s="33"/>
    </row>
    <row r="725063" spans="19:20">
      <c r="S725063" s="33"/>
      <c r="T725063" s="33"/>
    </row>
    <row r="725080" spans="19:20">
      <c r="S725080" s="33"/>
      <c r="T725080" s="33"/>
    </row>
    <row r="725097" spans="19:20">
      <c r="S725097" s="33"/>
      <c r="T725097" s="33"/>
    </row>
    <row r="725114" spans="19:20">
      <c r="S725114" s="33"/>
      <c r="T725114" s="33"/>
    </row>
    <row r="725131" spans="19:20">
      <c r="S725131" s="33"/>
      <c r="T725131" s="33"/>
    </row>
    <row r="725148" spans="19:20">
      <c r="S725148" s="33"/>
      <c r="T725148" s="33"/>
    </row>
    <row r="725165" spans="19:20">
      <c r="S725165" s="33"/>
      <c r="T725165" s="33"/>
    </row>
    <row r="725182" spans="19:20">
      <c r="S725182" s="33"/>
      <c r="T725182" s="33"/>
    </row>
    <row r="725199" spans="19:20">
      <c r="S725199" s="33"/>
      <c r="T725199" s="33"/>
    </row>
    <row r="725216" spans="19:20">
      <c r="S725216" s="33"/>
      <c r="T725216" s="33"/>
    </row>
    <row r="725233" spans="19:20">
      <c r="S725233" s="33"/>
      <c r="T725233" s="33"/>
    </row>
    <row r="725250" spans="19:20">
      <c r="S725250" s="33"/>
      <c r="T725250" s="33"/>
    </row>
    <row r="725267" spans="19:20">
      <c r="S725267" s="33"/>
      <c r="T725267" s="33"/>
    </row>
    <row r="725284" spans="19:20">
      <c r="S725284" s="33"/>
      <c r="T725284" s="33"/>
    </row>
    <row r="725301" spans="19:20">
      <c r="S725301" s="33"/>
      <c r="T725301" s="33"/>
    </row>
    <row r="725318" spans="19:20">
      <c r="S725318" s="33"/>
      <c r="T725318" s="33"/>
    </row>
    <row r="725335" spans="19:20">
      <c r="S725335" s="33"/>
      <c r="T725335" s="33"/>
    </row>
    <row r="725352" spans="19:20">
      <c r="S725352" s="33"/>
      <c r="T725352" s="33"/>
    </row>
    <row r="725369" spans="19:20">
      <c r="S725369" s="33"/>
      <c r="T725369" s="33"/>
    </row>
    <row r="725386" spans="19:20">
      <c r="S725386" s="33"/>
      <c r="T725386" s="33"/>
    </row>
    <row r="725403" spans="19:20">
      <c r="S725403" s="33"/>
      <c r="T725403" s="33"/>
    </row>
    <row r="725420" spans="19:20">
      <c r="S725420" s="33"/>
      <c r="T725420" s="33"/>
    </row>
    <row r="725437" spans="19:20">
      <c r="S725437" s="33"/>
      <c r="T725437" s="33"/>
    </row>
    <row r="725454" spans="19:20">
      <c r="S725454" s="33"/>
      <c r="T725454" s="33"/>
    </row>
    <row r="725471" spans="19:20">
      <c r="S725471" s="33"/>
      <c r="T725471" s="33"/>
    </row>
    <row r="725488" spans="19:20">
      <c r="S725488" s="33"/>
      <c r="T725488" s="33"/>
    </row>
    <row r="725505" spans="19:20">
      <c r="S725505" s="33"/>
      <c r="T725505" s="33"/>
    </row>
    <row r="725522" spans="19:20">
      <c r="S725522" s="33"/>
      <c r="T725522" s="33"/>
    </row>
    <row r="725539" spans="19:20">
      <c r="S725539" s="33"/>
      <c r="T725539" s="33"/>
    </row>
    <row r="725556" spans="19:20">
      <c r="S725556" s="33"/>
      <c r="T725556" s="33"/>
    </row>
    <row r="725573" spans="19:20">
      <c r="S725573" s="33"/>
      <c r="T725573" s="33"/>
    </row>
    <row r="725590" spans="19:20">
      <c r="S725590" s="33"/>
      <c r="T725590" s="33"/>
    </row>
    <row r="725607" spans="19:20">
      <c r="S725607" s="33"/>
      <c r="T725607" s="33"/>
    </row>
    <row r="725624" spans="19:20">
      <c r="S725624" s="33"/>
      <c r="T725624" s="33"/>
    </row>
    <row r="725641" spans="19:20">
      <c r="S725641" s="33"/>
      <c r="T725641" s="33"/>
    </row>
    <row r="725658" spans="19:20">
      <c r="S725658" s="33"/>
      <c r="T725658" s="33"/>
    </row>
    <row r="725675" spans="19:20">
      <c r="S725675" s="33"/>
      <c r="T725675" s="33"/>
    </row>
    <row r="725692" spans="19:20">
      <c r="S725692" s="33"/>
      <c r="T725692" s="33"/>
    </row>
    <row r="725709" spans="19:20">
      <c r="S725709" s="33"/>
      <c r="T725709" s="33"/>
    </row>
    <row r="725726" spans="19:20">
      <c r="S725726" s="33"/>
      <c r="T725726" s="33"/>
    </row>
    <row r="725743" spans="19:20">
      <c r="S725743" s="33"/>
      <c r="T725743" s="33"/>
    </row>
    <row r="725760" spans="19:20">
      <c r="S725760" s="33"/>
      <c r="T725760" s="33"/>
    </row>
    <row r="725777" spans="19:20">
      <c r="S725777" s="33"/>
      <c r="T725777" s="33"/>
    </row>
    <row r="725794" spans="19:20">
      <c r="S725794" s="33"/>
      <c r="T725794" s="33"/>
    </row>
    <row r="725811" spans="19:20">
      <c r="S725811" s="33"/>
      <c r="T725811" s="33"/>
    </row>
    <row r="725828" spans="19:20">
      <c r="S725828" s="33"/>
      <c r="T725828" s="33"/>
    </row>
    <row r="725845" spans="19:20">
      <c r="S725845" s="33"/>
      <c r="T725845" s="33"/>
    </row>
    <row r="725862" spans="19:20">
      <c r="S725862" s="33"/>
      <c r="T725862" s="33"/>
    </row>
    <row r="725879" spans="19:20">
      <c r="S725879" s="33"/>
      <c r="T725879" s="33"/>
    </row>
    <row r="725896" spans="19:20">
      <c r="S725896" s="33"/>
      <c r="T725896" s="33"/>
    </row>
    <row r="725913" spans="19:20">
      <c r="S725913" s="33"/>
      <c r="T725913" s="33"/>
    </row>
    <row r="725930" spans="19:20">
      <c r="S725930" s="33"/>
      <c r="T725930" s="33"/>
    </row>
    <row r="725947" spans="19:20">
      <c r="S725947" s="33"/>
      <c r="T725947" s="33"/>
    </row>
    <row r="725964" spans="19:20">
      <c r="S725964" s="33"/>
      <c r="T725964" s="33"/>
    </row>
    <row r="725981" spans="19:20">
      <c r="S725981" s="33"/>
      <c r="T725981" s="33"/>
    </row>
    <row r="725998" spans="19:20">
      <c r="S725998" s="33"/>
      <c r="T725998" s="33"/>
    </row>
    <row r="726015" spans="19:20">
      <c r="S726015" s="33"/>
      <c r="T726015" s="33"/>
    </row>
    <row r="726032" spans="19:20">
      <c r="S726032" s="33"/>
      <c r="T726032" s="33"/>
    </row>
    <row r="726049" spans="19:20">
      <c r="S726049" s="33"/>
      <c r="T726049" s="33"/>
    </row>
    <row r="726066" spans="19:20">
      <c r="S726066" s="33"/>
      <c r="T726066" s="33"/>
    </row>
    <row r="726083" spans="19:20">
      <c r="S726083" s="33"/>
      <c r="T726083" s="33"/>
    </row>
    <row r="726100" spans="19:20">
      <c r="S726100" s="33"/>
      <c r="T726100" s="33"/>
    </row>
    <row r="726117" spans="19:20">
      <c r="S726117" s="33"/>
      <c r="T726117" s="33"/>
    </row>
    <row r="726134" spans="19:20">
      <c r="S726134" s="33"/>
      <c r="T726134" s="33"/>
    </row>
    <row r="726151" spans="19:20">
      <c r="S726151" s="33"/>
      <c r="T726151" s="33"/>
    </row>
    <row r="726168" spans="19:20">
      <c r="S726168" s="33"/>
      <c r="T726168" s="33"/>
    </row>
    <row r="726185" spans="19:20">
      <c r="S726185" s="33"/>
      <c r="T726185" s="33"/>
    </row>
    <row r="726202" spans="19:20">
      <c r="S726202" s="33"/>
      <c r="T726202" s="33"/>
    </row>
    <row r="726219" spans="19:20">
      <c r="S726219" s="33"/>
      <c r="T726219" s="33"/>
    </row>
    <row r="726236" spans="19:20">
      <c r="S726236" s="33"/>
      <c r="T726236" s="33"/>
    </row>
    <row r="726253" spans="19:20">
      <c r="S726253" s="33"/>
      <c r="T726253" s="33"/>
    </row>
    <row r="726270" spans="19:20">
      <c r="S726270" s="33"/>
      <c r="T726270" s="33"/>
    </row>
    <row r="726287" spans="19:20">
      <c r="S726287" s="33"/>
      <c r="T726287" s="33"/>
    </row>
    <row r="726304" spans="19:20">
      <c r="S726304" s="33"/>
      <c r="T726304" s="33"/>
    </row>
    <row r="726321" spans="19:20">
      <c r="S726321" s="33"/>
      <c r="T726321" s="33"/>
    </row>
    <row r="726338" spans="19:20">
      <c r="S726338" s="33"/>
      <c r="T726338" s="33"/>
    </row>
    <row r="726355" spans="19:20">
      <c r="S726355" s="33"/>
      <c r="T726355" s="33"/>
    </row>
    <row r="726372" spans="19:20">
      <c r="S726372" s="33"/>
      <c r="T726372" s="33"/>
    </row>
    <row r="726389" spans="19:20">
      <c r="S726389" s="33"/>
      <c r="T726389" s="33"/>
    </row>
    <row r="726406" spans="19:20">
      <c r="S726406" s="33"/>
      <c r="T726406" s="33"/>
    </row>
    <row r="726423" spans="19:20">
      <c r="S726423" s="33"/>
      <c r="T726423" s="33"/>
    </row>
    <row r="726440" spans="19:20">
      <c r="S726440" s="33"/>
      <c r="T726440" s="33"/>
    </row>
    <row r="726457" spans="19:20">
      <c r="S726457" s="33"/>
      <c r="T726457" s="33"/>
    </row>
    <row r="726474" spans="19:20">
      <c r="S726474" s="33"/>
      <c r="T726474" s="33"/>
    </row>
    <row r="726491" spans="19:20">
      <c r="S726491" s="33"/>
      <c r="T726491" s="33"/>
    </row>
    <row r="726508" spans="19:20">
      <c r="S726508" s="33"/>
      <c r="T726508" s="33"/>
    </row>
    <row r="726525" spans="19:20">
      <c r="S726525" s="33"/>
      <c r="T726525" s="33"/>
    </row>
    <row r="726542" spans="19:20">
      <c r="S726542" s="33"/>
      <c r="T726542" s="33"/>
    </row>
    <row r="726559" spans="19:20">
      <c r="S726559" s="33"/>
      <c r="T726559" s="33"/>
    </row>
    <row r="726576" spans="19:20">
      <c r="S726576" s="33"/>
      <c r="T726576" s="33"/>
    </row>
    <row r="726593" spans="19:20">
      <c r="S726593" s="33"/>
      <c r="T726593" s="33"/>
    </row>
    <row r="726610" spans="19:20">
      <c r="S726610" s="33"/>
      <c r="T726610" s="33"/>
    </row>
    <row r="726627" spans="19:20">
      <c r="S726627" s="33"/>
      <c r="T726627" s="33"/>
    </row>
    <row r="726644" spans="19:20">
      <c r="S726644" s="33"/>
      <c r="T726644" s="33"/>
    </row>
    <row r="726661" spans="19:20">
      <c r="S726661" s="33"/>
      <c r="T726661" s="33"/>
    </row>
    <row r="726678" spans="19:20">
      <c r="S726678" s="33"/>
      <c r="T726678" s="33"/>
    </row>
    <row r="726695" spans="19:20">
      <c r="S726695" s="33"/>
      <c r="T726695" s="33"/>
    </row>
    <row r="726712" spans="19:20">
      <c r="S726712" s="33"/>
      <c r="T726712" s="33"/>
    </row>
    <row r="726729" spans="19:20">
      <c r="S726729" s="33"/>
      <c r="T726729" s="33"/>
    </row>
    <row r="726746" spans="19:20">
      <c r="S726746" s="33"/>
      <c r="T726746" s="33"/>
    </row>
    <row r="726763" spans="19:20">
      <c r="S726763" s="33"/>
      <c r="T726763" s="33"/>
    </row>
    <row r="726780" spans="19:20">
      <c r="S726780" s="33"/>
      <c r="T726780" s="33"/>
    </row>
    <row r="726797" spans="19:20">
      <c r="S726797" s="33"/>
      <c r="T726797" s="33"/>
    </row>
    <row r="726814" spans="19:20">
      <c r="S726814" s="33"/>
      <c r="T726814" s="33"/>
    </row>
    <row r="726831" spans="19:20">
      <c r="S726831" s="33"/>
      <c r="T726831" s="33"/>
    </row>
    <row r="726848" spans="19:20">
      <c r="S726848" s="33"/>
      <c r="T726848" s="33"/>
    </row>
    <row r="726865" spans="19:20">
      <c r="S726865" s="33"/>
      <c r="T726865" s="33"/>
    </row>
    <row r="726882" spans="19:20">
      <c r="S726882" s="33"/>
      <c r="T726882" s="33"/>
    </row>
    <row r="726899" spans="19:20">
      <c r="S726899" s="33"/>
      <c r="T726899" s="33"/>
    </row>
    <row r="726916" spans="19:20">
      <c r="S726916" s="33"/>
      <c r="T726916" s="33"/>
    </row>
    <row r="726933" spans="19:20">
      <c r="S726933" s="33"/>
      <c r="T726933" s="33"/>
    </row>
    <row r="726950" spans="19:20">
      <c r="S726950" s="33"/>
      <c r="T726950" s="33"/>
    </row>
    <row r="726967" spans="19:20">
      <c r="S726967" s="33"/>
      <c r="T726967" s="33"/>
    </row>
    <row r="726984" spans="19:20">
      <c r="S726984" s="33"/>
      <c r="T726984" s="33"/>
    </row>
    <row r="727001" spans="19:20">
      <c r="S727001" s="33"/>
      <c r="T727001" s="33"/>
    </row>
    <row r="727018" spans="19:20">
      <c r="S727018" s="33"/>
      <c r="T727018" s="33"/>
    </row>
    <row r="727035" spans="19:20">
      <c r="S727035" s="33"/>
      <c r="T727035" s="33"/>
    </row>
    <row r="727052" spans="19:20">
      <c r="S727052" s="33"/>
      <c r="T727052" s="33"/>
    </row>
    <row r="727069" spans="19:20">
      <c r="S727069" s="33"/>
      <c r="T727069" s="33"/>
    </row>
    <row r="727086" spans="19:20">
      <c r="S727086" s="33"/>
      <c r="T727086" s="33"/>
    </row>
    <row r="727103" spans="19:20">
      <c r="S727103" s="33"/>
      <c r="T727103" s="33"/>
    </row>
    <row r="727120" spans="19:20">
      <c r="S727120" s="33"/>
      <c r="T727120" s="33"/>
    </row>
    <row r="727137" spans="19:20">
      <c r="S727137" s="33"/>
      <c r="T727137" s="33"/>
    </row>
    <row r="727154" spans="19:20">
      <c r="S727154" s="33"/>
      <c r="T727154" s="33"/>
    </row>
    <row r="727171" spans="19:20">
      <c r="S727171" s="33"/>
      <c r="T727171" s="33"/>
    </row>
    <row r="727188" spans="19:20">
      <c r="S727188" s="33"/>
      <c r="T727188" s="33"/>
    </row>
    <row r="727205" spans="19:20">
      <c r="S727205" s="33"/>
      <c r="T727205" s="33"/>
    </row>
    <row r="727222" spans="19:20">
      <c r="S727222" s="33"/>
      <c r="T727222" s="33"/>
    </row>
    <row r="727239" spans="19:20">
      <c r="S727239" s="33"/>
      <c r="T727239" s="33"/>
    </row>
    <row r="727256" spans="19:20">
      <c r="S727256" s="33"/>
      <c r="T727256" s="33"/>
    </row>
    <row r="727273" spans="19:20">
      <c r="S727273" s="33"/>
      <c r="T727273" s="33"/>
    </row>
    <row r="727290" spans="19:20">
      <c r="S727290" s="33"/>
      <c r="T727290" s="33"/>
    </row>
    <row r="727307" spans="19:20">
      <c r="S727307" s="33"/>
      <c r="T727307" s="33"/>
    </row>
    <row r="727324" spans="19:20">
      <c r="S727324" s="33"/>
      <c r="T727324" s="33"/>
    </row>
    <row r="727341" spans="19:20">
      <c r="S727341" s="33"/>
      <c r="T727341" s="33"/>
    </row>
    <row r="727358" spans="19:20">
      <c r="S727358" s="33"/>
      <c r="T727358" s="33"/>
    </row>
    <row r="727375" spans="19:20">
      <c r="S727375" s="33"/>
      <c r="T727375" s="33"/>
    </row>
    <row r="727392" spans="19:20">
      <c r="S727392" s="33"/>
      <c r="T727392" s="33"/>
    </row>
    <row r="727409" spans="19:20">
      <c r="S727409" s="33"/>
      <c r="T727409" s="33"/>
    </row>
    <row r="727426" spans="19:20">
      <c r="S727426" s="33"/>
      <c r="T727426" s="33"/>
    </row>
    <row r="727443" spans="19:20">
      <c r="S727443" s="33"/>
      <c r="T727443" s="33"/>
    </row>
    <row r="727460" spans="19:20">
      <c r="S727460" s="33"/>
      <c r="T727460" s="33"/>
    </row>
    <row r="727477" spans="19:20">
      <c r="S727477" s="33"/>
      <c r="T727477" s="33"/>
    </row>
    <row r="727494" spans="19:20">
      <c r="S727494" s="33"/>
      <c r="T727494" s="33"/>
    </row>
    <row r="727511" spans="19:20">
      <c r="S727511" s="33"/>
      <c r="T727511" s="33"/>
    </row>
    <row r="727528" spans="19:20">
      <c r="S727528" s="33"/>
      <c r="T727528" s="33"/>
    </row>
    <row r="727545" spans="19:20">
      <c r="S727545" s="33"/>
      <c r="T727545" s="33"/>
    </row>
    <row r="727562" spans="19:20">
      <c r="S727562" s="33"/>
      <c r="T727562" s="33"/>
    </row>
    <row r="727579" spans="19:20">
      <c r="S727579" s="33"/>
      <c r="T727579" s="33"/>
    </row>
    <row r="727596" spans="19:20">
      <c r="S727596" s="33"/>
      <c r="T727596" s="33"/>
    </row>
    <row r="727613" spans="19:20">
      <c r="S727613" s="33"/>
      <c r="T727613" s="33"/>
    </row>
    <row r="727630" spans="19:20">
      <c r="S727630" s="33"/>
      <c r="T727630" s="33"/>
    </row>
    <row r="727647" spans="19:20">
      <c r="S727647" s="33"/>
      <c r="T727647" s="33"/>
    </row>
    <row r="727664" spans="19:20">
      <c r="S727664" s="33"/>
      <c r="T727664" s="33"/>
    </row>
    <row r="727681" spans="19:20">
      <c r="S727681" s="33"/>
      <c r="T727681" s="33"/>
    </row>
    <row r="727698" spans="19:20">
      <c r="S727698" s="33"/>
      <c r="T727698" s="33"/>
    </row>
    <row r="727715" spans="19:20">
      <c r="S727715" s="33"/>
      <c r="T727715" s="33"/>
    </row>
    <row r="727732" spans="19:20">
      <c r="S727732" s="33"/>
      <c r="T727732" s="33"/>
    </row>
    <row r="727749" spans="19:20">
      <c r="S727749" s="33"/>
      <c r="T727749" s="33"/>
    </row>
    <row r="727766" spans="19:20">
      <c r="S727766" s="33"/>
      <c r="T727766" s="33"/>
    </row>
    <row r="727783" spans="19:20">
      <c r="S727783" s="33"/>
      <c r="T727783" s="33"/>
    </row>
    <row r="727800" spans="19:20">
      <c r="S727800" s="33"/>
      <c r="T727800" s="33"/>
    </row>
    <row r="727817" spans="19:20">
      <c r="S727817" s="33"/>
      <c r="T727817" s="33"/>
    </row>
    <row r="727834" spans="19:20">
      <c r="S727834" s="33"/>
      <c r="T727834" s="33"/>
    </row>
    <row r="727851" spans="19:20">
      <c r="S727851" s="33"/>
      <c r="T727851" s="33"/>
    </row>
    <row r="727868" spans="19:20">
      <c r="S727868" s="33"/>
      <c r="T727868" s="33"/>
    </row>
    <row r="727885" spans="19:20">
      <c r="S727885" s="33"/>
      <c r="T727885" s="33"/>
    </row>
    <row r="727902" spans="19:20">
      <c r="S727902" s="33"/>
      <c r="T727902" s="33"/>
    </row>
    <row r="727919" spans="19:20">
      <c r="S727919" s="33"/>
      <c r="T727919" s="33"/>
    </row>
    <row r="727936" spans="19:20">
      <c r="S727936" s="33"/>
      <c r="T727936" s="33"/>
    </row>
    <row r="727953" spans="19:20">
      <c r="S727953" s="33"/>
      <c r="T727953" s="33"/>
    </row>
    <row r="727970" spans="19:20">
      <c r="S727970" s="33"/>
      <c r="T727970" s="33"/>
    </row>
    <row r="727987" spans="19:20">
      <c r="S727987" s="33"/>
      <c r="T727987" s="33"/>
    </row>
    <row r="728004" spans="19:20">
      <c r="S728004" s="33"/>
      <c r="T728004" s="33"/>
    </row>
    <row r="728021" spans="19:20">
      <c r="S728021" s="33"/>
      <c r="T728021" s="33"/>
    </row>
    <row r="728038" spans="19:20">
      <c r="S728038" s="33"/>
      <c r="T728038" s="33"/>
    </row>
    <row r="728055" spans="19:20">
      <c r="S728055" s="33"/>
      <c r="T728055" s="33"/>
    </row>
    <row r="728072" spans="19:20">
      <c r="S728072" s="33"/>
      <c r="T728072" s="33"/>
    </row>
    <row r="728089" spans="19:20">
      <c r="S728089" s="33"/>
      <c r="T728089" s="33"/>
    </row>
    <row r="728106" spans="19:20">
      <c r="S728106" s="33"/>
      <c r="T728106" s="33"/>
    </row>
    <row r="728123" spans="19:20">
      <c r="S728123" s="33"/>
      <c r="T728123" s="33"/>
    </row>
    <row r="728140" spans="19:20">
      <c r="S728140" s="33"/>
      <c r="T728140" s="33"/>
    </row>
    <row r="728157" spans="19:20">
      <c r="S728157" s="33"/>
      <c r="T728157" s="33"/>
    </row>
    <row r="728174" spans="19:20">
      <c r="S728174" s="33"/>
      <c r="T728174" s="33"/>
    </row>
    <row r="728191" spans="19:20">
      <c r="S728191" s="33"/>
      <c r="T728191" s="33"/>
    </row>
    <row r="728208" spans="19:20">
      <c r="S728208" s="33"/>
      <c r="T728208" s="33"/>
    </row>
    <row r="728225" spans="19:20">
      <c r="S728225" s="33"/>
      <c r="T728225" s="33"/>
    </row>
    <row r="728242" spans="19:20">
      <c r="S728242" s="33"/>
      <c r="T728242" s="33"/>
    </row>
    <row r="728259" spans="19:20">
      <c r="S728259" s="33"/>
      <c r="T728259" s="33"/>
    </row>
    <row r="728276" spans="19:20">
      <c r="S728276" s="33"/>
      <c r="T728276" s="33"/>
    </row>
    <row r="728293" spans="19:20">
      <c r="S728293" s="33"/>
      <c r="T728293" s="33"/>
    </row>
    <row r="728310" spans="19:20">
      <c r="S728310" s="33"/>
      <c r="T728310" s="33"/>
    </row>
    <row r="728327" spans="19:20">
      <c r="S728327" s="33"/>
      <c r="T728327" s="33"/>
    </row>
    <row r="728344" spans="19:20">
      <c r="S728344" s="33"/>
      <c r="T728344" s="33"/>
    </row>
    <row r="728361" spans="19:20">
      <c r="S728361" s="33"/>
      <c r="T728361" s="33"/>
    </row>
    <row r="728378" spans="19:20">
      <c r="S728378" s="33"/>
      <c r="T728378" s="33"/>
    </row>
    <row r="728395" spans="19:20">
      <c r="S728395" s="33"/>
      <c r="T728395" s="33"/>
    </row>
    <row r="728412" spans="19:20">
      <c r="S728412" s="33"/>
      <c r="T728412" s="33"/>
    </row>
    <row r="728429" spans="19:20">
      <c r="S728429" s="33"/>
      <c r="T728429" s="33"/>
    </row>
    <row r="728446" spans="19:20">
      <c r="S728446" s="33"/>
      <c r="T728446" s="33"/>
    </row>
    <row r="728463" spans="19:20">
      <c r="S728463" s="33"/>
      <c r="T728463" s="33"/>
    </row>
    <row r="728480" spans="19:20">
      <c r="S728480" s="33"/>
      <c r="T728480" s="33"/>
    </row>
    <row r="728497" spans="19:20">
      <c r="S728497" s="33"/>
      <c r="T728497" s="33"/>
    </row>
    <row r="728514" spans="19:20">
      <c r="S728514" s="33"/>
      <c r="T728514" s="33"/>
    </row>
    <row r="728531" spans="19:20">
      <c r="S728531" s="33"/>
      <c r="T728531" s="33"/>
    </row>
    <row r="728548" spans="19:20">
      <c r="S728548" s="33"/>
      <c r="T728548" s="33"/>
    </row>
    <row r="728565" spans="19:20">
      <c r="S728565" s="33"/>
      <c r="T728565" s="33"/>
    </row>
    <row r="728582" spans="19:20">
      <c r="S728582" s="33"/>
      <c r="T728582" s="33"/>
    </row>
    <row r="728599" spans="19:20">
      <c r="S728599" s="33"/>
      <c r="T728599" s="33"/>
    </row>
    <row r="728616" spans="19:20">
      <c r="S728616" s="33"/>
      <c r="T728616" s="33"/>
    </row>
    <row r="728633" spans="19:20">
      <c r="S728633" s="33"/>
      <c r="T728633" s="33"/>
    </row>
    <row r="728650" spans="19:20">
      <c r="S728650" s="33"/>
      <c r="T728650" s="33"/>
    </row>
    <row r="728667" spans="19:20">
      <c r="S728667" s="33"/>
      <c r="T728667" s="33"/>
    </row>
    <row r="728684" spans="19:20">
      <c r="S728684" s="33"/>
      <c r="T728684" s="33"/>
    </row>
    <row r="728701" spans="19:20">
      <c r="S728701" s="33"/>
      <c r="T728701" s="33"/>
    </row>
    <row r="728718" spans="19:20">
      <c r="S728718" s="33"/>
      <c r="T728718" s="33"/>
    </row>
    <row r="728735" spans="19:20">
      <c r="S728735" s="33"/>
      <c r="T728735" s="33"/>
    </row>
    <row r="728752" spans="19:20">
      <c r="S728752" s="33"/>
      <c r="T728752" s="33"/>
    </row>
    <row r="728769" spans="19:20">
      <c r="S728769" s="33"/>
      <c r="T728769" s="33"/>
    </row>
    <row r="728786" spans="19:20">
      <c r="S728786" s="33"/>
      <c r="T728786" s="33"/>
    </row>
    <row r="728803" spans="19:20">
      <c r="S728803" s="33"/>
      <c r="T728803" s="33"/>
    </row>
    <row r="728820" spans="19:20">
      <c r="S728820" s="33"/>
      <c r="T728820" s="33"/>
    </row>
    <row r="728837" spans="19:20">
      <c r="S728837" s="33"/>
      <c r="T728837" s="33"/>
    </row>
    <row r="728854" spans="19:20">
      <c r="S728854" s="33"/>
      <c r="T728854" s="33"/>
    </row>
    <row r="728871" spans="19:20">
      <c r="S728871" s="33"/>
      <c r="T728871" s="33"/>
    </row>
    <row r="728888" spans="19:20">
      <c r="S728888" s="33"/>
      <c r="T728888" s="33"/>
    </row>
    <row r="728905" spans="19:20">
      <c r="S728905" s="33"/>
      <c r="T728905" s="33"/>
    </row>
    <row r="728922" spans="19:20">
      <c r="S728922" s="33"/>
      <c r="T728922" s="33"/>
    </row>
    <row r="728939" spans="19:20">
      <c r="S728939" s="33"/>
      <c r="T728939" s="33"/>
    </row>
    <row r="728956" spans="19:20">
      <c r="S728956" s="33"/>
      <c r="T728956" s="33"/>
    </row>
    <row r="728973" spans="19:20">
      <c r="S728973" s="33"/>
      <c r="T728973" s="33"/>
    </row>
    <row r="728990" spans="19:20">
      <c r="S728990" s="33"/>
      <c r="T728990" s="33"/>
    </row>
    <row r="729007" spans="19:20">
      <c r="S729007" s="33"/>
      <c r="T729007" s="33"/>
    </row>
    <row r="729024" spans="19:20">
      <c r="S729024" s="33"/>
      <c r="T729024" s="33"/>
    </row>
    <row r="729041" spans="19:20">
      <c r="S729041" s="33"/>
      <c r="T729041" s="33"/>
    </row>
    <row r="729058" spans="19:20">
      <c r="S729058" s="33"/>
      <c r="T729058" s="33"/>
    </row>
    <row r="729075" spans="19:20">
      <c r="S729075" s="33"/>
      <c r="T729075" s="33"/>
    </row>
    <row r="729092" spans="19:20">
      <c r="S729092" s="33"/>
      <c r="T729092" s="33"/>
    </row>
    <row r="729109" spans="19:20">
      <c r="S729109" s="33"/>
      <c r="T729109" s="33"/>
    </row>
    <row r="729126" spans="19:20">
      <c r="S729126" s="33"/>
      <c r="T729126" s="33"/>
    </row>
    <row r="729143" spans="19:20">
      <c r="S729143" s="33"/>
      <c r="T729143" s="33"/>
    </row>
    <row r="729160" spans="19:20">
      <c r="S729160" s="33"/>
      <c r="T729160" s="33"/>
    </row>
    <row r="729177" spans="19:20">
      <c r="S729177" s="33"/>
      <c r="T729177" s="33"/>
    </row>
    <row r="729194" spans="19:20">
      <c r="S729194" s="33"/>
      <c r="T729194" s="33"/>
    </row>
    <row r="729211" spans="19:20">
      <c r="S729211" s="33"/>
      <c r="T729211" s="33"/>
    </row>
    <row r="729228" spans="19:20">
      <c r="S729228" s="33"/>
      <c r="T729228" s="33"/>
    </row>
    <row r="729245" spans="19:20">
      <c r="S729245" s="33"/>
      <c r="T729245" s="33"/>
    </row>
    <row r="729262" spans="19:20">
      <c r="S729262" s="33"/>
      <c r="T729262" s="33"/>
    </row>
    <row r="729279" spans="19:20">
      <c r="S729279" s="33"/>
      <c r="T729279" s="33"/>
    </row>
    <row r="729296" spans="19:20">
      <c r="S729296" s="33"/>
      <c r="T729296" s="33"/>
    </row>
    <row r="729313" spans="19:20">
      <c r="S729313" s="33"/>
      <c r="T729313" s="33"/>
    </row>
    <row r="729330" spans="19:20">
      <c r="S729330" s="33"/>
      <c r="T729330" s="33"/>
    </row>
    <row r="729347" spans="19:20">
      <c r="S729347" s="33"/>
      <c r="T729347" s="33"/>
    </row>
    <row r="729364" spans="19:20">
      <c r="S729364" s="33"/>
      <c r="T729364" s="33"/>
    </row>
    <row r="729381" spans="19:20">
      <c r="S729381" s="33"/>
      <c r="T729381" s="33"/>
    </row>
    <row r="729398" spans="19:20">
      <c r="S729398" s="33"/>
      <c r="T729398" s="33"/>
    </row>
    <row r="729415" spans="19:20">
      <c r="S729415" s="33"/>
      <c r="T729415" s="33"/>
    </row>
    <row r="729432" spans="19:20">
      <c r="S729432" s="33"/>
      <c r="T729432" s="33"/>
    </row>
    <row r="729449" spans="19:20">
      <c r="S729449" s="33"/>
      <c r="T729449" s="33"/>
    </row>
    <row r="729466" spans="19:20">
      <c r="S729466" s="33"/>
      <c r="T729466" s="33"/>
    </row>
    <row r="729483" spans="19:20">
      <c r="S729483" s="33"/>
      <c r="T729483" s="33"/>
    </row>
    <row r="729500" spans="19:20">
      <c r="S729500" s="33"/>
      <c r="T729500" s="33"/>
    </row>
    <row r="729517" spans="19:20">
      <c r="S729517" s="33"/>
      <c r="T729517" s="33"/>
    </row>
    <row r="729534" spans="19:20">
      <c r="S729534" s="33"/>
      <c r="T729534" s="33"/>
    </row>
    <row r="729551" spans="19:20">
      <c r="S729551" s="33"/>
      <c r="T729551" s="33"/>
    </row>
    <row r="729568" spans="19:20">
      <c r="S729568" s="33"/>
      <c r="T729568" s="33"/>
    </row>
    <row r="729585" spans="19:20">
      <c r="S729585" s="33"/>
      <c r="T729585" s="33"/>
    </row>
    <row r="729602" spans="19:20">
      <c r="S729602" s="33"/>
      <c r="T729602" s="33"/>
    </row>
    <row r="729619" spans="19:20">
      <c r="S729619" s="33"/>
      <c r="T729619" s="33"/>
    </row>
    <row r="729636" spans="19:20">
      <c r="S729636" s="33"/>
      <c r="T729636" s="33"/>
    </row>
    <row r="729653" spans="19:20">
      <c r="S729653" s="33"/>
      <c r="T729653" s="33"/>
    </row>
    <row r="729670" spans="19:20">
      <c r="S729670" s="33"/>
      <c r="T729670" s="33"/>
    </row>
    <row r="729687" spans="19:20">
      <c r="S729687" s="33"/>
      <c r="T729687" s="33"/>
    </row>
    <row r="729704" spans="19:20">
      <c r="S729704" s="33"/>
      <c r="T729704" s="33"/>
    </row>
    <row r="729721" spans="19:20">
      <c r="S729721" s="33"/>
      <c r="T729721" s="33"/>
    </row>
    <row r="729738" spans="19:20">
      <c r="S729738" s="33"/>
      <c r="T729738" s="33"/>
    </row>
    <row r="729755" spans="19:20">
      <c r="S729755" s="33"/>
      <c r="T729755" s="33"/>
    </row>
    <row r="729772" spans="19:20">
      <c r="S729772" s="33"/>
      <c r="T729772" s="33"/>
    </row>
    <row r="729789" spans="19:20">
      <c r="S729789" s="33"/>
      <c r="T729789" s="33"/>
    </row>
    <row r="729806" spans="19:20">
      <c r="S729806" s="33"/>
      <c r="T729806" s="33"/>
    </row>
    <row r="729823" spans="19:20">
      <c r="S729823" s="33"/>
      <c r="T729823" s="33"/>
    </row>
    <row r="729840" spans="19:20">
      <c r="S729840" s="33"/>
      <c r="T729840" s="33"/>
    </row>
    <row r="729857" spans="19:20">
      <c r="S729857" s="33"/>
      <c r="T729857" s="33"/>
    </row>
    <row r="729874" spans="19:20">
      <c r="S729874" s="33"/>
      <c r="T729874" s="33"/>
    </row>
    <row r="729891" spans="19:20">
      <c r="S729891" s="33"/>
      <c r="T729891" s="33"/>
    </row>
    <row r="729908" spans="19:20">
      <c r="S729908" s="33"/>
      <c r="T729908" s="33"/>
    </row>
    <row r="729925" spans="19:20">
      <c r="S729925" s="33"/>
      <c r="T729925" s="33"/>
    </row>
    <row r="729942" spans="19:20">
      <c r="S729942" s="33"/>
      <c r="T729942" s="33"/>
    </row>
    <row r="729959" spans="19:20">
      <c r="S729959" s="33"/>
      <c r="T729959" s="33"/>
    </row>
    <row r="729976" spans="19:20">
      <c r="S729976" s="33"/>
      <c r="T729976" s="33"/>
    </row>
    <row r="729993" spans="19:20">
      <c r="S729993" s="33"/>
      <c r="T729993" s="33"/>
    </row>
    <row r="730010" spans="19:20">
      <c r="S730010" s="33"/>
      <c r="T730010" s="33"/>
    </row>
    <row r="730027" spans="19:20">
      <c r="S730027" s="33"/>
      <c r="T730027" s="33"/>
    </row>
    <row r="730044" spans="19:20">
      <c r="S730044" s="33"/>
      <c r="T730044" s="33"/>
    </row>
    <row r="730061" spans="19:20">
      <c r="S730061" s="33"/>
      <c r="T730061" s="33"/>
    </row>
    <row r="730078" spans="19:20">
      <c r="S730078" s="33"/>
      <c r="T730078" s="33"/>
    </row>
    <row r="730095" spans="19:20">
      <c r="S730095" s="33"/>
      <c r="T730095" s="33"/>
    </row>
    <row r="730112" spans="19:20">
      <c r="S730112" s="33"/>
      <c r="T730112" s="33"/>
    </row>
    <row r="730129" spans="19:20">
      <c r="S730129" s="33"/>
      <c r="T730129" s="33"/>
    </row>
    <row r="730146" spans="19:20">
      <c r="S730146" s="33"/>
      <c r="T730146" s="33"/>
    </row>
    <row r="730163" spans="19:20">
      <c r="S730163" s="33"/>
      <c r="T730163" s="33"/>
    </row>
    <row r="730180" spans="19:20">
      <c r="S730180" s="33"/>
      <c r="T730180" s="33"/>
    </row>
    <row r="730197" spans="19:20">
      <c r="S730197" s="33"/>
      <c r="T730197" s="33"/>
    </row>
    <row r="730214" spans="19:20">
      <c r="S730214" s="33"/>
      <c r="T730214" s="33"/>
    </row>
    <row r="730231" spans="19:20">
      <c r="S730231" s="33"/>
      <c r="T730231" s="33"/>
    </row>
    <row r="730248" spans="19:20">
      <c r="S730248" s="33"/>
      <c r="T730248" s="33"/>
    </row>
    <row r="730265" spans="19:20">
      <c r="S730265" s="33"/>
      <c r="T730265" s="33"/>
    </row>
    <row r="730282" spans="19:20">
      <c r="S730282" s="33"/>
      <c r="T730282" s="33"/>
    </row>
    <row r="730299" spans="19:20">
      <c r="S730299" s="33"/>
      <c r="T730299" s="33"/>
    </row>
    <row r="730316" spans="19:20">
      <c r="S730316" s="33"/>
      <c r="T730316" s="33"/>
    </row>
    <row r="730333" spans="19:20">
      <c r="S730333" s="33"/>
      <c r="T730333" s="33"/>
    </row>
    <row r="730350" spans="19:20">
      <c r="S730350" s="33"/>
      <c r="T730350" s="33"/>
    </row>
    <row r="730367" spans="19:20">
      <c r="S730367" s="33"/>
      <c r="T730367" s="33"/>
    </row>
    <row r="730384" spans="19:20">
      <c r="S730384" s="33"/>
      <c r="T730384" s="33"/>
    </row>
    <row r="730401" spans="19:20">
      <c r="S730401" s="33"/>
      <c r="T730401" s="33"/>
    </row>
    <row r="730418" spans="19:20">
      <c r="S730418" s="33"/>
      <c r="T730418" s="33"/>
    </row>
    <row r="730435" spans="19:20">
      <c r="S730435" s="33"/>
      <c r="T730435" s="33"/>
    </row>
    <row r="730452" spans="19:20">
      <c r="S730452" s="33"/>
      <c r="T730452" s="33"/>
    </row>
    <row r="730469" spans="19:20">
      <c r="S730469" s="33"/>
      <c r="T730469" s="33"/>
    </row>
    <row r="730486" spans="19:20">
      <c r="S730486" s="33"/>
      <c r="T730486" s="33"/>
    </row>
    <row r="730503" spans="19:20">
      <c r="S730503" s="33"/>
      <c r="T730503" s="33"/>
    </row>
    <row r="730520" spans="19:20">
      <c r="S730520" s="33"/>
      <c r="T730520" s="33"/>
    </row>
    <row r="730537" spans="19:20">
      <c r="S730537" s="33"/>
      <c r="T730537" s="33"/>
    </row>
    <row r="730554" spans="19:20">
      <c r="S730554" s="33"/>
      <c r="T730554" s="33"/>
    </row>
    <row r="730571" spans="19:20">
      <c r="S730571" s="33"/>
      <c r="T730571" s="33"/>
    </row>
    <row r="730588" spans="19:20">
      <c r="S730588" s="33"/>
      <c r="T730588" s="33"/>
    </row>
    <row r="730605" spans="19:20">
      <c r="S730605" s="33"/>
      <c r="T730605" s="33"/>
    </row>
    <row r="730622" spans="19:20">
      <c r="S730622" s="33"/>
      <c r="T730622" s="33"/>
    </row>
    <row r="730639" spans="19:20">
      <c r="S730639" s="33"/>
      <c r="T730639" s="33"/>
    </row>
    <row r="730656" spans="19:20">
      <c r="S730656" s="33"/>
      <c r="T730656" s="33"/>
    </row>
    <row r="730673" spans="19:20">
      <c r="S730673" s="33"/>
      <c r="T730673" s="33"/>
    </row>
    <row r="730690" spans="19:20">
      <c r="S730690" s="33"/>
      <c r="T730690" s="33"/>
    </row>
    <row r="730707" spans="19:20">
      <c r="S730707" s="33"/>
      <c r="T730707" s="33"/>
    </row>
    <row r="730724" spans="19:20">
      <c r="S730724" s="33"/>
      <c r="T730724" s="33"/>
    </row>
    <row r="730741" spans="19:20">
      <c r="S730741" s="33"/>
      <c r="T730741" s="33"/>
    </row>
    <row r="730758" spans="19:20">
      <c r="S730758" s="33"/>
      <c r="T730758" s="33"/>
    </row>
    <row r="730775" spans="19:20">
      <c r="S730775" s="33"/>
      <c r="T730775" s="33"/>
    </row>
    <row r="730792" spans="19:20">
      <c r="S730792" s="33"/>
      <c r="T730792" s="33"/>
    </row>
    <row r="730809" spans="19:20">
      <c r="S730809" s="33"/>
      <c r="T730809" s="33"/>
    </row>
    <row r="730826" spans="19:20">
      <c r="S730826" s="33"/>
      <c r="T730826" s="33"/>
    </row>
    <row r="730843" spans="19:20">
      <c r="S730843" s="33"/>
      <c r="T730843" s="33"/>
    </row>
    <row r="730860" spans="19:20">
      <c r="S730860" s="33"/>
      <c r="T730860" s="33"/>
    </row>
    <row r="730877" spans="19:20">
      <c r="S730877" s="33"/>
      <c r="T730877" s="33"/>
    </row>
    <row r="730894" spans="19:20">
      <c r="S730894" s="33"/>
      <c r="T730894" s="33"/>
    </row>
    <row r="730911" spans="19:20">
      <c r="S730911" s="33"/>
      <c r="T730911" s="33"/>
    </row>
    <row r="730928" spans="19:20">
      <c r="S730928" s="33"/>
      <c r="T730928" s="33"/>
    </row>
    <row r="730945" spans="19:20">
      <c r="S730945" s="33"/>
      <c r="T730945" s="33"/>
    </row>
    <row r="730962" spans="19:20">
      <c r="S730962" s="33"/>
      <c r="T730962" s="33"/>
    </row>
    <row r="730979" spans="19:20">
      <c r="S730979" s="33"/>
      <c r="T730979" s="33"/>
    </row>
    <row r="730996" spans="19:20">
      <c r="S730996" s="33"/>
      <c r="T730996" s="33"/>
    </row>
    <row r="731013" spans="19:20">
      <c r="S731013" s="33"/>
      <c r="T731013" s="33"/>
    </row>
    <row r="731030" spans="19:20">
      <c r="S731030" s="33"/>
      <c r="T731030" s="33"/>
    </row>
    <row r="731047" spans="19:20">
      <c r="S731047" s="33"/>
      <c r="T731047" s="33"/>
    </row>
    <row r="731064" spans="19:20">
      <c r="S731064" s="33"/>
      <c r="T731064" s="33"/>
    </row>
    <row r="731081" spans="19:20">
      <c r="S731081" s="33"/>
      <c r="T731081" s="33"/>
    </row>
    <row r="731098" spans="19:20">
      <c r="S731098" s="33"/>
      <c r="T731098" s="33"/>
    </row>
    <row r="731115" spans="19:20">
      <c r="S731115" s="33"/>
      <c r="T731115" s="33"/>
    </row>
    <row r="731132" spans="19:20">
      <c r="S731132" s="33"/>
      <c r="T731132" s="33"/>
    </row>
    <row r="731149" spans="19:20">
      <c r="S731149" s="33"/>
      <c r="T731149" s="33"/>
    </row>
    <row r="731166" spans="19:20">
      <c r="S731166" s="33"/>
      <c r="T731166" s="33"/>
    </row>
    <row r="731183" spans="19:20">
      <c r="S731183" s="33"/>
      <c r="T731183" s="33"/>
    </row>
    <row r="731200" spans="19:20">
      <c r="S731200" s="33"/>
      <c r="T731200" s="33"/>
    </row>
    <row r="731217" spans="19:20">
      <c r="S731217" s="33"/>
      <c r="T731217" s="33"/>
    </row>
    <row r="731234" spans="19:20">
      <c r="S731234" s="33"/>
      <c r="T731234" s="33"/>
    </row>
    <row r="731251" spans="19:20">
      <c r="S731251" s="33"/>
      <c r="T731251" s="33"/>
    </row>
    <row r="731268" spans="19:20">
      <c r="S731268" s="33"/>
      <c r="T731268" s="33"/>
    </row>
    <row r="731285" spans="19:20">
      <c r="S731285" s="33"/>
      <c r="T731285" s="33"/>
    </row>
    <row r="731302" spans="19:20">
      <c r="S731302" s="33"/>
      <c r="T731302" s="33"/>
    </row>
    <row r="731319" spans="19:20">
      <c r="S731319" s="33"/>
      <c r="T731319" s="33"/>
    </row>
    <row r="731336" spans="19:20">
      <c r="S731336" s="33"/>
      <c r="T731336" s="33"/>
    </row>
    <row r="731353" spans="19:20">
      <c r="S731353" s="33"/>
      <c r="T731353" s="33"/>
    </row>
    <row r="731370" spans="19:20">
      <c r="S731370" s="33"/>
      <c r="T731370" s="33"/>
    </row>
    <row r="731387" spans="19:20">
      <c r="S731387" s="33"/>
      <c r="T731387" s="33"/>
    </row>
    <row r="731404" spans="19:20">
      <c r="S731404" s="33"/>
      <c r="T731404" s="33"/>
    </row>
    <row r="731421" spans="19:20">
      <c r="S731421" s="33"/>
      <c r="T731421" s="33"/>
    </row>
    <row r="731438" spans="19:20">
      <c r="S731438" s="33"/>
      <c r="T731438" s="33"/>
    </row>
    <row r="731455" spans="19:20">
      <c r="S731455" s="33"/>
      <c r="T731455" s="33"/>
    </row>
    <row r="731472" spans="19:20">
      <c r="S731472" s="33"/>
      <c r="T731472" s="33"/>
    </row>
    <row r="731489" spans="19:20">
      <c r="S731489" s="33"/>
      <c r="T731489" s="33"/>
    </row>
    <row r="731506" spans="19:20">
      <c r="S731506" s="33"/>
      <c r="T731506" s="33"/>
    </row>
    <row r="731523" spans="19:20">
      <c r="S731523" s="33"/>
      <c r="T731523" s="33"/>
    </row>
    <row r="731540" spans="19:20">
      <c r="S731540" s="33"/>
      <c r="T731540" s="33"/>
    </row>
    <row r="731557" spans="19:20">
      <c r="S731557" s="33"/>
      <c r="T731557" s="33"/>
    </row>
    <row r="731574" spans="19:20">
      <c r="S731574" s="33"/>
      <c r="T731574" s="33"/>
    </row>
    <row r="731591" spans="19:20">
      <c r="S731591" s="33"/>
      <c r="T731591" s="33"/>
    </row>
    <row r="731608" spans="19:20">
      <c r="S731608" s="33"/>
      <c r="T731608" s="33"/>
    </row>
    <row r="731625" spans="19:20">
      <c r="S731625" s="33"/>
      <c r="T731625" s="33"/>
    </row>
    <row r="731642" spans="19:20">
      <c r="S731642" s="33"/>
      <c r="T731642" s="33"/>
    </row>
    <row r="731659" spans="19:20">
      <c r="S731659" s="33"/>
      <c r="T731659" s="33"/>
    </row>
    <row r="731676" spans="19:20">
      <c r="S731676" s="33"/>
      <c r="T731676" s="33"/>
    </row>
    <row r="731693" spans="19:20">
      <c r="S731693" s="33"/>
      <c r="T731693" s="33"/>
    </row>
    <row r="731710" spans="19:20">
      <c r="S731710" s="33"/>
      <c r="T731710" s="33"/>
    </row>
    <row r="731727" spans="19:20">
      <c r="S731727" s="33"/>
      <c r="T731727" s="33"/>
    </row>
    <row r="731744" spans="19:20">
      <c r="S731744" s="33"/>
      <c r="T731744" s="33"/>
    </row>
    <row r="731761" spans="19:20">
      <c r="S731761" s="33"/>
      <c r="T731761" s="33"/>
    </row>
    <row r="731778" spans="19:20">
      <c r="S731778" s="33"/>
      <c r="T731778" s="33"/>
    </row>
    <row r="731795" spans="19:20">
      <c r="S731795" s="33"/>
      <c r="T731795" s="33"/>
    </row>
    <row r="731812" spans="19:20">
      <c r="S731812" s="33"/>
      <c r="T731812" s="33"/>
    </row>
    <row r="731829" spans="19:20">
      <c r="S731829" s="33"/>
      <c r="T731829" s="33"/>
    </row>
    <row r="731846" spans="19:20">
      <c r="S731846" s="33"/>
      <c r="T731846" s="33"/>
    </row>
    <row r="731863" spans="19:20">
      <c r="S731863" s="33"/>
      <c r="T731863" s="33"/>
    </row>
    <row r="731880" spans="19:20">
      <c r="S731880" s="33"/>
      <c r="T731880" s="33"/>
    </row>
    <row r="731897" spans="19:20">
      <c r="S731897" s="33"/>
      <c r="T731897" s="33"/>
    </row>
    <row r="731914" spans="19:20">
      <c r="S731914" s="33"/>
      <c r="T731914" s="33"/>
    </row>
    <row r="731931" spans="19:20">
      <c r="S731931" s="33"/>
      <c r="T731931" s="33"/>
    </row>
    <row r="731948" spans="19:20">
      <c r="S731948" s="33"/>
      <c r="T731948" s="33"/>
    </row>
    <row r="731965" spans="19:20">
      <c r="S731965" s="33"/>
      <c r="T731965" s="33"/>
    </row>
    <row r="731982" spans="19:20">
      <c r="S731982" s="33"/>
      <c r="T731982" s="33"/>
    </row>
    <row r="731999" spans="19:20">
      <c r="S731999" s="33"/>
      <c r="T731999" s="33"/>
    </row>
    <row r="732016" spans="19:20">
      <c r="S732016" s="33"/>
      <c r="T732016" s="33"/>
    </row>
    <row r="732033" spans="19:20">
      <c r="S732033" s="33"/>
      <c r="T732033" s="33"/>
    </row>
    <row r="732050" spans="19:20">
      <c r="S732050" s="33"/>
      <c r="T732050" s="33"/>
    </row>
    <row r="732067" spans="19:20">
      <c r="S732067" s="33"/>
      <c r="T732067" s="33"/>
    </row>
    <row r="732084" spans="19:20">
      <c r="S732084" s="33"/>
      <c r="T732084" s="33"/>
    </row>
    <row r="732101" spans="19:20">
      <c r="S732101" s="33"/>
      <c r="T732101" s="33"/>
    </row>
    <row r="732118" spans="19:20">
      <c r="S732118" s="33"/>
      <c r="T732118" s="33"/>
    </row>
    <row r="732135" spans="19:20">
      <c r="S732135" s="33"/>
      <c r="T732135" s="33"/>
    </row>
    <row r="732152" spans="19:20">
      <c r="S732152" s="33"/>
      <c r="T732152" s="33"/>
    </row>
    <row r="732169" spans="19:20">
      <c r="S732169" s="33"/>
      <c r="T732169" s="33"/>
    </row>
    <row r="732186" spans="19:20">
      <c r="S732186" s="33"/>
      <c r="T732186" s="33"/>
    </row>
    <row r="732203" spans="19:20">
      <c r="S732203" s="33"/>
      <c r="T732203" s="33"/>
    </row>
    <row r="732220" spans="19:20">
      <c r="S732220" s="33"/>
      <c r="T732220" s="33"/>
    </row>
    <row r="732237" spans="19:20">
      <c r="S732237" s="33"/>
      <c r="T732237" s="33"/>
    </row>
    <row r="732254" spans="19:20">
      <c r="S732254" s="33"/>
      <c r="T732254" s="33"/>
    </row>
    <row r="732271" spans="19:20">
      <c r="S732271" s="33"/>
      <c r="T732271" s="33"/>
    </row>
    <row r="732288" spans="19:20">
      <c r="S732288" s="33"/>
      <c r="T732288" s="33"/>
    </row>
    <row r="732305" spans="19:20">
      <c r="S732305" s="33"/>
      <c r="T732305" s="33"/>
    </row>
    <row r="732322" spans="19:20">
      <c r="S732322" s="33"/>
      <c r="T732322" s="33"/>
    </row>
    <row r="732339" spans="19:20">
      <c r="S732339" s="33"/>
      <c r="T732339" s="33"/>
    </row>
    <row r="732356" spans="19:20">
      <c r="S732356" s="33"/>
      <c r="T732356" s="33"/>
    </row>
    <row r="732373" spans="19:20">
      <c r="S732373" s="33"/>
      <c r="T732373" s="33"/>
    </row>
    <row r="732390" spans="19:20">
      <c r="S732390" s="33"/>
      <c r="T732390" s="33"/>
    </row>
    <row r="732407" spans="19:20">
      <c r="S732407" s="33"/>
      <c r="T732407" s="33"/>
    </row>
    <row r="732424" spans="19:20">
      <c r="S732424" s="33"/>
      <c r="T732424" s="33"/>
    </row>
    <row r="732441" spans="19:20">
      <c r="S732441" s="33"/>
      <c r="T732441" s="33"/>
    </row>
    <row r="732458" spans="19:20">
      <c r="S732458" s="33"/>
      <c r="T732458" s="33"/>
    </row>
    <row r="732475" spans="19:20">
      <c r="S732475" s="33"/>
      <c r="T732475" s="33"/>
    </row>
    <row r="732492" spans="19:20">
      <c r="S732492" s="33"/>
      <c r="T732492" s="33"/>
    </row>
    <row r="732509" spans="19:20">
      <c r="S732509" s="33"/>
      <c r="T732509" s="33"/>
    </row>
    <row r="732526" spans="19:20">
      <c r="S732526" s="33"/>
      <c r="T732526" s="33"/>
    </row>
    <row r="732543" spans="19:20">
      <c r="S732543" s="33"/>
      <c r="T732543" s="33"/>
    </row>
    <row r="732560" spans="19:20">
      <c r="S732560" s="33"/>
      <c r="T732560" s="33"/>
    </row>
    <row r="732577" spans="19:20">
      <c r="S732577" s="33"/>
      <c r="T732577" s="33"/>
    </row>
    <row r="732594" spans="19:20">
      <c r="S732594" s="33"/>
      <c r="T732594" s="33"/>
    </row>
    <row r="732611" spans="19:20">
      <c r="S732611" s="33"/>
      <c r="T732611" s="33"/>
    </row>
    <row r="732628" spans="19:20">
      <c r="S732628" s="33"/>
      <c r="T732628" s="33"/>
    </row>
    <row r="732645" spans="19:20">
      <c r="S732645" s="33"/>
      <c r="T732645" s="33"/>
    </row>
    <row r="732662" spans="19:20">
      <c r="S732662" s="33"/>
      <c r="T732662" s="33"/>
    </row>
    <row r="732679" spans="19:20">
      <c r="S732679" s="33"/>
      <c r="T732679" s="33"/>
    </row>
    <row r="732696" spans="19:20">
      <c r="S732696" s="33"/>
      <c r="T732696" s="33"/>
    </row>
    <row r="732713" spans="19:20">
      <c r="S732713" s="33"/>
      <c r="T732713" s="33"/>
    </row>
    <row r="732730" spans="19:20">
      <c r="S732730" s="33"/>
      <c r="T732730" s="33"/>
    </row>
    <row r="732747" spans="19:20">
      <c r="S732747" s="33"/>
      <c r="T732747" s="33"/>
    </row>
    <row r="732764" spans="19:20">
      <c r="S732764" s="33"/>
      <c r="T732764" s="33"/>
    </row>
    <row r="732781" spans="19:20">
      <c r="S732781" s="33"/>
      <c r="T732781" s="33"/>
    </row>
    <row r="732798" spans="19:20">
      <c r="S732798" s="33"/>
      <c r="T732798" s="33"/>
    </row>
    <row r="732815" spans="19:20">
      <c r="S732815" s="33"/>
      <c r="T732815" s="33"/>
    </row>
    <row r="732832" spans="19:20">
      <c r="S732832" s="33"/>
      <c r="T732832" s="33"/>
    </row>
    <row r="732849" spans="19:20">
      <c r="S732849" s="33"/>
      <c r="T732849" s="33"/>
    </row>
    <row r="732866" spans="19:20">
      <c r="S732866" s="33"/>
      <c r="T732866" s="33"/>
    </row>
    <row r="732883" spans="19:20">
      <c r="S732883" s="33"/>
      <c r="T732883" s="33"/>
    </row>
    <row r="732900" spans="19:20">
      <c r="S732900" s="33"/>
      <c r="T732900" s="33"/>
    </row>
    <row r="732917" spans="19:20">
      <c r="S732917" s="33"/>
      <c r="T732917" s="33"/>
    </row>
    <row r="732934" spans="19:20">
      <c r="S732934" s="33"/>
      <c r="T732934" s="33"/>
    </row>
    <row r="732951" spans="19:20">
      <c r="S732951" s="33"/>
      <c r="T732951" s="33"/>
    </row>
    <row r="732968" spans="19:20">
      <c r="S732968" s="33"/>
      <c r="T732968" s="33"/>
    </row>
    <row r="732985" spans="19:20">
      <c r="S732985" s="33"/>
      <c r="T732985" s="33"/>
    </row>
    <row r="733002" spans="19:20">
      <c r="S733002" s="33"/>
      <c r="T733002" s="33"/>
    </row>
    <row r="733019" spans="19:20">
      <c r="S733019" s="33"/>
      <c r="T733019" s="33"/>
    </row>
    <row r="733036" spans="19:20">
      <c r="S733036" s="33"/>
      <c r="T733036" s="33"/>
    </row>
    <row r="733053" spans="19:20">
      <c r="S733053" s="33"/>
      <c r="T733053" s="33"/>
    </row>
    <row r="733070" spans="19:20">
      <c r="S733070" s="33"/>
      <c r="T733070" s="33"/>
    </row>
    <row r="733087" spans="19:20">
      <c r="S733087" s="33"/>
      <c r="T733087" s="33"/>
    </row>
    <row r="733104" spans="19:20">
      <c r="S733104" s="33"/>
      <c r="T733104" s="33"/>
    </row>
    <row r="733121" spans="19:20">
      <c r="S733121" s="33"/>
      <c r="T733121" s="33"/>
    </row>
    <row r="733138" spans="19:20">
      <c r="S733138" s="33"/>
      <c r="T733138" s="33"/>
    </row>
    <row r="733155" spans="19:20">
      <c r="S733155" s="33"/>
      <c r="T733155" s="33"/>
    </row>
    <row r="733172" spans="19:20">
      <c r="S733172" s="33"/>
      <c r="T733172" s="33"/>
    </row>
    <row r="733189" spans="19:20">
      <c r="S733189" s="33"/>
      <c r="T733189" s="33"/>
    </row>
    <row r="733206" spans="19:20">
      <c r="S733206" s="33"/>
      <c r="T733206" s="33"/>
    </row>
    <row r="733223" spans="19:20">
      <c r="S733223" s="33"/>
      <c r="T733223" s="33"/>
    </row>
    <row r="733240" spans="19:20">
      <c r="S733240" s="33"/>
      <c r="T733240" s="33"/>
    </row>
    <row r="733257" spans="19:20">
      <c r="S733257" s="33"/>
      <c r="T733257" s="33"/>
    </row>
    <row r="733274" spans="19:20">
      <c r="S733274" s="33"/>
      <c r="T733274" s="33"/>
    </row>
    <row r="733291" spans="19:20">
      <c r="S733291" s="33"/>
      <c r="T733291" s="33"/>
    </row>
    <row r="733308" spans="19:20">
      <c r="S733308" s="33"/>
      <c r="T733308" s="33"/>
    </row>
    <row r="733325" spans="19:20">
      <c r="S733325" s="33"/>
      <c r="T733325" s="33"/>
    </row>
    <row r="733342" spans="19:20">
      <c r="S733342" s="33"/>
      <c r="T733342" s="33"/>
    </row>
    <row r="733359" spans="19:20">
      <c r="S733359" s="33"/>
      <c r="T733359" s="33"/>
    </row>
    <row r="733376" spans="19:20">
      <c r="S733376" s="33"/>
      <c r="T733376" s="33"/>
    </row>
    <row r="733393" spans="19:20">
      <c r="S733393" s="33"/>
      <c r="T733393" s="33"/>
    </row>
    <row r="733410" spans="19:20">
      <c r="S733410" s="33"/>
      <c r="T733410" s="33"/>
    </row>
    <row r="733427" spans="19:20">
      <c r="S733427" s="33"/>
      <c r="T733427" s="33"/>
    </row>
    <row r="733444" spans="19:20">
      <c r="S733444" s="33"/>
      <c r="T733444" s="33"/>
    </row>
    <row r="733461" spans="19:20">
      <c r="S733461" s="33"/>
      <c r="T733461" s="33"/>
    </row>
    <row r="733478" spans="19:20">
      <c r="S733478" s="33"/>
      <c r="T733478" s="33"/>
    </row>
    <row r="733495" spans="19:20">
      <c r="S733495" s="33"/>
      <c r="T733495" s="33"/>
    </row>
    <row r="733512" spans="19:20">
      <c r="S733512" s="33"/>
      <c r="T733512" s="33"/>
    </row>
    <row r="733529" spans="19:20">
      <c r="S733529" s="33"/>
      <c r="T733529" s="33"/>
    </row>
    <row r="733546" spans="19:20">
      <c r="S733546" s="33"/>
      <c r="T733546" s="33"/>
    </row>
    <row r="733563" spans="19:20">
      <c r="S733563" s="33"/>
      <c r="T733563" s="33"/>
    </row>
    <row r="733580" spans="19:20">
      <c r="S733580" s="33"/>
      <c r="T733580" s="33"/>
    </row>
    <row r="733597" spans="19:20">
      <c r="S733597" s="33"/>
      <c r="T733597" s="33"/>
    </row>
    <row r="733614" spans="19:20">
      <c r="S733614" s="33"/>
      <c r="T733614" s="33"/>
    </row>
    <row r="733631" spans="19:20">
      <c r="S733631" s="33"/>
      <c r="T733631" s="33"/>
    </row>
    <row r="733648" spans="19:20">
      <c r="S733648" s="33"/>
      <c r="T733648" s="33"/>
    </row>
    <row r="733665" spans="19:20">
      <c r="S733665" s="33"/>
      <c r="T733665" s="33"/>
    </row>
    <row r="733682" spans="19:20">
      <c r="S733682" s="33"/>
      <c r="T733682" s="33"/>
    </row>
    <row r="733699" spans="19:20">
      <c r="S733699" s="33"/>
      <c r="T733699" s="33"/>
    </row>
    <row r="733716" spans="19:20">
      <c r="S733716" s="33"/>
      <c r="T733716" s="33"/>
    </row>
    <row r="733733" spans="19:20">
      <c r="S733733" s="33"/>
      <c r="T733733" s="33"/>
    </row>
    <row r="733750" spans="19:20">
      <c r="S733750" s="33"/>
      <c r="T733750" s="33"/>
    </row>
    <row r="733767" spans="19:20">
      <c r="S733767" s="33"/>
      <c r="T733767" s="33"/>
    </row>
    <row r="733784" spans="19:20">
      <c r="S733784" s="33"/>
      <c r="T733784" s="33"/>
    </row>
    <row r="733801" spans="19:20">
      <c r="S733801" s="33"/>
      <c r="T733801" s="33"/>
    </row>
    <row r="733818" spans="19:20">
      <c r="S733818" s="33"/>
      <c r="T733818" s="33"/>
    </row>
    <row r="733835" spans="19:20">
      <c r="S733835" s="33"/>
      <c r="T733835" s="33"/>
    </row>
    <row r="733852" spans="19:20">
      <c r="S733852" s="33"/>
      <c r="T733852" s="33"/>
    </row>
    <row r="733869" spans="19:20">
      <c r="S733869" s="33"/>
      <c r="T733869" s="33"/>
    </row>
    <row r="733886" spans="19:20">
      <c r="S733886" s="33"/>
      <c r="T733886" s="33"/>
    </row>
    <row r="733903" spans="19:20">
      <c r="S733903" s="33"/>
      <c r="T733903" s="33"/>
    </row>
    <row r="733920" spans="19:20">
      <c r="S733920" s="33"/>
      <c r="T733920" s="33"/>
    </row>
    <row r="733937" spans="19:20">
      <c r="S733937" s="33"/>
      <c r="T733937" s="33"/>
    </row>
    <row r="733954" spans="19:20">
      <c r="S733954" s="33"/>
      <c r="T733954" s="33"/>
    </row>
    <row r="733971" spans="19:20">
      <c r="S733971" s="33"/>
      <c r="T733971" s="33"/>
    </row>
    <row r="733988" spans="19:20">
      <c r="S733988" s="33"/>
      <c r="T733988" s="33"/>
    </row>
    <row r="734005" spans="19:20">
      <c r="S734005" s="33"/>
      <c r="T734005" s="33"/>
    </row>
    <row r="734022" spans="19:20">
      <c r="S734022" s="33"/>
      <c r="T734022" s="33"/>
    </row>
    <row r="734039" spans="19:20">
      <c r="S734039" s="33"/>
      <c r="T734039" s="33"/>
    </row>
    <row r="734056" spans="19:20">
      <c r="S734056" s="33"/>
      <c r="T734056" s="33"/>
    </row>
    <row r="734073" spans="19:20">
      <c r="S734073" s="33"/>
      <c r="T734073" s="33"/>
    </row>
    <row r="734090" spans="19:20">
      <c r="S734090" s="33"/>
      <c r="T734090" s="33"/>
    </row>
    <row r="734107" spans="19:20">
      <c r="S734107" s="33"/>
      <c r="T734107" s="33"/>
    </row>
    <row r="734124" spans="19:20">
      <c r="S734124" s="33"/>
      <c r="T734124" s="33"/>
    </row>
    <row r="734141" spans="19:20">
      <c r="S734141" s="33"/>
      <c r="T734141" s="33"/>
    </row>
    <row r="734158" spans="19:20">
      <c r="S734158" s="33"/>
      <c r="T734158" s="33"/>
    </row>
    <row r="734175" spans="19:20">
      <c r="S734175" s="33"/>
      <c r="T734175" s="33"/>
    </row>
    <row r="734192" spans="19:20">
      <c r="S734192" s="33"/>
      <c r="T734192" s="33"/>
    </row>
    <row r="734209" spans="19:20">
      <c r="S734209" s="33"/>
      <c r="T734209" s="33"/>
    </row>
    <row r="734226" spans="19:20">
      <c r="S734226" s="33"/>
      <c r="T734226" s="33"/>
    </row>
    <row r="734243" spans="19:20">
      <c r="S734243" s="33"/>
      <c r="T734243" s="33"/>
    </row>
    <row r="734260" spans="19:20">
      <c r="S734260" s="33"/>
      <c r="T734260" s="33"/>
    </row>
    <row r="734277" spans="19:20">
      <c r="S734277" s="33"/>
      <c r="T734277" s="33"/>
    </row>
    <row r="734294" spans="19:20">
      <c r="S734294" s="33"/>
      <c r="T734294" s="33"/>
    </row>
    <row r="734311" spans="19:20">
      <c r="S734311" s="33"/>
      <c r="T734311" s="33"/>
    </row>
    <row r="734328" spans="19:20">
      <c r="S734328" s="33"/>
      <c r="T734328" s="33"/>
    </row>
    <row r="734345" spans="19:20">
      <c r="S734345" s="33"/>
      <c r="T734345" s="33"/>
    </row>
    <row r="734362" spans="19:20">
      <c r="S734362" s="33"/>
      <c r="T734362" s="33"/>
    </row>
    <row r="734379" spans="19:20">
      <c r="S734379" s="33"/>
      <c r="T734379" s="33"/>
    </row>
    <row r="734396" spans="19:20">
      <c r="S734396" s="33"/>
      <c r="T734396" s="33"/>
    </row>
    <row r="734413" spans="19:20">
      <c r="S734413" s="33"/>
      <c r="T734413" s="33"/>
    </row>
    <row r="734430" spans="19:20">
      <c r="S734430" s="33"/>
      <c r="T734430" s="33"/>
    </row>
    <row r="734447" spans="19:20">
      <c r="S734447" s="33"/>
      <c r="T734447" s="33"/>
    </row>
    <row r="734464" spans="19:20">
      <c r="S734464" s="33"/>
      <c r="T734464" s="33"/>
    </row>
    <row r="734481" spans="19:20">
      <c r="S734481" s="33"/>
      <c r="T734481" s="33"/>
    </row>
    <row r="734498" spans="19:20">
      <c r="S734498" s="33"/>
      <c r="T734498" s="33"/>
    </row>
    <row r="734515" spans="19:20">
      <c r="S734515" s="33"/>
      <c r="T734515" s="33"/>
    </row>
    <row r="734532" spans="19:20">
      <c r="S734532" s="33"/>
      <c r="T734532" s="33"/>
    </row>
    <row r="734549" spans="19:20">
      <c r="S734549" s="33"/>
      <c r="T734549" s="33"/>
    </row>
    <row r="734566" spans="19:20">
      <c r="S734566" s="33"/>
      <c r="T734566" s="33"/>
    </row>
    <row r="734583" spans="19:20">
      <c r="S734583" s="33"/>
      <c r="T734583" s="33"/>
    </row>
    <row r="734600" spans="19:20">
      <c r="S734600" s="33"/>
      <c r="T734600" s="33"/>
    </row>
    <row r="734617" spans="19:20">
      <c r="S734617" s="33"/>
      <c r="T734617" s="33"/>
    </row>
    <row r="734634" spans="19:20">
      <c r="S734634" s="33"/>
      <c r="T734634" s="33"/>
    </row>
    <row r="734651" spans="19:20">
      <c r="S734651" s="33"/>
      <c r="T734651" s="33"/>
    </row>
    <row r="734668" spans="19:20">
      <c r="S734668" s="33"/>
      <c r="T734668" s="33"/>
    </row>
    <row r="734685" spans="19:20">
      <c r="S734685" s="33"/>
      <c r="T734685" s="33"/>
    </row>
    <row r="734702" spans="19:20">
      <c r="S734702" s="33"/>
      <c r="T734702" s="33"/>
    </row>
    <row r="734719" spans="19:20">
      <c r="S734719" s="33"/>
      <c r="T734719" s="33"/>
    </row>
    <row r="734736" spans="19:20">
      <c r="S734736" s="33"/>
      <c r="T734736" s="33"/>
    </row>
    <row r="734753" spans="19:20">
      <c r="S734753" s="33"/>
      <c r="T734753" s="33"/>
    </row>
    <row r="734770" spans="19:20">
      <c r="S734770" s="33"/>
      <c r="T734770" s="33"/>
    </row>
    <row r="734787" spans="19:20">
      <c r="S734787" s="33"/>
      <c r="T734787" s="33"/>
    </row>
    <row r="734804" spans="19:20">
      <c r="S734804" s="33"/>
      <c r="T734804" s="33"/>
    </row>
    <row r="734821" spans="19:20">
      <c r="S734821" s="33"/>
      <c r="T734821" s="33"/>
    </row>
    <row r="734838" spans="19:20">
      <c r="S734838" s="33"/>
      <c r="T734838" s="33"/>
    </row>
    <row r="734855" spans="19:20">
      <c r="S734855" s="33"/>
      <c r="T734855" s="33"/>
    </row>
    <row r="734872" spans="19:20">
      <c r="S734872" s="33"/>
      <c r="T734872" s="33"/>
    </row>
    <row r="734889" spans="19:20">
      <c r="S734889" s="33"/>
      <c r="T734889" s="33"/>
    </row>
    <row r="734906" spans="19:20">
      <c r="S734906" s="33"/>
      <c r="T734906" s="33"/>
    </row>
    <row r="734923" spans="19:20">
      <c r="S734923" s="33"/>
      <c r="T734923" s="33"/>
    </row>
    <row r="734940" spans="19:20">
      <c r="S734940" s="33"/>
      <c r="T734940" s="33"/>
    </row>
    <row r="734957" spans="19:20">
      <c r="S734957" s="33"/>
      <c r="T734957" s="33"/>
    </row>
    <row r="734974" spans="19:20">
      <c r="S734974" s="33"/>
      <c r="T734974" s="33"/>
    </row>
    <row r="734991" spans="19:20">
      <c r="S734991" s="33"/>
      <c r="T734991" s="33"/>
    </row>
    <row r="735008" spans="19:20">
      <c r="S735008" s="33"/>
      <c r="T735008" s="33"/>
    </row>
    <row r="735025" spans="19:20">
      <c r="S735025" s="33"/>
      <c r="T735025" s="33"/>
    </row>
    <row r="735042" spans="19:20">
      <c r="S735042" s="33"/>
      <c r="T735042" s="33"/>
    </row>
    <row r="735059" spans="19:20">
      <c r="S735059" s="33"/>
      <c r="T735059" s="33"/>
    </row>
    <row r="735076" spans="19:20">
      <c r="S735076" s="33"/>
      <c r="T735076" s="33"/>
    </row>
    <row r="735093" spans="19:20">
      <c r="S735093" s="33"/>
      <c r="T735093" s="33"/>
    </row>
    <row r="735110" spans="19:20">
      <c r="S735110" s="33"/>
      <c r="T735110" s="33"/>
    </row>
    <row r="735127" spans="19:20">
      <c r="S735127" s="33"/>
      <c r="T735127" s="33"/>
    </row>
    <row r="735144" spans="19:20">
      <c r="S735144" s="33"/>
      <c r="T735144" s="33"/>
    </row>
    <row r="735161" spans="19:20">
      <c r="S735161" s="33"/>
      <c r="T735161" s="33"/>
    </row>
    <row r="735178" spans="19:20">
      <c r="S735178" s="33"/>
      <c r="T735178" s="33"/>
    </row>
    <row r="735195" spans="19:20">
      <c r="S735195" s="33"/>
      <c r="T735195" s="33"/>
    </row>
    <row r="735212" spans="19:20">
      <c r="S735212" s="33"/>
      <c r="T735212" s="33"/>
    </row>
    <row r="735229" spans="19:20">
      <c r="S735229" s="33"/>
      <c r="T735229" s="33"/>
    </row>
    <row r="735246" spans="19:20">
      <c r="S735246" s="33"/>
      <c r="T735246" s="33"/>
    </row>
    <row r="735263" spans="19:20">
      <c r="S735263" s="33"/>
      <c r="T735263" s="33"/>
    </row>
    <row r="735280" spans="19:20">
      <c r="S735280" s="33"/>
      <c r="T735280" s="33"/>
    </row>
    <row r="735297" spans="19:20">
      <c r="S735297" s="33"/>
      <c r="T735297" s="33"/>
    </row>
    <row r="735314" spans="19:20">
      <c r="S735314" s="33"/>
      <c r="T735314" s="33"/>
    </row>
    <row r="735331" spans="19:20">
      <c r="S735331" s="33"/>
      <c r="T735331" s="33"/>
    </row>
    <row r="735348" spans="19:20">
      <c r="S735348" s="33"/>
      <c r="T735348" s="33"/>
    </row>
    <row r="735365" spans="19:20">
      <c r="S735365" s="33"/>
      <c r="T735365" s="33"/>
    </row>
    <row r="735382" spans="19:20">
      <c r="S735382" s="33"/>
      <c r="T735382" s="33"/>
    </row>
    <row r="735399" spans="19:20">
      <c r="S735399" s="33"/>
      <c r="T735399" s="33"/>
    </row>
    <row r="735416" spans="19:20">
      <c r="S735416" s="33"/>
      <c r="T735416" s="33"/>
    </row>
    <row r="735433" spans="19:20">
      <c r="S735433" s="33"/>
      <c r="T735433" s="33"/>
    </row>
    <row r="735450" spans="19:20">
      <c r="S735450" s="33"/>
      <c r="T735450" s="33"/>
    </row>
    <row r="735467" spans="19:20">
      <c r="S735467" s="33"/>
      <c r="T735467" s="33"/>
    </row>
    <row r="735484" spans="19:20">
      <c r="S735484" s="33"/>
      <c r="T735484" s="33"/>
    </row>
    <row r="735501" spans="19:20">
      <c r="S735501" s="33"/>
      <c r="T735501" s="33"/>
    </row>
    <row r="735518" spans="19:20">
      <c r="S735518" s="33"/>
      <c r="T735518" s="33"/>
    </row>
    <row r="735535" spans="19:20">
      <c r="S735535" s="33"/>
      <c r="T735535" s="33"/>
    </row>
    <row r="735552" spans="19:20">
      <c r="S735552" s="33"/>
      <c r="T735552" s="33"/>
    </row>
    <row r="735569" spans="19:20">
      <c r="S735569" s="33"/>
      <c r="T735569" s="33"/>
    </row>
    <row r="735586" spans="19:20">
      <c r="S735586" s="33"/>
      <c r="T735586" s="33"/>
    </row>
    <row r="735603" spans="19:20">
      <c r="S735603" s="33"/>
      <c r="T735603" s="33"/>
    </row>
    <row r="735620" spans="19:20">
      <c r="S735620" s="33"/>
      <c r="T735620" s="33"/>
    </row>
    <row r="735637" spans="19:20">
      <c r="S735637" s="33"/>
      <c r="T735637" s="33"/>
    </row>
    <row r="735654" spans="19:20">
      <c r="S735654" s="33"/>
      <c r="T735654" s="33"/>
    </row>
    <row r="735671" spans="19:20">
      <c r="S735671" s="33"/>
      <c r="T735671" s="33"/>
    </row>
    <row r="735688" spans="19:20">
      <c r="S735688" s="33"/>
      <c r="T735688" s="33"/>
    </row>
    <row r="735705" spans="19:20">
      <c r="S735705" s="33"/>
      <c r="T735705" s="33"/>
    </row>
    <row r="735722" spans="19:20">
      <c r="S735722" s="33"/>
      <c r="T735722" s="33"/>
    </row>
    <row r="735739" spans="19:20">
      <c r="S735739" s="33"/>
      <c r="T735739" s="33"/>
    </row>
    <row r="735756" spans="19:20">
      <c r="S735756" s="33"/>
      <c r="T735756" s="33"/>
    </row>
    <row r="735773" spans="19:20">
      <c r="S735773" s="33"/>
      <c r="T735773" s="33"/>
    </row>
    <row r="735790" spans="19:20">
      <c r="S735790" s="33"/>
      <c r="T735790" s="33"/>
    </row>
    <row r="735807" spans="19:20">
      <c r="S735807" s="33"/>
      <c r="T735807" s="33"/>
    </row>
    <row r="735824" spans="19:20">
      <c r="S735824" s="33"/>
      <c r="T735824" s="33"/>
    </row>
    <row r="735841" spans="19:20">
      <c r="S735841" s="33"/>
      <c r="T735841" s="33"/>
    </row>
    <row r="735858" spans="19:20">
      <c r="S735858" s="33"/>
      <c r="T735858" s="33"/>
    </row>
    <row r="735875" spans="19:20">
      <c r="S735875" s="33"/>
      <c r="T735875" s="33"/>
    </row>
    <row r="735892" spans="19:20">
      <c r="S735892" s="33"/>
      <c r="T735892" s="33"/>
    </row>
    <row r="735909" spans="19:20">
      <c r="S735909" s="33"/>
      <c r="T735909" s="33"/>
    </row>
    <row r="735926" spans="19:20">
      <c r="S735926" s="33"/>
      <c r="T735926" s="33"/>
    </row>
    <row r="735943" spans="19:20">
      <c r="S735943" s="33"/>
      <c r="T735943" s="33"/>
    </row>
    <row r="735960" spans="19:20">
      <c r="S735960" s="33"/>
      <c r="T735960" s="33"/>
    </row>
    <row r="735977" spans="19:20">
      <c r="S735977" s="33"/>
      <c r="T735977" s="33"/>
    </row>
    <row r="735994" spans="19:20">
      <c r="S735994" s="33"/>
      <c r="T735994" s="33"/>
    </row>
    <row r="736011" spans="19:20">
      <c r="S736011" s="33"/>
      <c r="T736011" s="33"/>
    </row>
    <row r="736028" spans="19:20">
      <c r="S736028" s="33"/>
      <c r="T736028" s="33"/>
    </row>
    <row r="736045" spans="19:20">
      <c r="S736045" s="33"/>
      <c r="T736045" s="33"/>
    </row>
    <row r="736062" spans="19:20">
      <c r="S736062" s="33"/>
      <c r="T736062" s="33"/>
    </row>
    <row r="736079" spans="19:20">
      <c r="S736079" s="33"/>
      <c r="T736079" s="33"/>
    </row>
    <row r="736096" spans="19:20">
      <c r="S736096" s="33"/>
      <c r="T736096" s="33"/>
    </row>
    <row r="736113" spans="19:20">
      <c r="S736113" s="33"/>
      <c r="T736113" s="33"/>
    </row>
    <row r="736130" spans="19:20">
      <c r="S736130" s="33"/>
      <c r="T736130" s="33"/>
    </row>
    <row r="736147" spans="19:20">
      <c r="S736147" s="33"/>
      <c r="T736147" s="33"/>
    </row>
    <row r="736164" spans="19:20">
      <c r="S736164" s="33"/>
      <c r="T736164" s="33"/>
    </row>
    <row r="736181" spans="19:20">
      <c r="S736181" s="33"/>
      <c r="T736181" s="33"/>
    </row>
    <row r="736198" spans="19:20">
      <c r="S736198" s="33"/>
      <c r="T736198" s="33"/>
    </row>
    <row r="736215" spans="19:20">
      <c r="S736215" s="33"/>
      <c r="T736215" s="33"/>
    </row>
    <row r="736232" spans="19:20">
      <c r="S736232" s="33"/>
      <c r="T736232" s="33"/>
    </row>
    <row r="736249" spans="19:20">
      <c r="S736249" s="33"/>
      <c r="T736249" s="33"/>
    </row>
    <row r="736266" spans="19:20">
      <c r="S736266" s="33"/>
      <c r="T736266" s="33"/>
    </row>
    <row r="736283" spans="19:20">
      <c r="S736283" s="33"/>
      <c r="T736283" s="33"/>
    </row>
    <row r="736300" spans="19:20">
      <c r="S736300" s="33"/>
      <c r="T736300" s="33"/>
    </row>
    <row r="736317" spans="19:20">
      <c r="S736317" s="33"/>
      <c r="T736317" s="33"/>
    </row>
    <row r="736334" spans="19:20">
      <c r="S736334" s="33"/>
      <c r="T736334" s="33"/>
    </row>
    <row r="736351" spans="19:20">
      <c r="S736351" s="33"/>
      <c r="T736351" s="33"/>
    </row>
    <row r="736368" spans="19:20">
      <c r="S736368" s="33"/>
      <c r="T736368" s="33"/>
    </row>
    <row r="736385" spans="19:20">
      <c r="S736385" s="33"/>
      <c r="T736385" s="33"/>
    </row>
    <row r="736402" spans="19:20">
      <c r="S736402" s="33"/>
      <c r="T736402" s="33"/>
    </row>
    <row r="736419" spans="19:20">
      <c r="S736419" s="33"/>
      <c r="T736419" s="33"/>
    </row>
    <row r="736436" spans="19:20">
      <c r="S736436" s="33"/>
      <c r="T736436" s="33"/>
    </row>
    <row r="736453" spans="19:20">
      <c r="S736453" s="33"/>
      <c r="T736453" s="33"/>
    </row>
    <row r="736470" spans="19:20">
      <c r="S736470" s="33"/>
      <c r="T736470" s="33"/>
    </row>
    <row r="736487" spans="19:20">
      <c r="S736487" s="33"/>
      <c r="T736487" s="33"/>
    </row>
    <row r="736504" spans="19:20">
      <c r="S736504" s="33"/>
      <c r="T736504" s="33"/>
    </row>
    <row r="736521" spans="19:20">
      <c r="S736521" s="33"/>
      <c r="T736521" s="33"/>
    </row>
    <row r="736538" spans="19:20">
      <c r="S736538" s="33"/>
      <c r="T736538" s="33"/>
    </row>
    <row r="736555" spans="19:20">
      <c r="S736555" s="33"/>
      <c r="T736555" s="33"/>
    </row>
    <row r="736572" spans="19:20">
      <c r="S736572" s="33"/>
      <c r="T736572" s="33"/>
    </row>
    <row r="736589" spans="19:20">
      <c r="S736589" s="33"/>
      <c r="T736589" s="33"/>
    </row>
    <row r="736606" spans="19:20">
      <c r="S736606" s="33"/>
      <c r="T736606" s="33"/>
    </row>
    <row r="736623" spans="19:20">
      <c r="S736623" s="33"/>
      <c r="T736623" s="33"/>
    </row>
    <row r="736640" spans="19:20">
      <c r="S736640" s="33"/>
      <c r="T736640" s="33"/>
    </row>
    <row r="736657" spans="19:20">
      <c r="S736657" s="33"/>
      <c r="T736657" s="33"/>
    </row>
    <row r="736674" spans="19:20">
      <c r="S736674" s="33"/>
      <c r="T736674" s="33"/>
    </row>
    <row r="736691" spans="19:20">
      <c r="S736691" s="33"/>
      <c r="T736691" s="33"/>
    </row>
    <row r="736708" spans="19:20">
      <c r="S736708" s="33"/>
      <c r="T736708" s="33"/>
    </row>
    <row r="736725" spans="19:20">
      <c r="S736725" s="33"/>
      <c r="T736725" s="33"/>
    </row>
    <row r="736742" spans="19:20">
      <c r="S736742" s="33"/>
      <c r="T736742" s="33"/>
    </row>
    <row r="736759" spans="19:20">
      <c r="S736759" s="33"/>
      <c r="T736759" s="33"/>
    </row>
    <row r="736776" spans="19:20">
      <c r="S736776" s="33"/>
      <c r="T736776" s="33"/>
    </row>
    <row r="736793" spans="19:20">
      <c r="S736793" s="33"/>
      <c r="T736793" s="33"/>
    </row>
    <row r="736810" spans="19:20">
      <c r="S736810" s="33"/>
      <c r="T736810" s="33"/>
    </row>
    <row r="736827" spans="19:20">
      <c r="S736827" s="33"/>
      <c r="T736827" s="33"/>
    </row>
    <row r="736844" spans="19:20">
      <c r="S736844" s="33"/>
      <c r="T736844" s="33"/>
    </row>
    <row r="736861" spans="19:20">
      <c r="S736861" s="33"/>
      <c r="T736861" s="33"/>
    </row>
    <row r="736878" spans="19:20">
      <c r="S736878" s="33"/>
      <c r="T736878" s="33"/>
    </row>
    <row r="736895" spans="19:20">
      <c r="S736895" s="33"/>
      <c r="T736895" s="33"/>
    </row>
    <row r="736912" spans="19:20">
      <c r="S736912" s="33"/>
      <c r="T736912" s="33"/>
    </row>
    <row r="736929" spans="19:20">
      <c r="S736929" s="33"/>
      <c r="T736929" s="33"/>
    </row>
    <row r="736946" spans="19:20">
      <c r="S736946" s="33"/>
      <c r="T736946" s="33"/>
    </row>
    <row r="736963" spans="19:20">
      <c r="S736963" s="33"/>
      <c r="T736963" s="33"/>
    </row>
    <row r="736980" spans="19:20">
      <c r="S736980" s="33"/>
      <c r="T736980" s="33"/>
    </row>
    <row r="736997" spans="19:20">
      <c r="S736997" s="33"/>
      <c r="T736997" s="33"/>
    </row>
    <row r="737014" spans="19:20">
      <c r="S737014" s="33"/>
      <c r="T737014" s="33"/>
    </row>
    <row r="737031" spans="19:20">
      <c r="S737031" s="33"/>
      <c r="T737031" s="33"/>
    </row>
    <row r="737048" spans="19:20">
      <c r="S737048" s="33"/>
      <c r="T737048" s="33"/>
    </row>
    <row r="737065" spans="19:20">
      <c r="S737065" s="33"/>
      <c r="T737065" s="33"/>
    </row>
    <row r="737082" spans="19:20">
      <c r="S737082" s="33"/>
      <c r="T737082" s="33"/>
    </row>
    <row r="737099" spans="19:20">
      <c r="S737099" s="33"/>
      <c r="T737099" s="33"/>
    </row>
    <row r="737116" spans="19:20">
      <c r="S737116" s="33"/>
      <c r="T737116" s="33"/>
    </row>
    <row r="737133" spans="19:20">
      <c r="S737133" s="33"/>
      <c r="T737133" s="33"/>
    </row>
    <row r="737150" spans="19:20">
      <c r="S737150" s="33"/>
      <c r="T737150" s="33"/>
    </row>
    <row r="737167" spans="19:20">
      <c r="S737167" s="33"/>
      <c r="T737167" s="33"/>
    </row>
    <row r="737184" spans="19:20">
      <c r="S737184" s="33"/>
      <c r="T737184" s="33"/>
    </row>
    <row r="737201" spans="19:20">
      <c r="S737201" s="33"/>
      <c r="T737201" s="33"/>
    </row>
    <row r="737218" spans="19:20">
      <c r="S737218" s="33"/>
      <c r="T737218" s="33"/>
    </row>
    <row r="737235" spans="19:20">
      <c r="S737235" s="33"/>
      <c r="T737235" s="33"/>
    </row>
    <row r="737252" spans="19:20">
      <c r="S737252" s="33"/>
      <c r="T737252" s="33"/>
    </row>
    <row r="737269" spans="19:20">
      <c r="S737269" s="33"/>
      <c r="T737269" s="33"/>
    </row>
    <row r="737286" spans="19:20">
      <c r="S737286" s="33"/>
      <c r="T737286" s="33"/>
    </row>
    <row r="737303" spans="19:20">
      <c r="S737303" s="33"/>
      <c r="T737303" s="33"/>
    </row>
    <row r="737320" spans="19:20">
      <c r="S737320" s="33"/>
      <c r="T737320" s="33"/>
    </row>
    <row r="737337" spans="19:20">
      <c r="S737337" s="33"/>
      <c r="T737337" s="33"/>
    </row>
    <row r="737354" spans="19:20">
      <c r="S737354" s="33"/>
      <c r="T737354" s="33"/>
    </row>
    <row r="737371" spans="19:20">
      <c r="S737371" s="33"/>
      <c r="T737371" s="33"/>
    </row>
    <row r="737388" spans="19:20">
      <c r="S737388" s="33"/>
      <c r="T737388" s="33"/>
    </row>
    <row r="737405" spans="19:20">
      <c r="S737405" s="33"/>
      <c r="T737405" s="33"/>
    </row>
    <row r="737422" spans="19:20">
      <c r="S737422" s="33"/>
      <c r="T737422" s="33"/>
    </row>
    <row r="737439" spans="19:20">
      <c r="S737439" s="33"/>
      <c r="T737439" s="33"/>
    </row>
    <row r="737456" spans="19:20">
      <c r="S737456" s="33"/>
      <c r="T737456" s="33"/>
    </row>
    <row r="737473" spans="19:20">
      <c r="S737473" s="33"/>
      <c r="T737473" s="33"/>
    </row>
    <row r="737490" spans="19:20">
      <c r="S737490" s="33"/>
      <c r="T737490" s="33"/>
    </row>
    <row r="737507" spans="19:20">
      <c r="S737507" s="33"/>
      <c r="T737507" s="33"/>
    </row>
    <row r="737524" spans="19:20">
      <c r="S737524" s="33"/>
      <c r="T737524" s="33"/>
    </row>
    <row r="737541" spans="19:20">
      <c r="S737541" s="33"/>
      <c r="T737541" s="33"/>
    </row>
    <row r="737558" spans="19:20">
      <c r="S737558" s="33"/>
      <c r="T737558" s="33"/>
    </row>
    <row r="737575" spans="19:20">
      <c r="S737575" s="33"/>
      <c r="T737575" s="33"/>
    </row>
    <row r="737592" spans="19:20">
      <c r="S737592" s="33"/>
      <c r="T737592" s="33"/>
    </row>
    <row r="737609" spans="19:20">
      <c r="S737609" s="33"/>
      <c r="T737609" s="33"/>
    </row>
    <row r="737626" spans="19:20">
      <c r="S737626" s="33"/>
      <c r="T737626" s="33"/>
    </row>
    <row r="737643" spans="19:20">
      <c r="S737643" s="33"/>
      <c r="T737643" s="33"/>
    </row>
    <row r="737660" spans="19:20">
      <c r="S737660" s="33"/>
      <c r="T737660" s="33"/>
    </row>
    <row r="737677" spans="19:20">
      <c r="S737677" s="33"/>
      <c r="T737677" s="33"/>
    </row>
    <row r="737694" spans="19:20">
      <c r="S737694" s="33"/>
      <c r="T737694" s="33"/>
    </row>
    <row r="737711" spans="19:20">
      <c r="S737711" s="33"/>
      <c r="T737711" s="33"/>
    </row>
    <row r="737728" spans="19:20">
      <c r="S737728" s="33"/>
      <c r="T737728" s="33"/>
    </row>
    <row r="737745" spans="19:20">
      <c r="S737745" s="33"/>
      <c r="T737745" s="33"/>
    </row>
    <row r="737762" spans="19:20">
      <c r="S737762" s="33"/>
      <c r="T737762" s="33"/>
    </row>
    <row r="737779" spans="19:20">
      <c r="S737779" s="33"/>
      <c r="T737779" s="33"/>
    </row>
    <row r="737796" spans="19:20">
      <c r="S737796" s="33"/>
      <c r="T737796" s="33"/>
    </row>
    <row r="737813" spans="19:20">
      <c r="S737813" s="33"/>
      <c r="T737813" s="33"/>
    </row>
    <row r="737830" spans="19:20">
      <c r="S737830" s="33"/>
      <c r="T737830" s="33"/>
    </row>
    <row r="737847" spans="19:20">
      <c r="S737847" s="33"/>
      <c r="T737847" s="33"/>
    </row>
    <row r="737864" spans="19:20">
      <c r="S737864" s="33"/>
      <c r="T737864" s="33"/>
    </row>
    <row r="737881" spans="19:20">
      <c r="S737881" s="33"/>
      <c r="T737881" s="33"/>
    </row>
    <row r="737898" spans="19:20">
      <c r="S737898" s="33"/>
      <c r="T737898" s="33"/>
    </row>
    <row r="737915" spans="19:20">
      <c r="S737915" s="33"/>
      <c r="T737915" s="33"/>
    </row>
    <row r="737932" spans="19:20">
      <c r="S737932" s="33"/>
      <c r="T737932" s="33"/>
    </row>
    <row r="737949" spans="19:20">
      <c r="S737949" s="33"/>
      <c r="T737949" s="33"/>
    </row>
    <row r="737966" spans="19:20">
      <c r="S737966" s="33"/>
      <c r="T737966" s="33"/>
    </row>
    <row r="737983" spans="19:20">
      <c r="S737983" s="33"/>
      <c r="T737983" s="33"/>
    </row>
    <row r="738000" spans="19:20">
      <c r="S738000" s="33"/>
      <c r="T738000" s="33"/>
    </row>
    <row r="738017" spans="19:20">
      <c r="S738017" s="33"/>
      <c r="T738017" s="33"/>
    </row>
    <row r="738034" spans="19:20">
      <c r="S738034" s="33"/>
      <c r="T738034" s="33"/>
    </row>
    <row r="738051" spans="19:20">
      <c r="S738051" s="33"/>
      <c r="T738051" s="33"/>
    </row>
    <row r="738068" spans="19:20">
      <c r="S738068" s="33"/>
      <c r="T738068" s="33"/>
    </row>
    <row r="738085" spans="19:20">
      <c r="S738085" s="33"/>
      <c r="T738085" s="33"/>
    </row>
    <row r="738102" spans="19:20">
      <c r="S738102" s="33"/>
      <c r="T738102" s="33"/>
    </row>
    <row r="738119" spans="19:20">
      <c r="S738119" s="33"/>
      <c r="T738119" s="33"/>
    </row>
    <row r="738136" spans="19:20">
      <c r="S738136" s="33"/>
      <c r="T738136" s="33"/>
    </row>
    <row r="738153" spans="19:20">
      <c r="S738153" s="33"/>
      <c r="T738153" s="33"/>
    </row>
    <row r="738170" spans="19:20">
      <c r="S738170" s="33"/>
      <c r="T738170" s="33"/>
    </row>
    <row r="738187" spans="19:20">
      <c r="S738187" s="33"/>
      <c r="T738187" s="33"/>
    </row>
    <row r="738204" spans="19:20">
      <c r="S738204" s="33"/>
      <c r="T738204" s="33"/>
    </row>
    <row r="738221" spans="19:20">
      <c r="S738221" s="33"/>
      <c r="T738221" s="33"/>
    </row>
    <row r="738238" spans="19:20">
      <c r="S738238" s="33"/>
      <c r="T738238" s="33"/>
    </row>
    <row r="738255" spans="19:20">
      <c r="S738255" s="33"/>
      <c r="T738255" s="33"/>
    </row>
    <row r="738272" spans="19:20">
      <c r="S738272" s="33"/>
      <c r="T738272" s="33"/>
    </row>
    <row r="738289" spans="19:20">
      <c r="S738289" s="33"/>
      <c r="T738289" s="33"/>
    </row>
    <row r="738306" spans="19:20">
      <c r="S738306" s="33"/>
      <c r="T738306" s="33"/>
    </row>
    <row r="738323" spans="19:20">
      <c r="S738323" s="33"/>
      <c r="T738323" s="33"/>
    </row>
    <row r="738340" spans="19:20">
      <c r="S738340" s="33"/>
      <c r="T738340" s="33"/>
    </row>
    <row r="738357" spans="19:20">
      <c r="S738357" s="33"/>
      <c r="T738357" s="33"/>
    </row>
    <row r="738374" spans="19:20">
      <c r="S738374" s="33"/>
      <c r="T738374" s="33"/>
    </row>
    <row r="738391" spans="19:20">
      <c r="S738391" s="33"/>
      <c r="T738391" s="33"/>
    </row>
    <row r="738408" spans="19:20">
      <c r="S738408" s="33"/>
      <c r="T738408" s="33"/>
    </row>
    <row r="738425" spans="19:20">
      <c r="S738425" s="33"/>
      <c r="T738425" s="33"/>
    </row>
    <row r="738442" spans="19:20">
      <c r="S738442" s="33"/>
      <c r="T738442" s="33"/>
    </row>
    <row r="738459" spans="19:20">
      <c r="S738459" s="33"/>
      <c r="T738459" s="33"/>
    </row>
    <row r="738476" spans="19:20">
      <c r="S738476" s="33"/>
      <c r="T738476" s="33"/>
    </row>
    <row r="738493" spans="19:20">
      <c r="S738493" s="33"/>
      <c r="T738493" s="33"/>
    </row>
    <row r="738510" spans="19:20">
      <c r="S738510" s="33"/>
      <c r="T738510" s="33"/>
    </row>
    <row r="738527" spans="19:20">
      <c r="S738527" s="33"/>
      <c r="T738527" s="33"/>
    </row>
    <row r="738544" spans="19:20">
      <c r="S738544" s="33"/>
      <c r="T738544" s="33"/>
    </row>
    <row r="738561" spans="19:20">
      <c r="S738561" s="33"/>
      <c r="T738561" s="33"/>
    </row>
    <row r="738578" spans="19:20">
      <c r="S738578" s="33"/>
      <c r="T738578" s="33"/>
    </row>
    <row r="738595" spans="19:20">
      <c r="S738595" s="33"/>
      <c r="T738595" s="33"/>
    </row>
    <row r="738612" spans="19:20">
      <c r="S738612" s="33"/>
      <c r="T738612" s="33"/>
    </row>
    <row r="738629" spans="19:20">
      <c r="S738629" s="33"/>
      <c r="T738629" s="33"/>
    </row>
    <row r="738646" spans="19:20">
      <c r="S738646" s="33"/>
      <c r="T738646" s="33"/>
    </row>
    <row r="738663" spans="19:20">
      <c r="S738663" s="33"/>
      <c r="T738663" s="33"/>
    </row>
    <row r="738680" spans="19:20">
      <c r="S738680" s="33"/>
      <c r="T738680" s="33"/>
    </row>
    <row r="738697" spans="19:20">
      <c r="S738697" s="33"/>
      <c r="T738697" s="33"/>
    </row>
    <row r="738714" spans="19:20">
      <c r="S738714" s="33"/>
      <c r="T738714" s="33"/>
    </row>
    <row r="738731" spans="19:20">
      <c r="S738731" s="33"/>
      <c r="T738731" s="33"/>
    </row>
    <row r="738748" spans="19:20">
      <c r="S738748" s="33"/>
      <c r="T738748" s="33"/>
    </row>
    <row r="738765" spans="19:20">
      <c r="S738765" s="33"/>
      <c r="T738765" s="33"/>
    </row>
    <row r="738782" spans="19:20">
      <c r="S738782" s="33"/>
      <c r="T738782" s="33"/>
    </row>
    <row r="738799" spans="19:20">
      <c r="S738799" s="33"/>
      <c r="T738799" s="33"/>
    </row>
    <row r="738816" spans="19:20">
      <c r="S738816" s="33"/>
      <c r="T738816" s="33"/>
    </row>
    <row r="738833" spans="19:20">
      <c r="S738833" s="33"/>
      <c r="T738833" s="33"/>
    </row>
    <row r="738850" spans="19:20">
      <c r="S738850" s="33"/>
      <c r="T738850" s="33"/>
    </row>
    <row r="738867" spans="19:20">
      <c r="S738867" s="33"/>
      <c r="T738867" s="33"/>
    </row>
    <row r="738884" spans="19:20">
      <c r="S738884" s="33"/>
      <c r="T738884" s="33"/>
    </row>
    <row r="738901" spans="19:20">
      <c r="S738901" s="33"/>
      <c r="T738901" s="33"/>
    </row>
    <row r="738918" spans="19:20">
      <c r="S738918" s="33"/>
      <c r="T738918" s="33"/>
    </row>
    <row r="738935" spans="19:20">
      <c r="S738935" s="33"/>
      <c r="T738935" s="33"/>
    </row>
    <row r="738952" spans="19:20">
      <c r="S738952" s="33"/>
      <c r="T738952" s="33"/>
    </row>
    <row r="738969" spans="19:20">
      <c r="S738969" s="33"/>
      <c r="T738969" s="33"/>
    </row>
    <row r="738986" spans="19:20">
      <c r="S738986" s="33"/>
      <c r="T738986" s="33"/>
    </row>
    <row r="739003" spans="19:20">
      <c r="S739003" s="33"/>
      <c r="T739003" s="33"/>
    </row>
    <row r="739020" spans="19:20">
      <c r="S739020" s="33"/>
      <c r="T739020" s="33"/>
    </row>
    <row r="739037" spans="19:20">
      <c r="S739037" s="33"/>
      <c r="T739037" s="33"/>
    </row>
    <row r="739054" spans="19:20">
      <c r="S739054" s="33"/>
      <c r="T739054" s="33"/>
    </row>
    <row r="739071" spans="19:20">
      <c r="S739071" s="33"/>
      <c r="T739071" s="33"/>
    </row>
    <row r="739088" spans="19:20">
      <c r="S739088" s="33"/>
      <c r="T739088" s="33"/>
    </row>
    <row r="739105" spans="19:20">
      <c r="S739105" s="33"/>
      <c r="T739105" s="33"/>
    </row>
    <row r="739122" spans="19:20">
      <c r="S739122" s="33"/>
      <c r="T739122" s="33"/>
    </row>
    <row r="739139" spans="19:20">
      <c r="S739139" s="33"/>
      <c r="T739139" s="33"/>
    </row>
    <row r="739156" spans="19:20">
      <c r="S739156" s="33"/>
      <c r="T739156" s="33"/>
    </row>
    <row r="739173" spans="19:20">
      <c r="S739173" s="33"/>
      <c r="T739173" s="33"/>
    </row>
    <row r="739190" spans="19:20">
      <c r="S739190" s="33"/>
      <c r="T739190" s="33"/>
    </row>
    <row r="739207" spans="19:20">
      <c r="S739207" s="33"/>
      <c r="T739207" s="33"/>
    </row>
    <row r="739224" spans="19:20">
      <c r="S739224" s="33"/>
      <c r="T739224" s="33"/>
    </row>
    <row r="739241" spans="19:20">
      <c r="S739241" s="33"/>
      <c r="T739241" s="33"/>
    </row>
    <row r="739258" spans="19:20">
      <c r="S739258" s="33"/>
      <c r="T739258" s="33"/>
    </row>
    <row r="739275" spans="19:20">
      <c r="S739275" s="33"/>
      <c r="T739275" s="33"/>
    </row>
    <row r="739292" spans="19:20">
      <c r="S739292" s="33"/>
      <c r="T739292" s="33"/>
    </row>
    <row r="739309" spans="19:20">
      <c r="S739309" s="33"/>
      <c r="T739309" s="33"/>
    </row>
    <row r="739326" spans="19:20">
      <c r="S739326" s="33"/>
      <c r="T739326" s="33"/>
    </row>
    <row r="739343" spans="19:20">
      <c r="S739343" s="33"/>
      <c r="T739343" s="33"/>
    </row>
    <row r="739360" spans="19:20">
      <c r="S739360" s="33"/>
      <c r="T739360" s="33"/>
    </row>
    <row r="739377" spans="19:20">
      <c r="S739377" s="33"/>
      <c r="T739377" s="33"/>
    </row>
    <row r="739394" spans="19:20">
      <c r="S739394" s="33"/>
      <c r="T739394" s="33"/>
    </row>
    <row r="739411" spans="19:20">
      <c r="S739411" s="33"/>
      <c r="T739411" s="33"/>
    </row>
    <row r="739428" spans="19:20">
      <c r="S739428" s="33"/>
      <c r="T739428" s="33"/>
    </row>
    <row r="739445" spans="19:20">
      <c r="S739445" s="33"/>
      <c r="T739445" s="33"/>
    </row>
    <row r="739462" spans="19:20">
      <c r="S739462" s="33"/>
      <c r="T739462" s="33"/>
    </row>
    <row r="739479" spans="19:20">
      <c r="S739479" s="33"/>
      <c r="T739479" s="33"/>
    </row>
    <row r="739496" spans="19:20">
      <c r="S739496" s="33"/>
      <c r="T739496" s="33"/>
    </row>
    <row r="739513" spans="19:20">
      <c r="S739513" s="33"/>
      <c r="T739513" s="33"/>
    </row>
    <row r="739530" spans="19:20">
      <c r="S739530" s="33"/>
      <c r="T739530" s="33"/>
    </row>
    <row r="739547" spans="19:20">
      <c r="S739547" s="33"/>
      <c r="T739547" s="33"/>
    </row>
    <row r="739564" spans="19:20">
      <c r="S739564" s="33"/>
      <c r="T739564" s="33"/>
    </row>
    <row r="739581" spans="19:20">
      <c r="S739581" s="33"/>
      <c r="T739581" s="33"/>
    </row>
    <row r="739598" spans="19:20">
      <c r="S739598" s="33"/>
      <c r="T739598" s="33"/>
    </row>
    <row r="739615" spans="19:20">
      <c r="S739615" s="33"/>
      <c r="T739615" s="33"/>
    </row>
    <row r="739632" spans="19:20">
      <c r="S739632" s="33"/>
      <c r="T739632" s="33"/>
    </row>
    <row r="739649" spans="19:20">
      <c r="S739649" s="33"/>
      <c r="T739649" s="33"/>
    </row>
    <row r="739666" spans="19:20">
      <c r="S739666" s="33"/>
      <c r="T739666" s="33"/>
    </row>
    <row r="739683" spans="19:20">
      <c r="S739683" s="33"/>
      <c r="T739683" s="33"/>
    </row>
    <row r="739700" spans="19:20">
      <c r="S739700" s="33"/>
      <c r="T739700" s="33"/>
    </row>
    <row r="739717" spans="19:20">
      <c r="S739717" s="33"/>
      <c r="T739717" s="33"/>
    </row>
    <row r="739734" spans="19:20">
      <c r="S739734" s="33"/>
      <c r="T739734" s="33"/>
    </row>
    <row r="739751" spans="19:20">
      <c r="S739751" s="33"/>
      <c r="T739751" s="33"/>
    </row>
    <row r="739768" spans="19:20">
      <c r="S739768" s="33"/>
      <c r="T739768" s="33"/>
    </row>
    <row r="739785" spans="19:20">
      <c r="S739785" s="33"/>
      <c r="T739785" s="33"/>
    </row>
    <row r="739802" spans="19:20">
      <c r="S739802" s="33"/>
      <c r="T739802" s="33"/>
    </row>
    <row r="739819" spans="19:20">
      <c r="S739819" s="33"/>
      <c r="T739819" s="33"/>
    </row>
    <row r="739836" spans="19:20">
      <c r="S739836" s="33"/>
      <c r="T739836" s="33"/>
    </row>
    <row r="739853" spans="19:20">
      <c r="S739853" s="33"/>
      <c r="T739853" s="33"/>
    </row>
    <row r="739870" spans="19:20">
      <c r="S739870" s="33"/>
      <c r="T739870" s="33"/>
    </row>
    <row r="739887" spans="19:20">
      <c r="S739887" s="33"/>
      <c r="T739887" s="33"/>
    </row>
    <row r="739904" spans="19:20">
      <c r="S739904" s="33"/>
      <c r="T739904" s="33"/>
    </row>
    <row r="739921" spans="19:20">
      <c r="S739921" s="33"/>
      <c r="T739921" s="33"/>
    </row>
    <row r="739938" spans="19:20">
      <c r="S739938" s="33"/>
      <c r="T739938" s="33"/>
    </row>
    <row r="739955" spans="19:20">
      <c r="S739955" s="33"/>
      <c r="T739955" s="33"/>
    </row>
    <row r="739972" spans="19:20">
      <c r="S739972" s="33"/>
      <c r="T739972" s="33"/>
    </row>
    <row r="739989" spans="19:20">
      <c r="S739989" s="33"/>
      <c r="T739989" s="33"/>
    </row>
    <row r="740006" spans="19:20">
      <c r="S740006" s="33"/>
      <c r="T740006" s="33"/>
    </row>
    <row r="740023" spans="19:20">
      <c r="S740023" s="33"/>
      <c r="T740023" s="33"/>
    </row>
    <row r="740040" spans="19:20">
      <c r="S740040" s="33"/>
      <c r="T740040" s="33"/>
    </row>
    <row r="740057" spans="19:20">
      <c r="S740057" s="33"/>
      <c r="T740057" s="33"/>
    </row>
    <row r="740074" spans="19:20">
      <c r="S740074" s="33"/>
      <c r="T740074" s="33"/>
    </row>
    <row r="740091" spans="19:20">
      <c r="S740091" s="33"/>
      <c r="T740091" s="33"/>
    </row>
    <row r="740108" spans="19:20">
      <c r="S740108" s="33"/>
      <c r="T740108" s="33"/>
    </row>
    <row r="740125" spans="19:20">
      <c r="S740125" s="33"/>
      <c r="T740125" s="33"/>
    </row>
    <row r="740142" spans="19:20">
      <c r="S740142" s="33"/>
      <c r="T740142" s="33"/>
    </row>
    <row r="740159" spans="19:20">
      <c r="S740159" s="33"/>
      <c r="T740159" s="33"/>
    </row>
    <row r="740176" spans="19:20">
      <c r="S740176" s="33"/>
      <c r="T740176" s="33"/>
    </row>
    <row r="740193" spans="19:20">
      <c r="S740193" s="33"/>
      <c r="T740193" s="33"/>
    </row>
    <row r="740210" spans="19:20">
      <c r="S740210" s="33"/>
      <c r="T740210" s="33"/>
    </row>
    <row r="740227" spans="19:20">
      <c r="S740227" s="33"/>
      <c r="T740227" s="33"/>
    </row>
    <row r="740244" spans="19:20">
      <c r="S740244" s="33"/>
      <c r="T740244" s="33"/>
    </row>
    <row r="740261" spans="19:20">
      <c r="S740261" s="33"/>
      <c r="T740261" s="33"/>
    </row>
    <row r="740278" spans="19:20">
      <c r="S740278" s="33"/>
      <c r="T740278" s="33"/>
    </row>
    <row r="740295" spans="19:20">
      <c r="S740295" s="33"/>
      <c r="T740295" s="33"/>
    </row>
    <row r="740312" spans="19:20">
      <c r="S740312" s="33"/>
      <c r="T740312" s="33"/>
    </row>
    <row r="740329" spans="19:20">
      <c r="S740329" s="33"/>
      <c r="T740329" s="33"/>
    </row>
    <row r="740346" spans="19:20">
      <c r="S740346" s="33"/>
      <c r="T740346" s="33"/>
    </row>
    <row r="740363" spans="19:20">
      <c r="S740363" s="33"/>
      <c r="T740363" s="33"/>
    </row>
    <row r="740380" spans="19:20">
      <c r="S740380" s="33"/>
      <c r="T740380" s="33"/>
    </row>
    <row r="740397" spans="19:20">
      <c r="S740397" s="33"/>
      <c r="T740397" s="33"/>
    </row>
    <row r="740414" spans="19:20">
      <c r="S740414" s="33"/>
      <c r="T740414" s="33"/>
    </row>
    <row r="740431" spans="19:20">
      <c r="S740431" s="33"/>
      <c r="T740431" s="33"/>
    </row>
    <row r="740448" spans="19:20">
      <c r="S740448" s="33"/>
      <c r="T740448" s="33"/>
    </row>
    <row r="740465" spans="19:20">
      <c r="S740465" s="33"/>
      <c r="T740465" s="33"/>
    </row>
    <row r="740482" spans="19:20">
      <c r="S740482" s="33"/>
      <c r="T740482" s="33"/>
    </row>
    <row r="740499" spans="19:20">
      <c r="S740499" s="33"/>
      <c r="T740499" s="33"/>
    </row>
    <row r="740516" spans="19:20">
      <c r="S740516" s="33"/>
      <c r="T740516" s="33"/>
    </row>
    <row r="740533" spans="19:20">
      <c r="S740533" s="33"/>
      <c r="T740533" s="33"/>
    </row>
    <row r="740550" spans="19:20">
      <c r="S740550" s="33"/>
      <c r="T740550" s="33"/>
    </row>
    <row r="740567" spans="19:20">
      <c r="S740567" s="33"/>
      <c r="T740567" s="33"/>
    </row>
    <row r="740584" spans="19:20">
      <c r="S740584" s="33"/>
      <c r="T740584" s="33"/>
    </row>
    <row r="740601" spans="19:20">
      <c r="S740601" s="33"/>
      <c r="T740601" s="33"/>
    </row>
    <row r="740618" spans="19:20">
      <c r="S740618" s="33"/>
      <c r="T740618" s="33"/>
    </row>
    <row r="740635" spans="19:20">
      <c r="S740635" s="33"/>
      <c r="T740635" s="33"/>
    </row>
    <row r="740652" spans="19:20">
      <c r="S740652" s="33"/>
      <c r="T740652" s="33"/>
    </row>
    <row r="740669" spans="19:20">
      <c r="S740669" s="33"/>
      <c r="T740669" s="33"/>
    </row>
    <row r="740686" spans="19:20">
      <c r="S740686" s="33"/>
      <c r="T740686" s="33"/>
    </row>
    <row r="740703" spans="19:20">
      <c r="S740703" s="33"/>
      <c r="T740703" s="33"/>
    </row>
    <row r="740720" spans="19:20">
      <c r="S740720" s="33"/>
      <c r="T740720" s="33"/>
    </row>
    <row r="740737" spans="19:20">
      <c r="S740737" s="33"/>
      <c r="T740737" s="33"/>
    </row>
    <row r="740754" spans="19:20">
      <c r="S740754" s="33"/>
      <c r="T740754" s="33"/>
    </row>
    <row r="740771" spans="19:20">
      <c r="S740771" s="33"/>
      <c r="T740771" s="33"/>
    </row>
    <row r="740788" spans="19:20">
      <c r="S740788" s="33"/>
      <c r="T740788" s="33"/>
    </row>
    <row r="740805" spans="19:20">
      <c r="S740805" s="33"/>
      <c r="T740805" s="33"/>
    </row>
    <row r="740822" spans="19:20">
      <c r="S740822" s="33"/>
      <c r="T740822" s="33"/>
    </row>
    <row r="740839" spans="19:20">
      <c r="S740839" s="33"/>
      <c r="T740839" s="33"/>
    </row>
    <row r="740856" spans="19:20">
      <c r="S740856" s="33"/>
      <c r="T740856" s="33"/>
    </row>
    <row r="740873" spans="19:20">
      <c r="S740873" s="33"/>
      <c r="T740873" s="33"/>
    </row>
    <row r="740890" spans="19:20">
      <c r="S740890" s="33"/>
      <c r="T740890" s="33"/>
    </row>
    <row r="740907" spans="19:20">
      <c r="S740907" s="33"/>
      <c r="T740907" s="33"/>
    </row>
    <row r="740924" spans="19:20">
      <c r="S740924" s="33"/>
      <c r="T740924" s="33"/>
    </row>
    <row r="740941" spans="19:20">
      <c r="S740941" s="33"/>
      <c r="T740941" s="33"/>
    </row>
    <row r="740958" spans="19:20">
      <c r="S740958" s="33"/>
      <c r="T740958" s="33"/>
    </row>
    <row r="740975" spans="19:20">
      <c r="S740975" s="33"/>
      <c r="T740975" s="33"/>
    </row>
    <row r="740992" spans="19:20">
      <c r="S740992" s="33"/>
      <c r="T740992" s="33"/>
    </row>
    <row r="741009" spans="19:20">
      <c r="S741009" s="33"/>
      <c r="T741009" s="33"/>
    </row>
    <row r="741026" spans="19:20">
      <c r="S741026" s="33"/>
      <c r="T741026" s="33"/>
    </row>
    <row r="741043" spans="19:20">
      <c r="S741043" s="33"/>
      <c r="T741043" s="33"/>
    </row>
    <row r="741060" spans="19:20">
      <c r="S741060" s="33"/>
      <c r="T741060" s="33"/>
    </row>
    <row r="741077" spans="19:20">
      <c r="S741077" s="33"/>
      <c r="T741077" s="33"/>
    </row>
    <row r="741094" spans="19:20">
      <c r="S741094" s="33"/>
      <c r="T741094" s="33"/>
    </row>
    <row r="741111" spans="19:20">
      <c r="S741111" s="33"/>
      <c r="T741111" s="33"/>
    </row>
    <row r="741128" spans="19:20">
      <c r="S741128" s="33"/>
      <c r="T741128" s="33"/>
    </row>
    <row r="741145" spans="19:20">
      <c r="S741145" s="33"/>
      <c r="T741145" s="33"/>
    </row>
    <row r="741162" spans="19:20">
      <c r="S741162" s="33"/>
      <c r="T741162" s="33"/>
    </row>
    <row r="741179" spans="19:20">
      <c r="S741179" s="33"/>
      <c r="T741179" s="33"/>
    </row>
    <row r="741196" spans="19:20">
      <c r="S741196" s="33"/>
      <c r="T741196" s="33"/>
    </row>
    <row r="741213" spans="19:20">
      <c r="S741213" s="33"/>
      <c r="T741213" s="33"/>
    </row>
    <row r="741230" spans="19:20">
      <c r="S741230" s="33"/>
      <c r="T741230" s="33"/>
    </row>
    <row r="741247" spans="19:20">
      <c r="S741247" s="33"/>
      <c r="T741247" s="33"/>
    </row>
    <row r="741264" spans="19:20">
      <c r="S741264" s="33"/>
      <c r="T741264" s="33"/>
    </row>
    <row r="741281" spans="19:20">
      <c r="S741281" s="33"/>
      <c r="T741281" s="33"/>
    </row>
    <row r="741298" spans="19:20">
      <c r="S741298" s="33"/>
      <c r="T741298" s="33"/>
    </row>
    <row r="741315" spans="19:20">
      <c r="S741315" s="33"/>
      <c r="T741315" s="33"/>
    </row>
    <row r="741332" spans="19:20">
      <c r="S741332" s="33"/>
      <c r="T741332" s="33"/>
    </row>
    <row r="741349" spans="19:20">
      <c r="S741349" s="33"/>
      <c r="T741349" s="33"/>
    </row>
    <row r="741366" spans="19:20">
      <c r="S741366" s="33"/>
      <c r="T741366" s="33"/>
    </row>
    <row r="741383" spans="19:20">
      <c r="S741383" s="33"/>
      <c r="T741383" s="33"/>
    </row>
    <row r="741400" spans="19:20">
      <c r="S741400" s="33"/>
      <c r="T741400" s="33"/>
    </row>
    <row r="741417" spans="19:20">
      <c r="S741417" s="33"/>
      <c r="T741417" s="33"/>
    </row>
    <row r="741434" spans="19:20">
      <c r="S741434" s="33"/>
      <c r="T741434" s="33"/>
    </row>
    <row r="741451" spans="19:20">
      <c r="S741451" s="33"/>
      <c r="T741451" s="33"/>
    </row>
    <row r="741468" spans="19:20">
      <c r="S741468" s="33"/>
      <c r="T741468" s="33"/>
    </row>
    <row r="741485" spans="19:20">
      <c r="S741485" s="33"/>
      <c r="T741485" s="33"/>
    </row>
    <row r="741502" spans="19:20">
      <c r="S741502" s="33"/>
      <c r="T741502" s="33"/>
    </row>
    <row r="741519" spans="19:20">
      <c r="S741519" s="33"/>
      <c r="T741519" s="33"/>
    </row>
    <row r="741536" spans="19:20">
      <c r="S741536" s="33"/>
      <c r="T741536" s="33"/>
    </row>
    <row r="741553" spans="19:20">
      <c r="S741553" s="33"/>
      <c r="T741553" s="33"/>
    </row>
    <row r="741570" spans="19:20">
      <c r="S741570" s="33"/>
      <c r="T741570" s="33"/>
    </row>
    <row r="741587" spans="19:20">
      <c r="S741587" s="33"/>
      <c r="T741587" s="33"/>
    </row>
    <row r="741604" spans="19:20">
      <c r="S741604" s="33"/>
      <c r="T741604" s="33"/>
    </row>
    <row r="741621" spans="19:20">
      <c r="S741621" s="33"/>
      <c r="T741621" s="33"/>
    </row>
    <row r="741638" spans="19:20">
      <c r="S741638" s="33"/>
      <c r="T741638" s="33"/>
    </row>
    <row r="741655" spans="19:20">
      <c r="S741655" s="33"/>
      <c r="T741655" s="33"/>
    </row>
    <row r="741672" spans="19:20">
      <c r="S741672" s="33"/>
      <c r="T741672" s="33"/>
    </row>
    <row r="741689" spans="19:20">
      <c r="S741689" s="33"/>
      <c r="T741689" s="33"/>
    </row>
    <row r="741706" spans="19:20">
      <c r="S741706" s="33"/>
      <c r="T741706" s="33"/>
    </row>
    <row r="741723" spans="19:20">
      <c r="S741723" s="33"/>
      <c r="T741723" s="33"/>
    </row>
    <row r="741740" spans="19:20">
      <c r="S741740" s="33"/>
      <c r="T741740" s="33"/>
    </row>
    <row r="741757" spans="19:20">
      <c r="S741757" s="33"/>
      <c r="T741757" s="33"/>
    </row>
    <row r="741774" spans="19:20">
      <c r="S741774" s="33"/>
      <c r="T741774" s="33"/>
    </row>
    <row r="741791" spans="19:20">
      <c r="S741791" s="33"/>
      <c r="T741791" s="33"/>
    </row>
    <row r="741808" spans="19:20">
      <c r="S741808" s="33"/>
      <c r="T741808" s="33"/>
    </row>
    <row r="741825" spans="19:20">
      <c r="S741825" s="33"/>
      <c r="T741825" s="33"/>
    </row>
    <row r="741842" spans="19:20">
      <c r="S741842" s="33"/>
      <c r="T741842" s="33"/>
    </row>
    <row r="741859" spans="19:20">
      <c r="S741859" s="33"/>
      <c r="T741859" s="33"/>
    </row>
    <row r="741876" spans="19:20">
      <c r="S741876" s="33"/>
      <c r="T741876" s="33"/>
    </row>
    <row r="741893" spans="19:20">
      <c r="S741893" s="33"/>
      <c r="T741893" s="33"/>
    </row>
    <row r="741910" spans="19:20">
      <c r="S741910" s="33"/>
      <c r="T741910" s="33"/>
    </row>
    <row r="741927" spans="19:20">
      <c r="S741927" s="33"/>
      <c r="T741927" s="33"/>
    </row>
    <row r="741944" spans="19:20">
      <c r="S741944" s="33"/>
      <c r="T741944" s="33"/>
    </row>
    <row r="741961" spans="19:20">
      <c r="S741961" s="33"/>
      <c r="T741961" s="33"/>
    </row>
    <row r="741978" spans="19:20">
      <c r="S741978" s="33"/>
      <c r="T741978" s="33"/>
    </row>
    <row r="741995" spans="19:20">
      <c r="S741995" s="33"/>
      <c r="T741995" s="33"/>
    </row>
    <row r="742012" spans="19:20">
      <c r="S742012" s="33"/>
      <c r="T742012" s="33"/>
    </row>
    <row r="742029" spans="19:20">
      <c r="S742029" s="33"/>
      <c r="T742029" s="33"/>
    </row>
    <row r="742046" spans="19:20">
      <c r="S742046" s="33"/>
      <c r="T742046" s="33"/>
    </row>
    <row r="742063" spans="19:20">
      <c r="S742063" s="33"/>
      <c r="T742063" s="33"/>
    </row>
    <row r="742080" spans="19:20">
      <c r="S742080" s="33"/>
      <c r="T742080" s="33"/>
    </row>
    <row r="742097" spans="19:20">
      <c r="S742097" s="33"/>
      <c r="T742097" s="33"/>
    </row>
    <row r="742114" spans="19:20">
      <c r="S742114" s="33"/>
      <c r="T742114" s="33"/>
    </row>
    <row r="742131" spans="19:20">
      <c r="S742131" s="33"/>
      <c r="T742131" s="33"/>
    </row>
    <row r="742148" spans="19:20">
      <c r="S742148" s="33"/>
      <c r="T742148" s="33"/>
    </row>
    <row r="742165" spans="19:20">
      <c r="S742165" s="33"/>
      <c r="T742165" s="33"/>
    </row>
    <row r="742182" spans="19:20">
      <c r="S742182" s="33"/>
      <c r="T742182" s="33"/>
    </row>
    <row r="742199" spans="19:20">
      <c r="S742199" s="33"/>
      <c r="T742199" s="33"/>
    </row>
    <row r="742216" spans="19:20">
      <c r="S742216" s="33"/>
      <c r="T742216" s="33"/>
    </row>
    <row r="742233" spans="19:20">
      <c r="S742233" s="33"/>
      <c r="T742233" s="33"/>
    </row>
    <row r="742250" spans="19:20">
      <c r="S742250" s="33"/>
      <c r="T742250" s="33"/>
    </row>
    <row r="742267" spans="19:20">
      <c r="S742267" s="33"/>
      <c r="T742267" s="33"/>
    </row>
    <row r="742284" spans="19:20">
      <c r="S742284" s="33"/>
      <c r="T742284" s="33"/>
    </row>
    <row r="742301" spans="19:20">
      <c r="S742301" s="33"/>
      <c r="T742301" s="33"/>
    </row>
    <row r="742318" spans="19:20">
      <c r="S742318" s="33"/>
      <c r="T742318" s="33"/>
    </row>
    <row r="742335" spans="19:20">
      <c r="S742335" s="33"/>
      <c r="T742335" s="33"/>
    </row>
    <row r="742352" spans="19:20">
      <c r="S742352" s="33"/>
      <c r="T742352" s="33"/>
    </row>
    <row r="742369" spans="19:20">
      <c r="S742369" s="33"/>
      <c r="T742369" s="33"/>
    </row>
    <row r="742386" spans="19:20">
      <c r="S742386" s="33"/>
      <c r="T742386" s="33"/>
    </row>
    <row r="742403" spans="19:20">
      <c r="S742403" s="33"/>
      <c r="T742403" s="33"/>
    </row>
    <row r="742420" spans="19:20">
      <c r="S742420" s="33"/>
      <c r="T742420" s="33"/>
    </row>
    <row r="742437" spans="19:20">
      <c r="S742437" s="33"/>
      <c r="T742437" s="33"/>
    </row>
    <row r="742454" spans="19:20">
      <c r="S742454" s="33"/>
      <c r="T742454" s="33"/>
    </row>
    <row r="742471" spans="19:20">
      <c r="S742471" s="33"/>
      <c r="T742471" s="33"/>
    </row>
    <row r="742488" spans="19:20">
      <c r="S742488" s="33"/>
      <c r="T742488" s="33"/>
    </row>
    <row r="742505" spans="19:20">
      <c r="S742505" s="33"/>
      <c r="T742505" s="33"/>
    </row>
    <row r="742522" spans="19:20">
      <c r="S742522" s="33"/>
      <c r="T742522" s="33"/>
    </row>
    <row r="742539" spans="19:20">
      <c r="S742539" s="33"/>
      <c r="T742539" s="33"/>
    </row>
    <row r="742556" spans="19:20">
      <c r="S742556" s="33"/>
      <c r="T742556" s="33"/>
    </row>
    <row r="742573" spans="19:20">
      <c r="S742573" s="33"/>
      <c r="T742573" s="33"/>
    </row>
    <row r="742590" spans="19:20">
      <c r="S742590" s="33"/>
      <c r="T742590" s="33"/>
    </row>
    <row r="742607" spans="19:20">
      <c r="S742607" s="33"/>
      <c r="T742607" s="33"/>
    </row>
    <row r="742624" spans="19:20">
      <c r="S742624" s="33"/>
      <c r="T742624" s="33"/>
    </row>
    <row r="742641" spans="19:20">
      <c r="S742641" s="33"/>
      <c r="T742641" s="33"/>
    </row>
    <row r="742658" spans="19:20">
      <c r="S742658" s="33"/>
      <c r="T742658" s="33"/>
    </row>
    <row r="742675" spans="19:20">
      <c r="S742675" s="33"/>
      <c r="T742675" s="33"/>
    </row>
    <row r="742692" spans="19:20">
      <c r="S742692" s="33"/>
      <c r="T742692" s="33"/>
    </row>
    <row r="742709" spans="19:20">
      <c r="S742709" s="33"/>
      <c r="T742709" s="33"/>
    </row>
    <row r="742726" spans="19:20">
      <c r="S742726" s="33"/>
      <c r="T742726" s="33"/>
    </row>
    <row r="742743" spans="19:20">
      <c r="S742743" s="33"/>
      <c r="T742743" s="33"/>
    </row>
    <row r="742760" spans="19:20">
      <c r="S742760" s="33"/>
      <c r="T742760" s="33"/>
    </row>
    <row r="742777" spans="19:20">
      <c r="S742777" s="33"/>
      <c r="T742777" s="33"/>
    </row>
    <row r="742794" spans="19:20">
      <c r="S742794" s="33"/>
      <c r="T742794" s="33"/>
    </row>
    <row r="742811" spans="19:20">
      <c r="S742811" s="33"/>
      <c r="T742811" s="33"/>
    </row>
    <row r="742828" spans="19:20">
      <c r="S742828" s="33"/>
      <c r="T742828" s="33"/>
    </row>
    <row r="742845" spans="19:20">
      <c r="S742845" s="33"/>
      <c r="T742845" s="33"/>
    </row>
    <row r="742862" spans="19:20">
      <c r="S742862" s="33"/>
      <c r="T742862" s="33"/>
    </row>
    <row r="742879" spans="19:20">
      <c r="S742879" s="33"/>
      <c r="T742879" s="33"/>
    </row>
    <row r="742896" spans="19:20">
      <c r="S742896" s="33"/>
      <c r="T742896" s="33"/>
    </row>
    <row r="742913" spans="19:20">
      <c r="S742913" s="33"/>
      <c r="T742913" s="33"/>
    </row>
    <row r="742930" spans="19:20">
      <c r="S742930" s="33"/>
      <c r="T742930" s="33"/>
    </row>
    <row r="742947" spans="19:20">
      <c r="S742947" s="33"/>
      <c r="T742947" s="33"/>
    </row>
    <row r="742964" spans="19:20">
      <c r="S742964" s="33"/>
      <c r="T742964" s="33"/>
    </row>
    <row r="742981" spans="19:20">
      <c r="S742981" s="33"/>
      <c r="T742981" s="33"/>
    </row>
    <row r="742998" spans="19:20">
      <c r="S742998" s="33"/>
      <c r="T742998" s="33"/>
    </row>
    <row r="743015" spans="19:20">
      <c r="S743015" s="33"/>
      <c r="T743015" s="33"/>
    </row>
    <row r="743032" spans="19:20">
      <c r="S743032" s="33"/>
      <c r="T743032" s="33"/>
    </row>
    <row r="743049" spans="19:20">
      <c r="S743049" s="33"/>
      <c r="T743049" s="33"/>
    </row>
    <row r="743066" spans="19:20">
      <c r="S743066" s="33"/>
      <c r="T743066" s="33"/>
    </row>
    <row r="743083" spans="19:20">
      <c r="S743083" s="33"/>
      <c r="T743083" s="33"/>
    </row>
    <row r="743100" spans="19:20">
      <c r="S743100" s="33"/>
      <c r="T743100" s="33"/>
    </row>
    <row r="743117" spans="19:20">
      <c r="S743117" s="33"/>
      <c r="T743117" s="33"/>
    </row>
    <row r="743134" spans="19:20">
      <c r="S743134" s="33"/>
      <c r="T743134" s="33"/>
    </row>
    <row r="743151" spans="19:20">
      <c r="S743151" s="33"/>
      <c r="T743151" s="33"/>
    </row>
    <row r="743168" spans="19:20">
      <c r="S743168" s="33"/>
      <c r="T743168" s="33"/>
    </row>
    <row r="743185" spans="19:20">
      <c r="S743185" s="33"/>
      <c r="T743185" s="33"/>
    </row>
    <row r="743202" spans="19:20">
      <c r="S743202" s="33"/>
      <c r="T743202" s="33"/>
    </row>
    <row r="743219" spans="19:20">
      <c r="S743219" s="33"/>
      <c r="T743219" s="33"/>
    </row>
    <row r="743236" spans="19:20">
      <c r="S743236" s="33"/>
      <c r="T743236" s="33"/>
    </row>
    <row r="743253" spans="19:20">
      <c r="S743253" s="33"/>
      <c r="T743253" s="33"/>
    </row>
    <row r="743270" spans="19:20">
      <c r="S743270" s="33"/>
      <c r="T743270" s="33"/>
    </row>
    <row r="743287" spans="19:20">
      <c r="S743287" s="33"/>
      <c r="T743287" s="33"/>
    </row>
    <row r="743304" spans="19:20">
      <c r="S743304" s="33"/>
      <c r="T743304" s="33"/>
    </row>
    <row r="743321" spans="19:20">
      <c r="S743321" s="33"/>
      <c r="T743321" s="33"/>
    </row>
    <row r="743338" spans="19:20">
      <c r="S743338" s="33"/>
      <c r="T743338" s="33"/>
    </row>
    <row r="743355" spans="19:20">
      <c r="S743355" s="33"/>
      <c r="T743355" s="33"/>
    </row>
    <row r="743372" spans="19:20">
      <c r="S743372" s="33"/>
      <c r="T743372" s="33"/>
    </row>
    <row r="743389" spans="19:20">
      <c r="S743389" s="33"/>
      <c r="T743389" s="33"/>
    </row>
    <row r="743406" spans="19:20">
      <c r="S743406" s="33"/>
      <c r="T743406" s="33"/>
    </row>
    <row r="743423" spans="19:20">
      <c r="S743423" s="33"/>
      <c r="T743423" s="33"/>
    </row>
    <row r="743440" spans="19:20">
      <c r="S743440" s="33"/>
      <c r="T743440" s="33"/>
    </row>
    <row r="743457" spans="19:20">
      <c r="S743457" s="33"/>
      <c r="T743457" s="33"/>
    </row>
    <row r="743474" spans="19:20">
      <c r="S743474" s="33"/>
      <c r="T743474" s="33"/>
    </row>
    <row r="743491" spans="19:20">
      <c r="S743491" s="33"/>
      <c r="T743491" s="33"/>
    </row>
    <row r="743508" spans="19:20">
      <c r="S743508" s="33"/>
      <c r="T743508" s="33"/>
    </row>
    <row r="743525" spans="19:20">
      <c r="S743525" s="33"/>
      <c r="T743525" s="33"/>
    </row>
    <row r="743542" spans="19:20">
      <c r="S743542" s="33"/>
      <c r="T743542" s="33"/>
    </row>
    <row r="743559" spans="19:20">
      <c r="S743559" s="33"/>
      <c r="T743559" s="33"/>
    </row>
    <row r="743576" spans="19:20">
      <c r="S743576" s="33"/>
      <c r="T743576" s="33"/>
    </row>
    <row r="743593" spans="19:20">
      <c r="S743593" s="33"/>
      <c r="T743593" s="33"/>
    </row>
    <row r="743610" spans="19:20">
      <c r="S743610" s="33"/>
      <c r="T743610" s="33"/>
    </row>
    <row r="743627" spans="19:20">
      <c r="S743627" s="33"/>
      <c r="T743627" s="33"/>
    </row>
    <row r="743644" spans="19:20">
      <c r="S743644" s="33"/>
      <c r="T743644" s="33"/>
    </row>
    <row r="743661" spans="19:20">
      <c r="S743661" s="33"/>
      <c r="T743661" s="33"/>
    </row>
    <row r="743678" spans="19:20">
      <c r="S743678" s="33"/>
      <c r="T743678" s="33"/>
    </row>
    <row r="743695" spans="19:20">
      <c r="S743695" s="33"/>
      <c r="T743695" s="33"/>
    </row>
    <row r="743712" spans="19:20">
      <c r="S743712" s="33"/>
      <c r="T743712" s="33"/>
    </row>
    <row r="743729" spans="19:20">
      <c r="S743729" s="33"/>
      <c r="T743729" s="33"/>
    </row>
    <row r="743746" spans="19:20">
      <c r="S743746" s="33"/>
      <c r="T743746" s="33"/>
    </row>
    <row r="743763" spans="19:20">
      <c r="S743763" s="33"/>
      <c r="T743763" s="33"/>
    </row>
    <row r="743780" spans="19:20">
      <c r="S743780" s="33"/>
      <c r="T743780" s="33"/>
    </row>
    <row r="743797" spans="19:20">
      <c r="S743797" s="33"/>
      <c r="T743797" s="33"/>
    </row>
    <row r="743814" spans="19:20">
      <c r="S743814" s="33"/>
      <c r="T743814" s="33"/>
    </row>
    <row r="743831" spans="19:20">
      <c r="S743831" s="33"/>
      <c r="T743831" s="33"/>
    </row>
    <row r="743848" spans="19:20">
      <c r="S743848" s="33"/>
      <c r="T743848" s="33"/>
    </row>
    <row r="743865" spans="19:20">
      <c r="S743865" s="33"/>
      <c r="T743865" s="33"/>
    </row>
    <row r="743882" spans="19:20">
      <c r="S743882" s="33"/>
      <c r="T743882" s="33"/>
    </row>
    <row r="743899" spans="19:20">
      <c r="S743899" s="33"/>
      <c r="T743899" s="33"/>
    </row>
    <row r="743916" spans="19:20">
      <c r="S743916" s="33"/>
      <c r="T743916" s="33"/>
    </row>
    <row r="743933" spans="19:20">
      <c r="S743933" s="33"/>
      <c r="T743933" s="33"/>
    </row>
    <row r="743950" spans="19:20">
      <c r="S743950" s="33"/>
      <c r="T743950" s="33"/>
    </row>
    <row r="743967" spans="19:20">
      <c r="S743967" s="33"/>
      <c r="T743967" s="33"/>
    </row>
    <row r="743984" spans="19:20">
      <c r="S743984" s="33"/>
      <c r="T743984" s="33"/>
    </row>
    <row r="744001" spans="19:20">
      <c r="S744001" s="33"/>
      <c r="T744001" s="33"/>
    </row>
    <row r="744018" spans="19:20">
      <c r="S744018" s="33"/>
      <c r="T744018" s="33"/>
    </row>
    <row r="744035" spans="19:20">
      <c r="S744035" s="33"/>
      <c r="T744035" s="33"/>
    </row>
    <row r="744052" spans="19:20">
      <c r="S744052" s="33"/>
      <c r="T744052" s="33"/>
    </row>
    <row r="744069" spans="19:20">
      <c r="S744069" s="33"/>
      <c r="T744069" s="33"/>
    </row>
    <row r="744086" spans="19:20">
      <c r="S744086" s="33"/>
      <c r="T744086" s="33"/>
    </row>
    <row r="744103" spans="19:20">
      <c r="S744103" s="33"/>
      <c r="T744103" s="33"/>
    </row>
    <row r="744120" spans="19:20">
      <c r="S744120" s="33"/>
      <c r="T744120" s="33"/>
    </row>
    <row r="744137" spans="19:20">
      <c r="S744137" s="33"/>
      <c r="T744137" s="33"/>
    </row>
    <row r="744154" spans="19:20">
      <c r="S744154" s="33"/>
      <c r="T744154" s="33"/>
    </row>
    <row r="744171" spans="19:20">
      <c r="S744171" s="33"/>
      <c r="T744171" s="33"/>
    </row>
    <row r="744188" spans="19:20">
      <c r="S744188" s="33"/>
      <c r="T744188" s="33"/>
    </row>
    <row r="744205" spans="19:20">
      <c r="S744205" s="33"/>
      <c r="T744205" s="33"/>
    </row>
    <row r="744222" spans="19:20">
      <c r="S744222" s="33"/>
      <c r="T744222" s="33"/>
    </row>
    <row r="744239" spans="19:20">
      <c r="S744239" s="33"/>
      <c r="T744239" s="33"/>
    </row>
    <row r="744256" spans="19:20">
      <c r="S744256" s="33"/>
      <c r="T744256" s="33"/>
    </row>
    <row r="744273" spans="19:20">
      <c r="S744273" s="33"/>
      <c r="T744273" s="33"/>
    </row>
    <row r="744290" spans="19:20">
      <c r="S744290" s="33"/>
      <c r="T744290" s="33"/>
    </row>
    <row r="744307" spans="19:20">
      <c r="S744307" s="33"/>
      <c r="T744307" s="33"/>
    </row>
    <row r="744324" spans="19:20">
      <c r="S744324" s="33"/>
      <c r="T744324" s="33"/>
    </row>
    <row r="744341" spans="19:20">
      <c r="S744341" s="33"/>
      <c r="T744341" s="33"/>
    </row>
    <row r="744358" spans="19:20">
      <c r="S744358" s="33"/>
      <c r="T744358" s="33"/>
    </row>
    <row r="744375" spans="19:20">
      <c r="S744375" s="33"/>
      <c r="T744375" s="33"/>
    </row>
    <row r="744392" spans="19:20">
      <c r="S744392" s="33"/>
      <c r="T744392" s="33"/>
    </row>
    <row r="744409" spans="19:20">
      <c r="S744409" s="33"/>
      <c r="T744409" s="33"/>
    </row>
    <row r="744426" spans="19:20">
      <c r="S744426" s="33"/>
      <c r="T744426" s="33"/>
    </row>
    <row r="744443" spans="19:20">
      <c r="S744443" s="33"/>
      <c r="T744443" s="33"/>
    </row>
    <row r="744460" spans="19:20">
      <c r="S744460" s="33"/>
      <c r="T744460" s="33"/>
    </row>
    <row r="744477" spans="19:20">
      <c r="S744477" s="33"/>
      <c r="T744477" s="33"/>
    </row>
    <row r="744494" spans="19:20">
      <c r="S744494" s="33"/>
      <c r="T744494" s="33"/>
    </row>
    <row r="744511" spans="19:20">
      <c r="S744511" s="33"/>
      <c r="T744511" s="33"/>
    </row>
    <row r="744528" spans="19:20">
      <c r="S744528" s="33"/>
      <c r="T744528" s="33"/>
    </row>
    <row r="744545" spans="19:20">
      <c r="S744545" s="33"/>
      <c r="T744545" s="33"/>
    </row>
    <row r="744562" spans="19:20">
      <c r="S744562" s="33"/>
      <c r="T744562" s="33"/>
    </row>
    <row r="744579" spans="19:20">
      <c r="S744579" s="33"/>
      <c r="T744579" s="33"/>
    </row>
    <row r="744596" spans="19:20">
      <c r="S744596" s="33"/>
      <c r="T744596" s="33"/>
    </row>
    <row r="744613" spans="19:20">
      <c r="S744613" s="33"/>
      <c r="T744613" s="33"/>
    </row>
    <row r="744630" spans="19:20">
      <c r="S744630" s="33"/>
      <c r="T744630" s="33"/>
    </row>
    <row r="744647" spans="19:20">
      <c r="S744647" s="33"/>
      <c r="T744647" s="33"/>
    </row>
    <row r="744664" spans="19:20">
      <c r="S744664" s="33"/>
      <c r="T744664" s="33"/>
    </row>
    <row r="744681" spans="19:20">
      <c r="S744681" s="33"/>
      <c r="T744681" s="33"/>
    </row>
    <row r="744698" spans="19:20">
      <c r="S744698" s="33"/>
      <c r="T744698" s="33"/>
    </row>
    <row r="744715" spans="19:20">
      <c r="S744715" s="33"/>
      <c r="T744715" s="33"/>
    </row>
    <row r="744732" spans="19:20">
      <c r="S744732" s="33"/>
      <c r="T744732" s="33"/>
    </row>
    <row r="744749" spans="19:20">
      <c r="S744749" s="33"/>
      <c r="T744749" s="33"/>
    </row>
    <row r="744766" spans="19:20">
      <c r="S744766" s="33"/>
      <c r="T744766" s="33"/>
    </row>
    <row r="744783" spans="19:20">
      <c r="S744783" s="33"/>
      <c r="T744783" s="33"/>
    </row>
    <row r="744800" spans="19:20">
      <c r="S744800" s="33"/>
      <c r="T744800" s="33"/>
    </row>
    <row r="744817" spans="19:20">
      <c r="S744817" s="33"/>
      <c r="T744817" s="33"/>
    </row>
    <row r="744834" spans="19:20">
      <c r="S744834" s="33"/>
      <c r="T744834" s="33"/>
    </row>
    <row r="744851" spans="19:20">
      <c r="S744851" s="33"/>
      <c r="T744851" s="33"/>
    </row>
    <row r="744868" spans="19:20">
      <c r="S744868" s="33"/>
      <c r="T744868" s="33"/>
    </row>
    <row r="744885" spans="19:20">
      <c r="S744885" s="33"/>
      <c r="T744885" s="33"/>
    </row>
    <row r="744902" spans="19:20">
      <c r="S744902" s="33"/>
      <c r="T744902" s="33"/>
    </row>
    <row r="744919" spans="19:20">
      <c r="S744919" s="33"/>
      <c r="T744919" s="33"/>
    </row>
    <row r="744936" spans="19:20">
      <c r="S744936" s="33"/>
      <c r="T744936" s="33"/>
    </row>
    <row r="744953" spans="19:20">
      <c r="S744953" s="33"/>
      <c r="T744953" s="33"/>
    </row>
    <row r="744970" spans="19:20">
      <c r="S744970" s="33"/>
      <c r="T744970" s="33"/>
    </row>
    <row r="744987" spans="19:20">
      <c r="S744987" s="33"/>
      <c r="T744987" s="33"/>
    </row>
    <row r="745004" spans="19:20">
      <c r="S745004" s="33"/>
      <c r="T745004" s="33"/>
    </row>
    <row r="745021" spans="19:20">
      <c r="S745021" s="33"/>
      <c r="T745021" s="33"/>
    </row>
    <row r="745038" spans="19:20">
      <c r="S745038" s="33"/>
      <c r="T745038" s="33"/>
    </row>
    <row r="745055" spans="19:20">
      <c r="S745055" s="33"/>
      <c r="T745055" s="33"/>
    </row>
    <row r="745072" spans="19:20">
      <c r="S745072" s="33"/>
      <c r="T745072" s="33"/>
    </row>
    <row r="745089" spans="19:20">
      <c r="S745089" s="33"/>
      <c r="T745089" s="33"/>
    </row>
    <row r="745106" spans="19:20">
      <c r="S745106" s="33"/>
      <c r="T745106" s="33"/>
    </row>
    <row r="745123" spans="19:20">
      <c r="S745123" s="33"/>
      <c r="T745123" s="33"/>
    </row>
    <row r="745140" spans="19:20">
      <c r="S745140" s="33"/>
      <c r="T745140" s="33"/>
    </row>
    <row r="745157" spans="19:20">
      <c r="S745157" s="33"/>
      <c r="T745157" s="33"/>
    </row>
    <row r="745174" spans="19:20">
      <c r="S745174" s="33"/>
      <c r="T745174" s="33"/>
    </row>
    <row r="745191" spans="19:20">
      <c r="S745191" s="33"/>
      <c r="T745191" s="33"/>
    </row>
    <row r="745208" spans="19:20">
      <c r="S745208" s="33"/>
      <c r="T745208" s="33"/>
    </row>
    <row r="745225" spans="19:20">
      <c r="S745225" s="33"/>
      <c r="T745225" s="33"/>
    </row>
    <row r="745242" spans="19:20">
      <c r="S745242" s="33"/>
      <c r="T745242" s="33"/>
    </row>
    <row r="745259" spans="19:20">
      <c r="S745259" s="33"/>
      <c r="T745259" s="33"/>
    </row>
    <row r="745276" spans="19:20">
      <c r="S745276" s="33"/>
      <c r="T745276" s="33"/>
    </row>
    <row r="745293" spans="19:20">
      <c r="S745293" s="33"/>
      <c r="T745293" s="33"/>
    </row>
    <row r="745310" spans="19:20">
      <c r="S745310" s="33"/>
      <c r="T745310" s="33"/>
    </row>
    <row r="745327" spans="19:20">
      <c r="S745327" s="33"/>
      <c r="T745327" s="33"/>
    </row>
    <row r="745344" spans="19:20">
      <c r="S745344" s="33"/>
      <c r="T745344" s="33"/>
    </row>
    <row r="745361" spans="19:20">
      <c r="S745361" s="33"/>
      <c r="T745361" s="33"/>
    </row>
    <row r="745378" spans="19:20">
      <c r="S745378" s="33"/>
      <c r="T745378" s="33"/>
    </row>
    <row r="745395" spans="19:20">
      <c r="S745395" s="33"/>
      <c r="T745395" s="33"/>
    </row>
    <row r="745412" spans="19:20">
      <c r="S745412" s="33"/>
      <c r="T745412" s="33"/>
    </row>
    <row r="745429" spans="19:20">
      <c r="S745429" s="33"/>
      <c r="T745429" s="33"/>
    </row>
    <row r="745446" spans="19:20">
      <c r="S745446" s="33"/>
      <c r="T745446" s="33"/>
    </row>
    <row r="745463" spans="19:20">
      <c r="S745463" s="33"/>
      <c r="T745463" s="33"/>
    </row>
    <row r="745480" spans="19:20">
      <c r="S745480" s="33"/>
      <c r="T745480" s="33"/>
    </row>
    <row r="745497" spans="19:20">
      <c r="S745497" s="33"/>
      <c r="T745497" s="33"/>
    </row>
    <row r="745514" spans="19:20">
      <c r="S745514" s="33"/>
      <c r="T745514" s="33"/>
    </row>
    <row r="745531" spans="19:20">
      <c r="S745531" s="33"/>
      <c r="T745531" s="33"/>
    </row>
    <row r="745548" spans="19:20">
      <c r="S745548" s="33"/>
      <c r="T745548" s="33"/>
    </row>
    <row r="745565" spans="19:20">
      <c r="S745565" s="33"/>
      <c r="T745565" s="33"/>
    </row>
    <row r="745582" spans="19:20">
      <c r="S745582" s="33"/>
      <c r="T745582" s="33"/>
    </row>
    <row r="745599" spans="19:20">
      <c r="S745599" s="33"/>
      <c r="T745599" s="33"/>
    </row>
    <row r="745616" spans="19:20">
      <c r="S745616" s="33"/>
      <c r="T745616" s="33"/>
    </row>
    <row r="745633" spans="19:20">
      <c r="S745633" s="33"/>
      <c r="T745633" s="33"/>
    </row>
    <row r="745650" spans="19:20">
      <c r="S745650" s="33"/>
      <c r="T745650" s="33"/>
    </row>
    <row r="745667" spans="19:20">
      <c r="S745667" s="33"/>
      <c r="T745667" s="33"/>
    </row>
    <row r="745684" spans="19:20">
      <c r="S745684" s="33"/>
      <c r="T745684" s="33"/>
    </row>
    <row r="745701" spans="19:20">
      <c r="S745701" s="33"/>
      <c r="T745701" s="33"/>
    </row>
    <row r="745718" spans="19:20">
      <c r="S745718" s="33"/>
      <c r="T745718" s="33"/>
    </row>
    <row r="745735" spans="19:20">
      <c r="S745735" s="33"/>
      <c r="T745735" s="33"/>
    </row>
    <row r="745752" spans="19:20">
      <c r="S745752" s="33"/>
      <c r="T745752" s="33"/>
    </row>
    <row r="745769" spans="19:20">
      <c r="S745769" s="33"/>
      <c r="T745769" s="33"/>
    </row>
    <row r="745786" spans="19:20">
      <c r="S745786" s="33"/>
      <c r="T745786" s="33"/>
    </row>
    <row r="745803" spans="19:20">
      <c r="S745803" s="33"/>
      <c r="T745803" s="33"/>
    </row>
    <row r="745820" spans="19:20">
      <c r="S745820" s="33"/>
      <c r="T745820" s="33"/>
    </row>
    <row r="745837" spans="19:20">
      <c r="S745837" s="33"/>
      <c r="T745837" s="33"/>
    </row>
    <row r="745854" spans="19:20">
      <c r="S745854" s="33"/>
      <c r="T745854" s="33"/>
    </row>
    <row r="745871" spans="19:20">
      <c r="S745871" s="33"/>
      <c r="T745871" s="33"/>
    </row>
    <row r="745888" spans="19:20">
      <c r="S745888" s="33"/>
      <c r="T745888" s="33"/>
    </row>
    <row r="745905" spans="19:20">
      <c r="S745905" s="33"/>
      <c r="T745905" s="33"/>
    </row>
    <row r="745922" spans="19:20">
      <c r="S745922" s="33"/>
      <c r="T745922" s="33"/>
    </row>
    <row r="745939" spans="19:20">
      <c r="S745939" s="33"/>
      <c r="T745939" s="33"/>
    </row>
    <row r="745956" spans="19:20">
      <c r="S745956" s="33"/>
      <c r="T745956" s="33"/>
    </row>
    <row r="745973" spans="19:20">
      <c r="S745973" s="33"/>
      <c r="T745973" s="33"/>
    </row>
    <row r="745990" spans="19:20">
      <c r="S745990" s="33"/>
      <c r="T745990" s="33"/>
    </row>
    <row r="746007" spans="19:20">
      <c r="S746007" s="33"/>
      <c r="T746007" s="33"/>
    </row>
    <row r="746024" spans="19:20">
      <c r="S746024" s="33"/>
      <c r="T746024" s="33"/>
    </row>
    <row r="746041" spans="19:20">
      <c r="S746041" s="33"/>
      <c r="T746041" s="33"/>
    </row>
    <row r="746058" spans="19:20">
      <c r="S746058" s="33"/>
      <c r="T746058" s="33"/>
    </row>
    <row r="746075" spans="19:20">
      <c r="S746075" s="33"/>
      <c r="T746075" s="33"/>
    </row>
    <row r="746092" spans="19:20">
      <c r="S746092" s="33"/>
      <c r="T746092" s="33"/>
    </row>
    <row r="746109" spans="19:20">
      <c r="S746109" s="33"/>
      <c r="T746109" s="33"/>
    </row>
    <row r="746126" spans="19:20">
      <c r="S746126" s="33"/>
      <c r="T746126" s="33"/>
    </row>
    <row r="746143" spans="19:20">
      <c r="S746143" s="33"/>
      <c r="T746143" s="33"/>
    </row>
    <row r="746160" spans="19:20">
      <c r="S746160" s="33"/>
      <c r="T746160" s="33"/>
    </row>
    <row r="746177" spans="19:20">
      <c r="S746177" s="33"/>
      <c r="T746177" s="33"/>
    </row>
    <row r="746194" spans="19:20">
      <c r="S746194" s="33"/>
      <c r="T746194" s="33"/>
    </row>
    <row r="746211" spans="19:20">
      <c r="S746211" s="33"/>
      <c r="T746211" s="33"/>
    </row>
    <row r="746228" spans="19:20">
      <c r="S746228" s="33"/>
      <c r="T746228" s="33"/>
    </row>
    <row r="746245" spans="19:20">
      <c r="S746245" s="33"/>
      <c r="T746245" s="33"/>
    </row>
    <row r="746262" spans="19:20">
      <c r="S746262" s="33"/>
      <c r="T746262" s="33"/>
    </row>
    <row r="746279" spans="19:20">
      <c r="S746279" s="33"/>
      <c r="T746279" s="33"/>
    </row>
    <row r="746296" spans="19:20">
      <c r="S746296" s="33"/>
      <c r="T746296" s="33"/>
    </row>
    <row r="746313" spans="19:20">
      <c r="S746313" s="33"/>
      <c r="T746313" s="33"/>
    </row>
    <row r="746330" spans="19:20">
      <c r="S746330" s="33"/>
      <c r="T746330" s="33"/>
    </row>
    <row r="746347" spans="19:20">
      <c r="S746347" s="33"/>
      <c r="T746347" s="33"/>
    </row>
    <row r="746364" spans="19:20">
      <c r="S746364" s="33"/>
      <c r="T746364" s="33"/>
    </row>
    <row r="746381" spans="19:20">
      <c r="S746381" s="33"/>
      <c r="T746381" s="33"/>
    </row>
    <row r="746398" spans="19:20">
      <c r="S746398" s="33"/>
      <c r="T746398" s="33"/>
    </row>
    <row r="746415" spans="19:20">
      <c r="S746415" s="33"/>
      <c r="T746415" s="33"/>
    </row>
    <row r="746432" spans="19:20">
      <c r="S746432" s="33"/>
      <c r="T746432" s="33"/>
    </row>
    <row r="746449" spans="19:20">
      <c r="S746449" s="33"/>
      <c r="T746449" s="33"/>
    </row>
    <row r="746466" spans="19:20">
      <c r="S746466" s="33"/>
      <c r="T746466" s="33"/>
    </row>
    <row r="746483" spans="19:20">
      <c r="S746483" s="33"/>
      <c r="T746483" s="33"/>
    </row>
    <row r="746500" spans="19:20">
      <c r="S746500" s="33"/>
      <c r="T746500" s="33"/>
    </row>
    <row r="746517" spans="19:20">
      <c r="S746517" s="33"/>
      <c r="T746517" s="33"/>
    </row>
    <row r="746534" spans="19:20">
      <c r="S746534" s="33"/>
      <c r="T746534" s="33"/>
    </row>
    <row r="746551" spans="19:20">
      <c r="S746551" s="33"/>
      <c r="T746551" s="33"/>
    </row>
    <row r="746568" spans="19:20">
      <c r="S746568" s="33"/>
      <c r="T746568" s="33"/>
    </row>
    <row r="746585" spans="19:20">
      <c r="S746585" s="33"/>
      <c r="T746585" s="33"/>
    </row>
    <row r="746602" spans="19:20">
      <c r="S746602" s="33"/>
      <c r="T746602" s="33"/>
    </row>
    <row r="746619" spans="19:20">
      <c r="S746619" s="33"/>
      <c r="T746619" s="33"/>
    </row>
    <row r="746636" spans="19:20">
      <c r="S746636" s="33"/>
      <c r="T746636" s="33"/>
    </row>
    <row r="746653" spans="19:20">
      <c r="S746653" s="33"/>
      <c r="T746653" s="33"/>
    </row>
    <row r="746670" spans="19:20">
      <c r="S746670" s="33"/>
      <c r="T746670" s="33"/>
    </row>
    <row r="746687" spans="19:20">
      <c r="S746687" s="33"/>
      <c r="T746687" s="33"/>
    </row>
    <row r="746704" spans="19:20">
      <c r="S746704" s="33"/>
      <c r="T746704" s="33"/>
    </row>
    <row r="746721" spans="19:20">
      <c r="S746721" s="33"/>
      <c r="T746721" s="33"/>
    </row>
    <row r="746738" spans="19:20">
      <c r="S746738" s="33"/>
      <c r="T746738" s="33"/>
    </row>
    <row r="746755" spans="19:20">
      <c r="S746755" s="33"/>
      <c r="T746755" s="33"/>
    </row>
    <row r="746772" spans="19:20">
      <c r="S746772" s="33"/>
      <c r="T746772" s="33"/>
    </row>
    <row r="746789" spans="19:20">
      <c r="S746789" s="33"/>
      <c r="T746789" s="33"/>
    </row>
    <row r="746806" spans="19:20">
      <c r="S746806" s="33"/>
      <c r="T746806" s="33"/>
    </row>
    <row r="746823" spans="19:20">
      <c r="S746823" s="33"/>
      <c r="T746823" s="33"/>
    </row>
    <row r="746840" spans="19:20">
      <c r="S746840" s="33"/>
      <c r="T746840" s="33"/>
    </row>
    <row r="746857" spans="19:20">
      <c r="S746857" s="33"/>
      <c r="T746857" s="33"/>
    </row>
    <row r="746874" spans="19:20">
      <c r="S746874" s="33"/>
      <c r="T746874" s="33"/>
    </row>
    <row r="746891" spans="19:20">
      <c r="S746891" s="33"/>
      <c r="T746891" s="33"/>
    </row>
    <row r="746908" spans="19:20">
      <c r="S746908" s="33"/>
      <c r="T746908" s="33"/>
    </row>
    <row r="746925" spans="19:20">
      <c r="S746925" s="33"/>
      <c r="T746925" s="33"/>
    </row>
    <row r="746942" spans="19:20">
      <c r="S746942" s="33"/>
      <c r="T746942" s="33"/>
    </row>
    <row r="746959" spans="19:20">
      <c r="S746959" s="33"/>
      <c r="T746959" s="33"/>
    </row>
    <row r="746976" spans="19:20">
      <c r="S746976" s="33"/>
      <c r="T746976" s="33"/>
    </row>
    <row r="746993" spans="19:20">
      <c r="S746993" s="33"/>
      <c r="T746993" s="33"/>
    </row>
    <row r="747010" spans="19:20">
      <c r="S747010" s="33"/>
      <c r="T747010" s="33"/>
    </row>
    <row r="747027" spans="19:20">
      <c r="S747027" s="33"/>
      <c r="T747027" s="33"/>
    </row>
    <row r="747044" spans="19:20">
      <c r="S747044" s="33"/>
      <c r="T747044" s="33"/>
    </row>
    <row r="747061" spans="19:20">
      <c r="S747061" s="33"/>
      <c r="T747061" s="33"/>
    </row>
    <row r="747078" spans="19:20">
      <c r="S747078" s="33"/>
      <c r="T747078" s="33"/>
    </row>
    <row r="747095" spans="19:20">
      <c r="S747095" s="33"/>
      <c r="T747095" s="33"/>
    </row>
    <row r="747112" spans="19:20">
      <c r="S747112" s="33"/>
      <c r="T747112" s="33"/>
    </row>
    <row r="747129" spans="19:20">
      <c r="S747129" s="33"/>
      <c r="T747129" s="33"/>
    </row>
    <row r="747146" spans="19:20">
      <c r="S747146" s="33"/>
      <c r="T747146" s="33"/>
    </row>
    <row r="747163" spans="19:20">
      <c r="S747163" s="33"/>
      <c r="T747163" s="33"/>
    </row>
    <row r="747180" spans="19:20">
      <c r="S747180" s="33"/>
      <c r="T747180" s="33"/>
    </row>
    <row r="747197" spans="19:20">
      <c r="S747197" s="33"/>
      <c r="T747197" s="33"/>
    </row>
    <row r="747214" spans="19:20">
      <c r="S747214" s="33"/>
      <c r="T747214" s="33"/>
    </row>
    <row r="747231" spans="19:20">
      <c r="S747231" s="33"/>
      <c r="T747231" s="33"/>
    </row>
    <row r="747248" spans="19:20">
      <c r="S747248" s="33"/>
      <c r="T747248" s="33"/>
    </row>
    <row r="747265" spans="19:20">
      <c r="S747265" s="33"/>
      <c r="T747265" s="33"/>
    </row>
    <row r="747282" spans="19:20">
      <c r="S747282" s="33"/>
      <c r="T747282" s="33"/>
    </row>
    <row r="747299" spans="19:20">
      <c r="S747299" s="33"/>
      <c r="T747299" s="33"/>
    </row>
    <row r="747316" spans="19:20">
      <c r="S747316" s="33"/>
      <c r="T747316" s="33"/>
    </row>
    <row r="747333" spans="19:20">
      <c r="S747333" s="33"/>
      <c r="T747333" s="33"/>
    </row>
    <row r="747350" spans="19:20">
      <c r="S747350" s="33"/>
      <c r="T747350" s="33"/>
    </row>
    <row r="747367" spans="19:20">
      <c r="S747367" s="33"/>
      <c r="T747367" s="33"/>
    </row>
    <row r="747384" spans="19:20">
      <c r="S747384" s="33"/>
      <c r="T747384" s="33"/>
    </row>
    <row r="747401" spans="19:20">
      <c r="S747401" s="33"/>
      <c r="T747401" s="33"/>
    </row>
    <row r="747418" spans="19:20">
      <c r="S747418" s="33"/>
      <c r="T747418" s="33"/>
    </row>
    <row r="747435" spans="19:20">
      <c r="S747435" s="33"/>
      <c r="T747435" s="33"/>
    </row>
    <row r="747452" spans="19:20">
      <c r="S747452" s="33"/>
      <c r="T747452" s="33"/>
    </row>
    <row r="747469" spans="19:20">
      <c r="S747469" s="33"/>
      <c r="T747469" s="33"/>
    </row>
    <row r="747486" spans="19:20">
      <c r="S747486" s="33"/>
      <c r="T747486" s="33"/>
    </row>
    <row r="747503" spans="19:20">
      <c r="S747503" s="33"/>
      <c r="T747503" s="33"/>
    </row>
    <row r="747520" spans="19:20">
      <c r="S747520" s="33"/>
      <c r="T747520" s="33"/>
    </row>
    <row r="747537" spans="19:20">
      <c r="S747537" s="33"/>
      <c r="T747537" s="33"/>
    </row>
    <row r="747554" spans="19:20">
      <c r="S747554" s="33"/>
      <c r="T747554" s="33"/>
    </row>
    <row r="747571" spans="19:20">
      <c r="S747571" s="33"/>
      <c r="T747571" s="33"/>
    </row>
    <row r="747588" spans="19:20">
      <c r="S747588" s="33"/>
      <c r="T747588" s="33"/>
    </row>
    <row r="747605" spans="19:20">
      <c r="S747605" s="33"/>
      <c r="T747605" s="33"/>
    </row>
    <row r="747622" spans="19:20">
      <c r="S747622" s="33"/>
      <c r="T747622" s="33"/>
    </row>
    <row r="747639" spans="19:20">
      <c r="S747639" s="33"/>
      <c r="T747639" s="33"/>
    </row>
    <row r="747656" spans="19:20">
      <c r="S747656" s="33"/>
      <c r="T747656" s="33"/>
    </row>
    <row r="747673" spans="19:20">
      <c r="S747673" s="33"/>
      <c r="T747673" s="33"/>
    </row>
    <row r="747690" spans="19:20">
      <c r="S747690" s="33"/>
      <c r="T747690" s="33"/>
    </row>
    <row r="747707" spans="19:20">
      <c r="S747707" s="33"/>
      <c r="T747707" s="33"/>
    </row>
    <row r="747724" spans="19:20">
      <c r="S747724" s="33"/>
      <c r="T747724" s="33"/>
    </row>
    <row r="747741" spans="19:20">
      <c r="S747741" s="33"/>
      <c r="T747741" s="33"/>
    </row>
    <row r="747758" spans="19:20">
      <c r="S747758" s="33"/>
      <c r="T747758" s="33"/>
    </row>
    <row r="747775" spans="19:20">
      <c r="S747775" s="33"/>
      <c r="T747775" s="33"/>
    </row>
    <row r="747792" spans="19:20">
      <c r="S747792" s="33"/>
      <c r="T747792" s="33"/>
    </row>
    <row r="747809" spans="19:20">
      <c r="S747809" s="33"/>
      <c r="T747809" s="33"/>
    </row>
    <row r="747826" spans="19:20">
      <c r="S747826" s="33"/>
      <c r="T747826" s="33"/>
    </row>
    <row r="747843" spans="19:20">
      <c r="S747843" s="33"/>
      <c r="T747843" s="33"/>
    </row>
    <row r="747860" spans="19:20">
      <c r="S747860" s="33"/>
      <c r="T747860" s="33"/>
    </row>
    <row r="747877" spans="19:20">
      <c r="S747877" s="33"/>
      <c r="T747877" s="33"/>
    </row>
    <row r="747894" spans="19:20">
      <c r="S747894" s="33"/>
      <c r="T747894" s="33"/>
    </row>
    <row r="747911" spans="19:20">
      <c r="S747911" s="33"/>
      <c r="T747911" s="33"/>
    </row>
    <row r="747928" spans="19:20">
      <c r="S747928" s="33"/>
      <c r="T747928" s="33"/>
    </row>
    <row r="747945" spans="19:20">
      <c r="S747945" s="33"/>
      <c r="T747945" s="33"/>
    </row>
    <row r="747962" spans="19:20">
      <c r="S747962" s="33"/>
      <c r="T747962" s="33"/>
    </row>
    <row r="747979" spans="19:20">
      <c r="S747979" s="33"/>
      <c r="T747979" s="33"/>
    </row>
    <row r="747996" spans="19:20">
      <c r="S747996" s="33"/>
      <c r="T747996" s="33"/>
    </row>
    <row r="748013" spans="19:20">
      <c r="S748013" s="33"/>
      <c r="T748013" s="33"/>
    </row>
    <row r="748030" spans="19:20">
      <c r="S748030" s="33"/>
      <c r="T748030" s="33"/>
    </row>
    <row r="748047" spans="19:20">
      <c r="S748047" s="33"/>
      <c r="T748047" s="33"/>
    </row>
    <row r="748064" spans="19:20">
      <c r="S748064" s="33"/>
      <c r="T748064" s="33"/>
    </row>
    <row r="748081" spans="19:20">
      <c r="S748081" s="33"/>
      <c r="T748081" s="33"/>
    </row>
    <row r="748098" spans="19:20">
      <c r="S748098" s="33"/>
      <c r="T748098" s="33"/>
    </row>
    <row r="748115" spans="19:20">
      <c r="S748115" s="33"/>
      <c r="T748115" s="33"/>
    </row>
    <row r="748132" spans="19:20">
      <c r="S748132" s="33"/>
      <c r="T748132" s="33"/>
    </row>
    <row r="748149" spans="19:20">
      <c r="S748149" s="33"/>
      <c r="T748149" s="33"/>
    </row>
    <row r="748166" spans="19:20">
      <c r="S748166" s="33"/>
      <c r="T748166" s="33"/>
    </row>
    <row r="748183" spans="19:20">
      <c r="S748183" s="33"/>
      <c r="T748183" s="33"/>
    </row>
    <row r="748200" spans="19:20">
      <c r="S748200" s="33"/>
      <c r="T748200" s="33"/>
    </row>
    <row r="748217" spans="19:20">
      <c r="S748217" s="33"/>
      <c r="T748217" s="33"/>
    </row>
    <row r="748234" spans="19:20">
      <c r="S748234" s="33"/>
      <c r="T748234" s="33"/>
    </row>
    <row r="748251" spans="19:20">
      <c r="S748251" s="33"/>
      <c r="T748251" s="33"/>
    </row>
    <row r="748268" spans="19:20">
      <c r="S748268" s="33"/>
      <c r="T748268" s="33"/>
    </row>
    <row r="748285" spans="19:20">
      <c r="S748285" s="33"/>
      <c r="T748285" s="33"/>
    </row>
    <row r="748302" spans="19:20">
      <c r="S748302" s="33"/>
      <c r="T748302" s="33"/>
    </row>
    <row r="748319" spans="19:20">
      <c r="S748319" s="33"/>
      <c r="T748319" s="33"/>
    </row>
    <row r="748336" spans="19:20">
      <c r="S748336" s="33"/>
      <c r="T748336" s="33"/>
    </row>
    <row r="748353" spans="19:20">
      <c r="S748353" s="33"/>
      <c r="T748353" s="33"/>
    </row>
    <row r="748370" spans="19:20">
      <c r="S748370" s="33"/>
      <c r="T748370" s="33"/>
    </row>
    <row r="748387" spans="19:20">
      <c r="S748387" s="33"/>
      <c r="T748387" s="33"/>
    </row>
    <row r="748404" spans="19:20">
      <c r="S748404" s="33"/>
      <c r="T748404" s="33"/>
    </row>
    <row r="748421" spans="19:20">
      <c r="S748421" s="33"/>
      <c r="T748421" s="33"/>
    </row>
    <row r="748438" spans="19:20">
      <c r="S748438" s="33"/>
      <c r="T748438" s="33"/>
    </row>
    <row r="748455" spans="19:20">
      <c r="S748455" s="33"/>
      <c r="T748455" s="33"/>
    </row>
    <row r="748472" spans="19:20">
      <c r="S748472" s="33"/>
      <c r="T748472" s="33"/>
    </row>
    <row r="748489" spans="19:20">
      <c r="S748489" s="33"/>
      <c r="T748489" s="33"/>
    </row>
    <row r="748506" spans="19:20">
      <c r="S748506" s="33"/>
      <c r="T748506" s="33"/>
    </row>
    <row r="748523" spans="19:20">
      <c r="S748523" s="33"/>
      <c r="T748523" s="33"/>
    </row>
    <row r="748540" spans="19:20">
      <c r="S748540" s="33"/>
      <c r="T748540" s="33"/>
    </row>
    <row r="748557" spans="19:20">
      <c r="S748557" s="33"/>
      <c r="T748557" s="33"/>
    </row>
    <row r="748574" spans="19:20">
      <c r="S748574" s="33"/>
      <c r="T748574" s="33"/>
    </row>
    <row r="748591" spans="19:20">
      <c r="S748591" s="33"/>
      <c r="T748591" s="33"/>
    </row>
    <row r="748608" spans="19:20">
      <c r="S748608" s="33"/>
      <c r="T748608" s="33"/>
    </row>
    <row r="748625" spans="19:20">
      <c r="S748625" s="33"/>
      <c r="T748625" s="33"/>
    </row>
    <row r="748642" spans="19:20">
      <c r="S748642" s="33"/>
      <c r="T748642" s="33"/>
    </row>
    <row r="748659" spans="19:20">
      <c r="S748659" s="33"/>
      <c r="T748659" s="33"/>
    </row>
    <row r="748676" spans="19:20">
      <c r="S748676" s="33"/>
      <c r="T748676" s="33"/>
    </row>
    <row r="748693" spans="19:20">
      <c r="S748693" s="33"/>
      <c r="T748693" s="33"/>
    </row>
    <row r="748710" spans="19:20">
      <c r="S748710" s="33"/>
      <c r="T748710" s="33"/>
    </row>
    <row r="748727" spans="19:20">
      <c r="S748727" s="33"/>
      <c r="T748727" s="33"/>
    </row>
    <row r="748744" spans="19:20">
      <c r="S748744" s="33"/>
      <c r="T748744" s="33"/>
    </row>
    <row r="748761" spans="19:20">
      <c r="S748761" s="33"/>
      <c r="T748761" s="33"/>
    </row>
    <row r="748778" spans="19:20">
      <c r="S748778" s="33"/>
      <c r="T748778" s="33"/>
    </row>
    <row r="748795" spans="19:20">
      <c r="S748795" s="33"/>
      <c r="T748795" s="33"/>
    </row>
    <row r="748812" spans="19:20">
      <c r="S748812" s="33"/>
      <c r="T748812" s="33"/>
    </row>
    <row r="748829" spans="19:20">
      <c r="S748829" s="33"/>
      <c r="T748829" s="33"/>
    </row>
    <row r="748846" spans="19:20">
      <c r="S748846" s="33"/>
      <c r="T748846" s="33"/>
    </row>
    <row r="748863" spans="19:20">
      <c r="S748863" s="33"/>
      <c r="T748863" s="33"/>
    </row>
    <row r="748880" spans="19:20">
      <c r="S748880" s="33"/>
      <c r="T748880" s="33"/>
    </row>
    <row r="748897" spans="19:20">
      <c r="S748897" s="33"/>
      <c r="T748897" s="33"/>
    </row>
    <row r="748914" spans="19:20">
      <c r="S748914" s="33"/>
      <c r="T748914" s="33"/>
    </row>
    <row r="748931" spans="19:20">
      <c r="S748931" s="33"/>
      <c r="T748931" s="33"/>
    </row>
    <row r="748948" spans="19:20">
      <c r="S748948" s="33"/>
      <c r="T748948" s="33"/>
    </row>
    <row r="748965" spans="19:20">
      <c r="S748965" s="33"/>
      <c r="T748965" s="33"/>
    </row>
    <row r="748982" spans="19:20">
      <c r="S748982" s="33"/>
      <c r="T748982" s="33"/>
    </row>
    <row r="748999" spans="19:20">
      <c r="S748999" s="33"/>
      <c r="T748999" s="33"/>
    </row>
    <row r="749016" spans="19:20">
      <c r="S749016" s="33"/>
      <c r="T749016" s="33"/>
    </row>
    <row r="749033" spans="19:20">
      <c r="S749033" s="33"/>
      <c r="T749033" s="33"/>
    </row>
    <row r="749050" spans="19:20">
      <c r="S749050" s="33"/>
      <c r="T749050" s="33"/>
    </row>
    <row r="749067" spans="19:20">
      <c r="S749067" s="33"/>
      <c r="T749067" s="33"/>
    </row>
    <row r="749084" spans="19:20">
      <c r="S749084" s="33"/>
      <c r="T749084" s="33"/>
    </row>
    <row r="749101" spans="19:20">
      <c r="S749101" s="33"/>
      <c r="T749101" s="33"/>
    </row>
    <row r="749118" spans="19:20">
      <c r="S749118" s="33"/>
      <c r="T749118" s="33"/>
    </row>
    <row r="749135" spans="19:20">
      <c r="S749135" s="33"/>
      <c r="T749135" s="33"/>
    </row>
    <row r="749152" spans="19:20">
      <c r="S749152" s="33"/>
      <c r="T749152" s="33"/>
    </row>
    <row r="749169" spans="19:20">
      <c r="S749169" s="33"/>
      <c r="T749169" s="33"/>
    </row>
    <row r="749186" spans="19:20">
      <c r="S749186" s="33"/>
      <c r="T749186" s="33"/>
    </row>
    <row r="749203" spans="19:20">
      <c r="S749203" s="33"/>
      <c r="T749203" s="33"/>
    </row>
    <row r="749220" spans="19:20">
      <c r="S749220" s="33"/>
      <c r="T749220" s="33"/>
    </row>
    <row r="749237" spans="19:20">
      <c r="S749237" s="33"/>
      <c r="T749237" s="33"/>
    </row>
    <row r="749254" spans="19:20">
      <c r="S749254" s="33"/>
      <c r="T749254" s="33"/>
    </row>
    <row r="749271" spans="19:20">
      <c r="S749271" s="33"/>
      <c r="T749271" s="33"/>
    </row>
    <row r="749288" spans="19:20">
      <c r="S749288" s="33"/>
      <c r="T749288" s="33"/>
    </row>
    <row r="749305" spans="19:20">
      <c r="S749305" s="33"/>
      <c r="T749305" s="33"/>
    </row>
    <row r="749322" spans="19:20">
      <c r="S749322" s="33"/>
      <c r="T749322" s="33"/>
    </row>
    <row r="749339" spans="19:20">
      <c r="S749339" s="33"/>
      <c r="T749339" s="33"/>
    </row>
    <row r="749356" spans="19:20">
      <c r="S749356" s="33"/>
      <c r="T749356" s="33"/>
    </row>
    <row r="749373" spans="19:20">
      <c r="S749373" s="33"/>
      <c r="T749373" s="33"/>
    </row>
    <row r="749390" spans="19:20">
      <c r="S749390" s="33"/>
      <c r="T749390" s="33"/>
    </row>
    <row r="749407" spans="19:20">
      <c r="S749407" s="33"/>
      <c r="T749407" s="33"/>
    </row>
    <row r="749424" spans="19:20">
      <c r="S749424" s="33"/>
      <c r="T749424" s="33"/>
    </row>
    <row r="749441" spans="19:20">
      <c r="S749441" s="33"/>
      <c r="T749441" s="33"/>
    </row>
    <row r="749458" spans="19:20">
      <c r="S749458" s="33"/>
      <c r="T749458" s="33"/>
    </row>
    <row r="749475" spans="19:20">
      <c r="S749475" s="33"/>
      <c r="T749475" s="33"/>
    </row>
    <row r="749492" spans="19:20">
      <c r="S749492" s="33"/>
      <c r="T749492" s="33"/>
    </row>
    <row r="749509" spans="19:20">
      <c r="S749509" s="33"/>
      <c r="T749509" s="33"/>
    </row>
    <row r="749526" spans="19:20">
      <c r="S749526" s="33"/>
      <c r="T749526" s="33"/>
    </row>
    <row r="749543" spans="19:20">
      <c r="S749543" s="33"/>
      <c r="T749543" s="33"/>
    </row>
    <row r="749560" spans="19:20">
      <c r="S749560" s="33"/>
      <c r="T749560" s="33"/>
    </row>
    <row r="749577" spans="19:20">
      <c r="S749577" s="33"/>
      <c r="T749577" s="33"/>
    </row>
    <row r="749594" spans="19:20">
      <c r="S749594" s="33"/>
      <c r="T749594" s="33"/>
    </row>
    <row r="749611" spans="19:20">
      <c r="S749611" s="33"/>
      <c r="T749611" s="33"/>
    </row>
    <row r="749628" spans="19:20">
      <c r="S749628" s="33"/>
      <c r="T749628" s="33"/>
    </row>
    <row r="749645" spans="19:20">
      <c r="S749645" s="33"/>
      <c r="T749645" s="33"/>
    </row>
    <row r="749662" spans="19:20">
      <c r="S749662" s="33"/>
      <c r="T749662" s="33"/>
    </row>
    <row r="749679" spans="19:20">
      <c r="S749679" s="33"/>
      <c r="T749679" s="33"/>
    </row>
    <row r="749696" spans="19:20">
      <c r="S749696" s="33"/>
      <c r="T749696" s="33"/>
    </row>
    <row r="749713" spans="19:20">
      <c r="S749713" s="33"/>
      <c r="T749713" s="33"/>
    </row>
    <row r="749730" spans="19:20">
      <c r="S749730" s="33"/>
      <c r="T749730" s="33"/>
    </row>
    <row r="749747" spans="19:20">
      <c r="S749747" s="33"/>
      <c r="T749747" s="33"/>
    </row>
    <row r="749764" spans="19:20">
      <c r="S749764" s="33"/>
      <c r="T749764" s="33"/>
    </row>
    <row r="749781" spans="19:20">
      <c r="S749781" s="33"/>
      <c r="T749781" s="33"/>
    </row>
    <row r="749798" spans="19:20">
      <c r="S749798" s="33"/>
      <c r="T749798" s="33"/>
    </row>
    <row r="749815" spans="19:20">
      <c r="S749815" s="33"/>
      <c r="T749815" s="33"/>
    </row>
    <row r="749832" spans="19:20">
      <c r="S749832" s="33"/>
      <c r="T749832" s="33"/>
    </row>
    <row r="749849" spans="19:20">
      <c r="S749849" s="33"/>
      <c r="T749849" s="33"/>
    </row>
    <row r="749866" spans="19:20">
      <c r="S749866" s="33"/>
      <c r="T749866" s="33"/>
    </row>
    <row r="749883" spans="19:20">
      <c r="S749883" s="33"/>
      <c r="T749883" s="33"/>
    </row>
    <row r="749900" spans="19:20">
      <c r="S749900" s="33"/>
      <c r="T749900" s="33"/>
    </row>
    <row r="749917" spans="19:20">
      <c r="S749917" s="33"/>
      <c r="T749917" s="33"/>
    </row>
    <row r="749934" spans="19:20">
      <c r="S749934" s="33"/>
      <c r="T749934" s="33"/>
    </row>
    <row r="749951" spans="19:20">
      <c r="S749951" s="33"/>
      <c r="T749951" s="33"/>
    </row>
    <row r="749968" spans="19:20">
      <c r="S749968" s="33"/>
      <c r="T749968" s="33"/>
    </row>
    <row r="749985" spans="19:20">
      <c r="S749985" s="33"/>
      <c r="T749985" s="33"/>
    </row>
    <row r="750002" spans="19:20">
      <c r="S750002" s="33"/>
      <c r="T750002" s="33"/>
    </row>
    <row r="750019" spans="19:20">
      <c r="S750019" s="33"/>
      <c r="T750019" s="33"/>
    </row>
    <row r="750036" spans="19:20">
      <c r="S750036" s="33"/>
      <c r="T750036" s="33"/>
    </row>
    <row r="750053" spans="19:20">
      <c r="S750053" s="33"/>
      <c r="T750053" s="33"/>
    </row>
    <row r="750070" spans="19:20">
      <c r="S750070" s="33"/>
      <c r="T750070" s="33"/>
    </row>
    <row r="750087" spans="19:20">
      <c r="S750087" s="33"/>
      <c r="T750087" s="33"/>
    </row>
    <row r="750104" spans="19:20">
      <c r="S750104" s="33"/>
      <c r="T750104" s="33"/>
    </row>
    <row r="750121" spans="19:20">
      <c r="S750121" s="33"/>
      <c r="T750121" s="33"/>
    </row>
    <row r="750138" spans="19:20">
      <c r="S750138" s="33"/>
      <c r="T750138" s="33"/>
    </row>
    <row r="750155" spans="19:20">
      <c r="S750155" s="33"/>
      <c r="T750155" s="33"/>
    </row>
    <row r="750172" spans="19:20">
      <c r="S750172" s="33"/>
      <c r="T750172" s="33"/>
    </row>
    <row r="750189" spans="19:20">
      <c r="S750189" s="33"/>
      <c r="T750189" s="33"/>
    </row>
    <row r="750206" spans="19:20">
      <c r="S750206" s="33"/>
      <c r="T750206" s="33"/>
    </row>
    <row r="750223" spans="19:20">
      <c r="S750223" s="33"/>
      <c r="T750223" s="33"/>
    </row>
    <row r="750240" spans="19:20">
      <c r="S750240" s="33"/>
      <c r="T750240" s="33"/>
    </row>
    <row r="750257" spans="19:20">
      <c r="S750257" s="33"/>
      <c r="T750257" s="33"/>
    </row>
    <row r="750274" spans="19:20">
      <c r="S750274" s="33"/>
      <c r="T750274" s="33"/>
    </row>
    <row r="750291" spans="19:20">
      <c r="S750291" s="33"/>
      <c r="T750291" s="33"/>
    </row>
    <row r="750308" spans="19:20">
      <c r="S750308" s="33"/>
      <c r="T750308" s="33"/>
    </row>
    <row r="750325" spans="19:20">
      <c r="S750325" s="33"/>
      <c r="T750325" s="33"/>
    </row>
    <row r="750342" spans="19:20">
      <c r="S750342" s="33"/>
      <c r="T750342" s="33"/>
    </row>
    <row r="750359" spans="19:20">
      <c r="S750359" s="33"/>
      <c r="T750359" s="33"/>
    </row>
    <row r="750376" spans="19:20">
      <c r="S750376" s="33"/>
      <c r="T750376" s="33"/>
    </row>
    <row r="750393" spans="19:20">
      <c r="S750393" s="33"/>
      <c r="T750393" s="33"/>
    </row>
    <row r="750410" spans="19:20">
      <c r="S750410" s="33"/>
      <c r="T750410" s="33"/>
    </row>
    <row r="750427" spans="19:20">
      <c r="S750427" s="33"/>
      <c r="T750427" s="33"/>
    </row>
    <row r="750444" spans="19:20">
      <c r="S750444" s="33"/>
      <c r="T750444" s="33"/>
    </row>
    <row r="750461" spans="19:20">
      <c r="S750461" s="33"/>
      <c r="T750461" s="33"/>
    </row>
    <row r="750478" spans="19:20">
      <c r="S750478" s="33"/>
      <c r="T750478" s="33"/>
    </row>
    <row r="750495" spans="19:20">
      <c r="S750495" s="33"/>
      <c r="T750495" s="33"/>
    </row>
    <row r="750512" spans="19:20">
      <c r="S750512" s="33"/>
      <c r="T750512" s="33"/>
    </row>
    <row r="750529" spans="19:20">
      <c r="S750529" s="33"/>
      <c r="T750529" s="33"/>
    </row>
    <row r="750546" spans="19:20">
      <c r="S750546" s="33"/>
      <c r="T750546" s="33"/>
    </row>
    <row r="750563" spans="19:20">
      <c r="S750563" s="33"/>
      <c r="T750563" s="33"/>
    </row>
    <row r="750580" spans="19:20">
      <c r="S750580" s="33"/>
      <c r="T750580" s="33"/>
    </row>
    <row r="750597" spans="19:20">
      <c r="S750597" s="33"/>
      <c r="T750597" s="33"/>
    </row>
    <row r="750614" spans="19:20">
      <c r="S750614" s="33"/>
      <c r="T750614" s="33"/>
    </row>
    <row r="750631" spans="19:20">
      <c r="S750631" s="33"/>
      <c r="T750631" s="33"/>
    </row>
    <row r="750648" spans="19:20">
      <c r="S750648" s="33"/>
      <c r="T750648" s="33"/>
    </row>
    <row r="750665" spans="19:20">
      <c r="S750665" s="33"/>
      <c r="T750665" s="33"/>
    </row>
    <row r="750682" spans="19:20">
      <c r="S750682" s="33"/>
      <c r="T750682" s="33"/>
    </row>
    <row r="750699" spans="19:20">
      <c r="S750699" s="33"/>
      <c r="T750699" s="33"/>
    </row>
    <row r="750716" spans="19:20">
      <c r="S750716" s="33"/>
      <c r="T750716" s="33"/>
    </row>
    <row r="750733" spans="19:20">
      <c r="S750733" s="33"/>
      <c r="T750733" s="33"/>
    </row>
    <row r="750750" spans="19:20">
      <c r="S750750" s="33"/>
      <c r="T750750" s="33"/>
    </row>
    <row r="750767" spans="19:20">
      <c r="S750767" s="33"/>
      <c r="T750767" s="33"/>
    </row>
    <row r="750784" spans="19:20">
      <c r="S750784" s="33"/>
      <c r="T750784" s="33"/>
    </row>
    <row r="750801" spans="19:20">
      <c r="S750801" s="33"/>
      <c r="T750801" s="33"/>
    </row>
    <row r="750818" spans="19:20">
      <c r="S750818" s="33"/>
      <c r="T750818" s="33"/>
    </row>
    <row r="750835" spans="19:20">
      <c r="S750835" s="33"/>
      <c r="T750835" s="33"/>
    </row>
    <row r="750852" spans="19:20">
      <c r="S750852" s="33"/>
      <c r="T750852" s="33"/>
    </row>
    <row r="750869" spans="19:20">
      <c r="S750869" s="33"/>
      <c r="T750869" s="33"/>
    </row>
    <row r="750886" spans="19:20">
      <c r="S750886" s="33"/>
      <c r="T750886" s="33"/>
    </row>
    <row r="750903" spans="19:20">
      <c r="S750903" s="33"/>
      <c r="T750903" s="33"/>
    </row>
    <row r="750920" spans="19:20">
      <c r="S750920" s="33"/>
      <c r="T750920" s="33"/>
    </row>
    <row r="750937" spans="19:20">
      <c r="S750937" s="33"/>
      <c r="T750937" s="33"/>
    </row>
    <row r="750954" spans="19:20">
      <c r="S750954" s="33"/>
      <c r="T750954" s="33"/>
    </row>
    <row r="750971" spans="19:20">
      <c r="S750971" s="33"/>
      <c r="T750971" s="33"/>
    </row>
    <row r="750988" spans="19:20">
      <c r="S750988" s="33"/>
      <c r="T750988" s="33"/>
    </row>
    <row r="751005" spans="19:20">
      <c r="S751005" s="33"/>
      <c r="T751005" s="33"/>
    </row>
    <row r="751022" spans="19:20">
      <c r="S751022" s="33"/>
      <c r="T751022" s="33"/>
    </row>
    <row r="751039" spans="19:20">
      <c r="S751039" s="33"/>
      <c r="T751039" s="33"/>
    </row>
    <row r="751056" spans="19:20">
      <c r="S751056" s="33"/>
      <c r="T751056" s="33"/>
    </row>
    <row r="751073" spans="19:20">
      <c r="S751073" s="33"/>
      <c r="T751073" s="33"/>
    </row>
    <row r="751090" spans="19:20">
      <c r="S751090" s="33"/>
      <c r="T751090" s="33"/>
    </row>
    <row r="751107" spans="19:20">
      <c r="S751107" s="33"/>
      <c r="T751107" s="33"/>
    </row>
    <row r="751124" spans="19:20">
      <c r="S751124" s="33"/>
      <c r="T751124" s="33"/>
    </row>
    <row r="751141" spans="19:20">
      <c r="S751141" s="33"/>
      <c r="T751141" s="33"/>
    </row>
    <row r="751158" spans="19:20">
      <c r="S751158" s="33"/>
      <c r="T751158" s="33"/>
    </row>
    <row r="751175" spans="19:20">
      <c r="S751175" s="33"/>
      <c r="T751175" s="33"/>
    </row>
    <row r="751192" spans="19:20">
      <c r="S751192" s="33"/>
      <c r="T751192" s="33"/>
    </row>
    <row r="751209" spans="19:20">
      <c r="S751209" s="33"/>
      <c r="T751209" s="33"/>
    </row>
    <row r="751226" spans="19:20">
      <c r="S751226" s="33"/>
      <c r="T751226" s="33"/>
    </row>
    <row r="751243" spans="19:20">
      <c r="S751243" s="33"/>
      <c r="T751243" s="33"/>
    </row>
    <row r="751260" spans="19:20">
      <c r="S751260" s="33"/>
      <c r="T751260" s="33"/>
    </row>
    <row r="751277" spans="19:20">
      <c r="S751277" s="33"/>
      <c r="T751277" s="33"/>
    </row>
    <row r="751294" spans="19:20">
      <c r="S751294" s="33"/>
      <c r="T751294" s="33"/>
    </row>
    <row r="751311" spans="19:20">
      <c r="S751311" s="33"/>
      <c r="T751311" s="33"/>
    </row>
    <row r="751328" spans="19:20">
      <c r="S751328" s="33"/>
      <c r="T751328" s="33"/>
    </row>
    <row r="751345" spans="19:20">
      <c r="S751345" s="33"/>
      <c r="T751345" s="33"/>
    </row>
    <row r="751362" spans="19:20">
      <c r="S751362" s="33"/>
      <c r="T751362" s="33"/>
    </row>
    <row r="751379" spans="19:20">
      <c r="S751379" s="33"/>
      <c r="T751379" s="33"/>
    </row>
    <row r="751396" spans="19:20">
      <c r="S751396" s="33"/>
      <c r="T751396" s="33"/>
    </row>
    <row r="751413" spans="19:20">
      <c r="S751413" s="33"/>
      <c r="T751413" s="33"/>
    </row>
    <row r="751430" spans="19:20">
      <c r="S751430" s="33"/>
      <c r="T751430" s="33"/>
    </row>
    <row r="751447" spans="19:20">
      <c r="S751447" s="33"/>
      <c r="T751447" s="33"/>
    </row>
    <row r="751464" spans="19:20">
      <c r="S751464" s="33"/>
      <c r="T751464" s="33"/>
    </row>
    <row r="751481" spans="19:20">
      <c r="S751481" s="33"/>
      <c r="T751481" s="33"/>
    </row>
    <row r="751498" spans="19:20">
      <c r="S751498" s="33"/>
      <c r="T751498" s="33"/>
    </row>
    <row r="751515" spans="19:20">
      <c r="S751515" s="33"/>
      <c r="T751515" s="33"/>
    </row>
    <row r="751532" spans="19:20">
      <c r="S751532" s="33"/>
      <c r="T751532" s="33"/>
    </row>
    <row r="751549" spans="19:20">
      <c r="S751549" s="33"/>
      <c r="T751549" s="33"/>
    </row>
    <row r="751566" spans="19:20">
      <c r="S751566" s="33"/>
      <c r="T751566" s="33"/>
    </row>
    <row r="751583" spans="19:20">
      <c r="S751583" s="33"/>
      <c r="T751583" s="33"/>
    </row>
    <row r="751600" spans="19:20">
      <c r="S751600" s="33"/>
      <c r="T751600" s="33"/>
    </row>
    <row r="751617" spans="19:20">
      <c r="S751617" s="33"/>
      <c r="T751617" s="33"/>
    </row>
    <row r="751634" spans="19:20">
      <c r="S751634" s="33"/>
      <c r="T751634" s="33"/>
    </row>
    <row r="751651" spans="19:20">
      <c r="S751651" s="33"/>
      <c r="T751651" s="33"/>
    </row>
    <row r="751668" spans="19:20">
      <c r="S751668" s="33"/>
      <c r="T751668" s="33"/>
    </row>
    <row r="751685" spans="19:20">
      <c r="S751685" s="33"/>
      <c r="T751685" s="33"/>
    </row>
    <row r="751702" spans="19:20">
      <c r="S751702" s="33"/>
      <c r="T751702" s="33"/>
    </row>
    <row r="751719" spans="19:20">
      <c r="S751719" s="33"/>
      <c r="T751719" s="33"/>
    </row>
    <row r="751736" spans="19:20">
      <c r="S751736" s="33"/>
      <c r="T751736" s="33"/>
    </row>
    <row r="751753" spans="19:20">
      <c r="S751753" s="33"/>
      <c r="T751753" s="33"/>
    </row>
    <row r="751770" spans="19:20">
      <c r="S751770" s="33"/>
      <c r="T751770" s="33"/>
    </row>
    <row r="751787" spans="19:20">
      <c r="S751787" s="33"/>
      <c r="T751787" s="33"/>
    </row>
    <row r="751804" spans="19:20">
      <c r="S751804" s="33"/>
      <c r="T751804" s="33"/>
    </row>
    <row r="751821" spans="19:20">
      <c r="S751821" s="33"/>
      <c r="T751821" s="33"/>
    </row>
    <row r="751838" spans="19:20">
      <c r="S751838" s="33"/>
      <c r="T751838" s="33"/>
    </row>
    <row r="751855" spans="19:20">
      <c r="S751855" s="33"/>
      <c r="T751855" s="33"/>
    </row>
    <row r="751872" spans="19:20">
      <c r="S751872" s="33"/>
      <c r="T751872" s="33"/>
    </row>
    <row r="751889" spans="19:20">
      <c r="S751889" s="33"/>
      <c r="T751889" s="33"/>
    </row>
    <row r="751906" spans="19:20">
      <c r="S751906" s="33"/>
      <c r="T751906" s="33"/>
    </row>
    <row r="751923" spans="19:20">
      <c r="S751923" s="33"/>
      <c r="T751923" s="33"/>
    </row>
    <row r="751940" spans="19:20">
      <c r="S751940" s="33"/>
      <c r="T751940" s="33"/>
    </row>
    <row r="751957" spans="19:20">
      <c r="S751957" s="33"/>
      <c r="T751957" s="33"/>
    </row>
    <row r="751974" spans="19:20">
      <c r="S751974" s="33"/>
      <c r="T751974" s="33"/>
    </row>
    <row r="751991" spans="19:20">
      <c r="S751991" s="33"/>
      <c r="T751991" s="33"/>
    </row>
    <row r="752008" spans="19:20">
      <c r="S752008" s="33"/>
      <c r="T752008" s="33"/>
    </row>
    <row r="752025" spans="19:20">
      <c r="S752025" s="33"/>
      <c r="T752025" s="33"/>
    </row>
    <row r="752042" spans="19:20">
      <c r="S752042" s="33"/>
      <c r="T752042" s="33"/>
    </row>
    <row r="752059" spans="19:20">
      <c r="S752059" s="33"/>
      <c r="T752059" s="33"/>
    </row>
    <row r="752076" spans="19:20">
      <c r="S752076" s="33"/>
      <c r="T752076" s="33"/>
    </row>
    <row r="752093" spans="19:20">
      <c r="S752093" s="33"/>
      <c r="T752093" s="33"/>
    </row>
    <row r="752110" spans="19:20">
      <c r="S752110" s="33"/>
      <c r="T752110" s="33"/>
    </row>
    <row r="752127" spans="19:20">
      <c r="S752127" s="33"/>
      <c r="T752127" s="33"/>
    </row>
    <row r="752144" spans="19:20">
      <c r="S752144" s="33"/>
      <c r="T752144" s="33"/>
    </row>
    <row r="752161" spans="19:20">
      <c r="S752161" s="33"/>
      <c r="T752161" s="33"/>
    </row>
    <row r="752178" spans="19:20">
      <c r="S752178" s="33"/>
      <c r="T752178" s="33"/>
    </row>
    <row r="752195" spans="19:20">
      <c r="S752195" s="33"/>
      <c r="T752195" s="33"/>
    </row>
    <row r="752212" spans="19:20">
      <c r="S752212" s="33"/>
      <c r="T752212" s="33"/>
    </row>
    <row r="752229" spans="19:20">
      <c r="S752229" s="33"/>
      <c r="T752229" s="33"/>
    </row>
    <row r="752246" spans="19:20">
      <c r="S752246" s="33"/>
      <c r="T752246" s="33"/>
    </row>
    <row r="752263" spans="19:20">
      <c r="S752263" s="33"/>
      <c r="T752263" s="33"/>
    </row>
    <row r="752280" spans="19:20">
      <c r="S752280" s="33"/>
      <c r="T752280" s="33"/>
    </row>
    <row r="752297" spans="19:20">
      <c r="S752297" s="33"/>
      <c r="T752297" s="33"/>
    </row>
    <row r="752314" spans="19:20">
      <c r="S752314" s="33"/>
      <c r="T752314" s="33"/>
    </row>
    <row r="752331" spans="19:20">
      <c r="S752331" s="33"/>
      <c r="T752331" s="33"/>
    </row>
    <row r="752348" spans="19:20">
      <c r="S752348" s="33"/>
      <c r="T752348" s="33"/>
    </row>
    <row r="752365" spans="19:20">
      <c r="S752365" s="33"/>
      <c r="T752365" s="33"/>
    </row>
    <row r="752382" spans="19:20">
      <c r="S752382" s="33"/>
      <c r="T752382" s="33"/>
    </row>
    <row r="752399" spans="19:20">
      <c r="S752399" s="33"/>
      <c r="T752399" s="33"/>
    </row>
    <row r="752416" spans="19:20">
      <c r="S752416" s="33"/>
      <c r="T752416" s="33"/>
    </row>
    <row r="752433" spans="19:20">
      <c r="S752433" s="33"/>
      <c r="T752433" s="33"/>
    </row>
    <row r="752450" spans="19:20">
      <c r="S752450" s="33"/>
      <c r="T752450" s="33"/>
    </row>
    <row r="752467" spans="19:20">
      <c r="S752467" s="33"/>
      <c r="T752467" s="33"/>
    </row>
    <row r="752484" spans="19:20">
      <c r="S752484" s="33"/>
      <c r="T752484" s="33"/>
    </row>
    <row r="752501" spans="19:20">
      <c r="S752501" s="33"/>
      <c r="T752501" s="33"/>
    </row>
    <row r="752518" spans="19:20">
      <c r="S752518" s="33"/>
      <c r="T752518" s="33"/>
    </row>
    <row r="752535" spans="19:20">
      <c r="S752535" s="33"/>
      <c r="T752535" s="33"/>
    </row>
    <row r="752552" spans="19:20">
      <c r="S752552" s="33"/>
      <c r="T752552" s="33"/>
    </row>
    <row r="752569" spans="19:20">
      <c r="S752569" s="33"/>
      <c r="T752569" s="33"/>
    </row>
    <row r="752586" spans="19:20">
      <c r="S752586" s="33"/>
      <c r="T752586" s="33"/>
    </row>
    <row r="752603" spans="19:20">
      <c r="S752603" s="33"/>
      <c r="T752603" s="33"/>
    </row>
    <row r="752620" spans="19:20">
      <c r="S752620" s="33"/>
      <c r="T752620" s="33"/>
    </row>
    <row r="752637" spans="19:20">
      <c r="S752637" s="33"/>
      <c r="T752637" s="33"/>
    </row>
    <row r="752654" spans="19:20">
      <c r="S752654" s="33"/>
      <c r="T752654" s="33"/>
    </row>
    <row r="752671" spans="19:20">
      <c r="S752671" s="33"/>
      <c r="T752671" s="33"/>
    </row>
    <row r="752688" spans="19:20">
      <c r="S752688" s="33"/>
      <c r="T752688" s="33"/>
    </row>
    <row r="752705" spans="19:20">
      <c r="S752705" s="33"/>
      <c r="T752705" s="33"/>
    </row>
    <row r="752722" spans="19:20">
      <c r="S752722" s="33"/>
      <c r="T752722" s="33"/>
    </row>
    <row r="752739" spans="19:20">
      <c r="S752739" s="33"/>
      <c r="T752739" s="33"/>
    </row>
    <row r="752756" spans="19:20">
      <c r="S752756" s="33"/>
      <c r="T752756" s="33"/>
    </row>
    <row r="752773" spans="19:20">
      <c r="S752773" s="33"/>
      <c r="T752773" s="33"/>
    </row>
    <row r="752790" spans="19:20">
      <c r="S752790" s="33"/>
      <c r="T752790" s="33"/>
    </row>
    <row r="752807" spans="19:20">
      <c r="S752807" s="33"/>
      <c r="T752807" s="33"/>
    </row>
    <row r="752824" spans="19:20">
      <c r="S752824" s="33"/>
      <c r="T752824" s="33"/>
    </row>
    <row r="752841" spans="19:20">
      <c r="S752841" s="33"/>
      <c r="T752841" s="33"/>
    </row>
    <row r="752858" spans="19:20">
      <c r="S752858" s="33"/>
      <c r="T752858" s="33"/>
    </row>
    <row r="752875" spans="19:20">
      <c r="S752875" s="33"/>
      <c r="T752875" s="33"/>
    </row>
    <row r="752892" spans="19:20">
      <c r="S752892" s="33"/>
      <c r="T752892" s="33"/>
    </row>
    <row r="752909" spans="19:20">
      <c r="S752909" s="33"/>
      <c r="T752909" s="33"/>
    </row>
    <row r="752926" spans="19:20">
      <c r="S752926" s="33"/>
      <c r="T752926" s="33"/>
    </row>
    <row r="752943" spans="19:20">
      <c r="S752943" s="33"/>
      <c r="T752943" s="33"/>
    </row>
    <row r="752960" spans="19:20">
      <c r="S752960" s="33"/>
      <c r="T752960" s="33"/>
    </row>
    <row r="752977" spans="19:20">
      <c r="S752977" s="33"/>
      <c r="T752977" s="33"/>
    </row>
    <row r="752994" spans="19:20">
      <c r="S752994" s="33"/>
      <c r="T752994" s="33"/>
    </row>
    <row r="753011" spans="19:20">
      <c r="S753011" s="33"/>
      <c r="T753011" s="33"/>
    </row>
    <row r="753028" spans="19:20">
      <c r="S753028" s="33"/>
      <c r="T753028" s="33"/>
    </row>
    <row r="753045" spans="19:20">
      <c r="S753045" s="33"/>
      <c r="T753045" s="33"/>
    </row>
    <row r="753062" spans="19:20">
      <c r="S753062" s="33"/>
      <c r="T753062" s="33"/>
    </row>
    <row r="753079" spans="19:20">
      <c r="S753079" s="33"/>
      <c r="T753079" s="33"/>
    </row>
    <row r="753096" spans="19:20">
      <c r="S753096" s="33"/>
      <c r="T753096" s="33"/>
    </row>
    <row r="753113" spans="19:20">
      <c r="S753113" s="33"/>
      <c r="T753113" s="33"/>
    </row>
    <row r="753130" spans="19:20">
      <c r="S753130" s="33"/>
      <c r="T753130" s="33"/>
    </row>
    <row r="753147" spans="19:20">
      <c r="S753147" s="33"/>
      <c r="T753147" s="33"/>
    </row>
    <row r="753164" spans="19:20">
      <c r="S753164" s="33"/>
      <c r="T753164" s="33"/>
    </row>
    <row r="753181" spans="19:20">
      <c r="S753181" s="33"/>
      <c r="T753181" s="33"/>
    </row>
    <row r="753198" spans="19:20">
      <c r="S753198" s="33"/>
      <c r="T753198" s="33"/>
    </row>
    <row r="753215" spans="19:20">
      <c r="S753215" s="33"/>
      <c r="T753215" s="33"/>
    </row>
    <row r="753232" spans="19:20">
      <c r="S753232" s="33"/>
      <c r="T753232" s="33"/>
    </row>
    <row r="753249" spans="19:20">
      <c r="S753249" s="33"/>
      <c r="T753249" s="33"/>
    </row>
    <row r="753266" spans="19:20">
      <c r="S753266" s="33"/>
      <c r="T753266" s="33"/>
    </row>
    <row r="753283" spans="19:20">
      <c r="S753283" s="33"/>
      <c r="T753283" s="33"/>
    </row>
    <row r="753300" spans="19:20">
      <c r="S753300" s="33"/>
      <c r="T753300" s="33"/>
    </row>
    <row r="753317" spans="19:20">
      <c r="S753317" s="33"/>
      <c r="T753317" s="33"/>
    </row>
    <row r="753334" spans="19:20">
      <c r="S753334" s="33"/>
      <c r="T753334" s="33"/>
    </row>
    <row r="753351" spans="19:20">
      <c r="S753351" s="33"/>
      <c r="T753351" s="33"/>
    </row>
    <row r="753368" spans="19:20">
      <c r="S753368" s="33"/>
      <c r="T753368" s="33"/>
    </row>
    <row r="753385" spans="19:20">
      <c r="S753385" s="33"/>
      <c r="T753385" s="33"/>
    </row>
    <row r="753402" spans="19:20">
      <c r="S753402" s="33"/>
      <c r="T753402" s="33"/>
    </row>
    <row r="753419" spans="19:20">
      <c r="S753419" s="33"/>
      <c r="T753419" s="33"/>
    </row>
    <row r="753436" spans="19:20">
      <c r="S753436" s="33"/>
      <c r="T753436" s="33"/>
    </row>
    <row r="753453" spans="19:20">
      <c r="S753453" s="33"/>
      <c r="T753453" s="33"/>
    </row>
    <row r="753470" spans="19:20">
      <c r="S753470" s="33"/>
      <c r="T753470" s="33"/>
    </row>
    <row r="753487" spans="19:20">
      <c r="S753487" s="33"/>
      <c r="T753487" s="33"/>
    </row>
    <row r="753504" spans="19:20">
      <c r="S753504" s="33"/>
      <c r="T753504" s="33"/>
    </row>
    <row r="753521" spans="19:20">
      <c r="S753521" s="33"/>
      <c r="T753521" s="33"/>
    </row>
    <row r="753538" spans="19:20">
      <c r="S753538" s="33"/>
      <c r="T753538" s="33"/>
    </row>
    <row r="753555" spans="19:20">
      <c r="S753555" s="33"/>
      <c r="T753555" s="33"/>
    </row>
    <row r="753572" spans="19:20">
      <c r="S753572" s="33"/>
      <c r="T753572" s="33"/>
    </row>
    <row r="753589" spans="19:20">
      <c r="S753589" s="33"/>
      <c r="T753589" s="33"/>
    </row>
    <row r="753606" spans="19:20">
      <c r="S753606" s="33"/>
      <c r="T753606" s="33"/>
    </row>
    <row r="753623" spans="19:20">
      <c r="S753623" s="33"/>
      <c r="T753623" s="33"/>
    </row>
    <row r="753640" spans="19:20">
      <c r="S753640" s="33"/>
      <c r="T753640" s="33"/>
    </row>
    <row r="753657" spans="19:20">
      <c r="S753657" s="33"/>
      <c r="T753657" s="33"/>
    </row>
    <row r="753674" spans="19:20">
      <c r="S753674" s="33"/>
      <c r="T753674" s="33"/>
    </row>
    <row r="753691" spans="19:20">
      <c r="S753691" s="33"/>
      <c r="T753691" s="33"/>
    </row>
    <row r="753708" spans="19:20">
      <c r="S753708" s="33"/>
      <c r="T753708" s="33"/>
    </row>
    <row r="753725" spans="19:20">
      <c r="S753725" s="33"/>
      <c r="T753725" s="33"/>
    </row>
    <row r="753742" spans="19:20">
      <c r="S753742" s="33"/>
      <c r="T753742" s="33"/>
    </row>
    <row r="753759" spans="19:20">
      <c r="S753759" s="33"/>
      <c r="T753759" s="33"/>
    </row>
    <row r="753776" spans="19:20">
      <c r="S753776" s="33"/>
      <c r="T753776" s="33"/>
    </row>
    <row r="753793" spans="19:20">
      <c r="S753793" s="33"/>
      <c r="T753793" s="33"/>
    </row>
    <row r="753810" spans="19:20">
      <c r="S753810" s="33"/>
      <c r="T753810" s="33"/>
    </row>
    <row r="753827" spans="19:20">
      <c r="S753827" s="33"/>
      <c r="T753827" s="33"/>
    </row>
    <row r="753844" spans="19:20">
      <c r="S753844" s="33"/>
      <c r="T753844" s="33"/>
    </row>
    <row r="753861" spans="19:20">
      <c r="S753861" s="33"/>
      <c r="T753861" s="33"/>
    </row>
    <row r="753878" spans="19:20">
      <c r="S753878" s="33"/>
      <c r="T753878" s="33"/>
    </row>
    <row r="753895" spans="19:20">
      <c r="S753895" s="33"/>
      <c r="T753895" s="33"/>
    </row>
    <row r="753912" spans="19:20">
      <c r="S753912" s="33"/>
      <c r="T753912" s="33"/>
    </row>
    <row r="753929" spans="19:20">
      <c r="S753929" s="33"/>
      <c r="T753929" s="33"/>
    </row>
    <row r="753946" spans="19:20">
      <c r="S753946" s="33"/>
      <c r="T753946" s="33"/>
    </row>
    <row r="753963" spans="19:20">
      <c r="S753963" s="33"/>
      <c r="T753963" s="33"/>
    </row>
    <row r="753980" spans="19:20">
      <c r="S753980" s="33"/>
      <c r="T753980" s="33"/>
    </row>
    <row r="753997" spans="19:20">
      <c r="S753997" s="33"/>
      <c r="T753997" s="33"/>
    </row>
    <row r="754014" spans="19:20">
      <c r="S754014" s="33"/>
      <c r="T754014" s="33"/>
    </row>
    <row r="754031" spans="19:20">
      <c r="S754031" s="33"/>
      <c r="T754031" s="33"/>
    </row>
    <row r="754048" spans="19:20">
      <c r="S754048" s="33"/>
      <c r="T754048" s="33"/>
    </row>
    <row r="754065" spans="19:20">
      <c r="S754065" s="33"/>
      <c r="T754065" s="33"/>
    </row>
    <row r="754082" spans="19:20">
      <c r="S754082" s="33"/>
      <c r="T754082" s="33"/>
    </row>
    <row r="754099" spans="19:20">
      <c r="S754099" s="33"/>
      <c r="T754099" s="33"/>
    </row>
    <row r="754116" spans="19:20">
      <c r="S754116" s="33"/>
      <c r="T754116" s="33"/>
    </row>
    <row r="754133" spans="19:20">
      <c r="S754133" s="33"/>
      <c r="T754133" s="33"/>
    </row>
    <row r="754150" spans="19:20">
      <c r="S754150" s="33"/>
      <c r="T754150" s="33"/>
    </row>
    <row r="754167" spans="19:20">
      <c r="S754167" s="33"/>
      <c r="T754167" s="33"/>
    </row>
    <row r="754184" spans="19:20">
      <c r="S754184" s="33"/>
      <c r="T754184" s="33"/>
    </row>
    <row r="754201" spans="19:20">
      <c r="S754201" s="33"/>
      <c r="T754201" s="33"/>
    </row>
    <row r="754218" spans="19:20">
      <c r="S754218" s="33"/>
      <c r="T754218" s="33"/>
    </row>
    <row r="754235" spans="19:20">
      <c r="S754235" s="33"/>
      <c r="T754235" s="33"/>
    </row>
    <row r="754252" spans="19:20">
      <c r="S754252" s="33"/>
      <c r="T754252" s="33"/>
    </row>
    <row r="754269" spans="19:20">
      <c r="S754269" s="33"/>
      <c r="T754269" s="33"/>
    </row>
    <row r="754286" spans="19:20">
      <c r="S754286" s="33"/>
      <c r="T754286" s="33"/>
    </row>
    <row r="754303" spans="19:20">
      <c r="S754303" s="33"/>
      <c r="T754303" s="33"/>
    </row>
    <row r="754320" spans="19:20">
      <c r="S754320" s="33"/>
      <c r="T754320" s="33"/>
    </row>
    <row r="754337" spans="19:20">
      <c r="S754337" s="33"/>
      <c r="T754337" s="33"/>
    </row>
    <row r="754354" spans="19:20">
      <c r="S754354" s="33"/>
      <c r="T754354" s="33"/>
    </row>
    <row r="754371" spans="19:20">
      <c r="S754371" s="33"/>
      <c r="T754371" s="33"/>
    </row>
    <row r="754388" spans="19:20">
      <c r="S754388" s="33"/>
      <c r="T754388" s="33"/>
    </row>
    <row r="754405" spans="19:20">
      <c r="S754405" s="33"/>
      <c r="T754405" s="33"/>
    </row>
    <row r="754422" spans="19:20">
      <c r="S754422" s="33"/>
      <c r="T754422" s="33"/>
    </row>
    <row r="754439" spans="19:20">
      <c r="S754439" s="33"/>
      <c r="T754439" s="33"/>
    </row>
    <row r="754456" spans="19:20">
      <c r="S754456" s="33"/>
      <c r="T754456" s="33"/>
    </row>
    <row r="754473" spans="19:20">
      <c r="S754473" s="33"/>
      <c r="T754473" s="33"/>
    </row>
    <row r="754490" spans="19:20">
      <c r="S754490" s="33"/>
      <c r="T754490" s="33"/>
    </row>
    <row r="754507" spans="19:20">
      <c r="S754507" s="33"/>
      <c r="T754507" s="33"/>
    </row>
    <row r="754524" spans="19:20">
      <c r="S754524" s="33"/>
      <c r="T754524" s="33"/>
    </row>
    <row r="754541" spans="19:20">
      <c r="S754541" s="33"/>
      <c r="T754541" s="33"/>
    </row>
    <row r="754558" spans="19:20">
      <c r="S754558" s="33"/>
      <c r="T754558" s="33"/>
    </row>
    <row r="754575" spans="19:20">
      <c r="S754575" s="33"/>
      <c r="T754575" s="33"/>
    </row>
    <row r="754592" spans="19:20">
      <c r="S754592" s="33"/>
      <c r="T754592" s="33"/>
    </row>
    <row r="754609" spans="19:20">
      <c r="S754609" s="33"/>
      <c r="T754609" s="33"/>
    </row>
    <row r="754626" spans="19:20">
      <c r="S754626" s="33"/>
      <c r="T754626" s="33"/>
    </row>
    <row r="754643" spans="19:20">
      <c r="S754643" s="33"/>
      <c r="T754643" s="33"/>
    </row>
    <row r="754660" spans="19:20">
      <c r="S754660" s="33"/>
      <c r="T754660" s="33"/>
    </row>
    <row r="754677" spans="19:20">
      <c r="S754677" s="33"/>
      <c r="T754677" s="33"/>
    </row>
    <row r="754694" spans="19:20">
      <c r="S754694" s="33"/>
      <c r="T754694" s="33"/>
    </row>
    <row r="754711" spans="19:20">
      <c r="S754711" s="33"/>
      <c r="T754711" s="33"/>
    </row>
    <row r="754728" spans="19:20">
      <c r="S754728" s="33"/>
      <c r="T754728" s="33"/>
    </row>
    <row r="754745" spans="19:20">
      <c r="S754745" s="33"/>
      <c r="T754745" s="33"/>
    </row>
    <row r="754762" spans="19:20">
      <c r="S754762" s="33"/>
      <c r="T754762" s="33"/>
    </row>
    <row r="754779" spans="19:20">
      <c r="S754779" s="33"/>
      <c r="T754779" s="33"/>
    </row>
    <row r="754796" spans="19:20">
      <c r="S754796" s="33"/>
      <c r="T754796" s="33"/>
    </row>
    <row r="754813" spans="19:20">
      <c r="S754813" s="33"/>
      <c r="T754813" s="33"/>
    </row>
    <row r="754830" spans="19:20">
      <c r="S754830" s="33"/>
      <c r="T754830" s="33"/>
    </row>
    <row r="754847" spans="19:20">
      <c r="S754847" s="33"/>
      <c r="T754847" s="33"/>
    </row>
    <row r="754864" spans="19:20">
      <c r="S754864" s="33"/>
      <c r="T754864" s="33"/>
    </row>
    <row r="754881" spans="19:20">
      <c r="S754881" s="33"/>
      <c r="T754881" s="33"/>
    </row>
    <row r="754898" spans="19:20">
      <c r="S754898" s="33"/>
      <c r="T754898" s="33"/>
    </row>
    <row r="754915" spans="19:20">
      <c r="S754915" s="33"/>
      <c r="T754915" s="33"/>
    </row>
    <row r="754932" spans="19:20">
      <c r="S754932" s="33"/>
      <c r="T754932" s="33"/>
    </row>
    <row r="754949" spans="19:20">
      <c r="S754949" s="33"/>
      <c r="T754949" s="33"/>
    </row>
    <row r="754966" spans="19:20">
      <c r="S754966" s="33"/>
      <c r="T754966" s="33"/>
    </row>
    <row r="754983" spans="19:20">
      <c r="S754983" s="33"/>
      <c r="T754983" s="33"/>
    </row>
    <row r="755000" spans="19:20">
      <c r="S755000" s="33"/>
      <c r="T755000" s="33"/>
    </row>
    <row r="755017" spans="19:20">
      <c r="S755017" s="33"/>
      <c r="T755017" s="33"/>
    </row>
    <row r="755034" spans="19:20">
      <c r="S755034" s="33"/>
      <c r="T755034" s="33"/>
    </row>
    <row r="755051" spans="19:20">
      <c r="S755051" s="33"/>
      <c r="T755051" s="33"/>
    </row>
    <row r="755068" spans="19:20">
      <c r="S755068" s="33"/>
      <c r="T755068" s="33"/>
    </row>
    <row r="755085" spans="19:20">
      <c r="S755085" s="33"/>
      <c r="T755085" s="33"/>
    </row>
    <row r="755102" spans="19:20">
      <c r="S755102" s="33"/>
      <c r="T755102" s="33"/>
    </row>
    <row r="755119" spans="19:20">
      <c r="S755119" s="33"/>
      <c r="T755119" s="33"/>
    </row>
    <row r="755136" spans="19:20">
      <c r="S755136" s="33"/>
      <c r="T755136" s="33"/>
    </row>
    <row r="755153" spans="19:20">
      <c r="S755153" s="33"/>
      <c r="T755153" s="33"/>
    </row>
    <row r="755170" spans="19:20">
      <c r="S755170" s="33"/>
      <c r="T755170" s="33"/>
    </row>
    <row r="755187" spans="19:20">
      <c r="S755187" s="33"/>
      <c r="T755187" s="33"/>
    </row>
    <row r="755204" spans="19:20">
      <c r="S755204" s="33"/>
      <c r="T755204" s="33"/>
    </row>
    <row r="755221" spans="19:20">
      <c r="S755221" s="33"/>
      <c r="T755221" s="33"/>
    </row>
    <row r="755238" spans="19:20">
      <c r="S755238" s="33"/>
      <c r="T755238" s="33"/>
    </row>
    <row r="755255" spans="19:20">
      <c r="S755255" s="33"/>
      <c r="T755255" s="33"/>
    </row>
    <row r="755272" spans="19:20">
      <c r="S755272" s="33"/>
      <c r="T755272" s="33"/>
    </row>
    <row r="755289" spans="19:20">
      <c r="S755289" s="33"/>
      <c r="T755289" s="33"/>
    </row>
    <row r="755306" spans="19:20">
      <c r="S755306" s="33"/>
      <c r="T755306" s="33"/>
    </row>
    <row r="755323" spans="19:20">
      <c r="S755323" s="33"/>
      <c r="T755323" s="33"/>
    </row>
    <row r="755340" spans="19:20">
      <c r="S755340" s="33"/>
      <c r="T755340" s="33"/>
    </row>
    <row r="755357" spans="19:20">
      <c r="S755357" s="33"/>
      <c r="T755357" s="33"/>
    </row>
    <row r="755374" spans="19:20">
      <c r="S755374" s="33"/>
      <c r="T755374" s="33"/>
    </row>
    <row r="755391" spans="19:20">
      <c r="S755391" s="33"/>
      <c r="T755391" s="33"/>
    </row>
    <row r="755408" spans="19:20">
      <c r="S755408" s="33"/>
      <c r="T755408" s="33"/>
    </row>
    <row r="755425" spans="19:20">
      <c r="S755425" s="33"/>
      <c r="T755425" s="33"/>
    </row>
    <row r="755442" spans="19:20">
      <c r="S755442" s="33"/>
      <c r="T755442" s="33"/>
    </row>
    <row r="755459" spans="19:20">
      <c r="S755459" s="33"/>
      <c r="T755459" s="33"/>
    </row>
    <row r="755476" spans="19:20">
      <c r="S755476" s="33"/>
      <c r="T755476" s="33"/>
    </row>
    <row r="755493" spans="19:20">
      <c r="S755493" s="33"/>
      <c r="T755493" s="33"/>
    </row>
    <row r="755510" spans="19:20">
      <c r="S755510" s="33"/>
      <c r="T755510" s="33"/>
    </row>
    <row r="755527" spans="19:20">
      <c r="S755527" s="33"/>
      <c r="T755527" s="33"/>
    </row>
    <row r="755544" spans="19:20">
      <c r="S755544" s="33"/>
      <c r="T755544" s="33"/>
    </row>
    <row r="755561" spans="19:20">
      <c r="S755561" s="33"/>
      <c r="T755561" s="33"/>
    </row>
    <row r="755578" spans="19:20">
      <c r="S755578" s="33"/>
      <c r="T755578" s="33"/>
    </row>
    <row r="755595" spans="19:20">
      <c r="S755595" s="33"/>
      <c r="T755595" s="33"/>
    </row>
    <row r="755612" spans="19:20">
      <c r="S755612" s="33"/>
      <c r="T755612" s="33"/>
    </row>
    <row r="755629" spans="19:20">
      <c r="S755629" s="33"/>
      <c r="T755629" s="33"/>
    </row>
    <row r="755646" spans="19:20">
      <c r="S755646" s="33"/>
      <c r="T755646" s="33"/>
    </row>
    <row r="755663" spans="19:20">
      <c r="S755663" s="33"/>
      <c r="T755663" s="33"/>
    </row>
    <row r="755680" spans="19:20">
      <c r="S755680" s="33"/>
      <c r="T755680" s="33"/>
    </row>
    <row r="755697" spans="19:20">
      <c r="S755697" s="33"/>
      <c r="T755697" s="33"/>
    </row>
    <row r="755714" spans="19:20">
      <c r="S755714" s="33"/>
      <c r="T755714" s="33"/>
    </row>
    <row r="755731" spans="19:20">
      <c r="S755731" s="33"/>
      <c r="T755731" s="33"/>
    </row>
    <row r="755748" spans="19:20">
      <c r="S755748" s="33"/>
      <c r="T755748" s="33"/>
    </row>
    <row r="755765" spans="19:20">
      <c r="S755765" s="33"/>
      <c r="T755765" s="33"/>
    </row>
    <row r="755782" spans="19:20">
      <c r="S755782" s="33"/>
      <c r="T755782" s="33"/>
    </row>
    <row r="755799" spans="19:20">
      <c r="S755799" s="33"/>
      <c r="T755799" s="33"/>
    </row>
    <row r="755816" spans="19:20">
      <c r="S755816" s="33"/>
      <c r="T755816" s="33"/>
    </row>
    <row r="755833" spans="19:20">
      <c r="S755833" s="33"/>
      <c r="T755833" s="33"/>
    </row>
    <row r="755850" spans="19:20">
      <c r="S755850" s="33"/>
      <c r="T755850" s="33"/>
    </row>
    <row r="755867" spans="19:20">
      <c r="S755867" s="33"/>
      <c r="T755867" s="33"/>
    </row>
    <row r="755884" spans="19:20">
      <c r="S755884" s="33"/>
      <c r="T755884" s="33"/>
    </row>
    <row r="755901" spans="19:20">
      <c r="S755901" s="33"/>
      <c r="T755901" s="33"/>
    </row>
    <row r="755918" spans="19:20">
      <c r="S755918" s="33"/>
      <c r="T755918" s="33"/>
    </row>
    <row r="755935" spans="19:20">
      <c r="S755935" s="33"/>
      <c r="T755935" s="33"/>
    </row>
    <row r="755952" spans="19:20">
      <c r="S755952" s="33"/>
      <c r="T755952" s="33"/>
    </row>
    <row r="755969" spans="19:20">
      <c r="S755969" s="33"/>
      <c r="T755969" s="33"/>
    </row>
    <row r="755986" spans="19:20">
      <c r="S755986" s="33"/>
      <c r="T755986" s="33"/>
    </row>
    <row r="756003" spans="19:20">
      <c r="S756003" s="33"/>
      <c r="T756003" s="33"/>
    </row>
    <row r="756020" spans="19:20">
      <c r="S756020" s="33"/>
      <c r="T756020" s="33"/>
    </row>
    <row r="756037" spans="19:20">
      <c r="S756037" s="33"/>
      <c r="T756037" s="33"/>
    </row>
    <row r="756054" spans="19:20">
      <c r="S756054" s="33"/>
      <c r="T756054" s="33"/>
    </row>
    <row r="756071" spans="19:20">
      <c r="S756071" s="33"/>
      <c r="T756071" s="33"/>
    </row>
    <row r="756088" spans="19:20">
      <c r="S756088" s="33"/>
      <c r="T756088" s="33"/>
    </row>
    <row r="756105" spans="19:20">
      <c r="S756105" s="33"/>
      <c r="T756105" s="33"/>
    </row>
    <row r="756122" spans="19:20">
      <c r="S756122" s="33"/>
      <c r="T756122" s="33"/>
    </row>
    <row r="756139" spans="19:20">
      <c r="S756139" s="33"/>
      <c r="T756139" s="33"/>
    </row>
    <row r="756156" spans="19:20">
      <c r="S756156" s="33"/>
      <c r="T756156" s="33"/>
    </row>
    <row r="756173" spans="19:20">
      <c r="S756173" s="33"/>
      <c r="T756173" s="33"/>
    </row>
    <row r="756190" spans="19:20">
      <c r="S756190" s="33"/>
      <c r="T756190" s="33"/>
    </row>
    <row r="756207" spans="19:20">
      <c r="S756207" s="33"/>
      <c r="T756207" s="33"/>
    </row>
    <row r="756224" spans="19:20">
      <c r="S756224" s="33"/>
      <c r="T756224" s="33"/>
    </row>
    <row r="756241" spans="19:20">
      <c r="S756241" s="33"/>
      <c r="T756241" s="33"/>
    </row>
    <row r="756258" spans="19:20">
      <c r="S756258" s="33"/>
      <c r="T756258" s="33"/>
    </row>
    <row r="756275" spans="19:20">
      <c r="S756275" s="33"/>
      <c r="T756275" s="33"/>
    </row>
    <row r="756292" spans="19:20">
      <c r="S756292" s="33"/>
      <c r="T756292" s="33"/>
    </row>
    <row r="756309" spans="19:20">
      <c r="S756309" s="33"/>
      <c r="T756309" s="33"/>
    </row>
    <row r="756326" spans="19:20">
      <c r="S756326" s="33"/>
      <c r="T756326" s="33"/>
    </row>
    <row r="756343" spans="19:20">
      <c r="S756343" s="33"/>
      <c r="T756343" s="33"/>
    </row>
    <row r="756360" spans="19:20">
      <c r="S756360" s="33"/>
      <c r="T756360" s="33"/>
    </row>
    <row r="756377" spans="19:20">
      <c r="S756377" s="33"/>
      <c r="T756377" s="33"/>
    </row>
    <row r="756394" spans="19:20">
      <c r="S756394" s="33"/>
      <c r="T756394" s="33"/>
    </row>
    <row r="756411" spans="19:20">
      <c r="S756411" s="33"/>
      <c r="T756411" s="33"/>
    </row>
    <row r="756428" spans="19:20">
      <c r="S756428" s="33"/>
      <c r="T756428" s="33"/>
    </row>
    <row r="756445" spans="19:20">
      <c r="S756445" s="33"/>
      <c r="T756445" s="33"/>
    </row>
    <row r="756462" spans="19:20">
      <c r="S756462" s="33"/>
      <c r="T756462" s="33"/>
    </row>
    <row r="756479" spans="19:20">
      <c r="S756479" s="33"/>
      <c r="T756479" s="33"/>
    </row>
    <row r="756496" spans="19:20">
      <c r="S756496" s="33"/>
      <c r="T756496" s="33"/>
    </row>
    <row r="756513" spans="19:20">
      <c r="S756513" s="33"/>
      <c r="T756513" s="33"/>
    </row>
    <row r="756530" spans="19:20">
      <c r="S756530" s="33"/>
      <c r="T756530" s="33"/>
    </row>
    <row r="756547" spans="19:20">
      <c r="S756547" s="33"/>
      <c r="T756547" s="33"/>
    </row>
    <row r="756564" spans="19:20">
      <c r="S756564" s="33"/>
      <c r="T756564" s="33"/>
    </row>
    <row r="756581" spans="19:20">
      <c r="S756581" s="33"/>
      <c r="T756581" s="33"/>
    </row>
    <row r="756598" spans="19:20">
      <c r="S756598" s="33"/>
      <c r="T756598" s="33"/>
    </row>
    <row r="756615" spans="19:20">
      <c r="S756615" s="33"/>
      <c r="T756615" s="33"/>
    </row>
    <row r="756632" spans="19:20">
      <c r="S756632" s="33"/>
      <c r="T756632" s="33"/>
    </row>
    <row r="756649" spans="19:20">
      <c r="S756649" s="33"/>
      <c r="T756649" s="33"/>
    </row>
    <row r="756666" spans="19:20">
      <c r="S756666" s="33"/>
      <c r="T756666" s="33"/>
    </row>
    <row r="756683" spans="19:20">
      <c r="S756683" s="33"/>
      <c r="T756683" s="33"/>
    </row>
    <row r="756700" spans="19:20">
      <c r="S756700" s="33"/>
      <c r="T756700" s="33"/>
    </row>
    <row r="756717" spans="19:20">
      <c r="S756717" s="33"/>
      <c r="T756717" s="33"/>
    </row>
    <row r="756734" spans="19:20">
      <c r="S756734" s="33"/>
      <c r="T756734" s="33"/>
    </row>
    <row r="756751" spans="19:20">
      <c r="S756751" s="33"/>
      <c r="T756751" s="33"/>
    </row>
    <row r="756768" spans="19:20">
      <c r="S756768" s="33"/>
      <c r="T756768" s="33"/>
    </row>
    <row r="756785" spans="19:20">
      <c r="S756785" s="33"/>
      <c r="T756785" s="33"/>
    </row>
    <row r="756802" spans="19:20">
      <c r="S756802" s="33"/>
      <c r="T756802" s="33"/>
    </row>
    <row r="756819" spans="19:20">
      <c r="S756819" s="33"/>
      <c r="T756819" s="33"/>
    </row>
    <row r="756836" spans="19:20">
      <c r="S756836" s="33"/>
      <c r="T756836" s="33"/>
    </row>
    <row r="756853" spans="19:20">
      <c r="S756853" s="33"/>
      <c r="T756853" s="33"/>
    </row>
    <row r="756870" spans="19:20">
      <c r="S756870" s="33"/>
      <c r="T756870" s="33"/>
    </row>
    <row r="756887" spans="19:20">
      <c r="S756887" s="33"/>
      <c r="T756887" s="33"/>
    </row>
    <row r="756904" spans="19:20">
      <c r="S756904" s="33"/>
      <c r="T756904" s="33"/>
    </row>
    <row r="756921" spans="19:20">
      <c r="S756921" s="33"/>
      <c r="T756921" s="33"/>
    </row>
    <row r="756938" spans="19:20">
      <c r="S756938" s="33"/>
      <c r="T756938" s="33"/>
    </row>
    <row r="756955" spans="19:20">
      <c r="S756955" s="33"/>
      <c r="T756955" s="33"/>
    </row>
    <row r="756972" spans="19:20">
      <c r="S756972" s="33"/>
      <c r="T756972" s="33"/>
    </row>
    <row r="756989" spans="19:20">
      <c r="S756989" s="33"/>
      <c r="T756989" s="33"/>
    </row>
    <row r="757006" spans="19:20">
      <c r="S757006" s="33"/>
      <c r="T757006" s="33"/>
    </row>
    <row r="757023" spans="19:20">
      <c r="S757023" s="33"/>
      <c r="T757023" s="33"/>
    </row>
    <row r="757040" spans="19:20">
      <c r="S757040" s="33"/>
      <c r="T757040" s="33"/>
    </row>
    <row r="757057" spans="19:20">
      <c r="S757057" s="33"/>
      <c r="T757057" s="33"/>
    </row>
    <row r="757074" spans="19:20">
      <c r="S757074" s="33"/>
      <c r="T757074" s="33"/>
    </row>
    <row r="757091" spans="19:20">
      <c r="S757091" s="33"/>
      <c r="T757091" s="33"/>
    </row>
    <row r="757108" spans="19:20">
      <c r="S757108" s="33"/>
      <c r="T757108" s="33"/>
    </row>
    <row r="757125" spans="19:20">
      <c r="S757125" s="33"/>
      <c r="T757125" s="33"/>
    </row>
    <row r="757142" spans="19:20">
      <c r="S757142" s="33"/>
      <c r="T757142" s="33"/>
    </row>
    <row r="757159" spans="19:20">
      <c r="S757159" s="33"/>
      <c r="T757159" s="33"/>
    </row>
    <row r="757176" spans="19:20">
      <c r="S757176" s="33"/>
      <c r="T757176" s="33"/>
    </row>
    <row r="757193" spans="19:20">
      <c r="S757193" s="33"/>
      <c r="T757193" s="33"/>
    </row>
    <row r="757210" spans="19:20">
      <c r="S757210" s="33"/>
      <c r="T757210" s="33"/>
    </row>
    <row r="757227" spans="19:20">
      <c r="S757227" s="33"/>
      <c r="T757227" s="33"/>
    </row>
    <row r="757244" spans="19:20">
      <c r="S757244" s="33"/>
      <c r="T757244" s="33"/>
    </row>
    <row r="757261" spans="19:20">
      <c r="S757261" s="33"/>
      <c r="T757261" s="33"/>
    </row>
    <row r="757278" spans="19:20">
      <c r="S757278" s="33"/>
      <c r="T757278" s="33"/>
    </row>
    <row r="757295" spans="19:20">
      <c r="S757295" s="33"/>
      <c r="T757295" s="33"/>
    </row>
    <row r="757312" spans="19:20">
      <c r="S757312" s="33"/>
      <c r="T757312" s="33"/>
    </row>
    <row r="757329" spans="19:20">
      <c r="S757329" s="33"/>
      <c r="T757329" s="33"/>
    </row>
    <row r="757346" spans="19:20">
      <c r="S757346" s="33"/>
      <c r="T757346" s="33"/>
    </row>
    <row r="757363" spans="19:20">
      <c r="S757363" s="33"/>
      <c r="T757363" s="33"/>
    </row>
    <row r="757380" spans="19:20">
      <c r="S757380" s="33"/>
      <c r="T757380" s="33"/>
    </row>
    <row r="757397" spans="19:20">
      <c r="S757397" s="33"/>
      <c r="T757397" s="33"/>
    </row>
    <row r="757414" spans="19:20">
      <c r="S757414" s="33"/>
      <c r="T757414" s="33"/>
    </row>
    <row r="757431" spans="19:20">
      <c r="S757431" s="33"/>
      <c r="T757431" s="33"/>
    </row>
    <row r="757448" spans="19:20">
      <c r="S757448" s="33"/>
      <c r="T757448" s="33"/>
    </row>
    <row r="757465" spans="19:20">
      <c r="S757465" s="33"/>
      <c r="T757465" s="33"/>
    </row>
    <row r="757482" spans="19:20">
      <c r="S757482" s="33"/>
      <c r="T757482" s="33"/>
    </row>
    <row r="757499" spans="19:20">
      <c r="S757499" s="33"/>
      <c r="T757499" s="33"/>
    </row>
    <row r="757516" spans="19:20">
      <c r="S757516" s="33"/>
      <c r="T757516" s="33"/>
    </row>
    <row r="757533" spans="19:20">
      <c r="S757533" s="33"/>
      <c r="T757533" s="33"/>
    </row>
    <row r="757550" spans="19:20">
      <c r="S757550" s="33"/>
      <c r="T757550" s="33"/>
    </row>
    <row r="757567" spans="19:20">
      <c r="S757567" s="33"/>
      <c r="T757567" s="33"/>
    </row>
    <row r="757584" spans="19:20">
      <c r="S757584" s="33"/>
      <c r="T757584" s="33"/>
    </row>
    <row r="757601" spans="19:20">
      <c r="S757601" s="33"/>
      <c r="T757601" s="33"/>
    </row>
    <row r="757618" spans="19:20">
      <c r="S757618" s="33"/>
      <c r="T757618" s="33"/>
    </row>
    <row r="757635" spans="19:20">
      <c r="S757635" s="33"/>
      <c r="T757635" s="33"/>
    </row>
    <row r="757652" spans="19:20">
      <c r="S757652" s="33"/>
      <c r="T757652" s="33"/>
    </row>
    <row r="757669" spans="19:20">
      <c r="S757669" s="33"/>
      <c r="T757669" s="33"/>
    </row>
    <row r="757686" spans="19:20">
      <c r="S757686" s="33"/>
      <c r="T757686" s="33"/>
    </row>
    <row r="757703" spans="19:20">
      <c r="S757703" s="33"/>
      <c r="T757703" s="33"/>
    </row>
    <row r="757720" spans="19:20">
      <c r="S757720" s="33"/>
      <c r="T757720" s="33"/>
    </row>
    <row r="757737" spans="19:20">
      <c r="S757737" s="33"/>
      <c r="T757737" s="33"/>
    </row>
    <row r="757754" spans="19:20">
      <c r="S757754" s="33"/>
      <c r="T757754" s="33"/>
    </row>
    <row r="757771" spans="19:20">
      <c r="S757771" s="33"/>
      <c r="T757771" s="33"/>
    </row>
    <row r="757788" spans="19:20">
      <c r="S757788" s="33"/>
      <c r="T757788" s="33"/>
    </row>
    <row r="757805" spans="19:20">
      <c r="S757805" s="33"/>
      <c r="T757805" s="33"/>
    </row>
    <row r="757822" spans="19:20">
      <c r="S757822" s="33"/>
      <c r="T757822" s="33"/>
    </row>
    <row r="757839" spans="19:20">
      <c r="S757839" s="33"/>
      <c r="T757839" s="33"/>
    </row>
    <row r="757856" spans="19:20">
      <c r="S757856" s="33"/>
      <c r="T757856" s="33"/>
    </row>
    <row r="757873" spans="19:20">
      <c r="S757873" s="33"/>
      <c r="T757873" s="33"/>
    </row>
    <row r="757890" spans="19:20">
      <c r="S757890" s="33"/>
      <c r="T757890" s="33"/>
    </row>
    <row r="757907" spans="19:20">
      <c r="S757907" s="33"/>
      <c r="T757907" s="33"/>
    </row>
    <row r="757924" spans="19:20">
      <c r="S757924" s="33"/>
      <c r="T757924" s="33"/>
    </row>
    <row r="757941" spans="19:20">
      <c r="S757941" s="33"/>
      <c r="T757941" s="33"/>
    </row>
    <row r="757958" spans="19:20">
      <c r="S757958" s="33"/>
      <c r="T757958" s="33"/>
    </row>
    <row r="757975" spans="19:20">
      <c r="S757975" s="33"/>
      <c r="T757975" s="33"/>
    </row>
    <row r="757992" spans="19:20">
      <c r="S757992" s="33"/>
      <c r="T757992" s="33"/>
    </row>
    <row r="758009" spans="19:20">
      <c r="S758009" s="33"/>
      <c r="T758009" s="33"/>
    </row>
    <row r="758026" spans="19:20">
      <c r="S758026" s="33"/>
      <c r="T758026" s="33"/>
    </row>
    <row r="758043" spans="19:20">
      <c r="S758043" s="33"/>
      <c r="T758043" s="33"/>
    </row>
    <row r="758060" spans="19:20">
      <c r="S758060" s="33"/>
      <c r="T758060" s="33"/>
    </row>
    <row r="758077" spans="19:20">
      <c r="S758077" s="33"/>
      <c r="T758077" s="33"/>
    </row>
    <row r="758094" spans="19:20">
      <c r="S758094" s="33"/>
      <c r="T758094" s="33"/>
    </row>
    <row r="758111" spans="19:20">
      <c r="S758111" s="33"/>
      <c r="T758111" s="33"/>
    </row>
    <row r="758128" spans="19:20">
      <c r="S758128" s="33"/>
      <c r="T758128" s="33"/>
    </row>
    <row r="758145" spans="19:20">
      <c r="S758145" s="33"/>
      <c r="T758145" s="33"/>
    </row>
    <row r="758162" spans="19:20">
      <c r="S758162" s="33"/>
      <c r="T758162" s="33"/>
    </row>
    <row r="758179" spans="19:20">
      <c r="S758179" s="33"/>
      <c r="T758179" s="33"/>
    </row>
    <row r="758196" spans="19:20">
      <c r="S758196" s="33"/>
      <c r="T758196" s="33"/>
    </row>
    <row r="758213" spans="19:20">
      <c r="S758213" s="33"/>
      <c r="T758213" s="33"/>
    </row>
    <row r="758230" spans="19:20">
      <c r="S758230" s="33"/>
      <c r="T758230" s="33"/>
    </row>
    <row r="758247" spans="19:20">
      <c r="S758247" s="33"/>
      <c r="T758247" s="33"/>
    </row>
    <row r="758264" spans="19:20">
      <c r="S758264" s="33"/>
      <c r="T758264" s="33"/>
    </row>
    <row r="758281" spans="19:20">
      <c r="S758281" s="33"/>
      <c r="T758281" s="33"/>
    </row>
    <row r="758298" spans="19:20">
      <c r="S758298" s="33"/>
      <c r="T758298" s="33"/>
    </row>
    <row r="758315" spans="19:20">
      <c r="S758315" s="33"/>
      <c r="T758315" s="33"/>
    </row>
    <row r="758332" spans="19:20">
      <c r="S758332" s="33"/>
      <c r="T758332" s="33"/>
    </row>
    <row r="758349" spans="19:20">
      <c r="S758349" s="33"/>
      <c r="T758349" s="33"/>
    </row>
    <row r="758366" spans="19:20">
      <c r="S758366" s="33"/>
      <c r="T758366" s="33"/>
    </row>
    <row r="758383" spans="19:20">
      <c r="S758383" s="33"/>
      <c r="T758383" s="33"/>
    </row>
    <row r="758400" spans="19:20">
      <c r="S758400" s="33"/>
      <c r="T758400" s="33"/>
    </row>
    <row r="758417" spans="19:20">
      <c r="S758417" s="33"/>
      <c r="T758417" s="33"/>
    </row>
    <row r="758434" spans="19:20">
      <c r="S758434" s="33"/>
      <c r="T758434" s="33"/>
    </row>
    <row r="758451" spans="19:20">
      <c r="S758451" s="33"/>
      <c r="T758451" s="33"/>
    </row>
    <row r="758468" spans="19:20">
      <c r="S758468" s="33"/>
      <c r="T758468" s="33"/>
    </row>
    <row r="758485" spans="19:20">
      <c r="S758485" s="33"/>
      <c r="T758485" s="33"/>
    </row>
    <row r="758502" spans="19:20">
      <c r="S758502" s="33"/>
      <c r="T758502" s="33"/>
    </row>
    <row r="758519" spans="19:20">
      <c r="S758519" s="33"/>
      <c r="T758519" s="33"/>
    </row>
    <row r="758536" spans="19:20">
      <c r="S758536" s="33"/>
      <c r="T758536" s="33"/>
    </row>
    <row r="758553" spans="19:20">
      <c r="S758553" s="33"/>
      <c r="T758553" s="33"/>
    </row>
    <row r="758570" spans="19:20">
      <c r="S758570" s="33"/>
      <c r="T758570" s="33"/>
    </row>
    <row r="758587" spans="19:20">
      <c r="S758587" s="33"/>
      <c r="T758587" s="33"/>
    </row>
    <row r="758604" spans="19:20">
      <c r="S758604" s="33"/>
      <c r="T758604" s="33"/>
    </row>
    <row r="758621" spans="19:20">
      <c r="S758621" s="33"/>
      <c r="T758621" s="33"/>
    </row>
    <row r="758638" spans="19:20">
      <c r="S758638" s="33"/>
      <c r="T758638" s="33"/>
    </row>
    <row r="758655" spans="19:20">
      <c r="S758655" s="33"/>
      <c r="T758655" s="33"/>
    </row>
    <row r="758672" spans="19:20">
      <c r="S758672" s="33"/>
      <c r="T758672" s="33"/>
    </row>
    <row r="758689" spans="19:20">
      <c r="S758689" s="33"/>
      <c r="T758689" s="33"/>
    </row>
    <row r="758706" spans="19:20">
      <c r="S758706" s="33"/>
      <c r="T758706" s="33"/>
    </row>
    <row r="758723" spans="19:20">
      <c r="S758723" s="33"/>
      <c r="T758723" s="33"/>
    </row>
    <row r="758740" spans="19:20">
      <c r="S758740" s="33"/>
      <c r="T758740" s="33"/>
    </row>
    <row r="758757" spans="19:20">
      <c r="S758757" s="33"/>
      <c r="T758757" s="33"/>
    </row>
    <row r="758774" spans="19:20">
      <c r="S758774" s="33"/>
      <c r="T758774" s="33"/>
    </row>
    <row r="758791" spans="19:20">
      <c r="S758791" s="33"/>
      <c r="T758791" s="33"/>
    </row>
    <row r="758808" spans="19:20">
      <c r="S758808" s="33"/>
      <c r="T758808" s="33"/>
    </row>
    <row r="758825" spans="19:20">
      <c r="S758825" s="33"/>
      <c r="T758825" s="33"/>
    </row>
    <row r="758842" spans="19:20">
      <c r="S758842" s="33"/>
      <c r="T758842" s="33"/>
    </row>
    <row r="758859" spans="19:20">
      <c r="S758859" s="33"/>
      <c r="T758859" s="33"/>
    </row>
    <row r="758876" spans="19:20">
      <c r="S758876" s="33"/>
      <c r="T758876" s="33"/>
    </row>
    <row r="758893" spans="19:20">
      <c r="S758893" s="33"/>
      <c r="T758893" s="33"/>
    </row>
    <row r="758910" spans="19:20">
      <c r="S758910" s="33"/>
      <c r="T758910" s="33"/>
    </row>
    <row r="758927" spans="19:20">
      <c r="S758927" s="33"/>
      <c r="T758927" s="33"/>
    </row>
    <row r="758944" spans="19:20">
      <c r="S758944" s="33"/>
      <c r="T758944" s="33"/>
    </row>
    <row r="758961" spans="19:20">
      <c r="S758961" s="33"/>
      <c r="T758961" s="33"/>
    </row>
    <row r="758978" spans="19:20">
      <c r="S758978" s="33"/>
      <c r="T758978" s="33"/>
    </row>
    <row r="758995" spans="19:20">
      <c r="S758995" s="33"/>
      <c r="T758995" s="33"/>
    </row>
    <row r="759012" spans="19:20">
      <c r="S759012" s="33"/>
      <c r="T759012" s="33"/>
    </row>
    <row r="759029" spans="19:20">
      <c r="S759029" s="33"/>
      <c r="T759029" s="33"/>
    </row>
    <row r="759046" spans="19:20">
      <c r="S759046" s="33"/>
      <c r="T759046" s="33"/>
    </row>
    <row r="759063" spans="19:20">
      <c r="S759063" s="33"/>
      <c r="T759063" s="33"/>
    </row>
    <row r="759080" spans="19:20">
      <c r="S759080" s="33"/>
      <c r="T759080" s="33"/>
    </row>
    <row r="759097" spans="19:20">
      <c r="S759097" s="33"/>
      <c r="T759097" s="33"/>
    </row>
    <row r="759114" spans="19:20">
      <c r="S759114" s="33"/>
      <c r="T759114" s="33"/>
    </row>
    <row r="759131" spans="19:20">
      <c r="S759131" s="33"/>
      <c r="T759131" s="33"/>
    </row>
    <row r="759148" spans="19:20">
      <c r="S759148" s="33"/>
      <c r="T759148" s="33"/>
    </row>
    <row r="759165" spans="19:20">
      <c r="S759165" s="33"/>
      <c r="T759165" s="33"/>
    </row>
    <row r="759182" spans="19:20">
      <c r="S759182" s="33"/>
      <c r="T759182" s="33"/>
    </row>
    <row r="759199" spans="19:20">
      <c r="S759199" s="33"/>
      <c r="T759199" s="33"/>
    </row>
    <row r="759216" spans="19:20">
      <c r="S759216" s="33"/>
      <c r="T759216" s="33"/>
    </row>
    <row r="759233" spans="19:20">
      <c r="S759233" s="33"/>
      <c r="T759233" s="33"/>
    </row>
    <row r="759250" spans="19:20">
      <c r="S759250" s="33"/>
      <c r="T759250" s="33"/>
    </row>
    <row r="759267" spans="19:20">
      <c r="S759267" s="33"/>
      <c r="T759267" s="33"/>
    </row>
    <row r="759284" spans="19:20">
      <c r="S759284" s="33"/>
      <c r="T759284" s="33"/>
    </row>
    <row r="759301" spans="19:20">
      <c r="S759301" s="33"/>
      <c r="T759301" s="33"/>
    </row>
    <row r="759318" spans="19:20">
      <c r="S759318" s="33"/>
      <c r="T759318" s="33"/>
    </row>
    <row r="759335" spans="19:20">
      <c r="S759335" s="33"/>
      <c r="T759335" s="33"/>
    </row>
    <row r="759352" spans="19:20">
      <c r="S759352" s="33"/>
      <c r="T759352" s="33"/>
    </row>
    <row r="759369" spans="19:20">
      <c r="S759369" s="33"/>
      <c r="T759369" s="33"/>
    </row>
    <row r="759386" spans="19:20">
      <c r="S759386" s="33"/>
      <c r="T759386" s="33"/>
    </row>
    <row r="759403" spans="19:20">
      <c r="S759403" s="33"/>
      <c r="T759403" s="33"/>
    </row>
    <row r="759420" spans="19:20">
      <c r="S759420" s="33"/>
      <c r="T759420" s="33"/>
    </row>
    <row r="759437" spans="19:20">
      <c r="S759437" s="33"/>
      <c r="T759437" s="33"/>
    </row>
    <row r="759454" spans="19:20">
      <c r="S759454" s="33"/>
      <c r="T759454" s="33"/>
    </row>
    <row r="759471" spans="19:20">
      <c r="S759471" s="33"/>
      <c r="T759471" s="33"/>
    </row>
    <row r="759488" spans="19:20">
      <c r="S759488" s="33"/>
      <c r="T759488" s="33"/>
    </row>
    <row r="759505" spans="19:20">
      <c r="S759505" s="33"/>
      <c r="T759505" s="33"/>
    </row>
    <row r="759522" spans="19:20">
      <c r="S759522" s="33"/>
      <c r="T759522" s="33"/>
    </row>
    <row r="759539" spans="19:20">
      <c r="S759539" s="33"/>
      <c r="T759539" s="33"/>
    </row>
    <row r="759556" spans="19:20">
      <c r="S759556" s="33"/>
      <c r="T759556" s="33"/>
    </row>
    <row r="759573" spans="19:20">
      <c r="S759573" s="33"/>
      <c r="T759573" s="33"/>
    </row>
    <row r="759590" spans="19:20">
      <c r="S759590" s="33"/>
      <c r="T759590" s="33"/>
    </row>
    <row r="759607" spans="19:20">
      <c r="S759607" s="33"/>
      <c r="T759607" s="33"/>
    </row>
    <row r="759624" spans="19:20">
      <c r="S759624" s="33"/>
      <c r="T759624" s="33"/>
    </row>
    <row r="759641" spans="19:20">
      <c r="S759641" s="33"/>
      <c r="T759641" s="33"/>
    </row>
    <row r="759658" spans="19:20">
      <c r="S759658" s="33"/>
      <c r="T759658" s="33"/>
    </row>
    <row r="759675" spans="19:20">
      <c r="S759675" s="33"/>
      <c r="T759675" s="33"/>
    </row>
    <row r="759692" spans="19:20">
      <c r="S759692" s="33"/>
      <c r="T759692" s="33"/>
    </row>
    <row r="759709" spans="19:20">
      <c r="S759709" s="33"/>
      <c r="T759709" s="33"/>
    </row>
    <row r="759726" spans="19:20">
      <c r="S759726" s="33"/>
      <c r="T759726" s="33"/>
    </row>
    <row r="759743" spans="19:20">
      <c r="S759743" s="33"/>
      <c r="T759743" s="33"/>
    </row>
    <row r="759760" spans="19:20">
      <c r="S759760" s="33"/>
      <c r="T759760" s="33"/>
    </row>
    <row r="759777" spans="19:20">
      <c r="S759777" s="33"/>
      <c r="T759777" s="33"/>
    </row>
    <row r="759794" spans="19:20">
      <c r="S759794" s="33"/>
      <c r="T759794" s="33"/>
    </row>
    <row r="759811" spans="19:20">
      <c r="S759811" s="33"/>
      <c r="T759811" s="33"/>
    </row>
    <row r="759828" spans="19:20">
      <c r="S759828" s="33"/>
      <c r="T759828" s="33"/>
    </row>
    <row r="759845" spans="19:20">
      <c r="S759845" s="33"/>
      <c r="T759845" s="33"/>
    </row>
    <row r="759862" spans="19:20">
      <c r="S759862" s="33"/>
      <c r="T759862" s="33"/>
    </row>
    <row r="759879" spans="19:20">
      <c r="S759879" s="33"/>
      <c r="T759879" s="33"/>
    </row>
    <row r="759896" spans="19:20">
      <c r="S759896" s="33"/>
      <c r="T759896" s="33"/>
    </row>
    <row r="759913" spans="19:20">
      <c r="S759913" s="33"/>
      <c r="T759913" s="33"/>
    </row>
    <row r="759930" spans="19:20">
      <c r="S759930" s="33"/>
      <c r="T759930" s="33"/>
    </row>
    <row r="759947" spans="19:20">
      <c r="S759947" s="33"/>
      <c r="T759947" s="33"/>
    </row>
    <row r="759964" spans="19:20">
      <c r="S759964" s="33"/>
      <c r="T759964" s="33"/>
    </row>
    <row r="759981" spans="19:20">
      <c r="S759981" s="33"/>
      <c r="T759981" s="33"/>
    </row>
    <row r="759998" spans="19:20">
      <c r="S759998" s="33"/>
      <c r="T759998" s="33"/>
    </row>
    <row r="760015" spans="19:20">
      <c r="S760015" s="33"/>
      <c r="T760015" s="33"/>
    </row>
    <row r="760032" spans="19:20">
      <c r="S760032" s="33"/>
      <c r="T760032" s="33"/>
    </row>
    <row r="760049" spans="19:20">
      <c r="S760049" s="33"/>
      <c r="T760049" s="33"/>
    </row>
    <row r="760066" spans="19:20">
      <c r="S760066" s="33"/>
      <c r="T760066" s="33"/>
    </row>
    <row r="760083" spans="19:20">
      <c r="S760083" s="33"/>
      <c r="T760083" s="33"/>
    </row>
    <row r="760100" spans="19:20">
      <c r="S760100" s="33"/>
      <c r="T760100" s="33"/>
    </row>
    <row r="760117" spans="19:20">
      <c r="S760117" s="33"/>
      <c r="T760117" s="33"/>
    </row>
    <row r="760134" spans="19:20">
      <c r="S760134" s="33"/>
      <c r="T760134" s="33"/>
    </row>
    <row r="760151" spans="19:20">
      <c r="S760151" s="33"/>
      <c r="T760151" s="33"/>
    </row>
    <row r="760168" spans="19:20">
      <c r="S760168" s="33"/>
      <c r="T760168" s="33"/>
    </row>
    <row r="760185" spans="19:20">
      <c r="S760185" s="33"/>
      <c r="T760185" s="33"/>
    </row>
    <row r="760202" spans="19:20">
      <c r="S760202" s="33"/>
      <c r="T760202" s="33"/>
    </row>
    <row r="760219" spans="19:20">
      <c r="S760219" s="33"/>
      <c r="T760219" s="33"/>
    </row>
    <row r="760236" spans="19:20">
      <c r="S760236" s="33"/>
      <c r="T760236" s="33"/>
    </row>
    <row r="760253" spans="19:20">
      <c r="S760253" s="33"/>
      <c r="T760253" s="33"/>
    </row>
    <row r="760270" spans="19:20">
      <c r="S760270" s="33"/>
      <c r="T760270" s="33"/>
    </row>
    <row r="760287" spans="19:20">
      <c r="S760287" s="33"/>
      <c r="T760287" s="33"/>
    </row>
    <row r="760304" spans="19:20">
      <c r="S760304" s="33"/>
      <c r="T760304" s="33"/>
    </row>
    <row r="760321" spans="19:20">
      <c r="S760321" s="33"/>
      <c r="T760321" s="33"/>
    </row>
    <row r="760338" spans="19:20">
      <c r="S760338" s="33"/>
      <c r="T760338" s="33"/>
    </row>
    <row r="760355" spans="19:20">
      <c r="S760355" s="33"/>
      <c r="T760355" s="33"/>
    </row>
    <row r="760372" spans="19:20">
      <c r="S760372" s="33"/>
      <c r="T760372" s="33"/>
    </row>
    <row r="760389" spans="19:20">
      <c r="S760389" s="33"/>
      <c r="T760389" s="33"/>
    </row>
    <row r="760406" spans="19:20">
      <c r="S760406" s="33"/>
      <c r="T760406" s="33"/>
    </row>
    <row r="760423" spans="19:20">
      <c r="S760423" s="33"/>
      <c r="T760423" s="33"/>
    </row>
    <row r="760440" spans="19:20">
      <c r="S760440" s="33"/>
      <c r="T760440" s="33"/>
    </row>
    <row r="760457" spans="19:20">
      <c r="S760457" s="33"/>
      <c r="T760457" s="33"/>
    </row>
    <row r="760474" spans="19:20">
      <c r="S760474" s="33"/>
      <c r="T760474" s="33"/>
    </row>
    <row r="760491" spans="19:20">
      <c r="S760491" s="33"/>
      <c r="T760491" s="33"/>
    </row>
    <row r="760508" spans="19:20">
      <c r="S760508" s="33"/>
      <c r="T760508" s="33"/>
    </row>
    <row r="760525" spans="19:20">
      <c r="S760525" s="33"/>
      <c r="T760525" s="33"/>
    </row>
    <row r="760542" spans="19:20">
      <c r="S760542" s="33"/>
      <c r="T760542" s="33"/>
    </row>
    <row r="760559" spans="19:20">
      <c r="S760559" s="33"/>
      <c r="T760559" s="33"/>
    </row>
    <row r="760576" spans="19:20">
      <c r="S760576" s="33"/>
      <c r="T760576" s="33"/>
    </row>
    <row r="760593" spans="19:20">
      <c r="S760593" s="33"/>
      <c r="T760593" s="33"/>
    </row>
    <row r="760610" spans="19:20">
      <c r="S760610" s="33"/>
      <c r="T760610" s="33"/>
    </row>
    <row r="760627" spans="19:20">
      <c r="S760627" s="33"/>
      <c r="T760627" s="33"/>
    </row>
    <row r="760644" spans="19:20">
      <c r="S760644" s="33"/>
      <c r="T760644" s="33"/>
    </row>
    <row r="760661" spans="19:20">
      <c r="S760661" s="33"/>
      <c r="T760661" s="33"/>
    </row>
    <row r="760678" spans="19:20">
      <c r="S760678" s="33"/>
      <c r="T760678" s="33"/>
    </row>
    <row r="760695" spans="19:20">
      <c r="S760695" s="33"/>
      <c r="T760695" s="33"/>
    </row>
    <row r="760712" spans="19:20">
      <c r="S760712" s="33"/>
      <c r="T760712" s="33"/>
    </row>
    <row r="760729" spans="19:20">
      <c r="S760729" s="33"/>
      <c r="T760729" s="33"/>
    </row>
    <row r="760746" spans="19:20">
      <c r="S760746" s="33"/>
      <c r="T760746" s="33"/>
    </row>
    <row r="760763" spans="19:20">
      <c r="S760763" s="33"/>
      <c r="T760763" s="33"/>
    </row>
    <row r="760780" spans="19:20">
      <c r="S760780" s="33"/>
      <c r="T760780" s="33"/>
    </row>
    <row r="760797" spans="19:20">
      <c r="S760797" s="33"/>
      <c r="T760797" s="33"/>
    </row>
    <row r="760814" spans="19:20">
      <c r="S760814" s="33"/>
      <c r="T760814" s="33"/>
    </row>
    <row r="760831" spans="19:20">
      <c r="S760831" s="33"/>
      <c r="T760831" s="33"/>
    </row>
    <row r="760848" spans="19:20">
      <c r="S760848" s="33"/>
      <c r="T760848" s="33"/>
    </row>
    <row r="760865" spans="19:20">
      <c r="S760865" s="33"/>
      <c r="T760865" s="33"/>
    </row>
    <row r="760882" spans="19:20">
      <c r="S760882" s="33"/>
      <c r="T760882" s="33"/>
    </row>
    <row r="760899" spans="19:20">
      <c r="S760899" s="33"/>
      <c r="T760899" s="33"/>
    </row>
    <row r="760916" spans="19:20">
      <c r="S760916" s="33"/>
      <c r="T760916" s="33"/>
    </row>
    <row r="760933" spans="19:20">
      <c r="S760933" s="33"/>
      <c r="T760933" s="33"/>
    </row>
    <row r="760950" spans="19:20">
      <c r="S760950" s="33"/>
      <c r="T760950" s="33"/>
    </row>
    <row r="760967" spans="19:20">
      <c r="S760967" s="33"/>
      <c r="T760967" s="33"/>
    </row>
    <row r="760984" spans="19:20">
      <c r="S760984" s="33"/>
      <c r="T760984" s="33"/>
    </row>
    <row r="761001" spans="19:20">
      <c r="S761001" s="33"/>
      <c r="T761001" s="33"/>
    </row>
    <row r="761018" spans="19:20">
      <c r="S761018" s="33"/>
      <c r="T761018" s="33"/>
    </row>
    <row r="761035" spans="19:20">
      <c r="S761035" s="33"/>
      <c r="T761035" s="33"/>
    </row>
    <row r="761052" spans="19:20">
      <c r="S761052" s="33"/>
      <c r="T761052" s="33"/>
    </row>
    <row r="761069" spans="19:20">
      <c r="S761069" s="33"/>
      <c r="T761069" s="33"/>
    </row>
    <row r="761086" spans="19:20">
      <c r="S761086" s="33"/>
      <c r="T761086" s="33"/>
    </row>
    <row r="761103" spans="19:20">
      <c r="S761103" s="33"/>
      <c r="T761103" s="33"/>
    </row>
    <row r="761120" spans="19:20">
      <c r="S761120" s="33"/>
      <c r="T761120" s="33"/>
    </row>
    <row r="761137" spans="19:20">
      <c r="S761137" s="33"/>
      <c r="T761137" s="33"/>
    </row>
    <row r="761154" spans="19:20">
      <c r="S761154" s="33"/>
      <c r="T761154" s="33"/>
    </row>
    <row r="761171" spans="19:20">
      <c r="S761171" s="33"/>
      <c r="T761171" s="33"/>
    </row>
    <row r="761188" spans="19:20">
      <c r="S761188" s="33"/>
      <c r="T761188" s="33"/>
    </row>
    <row r="761205" spans="19:20">
      <c r="S761205" s="33"/>
      <c r="T761205" s="33"/>
    </row>
    <row r="761222" spans="19:20">
      <c r="S761222" s="33"/>
      <c r="T761222" s="33"/>
    </row>
    <row r="761239" spans="19:20">
      <c r="S761239" s="33"/>
      <c r="T761239" s="33"/>
    </row>
    <row r="761256" spans="19:20">
      <c r="S761256" s="33"/>
      <c r="T761256" s="33"/>
    </row>
    <row r="761273" spans="19:20">
      <c r="S761273" s="33"/>
      <c r="T761273" s="33"/>
    </row>
    <row r="761290" spans="19:20">
      <c r="S761290" s="33"/>
      <c r="T761290" s="33"/>
    </row>
    <row r="761307" spans="19:20">
      <c r="S761307" s="33"/>
      <c r="T761307" s="33"/>
    </row>
    <row r="761324" spans="19:20">
      <c r="S761324" s="33"/>
      <c r="T761324" s="33"/>
    </row>
    <row r="761341" spans="19:20">
      <c r="S761341" s="33"/>
      <c r="T761341" s="33"/>
    </row>
    <row r="761358" spans="19:20">
      <c r="S761358" s="33"/>
      <c r="T761358" s="33"/>
    </row>
    <row r="761375" spans="19:20">
      <c r="S761375" s="33"/>
      <c r="T761375" s="33"/>
    </row>
    <row r="761392" spans="19:20">
      <c r="S761392" s="33"/>
      <c r="T761392" s="33"/>
    </row>
    <row r="761409" spans="19:20">
      <c r="S761409" s="33"/>
      <c r="T761409" s="33"/>
    </row>
    <row r="761426" spans="19:20">
      <c r="S761426" s="33"/>
      <c r="T761426" s="33"/>
    </row>
    <row r="761443" spans="19:20">
      <c r="S761443" s="33"/>
      <c r="T761443" s="33"/>
    </row>
    <row r="761460" spans="19:20">
      <c r="S761460" s="33"/>
      <c r="T761460" s="33"/>
    </row>
    <row r="761477" spans="19:20">
      <c r="S761477" s="33"/>
      <c r="T761477" s="33"/>
    </row>
    <row r="761494" spans="19:20">
      <c r="S761494" s="33"/>
      <c r="T761494" s="33"/>
    </row>
    <row r="761511" spans="19:20">
      <c r="S761511" s="33"/>
      <c r="T761511" s="33"/>
    </row>
    <row r="761528" spans="19:20">
      <c r="S761528" s="33"/>
      <c r="T761528" s="33"/>
    </row>
    <row r="761545" spans="19:20">
      <c r="S761545" s="33"/>
      <c r="T761545" s="33"/>
    </row>
    <row r="761562" spans="19:20">
      <c r="S761562" s="33"/>
      <c r="T761562" s="33"/>
    </row>
    <row r="761579" spans="19:20">
      <c r="S761579" s="33"/>
      <c r="T761579" s="33"/>
    </row>
    <row r="761596" spans="19:20">
      <c r="S761596" s="33"/>
      <c r="T761596" s="33"/>
    </row>
    <row r="761613" spans="19:20">
      <c r="S761613" s="33"/>
      <c r="T761613" s="33"/>
    </row>
    <row r="761630" spans="19:20">
      <c r="S761630" s="33"/>
      <c r="T761630" s="33"/>
    </row>
    <row r="761647" spans="19:20">
      <c r="S761647" s="33"/>
      <c r="T761647" s="33"/>
    </row>
    <row r="761664" spans="19:20">
      <c r="S761664" s="33"/>
      <c r="T761664" s="33"/>
    </row>
    <row r="761681" spans="19:20">
      <c r="S761681" s="33"/>
      <c r="T761681" s="33"/>
    </row>
    <row r="761698" spans="19:20">
      <c r="S761698" s="33"/>
      <c r="T761698" s="33"/>
    </row>
    <row r="761715" spans="19:20">
      <c r="S761715" s="33"/>
      <c r="T761715" s="33"/>
    </row>
    <row r="761732" spans="19:20">
      <c r="S761732" s="33"/>
      <c r="T761732" s="33"/>
    </row>
    <row r="761749" spans="19:20">
      <c r="S761749" s="33"/>
      <c r="T761749" s="33"/>
    </row>
    <row r="761766" spans="19:20">
      <c r="S761766" s="33"/>
      <c r="T761766" s="33"/>
    </row>
    <row r="761783" spans="19:20">
      <c r="S761783" s="33"/>
      <c r="T761783" s="33"/>
    </row>
    <row r="761800" spans="19:20">
      <c r="S761800" s="33"/>
      <c r="T761800" s="33"/>
    </row>
    <row r="761817" spans="19:20">
      <c r="S761817" s="33"/>
      <c r="T761817" s="33"/>
    </row>
    <row r="761834" spans="19:20">
      <c r="S761834" s="33"/>
      <c r="T761834" s="33"/>
    </row>
    <row r="761851" spans="19:20">
      <c r="S761851" s="33"/>
      <c r="T761851" s="33"/>
    </row>
    <row r="761868" spans="19:20">
      <c r="S761868" s="33"/>
      <c r="T761868" s="33"/>
    </row>
    <row r="761885" spans="19:20">
      <c r="S761885" s="33"/>
      <c r="T761885" s="33"/>
    </row>
    <row r="761902" spans="19:20">
      <c r="S761902" s="33"/>
      <c r="T761902" s="33"/>
    </row>
    <row r="761919" spans="19:20">
      <c r="S761919" s="33"/>
      <c r="T761919" s="33"/>
    </row>
    <row r="761936" spans="19:20">
      <c r="S761936" s="33"/>
      <c r="T761936" s="33"/>
    </row>
    <row r="761953" spans="19:20">
      <c r="S761953" s="33"/>
      <c r="T761953" s="33"/>
    </row>
    <row r="761970" spans="19:20">
      <c r="S761970" s="33"/>
      <c r="T761970" s="33"/>
    </row>
    <row r="761987" spans="19:20">
      <c r="S761987" s="33"/>
      <c r="T761987" s="33"/>
    </row>
    <row r="762004" spans="19:20">
      <c r="S762004" s="33"/>
      <c r="T762004" s="33"/>
    </row>
    <row r="762021" spans="19:20">
      <c r="S762021" s="33"/>
      <c r="T762021" s="33"/>
    </row>
    <row r="762038" spans="19:20">
      <c r="S762038" s="33"/>
      <c r="T762038" s="33"/>
    </row>
    <row r="762055" spans="19:20">
      <c r="S762055" s="33"/>
      <c r="T762055" s="33"/>
    </row>
    <row r="762072" spans="19:20">
      <c r="S762072" s="33"/>
      <c r="T762072" s="33"/>
    </row>
    <row r="762089" spans="19:20">
      <c r="S762089" s="33"/>
      <c r="T762089" s="33"/>
    </row>
    <row r="762106" spans="19:20">
      <c r="S762106" s="33"/>
      <c r="T762106" s="33"/>
    </row>
    <row r="762123" spans="19:20">
      <c r="S762123" s="33"/>
      <c r="T762123" s="33"/>
    </row>
    <row r="762140" spans="19:20">
      <c r="S762140" s="33"/>
      <c r="T762140" s="33"/>
    </row>
    <row r="762157" spans="19:20">
      <c r="S762157" s="33"/>
      <c r="T762157" s="33"/>
    </row>
    <row r="762174" spans="19:20">
      <c r="S762174" s="33"/>
      <c r="T762174" s="33"/>
    </row>
    <row r="762191" spans="19:20">
      <c r="S762191" s="33"/>
      <c r="T762191" s="33"/>
    </row>
    <row r="762208" spans="19:20">
      <c r="S762208" s="33"/>
      <c r="T762208" s="33"/>
    </row>
    <row r="762225" spans="19:20">
      <c r="S762225" s="33"/>
      <c r="T762225" s="33"/>
    </row>
    <row r="762242" spans="19:20">
      <c r="S762242" s="33"/>
      <c r="T762242" s="33"/>
    </row>
    <row r="762259" spans="19:20">
      <c r="S762259" s="33"/>
      <c r="T762259" s="33"/>
    </row>
    <row r="762276" spans="19:20">
      <c r="S762276" s="33"/>
      <c r="T762276" s="33"/>
    </row>
    <row r="762293" spans="19:20">
      <c r="S762293" s="33"/>
      <c r="T762293" s="33"/>
    </row>
    <row r="762310" spans="19:20">
      <c r="S762310" s="33"/>
      <c r="T762310" s="33"/>
    </row>
    <row r="762327" spans="19:20">
      <c r="S762327" s="33"/>
      <c r="T762327" s="33"/>
    </row>
    <row r="762344" spans="19:20">
      <c r="S762344" s="33"/>
      <c r="T762344" s="33"/>
    </row>
    <row r="762361" spans="19:20">
      <c r="S762361" s="33"/>
      <c r="T762361" s="33"/>
    </row>
    <row r="762378" spans="19:20">
      <c r="S762378" s="33"/>
      <c r="T762378" s="33"/>
    </row>
    <row r="762395" spans="19:20">
      <c r="S762395" s="33"/>
      <c r="T762395" s="33"/>
    </row>
    <row r="762412" spans="19:20">
      <c r="S762412" s="33"/>
      <c r="T762412" s="33"/>
    </row>
    <row r="762429" spans="19:20">
      <c r="S762429" s="33"/>
      <c r="T762429" s="33"/>
    </row>
    <row r="762446" spans="19:20">
      <c r="S762446" s="33"/>
      <c r="T762446" s="33"/>
    </row>
    <row r="762463" spans="19:20">
      <c r="S762463" s="33"/>
      <c r="T762463" s="33"/>
    </row>
    <row r="762480" spans="19:20">
      <c r="S762480" s="33"/>
      <c r="T762480" s="33"/>
    </row>
    <row r="762497" spans="19:20">
      <c r="S762497" s="33"/>
      <c r="T762497" s="33"/>
    </row>
    <row r="762514" spans="19:20">
      <c r="S762514" s="33"/>
      <c r="T762514" s="33"/>
    </row>
    <row r="762531" spans="19:20">
      <c r="S762531" s="33"/>
      <c r="T762531" s="33"/>
    </row>
    <row r="762548" spans="19:20">
      <c r="S762548" s="33"/>
      <c r="T762548" s="33"/>
    </row>
    <row r="762565" spans="19:20">
      <c r="S762565" s="33"/>
      <c r="T762565" s="33"/>
    </row>
    <row r="762582" spans="19:20">
      <c r="S762582" s="33"/>
      <c r="T762582" s="33"/>
    </row>
    <row r="762599" spans="19:20">
      <c r="S762599" s="33"/>
      <c r="T762599" s="33"/>
    </row>
    <row r="762616" spans="19:20">
      <c r="S762616" s="33"/>
      <c r="T762616" s="33"/>
    </row>
    <row r="762633" spans="19:20">
      <c r="S762633" s="33"/>
      <c r="T762633" s="33"/>
    </row>
    <row r="762650" spans="19:20">
      <c r="S762650" s="33"/>
      <c r="T762650" s="33"/>
    </row>
    <row r="762667" spans="19:20">
      <c r="S762667" s="33"/>
      <c r="T762667" s="33"/>
    </row>
    <row r="762684" spans="19:20">
      <c r="S762684" s="33"/>
      <c r="T762684" s="33"/>
    </row>
    <row r="762701" spans="19:20">
      <c r="S762701" s="33"/>
      <c r="T762701" s="33"/>
    </row>
    <row r="762718" spans="19:20">
      <c r="S762718" s="33"/>
      <c r="T762718" s="33"/>
    </row>
    <row r="762735" spans="19:20">
      <c r="S762735" s="33"/>
      <c r="T762735" s="33"/>
    </row>
    <row r="762752" spans="19:20">
      <c r="S762752" s="33"/>
      <c r="T762752" s="33"/>
    </row>
    <row r="762769" spans="19:20">
      <c r="S762769" s="33"/>
      <c r="T762769" s="33"/>
    </row>
    <row r="762786" spans="19:20">
      <c r="S762786" s="33"/>
      <c r="T762786" s="33"/>
    </row>
    <row r="762803" spans="19:20">
      <c r="S762803" s="33"/>
      <c r="T762803" s="33"/>
    </row>
    <row r="762820" spans="19:20">
      <c r="S762820" s="33"/>
      <c r="T762820" s="33"/>
    </row>
    <row r="762837" spans="19:20">
      <c r="S762837" s="33"/>
      <c r="T762837" s="33"/>
    </row>
    <row r="762854" spans="19:20">
      <c r="S762854" s="33"/>
      <c r="T762854" s="33"/>
    </row>
    <row r="762871" spans="19:20">
      <c r="S762871" s="33"/>
      <c r="T762871" s="33"/>
    </row>
    <row r="762888" spans="19:20">
      <c r="S762888" s="33"/>
      <c r="T762888" s="33"/>
    </row>
    <row r="762905" spans="19:20">
      <c r="S762905" s="33"/>
      <c r="T762905" s="33"/>
    </row>
    <row r="762922" spans="19:20">
      <c r="S762922" s="33"/>
      <c r="T762922" s="33"/>
    </row>
    <row r="762939" spans="19:20">
      <c r="S762939" s="33"/>
      <c r="T762939" s="33"/>
    </row>
    <row r="762956" spans="19:20">
      <c r="S762956" s="33"/>
      <c r="T762956" s="33"/>
    </row>
    <row r="762973" spans="19:20">
      <c r="S762973" s="33"/>
      <c r="T762973" s="33"/>
    </row>
    <row r="762990" spans="19:20">
      <c r="S762990" s="33"/>
      <c r="T762990" s="33"/>
    </row>
    <row r="763007" spans="19:20">
      <c r="S763007" s="33"/>
      <c r="T763007" s="33"/>
    </row>
    <row r="763024" spans="19:20">
      <c r="S763024" s="33"/>
      <c r="T763024" s="33"/>
    </row>
    <row r="763041" spans="19:20">
      <c r="S763041" s="33"/>
      <c r="T763041" s="33"/>
    </row>
    <row r="763058" spans="19:20">
      <c r="S763058" s="33"/>
      <c r="T763058" s="33"/>
    </row>
    <row r="763075" spans="19:20">
      <c r="S763075" s="33"/>
      <c r="T763075" s="33"/>
    </row>
    <row r="763092" spans="19:20">
      <c r="S763092" s="33"/>
      <c r="T763092" s="33"/>
    </row>
    <row r="763109" spans="19:20">
      <c r="S763109" s="33"/>
      <c r="T763109" s="33"/>
    </row>
    <row r="763126" spans="19:20">
      <c r="S763126" s="33"/>
      <c r="T763126" s="33"/>
    </row>
    <row r="763143" spans="19:20">
      <c r="S763143" s="33"/>
      <c r="T763143" s="33"/>
    </row>
    <row r="763160" spans="19:20">
      <c r="S763160" s="33"/>
      <c r="T763160" s="33"/>
    </row>
    <row r="763177" spans="19:20">
      <c r="S763177" s="33"/>
      <c r="T763177" s="33"/>
    </row>
    <row r="763194" spans="19:20">
      <c r="S763194" s="33"/>
      <c r="T763194" s="33"/>
    </row>
    <row r="763211" spans="19:20">
      <c r="S763211" s="33"/>
      <c r="T763211" s="33"/>
    </row>
    <row r="763228" spans="19:20">
      <c r="S763228" s="33"/>
      <c r="T763228" s="33"/>
    </row>
    <row r="763245" spans="19:20">
      <c r="S763245" s="33"/>
      <c r="T763245" s="33"/>
    </row>
    <row r="763262" spans="19:20">
      <c r="S763262" s="33"/>
      <c r="T763262" s="33"/>
    </row>
    <row r="763279" spans="19:20">
      <c r="S763279" s="33"/>
      <c r="T763279" s="33"/>
    </row>
    <row r="763296" spans="19:20">
      <c r="S763296" s="33"/>
      <c r="T763296" s="33"/>
    </row>
    <row r="763313" spans="19:20">
      <c r="S763313" s="33"/>
      <c r="T763313" s="33"/>
    </row>
    <row r="763330" spans="19:20">
      <c r="S763330" s="33"/>
      <c r="T763330" s="33"/>
    </row>
    <row r="763347" spans="19:20">
      <c r="S763347" s="33"/>
      <c r="T763347" s="33"/>
    </row>
    <row r="763364" spans="19:20">
      <c r="S763364" s="33"/>
      <c r="T763364" s="33"/>
    </row>
    <row r="763381" spans="19:20">
      <c r="S763381" s="33"/>
      <c r="T763381" s="33"/>
    </row>
    <row r="763398" spans="19:20">
      <c r="S763398" s="33"/>
      <c r="T763398" s="33"/>
    </row>
    <row r="763415" spans="19:20">
      <c r="S763415" s="33"/>
      <c r="T763415" s="33"/>
    </row>
    <row r="763432" spans="19:20">
      <c r="S763432" s="33"/>
      <c r="T763432" s="33"/>
    </row>
    <row r="763449" spans="19:20">
      <c r="S763449" s="33"/>
      <c r="T763449" s="33"/>
    </row>
    <row r="763466" spans="19:20">
      <c r="S763466" s="33"/>
      <c r="T763466" s="33"/>
    </row>
    <row r="763483" spans="19:20">
      <c r="S763483" s="33"/>
      <c r="T763483" s="33"/>
    </row>
    <row r="763500" spans="19:20">
      <c r="S763500" s="33"/>
      <c r="T763500" s="33"/>
    </row>
    <row r="763517" spans="19:20">
      <c r="S763517" s="33"/>
      <c r="T763517" s="33"/>
    </row>
    <row r="763534" spans="19:20">
      <c r="S763534" s="33"/>
      <c r="T763534" s="33"/>
    </row>
    <row r="763551" spans="19:20">
      <c r="S763551" s="33"/>
      <c r="T763551" s="33"/>
    </row>
    <row r="763568" spans="19:20">
      <c r="S763568" s="33"/>
      <c r="T763568" s="33"/>
    </row>
    <row r="763585" spans="19:20">
      <c r="S763585" s="33"/>
      <c r="T763585" s="33"/>
    </row>
    <row r="763602" spans="19:20">
      <c r="S763602" s="33"/>
      <c r="T763602" s="33"/>
    </row>
    <row r="763619" spans="19:20">
      <c r="S763619" s="33"/>
      <c r="T763619" s="33"/>
    </row>
    <row r="763636" spans="19:20">
      <c r="S763636" s="33"/>
      <c r="T763636" s="33"/>
    </row>
    <row r="763653" spans="19:20">
      <c r="S763653" s="33"/>
      <c r="T763653" s="33"/>
    </row>
    <row r="763670" spans="19:20">
      <c r="S763670" s="33"/>
      <c r="T763670" s="33"/>
    </row>
    <row r="763687" spans="19:20">
      <c r="S763687" s="33"/>
      <c r="T763687" s="33"/>
    </row>
    <row r="763704" spans="19:20">
      <c r="S763704" s="33"/>
      <c r="T763704" s="33"/>
    </row>
    <row r="763721" spans="19:20">
      <c r="S763721" s="33"/>
      <c r="T763721" s="33"/>
    </row>
    <row r="763738" spans="19:20">
      <c r="S763738" s="33"/>
      <c r="T763738" s="33"/>
    </row>
    <row r="763755" spans="19:20">
      <c r="S763755" s="33"/>
      <c r="T763755" s="33"/>
    </row>
    <row r="763772" spans="19:20">
      <c r="S763772" s="33"/>
      <c r="T763772" s="33"/>
    </row>
    <row r="763789" spans="19:20">
      <c r="S763789" s="33"/>
      <c r="T763789" s="33"/>
    </row>
    <row r="763806" spans="19:20">
      <c r="S763806" s="33"/>
      <c r="T763806" s="33"/>
    </row>
    <row r="763823" spans="19:20">
      <c r="S763823" s="33"/>
      <c r="T763823" s="33"/>
    </row>
    <row r="763840" spans="19:20">
      <c r="S763840" s="33"/>
      <c r="T763840" s="33"/>
    </row>
    <row r="763857" spans="19:20">
      <c r="S763857" s="33"/>
      <c r="T763857" s="33"/>
    </row>
    <row r="763874" spans="19:20">
      <c r="S763874" s="33"/>
      <c r="T763874" s="33"/>
    </row>
    <row r="763891" spans="19:20">
      <c r="S763891" s="33"/>
      <c r="T763891" s="33"/>
    </row>
    <row r="763908" spans="19:20">
      <c r="S763908" s="33"/>
      <c r="T763908" s="33"/>
    </row>
    <row r="763925" spans="19:20">
      <c r="S763925" s="33"/>
      <c r="T763925" s="33"/>
    </row>
    <row r="763942" spans="19:20">
      <c r="S763942" s="33"/>
      <c r="T763942" s="33"/>
    </row>
    <row r="763959" spans="19:20">
      <c r="S763959" s="33"/>
      <c r="T763959" s="33"/>
    </row>
    <row r="763976" spans="19:20">
      <c r="S763976" s="33"/>
      <c r="T763976" s="33"/>
    </row>
    <row r="763993" spans="19:20">
      <c r="S763993" s="33"/>
      <c r="T763993" s="33"/>
    </row>
    <row r="764010" spans="19:20">
      <c r="S764010" s="33"/>
      <c r="T764010" s="33"/>
    </row>
    <row r="764027" spans="19:20">
      <c r="S764027" s="33"/>
      <c r="T764027" s="33"/>
    </row>
    <row r="764044" spans="19:20">
      <c r="S764044" s="33"/>
      <c r="T764044" s="33"/>
    </row>
    <row r="764061" spans="19:20">
      <c r="S764061" s="33"/>
      <c r="T764061" s="33"/>
    </row>
    <row r="764078" spans="19:20">
      <c r="S764078" s="33"/>
      <c r="T764078" s="33"/>
    </row>
    <row r="764095" spans="19:20">
      <c r="S764095" s="33"/>
      <c r="T764095" s="33"/>
    </row>
    <row r="764112" spans="19:20">
      <c r="S764112" s="33"/>
      <c r="T764112" s="33"/>
    </row>
    <row r="764129" spans="19:20">
      <c r="S764129" s="33"/>
      <c r="T764129" s="33"/>
    </row>
    <row r="764146" spans="19:20">
      <c r="S764146" s="33"/>
      <c r="T764146" s="33"/>
    </row>
    <row r="764163" spans="19:20">
      <c r="S764163" s="33"/>
      <c r="T764163" s="33"/>
    </row>
    <row r="764180" spans="19:20">
      <c r="S764180" s="33"/>
      <c r="T764180" s="33"/>
    </row>
    <row r="764197" spans="19:20">
      <c r="S764197" s="33"/>
      <c r="T764197" s="33"/>
    </row>
    <row r="764214" spans="19:20">
      <c r="S764214" s="33"/>
      <c r="T764214" s="33"/>
    </row>
    <row r="764231" spans="19:20">
      <c r="S764231" s="33"/>
      <c r="T764231" s="33"/>
    </row>
    <row r="764248" spans="19:20">
      <c r="S764248" s="33"/>
      <c r="T764248" s="33"/>
    </row>
    <row r="764265" spans="19:20">
      <c r="S764265" s="33"/>
      <c r="T764265" s="33"/>
    </row>
    <row r="764282" spans="19:20">
      <c r="S764282" s="33"/>
      <c r="T764282" s="33"/>
    </row>
    <row r="764299" spans="19:20">
      <c r="S764299" s="33"/>
      <c r="T764299" s="33"/>
    </row>
    <row r="764316" spans="19:20">
      <c r="S764316" s="33"/>
      <c r="T764316" s="33"/>
    </row>
    <row r="764333" spans="19:20">
      <c r="S764333" s="33"/>
      <c r="T764333" s="33"/>
    </row>
    <row r="764350" spans="19:20">
      <c r="S764350" s="33"/>
      <c r="T764350" s="33"/>
    </row>
    <row r="764367" spans="19:20">
      <c r="S764367" s="33"/>
      <c r="T764367" s="33"/>
    </row>
    <row r="764384" spans="19:20">
      <c r="S764384" s="33"/>
      <c r="T764384" s="33"/>
    </row>
    <row r="764401" spans="19:20">
      <c r="S764401" s="33"/>
      <c r="T764401" s="33"/>
    </row>
    <row r="764418" spans="19:20">
      <c r="S764418" s="33"/>
      <c r="T764418" s="33"/>
    </row>
    <row r="764435" spans="19:20">
      <c r="S764435" s="33"/>
      <c r="T764435" s="33"/>
    </row>
    <row r="764452" spans="19:20">
      <c r="S764452" s="33"/>
      <c r="T764452" s="33"/>
    </row>
    <row r="764469" spans="19:20">
      <c r="S764469" s="33"/>
      <c r="T764469" s="33"/>
    </row>
    <row r="764486" spans="19:20">
      <c r="S764486" s="33"/>
      <c r="T764486" s="33"/>
    </row>
    <row r="764503" spans="19:20">
      <c r="S764503" s="33"/>
      <c r="T764503" s="33"/>
    </row>
    <row r="764520" spans="19:20">
      <c r="S764520" s="33"/>
      <c r="T764520" s="33"/>
    </row>
    <row r="764537" spans="19:20">
      <c r="S764537" s="33"/>
      <c r="T764537" s="33"/>
    </row>
    <row r="764554" spans="19:20">
      <c r="S764554" s="33"/>
      <c r="T764554" s="33"/>
    </row>
    <row r="764571" spans="19:20">
      <c r="S764571" s="33"/>
      <c r="T764571" s="33"/>
    </row>
    <row r="764588" spans="19:20">
      <c r="S764588" s="33"/>
      <c r="T764588" s="33"/>
    </row>
    <row r="764605" spans="19:20">
      <c r="S764605" s="33"/>
      <c r="T764605" s="33"/>
    </row>
    <row r="764622" spans="19:20">
      <c r="S764622" s="33"/>
      <c r="T764622" s="33"/>
    </row>
    <row r="764639" spans="19:20">
      <c r="S764639" s="33"/>
      <c r="T764639" s="33"/>
    </row>
    <row r="764656" spans="19:20">
      <c r="S764656" s="33"/>
      <c r="T764656" s="33"/>
    </row>
    <row r="764673" spans="19:20">
      <c r="S764673" s="33"/>
      <c r="T764673" s="33"/>
    </row>
    <row r="764690" spans="19:20">
      <c r="S764690" s="33"/>
      <c r="T764690" s="33"/>
    </row>
    <row r="764707" spans="19:20">
      <c r="S764707" s="33"/>
      <c r="T764707" s="33"/>
    </row>
    <row r="764724" spans="19:20">
      <c r="S764724" s="33"/>
      <c r="T764724" s="33"/>
    </row>
    <row r="764741" spans="19:20">
      <c r="S764741" s="33"/>
      <c r="T764741" s="33"/>
    </row>
    <row r="764758" spans="19:20">
      <c r="S764758" s="33"/>
      <c r="T764758" s="33"/>
    </row>
    <row r="764775" spans="19:20">
      <c r="S764775" s="33"/>
      <c r="T764775" s="33"/>
    </row>
    <row r="764792" spans="19:20">
      <c r="S764792" s="33"/>
      <c r="T764792" s="33"/>
    </row>
    <row r="764809" spans="19:20">
      <c r="S764809" s="33"/>
      <c r="T764809" s="33"/>
    </row>
    <row r="764826" spans="19:20">
      <c r="S764826" s="33"/>
      <c r="T764826" s="33"/>
    </row>
    <row r="764843" spans="19:20">
      <c r="S764843" s="33"/>
      <c r="T764843" s="33"/>
    </row>
    <row r="764860" spans="19:20">
      <c r="S764860" s="33"/>
      <c r="T764860" s="33"/>
    </row>
    <row r="764877" spans="19:20">
      <c r="S764877" s="33"/>
      <c r="T764877" s="33"/>
    </row>
    <row r="764894" spans="19:20">
      <c r="S764894" s="33"/>
      <c r="T764894" s="33"/>
    </row>
    <row r="764911" spans="19:20">
      <c r="S764911" s="33"/>
      <c r="T764911" s="33"/>
    </row>
    <row r="764928" spans="19:20">
      <c r="S764928" s="33"/>
      <c r="T764928" s="33"/>
    </row>
    <row r="764945" spans="19:20">
      <c r="S764945" s="33"/>
      <c r="T764945" s="33"/>
    </row>
    <row r="764962" spans="19:20">
      <c r="S764962" s="33"/>
      <c r="T764962" s="33"/>
    </row>
    <row r="764979" spans="19:20">
      <c r="S764979" s="33"/>
      <c r="T764979" s="33"/>
    </row>
    <row r="764996" spans="19:20">
      <c r="S764996" s="33"/>
      <c r="T764996" s="33"/>
    </row>
    <row r="765013" spans="19:20">
      <c r="S765013" s="33"/>
      <c r="T765013" s="33"/>
    </row>
    <row r="765030" spans="19:20">
      <c r="S765030" s="33"/>
      <c r="T765030" s="33"/>
    </row>
    <row r="765047" spans="19:20">
      <c r="S765047" s="33"/>
      <c r="T765047" s="33"/>
    </row>
    <row r="765064" spans="19:20">
      <c r="S765064" s="33"/>
      <c r="T765064" s="33"/>
    </row>
    <row r="765081" spans="19:20">
      <c r="S765081" s="33"/>
      <c r="T765081" s="33"/>
    </row>
    <row r="765098" spans="19:20">
      <c r="S765098" s="33"/>
      <c r="T765098" s="33"/>
    </row>
    <row r="765115" spans="19:20">
      <c r="S765115" s="33"/>
      <c r="T765115" s="33"/>
    </row>
    <row r="765132" spans="19:20">
      <c r="S765132" s="33"/>
      <c r="T765132" s="33"/>
    </row>
    <row r="765149" spans="19:20">
      <c r="S765149" s="33"/>
      <c r="T765149" s="33"/>
    </row>
    <row r="765166" spans="19:20">
      <c r="S765166" s="33"/>
      <c r="T765166" s="33"/>
    </row>
    <row r="765183" spans="19:20">
      <c r="S765183" s="33"/>
      <c r="T765183" s="33"/>
    </row>
    <row r="765200" spans="19:20">
      <c r="S765200" s="33"/>
      <c r="T765200" s="33"/>
    </row>
    <row r="765217" spans="19:20">
      <c r="S765217" s="33"/>
      <c r="T765217" s="33"/>
    </row>
    <row r="765234" spans="19:20">
      <c r="S765234" s="33"/>
      <c r="T765234" s="33"/>
    </row>
    <row r="765251" spans="19:20">
      <c r="S765251" s="33"/>
      <c r="T765251" s="33"/>
    </row>
    <row r="765268" spans="19:20">
      <c r="S765268" s="33"/>
      <c r="T765268" s="33"/>
    </row>
    <row r="765285" spans="19:20">
      <c r="S765285" s="33"/>
      <c r="T765285" s="33"/>
    </row>
    <row r="765302" spans="19:20">
      <c r="S765302" s="33"/>
      <c r="T765302" s="33"/>
    </row>
    <row r="765319" spans="19:20">
      <c r="S765319" s="33"/>
      <c r="T765319" s="33"/>
    </row>
    <row r="765336" spans="19:20">
      <c r="S765336" s="33"/>
      <c r="T765336" s="33"/>
    </row>
    <row r="765353" spans="19:20">
      <c r="S765353" s="33"/>
      <c r="T765353" s="33"/>
    </row>
    <row r="765370" spans="19:20">
      <c r="S765370" s="33"/>
      <c r="T765370" s="33"/>
    </row>
    <row r="765387" spans="19:20">
      <c r="S765387" s="33"/>
      <c r="T765387" s="33"/>
    </row>
    <row r="765404" spans="19:20">
      <c r="S765404" s="33"/>
      <c r="T765404" s="33"/>
    </row>
    <row r="765421" spans="19:20">
      <c r="S765421" s="33"/>
      <c r="T765421" s="33"/>
    </row>
    <row r="765438" spans="19:20">
      <c r="S765438" s="33"/>
      <c r="T765438" s="33"/>
    </row>
    <row r="765455" spans="19:20">
      <c r="S765455" s="33"/>
      <c r="T765455" s="33"/>
    </row>
    <row r="765472" spans="19:20">
      <c r="S765472" s="33"/>
      <c r="T765472" s="33"/>
    </row>
    <row r="765489" spans="19:20">
      <c r="S765489" s="33"/>
      <c r="T765489" s="33"/>
    </row>
    <row r="765506" spans="19:20">
      <c r="S765506" s="33"/>
      <c r="T765506" s="33"/>
    </row>
    <row r="765523" spans="19:20">
      <c r="S765523" s="33"/>
      <c r="T765523" s="33"/>
    </row>
    <row r="765540" spans="19:20">
      <c r="S765540" s="33"/>
      <c r="T765540" s="33"/>
    </row>
    <row r="765557" spans="19:20">
      <c r="S765557" s="33"/>
      <c r="T765557" s="33"/>
    </row>
    <row r="765574" spans="19:20">
      <c r="S765574" s="33"/>
      <c r="T765574" s="33"/>
    </row>
    <row r="765591" spans="19:20">
      <c r="S765591" s="33"/>
      <c r="T765591" s="33"/>
    </row>
    <row r="765608" spans="19:20">
      <c r="S765608" s="33"/>
      <c r="T765608" s="33"/>
    </row>
    <row r="765625" spans="19:20">
      <c r="S765625" s="33"/>
      <c r="T765625" s="33"/>
    </row>
    <row r="765642" spans="19:20">
      <c r="S765642" s="33"/>
      <c r="T765642" s="33"/>
    </row>
    <row r="765659" spans="19:20">
      <c r="S765659" s="33"/>
      <c r="T765659" s="33"/>
    </row>
    <row r="765676" spans="19:20">
      <c r="S765676" s="33"/>
      <c r="T765676" s="33"/>
    </row>
    <row r="765693" spans="19:20">
      <c r="S765693" s="33"/>
      <c r="T765693" s="33"/>
    </row>
    <row r="765710" spans="19:20">
      <c r="S765710" s="33"/>
      <c r="T765710" s="33"/>
    </row>
    <row r="765727" spans="19:20">
      <c r="S765727" s="33"/>
      <c r="T765727" s="33"/>
    </row>
    <row r="765744" spans="19:20">
      <c r="S765744" s="33"/>
      <c r="T765744" s="33"/>
    </row>
    <row r="765761" spans="19:20">
      <c r="S765761" s="33"/>
      <c r="T765761" s="33"/>
    </row>
    <row r="765778" spans="19:20">
      <c r="S765778" s="33"/>
      <c r="T765778" s="33"/>
    </row>
    <row r="765795" spans="19:20">
      <c r="S765795" s="33"/>
      <c r="T765795" s="33"/>
    </row>
    <row r="765812" spans="19:20">
      <c r="S765812" s="33"/>
      <c r="T765812" s="33"/>
    </row>
    <row r="765829" spans="19:20">
      <c r="S765829" s="33"/>
      <c r="T765829" s="33"/>
    </row>
    <row r="765846" spans="19:20">
      <c r="S765846" s="33"/>
      <c r="T765846" s="33"/>
    </row>
    <row r="765863" spans="19:20">
      <c r="S765863" s="33"/>
      <c r="T765863" s="33"/>
    </row>
    <row r="765880" spans="19:20">
      <c r="S765880" s="33"/>
      <c r="T765880" s="33"/>
    </row>
    <row r="765897" spans="19:20">
      <c r="S765897" s="33"/>
      <c r="T765897" s="33"/>
    </row>
    <row r="765914" spans="19:20">
      <c r="S765914" s="33"/>
      <c r="T765914" s="33"/>
    </row>
    <row r="765931" spans="19:20">
      <c r="S765931" s="33"/>
      <c r="T765931" s="33"/>
    </row>
    <row r="765948" spans="19:20">
      <c r="S765948" s="33"/>
      <c r="T765948" s="33"/>
    </row>
    <row r="765965" spans="19:20">
      <c r="S765965" s="33"/>
      <c r="T765965" s="33"/>
    </row>
    <row r="765982" spans="19:20">
      <c r="S765982" s="33"/>
      <c r="T765982" s="33"/>
    </row>
    <row r="765999" spans="19:20">
      <c r="S765999" s="33"/>
      <c r="T765999" s="33"/>
    </row>
    <row r="766016" spans="19:20">
      <c r="S766016" s="33"/>
      <c r="T766016" s="33"/>
    </row>
    <row r="766033" spans="19:20">
      <c r="S766033" s="33"/>
      <c r="T766033" s="33"/>
    </row>
    <row r="766050" spans="19:20">
      <c r="S766050" s="33"/>
      <c r="T766050" s="33"/>
    </row>
    <row r="766067" spans="19:20">
      <c r="S766067" s="33"/>
      <c r="T766067" s="33"/>
    </row>
    <row r="766084" spans="19:20">
      <c r="S766084" s="33"/>
      <c r="T766084" s="33"/>
    </row>
    <row r="766101" spans="19:20">
      <c r="S766101" s="33"/>
      <c r="T766101" s="33"/>
    </row>
    <row r="766118" spans="19:20">
      <c r="S766118" s="33"/>
      <c r="T766118" s="33"/>
    </row>
    <row r="766135" spans="19:20">
      <c r="S766135" s="33"/>
      <c r="T766135" s="33"/>
    </row>
    <row r="766152" spans="19:20">
      <c r="S766152" s="33"/>
      <c r="T766152" s="33"/>
    </row>
    <row r="766169" spans="19:20">
      <c r="S766169" s="33"/>
      <c r="T766169" s="33"/>
    </row>
    <row r="766186" spans="19:20">
      <c r="S766186" s="33"/>
      <c r="T766186" s="33"/>
    </row>
    <row r="766203" spans="19:20">
      <c r="S766203" s="33"/>
      <c r="T766203" s="33"/>
    </row>
    <row r="766220" spans="19:20">
      <c r="S766220" s="33"/>
      <c r="T766220" s="33"/>
    </row>
    <row r="766237" spans="19:20">
      <c r="S766237" s="33"/>
      <c r="T766237" s="33"/>
    </row>
    <row r="766254" spans="19:20">
      <c r="S766254" s="33"/>
      <c r="T766254" s="33"/>
    </row>
    <row r="766271" spans="19:20">
      <c r="S766271" s="33"/>
      <c r="T766271" s="33"/>
    </row>
    <row r="766288" spans="19:20">
      <c r="S766288" s="33"/>
      <c r="T766288" s="33"/>
    </row>
    <row r="766305" spans="19:20">
      <c r="S766305" s="33"/>
      <c r="T766305" s="33"/>
    </row>
    <row r="766322" spans="19:20">
      <c r="S766322" s="33"/>
      <c r="T766322" s="33"/>
    </row>
    <row r="766339" spans="19:20">
      <c r="S766339" s="33"/>
      <c r="T766339" s="33"/>
    </row>
    <row r="766356" spans="19:20">
      <c r="S766356" s="33"/>
      <c r="T766356" s="33"/>
    </row>
    <row r="766373" spans="19:20">
      <c r="S766373" s="33"/>
      <c r="T766373" s="33"/>
    </row>
    <row r="766390" spans="19:20">
      <c r="S766390" s="33"/>
      <c r="T766390" s="33"/>
    </row>
    <row r="766407" spans="19:20">
      <c r="S766407" s="33"/>
      <c r="T766407" s="33"/>
    </row>
    <row r="766424" spans="19:20">
      <c r="S766424" s="33"/>
      <c r="T766424" s="33"/>
    </row>
    <row r="766441" spans="19:20">
      <c r="S766441" s="33"/>
      <c r="T766441" s="33"/>
    </row>
    <row r="766458" spans="19:20">
      <c r="S766458" s="33"/>
      <c r="T766458" s="33"/>
    </row>
    <row r="766475" spans="19:20">
      <c r="S766475" s="33"/>
      <c r="T766475" s="33"/>
    </row>
    <row r="766492" spans="19:20">
      <c r="S766492" s="33"/>
      <c r="T766492" s="33"/>
    </row>
    <row r="766509" spans="19:20">
      <c r="S766509" s="33"/>
      <c r="T766509" s="33"/>
    </row>
    <row r="766526" spans="19:20">
      <c r="S766526" s="33"/>
      <c r="T766526" s="33"/>
    </row>
    <row r="766543" spans="19:20">
      <c r="S766543" s="33"/>
      <c r="T766543" s="33"/>
    </row>
    <row r="766560" spans="19:20">
      <c r="S766560" s="33"/>
      <c r="T766560" s="33"/>
    </row>
    <row r="766577" spans="19:20">
      <c r="S766577" s="33"/>
      <c r="T766577" s="33"/>
    </row>
    <row r="766594" spans="19:20">
      <c r="S766594" s="33"/>
      <c r="T766594" s="33"/>
    </row>
    <row r="766611" spans="19:20">
      <c r="S766611" s="33"/>
      <c r="T766611" s="33"/>
    </row>
    <row r="766628" spans="19:20">
      <c r="S766628" s="33"/>
      <c r="T766628" s="33"/>
    </row>
    <row r="766645" spans="19:20">
      <c r="S766645" s="33"/>
      <c r="T766645" s="33"/>
    </row>
    <row r="766662" spans="19:20">
      <c r="S766662" s="33"/>
      <c r="T766662" s="33"/>
    </row>
    <row r="766679" spans="19:20">
      <c r="S766679" s="33"/>
      <c r="T766679" s="33"/>
    </row>
    <row r="766696" spans="19:20">
      <c r="S766696" s="33"/>
      <c r="T766696" s="33"/>
    </row>
    <row r="766713" spans="19:20">
      <c r="S766713" s="33"/>
      <c r="T766713" s="33"/>
    </row>
    <row r="766730" spans="19:20">
      <c r="S766730" s="33"/>
      <c r="T766730" s="33"/>
    </row>
    <row r="766747" spans="19:20">
      <c r="S766747" s="33"/>
      <c r="T766747" s="33"/>
    </row>
    <row r="766764" spans="19:20">
      <c r="S766764" s="33"/>
      <c r="T766764" s="33"/>
    </row>
    <row r="766781" spans="19:20">
      <c r="S766781" s="33"/>
      <c r="T766781" s="33"/>
    </row>
    <row r="766798" spans="19:20">
      <c r="S766798" s="33"/>
      <c r="T766798" s="33"/>
    </row>
    <row r="766815" spans="19:20">
      <c r="S766815" s="33"/>
      <c r="T766815" s="33"/>
    </row>
    <row r="766832" spans="19:20">
      <c r="S766832" s="33"/>
      <c r="T766832" s="33"/>
    </row>
    <row r="766849" spans="19:20">
      <c r="S766849" s="33"/>
      <c r="T766849" s="33"/>
    </row>
    <row r="766866" spans="19:20">
      <c r="S766866" s="33"/>
      <c r="T766866" s="33"/>
    </row>
    <row r="766883" spans="19:20">
      <c r="S766883" s="33"/>
      <c r="T766883" s="33"/>
    </row>
    <row r="766900" spans="19:20">
      <c r="S766900" s="33"/>
      <c r="T766900" s="33"/>
    </row>
    <row r="766917" spans="19:20">
      <c r="S766917" s="33"/>
      <c r="T766917" s="33"/>
    </row>
    <row r="766934" spans="19:20">
      <c r="S766934" s="33"/>
      <c r="T766934" s="33"/>
    </row>
    <row r="766951" spans="19:20">
      <c r="S766951" s="33"/>
      <c r="T766951" s="33"/>
    </row>
    <row r="766968" spans="19:20">
      <c r="S766968" s="33"/>
      <c r="T766968" s="33"/>
    </row>
    <row r="766985" spans="19:20">
      <c r="S766985" s="33"/>
      <c r="T766985" s="33"/>
    </row>
    <row r="767002" spans="19:20">
      <c r="S767002" s="33"/>
      <c r="T767002" s="33"/>
    </row>
    <row r="767019" spans="19:20">
      <c r="S767019" s="33"/>
      <c r="T767019" s="33"/>
    </row>
    <row r="767036" spans="19:20">
      <c r="S767036" s="33"/>
      <c r="T767036" s="33"/>
    </row>
    <row r="767053" spans="19:20">
      <c r="S767053" s="33"/>
      <c r="T767053" s="33"/>
    </row>
    <row r="767070" spans="19:20">
      <c r="S767070" s="33"/>
      <c r="T767070" s="33"/>
    </row>
    <row r="767087" spans="19:20">
      <c r="S767087" s="33"/>
      <c r="T767087" s="33"/>
    </row>
    <row r="767104" spans="19:20">
      <c r="S767104" s="33"/>
      <c r="T767104" s="33"/>
    </row>
    <row r="767121" spans="19:20">
      <c r="S767121" s="33"/>
      <c r="T767121" s="33"/>
    </row>
    <row r="767138" spans="19:20">
      <c r="S767138" s="33"/>
      <c r="T767138" s="33"/>
    </row>
    <row r="767155" spans="19:20">
      <c r="S767155" s="33"/>
      <c r="T767155" s="33"/>
    </row>
    <row r="767172" spans="19:20">
      <c r="S767172" s="33"/>
      <c r="T767172" s="33"/>
    </row>
    <row r="767189" spans="19:20">
      <c r="S767189" s="33"/>
      <c r="T767189" s="33"/>
    </row>
    <row r="767206" spans="19:20">
      <c r="S767206" s="33"/>
      <c r="T767206" s="33"/>
    </row>
    <row r="767223" spans="19:20">
      <c r="S767223" s="33"/>
      <c r="T767223" s="33"/>
    </row>
    <row r="767240" spans="19:20">
      <c r="S767240" s="33"/>
      <c r="T767240" s="33"/>
    </row>
    <row r="767257" spans="19:20">
      <c r="S767257" s="33"/>
      <c r="T767257" s="33"/>
    </row>
    <row r="767274" spans="19:20">
      <c r="S767274" s="33"/>
      <c r="T767274" s="33"/>
    </row>
    <row r="767291" spans="19:20">
      <c r="S767291" s="33"/>
      <c r="T767291" s="33"/>
    </row>
    <row r="767308" spans="19:20">
      <c r="S767308" s="33"/>
      <c r="T767308" s="33"/>
    </row>
    <row r="767325" spans="19:20">
      <c r="S767325" s="33"/>
      <c r="T767325" s="33"/>
    </row>
    <row r="767342" spans="19:20">
      <c r="S767342" s="33"/>
      <c r="T767342" s="33"/>
    </row>
    <row r="767359" spans="19:20">
      <c r="S767359" s="33"/>
      <c r="T767359" s="33"/>
    </row>
    <row r="767376" spans="19:20">
      <c r="S767376" s="33"/>
      <c r="T767376" s="33"/>
    </row>
    <row r="767393" spans="19:20">
      <c r="S767393" s="33"/>
      <c r="T767393" s="33"/>
    </row>
    <row r="767410" spans="19:20">
      <c r="S767410" s="33"/>
      <c r="T767410" s="33"/>
    </row>
    <row r="767427" spans="19:20">
      <c r="S767427" s="33"/>
      <c r="T767427" s="33"/>
    </row>
    <row r="767444" spans="19:20">
      <c r="S767444" s="33"/>
      <c r="T767444" s="33"/>
    </row>
    <row r="767461" spans="19:20">
      <c r="S767461" s="33"/>
      <c r="T767461" s="33"/>
    </row>
    <row r="767478" spans="19:20">
      <c r="S767478" s="33"/>
      <c r="T767478" s="33"/>
    </row>
    <row r="767495" spans="19:20">
      <c r="S767495" s="33"/>
      <c r="T767495" s="33"/>
    </row>
    <row r="767512" spans="19:20">
      <c r="S767512" s="33"/>
      <c r="T767512" s="33"/>
    </row>
    <row r="767529" spans="19:20">
      <c r="S767529" s="33"/>
      <c r="T767529" s="33"/>
    </row>
    <row r="767546" spans="19:20">
      <c r="S767546" s="33"/>
      <c r="T767546" s="33"/>
    </row>
    <row r="767563" spans="19:20">
      <c r="S767563" s="33"/>
      <c r="T767563" s="33"/>
    </row>
    <row r="767580" spans="19:20">
      <c r="S767580" s="33"/>
      <c r="T767580" s="33"/>
    </row>
    <row r="767597" spans="19:20">
      <c r="S767597" s="33"/>
      <c r="T767597" s="33"/>
    </row>
    <row r="767614" spans="19:20">
      <c r="S767614" s="33"/>
      <c r="T767614" s="33"/>
    </row>
    <row r="767631" spans="19:20">
      <c r="S767631" s="33"/>
      <c r="T767631" s="33"/>
    </row>
    <row r="767648" spans="19:20">
      <c r="S767648" s="33"/>
      <c r="T767648" s="33"/>
    </row>
    <row r="767665" spans="19:20">
      <c r="S767665" s="33"/>
      <c r="T767665" s="33"/>
    </row>
    <row r="767682" spans="19:20">
      <c r="S767682" s="33"/>
      <c r="T767682" s="33"/>
    </row>
    <row r="767699" spans="19:20">
      <c r="S767699" s="33"/>
      <c r="T767699" s="33"/>
    </row>
    <row r="767716" spans="19:20">
      <c r="S767716" s="33"/>
      <c r="T767716" s="33"/>
    </row>
    <row r="767733" spans="19:20">
      <c r="S767733" s="33"/>
      <c r="T767733" s="33"/>
    </row>
    <row r="767750" spans="19:20">
      <c r="S767750" s="33"/>
      <c r="T767750" s="33"/>
    </row>
    <row r="767767" spans="19:20">
      <c r="S767767" s="33"/>
      <c r="T767767" s="33"/>
    </row>
    <row r="767784" spans="19:20">
      <c r="S767784" s="33"/>
      <c r="T767784" s="33"/>
    </row>
    <row r="767801" spans="19:20">
      <c r="S767801" s="33"/>
      <c r="T767801" s="33"/>
    </row>
    <row r="767818" spans="19:20">
      <c r="S767818" s="33"/>
      <c r="T767818" s="33"/>
    </row>
    <row r="767835" spans="19:20">
      <c r="S767835" s="33"/>
      <c r="T767835" s="33"/>
    </row>
    <row r="767852" spans="19:20">
      <c r="S767852" s="33"/>
      <c r="T767852" s="33"/>
    </row>
    <row r="767869" spans="19:20">
      <c r="S767869" s="33"/>
      <c r="T767869" s="33"/>
    </row>
    <row r="767886" spans="19:20">
      <c r="S767886" s="33"/>
      <c r="T767886" s="33"/>
    </row>
    <row r="767903" spans="19:20">
      <c r="S767903" s="33"/>
      <c r="T767903" s="33"/>
    </row>
    <row r="767920" spans="19:20">
      <c r="S767920" s="33"/>
      <c r="T767920" s="33"/>
    </row>
    <row r="767937" spans="19:20">
      <c r="S767937" s="33"/>
      <c r="T767937" s="33"/>
    </row>
    <row r="767954" spans="19:20">
      <c r="S767954" s="33"/>
      <c r="T767954" s="33"/>
    </row>
    <row r="767971" spans="19:20">
      <c r="S767971" s="33"/>
      <c r="T767971" s="33"/>
    </row>
    <row r="767988" spans="19:20">
      <c r="S767988" s="33"/>
      <c r="T767988" s="33"/>
    </row>
    <row r="768005" spans="19:20">
      <c r="S768005" s="33"/>
      <c r="T768005" s="33"/>
    </row>
    <row r="768022" spans="19:20">
      <c r="S768022" s="33"/>
      <c r="T768022" s="33"/>
    </row>
    <row r="768039" spans="19:20">
      <c r="S768039" s="33"/>
      <c r="T768039" s="33"/>
    </row>
    <row r="768056" spans="19:20">
      <c r="S768056" s="33"/>
      <c r="T768056" s="33"/>
    </row>
    <row r="768073" spans="19:20">
      <c r="S768073" s="33"/>
      <c r="T768073" s="33"/>
    </row>
    <row r="768090" spans="19:20">
      <c r="S768090" s="33"/>
      <c r="T768090" s="33"/>
    </row>
    <row r="768107" spans="19:20">
      <c r="S768107" s="33"/>
      <c r="T768107" s="33"/>
    </row>
    <row r="768124" spans="19:20">
      <c r="S768124" s="33"/>
      <c r="T768124" s="33"/>
    </row>
    <row r="768141" spans="19:20">
      <c r="S768141" s="33"/>
      <c r="T768141" s="33"/>
    </row>
    <row r="768158" spans="19:20">
      <c r="S768158" s="33"/>
      <c r="T768158" s="33"/>
    </row>
    <row r="768175" spans="19:20">
      <c r="S768175" s="33"/>
      <c r="T768175" s="33"/>
    </row>
    <row r="768192" spans="19:20">
      <c r="S768192" s="33"/>
      <c r="T768192" s="33"/>
    </row>
    <row r="768209" spans="19:20">
      <c r="S768209" s="33"/>
      <c r="T768209" s="33"/>
    </row>
    <row r="768226" spans="19:20">
      <c r="S768226" s="33"/>
      <c r="T768226" s="33"/>
    </row>
    <row r="768243" spans="19:20">
      <c r="S768243" s="33"/>
      <c r="T768243" s="33"/>
    </row>
    <row r="768260" spans="19:20">
      <c r="S768260" s="33"/>
      <c r="T768260" s="33"/>
    </row>
    <row r="768277" spans="19:20">
      <c r="S768277" s="33"/>
      <c r="T768277" s="33"/>
    </row>
    <row r="768294" spans="19:20">
      <c r="S768294" s="33"/>
      <c r="T768294" s="33"/>
    </row>
    <row r="768311" spans="19:20">
      <c r="S768311" s="33"/>
      <c r="T768311" s="33"/>
    </row>
    <row r="768328" spans="19:20">
      <c r="S768328" s="33"/>
      <c r="T768328" s="33"/>
    </row>
    <row r="768345" spans="19:20">
      <c r="S768345" s="33"/>
      <c r="T768345" s="33"/>
    </row>
    <row r="768362" spans="19:20">
      <c r="S768362" s="33"/>
      <c r="T768362" s="33"/>
    </row>
    <row r="768379" spans="19:20">
      <c r="S768379" s="33"/>
      <c r="T768379" s="33"/>
    </row>
    <row r="768396" spans="19:20">
      <c r="S768396" s="33"/>
      <c r="T768396" s="33"/>
    </row>
    <row r="768413" spans="19:20">
      <c r="S768413" s="33"/>
      <c r="T768413" s="33"/>
    </row>
    <row r="768430" spans="19:20">
      <c r="S768430" s="33"/>
      <c r="T768430" s="33"/>
    </row>
    <row r="768447" spans="19:20">
      <c r="S768447" s="33"/>
      <c r="T768447" s="33"/>
    </row>
    <row r="768464" spans="19:20">
      <c r="S768464" s="33"/>
      <c r="T768464" s="33"/>
    </row>
    <row r="768481" spans="19:20">
      <c r="S768481" s="33"/>
      <c r="T768481" s="33"/>
    </row>
    <row r="768498" spans="19:20">
      <c r="S768498" s="33"/>
      <c r="T768498" s="33"/>
    </row>
    <row r="768515" spans="19:20">
      <c r="S768515" s="33"/>
      <c r="T768515" s="33"/>
    </row>
    <row r="768532" spans="19:20">
      <c r="S768532" s="33"/>
      <c r="T768532" s="33"/>
    </row>
    <row r="768549" spans="19:20">
      <c r="S768549" s="33"/>
      <c r="T768549" s="33"/>
    </row>
    <row r="768566" spans="19:20">
      <c r="S768566" s="33"/>
      <c r="T768566" s="33"/>
    </row>
    <row r="768583" spans="19:20">
      <c r="S768583" s="33"/>
      <c r="T768583" s="33"/>
    </row>
    <row r="768600" spans="19:20">
      <c r="S768600" s="33"/>
      <c r="T768600" s="33"/>
    </row>
    <row r="768617" spans="19:20">
      <c r="S768617" s="33"/>
      <c r="T768617" s="33"/>
    </row>
    <row r="768634" spans="19:20">
      <c r="S768634" s="33"/>
      <c r="T768634" s="33"/>
    </row>
    <row r="768651" spans="19:20">
      <c r="S768651" s="33"/>
      <c r="T768651" s="33"/>
    </row>
    <row r="768668" spans="19:20">
      <c r="S768668" s="33"/>
      <c r="T768668" s="33"/>
    </row>
    <row r="768685" spans="19:20">
      <c r="S768685" s="33"/>
      <c r="T768685" s="33"/>
    </row>
    <row r="768702" spans="19:20">
      <c r="S768702" s="33"/>
      <c r="T768702" s="33"/>
    </row>
    <row r="768719" spans="19:20">
      <c r="S768719" s="33"/>
      <c r="T768719" s="33"/>
    </row>
    <row r="768736" spans="19:20">
      <c r="S768736" s="33"/>
      <c r="T768736" s="33"/>
    </row>
    <row r="768753" spans="19:20">
      <c r="S768753" s="33"/>
      <c r="T768753" s="33"/>
    </row>
    <row r="768770" spans="19:20">
      <c r="S768770" s="33"/>
      <c r="T768770" s="33"/>
    </row>
    <row r="768787" spans="19:20">
      <c r="S768787" s="33"/>
      <c r="T768787" s="33"/>
    </row>
    <row r="768804" spans="19:20">
      <c r="S768804" s="33"/>
      <c r="T768804" s="33"/>
    </row>
    <row r="768821" spans="19:20">
      <c r="S768821" s="33"/>
      <c r="T768821" s="33"/>
    </row>
    <row r="768838" spans="19:20">
      <c r="S768838" s="33"/>
      <c r="T768838" s="33"/>
    </row>
    <row r="768855" spans="19:20">
      <c r="S768855" s="33"/>
      <c r="T768855" s="33"/>
    </row>
    <row r="768872" spans="19:20">
      <c r="S768872" s="33"/>
      <c r="T768872" s="33"/>
    </row>
    <row r="768889" spans="19:20">
      <c r="S768889" s="33"/>
      <c r="T768889" s="33"/>
    </row>
    <row r="768906" spans="19:20">
      <c r="S768906" s="33"/>
      <c r="T768906" s="33"/>
    </row>
    <row r="768923" spans="19:20">
      <c r="S768923" s="33"/>
      <c r="T768923" s="33"/>
    </row>
    <row r="768940" spans="19:20">
      <c r="S768940" s="33"/>
      <c r="T768940" s="33"/>
    </row>
    <row r="768957" spans="19:20">
      <c r="S768957" s="33"/>
      <c r="T768957" s="33"/>
    </row>
    <row r="768974" spans="19:20">
      <c r="S768974" s="33"/>
      <c r="T768974" s="33"/>
    </row>
    <row r="768991" spans="19:20">
      <c r="S768991" s="33"/>
      <c r="T768991" s="33"/>
    </row>
    <row r="769008" spans="19:20">
      <c r="S769008" s="33"/>
      <c r="T769008" s="33"/>
    </row>
    <row r="769025" spans="19:20">
      <c r="S769025" s="33"/>
      <c r="T769025" s="33"/>
    </row>
    <row r="769042" spans="19:20">
      <c r="S769042" s="33"/>
      <c r="T769042" s="33"/>
    </row>
    <row r="769059" spans="19:20">
      <c r="S769059" s="33"/>
      <c r="T769059" s="33"/>
    </row>
    <row r="769076" spans="19:20">
      <c r="S769076" s="33"/>
      <c r="T769076" s="33"/>
    </row>
    <row r="769093" spans="19:20">
      <c r="S769093" s="33"/>
      <c r="T769093" s="33"/>
    </row>
    <row r="769110" spans="19:20">
      <c r="S769110" s="33"/>
      <c r="T769110" s="33"/>
    </row>
    <row r="769127" spans="19:20">
      <c r="S769127" s="33"/>
      <c r="T769127" s="33"/>
    </row>
    <row r="769144" spans="19:20">
      <c r="S769144" s="33"/>
      <c r="T769144" s="33"/>
    </row>
    <row r="769161" spans="19:20">
      <c r="S769161" s="33"/>
      <c r="T769161" s="33"/>
    </row>
    <row r="769178" spans="19:20">
      <c r="S769178" s="33"/>
      <c r="T769178" s="33"/>
    </row>
    <row r="769195" spans="19:20">
      <c r="S769195" s="33"/>
      <c r="T769195" s="33"/>
    </row>
    <row r="769212" spans="19:20">
      <c r="S769212" s="33"/>
      <c r="T769212" s="33"/>
    </row>
    <row r="769229" spans="19:20">
      <c r="S769229" s="33"/>
      <c r="T769229" s="33"/>
    </row>
    <row r="769246" spans="19:20">
      <c r="S769246" s="33"/>
      <c r="T769246" s="33"/>
    </row>
    <row r="769263" spans="19:20">
      <c r="S769263" s="33"/>
      <c r="T769263" s="33"/>
    </row>
    <row r="769280" spans="19:20">
      <c r="S769280" s="33"/>
      <c r="T769280" s="33"/>
    </row>
    <row r="769297" spans="19:20">
      <c r="S769297" s="33"/>
      <c r="T769297" s="33"/>
    </row>
    <row r="769314" spans="19:20">
      <c r="S769314" s="33"/>
      <c r="T769314" s="33"/>
    </row>
    <row r="769331" spans="19:20">
      <c r="S769331" s="33"/>
      <c r="T769331" s="33"/>
    </row>
    <row r="769348" spans="19:20">
      <c r="S769348" s="33"/>
      <c r="T769348" s="33"/>
    </row>
    <row r="769365" spans="19:20">
      <c r="S769365" s="33"/>
      <c r="T769365" s="33"/>
    </row>
    <row r="769382" spans="19:20">
      <c r="S769382" s="33"/>
      <c r="T769382" s="33"/>
    </row>
    <row r="769399" spans="19:20">
      <c r="S769399" s="33"/>
      <c r="T769399" s="33"/>
    </row>
    <row r="769416" spans="19:20">
      <c r="S769416" s="33"/>
      <c r="T769416" s="33"/>
    </row>
    <row r="769433" spans="19:20">
      <c r="S769433" s="33"/>
      <c r="T769433" s="33"/>
    </row>
    <row r="769450" spans="19:20">
      <c r="S769450" s="33"/>
      <c r="T769450" s="33"/>
    </row>
    <row r="769467" spans="19:20">
      <c r="S769467" s="33"/>
      <c r="T769467" s="33"/>
    </row>
    <row r="769484" spans="19:20">
      <c r="S769484" s="33"/>
      <c r="T769484" s="33"/>
    </row>
    <row r="769501" spans="19:20">
      <c r="S769501" s="33"/>
      <c r="T769501" s="33"/>
    </row>
    <row r="769518" spans="19:20">
      <c r="S769518" s="33"/>
      <c r="T769518" s="33"/>
    </row>
    <row r="769535" spans="19:20">
      <c r="S769535" s="33"/>
      <c r="T769535" s="33"/>
    </row>
    <row r="769552" spans="19:20">
      <c r="S769552" s="33"/>
      <c r="T769552" s="33"/>
    </row>
    <row r="769569" spans="19:20">
      <c r="S769569" s="33"/>
      <c r="T769569" s="33"/>
    </row>
    <row r="769586" spans="19:20">
      <c r="S769586" s="33"/>
      <c r="T769586" s="33"/>
    </row>
    <row r="769603" spans="19:20">
      <c r="S769603" s="33"/>
      <c r="T769603" s="33"/>
    </row>
    <row r="769620" spans="19:20">
      <c r="S769620" s="33"/>
      <c r="T769620" s="33"/>
    </row>
    <row r="769637" spans="19:20">
      <c r="S769637" s="33"/>
      <c r="T769637" s="33"/>
    </row>
    <row r="769654" spans="19:20">
      <c r="S769654" s="33"/>
      <c r="T769654" s="33"/>
    </row>
    <row r="769671" spans="19:20">
      <c r="S769671" s="33"/>
      <c r="T769671" s="33"/>
    </row>
    <row r="769688" spans="19:20">
      <c r="S769688" s="33"/>
      <c r="T769688" s="33"/>
    </row>
    <row r="769705" spans="19:20">
      <c r="S769705" s="33"/>
      <c r="T769705" s="33"/>
    </row>
    <row r="769722" spans="19:20">
      <c r="S769722" s="33"/>
      <c r="T769722" s="33"/>
    </row>
    <row r="769739" spans="19:20">
      <c r="S769739" s="33"/>
      <c r="T769739" s="33"/>
    </row>
    <row r="769756" spans="19:20">
      <c r="S769756" s="33"/>
      <c r="T769756" s="33"/>
    </row>
    <row r="769773" spans="19:20">
      <c r="S769773" s="33"/>
      <c r="T769773" s="33"/>
    </row>
    <row r="769790" spans="19:20">
      <c r="S769790" s="33"/>
      <c r="T769790" s="33"/>
    </row>
    <row r="769807" spans="19:20">
      <c r="S769807" s="33"/>
      <c r="T769807" s="33"/>
    </row>
    <row r="769824" spans="19:20">
      <c r="S769824" s="33"/>
      <c r="T769824" s="33"/>
    </row>
    <row r="769841" spans="19:20">
      <c r="S769841" s="33"/>
      <c r="T769841" s="33"/>
    </row>
    <row r="769858" spans="19:20">
      <c r="S769858" s="33"/>
      <c r="T769858" s="33"/>
    </row>
    <row r="769875" spans="19:20">
      <c r="S769875" s="33"/>
      <c r="T769875" s="33"/>
    </row>
    <row r="769892" spans="19:20">
      <c r="S769892" s="33"/>
      <c r="T769892" s="33"/>
    </row>
    <row r="769909" spans="19:20">
      <c r="S769909" s="33"/>
      <c r="T769909" s="33"/>
    </row>
    <row r="769926" spans="19:20">
      <c r="S769926" s="33"/>
      <c r="T769926" s="33"/>
    </row>
    <row r="769943" spans="19:20">
      <c r="S769943" s="33"/>
      <c r="T769943" s="33"/>
    </row>
    <row r="769960" spans="19:20">
      <c r="S769960" s="33"/>
      <c r="T769960" s="33"/>
    </row>
    <row r="769977" spans="19:20">
      <c r="S769977" s="33"/>
      <c r="T769977" s="33"/>
    </row>
    <row r="769994" spans="19:20">
      <c r="S769994" s="33"/>
      <c r="T769994" s="33"/>
    </row>
    <row r="770011" spans="19:20">
      <c r="S770011" s="33"/>
      <c r="T770011" s="33"/>
    </row>
    <row r="770028" spans="19:20">
      <c r="S770028" s="33"/>
      <c r="T770028" s="33"/>
    </row>
    <row r="770045" spans="19:20">
      <c r="S770045" s="33"/>
      <c r="T770045" s="33"/>
    </row>
    <row r="770062" spans="19:20">
      <c r="S770062" s="33"/>
      <c r="T770062" s="33"/>
    </row>
    <row r="770079" spans="19:20">
      <c r="S770079" s="33"/>
      <c r="T770079" s="33"/>
    </row>
    <row r="770096" spans="19:20">
      <c r="S770096" s="33"/>
      <c r="T770096" s="33"/>
    </row>
    <row r="770113" spans="19:20">
      <c r="S770113" s="33"/>
      <c r="T770113" s="33"/>
    </row>
    <row r="770130" spans="19:20">
      <c r="S770130" s="33"/>
      <c r="T770130" s="33"/>
    </row>
    <row r="770147" spans="19:20">
      <c r="S770147" s="33"/>
      <c r="T770147" s="33"/>
    </row>
    <row r="770164" spans="19:20">
      <c r="S770164" s="33"/>
      <c r="T770164" s="33"/>
    </row>
    <row r="770181" spans="19:20">
      <c r="S770181" s="33"/>
      <c r="T770181" s="33"/>
    </row>
    <row r="770198" spans="19:20">
      <c r="S770198" s="33"/>
      <c r="T770198" s="33"/>
    </row>
    <row r="770215" spans="19:20">
      <c r="S770215" s="33"/>
      <c r="T770215" s="33"/>
    </row>
    <row r="770232" spans="19:20">
      <c r="S770232" s="33"/>
      <c r="T770232" s="33"/>
    </row>
    <row r="770249" spans="19:20">
      <c r="S770249" s="33"/>
      <c r="T770249" s="33"/>
    </row>
    <row r="770266" spans="19:20">
      <c r="S770266" s="33"/>
      <c r="T770266" s="33"/>
    </row>
    <row r="770283" spans="19:20">
      <c r="S770283" s="33"/>
      <c r="T770283" s="33"/>
    </row>
    <row r="770300" spans="19:20">
      <c r="S770300" s="33"/>
      <c r="T770300" s="33"/>
    </row>
    <row r="770317" spans="19:20">
      <c r="S770317" s="33"/>
      <c r="T770317" s="33"/>
    </row>
    <row r="770334" spans="19:20">
      <c r="S770334" s="33"/>
      <c r="T770334" s="33"/>
    </row>
    <row r="770351" spans="19:20">
      <c r="S770351" s="33"/>
      <c r="T770351" s="33"/>
    </row>
    <row r="770368" spans="19:20">
      <c r="S770368" s="33"/>
      <c r="T770368" s="33"/>
    </row>
    <row r="770385" spans="19:20">
      <c r="S770385" s="33"/>
      <c r="T770385" s="33"/>
    </row>
    <row r="770402" spans="19:20">
      <c r="S770402" s="33"/>
      <c r="T770402" s="33"/>
    </row>
    <row r="770419" spans="19:20">
      <c r="S770419" s="33"/>
      <c r="T770419" s="33"/>
    </row>
    <row r="770436" spans="19:20">
      <c r="S770436" s="33"/>
      <c r="T770436" s="33"/>
    </row>
    <row r="770453" spans="19:20">
      <c r="S770453" s="33"/>
      <c r="T770453" s="33"/>
    </row>
    <row r="770470" spans="19:20">
      <c r="S770470" s="33"/>
      <c r="T770470" s="33"/>
    </row>
    <row r="770487" spans="19:20">
      <c r="S770487" s="33"/>
      <c r="T770487" s="33"/>
    </row>
    <row r="770504" spans="19:20">
      <c r="S770504" s="33"/>
      <c r="T770504" s="33"/>
    </row>
    <row r="770521" spans="19:20">
      <c r="S770521" s="33"/>
      <c r="T770521" s="33"/>
    </row>
    <row r="770538" spans="19:20">
      <c r="S770538" s="33"/>
      <c r="T770538" s="33"/>
    </row>
    <row r="770555" spans="19:20">
      <c r="S770555" s="33"/>
      <c r="T770555" s="33"/>
    </row>
    <row r="770572" spans="19:20">
      <c r="S770572" s="33"/>
      <c r="T770572" s="33"/>
    </row>
    <row r="770589" spans="19:20">
      <c r="S770589" s="33"/>
      <c r="T770589" s="33"/>
    </row>
    <row r="770606" spans="19:20">
      <c r="S770606" s="33"/>
      <c r="T770606" s="33"/>
    </row>
    <row r="770623" spans="19:20">
      <c r="S770623" s="33"/>
      <c r="T770623" s="33"/>
    </row>
    <row r="770640" spans="19:20">
      <c r="S770640" s="33"/>
      <c r="T770640" s="33"/>
    </row>
    <row r="770657" spans="19:20">
      <c r="S770657" s="33"/>
      <c r="T770657" s="33"/>
    </row>
    <row r="770674" spans="19:20">
      <c r="S770674" s="33"/>
      <c r="T770674" s="33"/>
    </row>
    <row r="770691" spans="19:20">
      <c r="S770691" s="33"/>
      <c r="T770691" s="33"/>
    </row>
    <row r="770708" spans="19:20">
      <c r="S770708" s="33"/>
      <c r="T770708" s="33"/>
    </row>
    <row r="770725" spans="19:20">
      <c r="S770725" s="33"/>
      <c r="T770725" s="33"/>
    </row>
    <row r="770742" spans="19:20">
      <c r="S770742" s="33"/>
      <c r="T770742" s="33"/>
    </row>
    <row r="770759" spans="19:20">
      <c r="S770759" s="33"/>
      <c r="T770759" s="33"/>
    </row>
    <row r="770776" spans="19:20">
      <c r="S770776" s="33"/>
      <c r="T770776" s="33"/>
    </row>
    <row r="770793" spans="19:20">
      <c r="S770793" s="33"/>
      <c r="T770793" s="33"/>
    </row>
    <row r="770810" spans="19:20">
      <c r="S770810" s="33"/>
      <c r="T770810" s="33"/>
    </row>
    <row r="770827" spans="19:20">
      <c r="S770827" s="33"/>
      <c r="T770827" s="33"/>
    </row>
    <row r="770844" spans="19:20">
      <c r="S770844" s="33"/>
      <c r="T770844" s="33"/>
    </row>
    <row r="770861" spans="19:20">
      <c r="S770861" s="33"/>
      <c r="T770861" s="33"/>
    </row>
    <row r="770878" spans="19:20">
      <c r="S770878" s="33"/>
      <c r="T770878" s="33"/>
    </row>
    <row r="770895" spans="19:20">
      <c r="S770895" s="33"/>
      <c r="T770895" s="33"/>
    </row>
    <row r="770912" spans="19:20">
      <c r="S770912" s="33"/>
      <c r="T770912" s="33"/>
    </row>
    <row r="770929" spans="19:20">
      <c r="S770929" s="33"/>
      <c r="T770929" s="33"/>
    </row>
    <row r="770946" spans="19:20">
      <c r="S770946" s="33"/>
      <c r="T770946" s="33"/>
    </row>
    <row r="770963" spans="19:20">
      <c r="S770963" s="33"/>
      <c r="T770963" s="33"/>
    </row>
    <row r="770980" spans="19:20">
      <c r="S770980" s="33"/>
      <c r="T770980" s="33"/>
    </row>
    <row r="770997" spans="19:20">
      <c r="S770997" s="33"/>
      <c r="T770997" s="33"/>
    </row>
    <row r="771014" spans="19:20">
      <c r="S771014" s="33"/>
      <c r="T771014" s="33"/>
    </row>
    <row r="771031" spans="19:20">
      <c r="S771031" s="33"/>
      <c r="T771031" s="33"/>
    </row>
    <row r="771048" spans="19:20">
      <c r="S771048" s="33"/>
      <c r="T771048" s="33"/>
    </row>
    <row r="771065" spans="19:20">
      <c r="S771065" s="33"/>
      <c r="T771065" s="33"/>
    </row>
    <row r="771082" spans="19:20">
      <c r="S771082" s="33"/>
      <c r="T771082" s="33"/>
    </row>
    <row r="771099" spans="19:20">
      <c r="S771099" s="33"/>
      <c r="T771099" s="33"/>
    </row>
    <row r="771116" spans="19:20">
      <c r="S771116" s="33"/>
      <c r="T771116" s="33"/>
    </row>
    <row r="771133" spans="19:20">
      <c r="S771133" s="33"/>
      <c r="T771133" s="33"/>
    </row>
    <row r="771150" spans="19:20">
      <c r="S771150" s="33"/>
      <c r="T771150" s="33"/>
    </row>
    <row r="771167" spans="19:20">
      <c r="S771167" s="33"/>
      <c r="T771167" s="33"/>
    </row>
    <row r="771184" spans="19:20">
      <c r="S771184" s="33"/>
      <c r="T771184" s="33"/>
    </row>
    <row r="771201" spans="19:20">
      <c r="S771201" s="33"/>
      <c r="T771201" s="33"/>
    </row>
    <row r="771218" spans="19:20">
      <c r="S771218" s="33"/>
      <c r="T771218" s="33"/>
    </row>
    <row r="771235" spans="19:20">
      <c r="S771235" s="33"/>
      <c r="T771235" s="33"/>
    </row>
    <row r="771252" spans="19:20">
      <c r="S771252" s="33"/>
      <c r="T771252" s="33"/>
    </row>
    <row r="771269" spans="19:20">
      <c r="S771269" s="33"/>
      <c r="T771269" s="33"/>
    </row>
    <row r="771286" spans="19:20">
      <c r="S771286" s="33"/>
      <c r="T771286" s="33"/>
    </row>
    <row r="771303" spans="19:20">
      <c r="S771303" s="33"/>
      <c r="T771303" s="33"/>
    </row>
    <row r="771320" spans="19:20">
      <c r="S771320" s="33"/>
      <c r="T771320" s="33"/>
    </row>
    <row r="771337" spans="19:20">
      <c r="S771337" s="33"/>
      <c r="T771337" s="33"/>
    </row>
    <row r="771354" spans="19:20">
      <c r="S771354" s="33"/>
      <c r="T771354" s="33"/>
    </row>
    <row r="771371" spans="19:20">
      <c r="S771371" s="33"/>
      <c r="T771371" s="33"/>
    </row>
    <row r="771388" spans="19:20">
      <c r="S771388" s="33"/>
      <c r="T771388" s="33"/>
    </row>
    <row r="771405" spans="19:20">
      <c r="S771405" s="33"/>
      <c r="T771405" s="33"/>
    </row>
    <row r="771422" spans="19:20">
      <c r="S771422" s="33"/>
      <c r="T771422" s="33"/>
    </row>
    <row r="771439" spans="19:20">
      <c r="S771439" s="33"/>
      <c r="T771439" s="33"/>
    </row>
    <row r="771456" spans="19:20">
      <c r="S771456" s="33"/>
      <c r="T771456" s="33"/>
    </row>
    <row r="771473" spans="19:20">
      <c r="S771473" s="33"/>
      <c r="T771473" s="33"/>
    </row>
    <row r="771490" spans="19:20">
      <c r="S771490" s="33"/>
      <c r="T771490" s="33"/>
    </row>
    <row r="771507" spans="19:20">
      <c r="S771507" s="33"/>
      <c r="T771507" s="33"/>
    </row>
    <row r="771524" spans="19:20">
      <c r="S771524" s="33"/>
      <c r="T771524" s="33"/>
    </row>
    <row r="771541" spans="19:20">
      <c r="S771541" s="33"/>
      <c r="T771541" s="33"/>
    </row>
    <row r="771558" spans="19:20">
      <c r="S771558" s="33"/>
      <c r="T771558" s="33"/>
    </row>
    <row r="771575" spans="19:20">
      <c r="S771575" s="33"/>
      <c r="T771575" s="33"/>
    </row>
    <row r="771592" spans="19:20">
      <c r="S771592" s="33"/>
      <c r="T771592" s="33"/>
    </row>
    <row r="771609" spans="19:20">
      <c r="S771609" s="33"/>
      <c r="T771609" s="33"/>
    </row>
    <row r="771626" spans="19:20">
      <c r="S771626" s="33"/>
      <c r="T771626" s="33"/>
    </row>
    <row r="771643" spans="19:20">
      <c r="S771643" s="33"/>
      <c r="T771643" s="33"/>
    </row>
    <row r="771660" spans="19:20">
      <c r="S771660" s="33"/>
      <c r="T771660" s="33"/>
    </row>
    <row r="771677" spans="19:20">
      <c r="S771677" s="33"/>
      <c r="T771677" s="33"/>
    </row>
    <row r="771694" spans="19:20">
      <c r="S771694" s="33"/>
      <c r="T771694" s="33"/>
    </row>
    <row r="771711" spans="19:20">
      <c r="S771711" s="33"/>
      <c r="T771711" s="33"/>
    </row>
    <row r="771728" spans="19:20">
      <c r="S771728" s="33"/>
      <c r="T771728" s="33"/>
    </row>
    <row r="771745" spans="19:20">
      <c r="S771745" s="33"/>
      <c r="T771745" s="33"/>
    </row>
    <row r="771762" spans="19:20">
      <c r="S771762" s="33"/>
      <c r="T771762" s="33"/>
    </row>
    <row r="771779" spans="19:20">
      <c r="S771779" s="33"/>
      <c r="T771779" s="33"/>
    </row>
    <row r="771796" spans="19:20">
      <c r="S771796" s="33"/>
      <c r="T771796" s="33"/>
    </row>
    <row r="771813" spans="19:20">
      <c r="S771813" s="33"/>
      <c r="T771813" s="33"/>
    </row>
    <row r="771830" spans="19:20">
      <c r="S771830" s="33"/>
      <c r="T771830" s="33"/>
    </row>
    <row r="771847" spans="19:20">
      <c r="S771847" s="33"/>
      <c r="T771847" s="33"/>
    </row>
    <row r="771864" spans="19:20">
      <c r="S771864" s="33"/>
      <c r="T771864" s="33"/>
    </row>
    <row r="771881" spans="19:20">
      <c r="S771881" s="33"/>
      <c r="T771881" s="33"/>
    </row>
    <row r="771898" spans="19:20">
      <c r="S771898" s="33"/>
      <c r="T771898" s="33"/>
    </row>
    <row r="771915" spans="19:20">
      <c r="S771915" s="33"/>
      <c r="T771915" s="33"/>
    </row>
    <row r="771932" spans="19:20">
      <c r="S771932" s="33"/>
      <c r="T771932" s="33"/>
    </row>
    <row r="771949" spans="19:20">
      <c r="S771949" s="33"/>
      <c r="T771949" s="33"/>
    </row>
    <row r="771966" spans="19:20">
      <c r="S771966" s="33"/>
      <c r="T771966" s="33"/>
    </row>
    <row r="771983" spans="19:20">
      <c r="S771983" s="33"/>
      <c r="T771983" s="33"/>
    </row>
    <row r="772000" spans="19:20">
      <c r="S772000" s="33"/>
      <c r="T772000" s="33"/>
    </row>
    <row r="772017" spans="19:20">
      <c r="S772017" s="33"/>
      <c r="T772017" s="33"/>
    </row>
    <row r="772034" spans="19:20">
      <c r="S772034" s="33"/>
      <c r="T772034" s="33"/>
    </row>
    <row r="772051" spans="19:20">
      <c r="S772051" s="33"/>
      <c r="T772051" s="33"/>
    </row>
    <row r="772068" spans="19:20">
      <c r="S772068" s="33"/>
      <c r="T772068" s="33"/>
    </row>
    <row r="772085" spans="19:20">
      <c r="S772085" s="33"/>
      <c r="T772085" s="33"/>
    </row>
    <row r="772102" spans="19:20">
      <c r="S772102" s="33"/>
      <c r="T772102" s="33"/>
    </row>
    <row r="772119" spans="19:20">
      <c r="S772119" s="33"/>
      <c r="T772119" s="33"/>
    </row>
    <row r="772136" spans="19:20">
      <c r="S772136" s="33"/>
      <c r="T772136" s="33"/>
    </row>
    <row r="772153" spans="19:20">
      <c r="S772153" s="33"/>
      <c r="T772153" s="33"/>
    </row>
    <row r="772170" spans="19:20">
      <c r="S772170" s="33"/>
      <c r="T772170" s="33"/>
    </row>
    <row r="772187" spans="19:20">
      <c r="S772187" s="33"/>
      <c r="T772187" s="33"/>
    </row>
    <row r="772204" spans="19:20">
      <c r="S772204" s="33"/>
      <c r="T772204" s="33"/>
    </row>
    <row r="772221" spans="19:20">
      <c r="S772221" s="33"/>
      <c r="T772221" s="33"/>
    </row>
    <row r="772238" spans="19:20">
      <c r="S772238" s="33"/>
      <c r="T772238" s="33"/>
    </row>
    <row r="772255" spans="19:20">
      <c r="S772255" s="33"/>
      <c r="T772255" s="33"/>
    </row>
    <row r="772272" spans="19:20">
      <c r="S772272" s="33"/>
      <c r="T772272" s="33"/>
    </row>
    <row r="772289" spans="19:20">
      <c r="S772289" s="33"/>
      <c r="T772289" s="33"/>
    </row>
    <row r="772306" spans="19:20">
      <c r="S772306" s="33"/>
      <c r="T772306" s="33"/>
    </row>
    <row r="772323" spans="19:20">
      <c r="S772323" s="33"/>
      <c r="T772323" s="33"/>
    </row>
    <row r="772340" spans="19:20">
      <c r="S772340" s="33"/>
      <c r="T772340" s="33"/>
    </row>
    <row r="772357" spans="19:20">
      <c r="S772357" s="33"/>
      <c r="T772357" s="33"/>
    </row>
    <row r="772374" spans="19:20">
      <c r="S772374" s="33"/>
      <c r="T772374" s="33"/>
    </row>
    <row r="772391" spans="19:20">
      <c r="S772391" s="33"/>
      <c r="T772391" s="33"/>
    </row>
    <row r="772408" spans="19:20">
      <c r="S772408" s="33"/>
      <c r="T772408" s="33"/>
    </row>
    <row r="772425" spans="19:20">
      <c r="S772425" s="33"/>
      <c r="T772425" s="33"/>
    </row>
    <row r="772442" spans="19:20">
      <c r="S772442" s="33"/>
      <c r="T772442" s="33"/>
    </row>
    <row r="772459" spans="19:20">
      <c r="S772459" s="33"/>
      <c r="T772459" s="33"/>
    </row>
    <row r="772476" spans="19:20">
      <c r="S772476" s="33"/>
      <c r="T772476" s="33"/>
    </row>
    <row r="772493" spans="19:20">
      <c r="S772493" s="33"/>
      <c r="T772493" s="33"/>
    </row>
    <row r="772510" spans="19:20">
      <c r="S772510" s="33"/>
      <c r="T772510" s="33"/>
    </row>
    <row r="772527" spans="19:20">
      <c r="S772527" s="33"/>
      <c r="T772527" s="33"/>
    </row>
    <row r="772544" spans="19:20">
      <c r="S772544" s="33"/>
      <c r="T772544" s="33"/>
    </row>
    <row r="772561" spans="19:20">
      <c r="S772561" s="33"/>
      <c r="T772561" s="33"/>
    </row>
    <row r="772578" spans="19:20">
      <c r="S772578" s="33"/>
      <c r="T772578" s="33"/>
    </row>
    <row r="772595" spans="19:20">
      <c r="S772595" s="33"/>
      <c r="T772595" s="33"/>
    </row>
    <row r="772612" spans="19:20">
      <c r="S772612" s="33"/>
      <c r="T772612" s="33"/>
    </row>
    <row r="772629" spans="19:20">
      <c r="S772629" s="33"/>
      <c r="T772629" s="33"/>
    </row>
    <row r="772646" spans="19:20">
      <c r="S772646" s="33"/>
      <c r="T772646" s="33"/>
    </row>
    <row r="772663" spans="19:20">
      <c r="S772663" s="33"/>
      <c r="T772663" s="33"/>
    </row>
    <row r="772680" spans="19:20">
      <c r="S772680" s="33"/>
      <c r="T772680" s="33"/>
    </row>
    <row r="772697" spans="19:20">
      <c r="S772697" s="33"/>
      <c r="T772697" s="33"/>
    </row>
    <row r="772714" spans="19:20">
      <c r="S772714" s="33"/>
      <c r="T772714" s="33"/>
    </row>
    <row r="772731" spans="19:20">
      <c r="S772731" s="33"/>
      <c r="T772731" s="33"/>
    </row>
    <row r="772748" spans="19:20">
      <c r="S772748" s="33"/>
      <c r="T772748" s="33"/>
    </row>
    <row r="772765" spans="19:20">
      <c r="S772765" s="33"/>
      <c r="T772765" s="33"/>
    </row>
    <row r="772782" spans="19:20">
      <c r="S772782" s="33"/>
      <c r="T772782" s="33"/>
    </row>
    <row r="772799" spans="19:20">
      <c r="S772799" s="33"/>
      <c r="T772799" s="33"/>
    </row>
    <row r="772816" spans="19:20">
      <c r="S772816" s="33"/>
      <c r="T772816" s="33"/>
    </row>
    <row r="772833" spans="19:20">
      <c r="S772833" s="33"/>
      <c r="T772833" s="33"/>
    </row>
    <row r="772850" spans="19:20">
      <c r="S772850" s="33"/>
      <c r="T772850" s="33"/>
    </row>
    <row r="772867" spans="19:20">
      <c r="S772867" s="33"/>
      <c r="T772867" s="33"/>
    </row>
    <row r="772884" spans="19:20">
      <c r="S772884" s="33"/>
      <c r="T772884" s="33"/>
    </row>
    <row r="772901" spans="19:20">
      <c r="S772901" s="33"/>
      <c r="T772901" s="33"/>
    </row>
    <row r="772918" spans="19:20">
      <c r="S772918" s="33"/>
      <c r="T772918" s="33"/>
    </row>
    <row r="772935" spans="19:20">
      <c r="S772935" s="33"/>
      <c r="T772935" s="33"/>
    </row>
    <row r="772952" spans="19:20">
      <c r="S772952" s="33"/>
      <c r="T772952" s="33"/>
    </row>
    <row r="772969" spans="19:20">
      <c r="S772969" s="33"/>
      <c r="T772969" s="33"/>
    </row>
    <row r="772986" spans="19:20">
      <c r="S772986" s="33"/>
      <c r="T772986" s="33"/>
    </row>
    <row r="773003" spans="19:20">
      <c r="S773003" s="33"/>
      <c r="T773003" s="33"/>
    </row>
    <row r="773020" spans="19:20">
      <c r="S773020" s="33"/>
      <c r="T773020" s="33"/>
    </row>
    <row r="773037" spans="19:20">
      <c r="S773037" s="33"/>
      <c r="T773037" s="33"/>
    </row>
    <row r="773054" spans="19:20">
      <c r="S773054" s="33"/>
      <c r="T773054" s="33"/>
    </row>
    <row r="773071" spans="19:20">
      <c r="S773071" s="33"/>
      <c r="T773071" s="33"/>
    </row>
    <row r="773088" spans="19:20">
      <c r="S773088" s="33"/>
      <c r="T773088" s="33"/>
    </row>
    <row r="773105" spans="19:20">
      <c r="S773105" s="33"/>
      <c r="T773105" s="33"/>
    </row>
    <row r="773122" spans="19:20">
      <c r="S773122" s="33"/>
      <c r="T773122" s="33"/>
    </row>
    <row r="773139" spans="19:20">
      <c r="S773139" s="33"/>
      <c r="T773139" s="33"/>
    </row>
    <row r="773156" spans="19:20">
      <c r="S773156" s="33"/>
      <c r="T773156" s="33"/>
    </row>
    <row r="773173" spans="19:20">
      <c r="S773173" s="33"/>
      <c r="T773173" s="33"/>
    </row>
    <row r="773190" spans="19:20">
      <c r="S773190" s="33"/>
      <c r="T773190" s="33"/>
    </row>
    <row r="773207" spans="19:20">
      <c r="S773207" s="33"/>
      <c r="T773207" s="33"/>
    </row>
    <row r="773224" spans="19:20">
      <c r="S773224" s="33"/>
      <c r="T773224" s="33"/>
    </row>
    <row r="773241" spans="19:20">
      <c r="S773241" s="33"/>
      <c r="T773241" s="33"/>
    </row>
    <row r="773258" spans="19:20">
      <c r="S773258" s="33"/>
      <c r="T773258" s="33"/>
    </row>
    <row r="773275" spans="19:20">
      <c r="S773275" s="33"/>
      <c r="T773275" s="33"/>
    </row>
    <row r="773292" spans="19:20">
      <c r="S773292" s="33"/>
      <c r="T773292" s="33"/>
    </row>
    <row r="773309" spans="19:20">
      <c r="S773309" s="33"/>
      <c r="T773309" s="33"/>
    </row>
    <row r="773326" spans="19:20">
      <c r="S773326" s="33"/>
      <c r="T773326" s="33"/>
    </row>
    <row r="773343" spans="19:20">
      <c r="S773343" s="33"/>
      <c r="T773343" s="33"/>
    </row>
    <row r="773360" spans="19:20">
      <c r="S773360" s="33"/>
      <c r="T773360" s="33"/>
    </row>
    <row r="773377" spans="19:20">
      <c r="S773377" s="33"/>
      <c r="T773377" s="33"/>
    </row>
    <row r="773394" spans="19:20">
      <c r="S773394" s="33"/>
      <c r="T773394" s="33"/>
    </row>
    <row r="773411" spans="19:20">
      <c r="S773411" s="33"/>
      <c r="T773411" s="33"/>
    </row>
    <row r="773428" spans="19:20">
      <c r="S773428" s="33"/>
      <c r="T773428" s="33"/>
    </row>
    <row r="773445" spans="19:20">
      <c r="S773445" s="33"/>
      <c r="T773445" s="33"/>
    </row>
    <row r="773462" spans="19:20">
      <c r="S773462" s="33"/>
      <c r="T773462" s="33"/>
    </row>
    <row r="773479" spans="19:20">
      <c r="S773479" s="33"/>
      <c r="T773479" s="33"/>
    </row>
    <row r="773496" spans="19:20">
      <c r="S773496" s="33"/>
      <c r="T773496" s="33"/>
    </row>
    <row r="773513" spans="19:20">
      <c r="S773513" s="33"/>
      <c r="T773513" s="33"/>
    </row>
    <row r="773530" spans="19:20">
      <c r="S773530" s="33"/>
      <c r="T773530" s="33"/>
    </row>
    <row r="773547" spans="19:20">
      <c r="S773547" s="33"/>
      <c r="T773547" s="33"/>
    </row>
    <row r="773564" spans="19:20">
      <c r="S773564" s="33"/>
      <c r="T773564" s="33"/>
    </row>
    <row r="773581" spans="19:20">
      <c r="S773581" s="33"/>
      <c r="T773581" s="33"/>
    </row>
    <row r="773598" spans="19:20">
      <c r="S773598" s="33"/>
      <c r="T773598" s="33"/>
    </row>
    <row r="773615" spans="19:20">
      <c r="S773615" s="33"/>
      <c r="T773615" s="33"/>
    </row>
    <row r="773632" spans="19:20">
      <c r="S773632" s="33"/>
      <c r="T773632" s="33"/>
    </row>
    <row r="773649" spans="19:20">
      <c r="S773649" s="33"/>
      <c r="T773649" s="33"/>
    </row>
    <row r="773666" spans="19:20">
      <c r="S773666" s="33"/>
      <c r="T773666" s="33"/>
    </row>
    <row r="773683" spans="19:20">
      <c r="S773683" s="33"/>
      <c r="T773683" s="33"/>
    </row>
    <row r="773700" spans="19:20">
      <c r="S773700" s="33"/>
      <c r="T773700" s="33"/>
    </row>
    <row r="773717" spans="19:20">
      <c r="S773717" s="33"/>
      <c r="T773717" s="33"/>
    </row>
    <row r="773734" spans="19:20">
      <c r="S773734" s="33"/>
      <c r="T773734" s="33"/>
    </row>
    <row r="773751" spans="19:20">
      <c r="S773751" s="33"/>
      <c r="T773751" s="33"/>
    </row>
    <row r="773768" spans="19:20">
      <c r="S773768" s="33"/>
      <c r="T773768" s="33"/>
    </row>
    <row r="773785" spans="19:20">
      <c r="S773785" s="33"/>
      <c r="T773785" s="33"/>
    </row>
    <row r="773802" spans="19:20">
      <c r="S773802" s="33"/>
      <c r="T773802" s="33"/>
    </row>
    <row r="773819" spans="19:20">
      <c r="S773819" s="33"/>
      <c r="T773819" s="33"/>
    </row>
    <row r="773836" spans="19:20">
      <c r="S773836" s="33"/>
      <c r="T773836" s="33"/>
    </row>
    <row r="773853" spans="19:20">
      <c r="S773853" s="33"/>
      <c r="T773853" s="33"/>
    </row>
    <row r="773870" spans="19:20">
      <c r="S773870" s="33"/>
      <c r="T773870" s="33"/>
    </row>
    <row r="773887" spans="19:20">
      <c r="S773887" s="33"/>
      <c r="T773887" s="33"/>
    </row>
    <row r="773904" spans="19:20">
      <c r="S773904" s="33"/>
      <c r="T773904" s="33"/>
    </row>
    <row r="773921" spans="19:20">
      <c r="S773921" s="33"/>
      <c r="T773921" s="33"/>
    </row>
    <row r="773938" spans="19:20">
      <c r="S773938" s="33"/>
      <c r="T773938" s="33"/>
    </row>
    <row r="773955" spans="19:20">
      <c r="S773955" s="33"/>
      <c r="T773955" s="33"/>
    </row>
    <row r="773972" spans="19:20">
      <c r="S773972" s="33"/>
      <c r="T773972" s="33"/>
    </row>
    <row r="773989" spans="19:20">
      <c r="S773989" s="33"/>
      <c r="T773989" s="33"/>
    </row>
    <row r="774006" spans="19:20">
      <c r="S774006" s="33"/>
      <c r="T774006" s="33"/>
    </row>
    <row r="774023" spans="19:20">
      <c r="S774023" s="33"/>
      <c r="T774023" s="33"/>
    </row>
    <row r="774040" spans="19:20">
      <c r="S774040" s="33"/>
      <c r="T774040" s="33"/>
    </row>
    <row r="774057" spans="19:20">
      <c r="S774057" s="33"/>
      <c r="T774057" s="33"/>
    </row>
    <row r="774074" spans="19:20">
      <c r="S774074" s="33"/>
      <c r="T774074" s="33"/>
    </row>
    <row r="774091" spans="19:20">
      <c r="S774091" s="33"/>
      <c r="T774091" s="33"/>
    </row>
    <row r="774108" spans="19:20">
      <c r="S774108" s="33"/>
      <c r="T774108" s="33"/>
    </row>
    <row r="774125" spans="19:20">
      <c r="S774125" s="33"/>
      <c r="T774125" s="33"/>
    </row>
    <row r="774142" spans="19:20">
      <c r="S774142" s="33"/>
      <c r="T774142" s="33"/>
    </row>
    <row r="774159" spans="19:20">
      <c r="S774159" s="33"/>
      <c r="T774159" s="33"/>
    </row>
    <row r="774176" spans="19:20">
      <c r="S774176" s="33"/>
      <c r="T774176" s="33"/>
    </row>
    <row r="774193" spans="19:20">
      <c r="S774193" s="33"/>
      <c r="T774193" s="33"/>
    </row>
    <row r="774210" spans="19:20">
      <c r="S774210" s="33"/>
      <c r="T774210" s="33"/>
    </row>
    <row r="774227" spans="19:20">
      <c r="S774227" s="33"/>
      <c r="T774227" s="33"/>
    </row>
    <row r="774244" spans="19:20">
      <c r="S774244" s="33"/>
      <c r="T774244" s="33"/>
    </row>
    <row r="774261" spans="19:20">
      <c r="S774261" s="33"/>
      <c r="T774261" s="33"/>
    </row>
    <row r="774278" spans="19:20">
      <c r="S774278" s="33"/>
      <c r="T774278" s="33"/>
    </row>
    <row r="774295" spans="19:20">
      <c r="S774295" s="33"/>
      <c r="T774295" s="33"/>
    </row>
    <row r="774312" spans="19:20">
      <c r="S774312" s="33"/>
      <c r="T774312" s="33"/>
    </row>
    <row r="774329" spans="19:20">
      <c r="S774329" s="33"/>
      <c r="T774329" s="33"/>
    </row>
    <row r="774346" spans="19:20">
      <c r="S774346" s="33"/>
      <c r="T774346" s="33"/>
    </row>
    <row r="774363" spans="19:20">
      <c r="S774363" s="33"/>
      <c r="T774363" s="33"/>
    </row>
    <row r="774380" spans="19:20">
      <c r="S774380" s="33"/>
      <c r="T774380" s="33"/>
    </row>
    <row r="774397" spans="19:20">
      <c r="S774397" s="33"/>
      <c r="T774397" s="33"/>
    </row>
    <row r="774414" spans="19:20">
      <c r="S774414" s="33"/>
      <c r="T774414" s="33"/>
    </row>
    <row r="774431" spans="19:20">
      <c r="S774431" s="33"/>
      <c r="T774431" s="33"/>
    </row>
    <row r="774448" spans="19:20">
      <c r="S774448" s="33"/>
      <c r="T774448" s="33"/>
    </row>
    <row r="774465" spans="19:20">
      <c r="S774465" s="33"/>
      <c r="T774465" s="33"/>
    </row>
    <row r="774482" spans="19:20">
      <c r="S774482" s="33"/>
      <c r="T774482" s="33"/>
    </row>
    <row r="774499" spans="19:20">
      <c r="S774499" s="33"/>
      <c r="T774499" s="33"/>
    </row>
    <row r="774516" spans="19:20">
      <c r="S774516" s="33"/>
      <c r="T774516" s="33"/>
    </row>
    <row r="774533" spans="19:20">
      <c r="S774533" s="33"/>
      <c r="T774533" s="33"/>
    </row>
    <row r="774550" spans="19:20">
      <c r="S774550" s="33"/>
      <c r="T774550" s="33"/>
    </row>
    <row r="774567" spans="19:20">
      <c r="S774567" s="33"/>
      <c r="T774567" s="33"/>
    </row>
    <row r="774584" spans="19:20">
      <c r="S774584" s="33"/>
      <c r="T774584" s="33"/>
    </row>
    <row r="774601" spans="19:20">
      <c r="S774601" s="33"/>
      <c r="T774601" s="33"/>
    </row>
    <row r="774618" spans="19:20">
      <c r="S774618" s="33"/>
      <c r="T774618" s="33"/>
    </row>
    <row r="774635" spans="19:20">
      <c r="S774635" s="33"/>
      <c r="T774635" s="33"/>
    </row>
    <row r="774652" spans="19:20">
      <c r="S774652" s="33"/>
      <c r="T774652" s="33"/>
    </row>
    <row r="774669" spans="19:20">
      <c r="S774669" s="33"/>
      <c r="T774669" s="33"/>
    </row>
    <row r="774686" spans="19:20">
      <c r="S774686" s="33"/>
      <c r="T774686" s="33"/>
    </row>
    <row r="774703" spans="19:20">
      <c r="S774703" s="33"/>
      <c r="T774703" s="33"/>
    </row>
    <row r="774720" spans="19:20">
      <c r="S774720" s="33"/>
      <c r="T774720" s="33"/>
    </row>
    <row r="774737" spans="19:20">
      <c r="S774737" s="33"/>
      <c r="T774737" s="33"/>
    </row>
    <row r="774754" spans="19:20">
      <c r="S774754" s="33"/>
      <c r="T774754" s="33"/>
    </row>
    <row r="774771" spans="19:20">
      <c r="S774771" s="33"/>
      <c r="T774771" s="33"/>
    </row>
    <row r="774788" spans="19:20">
      <c r="S774788" s="33"/>
      <c r="T774788" s="33"/>
    </row>
    <row r="774805" spans="19:20">
      <c r="S774805" s="33"/>
      <c r="T774805" s="33"/>
    </row>
    <row r="774822" spans="19:20">
      <c r="S774822" s="33"/>
      <c r="T774822" s="33"/>
    </row>
    <row r="774839" spans="19:20">
      <c r="S774839" s="33"/>
      <c r="T774839" s="33"/>
    </row>
    <row r="774856" spans="19:20">
      <c r="S774856" s="33"/>
      <c r="T774856" s="33"/>
    </row>
    <row r="774873" spans="19:20">
      <c r="S774873" s="33"/>
      <c r="T774873" s="33"/>
    </row>
    <row r="774890" spans="19:20">
      <c r="S774890" s="33"/>
      <c r="T774890" s="33"/>
    </row>
    <row r="774907" spans="19:20">
      <c r="S774907" s="33"/>
      <c r="T774907" s="33"/>
    </row>
    <row r="774924" spans="19:20">
      <c r="S774924" s="33"/>
      <c r="T774924" s="33"/>
    </row>
    <row r="774941" spans="19:20">
      <c r="S774941" s="33"/>
      <c r="T774941" s="33"/>
    </row>
    <row r="774958" spans="19:20">
      <c r="S774958" s="33"/>
      <c r="T774958" s="33"/>
    </row>
    <row r="774975" spans="19:20">
      <c r="S774975" s="33"/>
      <c r="T774975" s="33"/>
    </row>
    <row r="774992" spans="19:20">
      <c r="S774992" s="33"/>
      <c r="T774992" s="33"/>
    </row>
    <row r="775009" spans="19:20">
      <c r="S775009" s="33"/>
      <c r="T775009" s="33"/>
    </row>
    <row r="775026" spans="19:20">
      <c r="S775026" s="33"/>
      <c r="T775026" s="33"/>
    </row>
    <row r="775043" spans="19:20">
      <c r="S775043" s="33"/>
      <c r="T775043" s="33"/>
    </row>
    <row r="775060" spans="19:20">
      <c r="S775060" s="33"/>
      <c r="T775060" s="33"/>
    </row>
    <row r="775077" spans="19:20">
      <c r="S775077" s="33"/>
      <c r="T775077" s="33"/>
    </row>
    <row r="775094" spans="19:20">
      <c r="S775094" s="33"/>
      <c r="T775094" s="33"/>
    </row>
    <row r="775111" spans="19:20">
      <c r="S775111" s="33"/>
      <c r="T775111" s="33"/>
    </row>
    <row r="775128" spans="19:20">
      <c r="S775128" s="33"/>
      <c r="T775128" s="33"/>
    </row>
    <row r="775145" spans="19:20">
      <c r="S775145" s="33"/>
      <c r="T775145" s="33"/>
    </row>
    <row r="775162" spans="19:20">
      <c r="S775162" s="33"/>
      <c r="T775162" s="33"/>
    </row>
    <row r="775179" spans="19:20">
      <c r="S775179" s="33"/>
      <c r="T775179" s="33"/>
    </row>
    <row r="775196" spans="19:20">
      <c r="S775196" s="33"/>
      <c r="T775196" s="33"/>
    </row>
    <row r="775213" spans="19:20">
      <c r="S775213" s="33"/>
      <c r="T775213" s="33"/>
    </row>
    <row r="775230" spans="19:20">
      <c r="S775230" s="33"/>
      <c r="T775230" s="33"/>
    </row>
    <row r="775247" spans="19:20">
      <c r="S775247" s="33"/>
      <c r="T775247" s="33"/>
    </row>
    <row r="775264" spans="19:20">
      <c r="S775264" s="33"/>
      <c r="T775264" s="33"/>
    </row>
    <row r="775281" spans="19:20">
      <c r="S775281" s="33"/>
      <c r="T775281" s="33"/>
    </row>
    <row r="775298" spans="19:20">
      <c r="S775298" s="33"/>
      <c r="T775298" s="33"/>
    </row>
    <row r="775315" spans="19:20">
      <c r="S775315" s="33"/>
      <c r="T775315" s="33"/>
    </row>
    <row r="775332" spans="19:20">
      <c r="S775332" s="33"/>
      <c r="T775332" s="33"/>
    </row>
    <row r="775349" spans="19:20">
      <c r="S775349" s="33"/>
      <c r="T775349" s="33"/>
    </row>
    <row r="775366" spans="19:20">
      <c r="S775366" s="33"/>
      <c r="T775366" s="33"/>
    </row>
    <row r="775383" spans="19:20">
      <c r="S775383" s="33"/>
      <c r="T775383" s="33"/>
    </row>
    <row r="775400" spans="19:20">
      <c r="S775400" s="33"/>
      <c r="T775400" s="33"/>
    </row>
    <row r="775417" spans="19:20">
      <c r="S775417" s="33"/>
      <c r="T775417" s="33"/>
    </row>
    <row r="775434" spans="19:20">
      <c r="S775434" s="33"/>
      <c r="T775434" s="33"/>
    </row>
    <row r="775451" spans="19:20">
      <c r="S775451" s="33"/>
      <c r="T775451" s="33"/>
    </row>
    <row r="775468" spans="19:20">
      <c r="S775468" s="33"/>
      <c r="T775468" s="33"/>
    </row>
    <row r="775485" spans="19:20">
      <c r="S775485" s="33"/>
      <c r="T775485" s="33"/>
    </row>
    <row r="775502" spans="19:20">
      <c r="S775502" s="33"/>
      <c r="T775502" s="33"/>
    </row>
    <row r="775519" spans="19:20">
      <c r="S775519" s="33"/>
      <c r="T775519" s="33"/>
    </row>
    <row r="775536" spans="19:20">
      <c r="S775536" s="33"/>
      <c r="T775536" s="33"/>
    </row>
    <row r="775553" spans="19:20">
      <c r="S775553" s="33"/>
      <c r="T775553" s="33"/>
    </row>
    <row r="775570" spans="19:20">
      <c r="S775570" s="33"/>
      <c r="T775570" s="33"/>
    </row>
    <row r="775587" spans="19:20">
      <c r="S775587" s="33"/>
      <c r="T775587" s="33"/>
    </row>
    <row r="775604" spans="19:20">
      <c r="S775604" s="33"/>
      <c r="T775604" s="33"/>
    </row>
    <row r="775621" spans="19:20">
      <c r="S775621" s="33"/>
      <c r="T775621" s="33"/>
    </row>
    <row r="775638" spans="19:20">
      <c r="S775638" s="33"/>
      <c r="T775638" s="33"/>
    </row>
    <row r="775655" spans="19:20">
      <c r="S775655" s="33"/>
      <c r="T775655" s="33"/>
    </row>
    <row r="775672" spans="19:20">
      <c r="S775672" s="33"/>
      <c r="T775672" s="33"/>
    </row>
    <row r="775689" spans="19:20">
      <c r="S775689" s="33"/>
      <c r="T775689" s="33"/>
    </row>
    <row r="775706" spans="19:20">
      <c r="S775706" s="33"/>
      <c r="T775706" s="33"/>
    </row>
    <row r="775723" spans="19:20">
      <c r="S775723" s="33"/>
      <c r="T775723" s="33"/>
    </row>
    <row r="775740" spans="19:20">
      <c r="S775740" s="33"/>
      <c r="T775740" s="33"/>
    </row>
    <row r="775757" spans="19:20">
      <c r="S775757" s="33"/>
      <c r="T775757" s="33"/>
    </row>
    <row r="775774" spans="19:20">
      <c r="S775774" s="33"/>
      <c r="T775774" s="33"/>
    </row>
    <row r="775791" spans="19:20">
      <c r="S775791" s="33"/>
      <c r="T775791" s="33"/>
    </row>
    <row r="775808" spans="19:20">
      <c r="S775808" s="33"/>
      <c r="T775808" s="33"/>
    </row>
    <row r="775825" spans="19:20">
      <c r="S775825" s="33"/>
      <c r="T775825" s="33"/>
    </row>
    <row r="775842" spans="19:20">
      <c r="S775842" s="33"/>
      <c r="T775842" s="33"/>
    </row>
    <row r="775859" spans="19:20">
      <c r="S775859" s="33"/>
      <c r="T775859" s="33"/>
    </row>
    <row r="775876" spans="19:20">
      <c r="S775876" s="33"/>
      <c r="T775876" s="33"/>
    </row>
    <row r="775893" spans="19:20">
      <c r="S775893" s="33"/>
      <c r="T775893" s="33"/>
    </row>
    <row r="775910" spans="19:20">
      <c r="S775910" s="33"/>
      <c r="T775910" s="33"/>
    </row>
    <row r="775927" spans="19:20">
      <c r="S775927" s="33"/>
      <c r="T775927" s="33"/>
    </row>
    <row r="775944" spans="19:20">
      <c r="S775944" s="33"/>
      <c r="T775944" s="33"/>
    </row>
    <row r="775961" spans="19:20">
      <c r="S775961" s="33"/>
      <c r="T775961" s="33"/>
    </row>
    <row r="775978" spans="19:20">
      <c r="S775978" s="33"/>
      <c r="T775978" s="33"/>
    </row>
    <row r="775995" spans="19:20">
      <c r="S775995" s="33"/>
      <c r="T775995" s="33"/>
    </row>
    <row r="776012" spans="19:20">
      <c r="S776012" s="33"/>
      <c r="T776012" s="33"/>
    </row>
    <row r="776029" spans="19:20">
      <c r="S776029" s="33"/>
      <c r="T776029" s="33"/>
    </row>
    <row r="776046" spans="19:20">
      <c r="S776046" s="33"/>
      <c r="T776046" s="33"/>
    </row>
    <row r="776063" spans="19:20">
      <c r="S776063" s="33"/>
      <c r="T776063" s="33"/>
    </row>
    <row r="776080" spans="19:20">
      <c r="S776080" s="33"/>
      <c r="T776080" s="33"/>
    </row>
    <row r="776097" spans="19:20">
      <c r="S776097" s="33"/>
      <c r="T776097" s="33"/>
    </row>
    <row r="776114" spans="19:20">
      <c r="S776114" s="33"/>
      <c r="T776114" s="33"/>
    </row>
    <row r="776131" spans="19:20">
      <c r="S776131" s="33"/>
      <c r="T776131" s="33"/>
    </row>
    <row r="776148" spans="19:20">
      <c r="S776148" s="33"/>
      <c r="T776148" s="33"/>
    </row>
    <row r="776165" spans="19:20">
      <c r="S776165" s="33"/>
      <c r="T776165" s="33"/>
    </row>
    <row r="776182" spans="19:20">
      <c r="S776182" s="33"/>
      <c r="T776182" s="33"/>
    </row>
    <row r="776199" spans="19:20">
      <c r="S776199" s="33"/>
      <c r="T776199" s="33"/>
    </row>
    <row r="776216" spans="19:20">
      <c r="S776216" s="33"/>
      <c r="T776216" s="33"/>
    </row>
    <row r="776233" spans="19:20">
      <c r="S776233" s="33"/>
      <c r="T776233" s="33"/>
    </row>
    <row r="776250" spans="19:20">
      <c r="S776250" s="33"/>
      <c r="T776250" s="33"/>
    </row>
    <row r="776267" spans="19:20">
      <c r="S776267" s="33"/>
      <c r="T776267" s="33"/>
    </row>
    <row r="776284" spans="19:20">
      <c r="S776284" s="33"/>
      <c r="T776284" s="33"/>
    </row>
    <row r="776301" spans="19:20">
      <c r="S776301" s="33"/>
      <c r="T776301" s="33"/>
    </row>
    <row r="776318" spans="19:20">
      <c r="S776318" s="33"/>
      <c r="T776318" s="33"/>
    </row>
    <row r="776335" spans="19:20">
      <c r="S776335" s="33"/>
      <c r="T776335" s="33"/>
    </row>
    <row r="776352" spans="19:20">
      <c r="S776352" s="33"/>
      <c r="T776352" s="33"/>
    </row>
    <row r="776369" spans="19:20">
      <c r="S776369" s="33"/>
      <c r="T776369" s="33"/>
    </row>
    <row r="776386" spans="19:20">
      <c r="S776386" s="33"/>
      <c r="T776386" s="33"/>
    </row>
    <row r="776403" spans="19:20">
      <c r="S776403" s="33"/>
      <c r="T776403" s="33"/>
    </row>
    <row r="776420" spans="19:20">
      <c r="S776420" s="33"/>
      <c r="T776420" s="33"/>
    </row>
    <row r="776437" spans="19:20">
      <c r="S776437" s="33"/>
      <c r="T776437" s="33"/>
    </row>
    <row r="776454" spans="19:20">
      <c r="S776454" s="33"/>
      <c r="T776454" s="33"/>
    </row>
    <row r="776471" spans="19:20">
      <c r="S776471" s="33"/>
      <c r="T776471" s="33"/>
    </row>
    <row r="776488" spans="19:20">
      <c r="S776488" s="33"/>
      <c r="T776488" s="33"/>
    </row>
    <row r="776505" spans="19:20">
      <c r="S776505" s="33"/>
      <c r="T776505" s="33"/>
    </row>
    <row r="776522" spans="19:20">
      <c r="S776522" s="33"/>
      <c r="T776522" s="33"/>
    </row>
    <row r="776539" spans="19:20">
      <c r="S776539" s="33"/>
      <c r="T776539" s="33"/>
    </row>
    <row r="776556" spans="19:20">
      <c r="S776556" s="33"/>
      <c r="T776556" s="33"/>
    </row>
    <row r="776573" spans="19:20">
      <c r="S776573" s="33"/>
      <c r="T776573" s="33"/>
    </row>
    <row r="776590" spans="19:20">
      <c r="S776590" s="33"/>
      <c r="T776590" s="33"/>
    </row>
    <row r="776607" spans="19:20">
      <c r="S776607" s="33"/>
      <c r="T776607" s="33"/>
    </row>
    <row r="776624" spans="19:20">
      <c r="S776624" s="33"/>
      <c r="T776624" s="33"/>
    </row>
    <row r="776641" spans="19:20">
      <c r="S776641" s="33"/>
      <c r="T776641" s="33"/>
    </row>
    <row r="776658" spans="19:20">
      <c r="S776658" s="33"/>
      <c r="T776658" s="33"/>
    </row>
    <row r="776675" spans="19:20">
      <c r="S776675" s="33"/>
      <c r="T776675" s="33"/>
    </row>
    <row r="776692" spans="19:20">
      <c r="S776692" s="33"/>
      <c r="T776692" s="33"/>
    </row>
    <row r="776709" spans="19:20">
      <c r="S776709" s="33"/>
      <c r="T776709" s="33"/>
    </row>
    <row r="776726" spans="19:20">
      <c r="S776726" s="33"/>
      <c r="T776726" s="33"/>
    </row>
    <row r="776743" spans="19:20">
      <c r="S776743" s="33"/>
      <c r="T776743" s="33"/>
    </row>
    <row r="776760" spans="19:20">
      <c r="S776760" s="33"/>
      <c r="T776760" s="33"/>
    </row>
    <row r="776777" spans="19:20">
      <c r="S776777" s="33"/>
      <c r="T776777" s="33"/>
    </row>
    <row r="776794" spans="19:20">
      <c r="S776794" s="33"/>
      <c r="T776794" s="33"/>
    </row>
    <row r="776811" spans="19:20">
      <c r="S776811" s="33"/>
      <c r="T776811" s="33"/>
    </row>
    <row r="776828" spans="19:20">
      <c r="S776828" s="33"/>
      <c r="T776828" s="33"/>
    </row>
    <row r="776845" spans="19:20">
      <c r="S776845" s="33"/>
      <c r="T776845" s="33"/>
    </row>
    <row r="776862" spans="19:20">
      <c r="S776862" s="33"/>
      <c r="T776862" s="33"/>
    </row>
    <row r="776879" spans="19:20">
      <c r="S776879" s="33"/>
      <c r="T776879" s="33"/>
    </row>
    <row r="776896" spans="19:20">
      <c r="S776896" s="33"/>
      <c r="T776896" s="33"/>
    </row>
    <row r="776913" spans="19:20">
      <c r="S776913" s="33"/>
      <c r="T776913" s="33"/>
    </row>
    <row r="776930" spans="19:20">
      <c r="S776930" s="33"/>
      <c r="T776930" s="33"/>
    </row>
    <row r="776947" spans="19:20">
      <c r="S776947" s="33"/>
      <c r="T776947" s="33"/>
    </row>
    <row r="776964" spans="19:20">
      <c r="S776964" s="33"/>
      <c r="T776964" s="33"/>
    </row>
    <row r="776981" spans="19:20">
      <c r="S776981" s="33"/>
      <c r="T776981" s="33"/>
    </row>
    <row r="776998" spans="19:20">
      <c r="S776998" s="33"/>
      <c r="T776998" s="33"/>
    </row>
    <row r="777015" spans="19:20">
      <c r="S777015" s="33"/>
      <c r="T777015" s="33"/>
    </row>
    <row r="777032" spans="19:20">
      <c r="S777032" s="33"/>
      <c r="T777032" s="33"/>
    </row>
    <row r="777049" spans="19:20">
      <c r="S777049" s="33"/>
      <c r="T777049" s="33"/>
    </row>
    <row r="777066" spans="19:20">
      <c r="S777066" s="33"/>
      <c r="T777066" s="33"/>
    </row>
    <row r="777083" spans="19:20">
      <c r="S777083" s="33"/>
      <c r="T777083" s="33"/>
    </row>
    <row r="777100" spans="19:20">
      <c r="S777100" s="33"/>
      <c r="T777100" s="33"/>
    </row>
    <row r="777117" spans="19:20">
      <c r="S777117" s="33"/>
      <c r="T777117" s="33"/>
    </row>
    <row r="777134" spans="19:20">
      <c r="S777134" s="33"/>
      <c r="T777134" s="33"/>
    </row>
    <row r="777151" spans="19:20">
      <c r="S777151" s="33"/>
      <c r="T777151" s="33"/>
    </row>
    <row r="777168" spans="19:20">
      <c r="S777168" s="33"/>
      <c r="T777168" s="33"/>
    </row>
    <row r="777185" spans="19:20">
      <c r="S777185" s="33"/>
      <c r="T777185" s="33"/>
    </row>
    <row r="777202" spans="19:20">
      <c r="S777202" s="33"/>
      <c r="T777202" s="33"/>
    </row>
    <row r="777219" spans="19:20">
      <c r="S777219" s="33"/>
      <c r="T777219" s="33"/>
    </row>
    <row r="777236" spans="19:20">
      <c r="S777236" s="33"/>
      <c r="T777236" s="33"/>
    </row>
    <row r="777253" spans="19:20">
      <c r="S777253" s="33"/>
      <c r="T777253" s="33"/>
    </row>
    <row r="777270" spans="19:20">
      <c r="S777270" s="33"/>
      <c r="T777270" s="33"/>
    </row>
    <row r="777287" spans="19:20">
      <c r="S777287" s="33"/>
      <c r="T777287" s="33"/>
    </row>
    <row r="777304" spans="19:20">
      <c r="S777304" s="33"/>
      <c r="T777304" s="33"/>
    </row>
    <row r="777321" spans="19:20">
      <c r="S777321" s="33"/>
      <c r="T777321" s="33"/>
    </row>
    <row r="777338" spans="19:20">
      <c r="S777338" s="33"/>
      <c r="T777338" s="33"/>
    </row>
    <row r="777355" spans="19:20">
      <c r="S777355" s="33"/>
      <c r="T777355" s="33"/>
    </row>
    <row r="777372" spans="19:20">
      <c r="S777372" s="33"/>
      <c r="T777372" s="33"/>
    </row>
    <row r="777389" spans="19:20">
      <c r="S777389" s="33"/>
      <c r="T777389" s="33"/>
    </row>
    <row r="777406" spans="19:20">
      <c r="S777406" s="33"/>
      <c r="T777406" s="33"/>
    </row>
    <row r="777423" spans="19:20">
      <c r="S777423" s="33"/>
      <c r="T777423" s="33"/>
    </row>
    <row r="777440" spans="19:20">
      <c r="S777440" s="33"/>
      <c r="T777440" s="33"/>
    </row>
    <row r="777457" spans="19:20">
      <c r="S777457" s="33"/>
      <c r="T777457" s="33"/>
    </row>
    <row r="777474" spans="19:20">
      <c r="S777474" s="33"/>
      <c r="T777474" s="33"/>
    </row>
    <row r="777491" spans="19:20">
      <c r="S777491" s="33"/>
      <c r="T777491" s="33"/>
    </row>
    <row r="777508" spans="19:20">
      <c r="S777508" s="33"/>
      <c r="T777508" s="33"/>
    </row>
    <row r="777525" spans="19:20">
      <c r="S777525" s="33"/>
      <c r="T777525" s="33"/>
    </row>
    <row r="777542" spans="19:20">
      <c r="S777542" s="33"/>
      <c r="T777542" s="33"/>
    </row>
    <row r="777559" spans="19:20">
      <c r="S777559" s="33"/>
      <c r="T777559" s="33"/>
    </row>
    <row r="777576" spans="19:20">
      <c r="S777576" s="33"/>
      <c r="T777576" s="33"/>
    </row>
    <row r="777593" spans="19:20">
      <c r="S777593" s="33"/>
      <c r="T777593" s="33"/>
    </row>
    <row r="777610" spans="19:20">
      <c r="S777610" s="33"/>
      <c r="T777610" s="33"/>
    </row>
    <row r="777627" spans="19:20">
      <c r="S777627" s="33"/>
      <c r="T777627" s="33"/>
    </row>
    <row r="777644" spans="19:20">
      <c r="S777644" s="33"/>
      <c r="T777644" s="33"/>
    </row>
    <row r="777661" spans="19:20">
      <c r="S777661" s="33"/>
      <c r="T777661" s="33"/>
    </row>
    <row r="777678" spans="19:20">
      <c r="S777678" s="33"/>
      <c r="T777678" s="33"/>
    </row>
    <row r="777695" spans="19:20">
      <c r="S777695" s="33"/>
      <c r="T777695" s="33"/>
    </row>
    <row r="777712" spans="19:20">
      <c r="S777712" s="33"/>
      <c r="T777712" s="33"/>
    </row>
    <row r="777729" spans="19:20">
      <c r="S777729" s="33"/>
      <c r="T777729" s="33"/>
    </row>
    <row r="777746" spans="19:20">
      <c r="S777746" s="33"/>
      <c r="T777746" s="33"/>
    </row>
    <row r="777763" spans="19:20">
      <c r="S777763" s="33"/>
      <c r="T777763" s="33"/>
    </row>
    <row r="777780" spans="19:20">
      <c r="S777780" s="33"/>
      <c r="T777780" s="33"/>
    </row>
    <row r="777797" spans="19:20">
      <c r="S777797" s="33"/>
      <c r="T777797" s="33"/>
    </row>
    <row r="777814" spans="19:20">
      <c r="S777814" s="33"/>
      <c r="T777814" s="33"/>
    </row>
    <row r="777831" spans="19:20">
      <c r="S777831" s="33"/>
      <c r="T777831" s="33"/>
    </row>
    <row r="777848" spans="19:20">
      <c r="S777848" s="33"/>
      <c r="T777848" s="33"/>
    </row>
    <row r="777865" spans="19:20">
      <c r="S777865" s="33"/>
      <c r="T777865" s="33"/>
    </row>
    <row r="777882" spans="19:20">
      <c r="S777882" s="33"/>
      <c r="T777882" s="33"/>
    </row>
    <row r="777899" spans="19:20">
      <c r="S777899" s="33"/>
      <c r="T777899" s="33"/>
    </row>
    <row r="777916" spans="19:20">
      <c r="S777916" s="33"/>
      <c r="T777916" s="33"/>
    </row>
    <row r="777933" spans="19:20">
      <c r="S777933" s="33"/>
      <c r="T777933" s="33"/>
    </row>
    <row r="777950" spans="19:20">
      <c r="S777950" s="33"/>
      <c r="T777950" s="33"/>
    </row>
    <row r="777967" spans="19:20">
      <c r="S777967" s="33"/>
      <c r="T777967" s="33"/>
    </row>
    <row r="777984" spans="19:20">
      <c r="S777984" s="33"/>
      <c r="T777984" s="33"/>
    </row>
    <row r="778001" spans="19:20">
      <c r="S778001" s="33"/>
      <c r="T778001" s="33"/>
    </row>
    <row r="778018" spans="19:20">
      <c r="S778018" s="33"/>
      <c r="T778018" s="33"/>
    </row>
    <row r="778035" spans="19:20">
      <c r="S778035" s="33"/>
      <c r="T778035" s="33"/>
    </row>
    <row r="778052" spans="19:20">
      <c r="S778052" s="33"/>
      <c r="T778052" s="33"/>
    </row>
    <row r="778069" spans="19:20">
      <c r="S778069" s="33"/>
      <c r="T778069" s="33"/>
    </row>
    <row r="778086" spans="19:20">
      <c r="S778086" s="33"/>
      <c r="T778086" s="33"/>
    </row>
    <row r="778103" spans="19:20">
      <c r="S778103" s="33"/>
      <c r="T778103" s="33"/>
    </row>
    <row r="778120" spans="19:20">
      <c r="S778120" s="33"/>
      <c r="T778120" s="33"/>
    </row>
    <row r="778137" spans="19:20">
      <c r="S778137" s="33"/>
      <c r="T778137" s="33"/>
    </row>
    <row r="778154" spans="19:20">
      <c r="S778154" s="33"/>
      <c r="T778154" s="33"/>
    </row>
    <row r="778171" spans="19:20">
      <c r="S778171" s="33"/>
      <c r="T778171" s="33"/>
    </row>
    <row r="778188" spans="19:20">
      <c r="S778188" s="33"/>
      <c r="T778188" s="33"/>
    </row>
    <row r="778205" spans="19:20">
      <c r="S778205" s="33"/>
      <c r="T778205" s="33"/>
    </row>
    <row r="778222" spans="19:20">
      <c r="S778222" s="33"/>
      <c r="T778222" s="33"/>
    </row>
    <row r="778239" spans="19:20">
      <c r="S778239" s="33"/>
      <c r="T778239" s="33"/>
    </row>
    <row r="778256" spans="19:20">
      <c r="S778256" s="33"/>
      <c r="T778256" s="33"/>
    </row>
    <row r="778273" spans="19:20">
      <c r="S778273" s="33"/>
      <c r="T778273" s="33"/>
    </row>
    <row r="778290" spans="19:20">
      <c r="S778290" s="33"/>
      <c r="T778290" s="33"/>
    </row>
    <row r="778307" spans="19:20">
      <c r="S778307" s="33"/>
      <c r="T778307" s="33"/>
    </row>
    <row r="778324" spans="19:20">
      <c r="S778324" s="33"/>
      <c r="T778324" s="33"/>
    </row>
    <row r="778341" spans="19:20">
      <c r="S778341" s="33"/>
      <c r="T778341" s="33"/>
    </row>
    <row r="778358" spans="19:20">
      <c r="S778358" s="33"/>
      <c r="T778358" s="33"/>
    </row>
    <row r="778375" spans="19:20">
      <c r="S778375" s="33"/>
      <c r="T778375" s="33"/>
    </row>
    <row r="778392" spans="19:20">
      <c r="S778392" s="33"/>
      <c r="T778392" s="33"/>
    </row>
    <row r="778409" spans="19:20">
      <c r="S778409" s="33"/>
      <c r="T778409" s="33"/>
    </row>
    <row r="778426" spans="19:20">
      <c r="S778426" s="33"/>
      <c r="T778426" s="33"/>
    </row>
    <row r="778443" spans="19:20">
      <c r="S778443" s="33"/>
      <c r="T778443" s="33"/>
    </row>
    <row r="778460" spans="19:20">
      <c r="S778460" s="33"/>
      <c r="T778460" s="33"/>
    </row>
    <row r="778477" spans="19:20">
      <c r="S778477" s="33"/>
      <c r="T778477" s="33"/>
    </row>
    <row r="778494" spans="19:20">
      <c r="S778494" s="33"/>
      <c r="T778494" s="33"/>
    </row>
    <row r="778511" spans="19:20">
      <c r="S778511" s="33"/>
      <c r="T778511" s="33"/>
    </row>
    <row r="778528" spans="19:20">
      <c r="S778528" s="33"/>
      <c r="T778528" s="33"/>
    </row>
    <row r="778545" spans="19:20">
      <c r="S778545" s="33"/>
      <c r="T778545" s="33"/>
    </row>
    <row r="778562" spans="19:20">
      <c r="S778562" s="33"/>
      <c r="T778562" s="33"/>
    </row>
    <row r="778579" spans="19:20">
      <c r="S778579" s="33"/>
      <c r="T778579" s="33"/>
    </row>
    <row r="778596" spans="19:20">
      <c r="S778596" s="33"/>
      <c r="T778596" s="33"/>
    </row>
    <row r="778613" spans="19:20">
      <c r="S778613" s="33"/>
      <c r="T778613" s="33"/>
    </row>
    <row r="778630" spans="19:20">
      <c r="S778630" s="33"/>
      <c r="T778630" s="33"/>
    </row>
    <row r="778647" spans="19:20">
      <c r="S778647" s="33"/>
      <c r="T778647" s="33"/>
    </row>
    <row r="778664" spans="19:20">
      <c r="S778664" s="33"/>
      <c r="T778664" s="33"/>
    </row>
    <row r="778681" spans="19:20">
      <c r="S778681" s="33"/>
      <c r="T778681" s="33"/>
    </row>
    <row r="778698" spans="19:20">
      <c r="S778698" s="33"/>
      <c r="T778698" s="33"/>
    </row>
    <row r="778715" spans="19:20">
      <c r="S778715" s="33"/>
      <c r="T778715" s="33"/>
    </row>
    <row r="778732" spans="19:20">
      <c r="S778732" s="33"/>
      <c r="T778732" s="33"/>
    </row>
    <row r="778749" spans="19:20">
      <c r="S778749" s="33"/>
      <c r="T778749" s="33"/>
    </row>
    <row r="778766" spans="19:20">
      <c r="S778766" s="33"/>
      <c r="T778766" s="33"/>
    </row>
    <row r="778783" spans="19:20">
      <c r="S778783" s="33"/>
      <c r="T778783" s="33"/>
    </row>
    <row r="778800" spans="19:20">
      <c r="S778800" s="33"/>
      <c r="T778800" s="33"/>
    </row>
    <row r="778817" spans="19:20">
      <c r="S778817" s="33"/>
      <c r="T778817" s="33"/>
    </row>
    <row r="778834" spans="19:20">
      <c r="S778834" s="33"/>
      <c r="T778834" s="33"/>
    </row>
    <row r="778851" spans="19:20">
      <c r="S778851" s="33"/>
      <c r="T778851" s="33"/>
    </row>
    <row r="778868" spans="19:20">
      <c r="S778868" s="33"/>
      <c r="T778868" s="33"/>
    </row>
    <row r="778885" spans="19:20">
      <c r="S778885" s="33"/>
      <c r="T778885" s="33"/>
    </row>
    <row r="778902" spans="19:20">
      <c r="S778902" s="33"/>
      <c r="T778902" s="33"/>
    </row>
    <row r="778919" spans="19:20">
      <c r="S778919" s="33"/>
      <c r="T778919" s="33"/>
    </row>
    <row r="778936" spans="19:20">
      <c r="S778936" s="33"/>
      <c r="T778936" s="33"/>
    </row>
    <row r="778953" spans="19:20">
      <c r="S778953" s="33"/>
      <c r="T778953" s="33"/>
    </row>
    <row r="778970" spans="19:20">
      <c r="S778970" s="33"/>
      <c r="T778970" s="33"/>
    </row>
    <row r="778987" spans="19:20">
      <c r="S778987" s="33"/>
      <c r="T778987" s="33"/>
    </row>
    <row r="779004" spans="19:20">
      <c r="S779004" s="33"/>
      <c r="T779004" s="33"/>
    </row>
    <row r="779021" spans="19:20">
      <c r="S779021" s="33"/>
      <c r="T779021" s="33"/>
    </row>
    <row r="779038" spans="19:20">
      <c r="S779038" s="33"/>
      <c r="T779038" s="33"/>
    </row>
    <row r="779055" spans="19:20">
      <c r="S779055" s="33"/>
      <c r="T779055" s="33"/>
    </row>
    <row r="779072" spans="19:20">
      <c r="S779072" s="33"/>
      <c r="T779072" s="33"/>
    </row>
    <row r="779089" spans="19:20">
      <c r="S779089" s="33"/>
      <c r="T779089" s="33"/>
    </row>
    <row r="779106" spans="19:20">
      <c r="S779106" s="33"/>
      <c r="T779106" s="33"/>
    </row>
    <row r="779123" spans="19:20">
      <c r="S779123" s="33"/>
      <c r="T779123" s="33"/>
    </row>
    <row r="779140" spans="19:20">
      <c r="S779140" s="33"/>
      <c r="T779140" s="33"/>
    </row>
    <row r="779157" spans="19:20">
      <c r="S779157" s="33"/>
      <c r="T779157" s="33"/>
    </row>
    <row r="779174" spans="19:20">
      <c r="S779174" s="33"/>
      <c r="T779174" s="33"/>
    </row>
    <row r="779191" spans="19:20">
      <c r="S779191" s="33"/>
      <c r="T779191" s="33"/>
    </row>
    <row r="779208" spans="19:20">
      <c r="S779208" s="33"/>
      <c r="T779208" s="33"/>
    </row>
    <row r="779225" spans="19:20">
      <c r="S779225" s="33"/>
      <c r="T779225" s="33"/>
    </row>
    <row r="779242" spans="19:20">
      <c r="S779242" s="33"/>
      <c r="T779242" s="33"/>
    </row>
    <row r="779259" spans="19:20">
      <c r="S779259" s="33"/>
      <c r="T779259" s="33"/>
    </row>
    <row r="779276" spans="19:20">
      <c r="S779276" s="33"/>
      <c r="T779276" s="33"/>
    </row>
    <row r="779293" spans="19:20">
      <c r="S779293" s="33"/>
      <c r="T779293" s="33"/>
    </row>
    <row r="779310" spans="19:20">
      <c r="S779310" s="33"/>
      <c r="T779310" s="33"/>
    </row>
    <row r="779327" spans="19:20">
      <c r="S779327" s="33"/>
      <c r="T779327" s="33"/>
    </row>
    <row r="779344" spans="19:20">
      <c r="S779344" s="33"/>
      <c r="T779344" s="33"/>
    </row>
    <row r="779361" spans="19:20">
      <c r="S779361" s="33"/>
      <c r="T779361" s="33"/>
    </row>
    <row r="779378" spans="19:20">
      <c r="S779378" s="33"/>
      <c r="T779378" s="33"/>
    </row>
    <row r="779395" spans="19:20">
      <c r="S779395" s="33"/>
      <c r="T779395" s="33"/>
    </row>
    <row r="779412" spans="19:20">
      <c r="S779412" s="33"/>
      <c r="T779412" s="33"/>
    </row>
    <row r="779429" spans="19:20">
      <c r="S779429" s="33"/>
      <c r="T779429" s="33"/>
    </row>
    <row r="779446" spans="19:20">
      <c r="S779446" s="33"/>
      <c r="T779446" s="33"/>
    </row>
    <row r="779463" spans="19:20">
      <c r="S779463" s="33"/>
      <c r="T779463" s="33"/>
    </row>
    <row r="779480" spans="19:20">
      <c r="S779480" s="33"/>
      <c r="T779480" s="33"/>
    </row>
    <row r="779497" spans="19:20">
      <c r="S779497" s="33"/>
      <c r="T779497" s="33"/>
    </row>
    <row r="779514" spans="19:20">
      <c r="S779514" s="33"/>
      <c r="T779514" s="33"/>
    </row>
    <row r="779531" spans="19:20">
      <c r="S779531" s="33"/>
      <c r="T779531" s="33"/>
    </row>
    <row r="779548" spans="19:20">
      <c r="S779548" s="33"/>
      <c r="T779548" s="33"/>
    </row>
    <row r="779565" spans="19:20">
      <c r="S779565" s="33"/>
      <c r="T779565" s="33"/>
    </row>
    <row r="779582" spans="19:20">
      <c r="S779582" s="33"/>
      <c r="T779582" s="33"/>
    </row>
    <row r="779599" spans="19:20">
      <c r="S779599" s="33"/>
      <c r="T779599" s="33"/>
    </row>
    <row r="779616" spans="19:20">
      <c r="S779616" s="33"/>
      <c r="T779616" s="33"/>
    </row>
    <row r="779633" spans="19:20">
      <c r="S779633" s="33"/>
      <c r="T779633" s="33"/>
    </row>
    <row r="779650" spans="19:20">
      <c r="S779650" s="33"/>
      <c r="T779650" s="33"/>
    </row>
    <row r="779667" spans="19:20">
      <c r="S779667" s="33"/>
      <c r="T779667" s="33"/>
    </row>
    <row r="779684" spans="19:20">
      <c r="S779684" s="33"/>
      <c r="T779684" s="33"/>
    </row>
    <row r="779701" spans="19:20">
      <c r="S779701" s="33"/>
      <c r="T779701" s="33"/>
    </row>
    <row r="779718" spans="19:20">
      <c r="S779718" s="33"/>
      <c r="T779718" s="33"/>
    </row>
    <row r="779735" spans="19:20">
      <c r="S779735" s="33"/>
      <c r="T779735" s="33"/>
    </row>
    <row r="779752" spans="19:20">
      <c r="S779752" s="33"/>
      <c r="T779752" s="33"/>
    </row>
    <row r="779769" spans="19:20">
      <c r="S779769" s="33"/>
      <c r="T779769" s="33"/>
    </row>
    <row r="779786" spans="19:20">
      <c r="S779786" s="33"/>
      <c r="T779786" s="33"/>
    </row>
    <row r="779803" spans="19:20">
      <c r="S779803" s="33"/>
      <c r="T779803" s="33"/>
    </row>
    <row r="779820" spans="19:20">
      <c r="S779820" s="33"/>
      <c r="T779820" s="33"/>
    </row>
    <row r="779837" spans="19:20">
      <c r="S779837" s="33"/>
      <c r="T779837" s="33"/>
    </row>
    <row r="779854" spans="19:20">
      <c r="S779854" s="33"/>
      <c r="T779854" s="33"/>
    </row>
    <row r="779871" spans="19:20">
      <c r="S779871" s="33"/>
      <c r="T779871" s="33"/>
    </row>
    <row r="779888" spans="19:20">
      <c r="S779888" s="33"/>
      <c r="T779888" s="33"/>
    </row>
    <row r="779905" spans="19:20">
      <c r="S779905" s="33"/>
      <c r="T779905" s="33"/>
    </row>
    <row r="779922" spans="19:20">
      <c r="S779922" s="33"/>
      <c r="T779922" s="33"/>
    </row>
    <row r="779939" spans="19:20">
      <c r="S779939" s="33"/>
      <c r="T779939" s="33"/>
    </row>
    <row r="779956" spans="19:20">
      <c r="S779956" s="33"/>
      <c r="T779956" s="33"/>
    </row>
    <row r="779973" spans="19:20">
      <c r="S779973" s="33"/>
      <c r="T779973" s="33"/>
    </row>
    <row r="779990" spans="19:20">
      <c r="S779990" s="33"/>
      <c r="T779990" s="33"/>
    </row>
    <row r="780007" spans="19:20">
      <c r="S780007" s="33"/>
      <c r="T780007" s="33"/>
    </row>
    <row r="780024" spans="19:20">
      <c r="S780024" s="33"/>
      <c r="T780024" s="33"/>
    </row>
    <row r="780041" spans="19:20">
      <c r="S780041" s="33"/>
      <c r="T780041" s="33"/>
    </row>
    <row r="780058" spans="19:20">
      <c r="S780058" s="33"/>
      <c r="T780058" s="33"/>
    </row>
    <row r="780075" spans="19:20">
      <c r="S780075" s="33"/>
      <c r="T780075" s="33"/>
    </row>
    <row r="780092" spans="19:20">
      <c r="S780092" s="33"/>
      <c r="T780092" s="33"/>
    </row>
    <row r="780109" spans="19:20">
      <c r="S780109" s="33"/>
      <c r="T780109" s="33"/>
    </row>
    <row r="780126" spans="19:20">
      <c r="S780126" s="33"/>
      <c r="T780126" s="33"/>
    </row>
    <row r="780143" spans="19:20">
      <c r="S780143" s="33"/>
      <c r="T780143" s="33"/>
    </row>
    <row r="780160" spans="19:20">
      <c r="S780160" s="33"/>
      <c r="T780160" s="33"/>
    </row>
    <row r="780177" spans="19:20">
      <c r="S780177" s="33"/>
      <c r="T780177" s="33"/>
    </row>
    <row r="780194" spans="19:20">
      <c r="S780194" s="33"/>
      <c r="T780194" s="33"/>
    </row>
    <row r="780211" spans="19:20">
      <c r="S780211" s="33"/>
      <c r="T780211" s="33"/>
    </row>
    <row r="780228" spans="19:20">
      <c r="S780228" s="33"/>
      <c r="T780228" s="33"/>
    </row>
    <row r="780245" spans="19:20">
      <c r="S780245" s="33"/>
      <c r="T780245" s="33"/>
    </row>
    <row r="780262" spans="19:20">
      <c r="S780262" s="33"/>
      <c r="T780262" s="33"/>
    </row>
    <row r="780279" spans="19:20">
      <c r="S780279" s="33"/>
      <c r="T780279" s="33"/>
    </row>
    <row r="780296" spans="19:20">
      <c r="S780296" s="33"/>
      <c r="T780296" s="33"/>
    </row>
    <row r="780313" spans="19:20">
      <c r="S780313" s="33"/>
      <c r="T780313" s="33"/>
    </row>
    <row r="780330" spans="19:20">
      <c r="S780330" s="33"/>
      <c r="T780330" s="33"/>
    </row>
    <row r="780347" spans="19:20">
      <c r="S780347" s="33"/>
      <c r="T780347" s="33"/>
    </row>
    <row r="780364" spans="19:20">
      <c r="S780364" s="33"/>
      <c r="T780364" s="33"/>
    </row>
    <row r="780381" spans="19:20">
      <c r="S780381" s="33"/>
      <c r="T780381" s="33"/>
    </row>
    <row r="780398" spans="19:20">
      <c r="S780398" s="33"/>
      <c r="T780398" s="33"/>
    </row>
    <row r="780415" spans="19:20">
      <c r="S780415" s="33"/>
      <c r="T780415" s="33"/>
    </row>
    <row r="780432" spans="19:20">
      <c r="S780432" s="33"/>
      <c r="T780432" s="33"/>
    </row>
    <row r="780449" spans="19:20">
      <c r="S780449" s="33"/>
      <c r="T780449" s="33"/>
    </row>
    <row r="780466" spans="19:20">
      <c r="S780466" s="33"/>
      <c r="T780466" s="33"/>
    </row>
    <row r="780483" spans="19:20">
      <c r="S780483" s="33"/>
      <c r="T780483" s="33"/>
    </row>
    <row r="780500" spans="19:20">
      <c r="S780500" s="33"/>
      <c r="T780500" s="33"/>
    </row>
    <row r="780517" spans="19:20">
      <c r="S780517" s="33"/>
      <c r="T780517" s="33"/>
    </row>
    <row r="780534" spans="19:20">
      <c r="S780534" s="33"/>
      <c r="T780534" s="33"/>
    </row>
    <row r="780551" spans="19:20">
      <c r="S780551" s="33"/>
      <c r="T780551" s="33"/>
    </row>
    <row r="780568" spans="19:20">
      <c r="S780568" s="33"/>
      <c r="T780568" s="33"/>
    </row>
    <row r="780585" spans="19:20">
      <c r="S780585" s="33"/>
      <c r="T780585" s="33"/>
    </row>
    <row r="780602" spans="19:20">
      <c r="S780602" s="33"/>
      <c r="T780602" s="33"/>
    </row>
    <row r="780619" spans="19:20">
      <c r="S780619" s="33"/>
      <c r="T780619" s="33"/>
    </row>
    <row r="780636" spans="19:20">
      <c r="S780636" s="33"/>
      <c r="T780636" s="33"/>
    </row>
    <row r="780653" spans="19:20">
      <c r="S780653" s="33"/>
      <c r="T780653" s="33"/>
    </row>
    <row r="780670" spans="19:20">
      <c r="S780670" s="33"/>
      <c r="T780670" s="33"/>
    </row>
    <row r="780687" spans="19:20">
      <c r="S780687" s="33"/>
      <c r="T780687" s="33"/>
    </row>
    <row r="780704" spans="19:20">
      <c r="S780704" s="33"/>
      <c r="T780704" s="33"/>
    </row>
    <row r="780721" spans="19:20">
      <c r="S780721" s="33"/>
      <c r="T780721" s="33"/>
    </row>
    <row r="780738" spans="19:20">
      <c r="S780738" s="33"/>
      <c r="T780738" s="33"/>
    </row>
    <row r="780755" spans="19:20">
      <c r="S780755" s="33"/>
      <c r="T780755" s="33"/>
    </row>
    <row r="780772" spans="19:20">
      <c r="S780772" s="33"/>
      <c r="T780772" s="33"/>
    </row>
    <row r="780789" spans="19:20">
      <c r="S780789" s="33"/>
      <c r="T780789" s="33"/>
    </row>
    <row r="780806" spans="19:20">
      <c r="S780806" s="33"/>
      <c r="T780806" s="33"/>
    </row>
    <row r="780823" spans="19:20">
      <c r="S780823" s="33"/>
      <c r="T780823" s="33"/>
    </row>
    <row r="780840" spans="19:20">
      <c r="S780840" s="33"/>
      <c r="T780840" s="33"/>
    </row>
    <row r="780857" spans="19:20">
      <c r="S780857" s="33"/>
      <c r="T780857" s="33"/>
    </row>
    <row r="780874" spans="19:20">
      <c r="S780874" s="33"/>
      <c r="T780874" s="33"/>
    </row>
    <row r="780891" spans="19:20">
      <c r="S780891" s="33"/>
      <c r="T780891" s="33"/>
    </row>
    <row r="780908" spans="19:20">
      <c r="S780908" s="33"/>
      <c r="T780908" s="33"/>
    </row>
    <row r="780925" spans="19:20">
      <c r="S780925" s="33"/>
      <c r="T780925" s="33"/>
    </row>
    <row r="780942" spans="19:20">
      <c r="S780942" s="33"/>
      <c r="T780942" s="33"/>
    </row>
    <row r="780959" spans="19:20">
      <c r="S780959" s="33"/>
      <c r="T780959" s="33"/>
    </row>
    <row r="780976" spans="19:20">
      <c r="S780976" s="33"/>
      <c r="T780976" s="33"/>
    </row>
    <row r="780993" spans="19:20">
      <c r="S780993" s="33"/>
      <c r="T780993" s="33"/>
    </row>
    <row r="781010" spans="19:20">
      <c r="S781010" s="33"/>
      <c r="T781010" s="33"/>
    </row>
    <row r="781027" spans="19:20">
      <c r="S781027" s="33"/>
      <c r="T781027" s="33"/>
    </row>
    <row r="781044" spans="19:20">
      <c r="S781044" s="33"/>
      <c r="T781044" s="33"/>
    </row>
    <row r="781061" spans="19:20">
      <c r="S781061" s="33"/>
      <c r="T781061" s="33"/>
    </row>
    <row r="781078" spans="19:20">
      <c r="S781078" s="33"/>
      <c r="T781078" s="33"/>
    </row>
    <row r="781095" spans="19:20">
      <c r="S781095" s="33"/>
      <c r="T781095" s="33"/>
    </row>
    <row r="781112" spans="19:20">
      <c r="S781112" s="33"/>
      <c r="T781112" s="33"/>
    </row>
    <row r="781129" spans="19:20">
      <c r="S781129" s="33"/>
      <c r="T781129" s="33"/>
    </row>
    <row r="781146" spans="19:20">
      <c r="S781146" s="33"/>
      <c r="T781146" s="33"/>
    </row>
    <row r="781163" spans="19:20">
      <c r="S781163" s="33"/>
      <c r="T781163" s="33"/>
    </row>
    <row r="781180" spans="19:20">
      <c r="S781180" s="33"/>
      <c r="T781180" s="33"/>
    </row>
    <row r="781197" spans="19:20">
      <c r="S781197" s="33"/>
      <c r="T781197" s="33"/>
    </row>
    <row r="781214" spans="19:20">
      <c r="S781214" s="33"/>
      <c r="T781214" s="33"/>
    </row>
    <row r="781231" spans="19:20">
      <c r="S781231" s="33"/>
      <c r="T781231" s="33"/>
    </row>
    <row r="781248" spans="19:20">
      <c r="S781248" s="33"/>
      <c r="T781248" s="33"/>
    </row>
    <row r="781265" spans="19:20">
      <c r="S781265" s="33"/>
      <c r="T781265" s="33"/>
    </row>
    <row r="781282" spans="19:20">
      <c r="S781282" s="33"/>
      <c r="T781282" s="33"/>
    </row>
    <row r="781299" spans="19:20">
      <c r="S781299" s="33"/>
      <c r="T781299" s="33"/>
    </row>
    <row r="781316" spans="19:20">
      <c r="S781316" s="33"/>
      <c r="T781316" s="33"/>
    </row>
    <row r="781333" spans="19:20">
      <c r="S781333" s="33"/>
      <c r="T781333" s="33"/>
    </row>
    <row r="781350" spans="19:20">
      <c r="S781350" s="33"/>
      <c r="T781350" s="33"/>
    </row>
    <row r="781367" spans="19:20">
      <c r="S781367" s="33"/>
      <c r="T781367" s="33"/>
    </row>
    <row r="781384" spans="19:20">
      <c r="S781384" s="33"/>
      <c r="T781384" s="33"/>
    </row>
    <row r="781401" spans="19:20">
      <c r="S781401" s="33"/>
      <c r="T781401" s="33"/>
    </row>
    <row r="781418" spans="19:20">
      <c r="S781418" s="33"/>
      <c r="T781418" s="33"/>
    </row>
    <row r="781435" spans="19:20">
      <c r="S781435" s="33"/>
      <c r="T781435" s="33"/>
    </row>
    <row r="781452" spans="19:20">
      <c r="S781452" s="33"/>
      <c r="T781452" s="33"/>
    </row>
    <row r="781469" spans="19:20">
      <c r="S781469" s="33"/>
      <c r="T781469" s="33"/>
    </row>
    <row r="781486" spans="19:20">
      <c r="S781486" s="33"/>
      <c r="T781486" s="33"/>
    </row>
    <row r="781503" spans="19:20">
      <c r="S781503" s="33"/>
      <c r="T781503" s="33"/>
    </row>
    <row r="781520" spans="19:20">
      <c r="S781520" s="33"/>
      <c r="T781520" s="33"/>
    </row>
    <row r="781537" spans="19:20">
      <c r="S781537" s="33"/>
      <c r="T781537" s="33"/>
    </row>
    <row r="781554" spans="19:20">
      <c r="S781554" s="33"/>
      <c r="T781554" s="33"/>
    </row>
    <row r="781571" spans="19:20">
      <c r="S781571" s="33"/>
      <c r="T781571" s="33"/>
    </row>
    <row r="781588" spans="19:20">
      <c r="S781588" s="33"/>
      <c r="T781588" s="33"/>
    </row>
    <row r="781605" spans="19:20">
      <c r="S781605" s="33"/>
      <c r="T781605" s="33"/>
    </row>
    <row r="781622" spans="19:20">
      <c r="S781622" s="33"/>
      <c r="T781622" s="33"/>
    </row>
    <row r="781639" spans="19:20">
      <c r="S781639" s="33"/>
      <c r="T781639" s="33"/>
    </row>
    <row r="781656" spans="19:20">
      <c r="S781656" s="33"/>
      <c r="T781656" s="33"/>
    </row>
    <row r="781673" spans="19:20">
      <c r="S781673" s="33"/>
      <c r="T781673" s="33"/>
    </row>
    <row r="781690" spans="19:20">
      <c r="S781690" s="33"/>
      <c r="T781690" s="33"/>
    </row>
    <row r="781707" spans="19:20">
      <c r="S781707" s="33"/>
      <c r="T781707" s="33"/>
    </row>
    <row r="781724" spans="19:20">
      <c r="S781724" s="33"/>
      <c r="T781724" s="33"/>
    </row>
    <row r="781741" spans="19:20">
      <c r="S781741" s="33"/>
      <c r="T781741" s="33"/>
    </row>
    <row r="781758" spans="19:20">
      <c r="S781758" s="33"/>
      <c r="T781758" s="33"/>
    </row>
    <row r="781775" spans="19:20">
      <c r="S781775" s="33"/>
      <c r="T781775" s="33"/>
    </row>
    <row r="781792" spans="19:20">
      <c r="S781792" s="33"/>
      <c r="T781792" s="33"/>
    </row>
    <row r="781809" spans="19:20">
      <c r="S781809" s="33"/>
      <c r="T781809" s="33"/>
    </row>
    <row r="781826" spans="19:20">
      <c r="S781826" s="33"/>
      <c r="T781826" s="33"/>
    </row>
    <row r="781843" spans="19:20">
      <c r="S781843" s="33"/>
      <c r="T781843" s="33"/>
    </row>
    <row r="781860" spans="19:20">
      <c r="S781860" s="33"/>
      <c r="T781860" s="33"/>
    </row>
    <row r="781877" spans="19:20">
      <c r="S781877" s="33"/>
      <c r="T781877" s="33"/>
    </row>
    <row r="781894" spans="19:20">
      <c r="S781894" s="33"/>
      <c r="T781894" s="33"/>
    </row>
    <row r="781911" spans="19:20">
      <c r="S781911" s="33"/>
      <c r="T781911" s="33"/>
    </row>
    <row r="781928" spans="19:20">
      <c r="S781928" s="33"/>
      <c r="T781928" s="33"/>
    </row>
    <row r="781945" spans="19:20">
      <c r="S781945" s="33"/>
      <c r="T781945" s="33"/>
    </row>
    <row r="781962" spans="19:20">
      <c r="S781962" s="33"/>
      <c r="T781962" s="33"/>
    </row>
    <row r="781979" spans="19:20">
      <c r="S781979" s="33"/>
      <c r="T781979" s="33"/>
    </row>
    <row r="781996" spans="19:20">
      <c r="S781996" s="33"/>
      <c r="T781996" s="33"/>
    </row>
    <row r="782013" spans="19:20">
      <c r="S782013" s="33"/>
      <c r="T782013" s="33"/>
    </row>
    <row r="782030" spans="19:20">
      <c r="S782030" s="33"/>
      <c r="T782030" s="33"/>
    </row>
    <row r="782047" spans="19:20">
      <c r="S782047" s="33"/>
      <c r="T782047" s="33"/>
    </row>
    <row r="782064" spans="19:20">
      <c r="S782064" s="33"/>
      <c r="T782064" s="33"/>
    </row>
    <row r="782081" spans="19:20">
      <c r="S782081" s="33"/>
      <c r="T782081" s="33"/>
    </row>
    <row r="782098" spans="19:20">
      <c r="S782098" s="33"/>
      <c r="T782098" s="33"/>
    </row>
    <row r="782115" spans="19:20">
      <c r="S782115" s="33"/>
      <c r="T782115" s="33"/>
    </row>
    <row r="782132" spans="19:20">
      <c r="S782132" s="33"/>
      <c r="T782132" s="33"/>
    </row>
    <row r="782149" spans="19:20">
      <c r="S782149" s="33"/>
      <c r="T782149" s="33"/>
    </row>
    <row r="782166" spans="19:20">
      <c r="S782166" s="33"/>
      <c r="T782166" s="33"/>
    </row>
    <row r="782183" spans="19:20">
      <c r="S782183" s="33"/>
      <c r="T782183" s="33"/>
    </row>
    <row r="782200" spans="19:20">
      <c r="S782200" s="33"/>
      <c r="T782200" s="33"/>
    </row>
    <row r="782217" spans="19:20">
      <c r="S782217" s="33"/>
      <c r="T782217" s="33"/>
    </row>
    <row r="782234" spans="19:20">
      <c r="S782234" s="33"/>
      <c r="T782234" s="33"/>
    </row>
    <row r="782251" spans="19:20">
      <c r="S782251" s="33"/>
      <c r="T782251" s="33"/>
    </row>
    <row r="782268" spans="19:20">
      <c r="S782268" s="33"/>
      <c r="T782268" s="33"/>
    </row>
    <row r="782285" spans="19:20">
      <c r="S782285" s="33"/>
      <c r="T782285" s="33"/>
    </row>
    <row r="782302" spans="19:20">
      <c r="S782302" s="33"/>
      <c r="T782302" s="33"/>
    </row>
    <row r="782319" spans="19:20">
      <c r="S782319" s="33"/>
      <c r="T782319" s="33"/>
    </row>
    <row r="782336" spans="19:20">
      <c r="S782336" s="33"/>
      <c r="T782336" s="33"/>
    </row>
    <row r="782353" spans="19:20">
      <c r="S782353" s="33"/>
      <c r="T782353" s="33"/>
    </row>
    <row r="782370" spans="19:20">
      <c r="S782370" s="33"/>
      <c r="T782370" s="33"/>
    </row>
    <row r="782387" spans="19:20">
      <c r="S782387" s="33"/>
      <c r="T782387" s="33"/>
    </row>
    <row r="782404" spans="19:20">
      <c r="S782404" s="33"/>
      <c r="T782404" s="33"/>
    </row>
    <row r="782421" spans="19:20">
      <c r="S782421" s="33"/>
      <c r="T782421" s="33"/>
    </row>
    <row r="782438" spans="19:20">
      <c r="S782438" s="33"/>
      <c r="T782438" s="33"/>
    </row>
    <row r="782455" spans="19:20">
      <c r="S782455" s="33"/>
      <c r="T782455" s="33"/>
    </row>
    <row r="782472" spans="19:20">
      <c r="S782472" s="33"/>
      <c r="T782472" s="33"/>
    </row>
    <row r="782489" spans="19:20">
      <c r="S782489" s="33"/>
      <c r="T782489" s="33"/>
    </row>
    <row r="782506" spans="19:20">
      <c r="S782506" s="33"/>
      <c r="T782506" s="33"/>
    </row>
    <row r="782523" spans="19:20">
      <c r="S782523" s="33"/>
      <c r="T782523" s="33"/>
    </row>
    <row r="782540" spans="19:20">
      <c r="S782540" s="33"/>
      <c r="T782540" s="33"/>
    </row>
    <row r="782557" spans="19:20">
      <c r="S782557" s="33"/>
      <c r="T782557" s="33"/>
    </row>
    <row r="782574" spans="19:20">
      <c r="S782574" s="33"/>
      <c r="T782574" s="33"/>
    </row>
    <row r="782591" spans="19:20">
      <c r="S782591" s="33"/>
      <c r="T782591" s="33"/>
    </row>
    <row r="782608" spans="19:20">
      <c r="S782608" s="33"/>
      <c r="T782608" s="33"/>
    </row>
    <row r="782625" spans="19:20">
      <c r="S782625" s="33"/>
      <c r="T782625" s="33"/>
    </row>
    <row r="782642" spans="19:20">
      <c r="S782642" s="33"/>
      <c r="T782642" s="33"/>
    </row>
    <row r="782659" spans="19:20">
      <c r="S782659" s="33"/>
      <c r="T782659" s="33"/>
    </row>
    <row r="782676" spans="19:20">
      <c r="S782676" s="33"/>
      <c r="T782676" s="33"/>
    </row>
    <row r="782693" spans="19:20">
      <c r="S782693" s="33"/>
      <c r="T782693" s="33"/>
    </row>
    <row r="782710" spans="19:20">
      <c r="S782710" s="33"/>
      <c r="T782710" s="33"/>
    </row>
    <row r="782727" spans="19:20">
      <c r="S782727" s="33"/>
      <c r="T782727" s="33"/>
    </row>
    <row r="782744" spans="19:20">
      <c r="S782744" s="33"/>
      <c r="T782744" s="33"/>
    </row>
    <row r="782761" spans="19:20">
      <c r="S782761" s="33"/>
      <c r="T782761" s="33"/>
    </row>
    <row r="782778" spans="19:20">
      <c r="S782778" s="33"/>
      <c r="T782778" s="33"/>
    </row>
    <row r="782795" spans="19:20">
      <c r="S782795" s="33"/>
      <c r="T782795" s="33"/>
    </row>
    <row r="782812" spans="19:20">
      <c r="S782812" s="33"/>
      <c r="T782812" s="33"/>
    </row>
    <row r="782829" spans="19:20">
      <c r="S782829" s="33"/>
      <c r="T782829" s="33"/>
    </row>
    <row r="782846" spans="19:20">
      <c r="S782846" s="33"/>
      <c r="T782846" s="33"/>
    </row>
    <row r="782863" spans="19:20">
      <c r="S782863" s="33"/>
      <c r="T782863" s="33"/>
    </row>
    <row r="782880" spans="19:20">
      <c r="S782880" s="33"/>
      <c r="T782880" s="33"/>
    </row>
    <row r="782897" spans="19:20">
      <c r="S782897" s="33"/>
      <c r="T782897" s="33"/>
    </row>
    <row r="782914" spans="19:20">
      <c r="S782914" s="33"/>
      <c r="T782914" s="33"/>
    </row>
    <row r="782931" spans="19:20">
      <c r="S782931" s="33"/>
      <c r="T782931" s="33"/>
    </row>
    <row r="782948" spans="19:20">
      <c r="S782948" s="33"/>
      <c r="T782948" s="33"/>
    </row>
    <row r="782965" spans="19:20">
      <c r="S782965" s="33"/>
      <c r="T782965" s="33"/>
    </row>
    <row r="782982" spans="19:20">
      <c r="S782982" s="33"/>
      <c r="T782982" s="33"/>
    </row>
    <row r="782999" spans="19:20">
      <c r="S782999" s="33"/>
      <c r="T782999" s="33"/>
    </row>
    <row r="783016" spans="19:20">
      <c r="S783016" s="33"/>
      <c r="T783016" s="33"/>
    </row>
    <row r="783033" spans="19:20">
      <c r="S783033" s="33"/>
      <c r="T783033" s="33"/>
    </row>
    <row r="783050" spans="19:20">
      <c r="S783050" s="33"/>
      <c r="T783050" s="33"/>
    </row>
    <row r="783067" spans="19:20">
      <c r="S783067" s="33"/>
      <c r="T783067" s="33"/>
    </row>
    <row r="783084" spans="19:20">
      <c r="S783084" s="33"/>
      <c r="T783084" s="33"/>
    </row>
    <row r="783101" spans="19:20">
      <c r="S783101" s="33"/>
      <c r="T783101" s="33"/>
    </row>
    <row r="783118" spans="19:20">
      <c r="S783118" s="33"/>
      <c r="T783118" s="33"/>
    </row>
    <row r="783135" spans="19:20">
      <c r="S783135" s="33"/>
      <c r="T783135" s="33"/>
    </row>
    <row r="783152" spans="19:20">
      <c r="S783152" s="33"/>
      <c r="T783152" s="33"/>
    </row>
    <row r="783169" spans="19:20">
      <c r="S783169" s="33"/>
      <c r="T783169" s="33"/>
    </row>
    <row r="783186" spans="19:20">
      <c r="S783186" s="33"/>
      <c r="T783186" s="33"/>
    </row>
    <row r="783203" spans="19:20">
      <c r="S783203" s="33"/>
      <c r="T783203" s="33"/>
    </row>
    <row r="783220" spans="19:20">
      <c r="S783220" s="33"/>
      <c r="T783220" s="33"/>
    </row>
    <row r="783237" spans="19:20">
      <c r="S783237" s="33"/>
      <c r="T783237" s="33"/>
    </row>
    <row r="783254" spans="19:20">
      <c r="S783254" s="33"/>
      <c r="T783254" s="33"/>
    </row>
    <row r="783271" spans="19:20">
      <c r="S783271" s="33"/>
      <c r="T783271" s="33"/>
    </row>
    <row r="783288" spans="19:20">
      <c r="S783288" s="33"/>
      <c r="T783288" s="33"/>
    </row>
    <row r="783305" spans="19:20">
      <c r="S783305" s="33"/>
      <c r="T783305" s="33"/>
    </row>
    <row r="783322" spans="19:20">
      <c r="S783322" s="33"/>
      <c r="T783322" s="33"/>
    </row>
    <row r="783339" spans="19:20">
      <c r="S783339" s="33"/>
      <c r="T783339" s="33"/>
    </row>
    <row r="783356" spans="19:20">
      <c r="S783356" s="33"/>
      <c r="T783356" s="33"/>
    </row>
    <row r="783373" spans="19:20">
      <c r="S783373" s="33"/>
      <c r="T783373" s="33"/>
    </row>
    <row r="783390" spans="19:20">
      <c r="S783390" s="33"/>
      <c r="T783390" s="33"/>
    </row>
    <row r="783407" spans="19:20">
      <c r="S783407" s="33"/>
      <c r="T783407" s="33"/>
    </row>
    <row r="783424" spans="19:20">
      <c r="S783424" s="33"/>
      <c r="T783424" s="33"/>
    </row>
    <row r="783441" spans="19:20">
      <c r="S783441" s="33"/>
      <c r="T783441" s="33"/>
    </row>
    <row r="783458" spans="19:20">
      <c r="S783458" s="33"/>
      <c r="T783458" s="33"/>
    </row>
    <row r="783475" spans="19:20">
      <c r="S783475" s="33"/>
      <c r="T783475" s="33"/>
    </row>
    <row r="783492" spans="19:20">
      <c r="S783492" s="33"/>
      <c r="T783492" s="33"/>
    </row>
    <row r="783509" spans="19:20">
      <c r="S783509" s="33"/>
      <c r="T783509" s="33"/>
    </row>
    <row r="783526" spans="19:20">
      <c r="S783526" s="33"/>
      <c r="T783526" s="33"/>
    </row>
    <row r="783543" spans="19:20">
      <c r="S783543" s="33"/>
      <c r="T783543" s="33"/>
    </row>
    <row r="783560" spans="19:20">
      <c r="S783560" s="33"/>
      <c r="T783560" s="33"/>
    </row>
    <row r="783577" spans="19:20">
      <c r="S783577" s="33"/>
      <c r="T783577" s="33"/>
    </row>
    <row r="783594" spans="19:20">
      <c r="S783594" s="33"/>
      <c r="T783594" s="33"/>
    </row>
    <row r="783611" spans="19:20">
      <c r="S783611" s="33"/>
      <c r="T783611" s="33"/>
    </row>
    <row r="783628" spans="19:20">
      <c r="S783628" s="33"/>
      <c r="T783628" s="33"/>
    </row>
    <row r="783645" spans="19:20">
      <c r="S783645" s="33"/>
      <c r="T783645" s="33"/>
    </row>
    <row r="783662" spans="19:20">
      <c r="S783662" s="33"/>
      <c r="T783662" s="33"/>
    </row>
    <row r="783679" spans="19:20">
      <c r="S783679" s="33"/>
      <c r="T783679" s="33"/>
    </row>
    <row r="783696" spans="19:20">
      <c r="S783696" s="33"/>
      <c r="T783696" s="33"/>
    </row>
    <row r="783713" spans="19:20">
      <c r="S783713" s="33"/>
      <c r="T783713" s="33"/>
    </row>
    <row r="783730" spans="19:20">
      <c r="S783730" s="33"/>
      <c r="T783730" s="33"/>
    </row>
    <row r="783747" spans="19:20">
      <c r="S783747" s="33"/>
      <c r="T783747" s="33"/>
    </row>
    <row r="783764" spans="19:20">
      <c r="S783764" s="33"/>
      <c r="T783764" s="33"/>
    </row>
    <row r="783781" spans="19:20">
      <c r="S783781" s="33"/>
      <c r="T783781" s="33"/>
    </row>
    <row r="783798" spans="19:20">
      <c r="S783798" s="33"/>
      <c r="T783798" s="33"/>
    </row>
    <row r="783815" spans="19:20">
      <c r="S783815" s="33"/>
      <c r="T783815" s="33"/>
    </row>
    <row r="783832" spans="19:20">
      <c r="S783832" s="33"/>
      <c r="T783832" s="33"/>
    </row>
    <row r="783849" spans="19:20">
      <c r="S783849" s="33"/>
      <c r="T783849" s="33"/>
    </row>
    <row r="783866" spans="19:20">
      <c r="S783866" s="33"/>
      <c r="T783866" s="33"/>
    </row>
    <row r="783883" spans="19:20">
      <c r="S783883" s="33"/>
      <c r="T783883" s="33"/>
    </row>
    <row r="783900" spans="19:20">
      <c r="S783900" s="33"/>
      <c r="T783900" s="33"/>
    </row>
    <row r="783917" spans="19:20">
      <c r="S783917" s="33"/>
      <c r="T783917" s="33"/>
    </row>
    <row r="783934" spans="19:20">
      <c r="S783934" s="33"/>
      <c r="T783934" s="33"/>
    </row>
    <row r="783951" spans="19:20">
      <c r="S783951" s="33"/>
      <c r="T783951" s="33"/>
    </row>
    <row r="783968" spans="19:20">
      <c r="S783968" s="33"/>
      <c r="T783968" s="33"/>
    </row>
    <row r="783985" spans="19:20">
      <c r="S783985" s="33"/>
      <c r="T783985" s="33"/>
    </row>
    <row r="784002" spans="19:20">
      <c r="S784002" s="33"/>
      <c r="T784002" s="33"/>
    </row>
    <row r="784019" spans="19:20">
      <c r="S784019" s="33"/>
      <c r="T784019" s="33"/>
    </row>
    <row r="784036" spans="19:20">
      <c r="S784036" s="33"/>
      <c r="T784036" s="33"/>
    </row>
    <row r="784053" spans="19:20">
      <c r="S784053" s="33"/>
      <c r="T784053" s="33"/>
    </row>
    <row r="784070" spans="19:20">
      <c r="S784070" s="33"/>
      <c r="T784070" s="33"/>
    </row>
    <row r="784087" spans="19:20">
      <c r="S784087" s="33"/>
      <c r="T784087" s="33"/>
    </row>
    <row r="784104" spans="19:20">
      <c r="S784104" s="33"/>
      <c r="T784104" s="33"/>
    </row>
    <row r="784121" spans="19:20">
      <c r="S784121" s="33"/>
      <c r="T784121" s="33"/>
    </row>
    <row r="784138" spans="19:20">
      <c r="S784138" s="33"/>
      <c r="T784138" s="33"/>
    </row>
    <row r="784155" spans="19:20">
      <c r="S784155" s="33"/>
      <c r="T784155" s="33"/>
    </row>
    <row r="784172" spans="19:20">
      <c r="S784172" s="33"/>
      <c r="T784172" s="33"/>
    </row>
    <row r="784189" spans="19:20">
      <c r="S784189" s="33"/>
      <c r="T784189" s="33"/>
    </row>
    <row r="784206" spans="19:20">
      <c r="S784206" s="33"/>
      <c r="T784206" s="33"/>
    </row>
    <row r="784223" spans="19:20">
      <c r="S784223" s="33"/>
      <c r="T784223" s="33"/>
    </row>
    <row r="784240" spans="19:20">
      <c r="S784240" s="33"/>
      <c r="T784240" s="33"/>
    </row>
    <row r="784257" spans="19:20">
      <c r="S784257" s="33"/>
      <c r="T784257" s="33"/>
    </row>
    <row r="784274" spans="19:20">
      <c r="S784274" s="33"/>
      <c r="T784274" s="33"/>
    </row>
    <row r="784291" spans="19:20">
      <c r="S784291" s="33"/>
      <c r="T784291" s="33"/>
    </row>
    <row r="784308" spans="19:20">
      <c r="S784308" s="33"/>
      <c r="T784308" s="33"/>
    </row>
    <row r="784325" spans="19:20">
      <c r="S784325" s="33"/>
      <c r="T784325" s="33"/>
    </row>
    <row r="784342" spans="19:20">
      <c r="S784342" s="33"/>
      <c r="T784342" s="33"/>
    </row>
    <row r="784359" spans="19:20">
      <c r="S784359" s="33"/>
      <c r="T784359" s="33"/>
    </row>
    <row r="784376" spans="19:20">
      <c r="S784376" s="33"/>
      <c r="T784376" s="33"/>
    </row>
    <row r="784393" spans="19:20">
      <c r="S784393" s="33"/>
      <c r="T784393" s="33"/>
    </row>
    <row r="784410" spans="19:20">
      <c r="S784410" s="33"/>
      <c r="T784410" s="33"/>
    </row>
    <row r="784427" spans="19:20">
      <c r="S784427" s="33"/>
      <c r="T784427" s="33"/>
    </row>
    <row r="784444" spans="19:20">
      <c r="S784444" s="33"/>
      <c r="T784444" s="33"/>
    </row>
    <row r="784461" spans="19:20">
      <c r="S784461" s="33"/>
      <c r="T784461" s="33"/>
    </row>
    <row r="784478" spans="19:20">
      <c r="S784478" s="33"/>
      <c r="T784478" s="33"/>
    </row>
    <row r="784495" spans="19:20">
      <c r="S784495" s="33"/>
      <c r="T784495" s="33"/>
    </row>
    <row r="784512" spans="19:20">
      <c r="S784512" s="33"/>
      <c r="T784512" s="33"/>
    </row>
    <row r="784529" spans="19:20">
      <c r="S784529" s="33"/>
      <c r="T784529" s="33"/>
    </row>
    <row r="784546" spans="19:20">
      <c r="S784546" s="33"/>
      <c r="T784546" s="33"/>
    </row>
    <row r="784563" spans="19:20">
      <c r="S784563" s="33"/>
      <c r="T784563" s="33"/>
    </row>
    <row r="784580" spans="19:20">
      <c r="S784580" s="33"/>
      <c r="T784580" s="33"/>
    </row>
    <row r="784597" spans="19:20">
      <c r="S784597" s="33"/>
      <c r="T784597" s="33"/>
    </row>
    <row r="784614" spans="19:20">
      <c r="S784614" s="33"/>
      <c r="T784614" s="33"/>
    </row>
    <row r="784631" spans="19:20">
      <c r="S784631" s="33"/>
      <c r="T784631" s="33"/>
    </row>
    <row r="784648" spans="19:20">
      <c r="S784648" s="33"/>
      <c r="T784648" s="33"/>
    </row>
    <row r="784665" spans="19:20">
      <c r="S784665" s="33"/>
      <c r="T784665" s="33"/>
    </row>
    <row r="784682" spans="19:20">
      <c r="S784682" s="33"/>
      <c r="T784682" s="33"/>
    </row>
    <row r="784699" spans="19:20">
      <c r="S784699" s="33"/>
      <c r="T784699" s="33"/>
    </row>
    <row r="784716" spans="19:20">
      <c r="S784716" s="33"/>
      <c r="T784716" s="33"/>
    </row>
    <row r="784733" spans="19:20">
      <c r="S784733" s="33"/>
      <c r="T784733" s="33"/>
    </row>
    <row r="784750" spans="19:20">
      <c r="S784750" s="33"/>
      <c r="T784750" s="33"/>
    </row>
    <row r="784767" spans="19:20">
      <c r="S784767" s="33"/>
      <c r="T784767" s="33"/>
    </row>
    <row r="784784" spans="19:20">
      <c r="S784784" s="33"/>
      <c r="T784784" s="33"/>
    </row>
    <row r="784801" spans="19:20">
      <c r="S784801" s="33"/>
      <c r="T784801" s="33"/>
    </row>
    <row r="784818" spans="19:20">
      <c r="S784818" s="33"/>
      <c r="T784818" s="33"/>
    </row>
    <row r="784835" spans="19:20">
      <c r="S784835" s="33"/>
      <c r="T784835" s="33"/>
    </row>
    <row r="784852" spans="19:20">
      <c r="S784852" s="33"/>
      <c r="T784852" s="33"/>
    </row>
    <row r="784869" spans="19:20">
      <c r="S784869" s="33"/>
      <c r="T784869" s="33"/>
    </row>
    <row r="784886" spans="19:20">
      <c r="S784886" s="33"/>
      <c r="T784886" s="33"/>
    </row>
    <row r="784903" spans="19:20">
      <c r="S784903" s="33"/>
      <c r="T784903" s="33"/>
    </row>
    <row r="784920" spans="19:20">
      <c r="S784920" s="33"/>
      <c r="T784920" s="33"/>
    </row>
    <row r="784937" spans="19:20">
      <c r="S784937" s="33"/>
      <c r="T784937" s="33"/>
    </row>
    <row r="784954" spans="19:20">
      <c r="S784954" s="33"/>
      <c r="T784954" s="33"/>
    </row>
    <row r="784971" spans="19:20">
      <c r="S784971" s="33"/>
      <c r="T784971" s="33"/>
    </row>
    <row r="784988" spans="19:20">
      <c r="S784988" s="33"/>
      <c r="T784988" s="33"/>
    </row>
    <row r="785005" spans="19:20">
      <c r="S785005" s="33"/>
      <c r="T785005" s="33"/>
    </row>
    <row r="785022" spans="19:20">
      <c r="S785022" s="33"/>
      <c r="T785022" s="33"/>
    </row>
    <row r="785039" spans="19:20">
      <c r="S785039" s="33"/>
      <c r="T785039" s="33"/>
    </row>
    <row r="785056" spans="19:20">
      <c r="S785056" s="33"/>
      <c r="T785056" s="33"/>
    </row>
    <row r="785073" spans="19:20">
      <c r="S785073" s="33"/>
      <c r="T785073" s="33"/>
    </row>
    <row r="785090" spans="19:20">
      <c r="S785090" s="33"/>
      <c r="T785090" s="33"/>
    </row>
    <row r="785107" spans="19:20">
      <c r="S785107" s="33"/>
      <c r="T785107" s="33"/>
    </row>
    <row r="785124" spans="19:20">
      <c r="S785124" s="33"/>
      <c r="T785124" s="33"/>
    </row>
    <row r="785141" spans="19:20">
      <c r="S785141" s="33"/>
      <c r="T785141" s="33"/>
    </row>
    <row r="785158" spans="19:20">
      <c r="S785158" s="33"/>
      <c r="T785158" s="33"/>
    </row>
    <row r="785175" spans="19:20">
      <c r="S785175" s="33"/>
      <c r="T785175" s="33"/>
    </row>
    <row r="785192" spans="19:20">
      <c r="S785192" s="33"/>
      <c r="T785192" s="33"/>
    </row>
    <row r="785209" spans="19:20">
      <c r="S785209" s="33"/>
      <c r="T785209" s="33"/>
    </row>
    <row r="785226" spans="19:20">
      <c r="S785226" s="33"/>
      <c r="T785226" s="33"/>
    </row>
    <row r="785243" spans="19:20">
      <c r="S785243" s="33"/>
      <c r="T785243" s="33"/>
    </row>
    <row r="785260" spans="19:20">
      <c r="S785260" s="33"/>
      <c r="T785260" s="33"/>
    </row>
    <row r="785277" spans="19:20">
      <c r="S785277" s="33"/>
      <c r="T785277" s="33"/>
    </row>
    <row r="785294" spans="19:20">
      <c r="S785294" s="33"/>
      <c r="T785294" s="33"/>
    </row>
    <row r="785311" spans="19:20">
      <c r="S785311" s="33"/>
      <c r="T785311" s="33"/>
    </row>
    <row r="785328" spans="19:20">
      <c r="S785328" s="33"/>
      <c r="T785328" s="33"/>
    </row>
    <row r="785345" spans="19:20">
      <c r="S785345" s="33"/>
      <c r="T785345" s="33"/>
    </row>
    <row r="785362" spans="19:20">
      <c r="S785362" s="33"/>
      <c r="T785362" s="33"/>
    </row>
    <row r="785379" spans="19:20">
      <c r="S785379" s="33"/>
      <c r="T785379" s="33"/>
    </row>
    <row r="785396" spans="19:20">
      <c r="S785396" s="33"/>
      <c r="T785396" s="33"/>
    </row>
    <row r="785413" spans="19:20">
      <c r="S785413" s="33"/>
      <c r="T785413" s="33"/>
    </row>
    <row r="785430" spans="19:20">
      <c r="S785430" s="33"/>
      <c r="T785430" s="33"/>
    </row>
    <row r="785447" spans="19:20">
      <c r="S785447" s="33"/>
      <c r="T785447" s="33"/>
    </row>
    <row r="785464" spans="19:20">
      <c r="S785464" s="33"/>
      <c r="T785464" s="33"/>
    </row>
    <row r="785481" spans="19:20">
      <c r="S785481" s="33"/>
      <c r="T785481" s="33"/>
    </row>
    <row r="785498" spans="19:20">
      <c r="S785498" s="33"/>
      <c r="T785498" s="33"/>
    </row>
    <row r="785515" spans="19:20">
      <c r="S785515" s="33"/>
      <c r="T785515" s="33"/>
    </row>
    <row r="785532" spans="19:20">
      <c r="S785532" s="33"/>
      <c r="T785532" s="33"/>
    </row>
    <row r="785549" spans="19:20">
      <c r="S785549" s="33"/>
      <c r="T785549" s="33"/>
    </row>
    <row r="785566" spans="19:20">
      <c r="S785566" s="33"/>
      <c r="T785566" s="33"/>
    </row>
    <row r="785583" spans="19:20">
      <c r="S785583" s="33"/>
      <c r="T785583" s="33"/>
    </row>
    <row r="785600" spans="19:20">
      <c r="S785600" s="33"/>
      <c r="T785600" s="33"/>
    </row>
    <row r="785617" spans="19:20">
      <c r="S785617" s="33"/>
      <c r="T785617" s="33"/>
    </row>
    <row r="785634" spans="19:20">
      <c r="S785634" s="33"/>
      <c r="T785634" s="33"/>
    </row>
    <row r="785651" spans="19:20">
      <c r="S785651" s="33"/>
      <c r="T785651" s="33"/>
    </row>
    <row r="785668" spans="19:20">
      <c r="S785668" s="33"/>
      <c r="T785668" s="33"/>
    </row>
    <row r="785685" spans="19:20">
      <c r="S785685" s="33"/>
      <c r="T785685" s="33"/>
    </row>
    <row r="785702" spans="19:20">
      <c r="S785702" s="33"/>
      <c r="T785702" s="33"/>
    </row>
    <row r="785719" spans="19:20">
      <c r="S785719" s="33"/>
      <c r="T785719" s="33"/>
    </row>
    <row r="785736" spans="19:20">
      <c r="S785736" s="33"/>
      <c r="T785736" s="33"/>
    </row>
    <row r="785753" spans="19:20">
      <c r="S785753" s="33"/>
      <c r="T785753" s="33"/>
    </row>
    <row r="785770" spans="19:20">
      <c r="S785770" s="33"/>
      <c r="T785770" s="33"/>
    </row>
    <row r="785787" spans="19:20">
      <c r="S785787" s="33"/>
      <c r="T785787" s="33"/>
    </row>
    <row r="785804" spans="19:20">
      <c r="S785804" s="33"/>
      <c r="T785804" s="33"/>
    </row>
    <row r="785821" spans="19:20">
      <c r="S785821" s="33"/>
      <c r="T785821" s="33"/>
    </row>
    <row r="785838" spans="19:20">
      <c r="S785838" s="33"/>
      <c r="T785838" s="33"/>
    </row>
    <row r="785855" spans="19:20">
      <c r="S785855" s="33"/>
      <c r="T785855" s="33"/>
    </row>
    <row r="785872" spans="19:20">
      <c r="S785872" s="33"/>
      <c r="T785872" s="33"/>
    </row>
    <row r="785889" spans="19:20">
      <c r="S785889" s="33"/>
      <c r="T785889" s="33"/>
    </row>
    <row r="785906" spans="19:20">
      <c r="S785906" s="33"/>
      <c r="T785906" s="33"/>
    </row>
    <row r="785923" spans="19:20">
      <c r="S785923" s="33"/>
      <c r="T785923" s="33"/>
    </row>
    <row r="785940" spans="19:20">
      <c r="S785940" s="33"/>
      <c r="T785940" s="33"/>
    </row>
    <row r="785957" spans="19:20">
      <c r="S785957" s="33"/>
      <c r="T785957" s="33"/>
    </row>
    <row r="785974" spans="19:20">
      <c r="S785974" s="33"/>
      <c r="T785974" s="33"/>
    </row>
    <row r="785991" spans="19:20">
      <c r="S785991" s="33"/>
      <c r="T785991" s="33"/>
    </row>
    <row r="786008" spans="19:20">
      <c r="S786008" s="33"/>
      <c r="T786008" s="33"/>
    </row>
    <row r="786025" spans="19:20">
      <c r="S786025" s="33"/>
      <c r="T786025" s="33"/>
    </row>
    <row r="786042" spans="19:20">
      <c r="S786042" s="33"/>
      <c r="T786042" s="33"/>
    </row>
    <row r="786059" spans="19:20">
      <c r="S786059" s="33"/>
      <c r="T786059" s="33"/>
    </row>
    <row r="786076" spans="19:20">
      <c r="S786076" s="33"/>
      <c r="T786076" s="33"/>
    </row>
    <row r="786093" spans="19:20">
      <c r="S786093" s="33"/>
      <c r="T786093" s="33"/>
    </row>
    <row r="786110" spans="19:20">
      <c r="S786110" s="33"/>
      <c r="T786110" s="33"/>
    </row>
    <row r="786127" spans="19:20">
      <c r="S786127" s="33"/>
      <c r="T786127" s="33"/>
    </row>
    <row r="786144" spans="19:20">
      <c r="S786144" s="33"/>
      <c r="T786144" s="33"/>
    </row>
    <row r="786161" spans="19:20">
      <c r="S786161" s="33"/>
      <c r="T786161" s="33"/>
    </row>
    <row r="786178" spans="19:20">
      <c r="S786178" s="33"/>
      <c r="T786178" s="33"/>
    </row>
    <row r="786195" spans="19:20">
      <c r="S786195" s="33"/>
      <c r="T786195" s="33"/>
    </row>
    <row r="786212" spans="19:20">
      <c r="S786212" s="33"/>
      <c r="T786212" s="33"/>
    </row>
    <row r="786229" spans="19:20">
      <c r="S786229" s="33"/>
      <c r="T786229" s="33"/>
    </row>
    <row r="786246" spans="19:20">
      <c r="S786246" s="33"/>
      <c r="T786246" s="33"/>
    </row>
    <row r="786263" spans="19:20">
      <c r="S786263" s="33"/>
      <c r="T786263" s="33"/>
    </row>
    <row r="786280" spans="19:20">
      <c r="S786280" s="33"/>
      <c r="T786280" s="33"/>
    </row>
    <row r="786297" spans="19:20">
      <c r="S786297" s="33"/>
      <c r="T786297" s="33"/>
    </row>
    <row r="786314" spans="19:20">
      <c r="S786314" s="33"/>
      <c r="T786314" s="33"/>
    </row>
    <row r="786331" spans="19:20">
      <c r="S786331" s="33"/>
      <c r="T786331" s="33"/>
    </row>
    <row r="786348" spans="19:20">
      <c r="S786348" s="33"/>
      <c r="T786348" s="33"/>
    </row>
    <row r="786365" spans="19:20">
      <c r="S786365" s="33"/>
      <c r="T786365" s="33"/>
    </row>
    <row r="786382" spans="19:20">
      <c r="S786382" s="33"/>
      <c r="T786382" s="33"/>
    </row>
    <row r="786399" spans="19:20">
      <c r="S786399" s="33"/>
      <c r="T786399" s="33"/>
    </row>
    <row r="786416" spans="19:20">
      <c r="S786416" s="33"/>
      <c r="T786416" s="33"/>
    </row>
    <row r="786433" spans="19:20">
      <c r="S786433" s="33"/>
      <c r="T786433" s="33"/>
    </row>
    <row r="786450" spans="19:20">
      <c r="S786450" s="33"/>
      <c r="T786450" s="33"/>
    </row>
    <row r="786467" spans="19:20">
      <c r="S786467" s="33"/>
      <c r="T786467" s="33"/>
    </row>
    <row r="786484" spans="19:20">
      <c r="S786484" s="33"/>
      <c r="T786484" s="33"/>
    </row>
    <row r="786501" spans="19:20">
      <c r="S786501" s="33"/>
      <c r="T786501" s="33"/>
    </row>
    <row r="786518" spans="19:20">
      <c r="S786518" s="33"/>
      <c r="T786518" s="33"/>
    </row>
    <row r="786535" spans="19:20">
      <c r="S786535" s="33"/>
      <c r="T786535" s="33"/>
    </row>
    <row r="786552" spans="19:20">
      <c r="S786552" s="33"/>
      <c r="T786552" s="33"/>
    </row>
    <row r="786569" spans="19:20">
      <c r="S786569" s="33"/>
      <c r="T786569" s="33"/>
    </row>
    <row r="786586" spans="19:20">
      <c r="S786586" s="33"/>
      <c r="T786586" s="33"/>
    </row>
    <row r="786603" spans="19:20">
      <c r="S786603" s="33"/>
      <c r="T786603" s="33"/>
    </row>
    <row r="786620" spans="19:20">
      <c r="S786620" s="33"/>
      <c r="T786620" s="33"/>
    </row>
    <row r="786637" spans="19:20">
      <c r="S786637" s="33"/>
      <c r="T786637" s="33"/>
    </row>
    <row r="786654" spans="19:20">
      <c r="S786654" s="33"/>
      <c r="T786654" s="33"/>
    </row>
    <row r="786671" spans="19:20">
      <c r="S786671" s="33"/>
      <c r="T786671" s="33"/>
    </row>
    <row r="786688" spans="19:20">
      <c r="S786688" s="33"/>
      <c r="T786688" s="33"/>
    </row>
    <row r="786705" spans="19:20">
      <c r="S786705" s="33"/>
      <c r="T786705" s="33"/>
    </row>
    <row r="786722" spans="19:20">
      <c r="S786722" s="33"/>
      <c r="T786722" s="33"/>
    </row>
    <row r="786739" spans="19:20">
      <c r="S786739" s="33"/>
      <c r="T786739" s="33"/>
    </row>
    <row r="786756" spans="19:20">
      <c r="S786756" s="33"/>
      <c r="T786756" s="33"/>
    </row>
    <row r="786773" spans="19:20">
      <c r="S786773" s="33"/>
      <c r="T786773" s="33"/>
    </row>
    <row r="786790" spans="19:20">
      <c r="S786790" s="33"/>
      <c r="T786790" s="33"/>
    </row>
    <row r="786807" spans="19:20">
      <c r="S786807" s="33"/>
      <c r="T786807" s="33"/>
    </row>
    <row r="786824" spans="19:20">
      <c r="S786824" s="33"/>
      <c r="T786824" s="33"/>
    </row>
    <row r="786841" spans="19:20">
      <c r="S786841" s="33"/>
      <c r="T786841" s="33"/>
    </row>
    <row r="786858" spans="19:20">
      <c r="S786858" s="33"/>
      <c r="T786858" s="33"/>
    </row>
    <row r="786875" spans="19:20">
      <c r="S786875" s="33"/>
      <c r="T786875" s="33"/>
    </row>
    <row r="786892" spans="19:20">
      <c r="S786892" s="33"/>
      <c r="T786892" s="33"/>
    </row>
    <row r="786909" spans="19:20">
      <c r="S786909" s="33"/>
      <c r="T786909" s="33"/>
    </row>
    <row r="786926" spans="19:20">
      <c r="S786926" s="33"/>
      <c r="T786926" s="33"/>
    </row>
    <row r="786943" spans="19:20">
      <c r="S786943" s="33"/>
      <c r="T786943" s="33"/>
    </row>
    <row r="786960" spans="19:20">
      <c r="S786960" s="33"/>
      <c r="T786960" s="33"/>
    </row>
    <row r="786977" spans="19:20">
      <c r="S786977" s="33"/>
      <c r="T786977" s="33"/>
    </row>
    <row r="786994" spans="19:20">
      <c r="S786994" s="33"/>
      <c r="T786994" s="33"/>
    </row>
    <row r="787011" spans="19:20">
      <c r="S787011" s="33"/>
      <c r="T787011" s="33"/>
    </row>
    <row r="787028" spans="19:20">
      <c r="S787028" s="33"/>
      <c r="T787028" s="33"/>
    </row>
    <row r="787045" spans="19:20">
      <c r="S787045" s="33"/>
      <c r="T787045" s="33"/>
    </row>
    <row r="787062" spans="19:20">
      <c r="S787062" s="33"/>
      <c r="T787062" s="33"/>
    </row>
    <row r="787079" spans="19:20">
      <c r="S787079" s="33"/>
      <c r="T787079" s="33"/>
    </row>
    <row r="787096" spans="19:20">
      <c r="S787096" s="33"/>
      <c r="T787096" s="33"/>
    </row>
    <row r="787113" spans="19:20">
      <c r="S787113" s="33"/>
      <c r="T787113" s="33"/>
    </row>
    <row r="787130" spans="19:20">
      <c r="S787130" s="33"/>
      <c r="T787130" s="33"/>
    </row>
    <row r="787147" spans="19:20">
      <c r="S787147" s="33"/>
      <c r="T787147" s="33"/>
    </row>
    <row r="787164" spans="19:20">
      <c r="S787164" s="33"/>
      <c r="T787164" s="33"/>
    </row>
    <row r="787181" spans="19:20">
      <c r="S787181" s="33"/>
      <c r="T787181" s="33"/>
    </row>
    <row r="787198" spans="19:20">
      <c r="S787198" s="33"/>
      <c r="T787198" s="33"/>
    </row>
    <row r="787215" spans="19:20">
      <c r="S787215" s="33"/>
      <c r="T787215" s="33"/>
    </row>
    <row r="787232" spans="19:20">
      <c r="S787232" s="33"/>
      <c r="T787232" s="33"/>
    </row>
    <row r="787249" spans="19:20">
      <c r="S787249" s="33"/>
      <c r="T787249" s="33"/>
    </row>
    <row r="787266" spans="19:20">
      <c r="S787266" s="33"/>
      <c r="T787266" s="33"/>
    </row>
    <row r="787283" spans="19:20">
      <c r="S787283" s="33"/>
      <c r="T787283" s="33"/>
    </row>
    <row r="787300" spans="19:20">
      <c r="S787300" s="33"/>
      <c r="T787300" s="33"/>
    </row>
    <row r="787317" spans="19:20">
      <c r="S787317" s="33"/>
      <c r="T787317" s="33"/>
    </row>
    <row r="787334" spans="19:20">
      <c r="S787334" s="33"/>
      <c r="T787334" s="33"/>
    </row>
    <row r="787351" spans="19:20">
      <c r="S787351" s="33"/>
      <c r="T787351" s="33"/>
    </row>
    <row r="787368" spans="19:20">
      <c r="S787368" s="33"/>
      <c r="T787368" s="33"/>
    </row>
    <row r="787385" spans="19:20">
      <c r="S787385" s="33"/>
      <c r="T787385" s="33"/>
    </row>
    <row r="787402" spans="19:20">
      <c r="S787402" s="33"/>
      <c r="T787402" s="33"/>
    </row>
    <row r="787419" spans="19:20">
      <c r="S787419" s="33"/>
      <c r="T787419" s="33"/>
    </row>
    <row r="787436" spans="19:20">
      <c r="S787436" s="33"/>
      <c r="T787436" s="33"/>
    </row>
    <row r="787453" spans="19:20">
      <c r="S787453" s="33"/>
      <c r="T787453" s="33"/>
    </row>
    <row r="787470" spans="19:20">
      <c r="S787470" s="33"/>
      <c r="T787470" s="33"/>
    </row>
    <row r="787487" spans="19:20">
      <c r="S787487" s="33"/>
      <c r="T787487" s="33"/>
    </row>
    <row r="787504" spans="19:20">
      <c r="S787504" s="33"/>
      <c r="T787504" s="33"/>
    </row>
    <row r="787521" spans="19:20">
      <c r="S787521" s="33"/>
      <c r="T787521" s="33"/>
    </row>
    <row r="787538" spans="19:20">
      <c r="S787538" s="33"/>
      <c r="T787538" s="33"/>
    </row>
    <row r="787555" spans="19:20">
      <c r="S787555" s="33"/>
      <c r="T787555" s="33"/>
    </row>
    <row r="787572" spans="19:20">
      <c r="S787572" s="33"/>
      <c r="T787572" s="33"/>
    </row>
    <row r="787589" spans="19:20">
      <c r="S787589" s="33"/>
      <c r="T787589" s="33"/>
    </row>
    <row r="787606" spans="19:20">
      <c r="S787606" s="33"/>
      <c r="T787606" s="33"/>
    </row>
    <row r="787623" spans="19:20">
      <c r="S787623" s="33"/>
      <c r="T787623" s="33"/>
    </row>
    <row r="787640" spans="19:20">
      <c r="S787640" s="33"/>
      <c r="T787640" s="33"/>
    </row>
    <row r="787657" spans="19:20">
      <c r="S787657" s="33"/>
      <c r="T787657" s="33"/>
    </row>
    <row r="787674" spans="19:20">
      <c r="S787674" s="33"/>
      <c r="T787674" s="33"/>
    </row>
    <row r="787691" spans="19:20">
      <c r="S787691" s="33"/>
      <c r="T787691" s="33"/>
    </row>
    <row r="787708" spans="19:20">
      <c r="S787708" s="33"/>
      <c r="T787708" s="33"/>
    </row>
    <row r="787725" spans="19:20">
      <c r="S787725" s="33"/>
      <c r="T787725" s="33"/>
    </row>
    <row r="787742" spans="19:20">
      <c r="S787742" s="33"/>
      <c r="T787742" s="33"/>
    </row>
    <row r="787759" spans="19:20">
      <c r="S787759" s="33"/>
      <c r="T787759" s="33"/>
    </row>
    <row r="787776" spans="19:20">
      <c r="S787776" s="33"/>
      <c r="T787776" s="33"/>
    </row>
    <row r="787793" spans="19:20">
      <c r="S787793" s="33"/>
      <c r="T787793" s="33"/>
    </row>
    <row r="787810" spans="19:20">
      <c r="S787810" s="33"/>
      <c r="T787810" s="33"/>
    </row>
    <row r="787827" spans="19:20">
      <c r="S787827" s="33"/>
      <c r="T787827" s="33"/>
    </row>
    <row r="787844" spans="19:20">
      <c r="S787844" s="33"/>
      <c r="T787844" s="33"/>
    </row>
    <row r="787861" spans="19:20">
      <c r="S787861" s="33"/>
      <c r="T787861" s="33"/>
    </row>
    <row r="787878" spans="19:20">
      <c r="S787878" s="33"/>
      <c r="T787878" s="33"/>
    </row>
    <row r="787895" spans="19:20">
      <c r="S787895" s="33"/>
      <c r="T787895" s="33"/>
    </row>
    <row r="787912" spans="19:20">
      <c r="S787912" s="33"/>
      <c r="T787912" s="33"/>
    </row>
    <row r="787929" spans="19:20">
      <c r="S787929" s="33"/>
      <c r="T787929" s="33"/>
    </row>
    <row r="787946" spans="19:20">
      <c r="S787946" s="33"/>
      <c r="T787946" s="33"/>
    </row>
    <row r="787963" spans="19:20">
      <c r="S787963" s="33"/>
      <c r="T787963" s="33"/>
    </row>
    <row r="787980" spans="19:20">
      <c r="S787980" s="33"/>
      <c r="T787980" s="33"/>
    </row>
    <row r="787997" spans="19:20">
      <c r="S787997" s="33"/>
      <c r="T787997" s="33"/>
    </row>
    <row r="788014" spans="19:20">
      <c r="S788014" s="33"/>
      <c r="T788014" s="33"/>
    </row>
    <row r="788031" spans="19:20">
      <c r="S788031" s="33"/>
      <c r="T788031" s="33"/>
    </row>
    <row r="788048" spans="19:20">
      <c r="S788048" s="33"/>
      <c r="T788048" s="33"/>
    </row>
    <row r="788065" spans="19:20">
      <c r="S788065" s="33"/>
      <c r="T788065" s="33"/>
    </row>
    <row r="788082" spans="19:20">
      <c r="S788082" s="33"/>
      <c r="T788082" s="33"/>
    </row>
    <row r="788099" spans="19:20">
      <c r="S788099" s="33"/>
      <c r="T788099" s="33"/>
    </row>
    <row r="788116" spans="19:20">
      <c r="S788116" s="33"/>
      <c r="T788116" s="33"/>
    </row>
    <row r="788133" spans="19:20">
      <c r="S788133" s="33"/>
      <c r="T788133" s="33"/>
    </row>
    <row r="788150" spans="19:20">
      <c r="S788150" s="33"/>
      <c r="T788150" s="33"/>
    </row>
    <row r="788167" spans="19:20">
      <c r="S788167" s="33"/>
      <c r="T788167" s="33"/>
    </row>
    <row r="788184" spans="19:20">
      <c r="S788184" s="33"/>
      <c r="T788184" s="33"/>
    </row>
    <row r="788201" spans="19:20">
      <c r="S788201" s="33"/>
      <c r="T788201" s="33"/>
    </row>
    <row r="788218" spans="19:20">
      <c r="S788218" s="33"/>
      <c r="T788218" s="33"/>
    </row>
    <row r="788235" spans="19:20">
      <c r="S788235" s="33"/>
      <c r="T788235" s="33"/>
    </row>
    <row r="788252" spans="19:20">
      <c r="S788252" s="33"/>
      <c r="T788252" s="33"/>
    </row>
    <row r="788269" spans="19:20">
      <c r="S788269" s="33"/>
      <c r="T788269" s="33"/>
    </row>
    <row r="788286" spans="19:20">
      <c r="S788286" s="33"/>
      <c r="T788286" s="33"/>
    </row>
    <row r="788303" spans="19:20">
      <c r="S788303" s="33"/>
      <c r="T788303" s="33"/>
    </row>
    <row r="788320" spans="19:20">
      <c r="S788320" s="33"/>
      <c r="T788320" s="33"/>
    </row>
    <row r="788337" spans="19:20">
      <c r="S788337" s="33"/>
      <c r="T788337" s="33"/>
    </row>
    <row r="788354" spans="19:20">
      <c r="S788354" s="33"/>
      <c r="T788354" s="33"/>
    </row>
    <row r="788371" spans="19:20">
      <c r="S788371" s="33"/>
      <c r="T788371" s="33"/>
    </row>
    <row r="788388" spans="19:20">
      <c r="S788388" s="33"/>
      <c r="T788388" s="33"/>
    </row>
    <row r="788405" spans="19:20">
      <c r="S788405" s="33"/>
      <c r="T788405" s="33"/>
    </row>
    <row r="788422" spans="19:20">
      <c r="S788422" s="33"/>
      <c r="T788422" s="33"/>
    </row>
    <row r="788439" spans="19:20">
      <c r="S788439" s="33"/>
      <c r="T788439" s="33"/>
    </row>
    <row r="788456" spans="19:20">
      <c r="S788456" s="33"/>
      <c r="T788456" s="33"/>
    </row>
    <row r="788473" spans="19:20">
      <c r="S788473" s="33"/>
      <c r="T788473" s="33"/>
    </row>
    <row r="788490" spans="19:20">
      <c r="S788490" s="33"/>
      <c r="T788490" s="33"/>
    </row>
    <row r="788507" spans="19:20">
      <c r="S788507" s="33"/>
      <c r="T788507" s="33"/>
    </row>
    <row r="788524" spans="19:20">
      <c r="S788524" s="33"/>
      <c r="T788524" s="33"/>
    </row>
    <row r="788541" spans="19:20">
      <c r="S788541" s="33"/>
      <c r="T788541" s="33"/>
    </row>
    <row r="788558" spans="19:20">
      <c r="S788558" s="33"/>
      <c r="T788558" s="33"/>
    </row>
    <row r="788575" spans="19:20">
      <c r="S788575" s="33"/>
      <c r="T788575" s="33"/>
    </row>
    <row r="788592" spans="19:20">
      <c r="S788592" s="33"/>
      <c r="T788592" s="33"/>
    </row>
    <row r="788609" spans="19:20">
      <c r="S788609" s="33"/>
      <c r="T788609" s="33"/>
    </row>
    <row r="788626" spans="19:20">
      <c r="S788626" s="33"/>
      <c r="T788626" s="33"/>
    </row>
    <row r="788643" spans="19:20">
      <c r="S788643" s="33"/>
      <c r="T788643" s="33"/>
    </row>
    <row r="788660" spans="19:20">
      <c r="S788660" s="33"/>
      <c r="T788660" s="33"/>
    </row>
    <row r="788677" spans="19:20">
      <c r="S788677" s="33"/>
      <c r="T788677" s="33"/>
    </row>
    <row r="788694" spans="19:20">
      <c r="S788694" s="33"/>
      <c r="T788694" s="33"/>
    </row>
    <row r="788711" spans="19:20">
      <c r="S788711" s="33"/>
      <c r="T788711" s="33"/>
    </row>
    <row r="788728" spans="19:20">
      <c r="S788728" s="33"/>
      <c r="T788728" s="33"/>
    </row>
    <row r="788745" spans="19:20">
      <c r="S788745" s="33"/>
      <c r="T788745" s="33"/>
    </row>
    <row r="788762" spans="19:20">
      <c r="S788762" s="33"/>
      <c r="T788762" s="33"/>
    </row>
    <row r="788779" spans="19:20">
      <c r="S788779" s="33"/>
      <c r="T788779" s="33"/>
    </row>
    <row r="788796" spans="19:20">
      <c r="S788796" s="33"/>
      <c r="T788796" s="33"/>
    </row>
    <row r="788813" spans="19:20">
      <c r="S788813" s="33"/>
      <c r="T788813" s="33"/>
    </row>
    <row r="788830" spans="19:20">
      <c r="S788830" s="33"/>
      <c r="T788830" s="33"/>
    </row>
    <row r="788847" spans="19:20">
      <c r="S788847" s="33"/>
      <c r="T788847" s="33"/>
    </row>
    <row r="788864" spans="19:20">
      <c r="S788864" s="33"/>
      <c r="T788864" s="33"/>
    </row>
    <row r="788881" spans="19:20">
      <c r="S788881" s="33"/>
      <c r="T788881" s="33"/>
    </row>
    <row r="788898" spans="19:20">
      <c r="S788898" s="33"/>
      <c r="T788898" s="33"/>
    </row>
    <row r="788915" spans="19:20">
      <c r="S788915" s="33"/>
      <c r="T788915" s="33"/>
    </row>
    <row r="788932" spans="19:20">
      <c r="S788932" s="33"/>
      <c r="T788932" s="33"/>
    </row>
    <row r="788949" spans="19:20">
      <c r="S788949" s="33"/>
      <c r="T788949" s="33"/>
    </row>
    <row r="788966" spans="19:20">
      <c r="S788966" s="33"/>
      <c r="T788966" s="33"/>
    </row>
    <row r="788983" spans="19:20">
      <c r="S788983" s="33"/>
      <c r="T788983" s="33"/>
    </row>
    <row r="789000" spans="19:20">
      <c r="S789000" s="33"/>
      <c r="T789000" s="33"/>
    </row>
    <row r="789017" spans="19:20">
      <c r="S789017" s="33"/>
      <c r="T789017" s="33"/>
    </row>
    <row r="789034" spans="19:20">
      <c r="S789034" s="33"/>
      <c r="T789034" s="33"/>
    </row>
    <row r="789051" spans="19:20">
      <c r="S789051" s="33"/>
      <c r="T789051" s="33"/>
    </row>
    <row r="789068" spans="19:20">
      <c r="S789068" s="33"/>
      <c r="T789068" s="33"/>
    </row>
    <row r="789085" spans="19:20">
      <c r="S789085" s="33"/>
      <c r="T789085" s="33"/>
    </row>
    <row r="789102" spans="19:20">
      <c r="S789102" s="33"/>
      <c r="T789102" s="33"/>
    </row>
    <row r="789119" spans="19:20">
      <c r="S789119" s="33"/>
      <c r="T789119" s="33"/>
    </row>
    <row r="789136" spans="19:20">
      <c r="S789136" s="33"/>
      <c r="T789136" s="33"/>
    </row>
    <row r="789153" spans="19:20">
      <c r="S789153" s="33"/>
      <c r="T789153" s="33"/>
    </row>
    <row r="789170" spans="19:20">
      <c r="S789170" s="33"/>
      <c r="T789170" s="33"/>
    </row>
    <row r="789187" spans="19:20">
      <c r="S789187" s="33"/>
      <c r="T789187" s="33"/>
    </row>
    <row r="789204" spans="19:20">
      <c r="S789204" s="33"/>
      <c r="T789204" s="33"/>
    </row>
    <row r="789221" spans="19:20">
      <c r="S789221" s="33"/>
      <c r="T789221" s="33"/>
    </row>
    <row r="789238" spans="19:20">
      <c r="S789238" s="33"/>
      <c r="T789238" s="33"/>
    </row>
    <row r="789255" spans="19:20">
      <c r="S789255" s="33"/>
      <c r="T789255" s="33"/>
    </row>
    <row r="789272" spans="19:20">
      <c r="S789272" s="33"/>
      <c r="T789272" s="33"/>
    </row>
    <row r="789289" spans="19:20">
      <c r="S789289" s="33"/>
      <c r="T789289" s="33"/>
    </row>
    <row r="789306" spans="19:20">
      <c r="S789306" s="33"/>
      <c r="T789306" s="33"/>
    </row>
    <row r="789323" spans="19:20">
      <c r="S789323" s="33"/>
      <c r="T789323" s="33"/>
    </row>
    <row r="789340" spans="19:20">
      <c r="S789340" s="33"/>
      <c r="T789340" s="33"/>
    </row>
    <row r="789357" spans="19:20">
      <c r="S789357" s="33"/>
      <c r="T789357" s="33"/>
    </row>
    <row r="789374" spans="19:20">
      <c r="S789374" s="33"/>
      <c r="T789374" s="33"/>
    </row>
    <row r="789391" spans="19:20">
      <c r="S789391" s="33"/>
      <c r="T789391" s="33"/>
    </row>
    <row r="789408" spans="19:20">
      <c r="S789408" s="33"/>
      <c r="T789408" s="33"/>
    </row>
    <row r="789425" spans="19:20">
      <c r="S789425" s="33"/>
      <c r="T789425" s="33"/>
    </row>
    <row r="789442" spans="19:20">
      <c r="S789442" s="33"/>
      <c r="T789442" s="33"/>
    </row>
    <row r="789459" spans="19:20">
      <c r="S789459" s="33"/>
      <c r="T789459" s="33"/>
    </row>
    <row r="789476" spans="19:20">
      <c r="S789476" s="33"/>
      <c r="T789476" s="33"/>
    </row>
    <row r="789493" spans="19:20">
      <c r="S789493" s="33"/>
      <c r="T789493" s="33"/>
    </row>
    <row r="789510" spans="19:20">
      <c r="S789510" s="33"/>
      <c r="T789510" s="33"/>
    </row>
    <row r="789527" spans="19:20">
      <c r="S789527" s="33"/>
      <c r="T789527" s="33"/>
    </row>
    <row r="789544" spans="19:20">
      <c r="S789544" s="33"/>
      <c r="T789544" s="33"/>
    </row>
    <row r="789561" spans="19:20">
      <c r="S789561" s="33"/>
      <c r="T789561" s="33"/>
    </row>
    <row r="789578" spans="19:20">
      <c r="S789578" s="33"/>
      <c r="T789578" s="33"/>
    </row>
    <row r="789595" spans="19:20">
      <c r="S789595" s="33"/>
      <c r="T789595" s="33"/>
    </row>
    <row r="789612" spans="19:20">
      <c r="S789612" s="33"/>
      <c r="T789612" s="33"/>
    </row>
    <row r="789629" spans="19:20">
      <c r="S789629" s="33"/>
      <c r="T789629" s="33"/>
    </row>
    <row r="789646" spans="19:20">
      <c r="S789646" s="33"/>
      <c r="T789646" s="33"/>
    </row>
    <row r="789663" spans="19:20">
      <c r="S789663" s="33"/>
      <c r="T789663" s="33"/>
    </row>
    <row r="789680" spans="19:20">
      <c r="S789680" s="33"/>
      <c r="T789680" s="33"/>
    </row>
    <row r="789697" spans="19:20">
      <c r="S789697" s="33"/>
      <c r="T789697" s="33"/>
    </row>
    <row r="789714" spans="19:20">
      <c r="S789714" s="33"/>
      <c r="T789714" s="33"/>
    </row>
    <row r="789731" spans="19:20">
      <c r="S789731" s="33"/>
      <c r="T789731" s="33"/>
    </row>
    <row r="789748" spans="19:20">
      <c r="S789748" s="33"/>
      <c r="T789748" s="33"/>
    </row>
    <row r="789765" spans="19:20">
      <c r="S789765" s="33"/>
      <c r="T789765" s="33"/>
    </row>
    <row r="789782" spans="19:20">
      <c r="S789782" s="33"/>
      <c r="T789782" s="33"/>
    </row>
    <row r="789799" spans="19:20">
      <c r="S789799" s="33"/>
      <c r="T789799" s="33"/>
    </row>
    <row r="789816" spans="19:20">
      <c r="S789816" s="33"/>
      <c r="T789816" s="33"/>
    </row>
    <row r="789833" spans="19:20">
      <c r="S789833" s="33"/>
      <c r="T789833" s="33"/>
    </row>
    <row r="789850" spans="19:20">
      <c r="S789850" s="33"/>
      <c r="T789850" s="33"/>
    </row>
    <row r="789867" spans="19:20">
      <c r="S789867" s="33"/>
      <c r="T789867" s="33"/>
    </row>
    <row r="789884" spans="19:20">
      <c r="S789884" s="33"/>
      <c r="T789884" s="33"/>
    </row>
    <row r="789901" spans="19:20">
      <c r="S789901" s="33"/>
      <c r="T789901" s="33"/>
    </row>
    <row r="789918" spans="19:20">
      <c r="S789918" s="33"/>
      <c r="T789918" s="33"/>
    </row>
    <row r="789935" spans="19:20">
      <c r="S789935" s="33"/>
      <c r="T789935" s="33"/>
    </row>
    <row r="789952" spans="19:20">
      <c r="S789952" s="33"/>
      <c r="T789952" s="33"/>
    </row>
    <row r="789969" spans="19:20">
      <c r="S789969" s="33"/>
      <c r="T789969" s="33"/>
    </row>
    <row r="789986" spans="19:20">
      <c r="S789986" s="33"/>
      <c r="T789986" s="33"/>
    </row>
    <row r="790003" spans="19:20">
      <c r="S790003" s="33"/>
      <c r="T790003" s="33"/>
    </row>
    <row r="790020" spans="19:20">
      <c r="S790020" s="33"/>
      <c r="T790020" s="33"/>
    </row>
    <row r="790037" spans="19:20">
      <c r="S790037" s="33"/>
      <c r="T790037" s="33"/>
    </row>
    <row r="790054" spans="19:20">
      <c r="S790054" s="33"/>
      <c r="T790054" s="33"/>
    </row>
    <row r="790071" spans="19:20">
      <c r="S790071" s="33"/>
      <c r="T790071" s="33"/>
    </row>
    <row r="790088" spans="19:20">
      <c r="S790088" s="33"/>
      <c r="T790088" s="33"/>
    </row>
    <row r="790105" spans="19:20">
      <c r="S790105" s="33"/>
      <c r="T790105" s="33"/>
    </row>
    <row r="790122" spans="19:20">
      <c r="S790122" s="33"/>
      <c r="T790122" s="33"/>
    </row>
    <row r="790139" spans="19:20">
      <c r="S790139" s="33"/>
      <c r="T790139" s="33"/>
    </row>
    <row r="790156" spans="19:20">
      <c r="S790156" s="33"/>
      <c r="T790156" s="33"/>
    </row>
    <row r="790173" spans="19:20">
      <c r="S790173" s="33"/>
      <c r="T790173" s="33"/>
    </row>
    <row r="790190" spans="19:20">
      <c r="S790190" s="33"/>
      <c r="T790190" s="33"/>
    </row>
    <row r="790207" spans="19:20">
      <c r="S790207" s="33"/>
      <c r="T790207" s="33"/>
    </row>
    <row r="790224" spans="19:20">
      <c r="S790224" s="33"/>
      <c r="T790224" s="33"/>
    </row>
    <row r="790241" spans="19:20">
      <c r="S790241" s="33"/>
      <c r="T790241" s="33"/>
    </row>
    <row r="790258" spans="19:20">
      <c r="S790258" s="33"/>
      <c r="T790258" s="33"/>
    </row>
    <row r="790275" spans="19:20">
      <c r="S790275" s="33"/>
      <c r="T790275" s="33"/>
    </row>
    <row r="790292" spans="19:20">
      <c r="S790292" s="33"/>
      <c r="T790292" s="33"/>
    </row>
    <row r="790309" spans="19:20">
      <c r="S790309" s="33"/>
      <c r="T790309" s="33"/>
    </row>
    <row r="790326" spans="19:20">
      <c r="S790326" s="33"/>
      <c r="T790326" s="33"/>
    </row>
    <row r="790343" spans="19:20">
      <c r="S790343" s="33"/>
      <c r="T790343" s="33"/>
    </row>
    <row r="790360" spans="19:20">
      <c r="S790360" s="33"/>
      <c r="T790360" s="33"/>
    </row>
    <row r="790377" spans="19:20">
      <c r="S790377" s="33"/>
      <c r="T790377" s="33"/>
    </row>
    <row r="790394" spans="19:20">
      <c r="S790394" s="33"/>
      <c r="T790394" s="33"/>
    </row>
    <row r="790411" spans="19:20">
      <c r="S790411" s="33"/>
      <c r="T790411" s="33"/>
    </row>
    <row r="790428" spans="19:20">
      <c r="S790428" s="33"/>
      <c r="T790428" s="33"/>
    </row>
    <row r="790445" spans="19:20">
      <c r="S790445" s="33"/>
      <c r="T790445" s="33"/>
    </row>
    <row r="790462" spans="19:20">
      <c r="S790462" s="33"/>
      <c r="T790462" s="33"/>
    </row>
    <row r="790479" spans="19:20">
      <c r="S790479" s="33"/>
      <c r="T790479" s="33"/>
    </row>
    <row r="790496" spans="19:20">
      <c r="S790496" s="33"/>
      <c r="T790496" s="33"/>
    </row>
    <row r="790513" spans="19:20">
      <c r="S790513" s="33"/>
      <c r="T790513" s="33"/>
    </row>
    <row r="790530" spans="19:20">
      <c r="S790530" s="33"/>
      <c r="T790530" s="33"/>
    </row>
    <row r="790547" spans="19:20">
      <c r="S790547" s="33"/>
      <c r="T790547" s="33"/>
    </row>
    <row r="790564" spans="19:20">
      <c r="S790564" s="33"/>
      <c r="T790564" s="33"/>
    </row>
    <row r="790581" spans="19:20">
      <c r="S790581" s="33"/>
      <c r="T790581" s="33"/>
    </row>
    <row r="790598" spans="19:20">
      <c r="S790598" s="33"/>
      <c r="T790598" s="33"/>
    </row>
    <row r="790615" spans="19:20">
      <c r="S790615" s="33"/>
      <c r="T790615" s="33"/>
    </row>
    <row r="790632" spans="19:20">
      <c r="S790632" s="33"/>
      <c r="T790632" s="33"/>
    </row>
    <row r="790649" spans="19:20">
      <c r="S790649" s="33"/>
      <c r="T790649" s="33"/>
    </row>
    <row r="790666" spans="19:20">
      <c r="S790666" s="33"/>
      <c r="T790666" s="33"/>
    </row>
    <row r="790683" spans="19:20">
      <c r="S790683" s="33"/>
      <c r="T790683" s="33"/>
    </row>
    <row r="790700" spans="19:20">
      <c r="S790700" s="33"/>
      <c r="T790700" s="33"/>
    </row>
    <row r="790717" spans="19:20">
      <c r="S790717" s="33"/>
      <c r="T790717" s="33"/>
    </row>
    <row r="790734" spans="19:20">
      <c r="S790734" s="33"/>
      <c r="T790734" s="33"/>
    </row>
    <row r="790751" spans="19:20">
      <c r="S790751" s="33"/>
      <c r="T790751" s="33"/>
    </row>
    <row r="790768" spans="19:20">
      <c r="S790768" s="33"/>
      <c r="T790768" s="33"/>
    </row>
    <row r="790785" spans="19:20">
      <c r="S790785" s="33"/>
      <c r="T790785" s="33"/>
    </row>
    <row r="790802" spans="19:20">
      <c r="S790802" s="33"/>
      <c r="T790802" s="33"/>
    </row>
    <row r="790819" spans="19:20">
      <c r="S790819" s="33"/>
      <c r="T790819" s="33"/>
    </row>
    <row r="790836" spans="19:20">
      <c r="S790836" s="33"/>
      <c r="T790836" s="33"/>
    </row>
    <row r="790853" spans="19:20">
      <c r="S790853" s="33"/>
      <c r="T790853" s="33"/>
    </row>
    <row r="790870" spans="19:20">
      <c r="S790870" s="33"/>
      <c r="T790870" s="33"/>
    </row>
    <row r="790887" spans="19:20">
      <c r="S790887" s="33"/>
      <c r="T790887" s="33"/>
    </row>
    <row r="790904" spans="19:20">
      <c r="S790904" s="33"/>
      <c r="T790904" s="33"/>
    </row>
    <row r="790921" spans="19:20">
      <c r="S790921" s="33"/>
      <c r="T790921" s="33"/>
    </row>
    <row r="790938" spans="19:20">
      <c r="S790938" s="33"/>
      <c r="T790938" s="33"/>
    </row>
    <row r="790955" spans="19:20">
      <c r="S790955" s="33"/>
      <c r="T790955" s="33"/>
    </row>
    <row r="790972" spans="19:20">
      <c r="S790972" s="33"/>
      <c r="T790972" s="33"/>
    </row>
    <row r="790989" spans="19:20">
      <c r="S790989" s="33"/>
      <c r="T790989" s="33"/>
    </row>
    <row r="791006" spans="19:20">
      <c r="S791006" s="33"/>
      <c r="T791006" s="33"/>
    </row>
    <row r="791023" spans="19:20">
      <c r="S791023" s="33"/>
      <c r="T791023" s="33"/>
    </row>
    <row r="791040" spans="19:20">
      <c r="S791040" s="33"/>
      <c r="T791040" s="33"/>
    </row>
    <row r="791057" spans="19:20">
      <c r="S791057" s="33"/>
      <c r="T791057" s="33"/>
    </row>
    <row r="791074" spans="19:20">
      <c r="S791074" s="33"/>
      <c r="T791074" s="33"/>
    </row>
    <row r="791091" spans="19:20">
      <c r="S791091" s="33"/>
      <c r="T791091" s="33"/>
    </row>
    <row r="791108" spans="19:20">
      <c r="S791108" s="33"/>
      <c r="T791108" s="33"/>
    </row>
    <row r="791125" spans="19:20">
      <c r="S791125" s="33"/>
      <c r="T791125" s="33"/>
    </row>
    <row r="791142" spans="19:20">
      <c r="S791142" s="33"/>
      <c r="T791142" s="33"/>
    </row>
    <row r="791159" spans="19:20">
      <c r="S791159" s="33"/>
      <c r="T791159" s="33"/>
    </row>
    <row r="791176" spans="19:20">
      <c r="S791176" s="33"/>
      <c r="T791176" s="33"/>
    </row>
    <row r="791193" spans="19:20">
      <c r="S791193" s="33"/>
      <c r="T791193" s="33"/>
    </row>
    <row r="791210" spans="19:20">
      <c r="S791210" s="33"/>
      <c r="T791210" s="33"/>
    </row>
    <row r="791227" spans="19:20">
      <c r="S791227" s="33"/>
      <c r="T791227" s="33"/>
    </row>
    <row r="791244" spans="19:20">
      <c r="S791244" s="33"/>
      <c r="T791244" s="33"/>
    </row>
    <row r="791261" spans="19:20">
      <c r="S791261" s="33"/>
      <c r="T791261" s="33"/>
    </row>
    <row r="791278" spans="19:20">
      <c r="S791278" s="33"/>
      <c r="T791278" s="33"/>
    </row>
    <row r="791295" spans="19:20">
      <c r="S791295" s="33"/>
      <c r="T791295" s="33"/>
    </row>
    <row r="791312" spans="19:20">
      <c r="S791312" s="33"/>
      <c r="T791312" s="33"/>
    </row>
    <row r="791329" spans="19:20">
      <c r="S791329" s="33"/>
      <c r="T791329" s="33"/>
    </row>
    <row r="791346" spans="19:20">
      <c r="S791346" s="33"/>
      <c r="T791346" s="33"/>
    </row>
    <row r="791363" spans="19:20">
      <c r="S791363" s="33"/>
      <c r="T791363" s="33"/>
    </row>
    <row r="791380" spans="19:20">
      <c r="S791380" s="33"/>
      <c r="T791380" s="33"/>
    </row>
    <row r="791397" spans="19:20">
      <c r="S791397" s="33"/>
      <c r="T791397" s="33"/>
    </row>
    <row r="791414" spans="19:20">
      <c r="S791414" s="33"/>
      <c r="T791414" s="33"/>
    </row>
    <row r="791431" spans="19:20">
      <c r="S791431" s="33"/>
      <c r="T791431" s="33"/>
    </row>
    <row r="791448" spans="19:20">
      <c r="S791448" s="33"/>
      <c r="T791448" s="33"/>
    </row>
    <row r="791465" spans="19:20">
      <c r="S791465" s="33"/>
      <c r="T791465" s="33"/>
    </row>
    <row r="791482" spans="19:20">
      <c r="S791482" s="33"/>
      <c r="T791482" s="33"/>
    </row>
    <row r="791499" spans="19:20">
      <c r="S791499" s="33"/>
      <c r="T791499" s="33"/>
    </row>
    <row r="791516" spans="19:20">
      <c r="S791516" s="33"/>
      <c r="T791516" s="33"/>
    </row>
    <row r="791533" spans="19:20">
      <c r="S791533" s="33"/>
      <c r="T791533" s="33"/>
    </row>
    <row r="791550" spans="19:20">
      <c r="S791550" s="33"/>
      <c r="T791550" s="33"/>
    </row>
    <row r="791567" spans="19:20">
      <c r="S791567" s="33"/>
      <c r="T791567" s="33"/>
    </row>
    <row r="791584" spans="19:20">
      <c r="S791584" s="33"/>
      <c r="T791584" s="33"/>
    </row>
    <row r="791601" spans="19:20">
      <c r="S791601" s="33"/>
      <c r="T791601" s="33"/>
    </row>
    <row r="791618" spans="19:20">
      <c r="S791618" s="33"/>
      <c r="T791618" s="33"/>
    </row>
    <row r="791635" spans="19:20">
      <c r="S791635" s="33"/>
      <c r="T791635" s="33"/>
    </row>
    <row r="791652" spans="19:20">
      <c r="S791652" s="33"/>
      <c r="T791652" s="33"/>
    </row>
    <row r="791669" spans="19:20">
      <c r="S791669" s="33"/>
      <c r="T791669" s="33"/>
    </row>
    <row r="791686" spans="19:20">
      <c r="S791686" s="33"/>
      <c r="T791686" s="33"/>
    </row>
    <row r="791703" spans="19:20">
      <c r="S791703" s="33"/>
      <c r="T791703" s="33"/>
    </row>
    <row r="791720" spans="19:20">
      <c r="S791720" s="33"/>
      <c r="T791720" s="33"/>
    </row>
    <row r="791737" spans="19:20">
      <c r="S791737" s="33"/>
      <c r="T791737" s="33"/>
    </row>
    <row r="791754" spans="19:20">
      <c r="S791754" s="33"/>
      <c r="T791754" s="33"/>
    </row>
    <row r="791771" spans="19:20">
      <c r="S791771" s="33"/>
      <c r="T791771" s="33"/>
    </row>
    <row r="791788" spans="19:20">
      <c r="S791788" s="33"/>
      <c r="T791788" s="33"/>
    </row>
    <row r="791805" spans="19:20">
      <c r="S791805" s="33"/>
      <c r="T791805" s="33"/>
    </row>
    <row r="791822" spans="19:20">
      <c r="S791822" s="33"/>
      <c r="T791822" s="33"/>
    </row>
    <row r="791839" spans="19:20">
      <c r="S791839" s="33"/>
      <c r="T791839" s="33"/>
    </row>
    <row r="791856" spans="19:20">
      <c r="S791856" s="33"/>
      <c r="T791856" s="33"/>
    </row>
    <row r="791873" spans="19:20">
      <c r="S791873" s="33"/>
      <c r="T791873" s="33"/>
    </row>
    <row r="791890" spans="19:20">
      <c r="S791890" s="33"/>
      <c r="T791890" s="33"/>
    </row>
    <row r="791907" spans="19:20">
      <c r="S791907" s="33"/>
      <c r="T791907" s="33"/>
    </row>
    <row r="791924" spans="19:20">
      <c r="S791924" s="33"/>
      <c r="T791924" s="33"/>
    </row>
    <row r="791941" spans="19:20">
      <c r="S791941" s="33"/>
      <c r="T791941" s="33"/>
    </row>
    <row r="791958" spans="19:20">
      <c r="S791958" s="33"/>
      <c r="T791958" s="33"/>
    </row>
    <row r="791975" spans="19:20">
      <c r="S791975" s="33"/>
      <c r="T791975" s="33"/>
    </row>
    <row r="791992" spans="19:20">
      <c r="S791992" s="33"/>
      <c r="T791992" s="33"/>
    </row>
    <row r="792009" spans="19:20">
      <c r="S792009" s="33"/>
      <c r="T792009" s="33"/>
    </row>
    <row r="792026" spans="19:20">
      <c r="S792026" s="33"/>
      <c r="T792026" s="33"/>
    </row>
    <row r="792043" spans="19:20">
      <c r="S792043" s="33"/>
      <c r="T792043" s="33"/>
    </row>
    <row r="792060" spans="19:20">
      <c r="S792060" s="33"/>
      <c r="T792060" s="33"/>
    </row>
    <row r="792077" spans="19:20">
      <c r="S792077" s="33"/>
      <c r="T792077" s="33"/>
    </row>
    <row r="792094" spans="19:20">
      <c r="S792094" s="33"/>
      <c r="T792094" s="33"/>
    </row>
    <row r="792111" spans="19:20">
      <c r="S792111" s="33"/>
      <c r="T792111" s="33"/>
    </row>
    <row r="792128" spans="19:20">
      <c r="S792128" s="33"/>
      <c r="T792128" s="33"/>
    </row>
    <row r="792145" spans="19:20">
      <c r="S792145" s="33"/>
      <c r="T792145" s="33"/>
    </row>
    <row r="792162" spans="19:20">
      <c r="S792162" s="33"/>
      <c r="T792162" s="33"/>
    </row>
    <row r="792179" spans="19:20">
      <c r="S792179" s="33"/>
      <c r="T792179" s="33"/>
    </row>
    <row r="792196" spans="19:20">
      <c r="S792196" s="33"/>
      <c r="T792196" s="33"/>
    </row>
    <row r="792213" spans="19:20">
      <c r="S792213" s="33"/>
      <c r="T792213" s="33"/>
    </row>
    <row r="792230" spans="19:20">
      <c r="S792230" s="33"/>
      <c r="T792230" s="33"/>
    </row>
    <row r="792247" spans="19:20">
      <c r="S792247" s="33"/>
      <c r="T792247" s="33"/>
    </row>
    <row r="792264" spans="19:20">
      <c r="S792264" s="33"/>
      <c r="T792264" s="33"/>
    </row>
    <row r="792281" spans="19:20">
      <c r="S792281" s="33"/>
      <c r="T792281" s="33"/>
    </row>
    <row r="792298" spans="19:20">
      <c r="S792298" s="33"/>
      <c r="T792298" s="33"/>
    </row>
    <row r="792315" spans="19:20">
      <c r="S792315" s="33"/>
      <c r="T792315" s="33"/>
    </row>
    <row r="792332" spans="19:20">
      <c r="S792332" s="33"/>
      <c r="T792332" s="33"/>
    </row>
    <row r="792349" spans="19:20">
      <c r="S792349" s="33"/>
      <c r="T792349" s="33"/>
    </row>
    <row r="792366" spans="19:20">
      <c r="S792366" s="33"/>
      <c r="T792366" s="33"/>
    </row>
    <row r="792383" spans="19:20">
      <c r="S792383" s="33"/>
      <c r="T792383" s="33"/>
    </row>
    <row r="792400" spans="19:20">
      <c r="S792400" s="33"/>
      <c r="T792400" s="33"/>
    </row>
    <row r="792417" spans="19:20">
      <c r="S792417" s="33"/>
      <c r="T792417" s="33"/>
    </row>
    <row r="792434" spans="19:20">
      <c r="S792434" s="33"/>
      <c r="T792434" s="33"/>
    </row>
    <row r="792451" spans="19:20">
      <c r="S792451" s="33"/>
      <c r="T792451" s="33"/>
    </row>
    <row r="792468" spans="19:20">
      <c r="S792468" s="33"/>
      <c r="T792468" s="33"/>
    </row>
    <row r="792485" spans="19:20">
      <c r="S792485" s="33"/>
      <c r="T792485" s="33"/>
    </row>
    <row r="792502" spans="19:20">
      <c r="S792502" s="33"/>
      <c r="T792502" s="33"/>
    </row>
    <row r="792519" spans="19:20">
      <c r="S792519" s="33"/>
      <c r="T792519" s="33"/>
    </row>
    <row r="792536" spans="19:20">
      <c r="S792536" s="33"/>
      <c r="T792536" s="33"/>
    </row>
    <row r="792553" spans="19:20">
      <c r="S792553" s="33"/>
      <c r="T792553" s="33"/>
    </row>
    <row r="792570" spans="19:20">
      <c r="S792570" s="33"/>
      <c r="T792570" s="33"/>
    </row>
    <row r="792587" spans="19:20">
      <c r="S792587" s="33"/>
      <c r="T792587" s="33"/>
    </row>
    <row r="792604" spans="19:20">
      <c r="S792604" s="33"/>
      <c r="T792604" s="33"/>
    </row>
    <row r="792621" spans="19:20">
      <c r="S792621" s="33"/>
      <c r="T792621" s="33"/>
    </row>
    <row r="792638" spans="19:20">
      <c r="S792638" s="33"/>
      <c r="T792638" s="33"/>
    </row>
    <row r="792655" spans="19:20">
      <c r="S792655" s="33"/>
      <c r="T792655" s="33"/>
    </row>
    <row r="792672" spans="19:20">
      <c r="S792672" s="33"/>
      <c r="T792672" s="33"/>
    </row>
    <row r="792689" spans="19:20">
      <c r="S792689" s="33"/>
      <c r="T792689" s="33"/>
    </row>
    <row r="792706" spans="19:20">
      <c r="S792706" s="33"/>
      <c r="T792706" s="33"/>
    </row>
    <row r="792723" spans="19:20">
      <c r="S792723" s="33"/>
      <c r="T792723" s="33"/>
    </row>
    <row r="792740" spans="19:20">
      <c r="S792740" s="33"/>
      <c r="T792740" s="33"/>
    </row>
    <row r="792757" spans="19:20">
      <c r="S792757" s="33"/>
      <c r="T792757" s="33"/>
    </row>
    <row r="792774" spans="19:20">
      <c r="S792774" s="33"/>
      <c r="T792774" s="33"/>
    </row>
    <row r="792791" spans="19:20">
      <c r="S792791" s="33"/>
      <c r="T792791" s="33"/>
    </row>
    <row r="792808" spans="19:20">
      <c r="S792808" s="33"/>
      <c r="T792808" s="33"/>
    </row>
    <row r="792825" spans="19:20">
      <c r="S792825" s="33"/>
      <c r="T792825" s="33"/>
    </row>
    <row r="792842" spans="19:20">
      <c r="S792842" s="33"/>
      <c r="T792842" s="33"/>
    </row>
    <row r="792859" spans="19:20">
      <c r="S792859" s="33"/>
      <c r="T792859" s="33"/>
    </row>
    <row r="792876" spans="19:20">
      <c r="S792876" s="33"/>
      <c r="T792876" s="33"/>
    </row>
    <row r="792893" spans="19:20">
      <c r="S792893" s="33"/>
      <c r="T792893" s="33"/>
    </row>
    <row r="792910" spans="19:20">
      <c r="S792910" s="33"/>
      <c r="T792910" s="33"/>
    </row>
    <row r="792927" spans="19:20">
      <c r="S792927" s="33"/>
      <c r="T792927" s="33"/>
    </row>
    <row r="792944" spans="19:20">
      <c r="S792944" s="33"/>
      <c r="T792944" s="33"/>
    </row>
    <row r="792961" spans="19:20">
      <c r="S792961" s="33"/>
      <c r="T792961" s="33"/>
    </row>
    <row r="792978" spans="19:20">
      <c r="S792978" s="33"/>
      <c r="T792978" s="33"/>
    </row>
    <row r="792995" spans="19:20">
      <c r="S792995" s="33"/>
      <c r="T792995" s="33"/>
    </row>
    <row r="793012" spans="19:20">
      <c r="S793012" s="33"/>
      <c r="T793012" s="33"/>
    </row>
    <row r="793029" spans="19:20">
      <c r="S793029" s="33"/>
      <c r="T793029" s="33"/>
    </row>
    <row r="793046" spans="19:20">
      <c r="S793046" s="33"/>
      <c r="T793046" s="33"/>
    </row>
    <row r="793063" spans="19:20">
      <c r="S793063" s="33"/>
      <c r="T793063" s="33"/>
    </row>
    <row r="793080" spans="19:20">
      <c r="S793080" s="33"/>
      <c r="T793080" s="33"/>
    </row>
    <row r="793097" spans="19:20">
      <c r="S793097" s="33"/>
      <c r="T793097" s="33"/>
    </row>
    <row r="793114" spans="19:20">
      <c r="S793114" s="33"/>
      <c r="T793114" s="33"/>
    </row>
    <row r="793131" spans="19:20">
      <c r="S793131" s="33"/>
      <c r="T793131" s="33"/>
    </row>
    <row r="793148" spans="19:20">
      <c r="S793148" s="33"/>
      <c r="T793148" s="33"/>
    </row>
    <row r="793165" spans="19:20">
      <c r="S793165" s="33"/>
      <c r="T793165" s="33"/>
    </row>
    <row r="793182" spans="19:20">
      <c r="S793182" s="33"/>
      <c r="T793182" s="33"/>
    </row>
    <row r="793199" spans="19:20">
      <c r="S793199" s="33"/>
      <c r="T793199" s="33"/>
    </row>
    <row r="793216" spans="19:20">
      <c r="S793216" s="33"/>
      <c r="T793216" s="33"/>
    </row>
    <row r="793233" spans="19:20">
      <c r="S793233" s="33"/>
      <c r="T793233" s="33"/>
    </row>
    <row r="793250" spans="19:20">
      <c r="S793250" s="33"/>
      <c r="T793250" s="33"/>
    </row>
    <row r="793267" spans="19:20">
      <c r="S793267" s="33"/>
      <c r="T793267" s="33"/>
    </row>
    <row r="793284" spans="19:20">
      <c r="S793284" s="33"/>
      <c r="T793284" s="33"/>
    </row>
    <row r="793301" spans="19:20">
      <c r="S793301" s="33"/>
      <c r="T793301" s="33"/>
    </row>
    <row r="793318" spans="19:20">
      <c r="S793318" s="33"/>
      <c r="T793318" s="33"/>
    </row>
    <row r="793335" spans="19:20">
      <c r="S793335" s="33"/>
      <c r="T793335" s="33"/>
    </row>
    <row r="793352" spans="19:20">
      <c r="S793352" s="33"/>
      <c r="T793352" s="33"/>
    </row>
    <row r="793369" spans="19:20">
      <c r="S793369" s="33"/>
      <c r="T793369" s="33"/>
    </row>
    <row r="793386" spans="19:20">
      <c r="S793386" s="33"/>
      <c r="T793386" s="33"/>
    </row>
    <row r="793403" spans="19:20">
      <c r="S793403" s="33"/>
      <c r="T793403" s="33"/>
    </row>
    <row r="793420" spans="19:20">
      <c r="S793420" s="33"/>
      <c r="T793420" s="33"/>
    </row>
    <row r="793437" spans="19:20">
      <c r="S793437" s="33"/>
      <c r="T793437" s="33"/>
    </row>
    <row r="793454" spans="19:20">
      <c r="S793454" s="33"/>
      <c r="T793454" s="33"/>
    </row>
    <row r="793471" spans="19:20">
      <c r="S793471" s="33"/>
      <c r="T793471" s="33"/>
    </row>
    <row r="793488" spans="19:20">
      <c r="S793488" s="33"/>
      <c r="T793488" s="33"/>
    </row>
    <row r="793505" spans="19:20">
      <c r="S793505" s="33"/>
      <c r="T793505" s="33"/>
    </row>
    <row r="793522" spans="19:20">
      <c r="S793522" s="33"/>
      <c r="T793522" s="33"/>
    </row>
    <row r="793539" spans="19:20">
      <c r="S793539" s="33"/>
      <c r="T793539" s="33"/>
    </row>
    <row r="793556" spans="19:20">
      <c r="S793556" s="33"/>
      <c r="T793556" s="33"/>
    </row>
    <row r="793573" spans="19:20">
      <c r="S793573" s="33"/>
      <c r="T793573" s="33"/>
    </row>
    <row r="793590" spans="19:20">
      <c r="S793590" s="33"/>
      <c r="T793590" s="33"/>
    </row>
    <row r="793607" spans="19:20">
      <c r="S793607" s="33"/>
      <c r="T793607" s="33"/>
    </row>
    <row r="793624" spans="19:20">
      <c r="S793624" s="33"/>
      <c r="T793624" s="33"/>
    </row>
    <row r="793641" spans="19:20">
      <c r="S793641" s="33"/>
      <c r="T793641" s="33"/>
    </row>
    <row r="793658" spans="19:20">
      <c r="S793658" s="33"/>
      <c r="T793658" s="33"/>
    </row>
    <row r="793675" spans="19:20">
      <c r="S793675" s="33"/>
      <c r="T793675" s="33"/>
    </row>
    <row r="793692" spans="19:20">
      <c r="S793692" s="33"/>
      <c r="T793692" s="33"/>
    </row>
    <row r="793709" spans="19:20">
      <c r="S793709" s="33"/>
      <c r="T793709" s="33"/>
    </row>
    <row r="793726" spans="19:20">
      <c r="S793726" s="33"/>
      <c r="T793726" s="33"/>
    </row>
    <row r="793743" spans="19:20">
      <c r="S793743" s="33"/>
      <c r="T793743" s="33"/>
    </row>
    <row r="793760" spans="19:20">
      <c r="S793760" s="33"/>
      <c r="T793760" s="33"/>
    </row>
    <row r="793777" spans="19:20">
      <c r="S793777" s="33"/>
      <c r="T793777" s="33"/>
    </row>
    <row r="793794" spans="19:20">
      <c r="S793794" s="33"/>
      <c r="T793794" s="33"/>
    </row>
    <row r="793811" spans="19:20">
      <c r="S793811" s="33"/>
      <c r="T793811" s="33"/>
    </row>
    <row r="793828" spans="19:20">
      <c r="S793828" s="33"/>
      <c r="T793828" s="33"/>
    </row>
    <row r="793845" spans="19:20">
      <c r="S793845" s="33"/>
      <c r="T793845" s="33"/>
    </row>
    <row r="793862" spans="19:20">
      <c r="S793862" s="33"/>
      <c r="T793862" s="33"/>
    </row>
    <row r="793879" spans="19:20">
      <c r="S793879" s="33"/>
      <c r="T793879" s="33"/>
    </row>
    <row r="793896" spans="19:20">
      <c r="S793896" s="33"/>
      <c r="T793896" s="33"/>
    </row>
    <row r="793913" spans="19:20">
      <c r="S793913" s="33"/>
      <c r="T793913" s="33"/>
    </row>
    <row r="793930" spans="19:20">
      <c r="S793930" s="33"/>
      <c r="T793930" s="33"/>
    </row>
    <row r="793947" spans="19:20">
      <c r="S793947" s="33"/>
      <c r="T793947" s="33"/>
    </row>
    <row r="793964" spans="19:20">
      <c r="S793964" s="33"/>
      <c r="T793964" s="33"/>
    </row>
    <row r="793981" spans="19:20">
      <c r="S793981" s="33"/>
      <c r="T793981" s="33"/>
    </row>
    <row r="793998" spans="19:20">
      <c r="S793998" s="33"/>
      <c r="T793998" s="33"/>
    </row>
    <row r="794015" spans="19:20">
      <c r="S794015" s="33"/>
      <c r="T794015" s="33"/>
    </row>
    <row r="794032" spans="19:20">
      <c r="S794032" s="33"/>
      <c r="T794032" s="33"/>
    </row>
    <row r="794049" spans="19:20">
      <c r="S794049" s="33"/>
      <c r="T794049" s="33"/>
    </row>
    <row r="794066" spans="19:20">
      <c r="S794066" s="33"/>
      <c r="T794066" s="33"/>
    </row>
    <row r="794083" spans="19:20">
      <c r="S794083" s="33"/>
      <c r="T794083" s="33"/>
    </row>
    <row r="794100" spans="19:20">
      <c r="S794100" s="33"/>
      <c r="T794100" s="33"/>
    </row>
    <row r="794117" spans="19:20">
      <c r="S794117" s="33"/>
      <c r="T794117" s="33"/>
    </row>
    <row r="794134" spans="19:20">
      <c r="S794134" s="33"/>
      <c r="T794134" s="33"/>
    </row>
    <row r="794151" spans="19:20">
      <c r="S794151" s="33"/>
      <c r="T794151" s="33"/>
    </row>
    <row r="794168" spans="19:20">
      <c r="S794168" s="33"/>
      <c r="T794168" s="33"/>
    </row>
    <row r="794185" spans="19:20">
      <c r="S794185" s="33"/>
      <c r="T794185" s="33"/>
    </row>
    <row r="794202" spans="19:20">
      <c r="S794202" s="33"/>
      <c r="T794202" s="33"/>
    </row>
    <row r="794219" spans="19:20">
      <c r="S794219" s="33"/>
      <c r="T794219" s="33"/>
    </row>
    <row r="794236" spans="19:20">
      <c r="S794236" s="33"/>
      <c r="T794236" s="33"/>
    </row>
    <row r="794253" spans="19:20">
      <c r="S794253" s="33"/>
      <c r="T794253" s="33"/>
    </row>
    <row r="794270" spans="19:20">
      <c r="S794270" s="33"/>
      <c r="T794270" s="33"/>
    </row>
    <row r="794287" spans="19:20">
      <c r="S794287" s="33"/>
      <c r="T794287" s="33"/>
    </row>
    <row r="794304" spans="19:20">
      <c r="S794304" s="33"/>
      <c r="T794304" s="33"/>
    </row>
    <row r="794321" spans="19:20">
      <c r="S794321" s="33"/>
      <c r="T794321" s="33"/>
    </row>
    <row r="794338" spans="19:20">
      <c r="S794338" s="33"/>
      <c r="T794338" s="33"/>
    </row>
    <row r="794355" spans="19:20">
      <c r="S794355" s="33"/>
      <c r="T794355" s="33"/>
    </row>
    <row r="794372" spans="19:20">
      <c r="S794372" s="33"/>
      <c r="T794372" s="33"/>
    </row>
    <row r="794389" spans="19:20">
      <c r="S794389" s="33"/>
      <c r="T794389" s="33"/>
    </row>
    <row r="794406" spans="19:20">
      <c r="S794406" s="33"/>
      <c r="T794406" s="33"/>
    </row>
    <row r="794423" spans="19:20">
      <c r="S794423" s="33"/>
      <c r="T794423" s="33"/>
    </row>
    <row r="794440" spans="19:20">
      <c r="S794440" s="33"/>
      <c r="T794440" s="33"/>
    </row>
    <row r="794457" spans="19:20">
      <c r="S794457" s="33"/>
      <c r="T794457" s="33"/>
    </row>
    <row r="794474" spans="19:20">
      <c r="S794474" s="33"/>
      <c r="T794474" s="33"/>
    </row>
    <row r="794491" spans="19:20">
      <c r="S794491" s="33"/>
      <c r="T794491" s="33"/>
    </row>
    <row r="794508" spans="19:20">
      <c r="S794508" s="33"/>
      <c r="T794508" s="33"/>
    </row>
    <row r="794525" spans="19:20">
      <c r="S794525" s="33"/>
      <c r="T794525" s="33"/>
    </row>
    <row r="794542" spans="19:20">
      <c r="S794542" s="33"/>
      <c r="T794542" s="33"/>
    </row>
    <row r="794559" spans="19:20">
      <c r="S794559" s="33"/>
      <c r="T794559" s="33"/>
    </row>
    <row r="794576" spans="19:20">
      <c r="S794576" s="33"/>
      <c r="T794576" s="33"/>
    </row>
    <row r="794593" spans="19:20">
      <c r="S794593" s="33"/>
      <c r="T794593" s="33"/>
    </row>
    <row r="794610" spans="19:20">
      <c r="S794610" s="33"/>
      <c r="T794610" s="33"/>
    </row>
    <row r="794627" spans="19:20">
      <c r="S794627" s="33"/>
      <c r="T794627" s="33"/>
    </row>
    <row r="794644" spans="19:20">
      <c r="S794644" s="33"/>
      <c r="T794644" s="33"/>
    </row>
    <row r="794661" spans="19:20">
      <c r="S794661" s="33"/>
      <c r="T794661" s="33"/>
    </row>
    <row r="794678" spans="19:20">
      <c r="S794678" s="33"/>
      <c r="T794678" s="33"/>
    </row>
    <row r="794695" spans="19:20">
      <c r="S794695" s="33"/>
      <c r="T794695" s="33"/>
    </row>
    <row r="794712" spans="19:20">
      <c r="S794712" s="33"/>
      <c r="T794712" s="33"/>
    </row>
    <row r="794729" spans="19:20">
      <c r="S794729" s="33"/>
      <c r="T794729" s="33"/>
    </row>
    <row r="794746" spans="19:20">
      <c r="S794746" s="33"/>
      <c r="T794746" s="33"/>
    </row>
    <row r="794763" spans="19:20">
      <c r="S794763" s="33"/>
      <c r="T794763" s="33"/>
    </row>
    <row r="794780" spans="19:20">
      <c r="S794780" s="33"/>
      <c r="T794780" s="33"/>
    </row>
    <row r="794797" spans="19:20">
      <c r="S794797" s="33"/>
      <c r="T794797" s="33"/>
    </row>
    <row r="794814" spans="19:20">
      <c r="S794814" s="33"/>
      <c r="T794814" s="33"/>
    </row>
    <row r="794831" spans="19:20">
      <c r="S794831" s="33"/>
      <c r="T794831" s="33"/>
    </row>
    <row r="794848" spans="19:20">
      <c r="S794848" s="33"/>
      <c r="T794848" s="33"/>
    </row>
    <row r="794865" spans="19:20">
      <c r="S794865" s="33"/>
      <c r="T794865" s="33"/>
    </row>
    <row r="794882" spans="19:20">
      <c r="S794882" s="33"/>
      <c r="T794882" s="33"/>
    </row>
    <row r="794899" spans="19:20">
      <c r="S794899" s="33"/>
      <c r="T794899" s="33"/>
    </row>
    <row r="794916" spans="19:20">
      <c r="S794916" s="33"/>
      <c r="T794916" s="33"/>
    </row>
    <row r="794933" spans="19:20">
      <c r="S794933" s="33"/>
      <c r="T794933" s="33"/>
    </row>
    <row r="794950" spans="19:20">
      <c r="S794950" s="33"/>
      <c r="T794950" s="33"/>
    </row>
    <row r="794967" spans="19:20">
      <c r="S794967" s="33"/>
      <c r="T794967" s="33"/>
    </row>
    <row r="794984" spans="19:20">
      <c r="S794984" s="33"/>
      <c r="T794984" s="33"/>
    </row>
    <row r="795001" spans="19:20">
      <c r="S795001" s="33"/>
      <c r="T795001" s="33"/>
    </row>
    <row r="795018" spans="19:20">
      <c r="S795018" s="33"/>
      <c r="T795018" s="33"/>
    </row>
    <row r="795035" spans="19:20">
      <c r="S795035" s="33"/>
      <c r="T795035" s="33"/>
    </row>
    <row r="795052" spans="19:20">
      <c r="S795052" s="33"/>
      <c r="T795052" s="33"/>
    </row>
    <row r="795069" spans="19:20">
      <c r="S795069" s="33"/>
      <c r="T795069" s="33"/>
    </row>
    <row r="795086" spans="19:20">
      <c r="S795086" s="33"/>
      <c r="T795086" s="33"/>
    </row>
    <row r="795103" spans="19:20">
      <c r="S795103" s="33"/>
      <c r="T795103" s="33"/>
    </row>
    <row r="795120" spans="19:20">
      <c r="S795120" s="33"/>
      <c r="T795120" s="33"/>
    </row>
    <row r="795137" spans="19:20">
      <c r="S795137" s="33"/>
      <c r="T795137" s="33"/>
    </row>
    <row r="795154" spans="19:20">
      <c r="S795154" s="33"/>
      <c r="T795154" s="33"/>
    </row>
    <row r="795171" spans="19:20">
      <c r="S795171" s="33"/>
      <c r="T795171" s="33"/>
    </row>
    <row r="795188" spans="19:20">
      <c r="S795188" s="33"/>
      <c r="T795188" s="33"/>
    </row>
    <row r="795205" spans="19:20">
      <c r="S795205" s="33"/>
      <c r="T795205" s="33"/>
    </row>
    <row r="795222" spans="19:20">
      <c r="S795222" s="33"/>
      <c r="T795222" s="33"/>
    </row>
    <row r="795239" spans="19:20">
      <c r="S795239" s="33"/>
      <c r="T795239" s="33"/>
    </row>
    <row r="795256" spans="19:20">
      <c r="S795256" s="33"/>
      <c r="T795256" s="33"/>
    </row>
    <row r="795273" spans="19:20">
      <c r="S795273" s="33"/>
      <c r="T795273" s="33"/>
    </row>
    <row r="795290" spans="19:20">
      <c r="S795290" s="33"/>
      <c r="T795290" s="33"/>
    </row>
    <row r="795307" spans="19:20">
      <c r="S795307" s="33"/>
      <c r="T795307" s="33"/>
    </row>
    <row r="795324" spans="19:20">
      <c r="S795324" s="33"/>
      <c r="T795324" s="33"/>
    </row>
    <row r="795341" spans="19:20">
      <c r="S795341" s="33"/>
      <c r="T795341" s="33"/>
    </row>
    <row r="795358" spans="19:20">
      <c r="S795358" s="33"/>
      <c r="T795358" s="33"/>
    </row>
    <row r="795375" spans="19:20">
      <c r="S795375" s="33"/>
      <c r="T795375" s="33"/>
    </row>
    <row r="795392" spans="19:20">
      <c r="S795392" s="33"/>
      <c r="T795392" s="33"/>
    </row>
    <row r="795409" spans="19:20">
      <c r="S795409" s="33"/>
      <c r="T795409" s="33"/>
    </row>
    <row r="795426" spans="19:20">
      <c r="S795426" s="33"/>
      <c r="T795426" s="33"/>
    </row>
    <row r="795443" spans="19:20">
      <c r="S795443" s="33"/>
      <c r="T795443" s="33"/>
    </row>
    <row r="795460" spans="19:20">
      <c r="S795460" s="33"/>
      <c r="T795460" s="33"/>
    </row>
    <row r="795477" spans="19:20">
      <c r="S795477" s="33"/>
      <c r="T795477" s="33"/>
    </row>
    <row r="795494" spans="19:20">
      <c r="S795494" s="33"/>
      <c r="T795494" s="33"/>
    </row>
    <row r="795511" spans="19:20">
      <c r="S795511" s="33"/>
      <c r="T795511" s="33"/>
    </row>
    <row r="795528" spans="19:20">
      <c r="S795528" s="33"/>
      <c r="T795528" s="33"/>
    </row>
    <row r="795545" spans="19:20">
      <c r="S795545" s="33"/>
      <c r="T795545" s="33"/>
    </row>
    <row r="795562" spans="19:20">
      <c r="S795562" s="33"/>
      <c r="T795562" s="33"/>
    </row>
    <row r="795579" spans="19:20">
      <c r="S795579" s="33"/>
      <c r="T795579" s="33"/>
    </row>
    <row r="795596" spans="19:20">
      <c r="S795596" s="33"/>
      <c r="T795596" s="33"/>
    </row>
    <row r="795613" spans="19:20">
      <c r="S795613" s="33"/>
      <c r="T795613" s="33"/>
    </row>
    <row r="795630" spans="19:20">
      <c r="S795630" s="33"/>
      <c r="T795630" s="33"/>
    </row>
    <row r="795647" spans="19:20">
      <c r="S795647" s="33"/>
      <c r="T795647" s="33"/>
    </row>
    <row r="795664" spans="19:20">
      <c r="S795664" s="33"/>
      <c r="T795664" s="33"/>
    </row>
    <row r="795681" spans="19:20">
      <c r="S795681" s="33"/>
      <c r="T795681" s="33"/>
    </row>
    <row r="795698" spans="19:20">
      <c r="S795698" s="33"/>
      <c r="T795698" s="33"/>
    </row>
    <row r="795715" spans="19:20">
      <c r="S795715" s="33"/>
      <c r="T795715" s="33"/>
    </row>
    <row r="795732" spans="19:20">
      <c r="S795732" s="33"/>
      <c r="T795732" s="33"/>
    </row>
    <row r="795749" spans="19:20">
      <c r="S795749" s="33"/>
      <c r="T795749" s="33"/>
    </row>
    <row r="795766" spans="19:20">
      <c r="S795766" s="33"/>
      <c r="T795766" s="33"/>
    </row>
    <row r="795783" spans="19:20">
      <c r="S795783" s="33"/>
      <c r="T795783" s="33"/>
    </row>
    <row r="795800" spans="19:20">
      <c r="S795800" s="33"/>
      <c r="T795800" s="33"/>
    </row>
    <row r="795817" spans="19:20">
      <c r="S795817" s="33"/>
      <c r="T795817" s="33"/>
    </row>
    <row r="795834" spans="19:20">
      <c r="S795834" s="33"/>
      <c r="T795834" s="33"/>
    </row>
    <row r="795851" spans="19:20">
      <c r="S795851" s="33"/>
      <c r="T795851" s="33"/>
    </row>
    <row r="795868" spans="19:20">
      <c r="S795868" s="33"/>
      <c r="T795868" s="33"/>
    </row>
    <row r="795885" spans="19:20">
      <c r="S795885" s="33"/>
      <c r="T795885" s="33"/>
    </row>
    <row r="795902" spans="19:20">
      <c r="S795902" s="33"/>
      <c r="T795902" s="33"/>
    </row>
    <row r="795919" spans="19:20">
      <c r="S795919" s="33"/>
      <c r="T795919" s="33"/>
    </row>
    <row r="795936" spans="19:20">
      <c r="S795936" s="33"/>
      <c r="T795936" s="33"/>
    </row>
    <row r="795953" spans="19:20">
      <c r="S795953" s="33"/>
      <c r="T795953" s="33"/>
    </row>
    <row r="795970" spans="19:20">
      <c r="S795970" s="33"/>
      <c r="T795970" s="33"/>
    </row>
    <row r="795987" spans="19:20">
      <c r="S795987" s="33"/>
      <c r="T795987" s="33"/>
    </row>
    <row r="796004" spans="19:20">
      <c r="S796004" s="33"/>
      <c r="T796004" s="33"/>
    </row>
    <row r="796021" spans="19:20">
      <c r="S796021" s="33"/>
      <c r="T796021" s="33"/>
    </row>
    <row r="796038" spans="19:20">
      <c r="S796038" s="33"/>
      <c r="T796038" s="33"/>
    </row>
    <row r="796055" spans="19:20">
      <c r="S796055" s="33"/>
      <c r="T796055" s="33"/>
    </row>
    <row r="796072" spans="19:20">
      <c r="S796072" s="33"/>
      <c r="T796072" s="33"/>
    </row>
    <row r="796089" spans="19:20">
      <c r="S796089" s="33"/>
      <c r="T796089" s="33"/>
    </row>
    <row r="796106" spans="19:20">
      <c r="S796106" s="33"/>
      <c r="T796106" s="33"/>
    </row>
    <row r="796123" spans="19:20">
      <c r="S796123" s="33"/>
      <c r="T796123" s="33"/>
    </row>
    <row r="796140" spans="19:20">
      <c r="S796140" s="33"/>
      <c r="T796140" s="33"/>
    </row>
    <row r="796157" spans="19:20">
      <c r="S796157" s="33"/>
      <c r="T796157" s="33"/>
    </row>
    <row r="796174" spans="19:20">
      <c r="S796174" s="33"/>
      <c r="T796174" s="33"/>
    </row>
    <row r="796191" spans="19:20">
      <c r="S796191" s="33"/>
      <c r="T796191" s="33"/>
    </row>
    <row r="796208" spans="19:20">
      <c r="S796208" s="33"/>
      <c r="T796208" s="33"/>
    </row>
    <row r="796225" spans="19:20">
      <c r="S796225" s="33"/>
      <c r="T796225" s="33"/>
    </row>
    <row r="796242" spans="19:20">
      <c r="S796242" s="33"/>
      <c r="T796242" s="33"/>
    </row>
    <row r="796259" spans="19:20">
      <c r="S796259" s="33"/>
      <c r="T796259" s="33"/>
    </row>
    <row r="796276" spans="19:20">
      <c r="S796276" s="33"/>
      <c r="T796276" s="33"/>
    </row>
    <row r="796293" spans="19:20">
      <c r="S796293" s="33"/>
      <c r="T796293" s="33"/>
    </row>
    <row r="796310" spans="19:20">
      <c r="S796310" s="33"/>
      <c r="T796310" s="33"/>
    </row>
    <row r="796327" spans="19:20">
      <c r="S796327" s="33"/>
      <c r="T796327" s="33"/>
    </row>
    <row r="796344" spans="19:20">
      <c r="S796344" s="33"/>
      <c r="T796344" s="33"/>
    </row>
    <row r="796361" spans="19:20">
      <c r="S796361" s="33"/>
      <c r="T796361" s="33"/>
    </row>
    <row r="796378" spans="19:20">
      <c r="S796378" s="33"/>
      <c r="T796378" s="33"/>
    </row>
    <row r="796395" spans="19:20">
      <c r="S796395" s="33"/>
      <c r="T796395" s="33"/>
    </row>
    <row r="796412" spans="19:20">
      <c r="S796412" s="33"/>
      <c r="T796412" s="33"/>
    </row>
    <row r="796429" spans="19:20">
      <c r="S796429" s="33"/>
      <c r="T796429" s="33"/>
    </row>
    <row r="796446" spans="19:20">
      <c r="S796446" s="33"/>
      <c r="T796446" s="33"/>
    </row>
    <row r="796463" spans="19:20">
      <c r="S796463" s="33"/>
      <c r="T796463" s="33"/>
    </row>
    <row r="796480" spans="19:20">
      <c r="S796480" s="33"/>
      <c r="T796480" s="33"/>
    </row>
    <row r="796497" spans="19:20">
      <c r="S796497" s="33"/>
      <c r="T796497" s="33"/>
    </row>
    <row r="796514" spans="19:20">
      <c r="S796514" s="33"/>
      <c r="T796514" s="33"/>
    </row>
    <row r="796531" spans="19:20">
      <c r="S796531" s="33"/>
      <c r="T796531" s="33"/>
    </row>
    <row r="796548" spans="19:20">
      <c r="S796548" s="33"/>
      <c r="T796548" s="33"/>
    </row>
    <row r="796565" spans="19:20">
      <c r="S796565" s="33"/>
      <c r="T796565" s="33"/>
    </row>
    <row r="796582" spans="19:20">
      <c r="S796582" s="33"/>
      <c r="T796582" s="33"/>
    </row>
    <row r="796599" spans="19:20">
      <c r="S796599" s="33"/>
      <c r="T796599" s="33"/>
    </row>
    <row r="796616" spans="19:20">
      <c r="S796616" s="33"/>
      <c r="T796616" s="33"/>
    </row>
    <row r="796633" spans="19:20">
      <c r="S796633" s="33"/>
      <c r="T796633" s="33"/>
    </row>
    <row r="796650" spans="19:20">
      <c r="S796650" s="33"/>
      <c r="T796650" s="33"/>
    </row>
    <row r="796667" spans="19:20">
      <c r="S796667" s="33"/>
      <c r="T796667" s="33"/>
    </row>
    <row r="796684" spans="19:20">
      <c r="S796684" s="33"/>
      <c r="T796684" s="33"/>
    </row>
    <row r="796701" spans="19:20">
      <c r="S796701" s="33"/>
      <c r="T796701" s="33"/>
    </row>
    <row r="796718" spans="19:20">
      <c r="S796718" s="33"/>
      <c r="T796718" s="33"/>
    </row>
    <row r="796735" spans="19:20">
      <c r="S796735" s="33"/>
      <c r="T796735" s="33"/>
    </row>
    <row r="796752" spans="19:20">
      <c r="S796752" s="33"/>
      <c r="T796752" s="33"/>
    </row>
    <row r="796769" spans="19:20">
      <c r="S796769" s="33"/>
      <c r="T796769" s="33"/>
    </row>
    <row r="796786" spans="19:20">
      <c r="S796786" s="33"/>
      <c r="T796786" s="33"/>
    </row>
    <row r="796803" spans="19:20">
      <c r="S796803" s="33"/>
      <c r="T796803" s="33"/>
    </row>
    <row r="796820" spans="19:20">
      <c r="S796820" s="33"/>
      <c r="T796820" s="33"/>
    </row>
    <row r="796837" spans="19:20">
      <c r="S796837" s="33"/>
      <c r="T796837" s="33"/>
    </row>
    <row r="796854" spans="19:20">
      <c r="S796854" s="33"/>
      <c r="T796854" s="33"/>
    </row>
    <row r="796871" spans="19:20">
      <c r="S796871" s="33"/>
      <c r="T796871" s="33"/>
    </row>
    <row r="796888" spans="19:20">
      <c r="S796888" s="33"/>
      <c r="T796888" s="33"/>
    </row>
    <row r="796905" spans="19:20">
      <c r="S796905" s="33"/>
      <c r="T796905" s="33"/>
    </row>
    <row r="796922" spans="19:20">
      <c r="S796922" s="33"/>
      <c r="T796922" s="33"/>
    </row>
    <row r="796939" spans="19:20">
      <c r="S796939" s="33"/>
      <c r="T796939" s="33"/>
    </row>
    <row r="796956" spans="19:20">
      <c r="S796956" s="33"/>
      <c r="T796956" s="33"/>
    </row>
    <row r="796973" spans="19:20">
      <c r="S796973" s="33"/>
      <c r="T796973" s="33"/>
    </row>
    <row r="796990" spans="19:20">
      <c r="S796990" s="33"/>
      <c r="T796990" s="33"/>
    </row>
    <row r="797007" spans="19:20">
      <c r="S797007" s="33"/>
      <c r="T797007" s="33"/>
    </row>
    <row r="797024" spans="19:20">
      <c r="S797024" s="33"/>
      <c r="T797024" s="33"/>
    </row>
    <row r="797041" spans="19:20">
      <c r="S797041" s="33"/>
      <c r="T797041" s="33"/>
    </row>
    <row r="797058" spans="19:20">
      <c r="S797058" s="33"/>
      <c r="T797058" s="33"/>
    </row>
    <row r="797075" spans="19:20">
      <c r="S797075" s="33"/>
      <c r="T797075" s="33"/>
    </row>
    <row r="797092" spans="19:20">
      <c r="S797092" s="33"/>
      <c r="T797092" s="33"/>
    </row>
    <row r="797109" spans="19:20">
      <c r="S797109" s="33"/>
      <c r="T797109" s="33"/>
    </row>
    <row r="797126" spans="19:20">
      <c r="S797126" s="33"/>
      <c r="T797126" s="33"/>
    </row>
    <row r="797143" spans="19:20">
      <c r="S797143" s="33"/>
      <c r="T797143" s="33"/>
    </row>
    <row r="797160" spans="19:20">
      <c r="S797160" s="33"/>
      <c r="T797160" s="33"/>
    </row>
    <row r="797177" spans="19:20">
      <c r="S797177" s="33"/>
      <c r="T797177" s="33"/>
    </row>
    <row r="797194" spans="19:20">
      <c r="S797194" s="33"/>
      <c r="T797194" s="33"/>
    </row>
    <row r="797211" spans="19:20">
      <c r="S797211" s="33"/>
      <c r="T797211" s="33"/>
    </row>
    <row r="797228" spans="19:20">
      <c r="S797228" s="33"/>
      <c r="T797228" s="33"/>
    </row>
    <row r="797245" spans="19:20">
      <c r="S797245" s="33"/>
      <c r="T797245" s="33"/>
    </row>
    <row r="797262" spans="19:20">
      <c r="S797262" s="33"/>
      <c r="T797262" s="33"/>
    </row>
    <row r="797279" spans="19:20">
      <c r="S797279" s="33"/>
      <c r="T797279" s="33"/>
    </row>
    <row r="797296" spans="19:20">
      <c r="S797296" s="33"/>
      <c r="T797296" s="33"/>
    </row>
    <row r="797313" spans="19:20">
      <c r="S797313" s="33"/>
      <c r="T797313" s="33"/>
    </row>
    <row r="797330" spans="19:20">
      <c r="S797330" s="33"/>
      <c r="T797330" s="33"/>
    </row>
    <row r="797347" spans="19:20">
      <c r="S797347" s="33"/>
      <c r="T797347" s="33"/>
    </row>
    <row r="797364" spans="19:20">
      <c r="S797364" s="33"/>
      <c r="T797364" s="33"/>
    </row>
    <row r="797381" spans="19:20">
      <c r="S797381" s="33"/>
      <c r="T797381" s="33"/>
    </row>
    <row r="797398" spans="19:20">
      <c r="S797398" s="33"/>
      <c r="T797398" s="33"/>
    </row>
    <row r="797415" spans="19:20">
      <c r="S797415" s="33"/>
      <c r="T797415" s="33"/>
    </row>
    <row r="797432" spans="19:20">
      <c r="S797432" s="33"/>
      <c r="T797432" s="33"/>
    </row>
    <row r="797449" spans="19:20">
      <c r="S797449" s="33"/>
      <c r="T797449" s="33"/>
    </row>
    <row r="797466" spans="19:20">
      <c r="S797466" s="33"/>
      <c r="T797466" s="33"/>
    </row>
    <row r="797483" spans="19:20">
      <c r="S797483" s="33"/>
      <c r="T797483" s="33"/>
    </row>
    <row r="797500" spans="19:20">
      <c r="S797500" s="33"/>
      <c r="T797500" s="33"/>
    </row>
    <row r="797517" spans="19:20">
      <c r="S797517" s="33"/>
      <c r="T797517" s="33"/>
    </row>
    <row r="797534" spans="19:20">
      <c r="S797534" s="33"/>
      <c r="T797534" s="33"/>
    </row>
    <row r="797551" spans="19:20">
      <c r="S797551" s="33"/>
      <c r="T797551" s="33"/>
    </row>
    <row r="797568" spans="19:20">
      <c r="S797568" s="33"/>
      <c r="T797568" s="33"/>
    </row>
    <row r="797585" spans="19:20">
      <c r="S797585" s="33"/>
      <c r="T797585" s="33"/>
    </row>
    <row r="797602" spans="19:20">
      <c r="S797602" s="33"/>
      <c r="T797602" s="33"/>
    </row>
    <row r="797619" spans="19:20">
      <c r="S797619" s="33"/>
      <c r="T797619" s="33"/>
    </row>
    <row r="797636" spans="19:20">
      <c r="S797636" s="33"/>
      <c r="T797636" s="33"/>
    </row>
    <row r="797653" spans="19:20">
      <c r="S797653" s="33"/>
      <c r="T797653" s="33"/>
    </row>
    <row r="797670" spans="19:20">
      <c r="S797670" s="33"/>
      <c r="T797670" s="33"/>
    </row>
    <row r="797687" spans="19:20">
      <c r="S797687" s="33"/>
      <c r="T797687" s="33"/>
    </row>
    <row r="797704" spans="19:20">
      <c r="S797704" s="33"/>
      <c r="T797704" s="33"/>
    </row>
    <row r="797721" spans="19:20">
      <c r="S797721" s="33"/>
      <c r="T797721" s="33"/>
    </row>
    <row r="797738" spans="19:20">
      <c r="S797738" s="33"/>
      <c r="T797738" s="33"/>
    </row>
    <row r="797755" spans="19:20">
      <c r="S797755" s="33"/>
      <c r="T797755" s="33"/>
    </row>
    <row r="797772" spans="19:20">
      <c r="S797772" s="33"/>
      <c r="T797772" s="33"/>
    </row>
    <row r="797789" spans="19:20">
      <c r="S797789" s="33"/>
      <c r="T797789" s="33"/>
    </row>
    <row r="797806" spans="19:20">
      <c r="S797806" s="33"/>
      <c r="T797806" s="33"/>
    </row>
    <row r="797823" spans="19:20">
      <c r="S797823" s="33"/>
      <c r="T797823" s="33"/>
    </row>
    <row r="797840" spans="19:20">
      <c r="S797840" s="33"/>
      <c r="T797840" s="33"/>
    </row>
    <row r="797857" spans="19:20">
      <c r="S797857" s="33"/>
      <c r="T797857" s="33"/>
    </row>
    <row r="797874" spans="19:20">
      <c r="S797874" s="33"/>
      <c r="T797874" s="33"/>
    </row>
    <row r="797891" spans="19:20">
      <c r="S797891" s="33"/>
      <c r="T797891" s="33"/>
    </row>
    <row r="797908" spans="19:20">
      <c r="S797908" s="33"/>
      <c r="T797908" s="33"/>
    </row>
    <row r="797925" spans="19:20">
      <c r="S797925" s="33"/>
      <c r="T797925" s="33"/>
    </row>
    <row r="797942" spans="19:20">
      <c r="S797942" s="33"/>
      <c r="T797942" s="33"/>
    </row>
    <row r="797959" spans="19:20">
      <c r="S797959" s="33"/>
      <c r="T797959" s="33"/>
    </row>
    <row r="797976" spans="19:20">
      <c r="S797976" s="33"/>
      <c r="T797976" s="33"/>
    </row>
    <row r="797993" spans="19:20">
      <c r="S797993" s="33"/>
      <c r="T797993" s="33"/>
    </row>
    <row r="798010" spans="19:20">
      <c r="S798010" s="33"/>
      <c r="T798010" s="33"/>
    </row>
    <row r="798027" spans="19:20">
      <c r="S798027" s="33"/>
      <c r="T798027" s="33"/>
    </row>
    <row r="798044" spans="19:20">
      <c r="S798044" s="33"/>
      <c r="T798044" s="33"/>
    </row>
    <row r="798061" spans="19:20">
      <c r="S798061" s="33"/>
      <c r="T798061" s="33"/>
    </row>
    <row r="798078" spans="19:20">
      <c r="S798078" s="33"/>
      <c r="T798078" s="33"/>
    </row>
    <row r="798095" spans="19:20">
      <c r="S798095" s="33"/>
      <c r="T798095" s="33"/>
    </row>
    <row r="798112" spans="19:20">
      <c r="S798112" s="33"/>
      <c r="T798112" s="33"/>
    </row>
    <row r="798129" spans="19:20">
      <c r="S798129" s="33"/>
      <c r="T798129" s="33"/>
    </row>
    <row r="798146" spans="19:20">
      <c r="S798146" s="33"/>
      <c r="T798146" s="33"/>
    </row>
    <row r="798163" spans="19:20">
      <c r="S798163" s="33"/>
      <c r="T798163" s="33"/>
    </row>
    <row r="798180" spans="19:20">
      <c r="S798180" s="33"/>
      <c r="T798180" s="33"/>
    </row>
    <row r="798197" spans="19:20">
      <c r="S798197" s="33"/>
      <c r="T798197" s="33"/>
    </row>
    <row r="798214" spans="19:20">
      <c r="S798214" s="33"/>
      <c r="T798214" s="33"/>
    </row>
    <row r="798231" spans="19:20">
      <c r="S798231" s="33"/>
      <c r="T798231" s="33"/>
    </row>
    <row r="798248" spans="19:20">
      <c r="S798248" s="33"/>
      <c r="T798248" s="33"/>
    </row>
    <row r="798265" spans="19:20">
      <c r="S798265" s="33"/>
      <c r="T798265" s="33"/>
    </row>
    <row r="798282" spans="19:20">
      <c r="S798282" s="33"/>
      <c r="T798282" s="33"/>
    </row>
    <row r="798299" spans="19:20">
      <c r="S798299" s="33"/>
      <c r="T798299" s="33"/>
    </row>
    <row r="798316" spans="19:20">
      <c r="S798316" s="33"/>
      <c r="T798316" s="33"/>
    </row>
    <row r="798333" spans="19:20">
      <c r="S798333" s="33"/>
      <c r="T798333" s="33"/>
    </row>
    <row r="798350" spans="19:20">
      <c r="S798350" s="33"/>
      <c r="T798350" s="33"/>
    </row>
    <row r="798367" spans="19:20">
      <c r="S798367" s="33"/>
      <c r="T798367" s="33"/>
    </row>
    <row r="798384" spans="19:20">
      <c r="S798384" s="33"/>
      <c r="T798384" s="33"/>
    </row>
    <row r="798401" spans="19:20">
      <c r="S798401" s="33"/>
      <c r="T798401" s="33"/>
    </row>
    <row r="798418" spans="19:20">
      <c r="S798418" s="33"/>
      <c r="T798418" s="33"/>
    </row>
    <row r="798435" spans="19:20">
      <c r="S798435" s="33"/>
      <c r="T798435" s="33"/>
    </row>
    <row r="798452" spans="19:20">
      <c r="S798452" s="33"/>
      <c r="T798452" s="33"/>
    </row>
    <row r="798469" spans="19:20">
      <c r="S798469" s="33"/>
      <c r="T798469" s="33"/>
    </row>
    <row r="798486" spans="19:20">
      <c r="S798486" s="33"/>
      <c r="T798486" s="33"/>
    </row>
    <row r="798503" spans="19:20">
      <c r="S798503" s="33"/>
      <c r="T798503" s="33"/>
    </row>
    <row r="798520" spans="19:20">
      <c r="S798520" s="33"/>
      <c r="T798520" s="33"/>
    </row>
    <row r="798537" spans="19:20">
      <c r="S798537" s="33"/>
      <c r="T798537" s="33"/>
    </row>
    <row r="798554" spans="19:20">
      <c r="S798554" s="33"/>
      <c r="T798554" s="33"/>
    </row>
    <row r="798571" spans="19:20">
      <c r="S798571" s="33"/>
      <c r="T798571" s="33"/>
    </row>
    <row r="798588" spans="19:20">
      <c r="S798588" s="33"/>
      <c r="T798588" s="33"/>
    </row>
    <row r="798605" spans="19:20">
      <c r="S798605" s="33"/>
      <c r="T798605" s="33"/>
    </row>
    <row r="798622" spans="19:20">
      <c r="S798622" s="33"/>
      <c r="T798622" s="33"/>
    </row>
    <row r="798639" spans="19:20">
      <c r="S798639" s="33"/>
      <c r="T798639" s="33"/>
    </row>
    <row r="798656" spans="19:20">
      <c r="S798656" s="33"/>
      <c r="T798656" s="33"/>
    </row>
    <row r="798673" spans="19:20">
      <c r="S798673" s="33"/>
      <c r="T798673" s="33"/>
    </row>
    <row r="798690" spans="19:20">
      <c r="S798690" s="33"/>
      <c r="T798690" s="33"/>
    </row>
    <row r="798707" spans="19:20">
      <c r="S798707" s="33"/>
      <c r="T798707" s="33"/>
    </row>
    <row r="798724" spans="19:20">
      <c r="S798724" s="33"/>
      <c r="T798724" s="33"/>
    </row>
    <row r="798741" spans="19:20">
      <c r="S798741" s="33"/>
      <c r="T798741" s="33"/>
    </row>
    <row r="798758" spans="19:20">
      <c r="S798758" s="33"/>
      <c r="T798758" s="33"/>
    </row>
    <row r="798775" spans="19:20">
      <c r="S798775" s="33"/>
      <c r="T798775" s="33"/>
    </row>
    <row r="798792" spans="19:20">
      <c r="S798792" s="33"/>
      <c r="T798792" s="33"/>
    </row>
    <row r="798809" spans="19:20">
      <c r="S798809" s="33"/>
      <c r="T798809" s="33"/>
    </row>
    <row r="798826" spans="19:20">
      <c r="S798826" s="33"/>
      <c r="T798826" s="33"/>
    </row>
    <row r="798843" spans="19:20">
      <c r="S798843" s="33"/>
      <c r="T798843" s="33"/>
    </row>
    <row r="798860" spans="19:20">
      <c r="S798860" s="33"/>
      <c r="T798860" s="33"/>
    </row>
    <row r="798877" spans="19:20">
      <c r="S798877" s="33"/>
      <c r="T798877" s="33"/>
    </row>
    <row r="798894" spans="19:20">
      <c r="S798894" s="33"/>
      <c r="T798894" s="33"/>
    </row>
    <row r="798911" spans="19:20">
      <c r="S798911" s="33"/>
      <c r="T798911" s="33"/>
    </row>
    <row r="798928" spans="19:20">
      <c r="S798928" s="33"/>
      <c r="T798928" s="33"/>
    </row>
    <row r="798945" spans="19:20">
      <c r="S798945" s="33"/>
      <c r="T798945" s="33"/>
    </row>
    <row r="798962" spans="19:20">
      <c r="S798962" s="33"/>
      <c r="T798962" s="33"/>
    </row>
    <row r="798979" spans="19:20">
      <c r="S798979" s="33"/>
      <c r="T798979" s="33"/>
    </row>
    <row r="798996" spans="19:20">
      <c r="S798996" s="33"/>
      <c r="T798996" s="33"/>
    </row>
    <row r="799013" spans="19:20">
      <c r="S799013" s="33"/>
      <c r="T799013" s="33"/>
    </row>
    <row r="799030" spans="19:20">
      <c r="S799030" s="33"/>
      <c r="T799030" s="33"/>
    </row>
    <row r="799047" spans="19:20">
      <c r="S799047" s="33"/>
      <c r="T799047" s="33"/>
    </row>
    <row r="799064" spans="19:20">
      <c r="S799064" s="33"/>
      <c r="T799064" s="33"/>
    </row>
    <row r="799081" spans="19:20">
      <c r="S799081" s="33"/>
      <c r="T799081" s="33"/>
    </row>
    <row r="799098" spans="19:20">
      <c r="S799098" s="33"/>
      <c r="T799098" s="33"/>
    </row>
    <row r="799115" spans="19:20">
      <c r="S799115" s="33"/>
      <c r="T799115" s="33"/>
    </row>
    <row r="799132" spans="19:20">
      <c r="S799132" s="33"/>
      <c r="T799132" s="33"/>
    </row>
    <row r="799149" spans="19:20">
      <c r="S799149" s="33"/>
      <c r="T799149" s="33"/>
    </row>
    <row r="799166" spans="19:20">
      <c r="S799166" s="33"/>
      <c r="T799166" s="33"/>
    </row>
    <row r="799183" spans="19:20">
      <c r="S799183" s="33"/>
      <c r="T799183" s="33"/>
    </row>
    <row r="799200" spans="19:20">
      <c r="S799200" s="33"/>
      <c r="T799200" s="33"/>
    </row>
    <row r="799217" spans="19:20">
      <c r="S799217" s="33"/>
      <c r="T799217" s="33"/>
    </row>
    <row r="799234" spans="19:20">
      <c r="S799234" s="33"/>
      <c r="T799234" s="33"/>
    </row>
    <row r="799251" spans="19:20">
      <c r="S799251" s="33"/>
      <c r="T799251" s="33"/>
    </row>
    <row r="799268" spans="19:20">
      <c r="S799268" s="33"/>
      <c r="T799268" s="33"/>
    </row>
    <row r="799285" spans="19:20">
      <c r="S799285" s="33"/>
      <c r="T799285" s="33"/>
    </row>
    <row r="799302" spans="19:20">
      <c r="S799302" s="33"/>
      <c r="T799302" s="33"/>
    </row>
    <row r="799319" spans="19:20">
      <c r="S799319" s="33"/>
      <c r="T799319" s="33"/>
    </row>
    <row r="799336" spans="19:20">
      <c r="S799336" s="33"/>
      <c r="T799336" s="33"/>
    </row>
    <row r="799353" spans="19:20">
      <c r="S799353" s="33"/>
      <c r="T799353" s="33"/>
    </row>
    <row r="799370" spans="19:20">
      <c r="S799370" s="33"/>
      <c r="T799370" s="33"/>
    </row>
    <row r="799387" spans="19:20">
      <c r="S799387" s="33"/>
      <c r="T799387" s="33"/>
    </row>
    <row r="799404" spans="19:20">
      <c r="S799404" s="33"/>
      <c r="T799404" s="33"/>
    </row>
    <row r="799421" spans="19:20">
      <c r="S799421" s="33"/>
      <c r="T799421" s="33"/>
    </row>
    <row r="799438" spans="19:20">
      <c r="S799438" s="33"/>
      <c r="T799438" s="33"/>
    </row>
    <row r="799455" spans="19:20">
      <c r="S799455" s="33"/>
      <c r="T799455" s="33"/>
    </row>
    <row r="799472" spans="19:20">
      <c r="S799472" s="33"/>
      <c r="T799472" s="33"/>
    </row>
    <row r="799489" spans="19:20">
      <c r="S799489" s="33"/>
      <c r="T799489" s="33"/>
    </row>
    <row r="799506" spans="19:20">
      <c r="S799506" s="33"/>
      <c r="T799506" s="33"/>
    </row>
    <row r="799523" spans="19:20">
      <c r="S799523" s="33"/>
      <c r="T799523" s="33"/>
    </row>
    <row r="799540" spans="19:20">
      <c r="S799540" s="33"/>
      <c r="T799540" s="33"/>
    </row>
    <row r="799557" spans="19:20">
      <c r="S799557" s="33"/>
      <c r="T799557" s="33"/>
    </row>
    <row r="799574" spans="19:20">
      <c r="S799574" s="33"/>
      <c r="T799574" s="33"/>
    </row>
    <row r="799591" spans="19:20">
      <c r="S799591" s="33"/>
      <c r="T799591" s="33"/>
    </row>
    <row r="799608" spans="19:20">
      <c r="S799608" s="33"/>
      <c r="T799608" s="33"/>
    </row>
    <row r="799625" spans="19:20">
      <c r="S799625" s="33"/>
      <c r="T799625" s="33"/>
    </row>
    <row r="799642" spans="19:20">
      <c r="S799642" s="33"/>
      <c r="T799642" s="33"/>
    </row>
    <row r="799659" spans="19:20">
      <c r="S799659" s="33"/>
      <c r="T799659" s="33"/>
    </row>
    <row r="799676" spans="19:20">
      <c r="S799676" s="33"/>
      <c r="T799676" s="33"/>
    </row>
    <row r="799693" spans="19:20">
      <c r="S799693" s="33"/>
      <c r="T799693" s="33"/>
    </row>
    <row r="799710" spans="19:20">
      <c r="S799710" s="33"/>
      <c r="T799710" s="33"/>
    </row>
    <row r="799727" spans="19:20">
      <c r="S799727" s="33"/>
      <c r="T799727" s="33"/>
    </row>
    <row r="799744" spans="19:20">
      <c r="S799744" s="33"/>
      <c r="T799744" s="33"/>
    </row>
    <row r="799761" spans="19:20">
      <c r="S799761" s="33"/>
      <c r="T799761" s="33"/>
    </row>
    <row r="799778" spans="19:20">
      <c r="S799778" s="33"/>
      <c r="T799778" s="33"/>
    </row>
    <row r="799795" spans="19:20">
      <c r="S799795" s="33"/>
      <c r="T799795" s="33"/>
    </row>
    <row r="799812" spans="19:20">
      <c r="S799812" s="33"/>
      <c r="T799812" s="33"/>
    </row>
    <row r="799829" spans="19:20">
      <c r="S799829" s="33"/>
      <c r="T799829" s="33"/>
    </row>
    <row r="799846" spans="19:20">
      <c r="S799846" s="33"/>
      <c r="T799846" s="33"/>
    </row>
    <row r="799863" spans="19:20">
      <c r="S799863" s="33"/>
      <c r="T799863" s="33"/>
    </row>
    <row r="799880" spans="19:20">
      <c r="S799880" s="33"/>
      <c r="T799880" s="33"/>
    </row>
    <row r="799897" spans="19:20">
      <c r="S799897" s="33"/>
      <c r="T799897" s="33"/>
    </row>
    <row r="799914" spans="19:20">
      <c r="S799914" s="33"/>
      <c r="T799914" s="33"/>
    </row>
    <row r="799931" spans="19:20">
      <c r="S799931" s="33"/>
      <c r="T799931" s="33"/>
    </row>
    <row r="799948" spans="19:20">
      <c r="S799948" s="33"/>
      <c r="T799948" s="33"/>
    </row>
    <row r="799965" spans="19:20">
      <c r="S799965" s="33"/>
      <c r="T799965" s="33"/>
    </row>
    <row r="799982" spans="19:20">
      <c r="S799982" s="33"/>
      <c r="T799982" s="33"/>
    </row>
    <row r="799999" spans="19:20">
      <c r="S799999" s="33"/>
      <c r="T799999" s="33"/>
    </row>
    <row r="800016" spans="19:20">
      <c r="S800016" s="33"/>
      <c r="T800016" s="33"/>
    </row>
    <row r="800033" spans="19:20">
      <c r="S800033" s="33"/>
      <c r="T800033" s="33"/>
    </row>
    <row r="800050" spans="19:20">
      <c r="S800050" s="33"/>
      <c r="T800050" s="33"/>
    </row>
    <row r="800067" spans="19:20">
      <c r="S800067" s="33"/>
      <c r="T800067" s="33"/>
    </row>
    <row r="800084" spans="19:20">
      <c r="S800084" s="33"/>
      <c r="T800084" s="33"/>
    </row>
    <row r="800101" spans="19:20">
      <c r="S800101" s="33"/>
      <c r="T800101" s="33"/>
    </row>
    <row r="800118" spans="19:20">
      <c r="S800118" s="33"/>
      <c r="T800118" s="33"/>
    </row>
    <row r="800135" spans="19:20">
      <c r="S800135" s="33"/>
      <c r="T800135" s="33"/>
    </row>
    <row r="800152" spans="19:20">
      <c r="S800152" s="33"/>
      <c r="T800152" s="33"/>
    </row>
    <row r="800169" spans="19:20">
      <c r="S800169" s="33"/>
      <c r="T800169" s="33"/>
    </row>
    <row r="800186" spans="19:20">
      <c r="S800186" s="33"/>
      <c r="T800186" s="33"/>
    </row>
    <row r="800203" spans="19:20">
      <c r="S800203" s="33"/>
      <c r="T800203" s="33"/>
    </row>
    <row r="800220" spans="19:20">
      <c r="S800220" s="33"/>
      <c r="T800220" s="33"/>
    </row>
    <row r="800237" spans="19:20">
      <c r="S800237" s="33"/>
      <c r="T800237" s="33"/>
    </row>
    <row r="800254" spans="19:20">
      <c r="S800254" s="33"/>
      <c r="T800254" s="33"/>
    </row>
    <row r="800271" spans="19:20">
      <c r="S800271" s="33"/>
      <c r="T800271" s="33"/>
    </row>
    <row r="800288" spans="19:20">
      <c r="S800288" s="33"/>
      <c r="T800288" s="33"/>
    </row>
    <row r="800305" spans="19:20">
      <c r="S800305" s="33"/>
      <c r="T800305" s="33"/>
    </row>
    <row r="800322" spans="19:20">
      <c r="S800322" s="33"/>
      <c r="T800322" s="33"/>
    </row>
    <row r="800339" spans="19:20">
      <c r="S800339" s="33"/>
      <c r="T800339" s="33"/>
    </row>
    <row r="800356" spans="19:20">
      <c r="S800356" s="33"/>
      <c r="T800356" s="33"/>
    </row>
    <row r="800373" spans="19:20">
      <c r="S800373" s="33"/>
      <c r="T800373" s="33"/>
    </row>
    <row r="800390" spans="19:20">
      <c r="S800390" s="33"/>
      <c r="T800390" s="33"/>
    </row>
    <row r="800407" spans="19:20">
      <c r="S800407" s="33"/>
      <c r="T800407" s="33"/>
    </row>
    <row r="800424" spans="19:20">
      <c r="S800424" s="33"/>
      <c r="T800424" s="33"/>
    </row>
    <row r="800441" spans="19:20">
      <c r="S800441" s="33"/>
      <c r="T800441" s="33"/>
    </row>
    <row r="800458" spans="19:20">
      <c r="S800458" s="33"/>
      <c r="T800458" s="33"/>
    </row>
    <row r="800475" spans="19:20">
      <c r="S800475" s="33"/>
      <c r="T800475" s="33"/>
    </row>
    <row r="800492" spans="19:20">
      <c r="S800492" s="33"/>
      <c r="T800492" s="33"/>
    </row>
    <row r="800509" spans="19:20">
      <c r="S800509" s="33"/>
      <c r="T800509" s="33"/>
    </row>
    <row r="800526" spans="19:20">
      <c r="S800526" s="33"/>
      <c r="T800526" s="33"/>
    </row>
    <row r="800543" spans="19:20">
      <c r="S800543" s="33"/>
      <c r="T800543" s="33"/>
    </row>
    <row r="800560" spans="19:20">
      <c r="S800560" s="33"/>
      <c r="T800560" s="33"/>
    </row>
    <row r="800577" spans="19:20">
      <c r="S800577" s="33"/>
      <c r="T800577" s="33"/>
    </row>
    <row r="800594" spans="19:20">
      <c r="S800594" s="33"/>
      <c r="T800594" s="33"/>
    </row>
    <row r="800611" spans="19:20">
      <c r="S800611" s="33"/>
      <c r="T800611" s="33"/>
    </row>
    <row r="800628" spans="19:20">
      <c r="S800628" s="33"/>
      <c r="T800628" s="33"/>
    </row>
    <row r="800645" spans="19:20">
      <c r="S800645" s="33"/>
      <c r="T800645" s="33"/>
    </row>
    <row r="800662" spans="19:20">
      <c r="S800662" s="33"/>
      <c r="T800662" s="33"/>
    </row>
    <row r="800679" spans="19:20">
      <c r="S800679" s="33"/>
      <c r="T800679" s="33"/>
    </row>
    <row r="800696" spans="19:20">
      <c r="S800696" s="33"/>
      <c r="T800696" s="33"/>
    </row>
    <row r="800713" spans="19:20">
      <c r="S800713" s="33"/>
      <c r="T800713" s="33"/>
    </row>
    <row r="800730" spans="19:20">
      <c r="S800730" s="33"/>
      <c r="T800730" s="33"/>
    </row>
    <row r="800747" spans="19:20">
      <c r="S800747" s="33"/>
      <c r="T800747" s="33"/>
    </row>
    <row r="800764" spans="19:20">
      <c r="S800764" s="33"/>
      <c r="T800764" s="33"/>
    </row>
    <row r="800781" spans="19:20">
      <c r="S800781" s="33"/>
      <c r="T800781" s="33"/>
    </row>
    <row r="800798" spans="19:20">
      <c r="S800798" s="33"/>
      <c r="T800798" s="33"/>
    </row>
    <row r="800815" spans="19:20">
      <c r="S800815" s="33"/>
      <c r="T800815" s="33"/>
    </row>
    <row r="800832" spans="19:20">
      <c r="S800832" s="33"/>
      <c r="T800832" s="33"/>
    </row>
    <row r="800849" spans="19:20">
      <c r="S800849" s="33"/>
      <c r="T800849" s="33"/>
    </row>
    <row r="800866" spans="19:20">
      <c r="S800866" s="33"/>
      <c r="T800866" s="33"/>
    </row>
    <row r="800883" spans="19:20">
      <c r="S800883" s="33"/>
      <c r="T800883" s="33"/>
    </row>
    <row r="800900" spans="19:20">
      <c r="S800900" s="33"/>
      <c r="T800900" s="33"/>
    </row>
    <row r="800917" spans="19:20">
      <c r="S800917" s="33"/>
      <c r="T800917" s="33"/>
    </row>
    <row r="800934" spans="19:20">
      <c r="S800934" s="33"/>
      <c r="T800934" s="33"/>
    </row>
    <row r="800951" spans="19:20">
      <c r="S800951" s="33"/>
      <c r="T800951" s="33"/>
    </row>
    <row r="800968" spans="19:20">
      <c r="S800968" s="33"/>
      <c r="T800968" s="33"/>
    </row>
    <row r="800985" spans="19:20">
      <c r="S800985" s="33"/>
      <c r="T800985" s="33"/>
    </row>
    <row r="801002" spans="19:20">
      <c r="S801002" s="33"/>
      <c r="T801002" s="33"/>
    </row>
    <row r="801019" spans="19:20">
      <c r="S801019" s="33"/>
      <c r="T801019" s="33"/>
    </row>
    <row r="801036" spans="19:20">
      <c r="S801036" s="33"/>
      <c r="T801036" s="33"/>
    </row>
    <row r="801053" spans="19:20">
      <c r="S801053" s="33"/>
      <c r="T801053" s="33"/>
    </row>
    <row r="801070" spans="19:20">
      <c r="S801070" s="33"/>
      <c r="T801070" s="33"/>
    </row>
    <row r="801087" spans="19:20">
      <c r="S801087" s="33"/>
      <c r="T801087" s="33"/>
    </row>
    <row r="801104" spans="19:20">
      <c r="S801104" s="33"/>
      <c r="T801104" s="33"/>
    </row>
    <row r="801121" spans="19:20">
      <c r="S801121" s="33"/>
      <c r="T801121" s="33"/>
    </row>
    <row r="801138" spans="19:20">
      <c r="S801138" s="33"/>
      <c r="T801138" s="33"/>
    </row>
    <row r="801155" spans="19:20">
      <c r="S801155" s="33"/>
      <c r="T801155" s="33"/>
    </row>
    <row r="801172" spans="19:20">
      <c r="S801172" s="33"/>
      <c r="T801172" s="33"/>
    </row>
    <row r="801189" spans="19:20">
      <c r="S801189" s="33"/>
      <c r="T801189" s="33"/>
    </row>
    <row r="801206" spans="19:20">
      <c r="S801206" s="33"/>
      <c r="T801206" s="33"/>
    </row>
    <row r="801223" spans="19:20">
      <c r="S801223" s="33"/>
      <c r="T801223" s="33"/>
    </row>
    <row r="801240" spans="19:20">
      <c r="S801240" s="33"/>
      <c r="T801240" s="33"/>
    </row>
    <row r="801257" spans="19:20">
      <c r="S801257" s="33"/>
      <c r="T801257" s="33"/>
    </row>
    <row r="801274" spans="19:20">
      <c r="S801274" s="33"/>
      <c r="T801274" s="33"/>
    </row>
    <row r="801291" spans="19:20">
      <c r="S801291" s="33"/>
      <c r="T801291" s="33"/>
    </row>
    <row r="801308" spans="19:20">
      <c r="S801308" s="33"/>
      <c r="T801308" s="33"/>
    </row>
    <row r="801325" spans="19:20">
      <c r="S801325" s="33"/>
      <c r="T801325" s="33"/>
    </row>
    <row r="801342" spans="19:20">
      <c r="S801342" s="33"/>
      <c r="T801342" s="33"/>
    </row>
    <row r="801359" spans="19:20">
      <c r="S801359" s="33"/>
      <c r="T801359" s="33"/>
    </row>
    <row r="801376" spans="19:20">
      <c r="S801376" s="33"/>
      <c r="T801376" s="33"/>
    </row>
    <row r="801393" spans="19:20">
      <c r="S801393" s="33"/>
      <c r="T801393" s="33"/>
    </row>
    <row r="801410" spans="19:20">
      <c r="S801410" s="33"/>
      <c r="T801410" s="33"/>
    </row>
    <row r="801427" spans="19:20">
      <c r="S801427" s="33"/>
      <c r="T801427" s="33"/>
    </row>
    <row r="801444" spans="19:20">
      <c r="S801444" s="33"/>
      <c r="T801444" s="33"/>
    </row>
    <row r="801461" spans="19:20">
      <c r="S801461" s="33"/>
      <c r="T801461" s="33"/>
    </row>
    <row r="801478" spans="19:20">
      <c r="S801478" s="33"/>
      <c r="T801478" s="33"/>
    </row>
    <row r="801495" spans="19:20">
      <c r="S801495" s="33"/>
      <c r="T801495" s="33"/>
    </row>
    <row r="801512" spans="19:20">
      <c r="S801512" s="33"/>
      <c r="T801512" s="33"/>
    </row>
    <row r="801529" spans="19:20">
      <c r="S801529" s="33"/>
      <c r="T801529" s="33"/>
    </row>
    <row r="801546" spans="19:20">
      <c r="S801546" s="33"/>
      <c r="T801546" s="33"/>
    </row>
    <row r="801563" spans="19:20">
      <c r="S801563" s="33"/>
      <c r="T801563" s="33"/>
    </row>
    <row r="801580" spans="19:20">
      <c r="S801580" s="33"/>
      <c r="T801580" s="33"/>
    </row>
    <row r="801597" spans="19:20">
      <c r="S801597" s="33"/>
      <c r="T801597" s="33"/>
    </row>
    <row r="801614" spans="19:20">
      <c r="S801614" s="33"/>
      <c r="T801614" s="33"/>
    </row>
    <row r="801631" spans="19:20">
      <c r="S801631" s="33"/>
      <c r="T801631" s="33"/>
    </row>
    <row r="801648" spans="19:20">
      <c r="S801648" s="33"/>
      <c r="T801648" s="33"/>
    </row>
    <row r="801665" spans="19:20">
      <c r="S801665" s="33"/>
      <c r="T801665" s="33"/>
    </row>
    <row r="801682" spans="19:20">
      <c r="S801682" s="33"/>
      <c r="T801682" s="33"/>
    </row>
    <row r="801699" spans="19:20">
      <c r="S801699" s="33"/>
      <c r="T801699" s="33"/>
    </row>
    <row r="801716" spans="19:20">
      <c r="S801716" s="33"/>
      <c r="T801716" s="33"/>
    </row>
    <row r="801733" spans="19:20">
      <c r="S801733" s="33"/>
      <c r="T801733" s="33"/>
    </row>
    <row r="801750" spans="19:20">
      <c r="S801750" s="33"/>
      <c r="T801750" s="33"/>
    </row>
    <row r="801767" spans="19:20">
      <c r="S801767" s="33"/>
      <c r="T801767" s="33"/>
    </row>
    <row r="801784" spans="19:20">
      <c r="S801784" s="33"/>
      <c r="T801784" s="33"/>
    </row>
    <row r="801801" spans="19:20">
      <c r="S801801" s="33"/>
      <c r="T801801" s="33"/>
    </row>
    <row r="801818" spans="19:20">
      <c r="S801818" s="33"/>
      <c r="T801818" s="33"/>
    </row>
    <row r="801835" spans="19:20">
      <c r="S801835" s="33"/>
      <c r="T801835" s="33"/>
    </row>
    <row r="801852" spans="19:20">
      <c r="S801852" s="33"/>
      <c r="T801852" s="33"/>
    </row>
    <row r="801869" spans="19:20">
      <c r="S801869" s="33"/>
      <c r="T801869" s="33"/>
    </row>
    <row r="801886" spans="19:20">
      <c r="S801886" s="33"/>
      <c r="T801886" s="33"/>
    </row>
    <row r="801903" spans="19:20">
      <c r="S801903" s="33"/>
      <c r="T801903" s="33"/>
    </row>
    <row r="801920" spans="19:20">
      <c r="S801920" s="33"/>
      <c r="T801920" s="33"/>
    </row>
    <row r="801937" spans="19:20">
      <c r="S801937" s="33"/>
      <c r="T801937" s="33"/>
    </row>
    <row r="801954" spans="19:20">
      <c r="S801954" s="33"/>
      <c r="T801954" s="33"/>
    </row>
    <row r="801971" spans="19:20">
      <c r="S801971" s="33"/>
      <c r="T801971" s="33"/>
    </row>
    <row r="801988" spans="19:20">
      <c r="S801988" s="33"/>
      <c r="T801988" s="33"/>
    </row>
    <row r="802005" spans="19:20">
      <c r="S802005" s="33"/>
      <c r="T802005" s="33"/>
    </row>
    <row r="802022" spans="19:20">
      <c r="S802022" s="33"/>
      <c r="T802022" s="33"/>
    </row>
    <row r="802039" spans="19:20">
      <c r="S802039" s="33"/>
      <c r="T802039" s="33"/>
    </row>
    <row r="802056" spans="19:20">
      <c r="S802056" s="33"/>
      <c r="T802056" s="33"/>
    </row>
    <row r="802073" spans="19:20">
      <c r="S802073" s="33"/>
      <c r="T802073" s="33"/>
    </row>
    <row r="802090" spans="19:20">
      <c r="S802090" s="33"/>
      <c r="T802090" s="33"/>
    </row>
    <row r="802107" spans="19:20">
      <c r="S802107" s="33"/>
      <c r="T802107" s="33"/>
    </row>
    <row r="802124" spans="19:20">
      <c r="S802124" s="33"/>
      <c r="T802124" s="33"/>
    </row>
    <row r="802141" spans="19:20">
      <c r="S802141" s="33"/>
      <c r="T802141" s="33"/>
    </row>
    <row r="802158" spans="19:20">
      <c r="S802158" s="33"/>
      <c r="T802158" s="33"/>
    </row>
    <row r="802175" spans="19:20">
      <c r="S802175" s="33"/>
      <c r="T802175" s="33"/>
    </row>
    <row r="802192" spans="19:20">
      <c r="S802192" s="33"/>
      <c r="T802192" s="33"/>
    </row>
    <row r="802209" spans="19:20">
      <c r="S802209" s="33"/>
      <c r="T802209" s="33"/>
    </row>
    <row r="802226" spans="19:20">
      <c r="S802226" s="33"/>
      <c r="T802226" s="33"/>
    </row>
    <row r="802243" spans="19:20">
      <c r="S802243" s="33"/>
      <c r="T802243" s="33"/>
    </row>
    <row r="802260" spans="19:20">
      <c r="S802260" s="33"/>
      <c r="T802260" s="33"/>
    </row>
    <row r="802277" spans="19:20">
      <c r="S802277" s="33"/>
      <c r="T802277" s="33"/>
    </row>
    <row r="802294" spans="19:20">
      <c r="S802294" s="33"/>
      <c r="T802294" s="33"/>
    </row>
    <row r="802311" spans="19:20">
      <c r="S802311" s="33"/>
      <c r="T802311" s="33"/>
    </row>
    <row r="802328" spans="19:20">
      <c r="S802328" s="33"/>
      <c r="T802328" s="33"/>
    </row>
    <row r="802345" spans="19:20">
      <c r="S802345" s="33"/>
      <c r="T802345" s="33"/>
    </row>
    <row r="802362" spans="19:20">
      <c r="S802362" s="33"/>
      <c r="T802362" s="33"/>
    </row>
    <row r="802379" spans="19:20">
      <c r="S802379" s="33"/>
      <c r="T802379" s="33"/>
    </row>
    <row r="802396" spans="19:20">
      <c r="S802396" s="33"/>
      <c r="T802396" s="33"/>
    </row>
    <row r="802413" spans="19:20">
      <c r="S802413" s="33"/>
      <c r="T802413" s="33"/>
    </row>
    <row r="802430" spans="19:20">
      <c r="S802430" s="33"/>
      <c r="T802430" s="33"/>
    </row>
    <row r="802447" spans="19:20">
      <c r="S802447" s="33"/>
      <c r="T802447" s="33"/>
    </row>
    <row r="802464" spans="19:20">
      <c r="S802464" s="33"/>
      <c r="T802464" s="33"/>
    </row>
    <row r="802481" spans="19:20">
      <c r="S802481" s="33"/>
      <c r="T802481" s="33"/>
    </row>
    <row r="802498" spans="19:20">
      <c r="S802498" s="33"/>
      <c r="T802498" s="33"/>
    </row>
    <row r="802515" spans="19:20">
      <c r="S802515" s="33"/>
      <c r="T802515" s="33"/>
    </row>
    <row r="802532" spans="19:20">
      <c r="S802532" s="33"/>
      <c r="T802532" s="33"/>
    </row>
    <row r="802549" spans="19:20">
      <c r="S802549" s="33"/>
      <c r="T802549" s="33"/>
    </row>
    <row r="802566" spans="19:20">
      <c r="S802566" s="33"/>
      <c r="T802566" s="33"/>
    </row>
    <row r="802583" spans="19:20">
      <c r="S802583" s="33"/>
      <c r="T802583" s="33"/>
    </row>
    <row r="802600" spans="19:20">
      <c r="S802600" s="33"/>
      <c r="T802600" s="33"/>
    </row>
    <row r="802617" spans="19:20">
      <c r="S802617" s="33"/>
      <c r="T802617" s="33"/>
    </row>
    <row r="802634" spans="19:20">
      <c r="S802634" s="33"/>
      <c r="T802634" s="33"/>
    </row>
    <row r="802651" spans="19:20">
      <c r="S802651" s="33"/>
      <c r="T802651" s="33"/>
    </row>
    <row r="802668" spans="19:20">
      <c r="S802668" s="33"/>
      <c r="T802668" s="33"/>
    </row>
    <row r="802685" spans="19:20">
      <c r="S802685" s="33"/>
      <c r="T802685" s="33"/>
    </row>
    <row r="802702" spans="19:20">
      <c r="S802702" s="33"/>
      <c r="T802702" s="33"/>
    </row>
    <row r="802719" spans="19:20">
      <c r="S802719" s="33"/>
      <c r="T802719" s="33"/>
    </row>
    <row r="802736" spans="19:20">
      <c r="S802736" s="33"/>
      <c r="T802736" s="33"/>
    </row>
    <row r="802753" spans="19:20">
      <c r="S802753" s="33"/>
      <c r="T802753" s="33"/>
    </row>
    <row r="802770" spans="19:20">
      <c r="S802770" s="33"/>
      <c r="T802770" s="33"/>
    </row>
    <row r="802787" spans="19:20">
      <c r="S802787" s="33"/>
      <c r="T802787" s="33"/>
    </row>
    <row r="802804" spans="19:20">
      <c r="S802804" s="33"/>
      <c r="T802804" s="33"/>
    </row>
    <row r="802821" spans="19:20">
      <c r="S802821" s="33"/>
      <c r="T802821" s="33"/>
    </row>
    <row r="802838" spans="19:20">
      <c r="S802838" s="33"/>
      <c r="T802838" s="33"/>
    </row>
    <row r="802855" spans="19:20">
      <c r="S802855" s="33"/>
      <c r="T802855" s="33"/>
    </row>
    <row r="802872" spans="19:20">
      <c r="S802872" s="33"/>
      <c r="T802872" s="33"/>
    </row>
    <row r="802889" spans="19:20">
      <c r="S802889" s="33"/>
      <c r="T802889" s="33"/>
    </row>
    <row r="802906" spans="19:20">
      <c r="S802906" s="33"/>
      <c r="T802906" s="33"/>
    </row>
    <row r="802923" spans="19:20">
      <c r="S802923" s="33"/>
      <c r="T802923" s="33"/>
    </row>
    <row r="802940" spans="19:20">
      <c r="S802940" s="33"/>
      <c r="T802940" s="33"/>
    </row>
    <row r="802957" spans="19:20">
      <c r="S802957" s="33"/>
      <c r="T802957" s="33"/>
    </row>
    <row r="802974" spans="19:20">
      <c r="S802974" s="33"/>
      <c r="T802974" s="33"/>
    </row>
    <row r="802991" spans="19:20">
      <c r="S802991" s="33"/>
      <c r="T802991" s="33"/>
    </row>
    <row r="803008" spans="19:20">
      <c r="S803008" s="33"/>
      <c r="T803008" s="33"/>
    </row>
    <row r="803025" spans="19:20">
      <c r="S803025" s="33"/>
      <c r="T803025" s="33"/>
    </row>
    <row r="803042" spans="19:20">
      <c r="S803042" s="33"/>
      <c r="T803042" s="33"/>
    </row>
    <row r="803059" spans="19:20">
      <c r="S803059" s="33"/>
      <c r="T803059" s="33"/>
    </row>
    <row r="803076" spans="19:20">
      <c r="S803076" s="33"/>
      <c r="T803076" s="33"/>
    </row>
    <row r="803093" spans="19:20">
      <c r="S803093" s="33"/>
      <c r="T803093" s="33"/>
    </row>
    <row r="803110" spans="19:20">
      <c r="S803110" s="33"/>
      <c r="T803110" s="33"/>
    </row>
    <row r="803127" spans="19:20">
      <c r="S803127" s="33"/>
      <c r="T803127" s="33"/>
    </row>
    <row r="803144" spans="19:20">
      <c r="S803144" s="33"/>
      <c r="T803144" s="33"/>
    </row>
    <row r="803161" spans="19:20">
      <c r="S803161" s="33"/>
      <c r="T803161" s="33"/>
    </row>
    <row r="803178" spans="19:20">
      <c r="S803178" s="33"/>
      <c r="T803178" s="33"/>
    </row>
    <row r="803195" spans="19:20">
      <c r="S803195" s="33"/>
      <c r="T803195" s="33"/>
    </row>
    <row r="803212" spans="19:20">
      <c r="S803212" s="33"/>
      <c r="T803212" s="33"/>
    </row>
    <row r="803229" spans="19:20">
      <c r="S803229" s="33"/>
      <c r="T803229" s="33"/>
    </row>
    <row r="803246" spans="19:20">
      <c r="S803246" s="33"/>
      <c r="T803246" s="33"/>
    </row>
    <row r="803263" spans="19:20">
      <c r="S803263" s="33"/>
      <c r="T803263" s="33"/>
    </row>
    <row r="803280" spans="19:20">
      <c r="S803280" s="33"/>
      <c r="T803280" s="33"/>
    </row>
    <row r="803297" spans="19:20">
      <c r="S803297" s="33"/>
      <c r="T803297" s="33"/>
    </row>
    <row r="803314" spans="19:20">
      <c r="S803314" s="33"/>
      <c r="T803314" s="33"/>
    </row>
    <row r="803331" spans="19:20">
      <c r="S803331" s="33"/>
      <c r="T803331" s="33"/>
    </row>
    <row r="803348" spans="19:20">
      <c r="S803348" s="33"/>
      <c r="T803348" s="33"/>
    </row>
    <row r="803365" spans="19:20">
      <c r="S803365" s="33"/>
      <c r="T803365" s="33"/>
    </row>
    <row r="803382" spans="19:20">
      <c r="S803382" s="33"/>
      <c r="T803382" s="33"/>
    </row>
    <row r="803399" spans="19:20">
      <c r="S803399" s="33"/>
      <c r="T803399" s="33"/>
    </row>
    <row r="803416" spans="19:20">
      <c r="S803416" s="33"/>
      <c r="T803416" s="33"/>
    </row>
    <row r="803433" spans="19:20">
      <c r="S803433" s="33"/>
      <c r="T803433" s="33"/>
    </row>
    <row r="803450" spans="19:20">
      <c r="S803450" s="33"/>
      <c r="T803450" s="33"/>
    </row>
    <row r="803467" spans="19:20">
      <c r="S803467" s="33"/>
      <c r="T803467" s="33"/>
    </row>
    <row r="803484" spans="19:20">
      <c r="S803484" s="33"/>
      <c r="T803484" s="33"/>
    </row>
    <row r="803501" spans="19:20">
      <c r="S803501" s="33"/>
      <c r="T803501" s="33"/>
    </row>
    <row r="803518" spans="19:20">
      <c r="S803518" s="33"/>
      <c r="T803518" s="33"/>
    </row>
    <row r="803535" spans="19:20">
      <c r="S803535" s="33"/>
      <c r="T803535" s="33"/>
    </row>
    <row r="803552" spans="19:20">
      <c r="S803552" s="33"/>
      <c r="T803552" s="33"/>
    </row>
    <row r="803569" spans="19:20">
      <c r="S803569" s="33"/>
      <c r="T803569" s="33"/>
    </row>
    <row r="803586" spans="19:20">
      <c r="S803586" s="33"/>
      <c r="T803586" s="33"/>
    </row>
    <row r="803603" spans="19:20">
      <c r="S803603" s="33"/>
      <c r="T803603" s="33"/>
    </row>
    <row r="803620" spans="19:20">
      <c r="S803620" s="33"/>
      <c r="T803620" s="33"/>
    </row>
    <row r="803637" spans="19:20">
      <c r="S803637" s="33"/>
      <c r="T803637" s="33"/>
    </row>
    <row r="803654" spans="19:20">
      <c r="S803654" s="33"/>
      <c r="T803654" s="33"/>
    </row>
    <row r="803671" spans="19:20">
      <c r="S803671" s="33"/>
      <c r="T803671" s="33"/>
    </row>
    <row r="803688" spans="19:20">
      <c r="S803688" s="33"/>
      <c r="T803688" s="33"/>
    </row>
    <row r="803705" spans="19:20">
      <c r="S803705" s="33"/>
      <c r="T803705" s="33"/>
    </row>
    <row r="803722" spans="19:20">
      <c r="S803722" s="33"/>
      <c r="T803722" s="33"/>
    </row>
    <row r="803739" spans="19:20">
      <c r="S803739" s="33"/>
      <c r="T803739" s="33"/>
    </row>
    <row r="803756" spans="19:20">
      <c r="S803756" s="33"/>
      <c r="T803756" s="33"/>
    </row>
    <row r="803773" spans="19:20">
      <c r="S803773" s="33"/>
      <c r="T803773" s="33"/>
    </row>
    <row r="803790" spans="19:20">
      <c r="S803790" s="33"/>
      <c r="T803790" s="33"/>
    </row>
    <row r="803807" spans="19:20">
      <c r="S803807" s="33"/>
      <c r="T803807" s="33"/>
    </row>
    <row r="803824" spans="19:20">
      <c r="S803824" s="33"/>
      <c r="T803824" s="33"/>
    </row>
    <row r="803841" spans="19:20">
      <c r="S803841" s="33"/>
      <c r="T803841" s="33"/>
    </row>
    <row r="803858" spans="19:20">
      <c r="S803858" s="33"/>
      <c r="T803858" s="33"/>
    </row>
    <row r="803875" spans="19:20">
      <c r="S803875" s="33"/>
      <c r="T803875" s="33"/>
    </row>
    <row r="803892" spans="19:20">
      <c r="S803892" s="33"/>
      <c r="T803892" s="33"/>
    </row>
    <row r="803909" spans="19:20">
      <c r="S803909" s="33"/>
      <c r="T803909" s="33"/>
    </row>
    <row r="803926" spans="19:20">
      <c r="S803926" s="33"/>
      <c r="T803926" s="33"/>
    </row>
    <row r="803943" spans="19:20">
      <c r="S803943" s="33"/>
      <c r="T803943" s="33"/>
    </row>
    <row r="803960" spans="19:20">
      <c r="S803960" s="33"/>
      <c r="T803960" s="33"/>
    </row>
    <row r="803977" spans="19:20">
      <c r="S803977" s="33"/>
      <c r="T803977" s="33"/>
    </row>
    <row r="803994" spans="19:20">
      <c r="S803994" s="33"/>
      <c r="T803994" s="33"/>
    </row>
    <row r="804011" spans="19:20">
      <c r="S804011" s="33"/>
      <c r="T804011" s="33"/>
    </row>
    <row r="804028" spans="19:20">
      <c r="S804028" s="33"/>
      <c r="T804028" s="33"/>
    </row>
    <row r="804045" spans="19:20">
      <c r="S804045" s="33"/>
      <c r="T804045" s="33"/>
    </row>
    <row r="804062" spans="19:20">
      <c r="S804062" s="33"/>
      <c r="T804062" s="33"/>
    </row>
    <row r="804079" spans="19:20">
      <c r="S804079" s="33"/>
      <c r="T804079" s="33"/>
    </row>
    <row r="804096" spans="19:20">
      <c r="S804096" s="33"/>
      <c r="T804096" s="33"/>
    </row>
    <row r="804113" spans="19:20">
      <c r="S804113" s="33"/>
      <c r="T804113" s="33"/>
    </row>
    <row r="804130" spans="19:20">
      <c r="S804130" s="33"/>
      <c r="T804130" s="33"/>
    </row>
    <row r="804147" spans="19:20">
      <c r="S804147" s="33"/>
      <c r="T804147" s="33"/>
    </row>
    <row r="804164" spans="19:20">
      <c r="S804164" s="33"/>
      <c r="T804164" s="33"/>
    </row>
    <row r="804181" spans="19:20">
      <c r="S804181" s="33"/>
      <c r="T804181" s="33"/>
    </row>
    <row r="804198" spans="19:20">
      <c r="S804198" s="33"/>
      <c r="T804198" s="33"/>
    </row>
    <row r="804215" spans="19:20">
      <c r="S804215" s="33"/>
      <c r="T804215" s="33"/>
    </row>
    <row r="804232" spans="19:20">
      <c r="S804232" s="33"/>
      <c r="T804232" s="33"/>
    </row>
    <row r="804249" spans="19:20">
      <c r="S804249" s="33"/>
      <c r="T804249" s="33"/>
    </row>
    <row r="804266" spans="19:20">
      <c r="S804266" s="33"/>
      <c r="T804266" s="33"/>
    </row>
    <row r="804283" spans="19:20">
      <c r="S804283" s="33"/>
      <c r="T804283" s="33"/>
    </row>
    <row r="804300" spans="19:20">
      <c r="S804300" s="33"/>
      <c r="T804300" s="33"/>
    </row>
    <row r="804317" spans="19:20">
      <c r="S804317" s="33"/>
      <c r="T804317" s="33"/>
    </row>
    <row r="804334" spans="19:20">
      <c r="S804334" s="33"/>
      <c r="T804334" s="33"/>
    </row>
    <row r="804351" spans="19:20">
      <c r="S804351" s="33"/>
      <c r="T804351" s="33"/>
    </row>
    <row r="804368" spans="19:20">
      <c r="S804368" s="33"/>
      <c r="T804368" s="33"/>
    </row>
    <row r="804385" spans="19:20">
      <c r="S804385" s="33"/>
      <c r="T804385" s="33"/>
    </row>
    <row r="804402" spans="19:20">
      <c r="S804402" s="33"/>
      <c r="T804402" s="33"/>
    </row>
    <row r="804419" spans="19:20">
      <c r="S804419" s="33"/>
      <c r="T804419" s="33"/>
    </row>
    <row r="804436" spans="19:20">
      <c r="S804436" s="33"/>
      <c r="T804436" s="33"/>
    </row>
    <row r="804453" spans="19:20">
      <c r="S804453" s="33"/>
      <c r="T804453" s="33"/>
    </row>
    <row r="804470" spans="19:20">
      <c r="S804470" s="33"/>
      <c r="T804470" s="33"/>
    </row>
    <row r="804487" spans="19:20">
      <c r="S804487" s="33"/>
      <c r="T804487" s="33"/>
    </row>
    <row r="804504" spans="19:20">
      <c r="S804504" s="33"/>
      <c r="T804504" s="33"/>
    </row>
    <row r="804521" spans="19:20">
      <c r="S804521" s="33"/>
      <c r="T804521" s="33"/>
    </row>
    <row r="804538" spans="19:20">
      <c r="S804538" s="33"/>
      <c r="T804538" s="33"/>
    </row>
    <row r="804555" spans="19:20">
      <c r="S804555" s="33"/>
      <c r="T804555" s="33"/>
    </row>
    <row r="804572" spans="19:20">
      <c r="S804572" s="33"/>
      <c r="T804572" s="33"/>
    </row>
    <row r="804589" spans="19:20">
      <c r="S804589" s="33"/>
      <c r="T804589" s="33"/>
    </row>
    <row r="804606" spans="19:20">
      <c r="S804606" s="33"/>
      <c r="T804606" s="33"/>
    </row>
    <row r="804623" spans="19:20">
      <c r="S804623" s="33"/>
      <c r="T804623" s="33"/>
    </row>
    <row r="804640" spans="19:20">
      <c r="S804640" s="33"/>
      <c r="T804640" s="33"/>
    </row>
    <row r="804657" spans="19:20">
      <c r="S804657" s="33"/>
      <c r="T804657" s="33"/>
    </row>
    <row r="804674" spans="19:20">
      <c r="S804674" s="33"/>
      <c r="T804674" s="33"/>
    </row>
    <row r="804691" spans="19:20">
      <c r="S804691" s="33"/>
      <c r="T804691" s="33"/>
    </row>
    <row r="804708" spans="19:20">
      <c r="S804708" s="33"/>
      <c r="T804708" s="33"/>
    </row>
    <row r="804725" spans="19:20">
      <c r="S804725" s="33"/>
      <c r="T804725" s="33"/>
    </row>
    <row r="804742" spans="19:20">
      <c r="S804742" s="33"/>
      <c r="T804742" s="33"/>
    </row>
    <row r="804759" spans="19:20">
      <c r="S804759" s="33"/>
      <c r="T804759" s="33"/>
    </row>
    <row r="804776" spans="19:20">
      <c r="S804776" s="33"/>
      <c r="T804776" s="33"/>
    </row>
    <row r="804793" spans="19:20">
      <c r="S804793" s="33"/>
      <c r="T804793" s="33"/>
    </row>
    <row r="804810" spans="19:20">
      <c r="S804810" s="33"/>
      <c r="T804810" s="33"/>
    </row>
    <row r="804827" spans="19:20">
      <c r="S804827" s="33"/>
      <c r="T804827" s="33"/>
    </row>
    <row r="804844" spans="19:20">
      <c r="S804844" s="33"/>
      <c r="T804844" s="33"/>
    </row>
    <row r="804861" spans="19:20">
      <c r="S804861" s="33"/>
      <c r="T804861" s="33"/>
    </row>
    <row r="804878" spans="19:20">
      <c r="S804878" s="33"/>
      <c r="T804878" s="33"/>
    </row>
    <row r="804895" spans="19:20">
      <c r="S804895" s="33"/>
      <c r="T804895" s="33"/>
    </row>
    <row r="804912" spans="19:20">
      <c r="S804912" s="33"/>
      <c r="T804912" s="33"/>
    </row>
    <row r="804929" spans="19:20">
      <c r="S804929" s="33"/>
      <c r="T804929" s="33"/>
    </row>
    <row r="804946" spans="19:20">
      <c r="S804946" s="33"/>
      <c r="T804946" s="33"/>
    </row>
    <row r="804963" spans="19:20">
      <c r="S804963" s="33"/>
      <c r="T804963" s="33"/>
    </row>
    <row r="804980" spans="19:20">
      <c r="S804980" s="33"/>
      <c r="T804980" s="33"/>
    </row>
    <row r="804997" spans="19:20">
      <c r="S804997" s="33"/>
      <c r="T804997" s="33"/>
    </row>
    <row r="805014" spans="19:20">
      <c r="S805014" s="33"/>
      <c r="T805014" s="33"/>
    </row>
    <row r="805031" spans="19:20">
      <c r="S805031" s="33"/>
      <c r="T805031" s="33"/>
    </row>
    <row r="805048" spans="19:20">
      <c r="S805048" s="33"/>
      <c r="T805048" s="33"/>
    </row>
    <row r="805065" spans="19:20">
      <c r="S805065" s="33"/>
      <c r="T805065" s="33"/>
    </row>
    <row r="805082" spans="19:20">
      <c r="S805082" s="33"/>
      <c r="T805082" s="33"/>
    </row>
    <row r="805099" spans="19:20">
      <c r="S805099" s="33"/>
      <c r="T805099" s="33"/>
    </row>
    <row r="805116" spans="19:20">
      <c r="S805116" s="33"/>
      <c r="T805116" s="33"/>
    </row>
    <row r="805133" spans="19:20">
      <c r="S805133" s="33"/>
      <c r="T805133" s="33"/>
    </row>
    <row r="805150" spans="19:20">
      <c r="S805150" s="33"/>
      <c r="T805150" s="33"/>
    </row>
    <row r="805167" spans="19:20">
      <c r="S805167" s="33"/>
      <c r="T805167" s="33"/>
    </row>
    <row r="805184" spans="19:20">
      <c r="S805184" s="33"/>
      <c r="T805184" s="33"/>
    </row>
    <row r="805201" spans="19:20">
      <c r="S805201" s="33"/>
      <c r="T805201" s="33"/>
    </row>
    <row r="805218" spans="19:20">
      <c r="S805218" s="33"/>
      <c r="T805218" s="33"/>
    </row>
    <row r="805235" spans="19:20">
      <c r="S805235" s="33"/>
      <c r="T805235" s="33"/>
    </row>
    <row r="805252" spans="19:20">
      <c r="S805252" s="33"/>
      <c r="T805252" s="33"/>
    </row>
    <row r="805269" spans="19:20">
      <c r="S805269" s="33"/>
      <c r="T805269" s="33"/>
    </row>
    <row r="805286" spans="19:20">
      <c r="S805286" s="33"/>
      <c r="T805286" s="33"/>
    </row>
    <row r="805303" spans="19:20">
      <c r="S805303" s="33"/>
      <c r="T805303" s="33"/>
    </row>
    <row r="805320" spans="19:20">
      <c r="S805320" s="33"/>
      <c r="T805320" s="33"/>
    </row>
    <row r="805337" spans="19:20">
      <c r="S805337" s="33"/>
      <c r="T805337" s="33"/>
    </row>
    <row r="805354" spans="19:20">
      <c r="S805354" s="33"/>
      <c r="T805354" s="33"/>
    </row>
    <row r="805371" spans="19:20">
      <c r="S805371" s="33"/>
      <c r="T805371" s="33"/>
    </row>
    <row r="805388" spans="19:20">
      <c r="S805388" s="33"/>
      <c r="T805388" s="33"/>
    </row>
    <row r="805405" spans="19:20">
      <c r="S805405" s="33"/>
      <c r="T805405" s="33"/>
    </row>
    <row r="805422" spans="19:20">
      <c r="S805422" s="33"/>
      <c r="T805422" s="33"/>
    </row>
    <row r="805439" spans="19:20">
      <c r="S805439" s="33"/>
      <c r="T805439" s="33"/>
    </row>
    <row r="805456" spans="19:20">
      <c r="S805456" s="33"/>
      <c r="T805456" s="33"/>
    </row>
    <row r="805473" spans="19:20">
      <c r="S805473" s="33"/>
      <c r="T805473" s="33"/>
    </row>
    <row r="805490" spans="19:20">
      <c r="S805490" s="33"/>
      <c r="T805490" s="33"/>
    </row>
    <row r="805507" spans="19:20">
      <c r="S805507" s="33"/>
      <c r="T805507" s="33"/>
    </row>
    <row r="805524" spans="19:20">
      <c r="S805524" s="33"/>
      <c r="T805524" s="33"/>
    </row>
    <row r="805541" spans="19:20">
      <c r="S805541" s="33"/>
      <c r="T805541" s="33"/>
    </row>
    <row r="805558" spans="19:20">
      <c r="S805558" s="33"/>
      <c r="T805558" s="33"/>
    </row>
    <row r="805575" spans="19:20">
      <c r="S805575" s="33"/>
      <c r="T805575" s="33"/>
    </row>
    <row r="805592" spans="19:20">
      <c r="S805592" s="33"/>
      <c r="T805592" s="33"/>
    </row>
    <row r="805609" spans="19:20">
      <c r="S805609" s="33"/>
      <c r="T805609" s="33"/>
    </row>
    <row r="805626" spans="19:20">
      <c r="S805626" s="33"/>
      <c r="T805626" s="33"/>
    </row>
    <row r="805643" spans="19:20">
      <c r="S805643" s="33"/>
      <c r="T805643" s="33"/>
    </row>
    <row r="805660" spans="19:20">
      <c r="S805660" s="33"/>
      <c r="T805660" s="33"/>
    </row>
    <row r="805677" spans="19:20">
      <c r="S805677" s="33"/>
      <c r="T805677" s="33"/>
    </row>
    <row r="805694" spans="19:20">
      <c r="S805694" s="33"/>
      <c r="T805694" s="33"/>
    </row>
    <row r="805711" spans="19:20">
      <c r="S805711" s="33"/>
      <c r="T805711" s="33"/>
    </row>
    <row r="805728" spans="19:20">
      <c r="S805728" s="33"/>
      <c r="T805728" s="33"/>
    </row>
    <row r="805745" spans="19:20">
      <c r="S805745" s="33"/>
      <c r="T805745" s="33"/>
    </row>
    <row r="805762" spans="19:20">
      <c r="S805762" s="33"/>
      <c r="T805762" s="33"/>
    </row>
    <row r="805779" spans="19:20">
      <c r="S805779" s="33"/>
      <c r="T805779" s="33"/>
    </row>
    <row r="805796" spans="19:20">
      <c r="S805796" s="33"/>
      <c r="T805796" s="33"/>
    </row>
    <row r="805813" spans="19:20">
      <c r="S805813" s="33"/>
      <c r="T805813" s="33"/>
    </row>
    <row r="805830" spans="19:20">
      <c r="S805830" s="33"/>
      <c r="T805830" s="33"/>
    </row>
    <row r="805847" spans="19:20">
      <c r="S805847" s="33"/>
      <c r="T805847" s="33"/>
    </row>
    <row r="805864" spans="19:20">
      <c r="S805864" s="33"/>
      <c r="T805864" s="33"/>
    </row>
    <row r="805881" spans="19:20">
      <c r="S805881" s="33"/>
      <c r="T805881" s="33"/>
    </row>
    <row r="805898" spans="19:20">
      <c r="S805898" s="33"/>
      <c r="T805898" s="33"/>
    </row>
    <row r="805915" spans="19:20">
      <c r="S805915" s="33"/>
      <c r="T805915" s="33"/>
    </row>
    <row r="805932" spans="19:20">
      <c r="S805932" s="33"/>
      <c r="T805932" s="33"/>
    </row>
    <row r="805949" spans="19:20">
      <c r="S805949" s="33"/>
      <c r="T805949" s="33"/>
    </row>
    <row r="805966" spans="19:20">
      <c r="S805966" s="33"/>
      <c r="T805966" s="33"/>
    </row>
    <row r="805983" spans="19:20">
      <c r="S805983" s="33"/>
      <c r="T805983" s="33"/>
    </row>
    <row r="806000" spans="19:20">
      <c r="S806000" s="33"/>
      <c r="T806000" s="33"/>
    </row>
    <row r="806017" spans="19:20">
      <c r="S806017" s="33"/>
      <c r="T806017" s="33"/>
    </row>
    <row r="806034" spans="19:20">
      <c r="S806034" s="33"/>
      <c r="T806034" s="33"/>
    </row>
    <row r="806051" spans="19:20">
      <c r="S806051" s="33"/>
      <c r="T806051" s="33"/>
    </row>
    <row r="806068" spans="19:20">
      <c r="S806068" s="33"/>
      <c r="T806068" s="33"/>
    </row>
    <row r="806085" spans="19:20">
      <c r="S806085" s="33"/>
      <c r="T806085" s="33"/>
    </row>
    <row r="806102" spans="19:20">
      <c r="S806102" s="33"/>
      <c r="T806102" s="33"/>
    </row>
    <row r="806119" spans="19:20">
      <c r="S806119" s="33"/>
      <c r="T806119" s="33"/>
    </row>
    <row r="806136" spans="19:20">
      <c r="S806136" s="33"/>
      <c r="T806136" s="33"/>
    </row>
    <row r="806153" spans="19:20">
      <c r="S806153" s="33"/>
      <c r="T806153" s="33"/>
    </row>
    <row r="806170" spans="19:20">
      <c r="S806170" s="33"/>
      <c r="T806170" s="33"/>
    </row>
    <row r="806187" spans="19:20">
      <c r="S806187" s="33"/>
      <c r="T806187" s="33"/>
    </row>
    <row r="806204" spans="19:20">
      <c r="S806204" s="33"/>
      <c r="T806204" s="33"/>
    </row>
    <row r="806221" spans="19:20">
      <c r="S806221" s="33"/>
      <c r="T806221" s="33"/>
    </row>
    <row r="806238" spans="19:20">
      <c r="S806238" s="33"/>
      <c r="T806238" s="33"/>
    </row>
    <row r="806255" spans="19:20">
      <c r="S806255" s="33"/>
      <c r="T806255" s="33"/>
    </row>
    <row r="806272" spans="19:20">
      <c r="S806272" s="33"/>
      <c r="T806272" s="33"/>
    </row>
    <row r="806289" spans="19:20">
      <c r="S806289" s="33"/>
      <c r="T806289" s="33"/>
    </row>
    <row r="806306" spans="19:20">
      <c r="S806306" s="33"/>
      <c r="T806306" s="33"/>
    </row>
    <row r="806323" spans="19:20">
      <c r="S806323" s="33"/>
      <c r="T806323" s="33"/>
    </row>
    <row r="806340" spans="19:20">
      <c r="S806340" s="33"/>
      <c r="T806340" s="33"/>
    </row>
    <row r="806357" spans="19:20">
      <c r="S806357" s="33"/>
      <c r="T806357" s="33"/>
    </row>
    <row r="806374" spans="19:20">
      <c r="S806374" s="33"/>
      <c r="T806374" s="33"/>
    </row>
    <row r="806391" spans="19:20">
      <c r="S806391" s="33"/>
      <c r="T806391" s="33"/>
    </row>
    <row r="806408" spans="19:20">
      <c r="S806408" s="33"/>
      <c r="T806408" s="33"/>
    </row>
    <row r="806425" spans="19:20">
      <c r="S806425" s="33"/>
      <c r="T806425" s="33"/>
    </row>
    <row r="806442" spans="19:20">
      <c r="S806442" s="33"/>
      <c r="T806442" s="33"/>
    </row>
    <row r="806459" spans="19:20">
      <c r="S806459" s="33"/>
      <c r="T806459" s="33"/>
    </row>
    <row r="806476" spans="19:20">
      <c r="S806476" s="33"/>
      <c r="T806476" s="33"/>
    </row>
    <row r="806493" spans="19:20">
      <c r="S806493" s="33"/>
      <c r="T806493" s="33"/>
    </row>
    <row r="806510" spans="19:20">
      <c r="S806510" s="33"/>
      <c r="T806510" s="33"/>
    </row>
    <row r="806527" spans="19:20">
      <c r="S806527" s="33"/>
      <c r="T806527" s="33"/>
    </row>
    <row r="806544" spans="19:20">
      <c r="S806544" s="33"/>
      <c r="T806544" s="33"/>
    </row>
    <row r="806561" spans="19:20">
      <c r="S806561" s="33"/>
      <c r="T806561" s="33"/>
    </row>
    <row r="806578" spans="19:20">
      <c r="S806578" s="33"/>
      <c r="T806578" s="33"/>
    </row>
    <row r="806595" spans="19:20">
      <c r="S806595" s="33"/>
      <c r="T806595" s="33"/>
    </row>
    <row r="806612" spans="19:20">
      <c r="S806612" s="33"/>
      <c r="T806612" s="33"/>
    </row>
    <row r="806629" spans="19:20">
      <c r="S806629" s="33"/>
      <c r="T806629" s="33"/>
    </row>
    <row r="806646" spans="19:20">
      <c r="S806646" s="33"/>
      <c r="T806646" s="33"/>
    </row>
    <row r="806663" spans="19:20">
      <c r="S806663" s="33"/>
      <c r="T806663" s="33"/>
    </row>
    <row r="806680" spans="19:20">
      <c r="S806680" s="33"/>
      <c r="T806680" s="33"/>
    </row>
    <row r="806697" spans="19:20">
      <c r="S806697" s="33"/>
      <c r="T806697" s="33"/>
    </row>
    <row r="806714" spans="19:20">
      <c r="S806714" s="33"/>
      <c r="T806714" s="33"/>
    </row>
    <row r="806731" spans="19:20">
      <c r="S806731" s="33"/>
      <c r="T806731" s="33"/>
    </row>
    <row r="806748" spans="19:20">
      <c r="S806748" s="33"/>
      <c r="T806748" s="33"/>
    </row>
    <row r="806765" spans="19:20">
      <c r="S806765" s="33"/>
      <c r="T806765" s="33"/>
    </row>
    <row r="806782" spans="19:20">
      <c r="S806782" s="33"/>
      <c r="T806782" s="33"/>
    </row>
    <row r="806799" spans="19:20">
      <c r="S806799" s="33"/>
      <c r="T806799" s="33"/>
    </row>
    <row r="806816" spans="19:20">
      <c r="S806816" s="33"/>
      <c r="T806816" s="33"/>
    </row>
    <row r="806833" spans="19:20">
      <c r="S806833" s="33"/>
      <c r="T806833" s="33"/>
    </row>
    <row r="806850" spans="19:20">
      <c r="S806850" s="33"/>
      <c r="T806850" s="33"/>
    </row>
    <row r="806867" spans="19:20">
      <c r="S806867" s="33"/>
      <c r="T806867" s="33"/>
    </row>
    <row r="806884" spans="19:20">
      <c r="S806884" s="33"/>
      <c r="T806884" s="33"/>
    </row>
    <row r="806901" spans="19:20">
      <c r="S806901" s="33"/>
      <c r="T806901" s="33"/>
    </row>
    <row r="806918" spans="19:20">
      <c r="S806918" s="33"/>
      <c r="T806918" s="33"/>
    </row>
    <row r="806935" spans="19:20">
      <c r="S806935" s="33"/>
      <c r="T806935" s="33"/>
    </row>
    <row r="806952" spans="19:20">
      <c r="S806952" s="33"/>
      <c r="T806952" s="33"/>
    </row>
    <row r="806969" spans="19:20">
      <c r="S806969" s="33"/>
      <c r="T806969" s="33"/>
    </row>
    <row r="806986" spans="19:20">
      <c r="S806986" s="33"/>
      <c r="T806986" s="33"/>
    </row>
    <row r="807003" spans="19:20">
      <c r="S807003" s="33"/>
      <c r="T807003" s="33"/>
    </row>
    <row r="807020" spans="19:20">
      <c r="S807020" s="33"/>
      <c r="T807020" s="33"/>
    </row>
    <row r="807037" spans="19:20">
      <c r="S807037" s="33"/>
      <c r="T807037" s="33"/>
    </row>
    <row r="807054" spans="19:20">
      <c r="S807054" s="33"/>
      <c r="T807054" s="33"/>
    </row>
    <row r="807071" spans="19:20">
      <c r="S807071" s="33"/>
      <c r="T807071" s="33"/>
    </row>
    <row r="807088" spans="19:20">
      <c r="S807088" s="33"/>
      <c r="T807088" s="33"/>
    </row>
    <row r="807105" spans="19:20">
      <c r="S807105" s="33"/>
      <c r="T807105" s="33"/>
    </row>
    <row r="807122" spans="19:20">
      <c r="S807122" s="33"/>
      <c r="T807122" s="33"/>
    </row>
    <row r="807139" spans="19:20">
      <c r="S807139" s="33"/>
      <c r="T807139" s="33"/>
    </row>
    <row r="807156" spans="19:20">
      <c r="S807156" s="33"/>
      <c r="T807156" s="33"/>
    </row>
    <row r="807173" spans="19:20">
      <c r="S807173" s="33"/>
      <c r="T807173" s="33"/>
    </row>
    <row r="807190" spans="19:20">
      <c r="S807190" s="33"/>
      <c r="T807190" s="33"/>
    </row>
    <row r="807207" spans="19:20">
      <c r="S807207" s="33"/>
      <c r="T807207" s="33"/>
    </row>
    <row r="807224" spans="19:20">
      <c r="S807224" s="33"/>
      <c r="T807224" s="33"/>
    </row>
    <row r="807241" spans="19:20">
      <c r="S807241" s="33"/>
      <c r="T807241" s="33"/>
    </row>
    <row r="807258" spans="19:20">
      <c r="S807258" s="33"/>
      <c r="T807258" s="33"/>
    </row>
    <row r="807275" spans="19:20">
      <c r="S807275" s="33"/>
      <c r="T807275" s="33"/>
    </row>
    <row r="807292" spans="19:20">
      <c r="S807292" s="33"/>
      <c r="T807292" s="33"/>
    </row>
    <row r="807309" spans="19:20">
      <c r="S807309" s="33"/>
      <c r="T807309" s="33"/>
    </row>
    <row r="807326" spans="19:20">
      <c r="S807326" s="33"/>
      <c r="T807326" s="33"/>
    </row>
    <row r="807343" spans="19:20">
      <c r="S807343" s="33"/>
      <c r="T807343" s="33"/>
    </row>
    <row r="807360" spans="19:20">
      <c r="S807360" s="33"/>
      <c r="T807360" s="33"/>
    </row>
    <row r="807377" spans="19:20">
      <c r="S807377" s="33"/>
      <c r="T807377" s="33"/>
    </row>
    <row r="807394" spans="19:20">
      <c r="S807394" s="33"/>
      <c r="T807394" s="33"/>
    </row>
    <row r="807411" spans="19:20">
      <c r="S807411" s="33"/>
      <c r="T807411" s="33"/>
    </row>
    <row r="807428" spans="19:20">
      <c r="S807428" s="33"/>
      <c r="T807428" s="33"/>
    </row>
    <row r="807445" spans="19:20">
      <c r="S807445" s="33"/>
      <c r="T807445" s="33"/>
    </row>
    <row r="807462" spans="19:20">
      <c r="S807462" s="33"/>
      <c r="T807462" s="33"/>
    </row>
    <row r="807479" spans="19:20">
      <c r="S807479" s="33"/>
      <c r="T807479" s="33"/>
    </row>
    <row r="807496" spans="19:20">
      <c r="S807496" s="33"/>
      <c r="T807496" s="33"/>
    </row>
    <row r="807513" spans="19:20">
      <c r="S807513" s="33"/>
      <c r="T807513" s="33"/>
    </row>
    <row r="807530" spans="19:20">
      <c r="S807530" s="33"/>
      <c r="T807530" s="33"/>
    </row>
    <row r="807547" spans="19:20">
      <c r="S807547" s="33"/>
      <c r="T807547" s="33"/>
    </row>
    <row r="807564" spans="19:20">
      <c r="S807564" s="33"/>
      <c r="T807564" s="33"/>
    </row>
    <row r="807581" spans="19:20">
      <c r="S807581" s="33"/>
      <c r="T807581" s="33"/>
    </row>
    <row r="807598" spans="19:20">
      <c r="S807598" s="33"/>
      <c r="T807598" s="33"/>
    </row>
    <row r="807615" spans="19:20">
      <c r="S807615" s="33"/>
      <c r="T807615" s="33"/>
    </row>
    <row r="807632" spans="19:20">
      <c r="S807632" s="33"/>
      <c r="T807632" s="33"/>
    </row>
    <row r="807649" spans="19:20">
      <c r="S807649" s="33"/>
      <c r="T807649" s="33"/>
    </row>
    <row r="807666" spans="19:20">
      <c r="S807666" s="33"/>
      <c r="T807666" s="33"/>
    </row>
    <row r="807683" spans="19:20">
      <c r="S807683" s="33"/>
      <c r="T807683" s="33"/>
    </row>
    <row r="807700" spans="19:20">
      <c r="S807700" s="33"/>
      <c r="T807700" s="33"/>
    </row>
    <row r="807717" spans="19:20">
      <c r="S807717" s="33"/>
      <c r="T807717" s="33"/>
    </row>
    <row r="807734" spans="19:20">
      <c r="S807734" s="33"/>
      <c r="T807734" s="33"/>
    </row>
    <row r="807751" spans="19:20">
      <c r="S807751" s="33"/>
      <c r="T807751" s="33"/>
    </row>
    <row r="807768" spans="19:20">
      <c r="S807768" s="33"/>
      <c r="T807768" s="33"/>
    </row>
    <row r="807785" spans="19:20">
      <c r="S807785" s="33"/>
      <c r="T807785" s="33"/>
    </row>
    <row r="807802" spans="19:20">
      <c r="S807802" s="33"/>
      <c r="T807802" s="33"/>
    </row>
    <row r="807819" spans="19:20">
      <c r="S807819" s="33"/>
      <c r="T807819" s="33"/>
    </row>
    <row r="807836" spans="19:20">
      <c r="S807836" s="33"/>
      <c r="T807836" s="33"/>
    </row>
    <row r="807853" spans="19:20">
      <c r="S807853" s="33"/>
      <c r="T807853" s="33"/>
    </row>
    <row r="807870" spans="19:20">
      <c r="S807870" s="33"/>
      <c r="T807870" s="33"/>
    </row>
    <row r="807887" spans="19:20">
      <c r="S807887" s="33"/>
      <c r="T807887" s="33"/>
    </row>
    <row r="807904" spans="19:20">
      <c r="S807904" s="33"/>
      <c r="T807904" s="33"/>
    </row>
    <row r="807921" spans="19:20">
      <c r="S807921" s="33"/>
      <c r="T807921" s="33"/>
    </row>
    <row r="807938" spans="19:20">
      <c r="S807938" s="33"/>
      <c r="T807938" s="33"/>
    </row>
    <row r="807955" spans="19:20">
      <c r="S807955" s="33"/>
      <c r="T807955" s="33"/>
    </row>
    <row r="807972" spans="19:20">
      <c r="S807972" s="33"/>
      <c r="T807972" s="33"/>
    </row>
    <row r="807989" spans="19:20">
      <c r="S807989" s="33"/>
      <c r="T807989" s="33"/>
    </row>
    <row r="808006" spans="19:20">
      <c r="S808006" s="33"/>
      <c r="T808006" s="33"/>
    </row>
    <row r="808023" spans="19:20">
      <c r="S808023" s="33"/>
      <c r="T808023" s="33"/>
    </row>
    <row r="808040" spans="19:20">
      <c r="S808040" s="33"/>
      <c r="T808040" s="33"/>
    </row>
    <row r="808057" spans="19:20">
      <c r="S808057" s="33"/>
      <c r="T808057" s="33"/>
    </row>
    <row r="808074" spans="19:20">
      <c r="S808074" s="33"/>
      <c r="T808074" s="33"/>
    </row>
    <row r="808091" spans="19:20">
      <c r="S808091" s="33"/>
      <c r="T808091" s="33"/>
    </row>
    <row r="808108" spans="19:20">
      <c r="S808108" s="33"/>
      <c r="T808108" s="33"/>
    </row>
    <row r="808125" spans="19:20">
      <c r="S808125" s="33"/>
      <c r="T808125" s="33"/>
    </row>
    <row r="808142" spans="19:20">
      <c r="S808142" s="33"/>
      <c r="T808142" s="33"/>
    </row>
    <row r="808159" spans="19:20">
      <c r="S808159" s="33"/>
      <c r="T808159" s="33"/>
    </row>
    <row r="808176" spans="19:20">
      <c r="S808176" s="33"/>
      <c r="T808176" s="33"/>
    </row>
    <row r="808193" spans="19:20">
      <c r="S808193" s="33"/>
      <c r="T808193" s="33"/>
    </row>
    <row r="808210" spans="19:20">
      <c r="S808210" s="33"/>
      <c r="T808210" s="33"/>
    </row>
    <row r="808227" spans="19:20">
      <c r="S808227" s="33"/>
      <c r="T808227" s="33"/>
    </row>
    <row r="808244" spans="19:20">
      <c r="S808244" s="33"/>
      <c r="T808244" s="33"/>
    </row>
    <row r="808261" spans="19:20">
      <c r="S808261" s="33"/>
      <c r="T808261" s="33"/>
    </row>
    <row r="808278" spans="19:20">
      <c r="S808278" s="33"/>
      <c r="T808278" s="33"/>
    </row>
    <row r="808295" spans="19:20">
      <c r="S808295" s="33"/>
      <c r="T808295" s="33"/>
    </row>
    <row r="808312" spans="19:20">
      <c r="S808312" s="33"/>
      <c r="T808312" s="33"/>
    </row>
    <row r="808329" spans="19:20">
      <c r="S808329" s="33"/>
      <c r="T808329" s="33"/>
    </row>
    <row r="808346" spans="19:20">
      <c r="S808346" s="33"/>
      <c r="T808346" s="33"/>
    </row>
    <row r="808363" spans="19:20">
      <c r="S808363" s="33"/>
      <c r="T808363" s="33"/>
    </row>
    <row r="808380" spans="19:20">
      <c r="S808380" s="33"/>
      <c r="T808380" s="33"/>
    </row>
    <row r="808397" spans="19:20">
      <c r="S808397" s="33"/>
      <c r="T808397" s="33"/>
    </row>
    <row r="808414" spans="19:20">
      <c r="S808414" s="33"/>
      <c r="T808414" s="33"/>
    </row>
    <row r="808431" spans="19:20">
      <c r="S808431" s="33"/>
      <c r="T808431" s="33"/>
    </row>
    <row r="808448" spans="19:20">
      <c r="S808448" s="33"/>
      <c r="T808448" s="33"/>
    </row>
    <row r="808465" spans="19:20">
      <c r="S808465" s="33"/>
      <c r="T808465" s="33"/>
    </row>
    <row r="808482" spans="19:20">
      <c r="S808482" s="33"/>
      <c r="T808482" s="33"/>
    </row>
    <row r="808499" spans="19:20">
      <c r="S808499" s="33"/>
      <c r="T808499" s="33"/>
    </row>
    <row r="808516" spans="19:20">
      <c r="S808516" s="33"/>
      <c r="T808516" s="33"/>
    </row>
    <row r="808533" spans="19:20">
      <c r="S808533" s="33"/>
      <c r="T808533" s="33"/>
    </row>
    <row r="808550" spans="19:20">
      <c r="S808550" s="33"/>
      <c r="T808550" s="33"/>
    </row>
    <row r="808567" spans="19:20">
      <c r="S808567" s="33"/>
      <c r="T808567" s="33"/>
    </row>
    <row r="808584" spans="19:20">
      <c r="S808584" s="33"/>
      <c r="T808584" s="33"/>
    </row>
    <row r="808601" spans="19:20">
      <c r="S808601" s="33"/>
      <c r="T808601" s="33"/>
    </row>
    <row r="808618" spans="19:20">
      <c r="S808618" s="33"/>
      <c r="T808618" s="33"/>
    </row>
    <row r="808635" spans="19:20">
      <c r="S808635" s="33"/>
      <c r="T808635" s="33"/>
    </row>
    <row r="808652" spans="19:20">
      <c r="S808652" s="33"/>
      <c r="T808652" s="33"/>
    </row>
    <row r="808669" spans="19:20">
      <c r="S808669" s="33"/>
      <c r="T808669" s="33"/>
    </row>
    <row r="808686" spans="19:20">
      <c r="S808686" s="33"/>
      <c r="T808686" s="33"/>
    </row>
    <row r="808703" spans="19:20">
      <c r="S808703" s="33"/>
      <c r="T808703" s="33"/>
    </row>
    <row r="808720" spans="19:20">
      <c r="S808720" s="33"/>
      <c r="T808720" s="33"/>
    </row>
    <row r="808737" spans="19:20">
      <c r="S808737" s="33"/>
      <c r="T808737" s="33"/>
    </row>
    <row r="808754" spans="19:20">
      <c r="S808754" s="33"/>
      <c r="T808754" s="33"/>
    </row>
    <row r="808771" spans="19:20">
      <c r="S808771" s="33"/>
      <c r="T808771" s="33"/>
    </row>
    <row r="808788" spans="19:20">
      <c r="S808788" s="33"/>
      <c r="T808788" s="33"/>
    </row>
    <row r="808805" spans="19:20">
      <c r="S808805" s="33"/>
      <c r="T808805" s="33"/>
    </row>
    <row r="808822" spans="19:20">
      <c r="S808822" s="33"/>
      <c r="T808822" s="33"/>
    </row>
    <row r="808839" spans="19:20">
      <c r="S808839" s="33"/>
      <c r="T808839" s="33"/>
    </row>
    <row r="808856" spans="19:20">
      <c r="S808856" s="33"/>
      <c r="T808856" s="33"/>
    </row>
    <row r="808873" spans="19:20">
      <c r="S808873" s="33"/>
      <c r="T808873" s="33"/>
    </row>
    <row r="808890" spans="19:20">
      <c r="S808890" s="33"/>
      <c r="T808890" s="33"/>
    </row>
    <row r="808907" spans="19:20">
      <c r="S808907" s="33"/>
      <c r="T808907" s="33"/>
    </row>
    <row r="808924" spans="19:20">
      <c r="S808924" s="33"/>
      <c r="T808924" s="33"/>
    </row>
    <row r="808941" spans="19:20">
      <c r="S808941" s="33"/>
      <c r="T808941" s="33"/>
    </row>
    <row r="808958" spans="19:20">
      <c r="S808958" s="33"/>
      <c r="T808958" s="33"/>
    </row>
    <row r="808975" spans="19:20">
      <c r="S808975" s="33"/>
      <c r="T808975" s="33"/>
    </row>
    <row r="808992" spans="19:20">
      <c r="S808992" s="33"/>
      <c r="T808992" s="33"/>
    </row>
    <row r="809009" spans="19:20">
      <c r="S809009" s="33"/>
      <c r="T809009" s="33"/>
    </row>
    <row r="809026" spans="19:20">
      <c r="S809026" s="33"/>
      <c r="T809026" s="33"/>
    </row>
    <row r="809043" spans="19:20">
      <c r="S809043" s="33"/>
      <c r="T809043" s="33"/>
    </row>
    <row r="809060" spans="19:20">
      <c r="S809060" s="33"/>
      <c r="T809060" s="33"/>
    </row>
    <row r="809077" spans="19:20">
      <c r="S809077" s="33"/>
      <c r="T809077" s="33"/>
    </row>
    <row r="809094" spans="19:20">
      <c r="S809094" s="33"/>
      <c r="T809094" s="33"/>
    </row>
    <row r="809111" spans="19:20">
      <c r="S809111" s="33"/>
      <c r="T809111" s="33"/>
    </row>
    <row r="809128" spans="19:20">
      <c r="S809128" s="33"/>
      <c r="T809128" s="33"/>
    </row>
    <row r="809145" spans="19:20">
      <c r="S809145" s="33"/>
      <c r="T809145" s="33"/>
    </row>
    <row r="809162" spans="19:20">
      <c r="S809162" s="33"/>
      <c r="T809162" s="33"/>
    </row>
    <row r="809179" spans="19:20">
      <c r="S809179" s="33"/>
      <c r="T809179" s="33"/>
    </row>
    <row r="809196" spans="19:20">
      <c r="S809196" s="33"/>
      <c r="T809196" s="33"/>
    </row>
    <row r="809213" spans="19:20">
      <c r="S809213" s="33"/>
      <c r="T809213" s="33"/>
    </row>
    <row r="809230" spans="19:20">
      <c r="S809230" s="33"/>
      <c r="T809230" s="33"/>
    </row>
    <row r="809247" spans="19:20">
      <c r="S809247" s="33"/>
      <c r="T809247" s="33"/>
    </row>
    <row r="809264" spans="19:20">
      <c r="S809264" s="33"/>
      <c r="T809264" s="33"/>
    </row>
    <row r="809281" spans="19:20">
      <c r="S809281" s="33"/>
      <c r="T809281" s="33"/>
    </row>
    <row r="809298" spans="19:20">
      <c r="S809298" s="33"/>
      <c r="T809298" s="33"/>
    </row>
    <row r="809315" spans="19:20">
      <c r="S809315" s="33"/>
      <c r="T809315" s="33"/>
    </row>
    <row r="809332" spans="19:20">
      <c r="S809332" s="33"/>
      <c r="T809332" s="33"/>
    </row>
    <row r="809349" spans="19:20">
      <c r="S809349" s="33"/>
      <c r="T809349" s="33"/>
    </row>
    <row r="809366" spans="19:20">
      <c r="S809366" s="33"/>
      <c r="T809366" s="33"/>
    </row>
    <row r="809383" spans="19:20">
      <c r="S809383" s="33"/>
      <c r="T809383" s="33"/>
    </row>
    <row r="809400" spans="19:20">
      <c r="S809400" s="33"/>
      <c r="T809400" s="33"/>
    </row>
    <row r="809417" spans="19:20">
      <c r="S809417" s="33"/>
      <c r="T809417" s="33"/>
    </row>
    <row r="809434" spans="19:20">
      <c r="S809434" s="33"/>
      <c r="T809434" s="33"/>
    </row>
    <row r="809451" spans="19:20">
      <c r="S809451" s="33"/>
      <c r="T809451" s="33"/>
    </row>
    <row r="809468" spans="19:20">
      <c r="S809468" s="33"/>
      <c r="T809468" s="33"/>
    </row>
    <row r="809485" spans="19:20">
      <c r="S809485" s="33"/>
      <c r="T809485" s="33"/>
    </row>
    <row r="809502" spans="19:20">
      <c r="S809502" s="33"/>
      <c r="T809502" s="33"/>
    </row>
    <row r="809519" spans="19:20">
      <c r="S809519" s="33"/>
      <c r="T809519" s="33"/>
    </row>
    <row r="809536" spans="19:20">
      <c r="S809536" s="33"/>
      <c r="T809536" s="33"/>
    </row>
    <row r="809553" spans="19:20">
      <c r="S809553" s="33"/>
      <c r="T809553" s="33"/>
    </row>
    <row r="809570" spans="19:20">
      <c r="S809570" s="33"/>
      <c r="T809570" s="33"/>
    </row>
    <row r="809587" spans="19:20">
      <c r="S809587" s="33"/>
      <c r="T809587" s="33"/>
    </row>
    <row r="809604" spans="19:20">
      <c r="S809604" s="33"/>
      <c r="T809604" s="33"/>
    </row>
    <row r="809621" spans="19:20">
      <c r="S809621" s="33"/>
      <c r="T809621" s="33"/>
    </row>
    <row r="809638" spans="19:20">
      <c r="S809638" s="33"/>
      <c r="T809638" s="33"/>
    </row>
    <row r="809655" spans="19:20">
      <c r="S809655" s="33"/>
      <c r="T809655" s="33"/>
    </row>
    <row r="809672" spans="19:20">
      <c r="S809672" s="33"/>
      <c r="T809672" s="33"/>
    </row>
    <row r="809689" spans="19:20">
      <c r="S809689" s="33"/>
      <c r="T809689" s="33"/>
    </row>
    <row r="809706" spans="19:20">
      <c r="S809706" s="33"/>
      <c r="T809706" s="33"/>
    </row>
    <row r="809723" spans="19:20">
      <c r="S809723" s="33"/>
      <c r="T809723" s="33"/>
    </row>
    <row r="809740" spans="19:20">
      <c r="S809740" s="33"/>
      <c r="T809740" s="33"/>
    </row>
    <row r="809757" spans="19:20">
      <c r="S809757" s="33"/>
      <c r="T809757" s="33"/>
    </row>
    <row r="809774" spans="19:20">
      <c r="S809774" s="33"/>
      <c r="T809774" s="33"/>
    </row>
    <row r="809791" spans="19:20">
      <c r="S809791" s="33"/>
      <c r="T809791" s="33"/>
    </row>
    <row r="809808" spans="19:20">
      <c r="S809808" s="33"/>
      <c r="T809808" s="33"/>
    </row>
    <row r="809825" spans="19:20">
      <c r="S809825" s="33"/>
      <c r="T809825" s="33"/>
    </row>
    <row r="809842" spans="19:20">
      <c r="S809842" s="33"/>
      <c r="T809842" s="33"/>
    </row>
    <row r="809859" spans="19:20">
      <c r="S809859" s="33"/>
      <c r="T809859" s="33"/>
    </row>
    <row r="809876" spans="19:20">
      <c r="S809876" s="33"/>
      <c r="T809876" s="33"/>
    </row>
    <row r="809893" spans="19:20">
      <c r="S809893" s="33"/>
      <c r="T809893" s="33"/>
    </row>
    <row r="809910" spans="19:20">
      <c r="S809910" s="33"/>
      <c r="T809910" s="33"/>
    </row>
    <row r="809927" spans="19:20">
      <c r="S809927" s="33"/>
      <c r="T809927" s="33"/>
    </row>
    <row r="809944" spans="19:20">
      <c r="S809944" s="33"/>
      <c r="T809944" s="33"/>
    </row>
    <row r="809961" spans="19:20">
      <c r="S809961" s="33"/>
      <c r="T809961" s="33"/>
    </row>
    <row r="809978" spans="19:20">
      <c r="S809978" s="33"/>
      <c r="T809978" s="33"/>
    </row>
    <row r="809995" spans="19:20">
      <c r="S809995" s="33"/>
      <c r="T809995" s="33"/>
    </row>
    <row r="810012" spans="19:20">
      <c r="S810012" s="33"/>
      <c r="T810012" s="33"/>
    </row>
    <row r="810029" spans="19:20">
      <c r="S810029" s="33"/>
      <c r="T810029" s="33"/>
    </row>
    <row r="810046" spans="19:20">
      <c r="S810046" s="33"/>
      <c r="T810046" s="33"/>
    </row>
    <row r="810063" spans="19:20">
      <c r="S810063" s="33"/>
      <c r="T810063" s="33"/>
    </row>
    <row r="810080" spans="19:20">
      <c r="S810080" s="33"/>
      <c r="T810080" s="33"/>
    </row>
    <row r="810097" spans="19:20">
      <c r="S810097" s="33"/>
      <c r="T810097" s="33"/>
    </row>
    <row r="810114" spans="19:20">
      <c r="S810114" s="33"/>
      <c r="T810114" s="33"/>
    </row>
    <row r="810131" spans="19:20">
      <c r="S810131" s="33"/>
      <c r="T810131" s="33"/>
    </row>
    <row r="810148" spans="19:20">
      <c r="S810148" s="33"/>
      <c r="T810148" s="33"/>
    </row>
    <row r="810165" spans="19:20">
      <c r="S810165" s="33"/>
      <c r="T810165" s="33"/>
    </row>
    <row r="810182" spans="19:20">
      <c r="S810182" s="33"/>
      <c r="T810182" s="33"/>
    </row>
    <row r="810199" spans="19:20">
      <c r="S810199" s="33"/>
      <c r="T810199" s="33"/>
    </row>
    <row r="810216" spans="19:20">
      <c r="S810216" s="33"/>
      <c r="T810216" s="33"/>
    </row>
    <row r="810233" spans="19:20">
      <c r="S810233" s="33"/>
      <c r="T810233" s="33"/>
    </row>
    <row r="810250" spans="19:20">
      <c r="S810250" s="33"/>
      <c r="T810250" s="33"/>
    </row>
    <row r="810267" spans="19:20">
      <c r="S810267" s="33"/>
      <c r="T810267" s="33"/>
    </row>
    <row r="810284" spans="19:20">
      <c r="S810284" s="33"/>
      <c r="T810284" s="33"/>
    </row>
    <row r="810301" spans="19:20">
      <c r="S810301" s="33"/>
      <c r="T810301" s="33"/>
    </row>
    <row r="810318" spans="19:20">
      <c r="S810318" s="33"/>
      <c r="T810318" s="33"/>
    </row>
    <row r="810335" spans="19:20">
      <c r="S810335" s="33"/>
      <c r="T810335" s="33"/>
    </row>
    <row r="810352" spans="19:20">
      <c r="S810352" s="33"/>
      <c r="T810352" s="33"/>
    </row>
    <row r="810369" spans="19:20">
      <c r="S810369" s="33"/>
      <c r="T810369" s="33"/>
    </row>
    <row r="810386" spans="19:20">
      <c r="S810386" s="33"/>
      <c r="T810386" s="33"/>
    </row>
    <row r="810403" spans="19:20">
      <c r="S810403" s="33"/>
      <c r="T810403" s="33"/>
    </row>
    <row r="810420" spans="19:20">
      <c r="S810420" s="33"/>
      <c r="T810420" s="33"/>
    </row>
    <row r="810437" spans="19:20">
      <c r="S810437" s="33"/>
      <c r="T810437" s="33"/>
    </row>
    <row r="810454" spans="19:20">
      <c r="S810454" s="33"/>
      <c r="T810454" s="33"/>
    </row>
    <row r="810471" spans="19:20">
      <c r="S810471" s="33"/>
      <c r="T810471" s="33"/>
    </row>
    <row r="810488" spans="19:20">
      <c r="S810488" s="33"/>
      <c r="T810488" s="33"/>
    </row>
    <row r="810505" spans="19:20">
      <c r="S810505" s="33"/>
      <c r="T810505" s="33"/>
    </row>
    <row r="810522" spans="19:20">
      <c r="S810522" s="33"/>
      <c r="T810522" s="33"/>
    </row>
    <row r="810539" spans="19:20">
      <c r="S810539" s="33"/>
      <c r="T810539" s="33"/>
    </row>
    <row r="810556" spans="19:20">
      <c r="S810556" s="33"/>
      <c r="T810556" s="33"/>
    </row>
    <row r="810573" spans="19:20">
      <c r="S810573" s="33"/>
      <c r="T810573" s="33"/>
    </row>
    <row r="810590" spans="19:20">
      <c r="S810590" s="33"/>
      <c r="T810590" s="33"/>
    </row>
    <row r="810607" spans="19:20">
      <c r="S810607" s="33"/>
      <c r="T810607" s="33"/>
    </row>
    <row r="810624" spans="19:20">
      <c r="S810624" s="33"/>
      <c r="T810624" s="33"/>
    </row>
    <row r="810641" spans="19:20">
      <c r="S810641" s="33"/>
      <c r="T810641" s="33"/>
    </row>
    <row r="810658" spans="19:20">
      <c r="S810658" s="33"/>
      <c r="T810658" s="33"/>
    </row>
    <row r="810675" spans="19:20">
      <c r="S810675" s="33"/>
      <c r="T810675" s="33"/>
    </row>
    <row r="810692" spans="19:20">
      <c r="S810692" s="33"/>
      <c r="T810692" s="33"/>
    </row>
    <row r="810709" spans="19:20">
      <c r="S810709" s="33"/>
      <c r="T810709" s="33"/>
    </row>
    <row r="810726" spans="19:20">
      <c r="S810726" s="33"/>
      <c r="T810726" s="33"/>
    </row>
    <row r="810743" spans="19:20">
      <c r="S810743" s="33"/>
      <c r="T810743" s="33"/>
    </row>
    <row r="810760" spans="19:20">
      <c r="S810760" s="33"/>
      <c r="T810760" s="33"/>
    </row>
    <row r="810777" spans="19:20">
      <c r="S810777" s="33"/>
      <c r="T810777" s="33"/>
    </row>
    <row r="810794" spans="19:20">
      <c r="S810794" s="33"/>
      <c r="T810794" s="33"/>
    </row>
    <row r="810811" spans="19:20">
      <c r="S810811" s="33"/>
      <c r="T810811" s="33"/>
    </row>
    <row r="810828" spans="19:20">
      <c r="S810828" s="33"/>
      <c r="T810828" s="33"/>
    </row>
    <row r="810845" spans="19:20">
      <c r="S810845" s="33"/>
      <c r="T810845" s="33"/>
    </row>
    <row r="810862" spans="19:20">
      <c r="S810862" s="33"/>
      <c r="T810862" s="33"/>
    </row>
    <row r="810879" spans="19:20">
      <c r="S810879" s="33"/>
      <c r="T810879" s="33"/>
    </row>
    <row r="810896" spans="19:20">
      <c r="S810896" s="33"/>
      <c r="T810896" s="33"/>
    </row>
    <row r="810913" spans="19:20">
      <c r="S810913" s="33"/>
      <c r="T810913" s="33"/>
    </row>
    <row r="810930" spans="19:20">
      <c r="S810930" s="33"/>
      <c r="T810930" s="33"/>
    </row>
    <row r="810947" spans="19:20">
      <c r="S810947" s="33"/>
      <c r="T810947" s="33"/>
    </row>
    <row r="810964" spans="19:20">
      <c r="S810964" s="33"/>
      <c r="T810964" s="33"/>
    </row>
    <row r="810981" spans="19:20">
      <c r="S810981" s="33"/>
      <c r="T810981" s="33"/>
    </row>
    <row r="810998" spans="19:20">
      <c r="S810998" s="33"/>
      <c r="T810998" s="33"/>
    </row>
    <row r="811015" spans="19:20">
      <c r="S811015" s="33"/>
      <c r="T811015" s="33"/>
    </row>
    <row r="811032" spans="19:20">
      <c r="S811032" s="33"/>
      <c r="T811032" s="33"/>
    </row>
    <row r="811049" spans="19:20">
      <c r="S811049" s="33"/>
      <c r="T811049" s="33"/>
    </row>
    <row r="811066" spans="19:20">
      <c r="S811066" s="33"/>
      <c r="T811066" s="33"/>
    </row>
    <row r="811083" spans="19:20">
      <c r="S811083" s="33"/>
      <c r="T811083" s="33"/>
    </row>
    <row r="811100" spans="19:20">
      <c r="S811100" s="33"/>
      <c r="T811100" s="33"/>
    </row>
    <row r="811117" spans="19:20">
      <c r="S811117" s="33"/>
      <c r="T811117" s="33"/>
    </row>
    <row r="811134" spans="19:20">
      <c r="S811134" s="33"/>
      <c r="T811134" s="33"/>
    </row>
    <row r="811151" spans="19:20">
      <c r="S811151" s="33"/>
      <c r="T811151" s="33"/>
    </row>
    <row r="811168" spans="19:20">
      <c r="S811168" s="33"/>
      <c r="T811168" s="33"/>
    </row>
    <row r="811185" spans="19:20">
      <c r="S811185" s="33"/>
      <c r="T811185" s="33"/>
    </row>
    <row r="811202" spans="19:20">
      <c r="S811202" s="33"/>
      <c r="T811202" s="33"/>
    </row>
    <row r="811219" spans="19:20">
      <c r="S811219" s="33"/>
      <c r="T811219" s="33"/>
    </row>
    <row r="811236" spans="19:20">
      <c r="S811236" s="33"/>
      <c r="T811236" s="33"/>
    </row>
    <row r="811253" spans="19:20">
      <c r="S811253" s="33"/>
      <c r="T811253" s="33"/>
    </row>
    <row r="811270" spans="19:20">
      <c r="S811270" s="33"/>
      <c r="T811270" s="33"/>
    </row>
    <row r="811287" spans="19:20">
      <c r="S811287" s="33"/>
      <c r="T811287" s="33"/>
    </row>
    <row r="811304" spans="19:20">
      <c r="S811304" s="33"/>
      <c r="T811304" s="33"/>
    </row>
    <row r="811321" spans="19:20">
      <c r="S811321" s="33"/>
      <c r="T811321" s="33"/>
    </row>
    <row r="811338" spans="19:20">
      <c r="S811338" s="33"/>
      <c r="T811338" s="33"/>
    </row>
    <row r="811355" spans="19:20">
      <c r="S811355" s="33"/>
      <c r="T811355" s="33"/>
    </row>
    <row r="811372" spans="19:20">
      <c r="S811372" s="33"/>
      <c r="T811372" s="33"/>
    </row>
    <row r="811389" spans="19:20">
      <c r="S811389" s="33"/>
      <c r="T811389" s="33"/>
    </row>
    <row r="811406" spans="19:20">
      <c r="S811406" s="33"/>
      <c r="T811406" s="33"/>
    </row>
    <row r="811423" spans="19:20">
      <c r="S811423" s="33"/>
      <c r="T811423" s="33"/>
    </row>
    <row r="811440" spans="19:20">
      <c r="S811440" s="33"/>
      <c r="T811440" s="33"/>
    </row>
    <row r="811457" spans="19:20">
      <c r="S811457" s="33"/>
      <c r="T811457" s="33"/>
    </row>
    <row r="811474" spans="19:20">
      <c r="S811474" s="33"/>
      <c r="T811474" s="33"/>
    </row>
    <row r="811491" spans="19:20">
      <c r="S811491" s="33"/>
      <c r="T811491" s="33"/>
    </row>
    <row r="811508" spans="19:20">
      <c r="S811508" s="33"/>
      <c r="T811508" s="33"/>
    </row>
    <row r="811525" spans="19:20">
      <c r="S811525" s="33"/>
      <c r="T811525" s="33"/>
    </row>
    <row r="811542" spans="19:20">
      <c r="S811542" s="33"/>
      <c r="T811542" s="33"/>
    </row>
    <row r="811559" spans="19:20">
      <c r="S811559" s="33"/>
      <c r="T811559" s="33"/>
    </row>
    <row r="811576" spans="19:20">
      <c r="S811576" s="33"/>
      <c r="T811576" s="33"/>
    </row>
    <row r="811593" spans="19:20">
      <c r="S811593" s="33"/>
      <c r="T811593" s="33"/>
    </row>
    <row r="811610" spans="19:20">
      <c r="S811610" s="33"/>
      <c r="T811610" s="33"/>
    </row>
    <row r="811627" spans="19:20">
      <c r="S811627" s="33"/>
      <c r="T811627" s="33"/>
    </row>
    <row r="811644" spans="19:20">
      <c r="S811644" s="33"/>
      <c r="T811644" s="33"/>
    </row>
    <row r="811661" spans="19:20">
      <c r="S811661" s="33"/>
      <c r="T811661" s="33"/>
    </row>
    <row r="811678" spans="19:20">
      <c r="S811678" s="33"/>
      <c r="T811678" s="33"/>
    </row>
    <row r="811695" spans="19:20">
      <c r="S811695" s="33"/>
      <c r="T811695" s="33"/>
    </row>
    <row r="811712" spans="19:20">
      <c r="S811712" s="33"/>
      <c r="T811712" s="33"/>
    </row>
    <row r="811729" spans="19:20">
      <c r="S811729" s="33"/>
      <c r="T811729" s="33"/>
    </row>
    <row r="811746" spans="19:20">
      <c r="S811746" s="33"/>
      <c r="T811746" s="33"/>
    </row>
    <row r="811763" spans="19:20">
      <c r="S811763" s="33"/>
      <c r="T811763" s="33"/>
    </row>
    <row r="811780" spans="19:20">
      <c r="S811780" s="33"/>
      <c r="T811780" s="33"/>
    </row>
    <row r="811797" spans="19:20">
      <c r="S811797" s="33"/>
      <c r="T811797" s="33"/>
    </row>
    <row r="811814" spans="19:20">
      <c r="S811814" s="33"/>
      <c r="T811814" s="33"/>
    </row>
    <row r="811831" spans="19:20">
      <c r="S811831" s="33"/>
      <c r="T811831" s="33"/>
    </row>
    <row r="811848" spans="19:20">
      <c r="S811848" s="33"/>
      <c r="T811848" s="33"/>
    </row>
    <row r="811865" spans="19:20">
      <c r="S811865" s="33"/>
      <c r="T811865" s="33"/>
    </row>
    <row r="811882" spans="19:20">
      <c r="S811882" s="33"/>
      <c r="T811882" s="33"/>
    </row>
    <row r="811899" spans="19:20">
      <c r="S811899" s="33"/>
      <c r="T811899" s="33"/>
    </row>
    <row r="811916" spans="19:20">
      <c r="S811916" s="33"/>
      <c r="T811916" s="33"/>
    </row>
    <row r="811933" spans="19:20">
      <c r="S811933" s="33"/>
      <c r="T811933" s="33"/>
    </row>
    <row r="811950" spans="19:20">
      <c r="S811950" s="33"/>
      <c r="T811950" s="33"/>
    </row>
    <row r="811967" spans="19:20">
      <c r="S811967" s="33"/>
      <c r="T811967" s="33"/>
    </row>
    <row r="811984" spans="19:20">
      <c r="S811984" s="33"/>
      <c r="T811984" s="33"/>
    </row>
    <row r="812001" spans="19:20">
      <c r="S812001" s="33"/>
      <c r="T812001" s="33"/>
    </row>
    <row r="812018" spans="19:20">
      <c r="S812018" s="33"/>
      <c r="T812018" s="33"/>
    </row>
    <row r="812035" spans="19:20">
      <c r="S812035" s="33"/>
      <c r="T812035" s="33"/>
    </row>
    <row r="812052" spans="19:20">
      <c r="S812052" s="33"/>
      <c r="T812052" s="33"/>
    </row>
    <row r="812069" spans="19:20">
      <c r="S812069" s="33"/>
      <c r="T812069" s="33"/>
    </row>
    <row r="812086" spans="19:20">
      <c r="S812086" s="33"/>
      <c r="T812086" s="33"/>
    </row>
    <row r="812103" spans="19:20">
      <c r="S812103" s="33"/>
      <c r="T812103" s="33"/>
    </row>
    <row r="812120" spans="19:20">
      <c r="S812120" s="33"/>
      <c r="T812120" s="33"/>
    </row>
    <row r="812137" spans="19:20">
      <c r="S812137" s="33"/>
      <c r="T812137" s="33"/>
    </row>
    <row r="812154" spans="19:20">
      <c r="S812154" s="33"/>
      <c r="T812154" s="33"/>
    </row>
    <row r="812171" spans="19:20">
      <c r="S812171" s="33"/>
      <c r="T812171" s="33"/>
    </row>
    <row r="812188" spans="19:20">
      <c r="S812188" s="33"/>
      <c r="T812188" s="33"/>
    </row>
    <row r="812205" spans="19:20">
      <c r="S812205" s="33"/>
      <c r="T812205" s="33"/>
    </row>
    <row r="812222" spans="19:20">
      <c r="S812222" s="33"/>
      <c r="T812222" s="33"/>
    </row>
    <row r="812239" spans="19:20">
      <c r="S812239" s="33"/>
      <c r="T812239" s="33"/>
    </row>
    <row r="812256" spans="19:20">
      <c r="S812256" s="33"/>
      <c r="T812256" s="33"/>
    </row>
    <row r="812273" spans="19:20">
      <c r="S812273" s="33"/>
      <c r="T812273" s="33"/>
    </row>
    <row r="812290" spans="19:20">
      <c r="S812290" s="33"/>
      <c r="T812290" s="33"/>
    </row>
    <row r="812307" spans="19:20">
      <c r="S812307" s="33"/>
      <c r="T812307" s="33"/>
    </row>
    <row r="812324" spans="19:20">
      <c r="S812324" s="33"/>
      <c r="T812324" s="33"/>
    </row>
    <row r="812341" spans="19:20">
      <c r="S812341" s="33"/>
      <c r="T812341" s="33"/>
    </row>
    <row r="812358" spans="19:20">
      <c r="S812358" s="33"/>
      <c r="T812358" s="33"/>
    </row>
    <row r="812375" spans="19:20">
      <c r="S812375" s="33"/>
      <c r="T812375" s="33"/>
    </row>
    <row r="812392" spans="19:20">
      <c r="S812392" s="33"/>
      <c r="T812392" s="33"/>
    </row>
    <row r="812409" spans="19:20">
      <c r="S812409" s="33"/>
      <c r="T812409" s="33"/>
    </row>
    <row r="812426" spans="19:20">
      <c r="S812426" s="33"/>
      <c r="T812426" s="33"/>
    </row>
    <row r="812443" spans="19:20">
      <c r="S812443" s="33"/>
      <c r="T812443" s="33"/>
    </row>
    <row r="812460" spans="19:20">
      <c r="S812460" s="33"/>
      <c r="T812460" s="33"/>
    </row>
    <row r="812477" spans="19:20">
      <c r="S812477" s="33"/>
      <c r="T812477" s="33"/>
    </row>
    <row r="812494" spans="19:20">
      <c r="S812494" s="33"/>
      <c r="T812494" s="33"/>
    </row>
    <row r="812511" spans="19:20">
      <c r="S812511" s="33"/>
      <c r="T812511" s="33"/>
    </row>
    <row r="812528" spans="19:20">
      <c r="S812528" s="33"/>
      <c r="T812528" s="33"/>
    </row>
    <row r="812545" spans="19:20">
      <c r="S812545" s="33"/>
      <c r="T812545" s="33"/>
    </row>
    <row r="812562" spans="19:20">
      <c r="S812562" s="33"/>
      <c r="T812562" s="33"/>
    </row>
    <row r="812579" spans="19:20">
      <c r="S812579" s="33"/>
      <c r="T812579" s="33"/>
    </row>
    <row r="812596" spans="19:20">
      <c r="S812596" s="33"/>
      <c r="T812596" s="33"/>
    </row>
    <row r="812613" spans="19:20">
      <c r="S812613" s="33"/>
      <c r="T812613" s="33"/>
    </row>
    <row r="812630" spans="19:20">
      <c r="S812630" s="33"/>
      <c r="T812630" s="33"/>
    </row>
    <row r="812647" spans="19:20">
      <c r="S812647" s="33"/>
      <c r="T812647" s="33"/>
    </row>
    <row r="812664" spans="19:20">
      <c r="S812664" s="33"/>
      <c r="T812664" s="33"/>
    </row>
    <row r="812681" spans="19:20">
      <c r="S812681" s="33"/>
      <c r="T812681" s="33"/>
    </row>
    <row r="812698" spans="19:20">
      <c r="S812698" s="33"/>
      <c r="T812698" s="33"/>
    </row>
    <row r="812715" spans="19:20">
      <c r="S812715" s="33"/>
      <c r="T812715" s="33"/>
    </row>
    <row r="812732" spans="19:20">
      <c r="S812732" s="33"/>
      <c r="T812732" s="33"/>
    </row>
    <row r="812749" spans="19:20">
      <c r="S812749" s="33"/>
      <c r="T812749" s="33"/>
    </row>
    <row r="812766" spans="19:20">
      <c r="S812766" s="33"/>
      <c r="T812766" s="33"/>
    </row>
    <row r="812783" spans="19:20">
      <c r="S812783" s="33"/>
      <c r="T812783" s="33"/>
    </row>
    <row r="812800" spans="19:20">
      <c r="S812800" s="33"/>
      <c r="T812800" s="33"/>
    </row>
    <row r="812817" spans="19:20">
      <c r="S812817" s="33"/>
      <c r="T812817" s="33"/>
    </row>
    <row r="812834" spans="19:20">
      <c r="S812834" s="33"/>
      <c r="T812834" s="33"/>
    </row>
    <row r="812851" spans="19:20">
      <c r="S812851" s="33"/>
      <c r="T812851" s="33"/>
    </row>
    <row r="812868" spans="19:20">
      <c r="S812868" s="33"/>
      <c r="T812868" s="33"/>
    </row>
    <row r="812885" spans="19:20">
      <c r="S812885" s="33"/>
      <c r="T812885" s="33"/>
    </row>
    <row r="812902" spans="19:20">
      <c r="S812902" s="33"/>
      <c r="T812902" s="33"/>
    </row>
    <row r="812919" spans="19:20">
      <c r="S812919" s="33"/>
      <c r="T812919" s="33"/>
    </row>
    <row r="812936" spans="19:20">
      <c r="S812936" s="33"/>
      <c r="T812936" s="33"/>
    </row>
    <row r="812953" spans="19:20">
      <c r="S812953" s="33"/>
      <c r="T812953" s="33"/>
    </row>
    <row r="812970" spans="19:20">
      <c r="S812970" s="33"/>
      <c r="T812970" s="33"/>
    </row>
    <row r="812987" spans="19:20">
      <c r="S812987" s="33"/>
      <c r="T812987" s="33"/>
    </row>
    <row r="813004" spans="19:20">
      <c r="S813004" s="33"/>
      <c r="T813004" s="33"/>
    </row>
    <row r="813021" spans="19:20">
      <c r="S813021" s="33"/>
      <c r="T813021" s="33"/>
    </row>
    <row r="813038" spans="19:20">
      <c r="S813038" s="33"/>
      <c r="T813038" s="33"/>
    </row>
    <row r="813055" spans="19:20">
      <c r="S813055" s="33"/>
      <c r="T813055" s="33"/>
    </row>
    <row r="813072" spans="19:20">
      <c r="S813072" s="33"/>
      <c r="T813072" s="33"/>
    </row>
    <row r="813089" spans="19:20">
      <c r="S813089" s="33"/>
      <c r="T813089" s="33"/>
    </row>
    <row r="813106" spans="19:20">
      <c r="S813106" s="33"/>
      <c r="T813106" s="33"/>
    </row>
    <row r="813123" spans="19:20">
      <c r="S813123" s="33"/>
      <c r="T813123" s="33"/>
    </row>
    <row r="813140" spans="19:20">
      <c r="S813140" s="33"/>
      <c r="T813140" s="33"/>
    </row>
    <row r="813157" spans="19:20">
      <c r="S813157" s="33"/>
      <c r="T813157" s="33"/>
    </row>
    <row r="813174" spans="19:20">
      <c r="S813174" s="33"/>
      <c r="T813174" s="33"/>
    </row>
    <row r="813191" spans="19:20">
      <c r="S813191" s="33"/>
      <c r="T813191" s="33"/>
    </row>
    <row r="813208" spans="19:20">
      <c r="S813208" s="33"/>
      <c r="T813208" s="33"/>
    </row>
    <row r="813225" spans="19:20">
      <c r="S813225" s="33"/>
      <c r="T813225" s="33"/>
    </row>
    <row r="813242" spans="19:20">
      <c r="S813242" s="33"/>
      <c r="T813242" s="33"/>
    </row>
    <row r="813259" spans="19:20">
      <c r="S813259" s="33"/>
      <c r="T813259" s="33"/>
    </row>
    <row r="813276" spans="19:20">
      <c r="S813276" s="33"/>
      <c r="T813276" s="33"/>
    </row>
    <row r="813293" spans="19:20">
      <c r="S813293" s="33"/>
      <c r="T813293" s="33"/>
    </row>
    <row r="813310" spans="19:20">
      <c r="S813310" s="33"/>
      <c r="T813310" s="33"/>
    </row>
    <row r="813327" spans="19:20">
      <c r="S813327" s="33"/>
      <c r="T813327" s="33"/>
    </row>
    <row r="813344" spans="19:20">
      <c r="S813344" s="33"/>
      <c r="T813344" s="33"/>
    </row>
    <row r="813361" spans="19:20">
      <c r="S813361" s="33"/>
      <c r="T813361" s="33"/>
    </row>
    <row r="813378" spans="19:20">
      <c r="S813378" s="33"/>
      <c r="T813378" s="33"/>
    </row>
    <row r="813395" spans="19:20">
      <c r="S813395" s="33"/>
      <c r="T813395" s="33"/>
    </row>
    <row r="813412" spans="19:20">
      <c r="S813412" s="33"/>
      <c r="T813412" s="33"/>
    </row>
    <row r="813429" spans="19:20">
      <c r="S813429" s="33"/>
      <c r="T813429" s="33"/>
    </row>
    <row r="813446" spans="19:20">
      <c r="S813446" s="33"/>
      <c r="T813446" s="33"/>
    </row>
    <row r="813463" spans="19:20">
      <c r="S813463" s="33"/>
      <c r="T813463" s="33"/>
    </row>
    <row r="813480" spans="19:20">
      <c r="S813480" s="33"/>
      <c r="T813480" s="33"/>
    </row>
    <row r="813497" spans="19:20">
      <c r="S813497" s="33"/>
      <c r="T813497" s="33"/>
    </row>
    <row r="813514" spans="19:20">
      <c r="S813514" s="33"/>
      <c r="T813514" s="33"/>
    </row>
    <row r="813531" spans="19:20">
      <c r="S813531" s="33"/>
      <c r="T813531" s="33"/>
    </row>
    <row r="813548" spans="19:20">
      <c r="S813548" s="33"/>
      <c r="T813548" s="33"/>
    </row>
    <row r="813565" spans="19:20">
      <c r="S813565" s="33"/>
      <c r="T813565" s="33"/>
    </row>
    <row r="813582" spans="19:20">
      <c r="S813582" s="33"/>
      <c r="T813582" s="33"/>
    </row>
    <row r="813599" spans="19:20">
      <c r="S813599" s="33"/>
      <c r="T813599" s="33"/>
    </row>
    <row r="813616" spans="19:20">
      <c r="S813616" s="33"/>
      <c r="T813616" s="33"/>
    </row>
    <row r="813633" spans="19:20">
      <c r="S813633" s="33"/>
      <c r="T813633" s="33"/>
    </row>
    <row r="813650" spans="19:20">
      <c r="S813650" s="33"/>
      <c r="T813650" s="33"/>
    </row>
    <row r="813667" spans="19:20">
      <c r="S813667" s="33"/>
      <c r="T813667" s="33"/>
    </row>
    <row r="813684" spans="19:20">
      <c r="S813684" s="33"/>
      <c r="T813684" s="33"/>
    </row>
    <row r="813701" spans="19:20">
      <c r="S813701" s="33"/>
      <c r="T813701" s="33"/>
    </row>
    <row r="813718" spans="19:20">
      <c r="S813718" s="33"/>
      <c r="T813718" s="33"/>
    </row>
    <row r="813735" spans="19:20">
      <c r="S813735" s="33"/>
      <c r="T813735" s="33"/>
    </row>
    <row r="813752" spans="19:20">
      <c r="S813752" s="33"/>
      <c r="T813752" s="33"/>
    </row>
    <row r="813769" spans="19:20">
      <c r="S813769" s="33"/>
      <c r="T813769" s="33"/>
    </row>
    <row r="813786" spans="19:20">
      <c r="S813786" s="33"/>
      <c r="T813786" s="33"/>
    </row>
    <row r="813803" spans="19:20">
      <c r="S813803" s="33"/>
      <c r="T813803" s="33"/>
    </row>
    <row r="813820" spans="19:20">
      <c r="S813820" s="33"/>
      <c r="T813820" s="33"/>
    </row>
    <row r="813837" spans="19:20">
      <c r="S813837" s="33"/>
      <c r="T813837" s="33"/>
    </row>
    <row r="813854" spans="19:20">
      <c r="S813854" s="33"/>
      <c r="T813854" s="33"/>
    </row>
    <row r="813871" spans="19:20">
      <c r="S813871" s="33"/>
      <c r="T813871" s="33"/>
    </row>
    <row r="813888" spans="19:20">
      <c r="S813888" s="33"/>
      <c r="T813888" s="33"/>
    </row>
    <row r="813905" spans="19:20">
      <c r="S813905" s="33"/>
      <c r="T813905" s="33"/>
    </row>
    <row r="813922" spans="19:20">
      <c r="S813922" s="33"/>
      <c r="T813922" s="33"/>
    </row>
    <row r="813939" spans="19:20">
      <c r="S813939" s="33"/>
      <c r="T813939" s="33"/>
    </row>
    <row r="813956" spans="19:20">
      <c r="S813956" s="33"/>
      <c r="T813956" s="33"/>
    </row>
    <row r="813973" spans="19:20">
      <c r="S813973" s="33"/>
      <c r="T813973" s="33"/>
    </row>
    <row r="813990" spans="19:20">
      <c r="S813990" s="33"/>
      <c r="T813990" s="33"/>
    </row>
    <row r="814007" spans="19:20">
      <c r="S814007" s="33"/>
      <c r="T814007" s="33"/>
    </row>
    <row r="814024" spans="19:20">
      <c r="S814024" s="33"/>
      <c r="T814024" s="33"/>
    </row>
    <row r="814041" spans="19:20">
      <c r="S814041" s="33"/>
      <c r="T814041" s="33"/>
    </row>
    <row r="814058" spans="19:20">
      <c r="S814058" s="33"/>
      <c r="T814058" s="33"/>
    </row>
    <row r="814075" spans="19:20">
      <c r="S814075" s="33"/>
      <c r="T814075" s="33"/>
    </row>
    <row r="814092" spans="19:20">
      <c r="S814092" s="33"/>
      <c r="T814092" s="33"/>
    </row>
    <row r="814109" spans="19:20">
      <c r="S814109" s="33"/>
      <c r="T814109" s="33"/>
    </row>
    <row r="814126" spans="19:20">
      <c r="S814126" s="33"/>
      <c r="T814126" s="33"/>
    </row>
    <row r="814143" spans="19:20">
      <c r="S814143" s="33"/>
      <c r="T814143" s="33"/>
    </row>
    <row r="814160" spans="19:20">
      <c r="S814160" s="33"/>
      <c r="T814160" s="33"/>
    </row>
    <row r="814177" spans="19:20">
      <c r="S814177" s="33"/>
      <c r="T814177" s="33"/>
    </row>
    <row r="814194" spans="19:20">
      <c r="S814194" s="33"/>
      <c r="T814194" s="33"/>
    </row>
    <row r="814211" spans="19:20">
      <c r="S814211" s="33"/>
      <c r="T814211" s="33"/>
    </row>
    <row r="814228" spans="19:20">
      <c r="S814228" s="33"/>
      <c r="T814228" s="33"/>
    </row>
    <row r="814245" spans="19:20">
      <c r="S814245" s="33"/>
      <c r="T814245" s="33"/>
    </row>
    <row r="814262" spans="19:20">
      <c r="S814262" s="33"/>
      <c r="T814262" s="33"/>
    </row>
    <row r="814279" spans="19:20">
      <c r="S814279" s="33"/>
      <c r="T814279" s="33"/>
    </row>
    <row r="814296" spans="19:20">
      <c r="S814296" s="33"/>
      <c r="T814296" s="33"/>
    </row>
    <row r="814313" spans="19:20">
      <c r="S814313" s="33"/>
      <c r="T814313" s="33"/>
    </row>
    <row r="814330" spans="19:20">
      <c r="S814330" s="33"/>
      <c r="T814330" s="33"/>
    </row>
    <row r="814347" spans="19:20">
      <c r="S814347" s="33"/>
      <c r="T814347" s="33"/>
    </row>
    <row r="814364" spans="19:20">
      <c r="S814364" s="33"/>
      <c r="T814364" s="33"/>
    </row>
    <row r="814381" spans="19:20">
      <c r="S814381" s="33"/>
      <c r="T814381" s="33"/>
    </row>
    <row r="814398" spans="19:20">
      <c r="S814398" s="33"/>
      <c r="T814398" s="33"/>
    </row>
    <row r="814415" spans="19:20">
      <c r="S814415" s="33"/>
      <c r="T814415" s="33"/>
    </row>
    <row r="814432" spans="19:20">
      <c r="S814432" s="33"/>
      <c r="T814432" s="33"/>
    </row>
    <row r="814449" spans="19:20">
      <c r="S814449" s="33"/>
      <c r="T814449" s="33"/>
    </row>
    <row r="814466" spans="19:20">
      <c r="S814466" s="33"/>
      <c r="T814466" s="33"/>
    </row>
    <row r="814483" spans="19:20">
      <c r="S814483" s="33"/>
      <c r="T814483" s="33"/>
    </row>
    <row r="814500" spans="19:20">
      <c r="S814500" s="33"/>
      <c r="T814500" s="33"/>
    </row>
    <row r="814517" spans="19:20">
      <c r="S814517" s="33"/>
      <c r="T814517" s="33"/>
    </row>
    <row r="814534" spans="19:20">
      <c r="S814534" s="33"/>
      <c r="T814534" s="33"/>
    </row>
    <row r="814551" spans="19:20">
      <c r="S814551" s="33"/>
      <c r="T814551" s="33"/>
    </row>
    <row r="814568" spans="19:20">
      <c r="S814568" s="33"/>
      <c r="T814568" s="33"/>
    </row>
    <row r="814585" spans="19:20">
      <c r="S814585" s="33"/>
      <c r="T814585" s="33"/>
    </row>
    <row r="814602" spans="19:20">
      <c r="S814602" s="33"/>
      <c r="T814602" s="33"/>
    </row>
    <row r="814619" spans="19:20">
      <c r="S814619" s="33"/>
      <c r="T814619" s="33"/>
    </row>
    <row r="814636" spans="19:20">
      <c r="S814636" s="33"/>
      <c r="T814636" s="33"/>
    </row>
    <row r="814653" spans="19:20">
      <c r="S814653" s="33"/>
      <c r="T814653" s="33"/>
    </row>
    <row r="814670" spans="19:20">
      <c r="S814670" s="33"/>
      <c r="T814670" s="33"/>
    </row>
    <row r="814687" spans="19:20">
      <c r="S814687" s="33"/>
      <c r="T814687" s="33"/>
    </row>
    <row r="814704" spans="19:20">
      <c r="S814704" s="33"/>
      <c r="T814704" s="33"/>
    </row>
    <row r="814721" spans="19:20">
      <c r="S814721" s="33"/>
      <c r="T814721" s="33"/>
    </row>
    <row r="814738" spans="19:20">
      <c r="S814738" s="33"/>
      <c r="T814738" s="33"/>
    </row>
    <row r="814755" spans="19:20">
      <c r="S814755" s="33"/>
      <c r="T814755" s="33"/>
    </row>
    <row r="814772" spans="19:20">
      <c r="S814772" s="33"/>
      <c r="T814772" s="33"/>
    </row>
    <row r="814789" spans="19:20">
      <c r="S814789" s="33"/>
      <c r="T814789" s="33"/>
    </row>
    <row r="814806" spans="19:20">
      <c r="S814806" s="33"/>
      <c r="T814806" s="33"/>
    </row>
    <row r="814823" spans="19:20">
      <c r="S814823" s="33"/>
      <c r="T814823" s="33"/>
    </row>
    <row r="814840" spans="19:20">
      <c r="S814840" s="33"/>
      <c r="T814840" s="33"/>
    </row>
    <row r="814857" spans="19:20">
      <c r="S814857" s="33"/>
      <c r="T814857" s="33"/>
    </row>
    <row r="814874" spans="19:20">
      <c r="S814874" s="33"/>
      <c r="T814874" s="33"/>
    </row>
    <row r="814891" spans="19:20">
      <c r="S814891" s="33"/>
      <c r="T814891" s="33"/>
    </row>
    <row r="814908" spans="19:20">
      <c r="S814908" s="33"/>
      <c r="T814908" s="33"/>
    </row>
    <row r="814925" spans="19:20">
      <c r="S814925" s="33"/>
      <c r="T814925" s="33"/>
    </row>
    <row r="814942" spans="19:20">
      <c r="S814942" s="33"/>
      <c r="T814942" s="33"/>
    </row>
    <row r="814959" spans="19:20">
      <c r="S814959" s="33"/>
      <c r="T814959" s="33"/>
    </row>
    <row r="814976" spans="19:20">
      <c r="S814976" s="33"/>
      <c r="T814976" s="33"/>
    </row>
    <row r="814993" spans="19:20">
      <c r="S814993" s="33"/>
      <c r="T814993" s="33"/>
    </row>
    <row r="815010" spans="19:20">
      <c r="S815010" s="33"/>
      <c r="T815010" s="33"/>
    </row>
    <row r="815027" spans="19:20">
      <c r="S815027" s="33"/>
      <c r="T815027" s="33"/>
    </row>
    <row r="815044" spans="19:20">
      <c r="S815044" s="33"/>
      <c r="T815044" s="33"/>
    </row>
    <row r="815061" spans="19:20">
      <c r="S815061" s="33"/>
      <c r="T815061" s="33"/>
    </row>
    <row r="815078" spans="19:20">
      <c r="S815078" s="33"/>
      <c r="T815078" s="33"/>
    </row>
    <row r="815095" spans="19:20">
      <c r="S815095" s="33"/>
      <c r="T815095" s="33"/>
    </row>
    <row r="815112" spans="19:20">
      <c r="S815112" s="33"/>
      <c r="T815112" s="33"/>
    </row>
    <row r="815129" spans="19:20">
      <c r="S815129" s="33"/>
      <c r="T815129" s="33"/>
    </row>
    <row r="815146" spans="19:20">
      <c r="S815146" s="33"/>
      <c r="T815146" s="33"/>
    </row>
    <row r="815163" spans="19:20">
      <c r="S815163" s="33"/>
      <c r="T815163" s="33"/>
    </row>
    <row r="815180" spans="19:20">
      <c r="S815180" s="33"/>
      <c r="T815180" s="33"/>
    </row>
    <row r="815197" spans="19:20">
      <c r="S815197" s="33"/>
      <c r="T815197" s="33"/>
    </row>
    <row r="815214" spans="19:20">
      <c r="S815214" s="33"/>
      <c r="T815214" s="33"/>
    </row>
    <row r="815231" spans="19:20">
      <c r="S815231" s="33"/>
      <c r="T815231" s="33"/>
    </row>
    <row r="815248" spans="19:20">
      <c r="S815248" s="33"/>
      <c r="T815248" s="33"/>
    </row>
    <row r="815265" spans="19:20">
      <c r="S815265" s="33"/>
      <c r="T815265" s="33"/>
    </row>
    <row r="815282" spans="19:20">
      <c r="S815282" s="33"/>
      <c r="T815282" s="33"/>
    </row>
    <row r="815299" spans="19:20">
      <c r="S815299" s="33"/>
      <c r="T815299" s="33"/>
    </row>
    <row r="815316" spans="19:20">
      <c r="S815316" s="33"/>
      <c r="T815316" s="33"/>
    </row>
    <row r="815333" spans="19:20">
      <c r="S815333" s="33"/>
      <c r="T815333" s="33"/>
    </row>
    <row r="815350" spans="19:20">
      <c r="S815350" s="33"/>
      <c r="T815350" s="33"/>
    </row>
    <row r="815367" spans="19:20">
      <c r="S815367" s="33"/>
      <c r="T815367" s="33"/>
    </row>
    <row r="815384" spans="19:20">
      <c r="S815384" s="33"/>
      <c r="T815384" s="33"/>
    </row>
    <row r="815401" spans="19:20">
      <c r="S815401" s="33"/>
      <c r="T815401" s="33"/>
    </row>
    <row r="815418" spans="19:20">
      <c r="S815418" s="33"/>
      <c r="T815418" s="33"/>
    </row>
    <row r="815435" spans="19:20">
      <c r="S815435" s="33"/>
      <c r="T815435" s="33"/>
    </row>
    <row r="815452" spans="19:20">
      <c r="S815452" s="33"/>
      <c r="T815452" s="33"/>
    </row>
    <row r="815469" spans="19:20">
      <c r="S815469" s="33"/>
      <c r="T815469" s="33"/>
    </row>
    <row r="815486" spans="19:20">
      <c r="S815486" s="33"/>
      <c r="T815486" s="33"/>
    </row>
    <row r="815503" spans="19:20">
      <c r="S815503" s="33"/>
      <c r="T815503" s="33"/>
    </row>
    <row r="815520" spans="19:20">
      <c r="S815520" s="33"/>
      <c r="T815520" s="33"/>
    </row>
    <row r="815537" spans="19:20">
      <c r="S815537" s="33"/>
      <c r="T815537" s="33"/>
    </row>
    <row r="815554" spans="19:20">
      <c r="S815554" s="33"/>
      <c r="T815554" s="33"/>
    </row>
    <row r="815571" spans="19:20">
      <c r="S815571" s="33"/>
      <c r="T815571" s="33"/>
    </row>
    <row r="815588" spans="19:20">
      <c r="S815588" s="33"/>
      <c r="T815588" s="33"/>
    </row>
    <row r="815605" spans="19:20">
      <c r="S815605" s="33"/>
      <c r="T815605" s="33"/>
    </row>
    <row r="815622" spans="19:20">
      <c r="S815622" s="33"/>
      <c r="T815622" s="33"/>
    </row>
    <row r="815639" spans="19:20">
      <c r="S815639" s="33"/>
      <c r="T815639" s="33"/>
    </row>
    <row r="815656" spans="19:20">
      <c r="S815656" s="33"/>
      <c r="T815656" s="33"/>
    </row>
    <row r="815673" spans="19:20">
      <c r="S815673" s="33"/>
      <c r="T815673" s="33"/>
    </row>
    <row r="815690" spans="19:20">
      <c r="S815690" s="33"/>
      <c r="T815690" s="33"/>
    </row>
    <row r="815707" spans="19:20">
      <c r="S815707" s="33"/>
      <c r="T815707" s="33"/>
    </row>
    <row r="815724" spans="19:20">
      <c r="S815724" s="33"/>
      <c r="T815724" s="33"/>
    </row>
    <row r="815741" spans="19:20">
      <c r="S815741" s="33"/>
      <c r="T815741" s="33"/>
    </row>
    <row r="815758" spans="19:20">
      <c r="S815758" s="33"/>
      <c r="T815758" s="33"/>
    </row>
    <row r="815775" spans="19:20">
      <c r="S815775" s="33"/>
      <c r="T815775" s="33"/>
    </row>
    <row r="815792" spans="19:20">
      <c r="S815792" s="33"/>
      <c r="T815792" s="33"/>
    </row>
    <row r="815809" spans="19:20">
      <c r="S815809" s="33"/>
      <c r="T815809" s="33"/>
    </row>
    <row r="815826" spans="19:20">
      <c r="S815826" s="33"/>
      <c r="T815826" s="33"/>
    </row>
    <row r="815843" spans="19:20">
      <c r="S815843" s="33"/>
      <c r="T815843" s="33"/>
    </row>
    <row r="815860" spans="19:20">
      <c r="S815860" s="33"/>
      <c r="T815860" s="33"/>
    </row>
    <row r="815877" spans="19:20">
      <c r="S815877" s="33"/>
      <c r="T815877" s="33"/>
    </row>
    <row r="815894" spans="19:20">
      <c r="S815894" s="33"/>
      <c r="T815894" s="33"/>
    </row>
    <row r="815911" spans="19:20">
      <c r="S815911" s="33"/>
      <c r="T815911" s="33"/>
    </row>
    <row r="815928" spans="19:20">
      <c r="S815928" s="33"/>
      <c r="T815928" s="33"/>
    </row>
    <row r="815945" spans="19:20">
      <c r="S815945" s="33"/>
      <c r="T815945" s="33"/>
    </row>
    <row r="815962" spans="19:20">
      <c r="S815962" s="33"/>
      <c r="T815962" s="33"/>
    </row>
    <row r="815979" spans="19:20">
      <c r="S815979" s="33"/>
      <c r="T815979" s="33"/>
    </row>
    <row r="815996" spans="19:20">
      <c r="S815996" s="33"/>
      <c r="T815996" s="33"/>
    </row>
    <row r="816013" spans="19:20">
      <c r="S816013" s="33"/>
      <c r="T816013" s="33"/>
    </row>
    <row r="816030" spans="19:20">
      <c r="S816030" s="33"/>
      <c r="T816030" s="33"/>
    </row>
    <row r="816047" spans="19:20">
      <c r="S816047" s="33"/>
      <c r="T816047" s="33"/>
    </row>
    <row r="816064" spans="19:20">
      <c r="S816064" s="33"/>
      <c r="T816064" s="33"/>
    </row>
    <row r="816081" spans="19:20">
      <c r="S816081" s="33"/>
      <c r="T816081" s="33"/>
    </row>
    <row r="816098" spans="19:20">
      <c r="S816098" s="33"/>
      <c r="T816098" s="33"/>
    </row>
    <row r="816115" spans="19:20">
      <c r="S816115" s="33"/>
      <c r="T816115" s="33"/>
    </row>
    <row r="816132" spans="19:20">
      <c r="S816132" s="33"/>
      <c r="T816132" s="33"/>
    </row>
    <row r="816149" spans="19:20">
      <c r="S816149" s="33"/>
      <c r="T816149" s="33"/>
    </row>
    <row r="816166" spans="19:20">
      <c r="S816166" s="33"/>
      <c r="T816166" s="33"/>
    </row>
    <row r="816183" spans="19:20">
      <c r="S816183" s="33"/>
      <c r="T816183" s="33"/>
    </row>
    <row r="816200" spans="19:20">
      <c r="S816200" s="33"/>
      <c r="T816200" s="33"/>
    </row>
    <row r="816217" spans="19:20">
      <c r="S816217" s="33"/>
      <c r="T816217" s="33"/>
    </row>
    <row r="816234" spans="19:20">
      <c r="S816234" s="33"/>
      <c r="T816234" s="33"/>
    </row>
    <row r="816251" spans="19:20">
      <c r="S816251" s="33"/>
      <c r="T816251" s="33"/>
    </row>
    <row r="816268" spans="19:20">
      <c r="S816268" s="33"/>
      <c r="T816268" s="33"/>
    </row>
    <row r="816285" spans="19:20">
      <c r="S816285" s="33"/>
      <c r="T816285" s="33"/>
    </row>
    <row r="816302" spans="19:20">
      <c r="S816302" s="33"/>
      <c r="T816302" s="33"/>
    </row>
    <row r="816319" spans="19:20">
      <c r="S816319" s="33"/>
      <c r="T816319" s="33"/>
    </row>
    <row r="816336" spans="19:20">
      <c r="S816336" s="33"/>
      <c r="T816336" s="33"/>
    </row>
    <row r="816353" spans="19:20">
      <c r="S816353" s="33"/>
      <c r="T816353" s="33"/>
    </row>
    <row r="816370" spans="19:20">
      <c r="S816370" s="33"/>
      <c r="T816370" s="33"/>
    </row>
    <row r="816387" spans="19:20">
      <c r="S816387" s="33"/>
      <c r="T816387" s="33"/>
    </row>
    <row r="816404" spans="19:20">
      <c r="S816404" s="33"/>
      <c r="T816404" s="33"/>
    </row>
    <row r="816421" spans="19:20">
      <c r="S816421" s="33"/>
      <c r="T816421" s="33"/>
    </row>
    <row r="816438" spans="19:20">
      <c r="S816438" s="33"/>
      <c r="T816438" s="33"/>
    </row>
    <row r="816455" spans="19:20">
      <c r="S816455" s="33"/>
      <c r="T816455" s="33"/>
    </row>
    <row r="816472" spans="19:20">
      <c r="S816472" s="33"/>
      <c r="T816472" s="33"/>
    </row>
    <row r="816489" spans="19:20">
      <c r="S816489" s="33"/>
      <c r="T816489" s="33"/>
    </row>
    <row r="816506" spans="19:20">
      <c r="S816506" s="33"/>
      <c r="T816506" s="33"/>
    </row>
    <row r="816523" spans="19:20">
      <c r="S816523" s="33"/>
      <c r="T816523" s="33"/>
    </row>
    <row r="816540" spans="19:20">
      <c r="S816540" s="33"/>
      <c r="T816540" s="33"/>
    </row>
    <row r="816557" spans="19:20">
      <c r="S816557" s="33"/>
      <c r="T816557" s="33"/>
    </row>
    <row r="816574" spans="19:20">
      <c r="S816574" s="33"/>
      <c r="T816574" s="33"/>
    </row>
    <row r="816591" spans="19:20">
      <c r="S816591" s="33"/>
      <c r="T816591" s="33"/>
    </row>
    <row r="816608" spans="19:20">
      <c r="S816608" s="33"/>
      <c r="T816608" s="33"/>
    </row>
    <row r="816625" spans="19:20">
      <c r="S816625" s="33"/>
      <c r="T816625" s="33"/>
    </row>
    <row r="816642" spans="19:20">
      <c r="S816642" s="33"/>
      <c r="T816642" s="33"/>
    </row>
    <row r="816659" spans="19:20">
      <c r="S816659" s="33"/>
      <c r="T816659" s="33"/>
    </row>
    <row r="816676" spans="19:20">
      <c r="S816676" s="33"/>
      <c r="T816676" s="33"/>
    </row>
    <row r="816693" spans="19:20">
      <c r="S816693" s="33"/>
      <c r="T816693" s="33"/>
    </row>
    <row r="816710" spans="19:20">
      <c r="S816710" s="33"/>
      <c r="T816710" s="33"/>
    </row>
    <row r="816727" spans="19:20">
      <c r="S816727" s="33"/>
      <c r="T816727" s="33"/>
    </row>
    <row r="816744" spans="19:20">
      <c r="S816744" s="33"/>
      <c r="T816744" s="33"/>
    </row>
    <row r="816761" spans="19:20">
      <c r="S816761" s="33"/>
      <c r="T816761" s="33"/>
    </row>
    <row r="816778" spans="19:20">
      <c r="S816778" s="33"/>
      <c r="T816778" s="33"/>
    </row>
    <row r="816795" spans="19:20">
      <c r="S816795" s="33"/>
      <c r="T816795" s="33"/>
    </row>
    <row r="816812" spans="19:20">
      <c r="S816812" s="33"/>
      <c r="T816812" s="33"/>
    </row>
    <row r="816829" spans="19:20">
      <c r="S816829" s="33"/>
      <c r="T816829" s="33"/>
    </row>
    <row r="816846" spans="19:20">
      <c r="S816846" s="33"/>
      <c r="T816846" s="33"/>
    </row>
    <row r="816863" spans="19:20">
      <c r="S816863" s="33"/>
      <c r="T816863" s="33"/>
    </row>
    <row r="816880" spans="19:20">
      <c r="S816880" s="33"/>
      <c r="T816880" s="33"/>
    </row>
    <row r="816897" spans="19:20">
      <c r="S816897" s="33"/>
      <c r="T816897" s="33"/>
    </row>
    <row r="816914" spans="19:20">
      <c r="S816914" s="33"/>
      <c r="T816914" s="33"/>
    </row>
    <row r="816931" spans="19:20">
      <c r="S816931" s="33"/>
      <c r="T816931" s="33"/>
    </row>
    <row r="816948" spans="19:20">
      <c r="S816948" s="33"/>
      <c r="T816948" s="33"/>
    </row>
    <row r="816965" spans="19:20">
      <c r="S816965" s="33"/>
      <c r="T816965" s="33"/>
    </row>
    <row r="816982" spans="19:20">
      <c r="S816982" s="33"/>
      <c r="T816982" s="33"/>
    </row>
    <row r="816999" spans="19:20">
      <c r="S816999" s="33"/>
      <c r="T816999" s="33"/>
    </row>
    <row r="817016" spans="19:20">
      <c r="S817016" s="33"/>
      <c r="T817016" s="33"/>
    </row>
    <row r="817033" spans="19:20">
      <c r="S817033" s="33"/>
      <c r="T817033" s="33"/>
    </row>
    <row r="817050" spans="19:20">
      <c r="S817050" s="33"/>
      <c r="T817050" s="33"/>
    </row>
    <row r="817067" spans="19:20">
      <c r="S817067" s="33"/>
      <c r="T817067" s="33"/>
    </row>
    <row r="817084" spans="19:20">
      <c r="S817084" s="33"/>
      <c r="T817084" s="33"/>
    </row>
    <row r="817101" spans="19:20">
      <c r="S817101" s="33"/>
      <c r="T817101" s="33"/>
    </row>
    <row r="817118" spans="19:20">
      <c r="S817118" s="33"/>
      <c r="T817118" s="33"/>
    </row>
    <row r="817135" spans="19:20">
      <c r="S817135" s="33"/>
      <c r="T817135" s="33"/>
    </row>
    <row r="817152" spans="19:20">
      <c r="S817152" s="33"/>
      <c r="T817152" s="33"/>
    </row>
    <row r="817169" spans="19:20">
      <c r="S817169" s="33"/>
      <c r="T817169" s="33"/>
    </row>
    <row r="817186" spans="19:20">
      <c r="S817186" s="33"/>
      <c r="T817186" s="33"/>
    </row>
    <row r="817203" spans="19:20">
      <c r="S817203" s="33"/>
      <c r="T817203" s="33"/>
    </row>
    <row r="817220" spans="19:20">
      <c r="S817220" s="33"/>
      <c r="T817220" s="33"/>
    </row>
    <row r="817237" spans="19:20">
      <c r="S817237" s="33"/>
      <c r="T817237" s="33"/>
    </row>
    <row r="817254" spans="19:20">
      <c r="S817254" s="33"/>
      <c r="T817254" s="33"/>
    </row>
    <row r="817271" spans="19:20">
      <c r="S817271" s="33"/>
      <c r="T817271" s="33"/>
    </row>
    <row r="817288" spans="19:20">
      <c r="S817288" s="33"/>
      <c r="T817288" s="33"/>
    </row>
    <row r="817305" spans="19:20">
      <c r="S817305" s="33"/>
      <c r="T817305" s="33"/>
    </row>
    <row r="817322" spans="19:20">
      <c r="S817322" s="33"/>
      <c r="T817322" s="33"/>
    </row>
    <row r="817339" spans="19:20">
      <c r="S817339" s="33"/>
      <c r="T817339" s="33"/>
    </row>
    <row r="817356" spans="19:20">
      <c r="S817356" s="33"/>
      <c r="T817356" s="33"/>
    </row>
    <row r="817373" spans="19:20">
      <c r="S817373" s="33"/>
      <c r="T817373" s="33"/>
    </row>
    <row r="817390" spans="19:20">
      <c r="S817390" s="33"/>
      <c r="T817390" s="33"/>
    </row>
    <row r="817407" spans="19:20">
      <c r="S817407" s="33"/>
      <c r="T817407" s="33"/>
    </row>
    <row r="817424" spans="19:20">
      <c r="S817424" s="33"/>
      <c r="T817424" s="33"/>
    </row>
    <row r="817441" spans="19:20">
      <c r="S817441" s="33"/>
      <c r="T817441" s="33"/>
    </row>
    <row r="817458" spans="19:20">
      <c r="S817458" s="33"/>
      <c r="T817458" s="33"/>
    </row>
    <row r="817475" spans="19:20">
      <c r="S817475" s="33"/>
      <c r="T817475" s="33"/>
    </row>
    <row r="817492" spans="19:20">
      <c r="S817492" s="33"/>
      <c r="T817492" s="33"/>
    </row>
    <row r="817509" spans="19:20">
      <c r="S817509" s="33"/>
      <c r="T817509" s="33"/>
    </row>
    <row r="817526" spans="19:20">
      <c r="S817526" s="33"/>
      <c r="T817526" s="33"/>
    </row>
    <row r="817543" spans="19:20">
      <c r="S817543" s="33"/>
      <c r="T817543" s="33"/>
    </row>
    <row r="817560" spans="19:20">
      <c r="S817560" s="33"/>
      <c r="T817560" s="33"/>
    </row>
    <row r="817577" spans="19:20">
      <c r="S817577" s="33"/>
      <c r="T817577" s="33"/>
    </row>
    <row r="817594" spans="19:20">
      <c r="S817594" s="33"/>
      <c r="T817594" s="33"/>
    </row>
    <row r="817611" spans="19:20">
      <c r="S817611" s="33"/>
      <c r="T817611" s="33"/>
    </row>
    <row r="817628" spans="19:20">
      <c r="S817628" s="33"/>
      <c r="T817628" s="33"/>
    </row>
    <row r="817645" spans="19:20">
      <c r="S817645" s="33"/>
      <c r="T817645" s="33"/>
    </row>
    <row r="817662" spans="19:20">
      <c r="S817662" s="33"/>
      <c r="T817662" s="33"/>
    </row>
    <row r="817679" spans="19:20">
      <c r="S817679" s="33"/>
      <c r="T817679" s="33"/>
    </row>
    <row r="817696" spans="19:20">
      <c r="S817696" s="33"/>
      <c r="T817696" s="33"/>
    </row>
    <row r="817713" spans="19:20">
      <c r="S817713" s="33"/>
      <c r="T817713" s="33"/>
    </row>
    <row r="817730" spans="19:20">
      <c r="S817730" s="33"/>
      <c r="T817730" s="33"/>
    </row>
    <row r="817747" spans="19:20">
      <c r="S817747" s="33"/>
      <c r="T817747" s="33"/>
    </row>
    <row r="817764" spans="19:20">
      <c r="S817764" s="33"/>
      <c r="T817764" s="33"/>
    </row>
    <row r="817781" spans="19:20">
      <c r="S817781" s="33"/>
      <c r="T817781" s="33"/>
    </row>
    <row r="817798" spans="19:20">
      <c r="S817798" s="33"/>
      <c r="T817798" s="33"/>
    </row>
    <row r="817815" spans="19:20">
      <c r="S817815" s="33"/>
      <c r="T817815" s="33"/>
    </row>
    <row r="817832" spans="19:20">
      <c r="S817832" s="33"/>
      <c r="T817832" s="33"/>
    </row>
    <row r="817849" spans="19:20">
      <c r="S817849" s="33"/>
      <c r="T817849" s="33"/>
    </row>
    <row r="817866" spans="19:20">
      <c r="S817866" s="33"/>
      <c r="T817866" s="33"/>
    </row>
    <row r="817883" spans="19:20">
      <c r="S817883" s="33"/>
      <c r="T817883" s="33"/>
    </row>
    <row r="817900" spans="19:20">
      <c r="S817900" s="33"/>
      <c r="T817900" s="33"/>
    </row>
    <row r="817917" spans="19:20">
      <c r="S817917" s="33"/>
      <c r="T817917" s="33"/>
    </row>
    <row r="817934" spans="19:20">
      <c r="S817934" s="33"/>
      <c r="T817934" s="33"/>
    </row>
    <row r="817951" spans="19:20">
      <c r="S817951" s="33"/>
      <c r="T817951" s="33"/>
    </row>
    <row r="817968" spans="19:20">
      <c r="S817968" s="33"/>
      <c r="T817968" s="33"/>
    </row>
    <row r="817985" spans="19:20">
      <c r="S817985" s="33"/>
      <c r="T817985" s="33"/>
    </row>
    <row r="818002" spans="19:20">
      <c r="S818002" s="33"/>
      <c r="T818002" s="33"/>
    </row>
    <row r="818019" spans="19:20">
      <c r="S818019" s="33"/>
      <c r="T818019" s="33"/>
    </row>
    <row r="818036" spans="19:20">
      <c r="S818036" s="33"/>
      <c r="T818036" s="33"/>
    </row>
    <row r="818053" spans="19:20">
      <c r="S818053" s="33"/>
      <c r="T818053" s="33"/>
    </row>
    <row r="818070" spans="19:20">
      <c r="S818070" s="33"/>
      <c r="T818070" s="33"/>
    </row>
    <row r="818087" spans="19:20">
      <c r="S818087" s="33"/>
      <c r="T818087" s="33"/>
    </row>
    <row r="818104" spans="19:20">
      <c r="S818104" s="33"/>
      <c r="T818104" s="33"/>
    </row>
    <row r="818121" spans="19:20">
      <c r="S818121" s="33"/>
      <c r="T818121" s="33"/>
    </row>
    <row r="818138" spans="19:20">
      <c r="S818138" s="33"/>
      <c r="T818138" s="33"/>
    </row>
    <row r="818155" spans="19:20">
      <c r="S818155" s="33"/>
      <c r="T818155" s="33"/>
    </row>
    <row r="818172" spans="19:20">
      <c r="S818172" s="33"/>
      <c r="T818172" s="33"/>
    </row>
    <row r="818189" spans="19:20">
      <c r="S818189" s="33"/>
      <c r="T818189" s="33"/>
    </row>
    <row r="818206" spans="19:20">
      <c r="S818206" s="33"/>
      <c r="T818206" s="33"/>
    </row>
    <row r="818223" spans="19:20">
      <c r="S818223" s="33"/>
      <c r="T818223" s="33"/>
    </row>
    <row r="818240" spans="19:20">
      <c r="S818240" s="33"/>
      <c r="T818240" s="33"/>
    </row>
    <row r="818257" spans="19:20">
      <c r="S818257" s="33"/>
      <c r="T818257" s="33"/>
    </row>
    <row r="818274" spans="19:20">
      <c r="S818274" s="33"/>
      <c r="T818274" s="33"/>
    </row>
    <row r="818291" spans="19:20">
      <c r="S818291" s="33"/>
      <c r="T818291" s="33"/>
    </row>
    <row r="818308" spans="19:20">
      <c r="S818308" s="33"/>
      <c r="T818308" s="33"/>
    </row>
    <row r="818325" spans="19:20">
      <c r="S818325" s="33"/>
      <c r="T818325" s="33"/>
    </row>
    <row r="818342" spans="19:20">
      <c r="S818342" s="33"/>
      <c r="T818342" s="33"/>
    </row>
    <row r="818359" spans="19:20">
      <c r="S818359" s="33"/>
      <c r="T818359" s="33"/>
    </row>
    <row r="818376" spans="19:20">
      <c r="S818376" s="33"/>
      <c r="T818376" s="33"/>
    </row>
    <row r="818393" spans="19:20">
      <c r="S818393" s="33"/>
      <c r="T818393" s="33"/>
    </row>
    <row r="818410" spans="19:20">
      <c r="S818410" s="33"/>
      <c r="T818410" s="33"/>
    </row>
    <row r="818427" spans="19:20">
      <c r="S818427" s="33"/>
      <c r="T818427" s="33"/>
    </row>
    <row r="818444" spans="19:20">
      <c r="S818444" s="33"/>
      <c r="T818444" s="33"/>
    </row>
    <row r="818461" spans="19:20">
      <c r="S818461" s="33"/>
      <c r="T818461" s="33"/>
    </row>
    <row r="818478" spans="19:20">
      <c r="S818478" s="33"/>
      <c r="T818478" s="33"/>
    </row>
    <row r="818495" spans="19:20">
      <c r="S818495" s="33"/>
      <c r="T818495" s="33"/>
    </row>
    <row r="818512" spans="19:20">
      <c r="S818512" s="33"/>
      <c r="T818512" s="33"/>
    </row>
    <row r="818529" spans="19:20">
      <c r="S818529" s="33"/>
      <c r="T818529" s="33"/>
    </row>
    <row r="818546" spans="19:20">
      <c r="S818546" s="33"/>
      <c r="T818546" s="33"/>
    </row>
    <row r="818563" spans="19:20">
      <c r="S818563" s="33"/>
      <c r="T818563" s="33"/>
    </row>
    <row r="818580" spans="19:20">
      <c r="S818580" s="33"/>
      <c r="T818580" s="33"/>
    </row>
    <row r="818597" spans="19:20">
      <c r="S818597" s="33"/>
      <c r="T818597" s="33"/>
    </row>
    <row r="818614" spans="19:20">
      <c r="S818614" s="33"/>
      <c r="T818614" s="33"/>
    </row>
    <row r="818631" spans="19:20">
      <c r="S818631" s="33"/>
      <c r="T818631" s="33"/>
    </row>
    <row r="818648" spans="19:20">
      <c r="S818648" s="33"/>
      <c r="T818648" s="33"/>
    </row>
    <row r="818665" spans="19:20">
      <c r="S818665" s="33"/>
      <c r="T818665" s="33"/>
    </row>
    <row r="818682" spans="19:20">
      <c r="S818682" s="33"/>
      <c r="T818682" s="33"/>
    </row>
    <row r="818699" spans="19:20">
      <c r="S818699" s="33"/>
      <c r="T818699" s="33"/>
    </row>
    <row r="818716" spans="19:20">
      <c r="S818716" s="33"/>
      <c r="T818716" s="33"/>
    </row>
    <row r="818733" spans="19:20">
      <c r="S818733" s="33"/>
      <c r="T818733" s="33"/>
    </row>
    <row r="818750" spans="19:20">
      <c r="S818750" s="33"/>
      <c r="T818750" s="33"/>
    </row>
    <row r="818767" spans="19:20">
      <c r="S818767" s="33"/>
      <c r="T818767" s="33"/>
    </row>
    <row r="818784" spans="19:20">
      <c r="S818784" s="33"/>
      <c r="T818784" s="33"/>
    </row>
    <row r="818801" spans="19:20">
      <c r="S818801" s="33"/>
      <c r="T818801" s="33"/>
    </row>
    <row r="818818" spans="19:20">
      <c r="S818818" s="33"/>
      <c r="T818818" s="33"/>
    </row>
    <row r="818835" spans="19:20">
      <c r="S818835" s="33"/>
      <c r="T818835" s="33"/>
    </row>
    <row r="818852" spans="19:20">
      <c r="S818852" s="33"/>
      <c r="T818852" s="33"/>
    </row>
    <row r="818869" spans="19:20">
      <c r="S818869" s="33"/>
      <c r="T818869" s="33"/>
    </row>
    <row r="818886" spans="19:20">
      <c r="S818886" s="33"/>
      <c r="T818886" s="33"/>
    </row>
    <row r="818903" spans="19:20">
      <c r="S818903" s="33"/>
      <c r="T818903" s="33"/>
    </row>
    <row r="818920" spans="19:20">
      <c r="S818920" s="33"/>
      <c r="T818920" s="33"/>
    </row>
    <row r="818937" spans="19:20">
      <c r="S818937" s="33"/>
      <c r="T818937" s="33"/>
    </row>
    <row r="818954" spans="19:20">
      <c r="S818954" s="33"/>
      <c r="T818954" s="33"/>
    </row>
    <row r="818971" spans="19:20">
      <c r="S818971" s="33"/>
      <c r="T818971" s="33"/>
    </row>
    <row r="818988" spans="19:20">
      <c r="S818988" s="33"/>
      <c r="T818988" s="33"/>
    </row>
    <row r="819005" spans="19:20">
      <c r="S819005" s="33"/>
      <c r="T819005" s="33"/>
    </row>
    <row r="819022" spans="19:20">
      <c r="S819022" s="33"/>
      <c r="T819022" s="33"/>
    </row>
    <row r="819039" spans="19:20">
      <c r="S819039" s="33"/>
      <c r="T819039" s="33"/>
    </row>
    <row r="819056" spans="19:20">
      <c r="S819056" s="33"/>
      <c r="T819056" s="33"/>
    </row>
    <row r="819073" spans="19:20">
      <c r="S819073" s="33"/>
      <c r="T819073" s="33"/>
    </row>
    <row r="819090" spans="19:20">
      <c r="S819090" s="33"/>
      <c r="T819090" s="33"/>
    </row>
    <row r="819107" spans="19:20">
      <c r="S819107" s="33"/>
      <c r="T819107" s="33"/>
    </row>
    <row r="819124" spans="19:20">
      <c r="S819124" s="33"/>
      <c r="T819124" s="33"/>
    </row>
    <row r="819141" spans="19:20">
      <c r="S819141" s="33"/>
      <c r="T819141" s="33"/>
    </row>
    <row r="819158" spans="19:20">
      <c r="S819158" s="33"/>
      <c r="T819158" s="33"/>
    </row>
    <row r="819175" spans="19:20">
      <c r="S819175" s="33"/>
      <c r="T819175" s="33"/>
    </row>
    <row r="819192" spans="19:20">
      <c r="S819192" s="33"/>
      <c r="T819192" s="33"/>
    </row>
    <row r="819209" spans="19:20">
      <c r="S819209" s="33"/>
      <c r="T819209" s="33"/>
    </row>
    <row r="819226" spans="19:20">
      <c r="S819226" s="33"/>
      <c r="T819226" s="33"/>
    </row>
    <row r="819243" spans="19:20">
      <c r="S819243" s="33"/>
      <c r="T819243" s="33"/>
    </row>
    <row r="819260" spans="19:20">
      <c r="S819260" s="33"/>
      <c r="T819260" s="33"/>
    </row>
    <row r="819277" spans="19:20">
      <c r="S819277" s="33"/>
      <c r="T819277" s="33"/>
    </row>
    <row r="819294" spans="19:20">
      <c r="S819294" s="33"/>
      <c r="T819294" s="33"/>
    </row>
    <row r="819311" spans="19:20">
      <c r="S819311" s="33"/>
      <c r="T819311" s="33"/>
    </row>
    <row r="819328" spans="19:20">
      <c r="S819328" s="33"/>
      <c r="T819328" s="33"/>
    </row>
    <row r="819345" spans="19:20">
      <c r="S819345" s="33"/>
      <c r="T819345" s="33"/>
    </row>
    <row r="819362" spans="19:20">
      <c r="S819362" s="33"/>
      <c r="T819362" s="33"/>
    </row>
    <row r="819379" spans="19:20">
      <c r="S819379" s="33"/>
      <c r="T819379" s="33"/>
    </row>
    <row r="819396" spans="19:20">
      <c r="S819396" s="33"/>
      <c r="T819396" s="33"/>
    </row>
    <row r="819413" spans="19:20">
      <c r="S819413" s="33"/>
      <c r="T819413" s="33"/>
    </row>
    <row r="819430" spans="19:20">
      <c r="S819430" s="33"/>
      <c r="T819430" s="33"/>
    </row>
    <row r="819447" spans="19:20">
      <c r="S819447" s="33"/>
      <c r="T819447" s="33"/>
    </row>
    <row r="819464" spans="19:20">
      <c r="S819464" s="33"/>
      <c r="T819464" s="33"/>
    </row>
    <row r="819481" spans="19:20">
      <c r="S819481" s="33"/>
      <c r="T819481" s="33"/>
    </row>
    <row r="819498" spans="19:20">
      <c r="S819498" s="33"/>
      <c r="T819498" s="33"/>
    </row>
    <row r="819515" spans="19:20">
      <c r="S819515" s="33"/>
      <c r="T819515" s="33"/>
    </row>
    <row r="819532" spans="19:20">
      <c r="S819532" s="33"/>
      <c r="T819532" s="33"/>
    </row>
    <row r="819549" spans="19:20">
      <c r="S819549" s="33"/>
      <c r="T819549" s="33"/>
    </row>
    <row r="819566" spans="19:20">
      <c r="S819566" s="33"/>
      <c r="T819566" s="33"/>
    </row>
    <row r="819583" spans="19:20">
      <c r="S819583" s="33"/>
      <c r="T819583" s="33"/>
    </row>
    <row r="819600" spans="19:20">
      <c r="S819600" s="33"/>
      <c r="T819600" s="33"/>
    </row>
    <row r="819617" spans="19:20">
      <c r="S819617" s="33"/>
      <c r="T819617" s="33"/>
    </row>
    <row r="819634" spans="19:20">
      <c r="S819634" s="33"/>
      <c r="T819634" s="33"/>
    </row>
    <row r="819651" spans="19:20">
      <c r="S819651" s="33"/>
      <c r="T819651" s="33"/>
    </row>
    <row r="819668" spans="19:20">
      <c r="S819668" s="33"/>
      <c r="T819668" s="33"/>
    </row>
    <row r="819685" spans="19:20">
      <c r="S819685" s="33"/>
      <c r="T819685" s="33"/>
    </row>
    <row r="819702" spans="19:20">
      <c r="S819702" s="33"/>
      <c r="T819702" s="33"/>
    </row>
    <row r="819719" spans="19:20">
      <c r="S819719" s="33"/>
      <c r="T819719" s="33"/>
    </row>
    <row r="819736" spans="19:20">
      <c r="S819736" s="33"/>
      <c r="T819736" s="33"/>
    </row>
    <row r="819753" spans="19:20">
      <c r="S819753" s="33"/>
      <c r="T819753" s="33"/>
    </row>
    <row r="819770" spans="19:20">
      <c r="S819770" s="33"/>
      <c r="T819770" s="33"/>
    </row>
    <row r="819787" spans="19:20">
      <c r="S819787" s="33"/>
      <c r="T819787" s="33"/>
    </row>
    <row r="819804" spans="19:20">
      <c r="S819804" s="33"/>
      <c r="T819804" s="33"/>
    </row>
    <row r="819821" spans="19:20">
      <c r="S819821" s="33"/>
      <c r="T819821" s="33"/>
    </row>
    <row r="819838" spans="19:20">
      <c r="S819838" s="33"/>
      <c r="T819838" s="33"/>
    </row>
    <row r="819855" spans="19:20">
      <c r="S819855" s="33"/>
      <c r="T819855" s="33"/>
    </row>
    <row r="819872" spans="19:20">
      <c r="S819872" s="33"/>
      <c r="T819872" s="33"/>
    </row>
    <row r="819889" spans="19:20">
      <c r="S819889" s="33"/>
      <c r="T819889" s="33"/>
    </row>
    <row r="819906" spans="19:20">
      <c r="S819906" s="33"/>
      <c r="T819906" s="33"/>
    </row>
    <row r="819923" spans="19:20">
      <c r="S819923" s="33"/>
      <c r="T819923" s="33"/>
    </row>
    <row r="819940" spans="19:20">
      <c r="S819940" s="33"/>
      <c r="T819940" s="33"/>
    </row>
    <row r="819957" spans="19:20">
      <c r="S819957" s="33"/>
      <c r="T819957" s="33"/>
    </row>
    <row r="819974" spans="19:20">
      <c r="S819974" s="33"/>
      <c r="T819974" s="33"/>
    </row>
    <row r="819991" spans="19:20">
      <c r="S819991" s="33"/>
      <c r="T819991" s="33"/>
    </row>
    <row r="820008" spans="19:20">
      <c r="S820008" s="33"/>
      <c r="T820008" s="33"/>
    </row>
    <row r="820025" spans="19:20">
      <c r="S820025" s="33"/>
      <c r="T820025" s="33"/>
    </row>
    <row r="820042" spans="19:20">
      <c r="S820042" s="33"/>
      <c r="T820042" s="33"/>
    </row>
    <row r="820059" spans="19:20">
      <c r="S820059" s="33"/>
      <c r="T820059" s="33"/>
    </row>
    <row r="820076" spans="19:20">
      <c r="S820076" s="33"/>
      <c r="T820076" s="33"/>
    </row>
    <row r="820093" spans="19:20">
      <c r="S820093" s="33"/>
      <c r="T820093" s="33"/>
    </row>
    <row r="820110" spans="19:20">
      <c r="S820110" s="33"/>
      <c r="T820110" s="33"/>
    </row>
    <row r="820127" spans="19:20">
      <c r="S820127" s="33"/>
      <c r="T820127" s="33"/>
    </row>
    <row r="820144" spans="19:20">
      <c r="S820144" s="33"/>
      <c r="T820144" s="33"/>
    </row>
    <row r="820161" spans="19:20">
      <c r="S820161" s="33"/>
      <c r="T820161" s="33"/>
    </row>
    <row r="820178" spans="19:20">
      <c r="S820178" s="33"/>
      <c r="T820178" s="33"/>
    </row>
    <row r="820195" spans="19:20">
      <c r="S820195" s="33"/>
      <c r="T820195" s="33"/>
    </row>
    <row r="820212" spans="19:20">
      <c r="S820212" s="33"/>
      <c r="T820212" s="33"/>
    </row>
    <row r="820229" spans="19:20">
      <c r="S820229" s="33"/>
      <c r="T820229" s="33"/>
    </row>
    <row r="820246" spans="19:20">
      <c r="S820246" s="33"/>
      <c r="T820246" s="33"/>
    </row>
    <row r="820263" spans="19:20">
      <c r="S820263" s="33"/>
      <c r="T820263" s="33"/>
    </row>
    <row r="820280" spans="19:20">
      <c r="S820280" s="33"/>
      <c r="T820280" s="33"/>
    </row>
    <row r="820297" spans="19:20">
      <c r="S820297" s="33"/>
      <c r="T820297" s="33"/>
    </row>
    <row r="820314" spans="19:20">
      <c r="S820314" s="33"/>
      <c r="T820314" s="33"/>
    </row>
    <row r="820331" spans="19:20">
      <c r="S820331" s="33"/>
      <c r="T820331" s="33"/>
    </row>
    <row r="820348" spans="19:20">
      <c r="S820348" s="33"/>
      <c r="T820348" s="33"/>
    </row>
    <row r="820365" spans="19:20">
      <c r="S820365" s="33"/>
      <c r="T820365" s="33"/>
    </row>
    <row r="820382" spans="19:20">
      <c r="S820382" s="33"/>
      <c r="T820382" s="33"/>
    </row>
    <row r="820399" spans="19:20">
      <c r="S820399" s="33"/>
      <c r="T820399" s="33"/>
    </row>
    <row r="820416" spans="19:20">
      <c r="S820416" s="33"/>
      <c r="T820416" s="33"/>
    </row>
    <row r="820433" spans="19:20">
      <c r="S820433" s="33"/>
      <c r="T820433" s="33"/>
    </row>
    <row r="820450" spans="19:20">
      <c r="S820450" s="33"/>
      <c r="T820450" s="33"/>
    </row>
    <row r="820467" spans="19:20">
      <c r="S820467" s="33"/>
      <c r="T820467" s="33"/>
    </row>
    <row r="820484" spans="19:20">
      <c r="S820484" s="33"/>
      <c r="T820484" s="33"/>
    </row>
    <row r="820501" spans="19:20">
      <c r="S820501" s="33"/>
      <c r="T820501" s="33"/>
    </row>
    <row r="820518" spans="19:20">
      <c r="S820518" s="33"/>
      <c r="T820518" s="33"/>
    </row>
    <row r="820535" spans="19:20">
      <c r="S820535" s="33"/>
      <c r="T820535" s="33"/>
    </row>
    <row r="820552" spans="19:20">
      <c r="S820552" s="33"/>
      <c r="T820552" s="33"/>
    </row>
    <row r="820569" spans="19:20">
      <c r="S820569" s="33"/>
      <c r="T820569" s="33"/>
    </row>
    <row r="820586" spans="19:20">
      <c r="S820586" s="33"/>
      <c r="T820586" s="33"/>
    </row>
    <row r="820603" spans="19:20">
      <c r="S820603" s="33"/>
      <c r="T820603" s="33"/>
    </row>
    <row r="820620" spans="19:20">
      <c r="S820620" s="33"/>
      <c r="T820620" s="33"/>
    </row>
    <row r="820637" spans="19:20">
      <c r="S820637" s="33"/>
      <c r="T820637" s="33"/>
    </row>
    <row r="820654" spans="19:20">
      <c r="S820654" s="33"/>
      <c r="T820654" s="33"/>
    </row>
    <row r="820671" spans="19:20">
      <c r="S820671" s="33"/>
      <c r="T820671" s="33"/>
    </row>
    <row r="820688" spans="19:20">
      <c r="S820688" s="33"/>
      <c r="T820688" s="33"/>
    </row>
    <row r="820705" spans="19:20">
      <c r="S820705" s="33"/>
      <c r="T820705" s="33"/>
    </row>
    <row r="820722" spans="19:20">
      <c r="S820722" s="33"/>
      <c r="T820722" s="33"/>
    </row>
    <row r="820739" spans="19:20">
      <c r="S820739" s="33"/>
      <c r="T820739" s="33"/>
    </row>
    <row r="820756" spans="19:20">
      <c r="S820756" s="33"/>
      <c r="T820756" s="33"/>
    </row>
    <row r="820773" spans="19:20">
      <c r="S820773" s="33"/>
      <c r="T820773" s="33"/>
    </row>
    <row r="820790" spans="19:20">
      <c r="S820790" s="33"/>
      <c r="T820790" s="33"/>
    </row>
    <row r="820807" spans="19:20">
      <c r="S820807" s="33"/>
      <c r="T820807" s="33"/>
    </row>
    <row r="820824" spans="19:20">
      <c r="S820824" s="33"/>
      <c r="T820824" s="33"/>
    </row>
    <row r="820841" spans="19:20">
      <c r="S820841" s="33"/>
      <c r="T820841" s="33"/>
    </row>
    <row r="820858" spans="19:20">
      <c r="S820858" s="33"/>
      <c r="T820858" s="33"/>
    </row>
    <row r="820875" spans="19:20">
      <c r="S820875" s="33"/>
      <c r="T820875" s="33"/>
    </row>
    <row r="820892" spans="19:20">
      <c r="S820892" s="33"/>
      <c r="T820892" s="33"/>
    </row>
    <row r="820909" spans="19:20">
      <c r="S820909" s="33"/>
      <c r="T820909" s="33"/>
    </row>
    <row r="820926" spans="19:20">
      <c r="S820926" s="33"/>
      <c r="T820926" s="33"/>
    </row>
    <row r="820943" spans="19:20">
      <c r="S820943" s="33"/>
      <c r="T820943" s="33"/>
    </row>
    <row r="820960" spans="19:20">
      <c r="S820960" s="33"/>
      <c r="T820960" s="33"/>
    </row>
    <row r="820977" spans="19:20">
      <c r="S820977" s="33"/>
      <c r="T820977" s="33"/>
    </row>
    <row r="820994" spans="19:20">
      <c r="S820994" s="33"/>
      <c r="T820994" s="33"/>
    </row>
    <row r="821011" spans="19:20">
      <c r="S821011" s="33"/>
      <c r="T821011" s="33"/>
    </row>
    <row r="821028" spans="19:20">
      <c r="S821028" s="33"/>
      <c r="T821028" s="33"/>
    </row>
    <row r="821045" spans="19:20">
      <c r="S821045" s="33"/>
      <c r="T821045" s="33"/>
    </row>
    <row r="821062" spans="19:20">
      <c r="S821062" s="33"/>
      <c r="T821062" s="33"/>
    </row>
    <row r="821079" spans="19:20">
      <c r="S821079" s="33"/>
      <c r="T821079" s="33"/>
    </row>
    <row r="821096" spans="19:20">
      <c r="S821096" s="33"/>
      <c r="T821096" s="33"/>
    </row>
    <row r="821113" spans="19:20">
      <c r="S821113" s="33"/>
      <c r="T821113" s="33"/>
    </row>
    <row r="821130" spans="19:20">
      <c r="S821130" s="33"/>
      <c r="T821130" s="33"/>
    </row>
    <row r="821147" spans="19:20">
      <c r="S821147" s="33"/>
      <c r="T821147" s="33"/>
    </row>
    <row r="821164" spans="19:20">
      <c r="S821164" s="33"/>
      <c r="T821164" s="33"/>
    </row>
    <row r="821181" spans="19:20">
      <c r="S821181" s="33"/>
      <c r="T821181" s="33"/>
    </row>
    <row r="821198" spans="19:20">
      <c r="S821198" s="33"/>
      <c r="T821198" s="33"/>
    </row>
    <row r="821215" spans="19:20">
      <c r="S821215" s="33"/>
      <c r="T821215" s="33"/>
    </row>
    <row r="821232" spans="19:20">
      <c r="S821232" s="33"/>
      <c r="T821232" s="33"/>
    </row>
    <row r="821249" spans="19:20">
      <c r="S821249" s="33"/>
      <c r="T821249" s="33"/>
    </row>
    <row r="821266" spans="19:20">
      <c r="S821266" s="33"/>
      <c r="T821266" s="33"/>
    </row>
    <row r="821283" spans="19:20">
      <c r="S821283" s="33"/>
      <c r="T821283" s="33"/>
    </row>
    <row r="821300" spans="19:20">
      <c r="S821300" s="33"/>
      <c r="T821300" s="33"/>
    </row>
    <row r="821317" spans="19:20">
      <c r="S821317" s="33"/>
      <c r="T821317" s="33"/>
    </row>
    <row r="821334" spans="19:20">
      <c r="S821334" s="33"/>
      <c r="T821334" s="33"/>
    </row>
    <row r="821351" spans="19:20">
      <c r="S821351" s="33"/>
      <c r="T821351" s="33"/>
    </row>
    <row r="821368" spans="19:20">
      <c r="S821368" s="33"/>
      <c r="T821368" s="33"/>
    </row>
    <row r="821385" spans="19:20">
      <c r="S821385" s="33"/>
      <c r="T821385" s="33"/>
    </row>
    <row r="821402" spans="19:20">
      <c r="S821402" s="33"/>
      <c r="T821402" s="33"/>
    </row>
    <row r="821419" spans="19:20">
      <c r="S821419" s="33"/>
      <c r="T821419" s="33"/>
    </row>
    <row r="821436" spans="19:20">
      <c r="S821436" s="33"/>
      <c r="T821436" s="33"/>
    </row>
    <row r="821453" spans="19:20">
      <c r="S821453" s="33"/>
      <c r="T821453" s="33"/>
    </row>
    <row r="821470" spans="19:20">
      <c r="S821470" s="33"/>
      <c r="T821470" s="33"/>
    </row>
    <row r="821487" spans="19:20">
      <c r="S821487" s="33"/>
      <c r="T821487" s="33"/>
    </row>
    <row r="821504" spans="19:20">
      <c r="S821504" s="33"/>
      <c r="T821504" s="33"/>
    </row>
    <row r="821521" spans="19:20">
      <c r="S821521" s="33"/>
      <c r="T821521" s="33"/>
    </row>
    <row r="821538" spans="19:20">
      <c r="S821538" s="33"/>
      <c r="T821538" s="33"/>
    </row>
    <row r="821555" spans="19:20">
      <c r="S821555" s="33"/>
      <c r="T821555" s="33"/>
    </row>
    <row r="821572" spans="19:20">
      <c r="S821572" s="33"/>
      <c r="T821572" s="33"/>
    </row>
    <row r="821589" spans="19:20">
      <c r="S821589" s="33"/>
      <c r="T821589" s="33"/>
    </row>
    <row r="821606" spans="19:20">
      <c r="S821606" s="33"/>
      <c r="T821606" s="33"/>
    </row>
    <row r="821623" spans="19:20">
      <c r="S821623" s="33"/>
      <c r="T821623" s="33"/>
    </row>
    <row r="821640" spans="19:20">
      <c r="S821640" s="33"/>
      <c r="T821640" s="33"/>
    </row>
    <row r="821657" spans="19:20">
      <c r="S821657" s="33"/>
      <c r="T821657" s="33"/>
    </row>
    <row r="821674" spans="19:20">
      <c r="S821674" s="33"/>
      <c r="T821674" s="33"/>
    </row>
    <row r="821691" spans="19:20">
      <c r="S821691" s="33"/>
      <c r="T821691" s="33"/>
    </row>
    <row r="821708" spans="19:20">
      <c r="S821708" s="33"/>
      <c r="T821708" s="33"/>
    </row>
    <row r="821725" spans="19:20">
      <c r="S821725" s="33"/>
      <c r="T821725" s="33"/>
    </row>
    <row r="821742" spans="19:20">
      <c r="S821742" s="33"/>
      <c r="T821742" s="33"/>
    </row>
    <row r="821759" spans="19:20">
      <c r="S821759" s="33"/>
      <c r="T821759" s="33"/>
    </row>
    <row r="821776" spans="19:20">
      <c r="S821776" s="33"/>
      <c r="T821776" s="33"/>
    </row>
    <row r="821793" spans="19:20">
      <c r="S821793" s="33"/>
      <c r="T821793" s="33"/>
    </row>
    <row r="821810" spans="19:20">
      <c r="S821810" s="33"/>
      <c r="T821810" s="33"/>
    </row>
    <row r="821827" spans="19:20">
      <c r="S821827" s="33"/>
      <c r="T821827" s="33"/>
    </row>
    <row r="821844" spans="19:20">
      <c r="S821844" s="33"/>
      <c r="T821844" s="33"/>
    </row>
    <row r="821861" spans="19:20">
      <c r="S821861" s="33"/>
      <c r="T821861" s="33"/>
    </row>
    <row r="821878" spans="19:20">
      <c r="S821878" s="33"/>
      <c r="T821878" s="33"/>
    </row>
    <row r="821895" spans="19:20">
      <c r="S821895" s="33"/>
      <c r="T821895" s="33"/>
    </row>
    <row r="821912" spans="19:20">
      <c r="S821912" s="33"/>
      <c r="T821912" s="33"/>
    </row>
    <row r="821929" spans="19:20">
      <c r="S821929" s="33"/>
      <c r="T821929" s="33"/>
    </row>
    <row r="821946" spans="19:20">
      <c r="S821946" s="33"/>
      <c r="T821946" s="33"/>
    </row>
    <row r="821963" spans="19:20">
      <c r="S821963" s="33"/>
      <c r="T821963" s="33"/>
    </row>
    <row r="821980" spans="19:20">
      <c r="S821980" s="33"/>
      <c r="T821980" s="33"/>
    </row>
    <row r="821997" spans="19:20">
      <c r="S821997" s="33"/>
      <c r="T821997" s="33"/>
    </row>
    <row r="822014" spans="19:20">
      <c r="S822014" s="33"/>
      <c r="T822014" s="33"/>
    </row>
    <row r="822031" spans="19:20">
      <c r="S822031" s="33"/>
      <c r="T822031" s="33"/>
    </row>
    <row r="822048" spans="19:20">
      <c r="S822048" s="33"/>
      <c r="T822048" s="33"/>
    </row>
    <row r="822065" spans="19:20">
      <c r="S822065" s="33"/>
      <c r="T822065" s="33"/>
    </row>
    <row r="822082" spans="19:20">
      <c r="S822082" s="33"/>
      <c r="T822082" s="33"/>
    </row>
    <row r="822099" spans="19:20">
      <c r="S822099" s="33"/>
      <c r="T822099" s="33"/>
    </row>
    <row r="822116" spans="19:20">
      <c r="S822116" s="33"/>
      <c r="T822116" s="33"/>
    </row>
    <row r="822133" spans="19:20">
      <c r="S822133" s="33"/>
      <c r="T822133" s="33"/>
    </row>
    <row r="822150" spans="19:20">
      <c r="S822150" s="33"/>
      <c r="T822150" s="33"/>
    </row>
    <row r="822167" spans="19:20">
      <c r="S822167" s="33"/>
      <c r="T822167" s="33"/>
    </row>
    <row r="822184" spans="19:20">
      <c r="S822184" s="33"/>
      <c r="T822184" s="33"/>
    </row>
    <row r="822201" spans="19:20">
      <c r="S822201" s="33"/>
      <c r="T822201" s="33"/>
    </row>
    <row r="822218" spans="19:20">
      <c r="S822218" s="33"/>
      <c r="T822218" s="33"/>
    </row>
    <row r="822235" spans="19:20">
      <c r="S822235" s="33"/>
      <c r="T822235" s="33"/>
    </row>
    <row r="822252" spans="19:20">
      <c r="S822252" s="33"/>
      <c r="T822252" s="33"/>
    </row>
    <row r="822269" spans="19:20">
      <c r="S822269" s="33"/>
      <c r="T822269" s="33"/>
    </row>
    <row r="822286" spans="19:20">
      <c r="S822286" s="33"/>
      <c r="T822286" s="33"/>
    </row>
    <row r="822303" spans="19:20">
      <c r="S822303" s="33"/>
      <c r="T822303" s="33"/>
    </row>
    <row r="822320" spans="19:20">
      <c r="S822320" s="33"/>
      <c r="T822320" s="33"/>
    </row>
    <row r="822337" spans="19:20">
      <c r="S822337" s="33"/>
      <c r="T822337" s="33"/>
    </row>
    <row r="822354" spans="19:20">
      <c r="S822354" s="33"/>
      <c r="T822354" s="33"/>
    </row>
    <row r="822371" spans="19:20">
      <c r="S822371" s="33"/>
      <c r="T822371" s="33"/>
    </row>
    <row r="822388" spans="19:20">
      <c r="S822388" s="33"/>
      <c r="T822388" s="33"/>
    </row>
    <row r="822405" spans="19:20">
      <c r="S822405" s="33"/>
      <c r="T822405" s="33"/>
    </row>
    <row r="822422" spans="19:20">
      <c r="S822422" s="33"/>
      <c r="T822422" s="33"/>
    </row>
    <row r="822439" spans="19:20">
      <c r="S822439" s="33"/>
      <c r="T822439" s="33"/>
    </row>
    <row r="822456" spans="19:20">
      <c r="S822456" s="33"/>
      <c r="T822456" s="33"/>
    </row>
    <row r="822473" spans="19:20">
      <c r="S822473" s="33"/>
      <c r="T822473" s="33"/>
    </row>
    <row r="822490" spans="19:20">
      <c r="S822490" s="33"/>
      <c r="T822490" s="33"/>
    </row>
    <row r="822507" spans="19:20">
      <c r="S822507" s="33"/>
      <c r="T822507" s="33"/>
    </row>
    <row r="822524" spans="19:20">
      <c r="S822524" s="33"/>
      <c r="T822524" s="33"/>
    </row>
    <row r="822541" spans="19:20">
      <c r="S822541" s="33"/>
      <c r="T822541" s="33"/>
    </row>
    <row r="822558" spans="19:20">
      <c r="S822558" s="33"/>
      <c r="T822558" s="33"/>
    </row>
    <row r="822575" spans="19:20">
      <c r="S822575" s="33"/>
      <c r="T822575" s="33"/>
    </row>
    <row r="822592" spans="19:20">
      <c r="S822592" s="33"/>
      <c r="T822592" s="33"/>
    </row>
    <row r="822609" spans="19:20">
      <c r="S822609" s="33"/>
      <c r="T822609" s="33"/>
    </row>
    <row r="822626" spans="19:20">
      <c r="S822626" s="33"/>
      <c r="T822626" s="33"/>
    </row>
    <row r="822643" spans="19:20">
      <c r="S822643" s="33"/>
      <c r="T822643" s="33"/>
    </row>
    <row r="822660" spans="19:20">
      <c r="S822660" s="33"/>
      <c r="T822660" s="33"/>
    </row>
    <row r="822677" spans="19:20">
      <c r="S822677" s="33"/>
      <c r="T822677" s="33"/>
    </row>
    <row r="822694" spans="19:20">
      <c r="S822694" s="33"/>
      <c r="T822694" s="33"/>
    </row>
    <row r="822711" spans="19:20">
      <c r="S822711" s="33"/>
      <c r="T822711" s="33"/>
    </row>
    <row r="822728" spans="19:20">
      <c r="S822728" s="33"/>
      <c r="T822728" s="33"/>
    </row>
    <row r="822745" spans="19:20">
      <c r="S822745" s="33"/>
      <c r="T822745" s="33"/>
    </row>
    <row r="822762" spans="19:20">
      <c r="S822762" s="33"/>
      <c r="T822762" s="33"/>
    </row>
    <row r="822779" spans="19:20">
      <c r="S822779" s="33"/>
      <c r="T822779" s="33"/>
    </row>
    <row r="822796" spans="19:20">
      <c r="S822796" s="33"/>
      <c r="T822796" s="33"/>
    </row>
    <row r="822813" spans="19:20">
      <c r="S822813" s="33"/>
      <c r="T822813" s="33"/>
    </row>
    <row r="822830" spans="19:20">
      <c r="S822830" s="33"/>
      <c r="T822830" s="33"/>
    </row>
    <row r="822847" spans="19:20">
      <c r="S822847" s="33"/>
      <c r="T822847" s="33"/>
    </row>
    <row r="822864" spans="19:20">
      <c r="S822864" s="33"/>
      <c r="T822864" s="33"/>
    </row>
    <row r="822881" spans="19:20">
      <c r="S822881" s="33"/>
      <c r="T822881" s="33"/>
    </row>
    <row r="822898" spans="19:20">
      <c r="S822898" s="33"/>
      <c r="T822898" s="33"/>
    </row>
    <row r="822915" spans="19:20">
      <c r="S822915" s="33"/>
      <c r="T822915" s="33"/>
    </row>
    <row r="822932" spans="19:20">
      <c r="S822932" s="33"/>
      <c r="T822932" s="33"/>
    </row>
    <row r="822949" spans="19:20">
      <c r="S822949" s="33"/>
      <c r="T822949" s="33"/>
    </row>
    <row r="822966" spans="19:20">
      <c r="S822966" s="33"/>
      <c r="T822966" s="33"/>
    </row>
    <row r="822983" spans="19:20">
      <c r="S822983" s="33"/>
      <c r="T822983" s="33"/>
    </row>
    <row r="823000" spans="19:20">
      <c r="S823000" s="33"/>
      <c r="T823000" s="33"/>
    </row>
    <row r="823017" spans="19:20">
      <c r="S823017" s="33"/>
      <c r="T823017" s="33"/>
    </row>
    <row r="823034" spans="19:20">
      <c r="S823034" s="33"/>
      <c r="T823034" s="33"/>
    </row>
    <row r="823051" spans="19:20">
      <c r="S823051" s="33"/>
      <c r="T823051" s="33"/>
    </row>
    <row r="823068" spans="19:20">
      <c r="S823068" s="33"/>
      <c r="T823068" s="33"/>
    </row>
    <row r="823085" spans="19:20">
      <c r="S823085" s="33"/>
      <c r="T823085" s="33"/>
    </row>
    <row r="823102" spans="19:20">
      <c r="S823102" s="33"/>
      <c r="T823102" s="33"/>
    </row>
    <row r="823119" spans="19:20">
      <c r="S823119" s="33"/>
      <c r="T823119" s="33"/>
    </row>
    <row r="823136" spans="19:20">
      <c r="S823136" s="33"/>
      <c r="T823136" s="33"/>
    </row>
    <row r="823153" spans="19:20">
      <c r="S823153" s="33"/>
      <c r="T823153" s="33"/>
    </row>
    <row r="823170" spans="19:20">
      <c r="S823170" s="33"/>
      <c r="T823170" s="33"/>
    </row>
    <row r="823187" spans="19:20">
      <c r="S823187" s="33"/>
      <c r="T823187" s="33"/>
    </row>
    <row r="823204" spans="19:20">
      <c r="S823204" s="33"/>
      <c r="T823204" s="33"/>
    </row>
    <row r="823221" spans="19:20">
      <c r="S823221" s="33"/>
      <c r="T823221" s="33"/>
    </row>
    <row r="823238" spans="19:20">
      <c r="S823238" s="33"/>
      <c r="T823238" s="33"/>
    </row>
    <row r="823255" spans="19:20">
      <c r="S823255" s="33"/>
      <c r="T823255" s="33"/>
    </row>
    <row r="823272" spans="19:20">
      <c r="S823272" s="33"/>
      <c r="T823272" s="33"/>
    </row>
    <row r="823289" spans="19:20">
      <c r="S823289" s="33"/>
      <c r="T823289" s="33"/>
    </row>
    <row r="823306" spans="19:20">
      <c r="S823306" s="33"/>
      <c r="T823306" s="33"/>
    </row>
    <row r="823323" spans="19:20">
      <c r="S823323" s="33"/>
      <c r="T823323" s="33"/>
    </row>
    <row r="823340" spans="19:20">
      <c r="S823340" s="33"/>
      <c r="T823340" s="33"/>
    </row>
    <row r="823357" spans="19:20">
      <c r="S823357" s="33"/>
      <c r="T823357" s="33"/>
    </row>
    <row r="823374" spans="19:20">
      <c r="S823374" s="33"/>
      <c r="T823374" s="33"/>
    </row>
    <row r="823391" spans="19:20">
      <c r="S823391" s="33"/>
      <c r="T823391" s="33"/>
    </row>
    <row r="823408" spans="19:20">
      <c r="S823408" s="33"/>
      <c r="T823408" s="33"/>
    </row>
    <row r="823425" spans="19:20">
      <c r="S823425" s="33"/>
      <c r="T823425" s="33"/>
    </row>
    <row r="823442" spans="19:20">
      <c r="S823442" s="33"/>
      <c r="T823442" s="33"/>
    </row>
    <row r="823459" spans="19:20">
      <c r="S823459" s="33"/>
      <c r="T823459" s="33"/>
    </row>
    <row r="823476" spans="19:20">
      <c r="S823476" s="33"/>
      <c r="T823476" s="33"/>
    </row>
    <row r="823493" spans="19:20">
      <c r="S823493" s="33"/>
      <c r="T823493" s="33"/>
    </row>
    <row r="823510" spans="19:20">
      <c r="S823510" s="33"/>
      <c r="T823510" s="33"/>
    </row>
    <row r="823527" spans="19:20">
      <c r="S823527" s="33"/>
      <c r="T823527" s="33"/>
    </row>
    <row r="823544" spans="19:20">
      <c r="S823544" s="33"/>
      <c r="T823544" s="33"/>
    </row>
    <row r="823561" spans="19:20">
      <c r="S823561" s="33"/>
      <c r="T823561" s="33"/>
    </row>
    <row r="823578" spans="19:20">
      <c r="S823578" s="33"/>
      <c r="T823578" s="33"/>
    </row>
    <row r="823595" spans="19:20">
      <c r="S823595" s="33"/>
      <c r="T823595" s="33"/>
    </row>
    <row r="823612" spans="19:20">
      <c r="S823612" s="33"/>
      <c r="T823612" s="33"/>
    </row>
    <row r="823629" spans="19:20">
      <c r="S823629" s="33"/>
      <c r="T823629" s="33"/>
    </row>
    <row r="823646" spans="19:20">
      <c r="S823646" s="33"/>
      <c r="T823646" s="33"/>
    </row>
    <row r="823663" spans="19:20">
      <c r="S823663" s="33"/>
      <c r="T823663" s="33"/>
    </row>
    <row r="823680" spans="19:20">
      <c r="S823680" s="33"/>
      <c r="T823680" s="33"/>
    </row>
    <row r="823697" spans="19:20">
      <c r="S823697" s="33"/>
      <c r="T823697" s="33"/>
    </row>
    <row r="823714" spans="19:20">
      <c r="S823714" s="33"/>
      <c r="T823714" s="33"/>
    </row>
    <row r="823731" spans="19:20">
      <c r="S823731" s="33"/>
      <c r="T823731" s="33"/>
    </row>
    <row r="823748" spans="19:20">
      <c r="S823748" s="33"/>
      <c r="T823748" s="33"/>
    </row>
    <row r="823765" spans="19:20">
      <c r="S823765" s="33"/>
      <c r="T823765" s="33"/>
    </row>
    <row r="823782" spans="19:20">
      <c r="S823782" s="33"/>
      <c r="T823782" s="33"/>
    </row>
    <row r="823799" spans="19:20">
      <c r="S823799" s="33"/>
      <c r="T823799" s="33"/>
    </row>
    <row r="823816" spans="19:20">
      <c r="S823816" s="33"/>
      <c r="T823816" s="33"/>
    </row>
    <row r="823833" spans="19:20">
      <c r="S823833" s="33"/>
      <c r="T823833" s="33"/>
    </row>
    <row r="823850" spans="19:20">
      <c r="S823850" s="33"/>
      <c r="T823850" s="33"/>
    </row>
    <row r="823867" spans="19:20">
      <c r="S823867" s="33"/>
      <c r="T823867" s="33"/>
    </row>
    <row r="823884" spans="19:20">
      <c r="S823884" s="33"/>
      <c r="T823884" s="33"/>
    </row>
    <row r="823901" spans="19:20">
      <c r="S823901" s="33"/>
      <c r="T823901" s="33"/>
    </row>
    <row r="823918" spans="19:20">
      <c r="S823918" s="33"/>
      <c r="T823918" s="33"/>
    </row>
    <row r="823935" spans="19:20">
      <c r="S823935" s="33"/>
      <c r="T823935" s="33"/>
    </row>
    <row r="823952" spans="19:20">
      <c r="S823952" s="33"/>
      <c r="T823952" s="33"/>
    </row>
    <row r="823969" spans="19:20">
      <c r="S823969" s="33"/>
      <c r="T823969" s="33"/>
    </row>
    <row r="823986" spans="19:20">
      <c r="S823986" s="33"/>
      <c r="T823986" s="33"/>
    </row>
    <row r="824003" spans="19:20">
      <c r="S824003" s="33"/>
      <c r="T824003" s="33"/>
    </row>
    <row r="824020" spans="19:20">
      <c r="S824020" s="33"/>
      <c r="T824020" s="33"/>
    </row>
    <row r="824037" spans="19:20">
      <c r="S824037" s="33"/>
      <c r="T824037" s="33"/>
    </row>
    <row r="824054" spans="19:20">
      <c r="S824054" s="33"/>
      <c r="T824054" s="33"/>
    </row>
    <row r="824071" spans="19:20">
      <c r="S824071" s="33"/>
      <c r="T824071" s="33"/>
    </row>
    <row r="824088" spans="19:20">
      <c r="S824088" s="33"/>
      <c r="T824088" s="33"/>
    </row>
    <row r="824105" spans="19:20">
      <c r="S824105" s="33"/>
      <c r="T824105" s="33"/>
    </row>
    <row r="824122" spans="19:20">
      <c r="S824122" s="33"/>
      <c r="T824122" s="33"/>
    </row>
    <row r="824139" spans="19:20">
      <c r="S824139" s="33"/>
      <c r="T824139" s="33"/>
    </row>
    <row r="824156" spans="19:20">
      <c r="S824156" s="33"/>
      <c r="T824156" s="33"/>
    </row>
    <row r="824173" spans="19:20">
      <c r="S824173" s="33"/>
      <c r="T824173" s="33"/>
    </row>
    <row r="824190" spans="19:20">
      <c r="S824190" s="33"/>
      <c r="T824190" s="33"/>
    </row>
    <row r="824207" spans="19:20">
      <c r="S824207" s="33"/>
      <c r="T824207" s="33"/>
    </row>
    <row r="824224" spans="19:20">
      <c r="S824224" s="33"/>
      <c r="T824224" s="33"/>
    </row>
    <row r="824241" spans="19:20">
      <c r="S824241" s="33"/>
      <c r="T824241" s="33"/>
    </row>
    <row r="824258" spans="19:20">
      <c r="S824258" s="33"/>
      <c r="T824258" s="33"/>
    </row>
    <row r="824275" spans="19:20">
      <c r="S824275" s="33"/>
      <c r="T824275" s="33"/>
    </row>
    <row r="824292" spans="19:20">
      <c r="S824292" s="33"/>
      <c r="T824292" s="33"/>
    </row>
    <row r="824309" spans="19:20">
      <c r="S824309" s="33"/>
      <c r="T824309" s="33"/>
    </row>
    <row r="824326" spans="19:20">
      <c r="S824326" s="33"/>
      <c r="T824326" s="33"/>
    </row>
    <row r="824343" spans="19:20">
      <c r="S824343" s="33"/>
      <c r="T824343" s="33"/>
    </row>
    <row r="824360" spans="19:20">
      <c r="S824360" s="33"/>
      <c r="T824360" s="33"/>
    </row>
    <row r="824377" spans="19:20">
      <c r="S824377" s="33"/>
      <c r="T824377" s="33"/>
    </row>
    <row r="824394" spans="19:20">
      <c r="S824394" s="33"/>
      <c r="T824394" s="33"/>
    </row>
    <row r="824411" spans="19:20">
      <c r="S824411" s="33"/>
      <c r="T824411" s="33"/>
    </row>
    <row r="824428" spans="19:20">
      <c r="S824428" s="33"/>
      <c r="T824428" s="33"/>
    </row>
    <row r="824445" spans="19:20">
      <c r="S824445" s="33"/>
      <c r="T824445" s="33"/>
    </row>
    <row r="824462" spans="19:20">
      <c r="S824462" s="33"/>
      <c r="T824462" s="33"/>
    </row>
    <row r="824479" spans="19:20">
      <c r="S824479" s="33"/>
      <c r="T824479" s="33"/>
    </row>
    <row r="824496" spans="19:20">
      <c r="S824496" s="33"/>
      <c r="T824496" s="33"/>
    </row>
    <row r="824513" spans="19:20">
      <c r="S824513" s="33"/>
      <c r="T824513" s="33"/>
    </row>
    <row r="824530" spans="19:20">
      <c r="S824530" s="33"/>
      <c r="T824530" s="33"/>
    </row>
    <row r="824547" spans="19:20">
      <c r="S824547" s="33"/>
      <c r="T824547" s="33"/>
    </row>
    <row r="824564" spans="19:20">
      <c r="S824564" s="33"/>
      <c r="T824564" s="33"/>
    </row>
    <row r="824581" spans="19:20">
      <c r="S824581" s="33"/>
      <c r="T824581" s="33"/>
    </row>
    <row r="824598" spans="19:20">
      <c r="S824598" s="33"/>
      <c r="T824598" s="33"/>
    </row>
    <row r="824615" spans="19:20">
      <c r="S824615" s="33"/>
      <c r="T824615" s="33"/>
    </row>
    <row r="824632" spans="19:20">
      <c r="S824632" s="33"/>
      <c r="T824632" s="33"/>
    </row>
    <row r="824649" spans="19:20">
      <c r="S824649" s="33"/>
      <c r="T824649" s="33"/>
    </row>
    <row r="824666" spans="19:20">
      <c r="S824666" s="33"/>
      <c r="T824666" s="33"/>
    </row>
    <row r="824683" spans="19:20">
      <c r="S824683" s="33"/>
      <c r="T824683" s="33"/>
    </row>
    <row r="824700" spans="19:20">
      <c r="S824700" s="33"/>
      <c r="T824700" s="33"/>
    </row>
    <row r="824717" spans="19:20">
      <c r="S824717" s="33"/>
      <c r="T824717" s="33"/>
    </row>
    <row r="824734" spans="19:20">
      <c r="S824734" s="33"/>
      <c r="T824734" s="33"/>
    </row>
    <row r="824751" spans="19:20">
      <c r="S824751" s="33"/>
      <c r="T824751" s="33"/>
    </row>
    <row r="824768" spans="19:20">
      <c r="S824768" s="33"/>
      <c r="T824768" s="33"/>
    </row>
    <row r="824785" spans="19:20">
      <c r="S824785" s="33"/>
      <c r="T824785" s="33"/>
    </row>
    <row r="824802" spans="19:20">
      <c r="S824802" s="33"/>
      <c r="T824802" s="33"/>
    </row>
    <row r="824819" spans="19:20">
      <c r="S824819" s="33"/>
      <c r="T824819" s="33"/>
    </row>
    <row r="824836" spans="19:20">
      <c r="S824836" s="33"/>
      <c r="T824836" s="33"/>
    </row>
    <row r="824853" spans="19:20">
      <c r="S824853" s="33"/>
      <c r="T824853" s="33"/>
    </row>
    <row r="824870" spans="19:20">
      <c r="S824870" s="33"/>
      <c r="T824870" s="33"/>
    </row>
    <row r="824887" spans="19:20">
      <c r="S824887" s="33"/>
      <c r="T824887" s="33"/>
    </row>
    <row r="824904" spans="19:20">
      <c r="S824904" s="33"/>
      <c r="T824904" s="33"/>
    </row>
    <row r="824921" spans="19:20">
      <c r="S824921" s="33"/>
      <c r="T824921" s="33"/>
    </row>
    <row r="824938" spans="19:20">
      <c r="S824938" s="33"/>
      <c r="T824938" s="33"/>
    </row>
    <row r="824955" spans="19:20">
      <c r="S824955" s="33"/>
      <c r="T824955" s="33"/>
    </row>
    <row r="824972" spans="19:20">
      <c r="S824972" s="33"/>
      <c r="T824972" s="33"/>
    </row>
    <row r="824989" spans="19:20">
      <c r="S824989" s="33"/>
      <c r="T824989" s="33"/>
    </row>
    <row r="825006" spans="19:20">
      <c r="S825006" s="33"/>
      <c r="T825006" s="33"/>
    </row>
    <row r="825023" spans="19:20">
      <c r="S825023" s="33"/>
      <c r="T825023" s="33"/>
    </row>
    <row r="825040" spans="19:20">
      <c r="S825040" s="33"/>
      <c r="T825040" s="33"/>
    </row>
    <row r="825057" spans="19:20">
      <c r="S825057" s="33"/>
      <c r="T825057" s="33"/>
    </row>
    <row r="825074" spans="19:20">
      <c r="S825074" s="33"/>
      <c r="T825074" s="33"/>
    </row>
    <row r="825091" spans="19:20">
      <c r="S825091" s="33"/>
      <c r="T825091" s="33"/>
    </row>
    <row r="825108" spans="19:20">
      <c r="S825108" s="33"/>
      <c r="T825108" s="33"/>
    </row>
    <row r="825125" spans="19:20">
      <c r="S825125" s="33"/>
      <c r="T825125" s="33"/>
    </row>
    <row r="825142" spans="19:20">
      <c r="S825142" s="33"/>
      <c r="T825142" s="33"/>
    </row>
    <row r="825159" spans="19:20">
      <c r="S825159" s="33"/>
      <c r="T825159" s="33"/>
    </row>
    <row r="825176" spans="19:20">
      <c r="S825176" s="33"/>
      <c r="T825176" s="33"/>
    </row>
    <row r="825193" spans="19:20">
      <c r="S825193" s="33"/>
      <c r="T825193" s="33"/>
    </row>
    <row r="825210" spans="19:20">
      <c r="S825210" s="33"/>
      <c r="T825210" s="33"/>
    </row>
    <row r="825227" spans="19:20">
      <c r="S825227" s="33"/>
      <c r="T825227" s="33"/>
    </row>
    <row r="825244" spans="19:20">
      <c r="S825244" s="33"/>
      <c r="T825244" s="33"/>
    </row>
    <row r="825261" spans="19:20">
      <c r="S825261" s="33"/>
      <c r="T825261" s="33"/>
    </row>
    <row r="825278" spans="19:20">
      <c r="S825278" s="33"/>
      <c r="T825278" s="33"/>
    </row>
    <row r="825295" spans="19:20">
      <c r="S825295" s="33"/>
      <c r="T825295" s="33"/>
    </row>
    <row r="825312" spans="19:20">
      <c r="S825312" s="33"/>
      <c r="T825312" s="33"/>
    </row>
    <row r="825329" spans="19:20">
      <c r="S825329" s="33"/>
      <c r="T825329" s="33"/>
    </row>
    <row r="825346" spans="19:20">
      <c r="S825346" s="33"/>
      <c r="T825346" s="33"/>
    </row>
    <row r="825363" spans="19:20">
      <c r="S825363" s="33"/>
      <c r="T825363" s="33"/>
    </row>
    <row r="825380" spans="19:20">
      <c r="S825380" s="33"/>
      <c r="T825380" s="33"/>
    </row>
    <row r="825397" spans="19:20">
      <c r="S825397" s="33"/>
      <c r="T825397" s="33"/>
    </row>
    <row r="825414" spans="19:20">
      <c r="S825414" s="33"/>
      <c r="T825414" s="33"/>
    </row>
    <row r="825431" spans="19:20">
      <c r="S825431" s="33"/>
      <c r="T825431" s="33"/>
    </row>
    <row r="825448" spans="19:20">
      <c r="S825448" s="33"/>
      <c r="T825448" s="33"/>
    </row>
    <row r="825465" spans="19:20">
      <c r="S825465" s="33"/>
      <c r="T825465" s="33"/>
    </row>
    <row r="825482" spans="19:20">
      <c r="S825482" s="33"/>
      <c r="T825482" s="33"/>
    </row>
    <row r="825499" spans="19:20">
      <c r="S825499" s="33"/>
      <c r="T825499" s="33"/>
    </row>
    <row r="825516" spans="19:20">
      <c r="S825516" s="33"/>
      <c r="T825516" s="33"/>
    </row>
    <row r="825533" spans="19:20">
      <c r="S825533" s="33"/>
      <c r="T825533" s="33"/>
    </row>
    <row r="825550" spans="19:20">
      <c r="S825550" s="33"/>
      <c r="T825550" s="33"/>
    </row>
    <row r="825567" spans="19:20">
      <c r="S825567" s="33"/>
      <c r="T825567" s="33"/>
    </row>
    <row r="825584" spans="19:20">
      <c r="S825584" s="33"/>
      <c r="T825584" s="33"/>
    </row>
    <row r="825601" spans="19:20">
      <c r="S825601" s="33"/>
      <c r="T825601" s="33"/>
    </row>
    <row r="825618" spans="19:20">
      <c r="S825618" s="33"/>
      <c r="T825618" s="33"/>
    </row>
    <row r="825635" spans="19:20">
      <c r="S825635" s="33"/>
      <c r="T825635" s="33"/>
    </row>
    <row r="825652" spans="19:20">
      <c r="S825652" s="33"/>
      <c r="T825652" s="33"/>
    </row>
    <row r="825669" spans="19:20">
      <c r="S825669" s="33"/>
      <c r="T825669" s="33"/>
    </row>
    <row r="825686" spans="19:20">
      <c r="S825686" s="33"/>
      <c r="T825686" s="33"/>
    </row>
    <row r="825703" spans="19:20">
      <c r="S825703" s="33"/>
      <c r="T825703" s="33"/>
    </row>
    <row r="825720" spans="19:20">
      <c r="S825720" s="33"/>
      <c r="T825720" s="33"/>
    </row>
    <row r="825737" spans="19:20">
      <c r="S825737" s="33"/>
      <c r="T825737" s="33"/>
    </row>
    <row r="825754" spans="19:20">
      <c r="S825754" s="33"/>
      <c r="T825754" s="33"/>
    </row>
    <row r="825771" spans="19:20">
      <c r="S825771" s="33"/>
      <c r="T825771" s="33"/>
    </row>
    <row r="825788" spans="19:20">
      <c r="S825788" s="33"/>
      <c r="T825788" s="33"/>
    </row>
    <row r="825805" spans="19:20">
      <c r="S825805" s="33"/>
      <c r="T825805" s="33"/>
    </row>
    <row r="825822" spans="19:20">
      <c r="S825822" s="33"/>
      <c r="T825822" s="33"/>
    </row>
    <row r="825839" spans="19:20">
      <c r="S825839" s="33"/>
      <c r="T825839" s="33"/>
    </row>
    <row r="825856" spans="19:20">
      <c r="S825856" s="33"/>
      <c r="T825856" s="33"/>
    </row>
    <row r="825873" spans="19:20">
      <c r="S825873" s="33"/>
      <c r="T825873" s="33"/>
    </row>
    <row r="825890" spans="19:20">
      <c r="S825890" s="33"/>
      <c r="T825890" s="33"/>
    </row>
    <row r="825907" spans="19:20">
      <c r="S825907" s="33"/>
      <c r="T825907" s="33"/>
    </row>
    <row r="825924" spans="19:20">
      <c r="S825924" s="33"/>
      <c r="T825924" s="33"/>
    </row>
    <row r="825941" spans="19:20">
      <c r="S825941" s="33"/>
      <c r="T825941" s="33"/>
    </row>
    <row r="825958" spans="19:20">
      <c r="S825958" s="33"/>
      <c r="T825958" s="33"/>
    </row>
    <row r="825975" spans="19:20">
      <c r="S825975" s="33"/>
      <c r="T825975" s="33"/>
    </row>
    <row r="825992" spans="19:20">
      <c r="S825992" s="33"/>
      <c r="T825992" s="33"/>
    </row>
    <row r="826009" spans="19:20">
      <c r="S826009" s="33"/>
      <c r="T826009" s="33"/>
    </row>
    <row r="826026" spans="19:20">
      <c r="S826026" s="33"/>
      <c r="T826026" s="33"/>
    </row>
    <row r="826043" spans="19:20">
      <c r="S826043" s="33"/>
      <c r="T826043" s="33"/>
    </row>
    <row r="826060" spans="19:20">
      <c r="S826060" s="33"/>
      <c r="T826060" s="33"/>
    </row>
    <row r="826077" spans="19:20">
      <c r="S826077" s="33"/>
      <c r="T826077" s="33"/>
    </row>
    <row r="826094" spans="19:20">
      <c r="S826094" s="33"/>
      <c r="T826094" s="33"/>
    </row>
    <row r="826111" spans="19:20">
      <c r="S826111" s="33"/>
      <c r="T826111" s="33"/>
    </row>
    <row r="826128" spans="19:20">
      <c r="S826128" s="33"/>
      <c r="T826128" s="33"/>
    </row>
    <row r="826145" spans="19:20">
      <c r="S826145" s="33"/>
      <c r="T826145" s="33"/>
    </row>
    <row r="826162" spans="19:20">
      <c r="S826162" s="33"/>
      <c r="T826162" s="33"/>
    </row>
    <row r="826179" spans="19:20">
      <c r="S826179" s="33"/>
      <c r="T826179" s="33"/>
    </row>
    <row r="826196" spans="19:20">
      <c r="S826196" s="33"/>
      <c r="T826196" s="33"/>
    </row>
    <row r="826213" spans="19:20">
      <c r="S826213" s="33"/>
      <c r="T826213" s="33"/>
    </row>
    <row r="826230" spans="19:20">
      <c r="S826230" s="33"/>
      <c r="T826230" s="33"/>
    </row>
    <row r="826247" spans="19:20">
      <c r="S826247" s="33"/>
      <c r="T826247" s="33"/>
    </row>
    <row r="826264" spans="19:20">
      <c r="S826264" s="33"/>
      <c r="T826264" s="33"/>
    </row>
    <row r="826281" spans="19:20">
      <c r="S826281" s="33"/>
      <c r="T826281" s="33"/>
    </row>
    <row r="826298" spans="19:20">
      <c r="S826298" s="33"/>
      <c r="T826298" s="33"/>
    </row>
    <row r="826315" spans="19:20">
      <c r="S826315" s="33"/>
      <c r="T826315" s="33"/>
    </row>
    <row r="826332" spans="19:20">
      <c r="S826332" s="33"/>
      <c r="T826332" s="33"/>
    </row>
    <row r="826349" spans="19:20">
      <c r="S826349" s="33"/>
      <c r="T826349" s="33"/>
    </row>
    <row r="826366" spans="19:20">
      <c r="S826366" s="33"/>
      <c r="T826366" s="33"/>
    </row>
    <row r="826383" spans="19:20">
      <c r="S826383" s="33"/>
      <c r="T826383" s="33"/>
    </row>
    <row r="826400" spans="19:20">
      <c r="S826400" s="33"/>
      <c r="T826400" s="33"/>
    </row>
    <row r="826417" spans="19:20">
      <c r="S826417" s="33"/>
      <c r="T826417" s="33"/>
    </row>
    <row r="826434" spans="19:20">
      <c r="S826434" s="33"/>
      <c r="T826434" s="33"/>
    </row>
    <row r="826451" spans="19:20">
      <c r="S826451" s="33"/>
      <c r="T826451" s="33"/>
    </row>
    <row r="826468" spans="19:20">
      <c r="S826468" s="33"/>
      <c r="T826468" s="33"/>
    </row>
    <row r="826485" spans="19:20">
      <c r="S826485" s="33"/>
      <c r="T826485" s="33"/>
    </row>
    <row r="826502" spans="19:20">
      <c r="S826502" s="33"/>
      <c r="T826502" s="33"/>
    </row>
    <row r="826519" spans="19:20">
      <c r="S826519" s="33"/>
      <c r="T826519" s="33"/>
    </row>
    <row r="826536" spans="19:20">
      <c r="S826536" s="33"/>
      <c r="T826536" s="33"/>
    </row>
    <row r="826553" spans="19:20">
      <c r="S826553" s="33"/>
      <c r="T826553" s="33"/>
    </row>
    <row r="826570" spans="19:20">
      <c r="S826570" s="33"/>
      <c r="T826570" s="33"/>
    </row>
    <row r="826587" spans="19:20">
      <c r="S826587" s="33"/>
      <c r="T826587" s="33"/>
    </row>
    <row r="826604" spans="19:20">
      <c r="S826604" s="33"/>
      <c r="T826604" s="33"/>
    </row>
    <row r="826621" spans="19:20">
      <c r="S826621" s="33"/>
      <c r="T826621" s="33"/>
    </row>
    <row r="826638" spans="19:20">
      <c r="S826638" s="33"/>
      <c r="T826638" s="33"/>
    </row>
    <row r="826655" spans="19:20">
      <c r="S826655" s="33"/>
      <c r="T826655" s="33"/>
    </row>
    <row r="826672" spans="19:20">
      <c r="S826672" s="33"/>
      <c r="T826672" s="33"/>
    </row>
    <row r="826689" spans="19:20">
      <c r="S826689" s="33"/>
      <c r="T826689" s="33"/>
    </row>
    <row r="826706" spans="19:20">
      <c r="S826706" s="33"/>
      <c r="T826706" s="33"/>
    </row>
    <row r="826723" spans="19:20">
      <c r="S826723" s="33"/>
      <c r="T826723" s="33"/>
    </row>
    <row r="826740" spans="19:20">
      <c r="S826740" s="33"/>
      <c r="T826740" s="33"/>
    </row>
    <row r="826757" spans="19:20">
      <c r="S826757" s="33"/>
      <c r="T826757" s="33"/>
    </row>
    <row r="826774" spans="19:20">
      <c r="S826774" s="33"/>
      <c r="T826774" s="33"/>
    </row>
    <row r="826791" spans="19:20">
      <c r="S826791" s="33"/>
      <c r="T826791" s="33"/>
    </row>
    <row r="826808" spans="19:20">
      <c r="S826808" s="33"/>
      <c r="T826808" s="33"/>
    </row>
    <row r="826825" spans="19:20">
      <c r="S826825" s="33"/>
      <c r="T826825" s="33"/>
    </row>
    <row r="826842" spans="19:20">
      <c r="S826842" s="33"/>
      <c r="T826842" s="33"/>
    </row>
    <row r="826859" spans="19:20">
      <c r="S826859" s="33"/>
      <c r="T826859" s="33"/>
    </row>
    <row r="826876" spans="19:20">
      <c r="S826876" s="33"/>
      <c r="T826876" s="33"/>
    </row>
    <row r="826893" spans="19:20">
      <c r="S826893" s="33"/>
      <c r="T826893" s="33"/>
    </row>
    <row r="826910" spans="19:20">
      <c r="S826910" s="33"/>
      <c r="T826910" s="33"/>
    </row>
    <row r="826927" spans="19:20">
      <c r="S826927" s="33"/>
      <c r="T826927" s="33"/>
    </row>
    <row r="826944" spans="19:20">
      <c r="S826944" s="33"/>
      <c r="T826944" s="33"/>
    </row>
    <row r="826961" spans="19:20">
      <c r="S826961" s="33"/>
      <c r="T826961" s="33"/>
    </row>
    <row r="826978" spans="19:20">
      <c r="S826978" s="33"/>
      <c r="T826978" s="33"/>
    </row>
    <row r="826995" spans="19:20">
      <c r="S826995" s="33"/>
      <c r="T826995" s="33"/>
    </row>
    <row r="827012" spans="19:20">
      <c r="S827012" s="33"/>
      <c r="T827012" s="33"/>
    </row>
    <row r="827029" spans="19:20">
      <c r="S827029" s="33"/>
      <c r="T827029" s="33"/>
    </row>
    <row r="827046" spans="19:20">
      <c r="S827046" s="33"/>
      <c r="T827046" s="33"/>
    </row>
    <row r="827063" spans="19:20">
      <c r="S827063" s="33"/>
      <c r="T827063" s="33"/>
    </row>
    <row r="827080" spans="19:20">
      <c r="S827080" s="33"/>
      <c r="T827080" s="33"/>
    </row>
    <row r="827097" spans="19:20">
      <c r="S827097" s="33"/>
      <c r="T827097" s="33"/>
    </row>
    <row r="827114" spans="19:20">
      <c r="S827114" s="33"/>
      <c r="T827114" s="33"/>
    </row>
    <row r="827131" spans="19:20">
      <c r="S827131" s="33"/>
      <c r="T827131" s="33"/>
    </row>
    <row r="827148" spans="19:20">
      <c r="S827148" s="33"/>
      <c r="T827148" s="33"/>
    </row>
    <row r="827165" spans="19:20">
      <c r="S827165" s="33"/>
      <c r="T827165" s="33"/>
    </row>
    <row r="827182" spans="19:20">
      <c r="S827182" s="33"/>
      <c r="T827182" s="33"/>
    </row>
    <row r="827199" spans="19:20">
      <c r="S827199" s="33"/>
      <c r="T827199" s="33"/>
    </row>
    <row r="827216" spans="19:20">
      <c r="S827216" s="33"/>
      <c r="T827216" s="33"/>
    </row>
    <row r="827233" spans="19:20">
      <c r="S827233" s="33"/>
      <c r="T827233" s="33"/>
    </row>
    <row r="827250" spans="19:20">
      <c r="S827250" s="33"/>
      <c r="T827250" s="33"/>
    </row>
    <row r="827267" spans="19:20">
      <c r="S827267" s="33"/>
      <c r="T827267" s="33"/>
    </row>
    <row r="827284" spans="19:20">
      <c r="S827284" s="33"/>
      <c r="T827284" s="33"/>
    </row>
    <row r="827301" spans="19:20">
      <c r="S827301" s="33"/>
      <c r="T827301" s="33"/>
    </row>
    <row r="827318" spans="19:20">
      <c r="S827318" s="33"/>
      <c r="T827318" s="33"/>
    </row>
    <row r="827335" spans="19:20">
      <c r="S827335" s="33"/>
      <c r="T827335" s="33"/>
    </row>
    <row r="827352" spans="19:20">
      <c r="S827352" s="33"/>
      <c r="T827352" s="33"/>
    </row>
    <row r="827369" spans="19:20">
      <c r="S827369" s="33"/>
      <c r="T827369" s="33"/>
    </row>
    <row r="827386" spans="19:20">
      <c r="S827386" s="33"/>
      <c r="T827386" s="33"/>
    </row>
    <row r="827403" spans="19:20">
      <c r="S827403" s="33"/>
      <c r="T827403" s="33"/>
    </row>
    <row r="827420" spans="19:20">
      <c r="S827420" s="33"/>
      <c r="T827420" s="33"/>
    </row>
    <row r="827437" spans="19:20">
      <c r="S827437" s="33"/>
      <c r="T827437" s="33"/>
    </row>
    <row r="827454" spans="19:20">
      <c r="S827454" s="33"/>
      <c r="T827454" s="33"/>
    </row>
    <row r="827471" spans="19:20">
      <c r="S827471" s="33"/>
      <c r="T827471" s="33"/>
    </row>
    <row r="827488" spans="19:20">
      <c r="S827488" s="33"/>
      <c r="T827488" s="33"/>
    </row>
    <row r="827505" spans="19:20">
      <c r="S827505" s="33"/>
      <c r="T827505" s="33"/>
    </row>
    <row r="827522" spans="19:20">
      <c r="S827522" s="33"/>
      <c r="T827522" s="33"/>
    </row>
    <row r="827539" spans="19:20">
      <c r="S827539" s="33"/>
      <c r="T827539" s="33"/>
    </row>
    <row r="827556" spans="19:20">
      <c r="S827556" s="33"/>
      <c r="T827556" s="33"/>
    </row>
    <row r="827573" spans="19:20">
      <c r="S827573" s="33"/>
      <c r="T827573" s="33"/>
    </row>
    <row r="827590" spans="19:20">
      <c r="S827590" s="33"/>
      <c r="T827590" s="33"/>
    </row>
    <row r="827607" spans="19:20">
      <c r="S827607" s="33"/>
      <c r="T827607" s="33"/>
    </row>
    <row r="827624" spans="19:20">
      <c r="S827624" s="33"/>
      <c r="T827624" s="33"/>
    </row>
    <row r="827641" spans="19:20">
      <c r="S827641" s="33"/>
      <c r="T827641" s="33"/>
    </row>
    <row r="827658" spans="19:20">
      <c r="S827658" s="33"/>
      <c r="T827658" s="33"/>
    </row>
    <row r="827675" spans="19:20">
      <c r="S827675" s="33"/>
      <c r="T827675" s="33"/>
    </row>
    <row r="827692" spans="19:20">
      <c r="S827692" s="33"/>
      <c r="T827692" s="33"/>
    </row>
    <row r="827709" spans="19:20">
      <c r="S827709" s="33"/>
      <c r="T827709" s="33"/>
    </row>
    <row r="827726" spans="19:20">
      <c r="S827726" s="33"/>
      <c r="T827726" s="33"/>
    </row>
    <row r="827743" spans="19:20">
      <c r="S827743" s="33"/>
      <c r="T827743" s="33"/>
    </row>
    <row r="827760" spans="19:20">
      <c r="S827760" s="33"/>
      <c r="T827760" s="33"/>
    </row>
    <row r="827777" spans="19:20">
      <c r="S827777" s="33"/>
      <c r="T827777" s="33"/>
    </row>
    <row r="827794" spans="19:20">
      <c r="S827794" s="33"/>
      <c r="T827794" s="33"/>
    </row>
    <row r="827811" spans="19:20">
      <c r="S827811" s="33"/>
      <c r="T827811" s="33"/>
    </row>
    <row r="827828" spans="19:20">
      <c r="S827828" s="33"/>
      <c r="T827828" s="33"/>
    </row>
    <row r="827845" spans="19:20">
      <c r="S827845" s="33"/>
      <c r="T827845" s="33"/>
    </row>
    <row r="827862" spans="19:20">
      <c r="S827862" s="33"/>
      <c r="T827862" s="33"/>
    </row>
    <row r="827879" spans="19:20">
      <c r="S827879" s="33"/>
      <c r="T827879" s="33"/>
    </row>
    <row r="827896" spans="19:20">
      <c r="S827896" s="33"/>
      <c r="T827896" s="33"/>
    </row>
    <row r="827913" spans="19:20">
      <c r="S827913" s="33"/>
      <c r="T827913" s="33"/>
    </row>
    <row r="827930" spans="19:20">
      <c r="S827930" s="33"/>
      <c r="T827930" s="33"/>
    </row>
    <row r="827947" spans="19:20">
      <c r="S827947" s="33"/>
      <c r="T827947" s="33"/>
    </row>
    <row r="827964" spans="19:20">
      <c r="S827964" s="33"/>
      <c r="T827964" s="33"/>
    </row>
    <row r="827981" spans="19:20">
      <c r="S827981" s="33"/>
      <c r="T827981" s="33"/>
    </row>
    <row r="827998" spans="19:20">
      <c r="S827998" s="33"/>
      <c r="T827998" s="33"/>
    </row>
    <row r="828015" spans="19:20">
      <c r="S828015" s="33"/>
      <c r="T828015" s="33"/>
    </row>
    <row r="828032" spans="19:20">
      <c r="S828032" s="33"/>
      <c r="T828032" s="33"/>
    </row>
    <row r="828049" spans="19:20">
      <c r="S828049" s="33"/>
      <c r="T828049" s="33"/>
    </row>
    <row r="828066" spans="19:20">
      <c r="S828066" s="33"/>
      <c r="T828066" s="33"/>
    </row>
    <row r="828083" spans="19:20">
      <c r="S828083" s="33"/>
      <c r="T828083" s="33"/>
    </row>
    <row r="828100" spans="19:20">
      <c r="S828100" s="33"/>
      <c r="T828100" s="33"/>
    </row>
    <row r="828117" spans="19:20">
      <c r="S828117" s="33"/>
      <c r="T828117" s="33"/>
    </row>
    <row r="828134" spans="19:20">
      <c r="S828134" s="33"/>
      <c r="T828134" s="33"/>
    </row>
    <row r="828151" spans="19:20">
      <c r="S828151" s="33"/>
      <c r="T828151" s="33"/>
    </row>
    <row r="828168" spans="19:20">
      <c r="S828168" s="33"/>
      <c r="T828168" s="33"/>
    </row>
    <row r="828185" spans="19:20">
      <c r="S828185" s="33"/>
      <c r="T828185" s="33"/>
    </row>
    <row r="828202" spans="19:20">
      <c r="S828202" s="33"/>
      <c r="T828202" s="33"/>
    </row>
    <row r="828219" spans="19:20">
      <c r="S828219" s="33"/>
      <c r="T828219" s="33"/>
    </row>
    <row r="828236" spans="19:20">
      <c r="S828236" s="33"/>
      <c r="T828236" s="33"/>
    </row>
    <row r="828253" spans="19:20">
      <c r="S828253" s="33"/>
      <c r="T828253" s="33"/>
    </row>
    <row r="828270" spans="19:20">
      <c r="S828270" s="33"/>
      <c r="T828270" s="33"/>
    </row>
    <row r="828287" spans="19:20">
      <c r="S828287" s="33"/>
      <c r="T828287" s="33"/>
    </row>
    <row r="828304" spans="19:20">
      <c r="S828304" s="33"/>
      <c r="T828304" s="33"/>
    </row>
    <row r="828321" spans="19:20">
      <c r="S828321" s="33"/>
      <c r="T828321" s="33"/>
    </row>
    <row r="828338" spans="19:20">
      <c r="S828338" s="33"/>
      <c r="T828338" s="33"/>
    </row>
    <row r="828355" spans="19:20">
      <c r="S828355" s="33"/>
      <c r="T828355" s="33"/>
    </row>
    <row r="828372" spans="19:20">
      <c r="S828372" s="33"/>
      <c r="T828372" s="33"/>
    </row>
    <row r="828389" spans="19:20">
      <c r="S828389" s="33"/>
      <c r="T828389" s="33"/>
    </row>
    <row r="828406" spans="19:20">
      <c r="S828406" s="33"/>
      <c r="T828406" s="33"/>
    </row>
    <row r="828423" spans="19:20">
      <c r="S828423" s="33"/>
      <c r="T828423" s="33"/>
    </row>
    <row r="828440" spans="19:20">
      <c r="S828440" s="33"/>
      <c r="T828440" s="33"/>
    </row>
    <row r="828457" spans="19:20">
      <c r="S828457" s="33"/>
      <c r="T828457" s="33"/>
    </row>
    <row r="828474" spans="19:20">
      <c r="S828474" s="33"/>
      <c r="T828474" s="33"/>
    </row>
    <row r="828491" spans="19:20">
      <c r="S828491" s="33"/>
      <c r="T828491" s="33"/>
    </row>
    <row r="828508" spans="19:20">
      <c r="S828508" s="33"/>
      <c r="T828508" s="33"/>
    </row>
    <row r="828525" spans="19:20">
      <c r="S828525" s="33"/>
      <c r="T828525" s="33"/>
    </row>
    <row r="828542" spans="19:20">
      <c r="S828542" s="33"/>
      <c r="T828542" s="33"/>
    </row>
    <row r="828559" spans="19:20">
      <c r="S828559" s="33"/>
      <c r="T828559" s="33"/>
    </row>
    <row r="828576" spans="19:20">
      <c r="S828576" s="33"/>
      <c r="T828576" s="33"/>
    </row>
    <row r="828593" spans="19:20">
      <c r="S828593" s="33"/>
      <c r="T828593" s="33"/>
    </row>
    <row r="828610" spans="19:20">
      <c r="S828610" s="33"/>
      <c r="T828610" s="33"/>
    </row>
    <row r="828627" spans="19:20">
      <c r="S828627" s="33"/>
      <c r="T828627" s="33"/>
    </row>
    <row r="828644" spans="19:20">
      <c r="S828644" s="33"/>
      <c r="T828644" s="33"/>
    </row>
    <row r="828661" spans="19:20">
      <c r="S828661" s="33"/>
      <c r="T828661" s="33"/>
    </row>
    <row r="828678" spans="19:20">
      <c r="S828678" s="33"/>
      <c r="T828678" s="33"/>
    </row>
    <row r="828695" spans="19:20">
      <c r="S828695" s="33"/>
      <c r="T828695" s="33"/>
    </row>
    <row r="828712" spans="19:20">
      <c r="S828712" s="33"/>
      <c r="T828712" s="33"/>
    </row>
    <row r="828729" spans="19:20">
      <c r="S828729" s="33"/>
      <c r="T828729" s="33"/>
    </row>
    <row r="828746" spans="19:20">
      <c r="S828746" s="33"/>
      <c r="T828746" s="33"/>
    </row>
    <row r="828763" spans="19:20">
      <c r="S828763" s="33"/>
      <c r="T828763" s="33"/>
    </row>
    <row r="828780" spans="19:20">
      <c r="S828780" s="33"/>
      <c r="T828780" s="33"/>
    </row>
    <row r="828797" spans="19:20">
      <c r="S828797" s="33"/>
      <c r="T828797" s="33"/>
    </row>
    <row r="828814" spans="19:20">
      <c r="S828814" s="33"/>
      <c r="T828814" s="33"/>
    </row>
    <row r="828831" spans="19:20">
      <c r="S828831" s="33"/>
      <c r="T828831" s="33"/>
    </row>
    <row r="828848" spans="19:20">
      <c r="S828848" s="33"/>
      <c r="T828848" s="33"/>
    </row>
    <row r="828865" spans="19:20">
      <c r="S828865" s="33"/>
      <c r="T828865" s="33"/>
    </row>
    <row r="828882" spans="19:20">
      <c r="S828882" s="33"/>
      <c r="T828882" s="33"/>
    </row>
    <row r="828899" spans="19:20">
      <c r="S828899" s="33"/>
      <c r="T828899" s="33"/>
    </row>
    <row r="828916" spans="19:20">
      <c r="S828916" s="33"/>
      <c r="T828916" s="33"/>
    </row>
    <row r="828933" spans="19:20">
      <c r="S828933" s="33"/>
      <c r="T828933" s="33"/>
    </row>
    <row r="828950" spans="19:20">
      <c r="S828950" s="33"/>
      <c r="T828950" s="33"/>
    </row>
    <row r="828967" spans="19:20">
      <c r="S828967" s="33"/>
      <c r="T828967" s="33"/>
    </row>
    <row r="828984" spans="19:20">
      <c r="S828984" s="33"/>
      <c r="T828984" s="33"/>
    </row>
    <row r="829001" spans="19:20">
      <c r="S829001" s="33"/>
      <c r="T829001" s="33"/>
    </row>
    <row r="829018" spans="19:20">
      <c r="S829018" s="33"/>
      <c r="T829018" s="33"/>
    </row>
    <row r="829035" spans="19:20">
      <c r="S829035" s="33"/>
      <c r="T829035" s="33"/>
    </row>
    <row r="829052" spans="19:20">
      <c r="S829052" s="33"/>
      <c r="T829052" s="33"/>
    </row>
    <row r="829069" spans="19:20">
      <c r="S829069" s="33"/>
      <c r="T829069" s="33"/>
    </row>
    <row r="829086" spans="19:20">
      <c r="S829086" s="33"/>
      <c r="T829086" s="33"/>
    </row>
    <row r="829103" spans="19:20">
      <c r="S829103" s="33"/>
      <c r="T829103" s="33"/>
    </row>
    <row r="829120" spans="19:20">
      <c r="S829120" s="33"/>
      <c r="T829120" s="33"/>
    </row>
    <row r="829137" spans="19:20">
      <c r="S829137" s="33"/>
      <c r="T829137" s="33"/>
    </row>
    <row r="829154" spans="19:20">
      <c r="S829154" s="33"/>
      <c r="T829154" s="33"/>
    </row>
    <row r="829171" spans="19:20">
      <c r="S829171" s="33"/>
      <c r="T829171" s="33"/>
    </row>
    <row r="829188" spans="19:20">
      <c r="S829188" s="33"/>
      <c r="T829188" s="33"/>
    </row>
    <row r="829205" spans="19:20">
      <c r="S829205" s="33"/>
      <c r="T829205" s="33"/>
    </row>
    <row r="829222" spans="19:20">
      <c r="S829222" s="33"/>
      <c r="T829222" s="33"/>
    </row>
    <row r="829239" spans="19:20">
      <c r="S829239" s="33"/>
      <c r="T829239" s="33"/>
    </row>
    <row r="829256" spans="19:20">
      <c r="S829256" s="33"/>
      <c r="T829256" s="33"/>
    </row>
    <row r="829273" spans="19:20">
      <c r="S829273" s="33"/>
      <c r="T829273" s="33"/>
    </row>
    <row r="829290" spans="19:20">
      <c r="S829290" s="33"/>
      <c r="T829290" s="33"/>
    </row>
    <row r="829307" spans="19:20">
      <c r="S829307" s="33"/>
      <c r="T829307" s="33"/>
    </row>
    <row r="829324" spans="19:20">
      <c r="S829324" s="33"/>
      <c r="T829324" s="33"/>
    </row>
    <row r="829341" spans="19:20">
      <c r="S829341" s="33"/>
      <c r="T829341" s="33"/>
    </row>
    <row r="829358" spans="19:20">
      <c r="S829358" s="33"/>
      <c r="T829358" s="33"/>
    </row>
    <row r="829375" spans="19:20">
      <c r="S829375" s="33"/>
      <c r="T829375" s="33"/>
    </row>
    <row r="829392" spans="19:20">
      <c r="S829392" s="33"/>
      <c r="T829392" s="33"/>
    </row>
    <row r="829409" spans="19:20">
      <c r="S829409" s="33"/>
      <c r="T829409" s="33"/>
    </row>
    <row r="829426" spans="19:20">
      <c r="S829426" s="33"/>
      <c r="T829426" s="33"/>
    </row>
    <row r="829443" spans="19:20">
      <c r="S829443" s="33"/>
      <c r="T829443" s="33"/>
    </row>
    <row r="829460" spans="19:20">
      <c r="S829460" s="33"/>
      <c r="T829460" s="33"/>
    </row>
    <row r="829477" spans="19:20">
      <c r="S829477" s="33"/>
      <c r="T829477" s="33"/>
    </row>
    <row r="829494" spans="19:20">
      <c r="S829494" s="33"/>
      <c r="T829494" s="33"/>
    </row>
    <row r="829511" spans="19:20">
      <c r="S829511" s="33"/>
      <c r="T829511" s="33"/>
    </row>
    <row r="829528" spans="19:20">
      <c r="S829528" s="33"/>
      <c r="T829528" s="33"/>
    </row>
    <row r="829545" spans="19:20">
      <c r="S829545" s="33"/>
      <c r="T829545" s="33"/>
    </row>
    <row r="829562" spans="19:20">
      <c r="S829562" s="33"/>
      <c r="T829562" s="33"/>
    </row>
    <row r="829579" spans="19:20">
      <c r="S829579" s="33"/>
      <c r="T829579" s="33"/>
    </row>
    <row r="829596" spans="19:20">
      <c r="S829596" s="33"/>
      <c r="T829596" s="33"/>
    </row>
    <row r="829613" spans="19:20">
      <c r="S829613" s="33"/>
      <c r="T829613" s="33"/>
    </row>
    <row r="829630" spans="19:20">
      <c r="S829630" s="33"/>
      <c r="T829630" s="33"/>
    </row>
    <row r="829647" spans="19:20">
      <c r="S829647" s="33"/>
      <c r="T829647" s="33"/>
    </row>
    <row r="829664" spans="19:20">
      <c r="S829664" s="33"/>
      <c r="T829664" s="33"/>
    </row>
    <row r="829681" spans="19:20">
      <c r="S829681" s="33"/>
      <c r="T829681" s="33"/>
    </row>
    <row r="829698" spans="19:20">
      <c r="S829698" s="33"/>
      <c r="T829698" s="33"/>
    </row>
    <row r="829715" spans="19:20">
      <c r="S829715" s="33"/>
      <c r="T829715" s="33"/>
    </row>
    <row r="829732" spans="19:20">
      <c r="S829732" s="33"/>
      <c r="T829732" s="33"/>
    </row>
    <row r="829749" spans="19:20">
      <c r="S829749" s="33"/>
      <c r="T829749" s="33"/>
    </row>
    <row r="829766" spans="19:20">
      <c r="S829766" s="33"/>
      <c r="T829766" s="33"/>
    </row>
    <row r="829783" spans="19:20">
      <c r="S829783" s="33"/>
      <c r="T829783" s="33"/>
    </row>
    <row r="829800" spans="19:20">
      <c r="S829800" s="33"/>
      <c r="T829800" s="33"/>
    </row>
    <row r="829817" spans="19:20">
      <c r="S829817" s="33"/>
      <c r="T829817" s="33"/>
    </row>
    <row r="829834" spans="19:20">
      <c r="S829834" s="33"/>
      <c r="T829834" s="33"/>
    </row>
    <row r="829851" spans="19:20">
      <c r="S829851" s="33"/>
      <c r="T829851" s="33"/>
    </row>
    <row r="829868" spans="19:20">
      <c r="S829868" s="33"/>
      <c r="T829868" s="33"/>
    </row>
    <row r="829885" spans="19:20">
      <c r="S829885" s="33"/>
      <c r="T829885" s="33"/>
    </row>
    <row r="829902" spans="19:20">
      <c r="S829902" s="33"/>
      <c r="T829902" s="33"/>
    </row>
    <row r="829919" spans="19:20">
      <c r="S829919" s="33"/>
      <c r="T829919" s="33"/>
    </row>
    <row r="829936" spans="19:20">
      <c r="S829936" s="33"/>
      <c r="T829936" s="33"/>
    </row>
    <row r="829953" spans="19:20">
      <c r="S829953" s="33"/>
      <c r="T829953" s="33"/>
    </row>
    <row r="829970" spans="19:20">
      <c r="S829970" s="33"/>
      <c r="T829970" s="33"/>
    </row>
    <row r="829987" spans="19:20">
      <c r="S829987" s="33"/>
      <c r="T829987" s="33"/>
    </row>
    <row r="830004" spans="19:20">
      <c r="S830004" s="33"/>
      <c r="T830004" s="33"/>
    </row>
    <row r="830021" spans="19:20">
      <c r="S830021" s="33"/>
      <c r="T830021" s="33"/>
    </row>
    <row r="830038" spans="19:20">
      <c r="S830038" s="33"/>
      <c r="T830038" s="33"/>
    </row>
    <row r="830055" spans="19:20">
      <c r="S830055" s="33"/>
      <c r="T830055" s="33"/>
    </row>
    <row r="830072" spans="19:20">
      <c r="S830072" s="33"/>
      <c r="T830072" s="33"/>
    </row>
    <row r="830089" spans="19:20">
      <c r="S830089" s="33"/>
      <c r="T830089" s="33"/>
    </row>
    <row r="830106" spans="19:20">
      <c r="S830106" s="33"/>
      <c r="T830106" s="33"/>
    </row>
    <row r="830123" spans="19:20">
      <c r="S830123" s="33"/>
      <c r="T830123" s="33"/>
    </row>
    <row r="830140" spans="19:20">
      <c r="S830140" s="33"/>
      <c r="T830140" s="33"/>
    </row>
    <row r="830157" spans="19:20">
      <c r="S830157" s="33"/>
      <c r="T830157" s="33"/>
    </row>
    <row r="830174" spans="19:20">
      <c r="S830174" s="33"/>
      <c r="T830174" s="33"/>
    </row>
    <row r="830191" spans="19:20">
      <c r="S830191" s="33"/>
      <c r="T830191" s="33"/>
    </row>
    <row r="830208" spans="19:20">
      <c r="S830208" s="33"/>
      <c r="T830208" s="33"/>
    </row>
    <row r="830225" spans="19:20">
      <c r="S830225" s="33"/>
      <c r="T830225" s="33"/>
    </row>
    <row r="830242" spans="19:20">
      <c r="S830242" s="33"/>
      <c r="T830242" s="33"/>
    </row>
    <row r="830259" spans="19:20">
      <c r="S830259" s="33"/>
      <c r="T830259" s="33"/>
    </row>
    <row r="830276" spans="19:20">
      <c r="S830276" s="33"/>
      <c r="T830276" s="33"/>
    </row>
    <row r="830293" spans="19:20">
      <c r="S830293" s="33"/>
      <c r="T830293" s="33"/>
    </row>
    <row r="830310" spans="19:20">
      <c r="S830310" s="33"/>
      <c r="T830310" s="33"/>
    </row>
    <row r="830327" spans="19:20">
      <c r="S830327" s="33"/>
      <c r="T830327" s="33"/>
    </row>
    <row r="830344" spans="19:20">
      <c r="S830344" s="33"/>
      <c r="T830344" s="33"/>
    </row>
    <row r="830361" spans="19:20">
      <c r="S830361" s="33"/>
      <c r="T830361" s="33"/>
    </row>
    <row r="830378" spans="19:20">
      <c r="S830378" s="33"/>
      <c r="T830378" s="33"/>
    </row>
    <row r="830395" spans="19:20">
      <c r="S830395" s="33"/>
      <c r="T830395" s="33"/>
    </row>
    <row r="830412" spans="19:20">
      <c r="S830412" s="33"/>
      <c r="T830412" s="33"/>
    </row>
    <row r="830429" spans="19:20">
      <c r="S830429" s="33"/>
      <c r="T830429" s="33"/>
    </row>
    <row r="830446" spans="19:20">
      <c r="S830446" s="33"/>
      <c r="T830446" s="33"/>
    </row>
    <row r="830463" spans="19:20">
      <c r="S830463" s="33"/>
      <c r="T830463" s="33"/>
    </row>
    <row r="830480" spans="19:20">
      <c r="S830480" s="33"/>
      <c r="T830480" s="33"/>
    </row>
    <row r="830497" spans="19:20">
      <c r="S830497" s="33"/>
      <c r="T830497" s="33"/>
    </row>
    <row r="830514" spans="19:20">
      <c r="S830514" s="33"/>
      <c r="T830514" s="33"/>
    </row>
    <row r="830531" spans="19:20">
      <c r="S830531" s="33"/>
      <c r="T830531" s="33"/>
    </row>
    <row r="830548" spans="19:20">
      <c r="S830548" s="33"/>
      <c r="T830548" s="33"/>
    </row>
    <row r="830565" spans="19:20">
      <c r="S830565" s="33"/>
      <c r="T830565" s="33"/>
    </row>
    <row r="830582" spans="19:20">
      <c r="S830582" s="33"/>
      <c r="T830582" s="33"/>
    </row>
    <row r="830599" spans="19:20">
      <c r="S830599" s="33"/>
      <c r="T830599" s="33"/>
    </row>
    <row r="830616" spans="19:20">
      <c r="S830616" s="33"/>
      <c r="T830616" s="33"/>
    </row>
    <row r="830633" spans="19:20">
      <c r="S830633" s="33"/>
      <c r="T830633" s="33"/>
    </row>
    <row r="830650" spans="19:20">
      <c r="S830650" s="33"/>
      <c r="T830650" s="33"/>
    </row>
    <row r="830667" spans="19:20">
      <c r="S830667" s="33"/>
      <c r="T830667" s="33"/>
    </row>
    <row r="830684" spans="19:20">
      <c r="S830684" s="33"/>
      <c r="T830684" s="33"/>
    </row>
    <row r="830701" spans="19:20">
      <c r="S830701" s="33"/>
      <c r="T830701" s="33"/>
    </row>
    <row r="830718" spans="19:20">
      <c r="S830718" s="33"/>
      <c r="T830718" s="33"/>
    </row>
    <row r="830735" spans="19:20">
      <c r="S830735" s="33"/>
      <c r="T830735" s="33"/>
    </row>
    <row r="830752" spans="19:20">
      <c r="S830752" s="33"/>
      <c r="T830752" s="33"/>
    </row>
    <row r="830769" spans="19:20">
      <c r="S830769" s="33"/>
      <c r="T830769" s="33"/>
    </row>
    <row r="830786" spans="19:20">
      <c r="S830786" s="33"/>
      <c r="T830786" s="33"/>
    </row>
    <row r="830803" spans="19:20">
      <c r="S830803" s="33"/>
      <c r="T830803" s="33"/>
    </row>
    <row r="830820" spans="19:20">
      <c r="S830820" s="33"/>
      <c r="T830820" s="33"/>
    </row>
    <row r="830837" spans="19:20">
      <c r="S830837" s="33"/>
      <c r="T830837" s="33"/>
    </row>
    <row r="830854" spans="19:20">
      <c r="S830854" s="33"/>
      <c r="T830854" s="33"/>
    </row>
    <row r="830871" spans="19:20">
      <c r="S830871" s="33"/>
      <c r="T830871" s="33"/>
    </row>
    <row r="830888" spans="19:20">
      <c r="S830888" s="33"/>
      <c r="T830888" s="33"/>
    </row>
    <row r="830905" spans="19:20">
      <c r="S830905" s="33"/>
      <c r="T830905" s="33"/>
    </row>
    <row r="830922" spans="19:20">
      <c r="S830922" s="33"/>
      <c r="T830922" s="33"/>
    </row>
    <row r="830939" spans="19:20">
      <c r="S830939" s="33"/>
      <c r="T830939" s="33"/>
    </row>
    <row r="830956" spans="19:20">
      <c r="S830956" s="33"/>
      <c r="T830956" s="33"/>
    </row>
    <row r="830973" spans="19:20">
      <c r="S830973" s="33"/>
      <c r="T830973" s="33"/>
    </row>
    <row r="830990" spans="19:20">
      <c r="S830990" s="33"/>
      <c r="T830990" s="33"/>
    </row>
    <row r="831007" spans="19:20">
      <c r="S831007" s="33"/>
      <c r="T831007" s="33"/>
    </row>
    <row r="831024" spans="19:20">
      <c r="S831024" s="33"/>
      <c r="T831024" s="33"/>
    </row>
    <row r="831041" spans="19:20">
      <c r="S831041" s="33"/>
      <c r="T831041" s="33"/>
    </row>
    <row r="831058" spans="19:20">
      <c r="S831058" s="33"/>
      <c r="T831058" s="33"/>
    </row>
    <row r="831075" spans="19:20">
      <c r="S831075" s="33"/>
      <c r="T831075" s="33"/>
    </row>
    <row r="831092" spans="19:20">
      <c r="S831092" s="33"/>
      <c r="T831092" s="33"/>
    </row>
    <row r="831109" spans="19:20">
      <c r="S831109" s="33"/>
      <c r="T831109" s="33"/>
    </row>
    <row r="831126" spans="19:20">
      <c r="S831126" s="33"/>
      <c r="T831126" s="33"/>
    </row>
    <row r="831143" spans="19:20">
      <c r="S831143" s="33"/>
      <c r="T831143" s="33"/>
    </row>
    <row r="831160" spans="19:20">
      <c r="S831160" s="33"/>
      <c r="T831160" s="33"/>
    </row>
    <row r="831177" spans="19:20">
      <c r="S831177" s="33"/>
      <c r="T831177" s="33"/>
    </row>
    <row r="831194" spans="19:20">
      <c r="S831194" s="33"/>
      <c r="T831194" s="33"/>
    </row>
    <row r="831211" spans="19:20">
      <c r="S831211" s="33"/>
      <c r="T831211" s="33"/>
    </row>
    <row r="831228" spans="19:20">
      <c r="S831228" s="33"/>
      <c r="T831228" s="33"/>
    </row>
    <row r="831245" spans="19:20">
      <c r="S831245" s="33"/>
      <c r="T831245" s="33"/>
    </row>
    <row r="831262" spans="19:20">
      <c r="S831262" s="33"/>
      <c r="T831262" s="33"/>
    </row>
    <row r="831279" spans="19:20">
      <c r="S831279" s="33"/>
      <c r="T831279" s="33"/>
    </row>
    <row r="831296" spans="19:20">
      <c r="S831296" s="33"/>
      <c r="T831296" s="33"/>
    </row>
    <row r="831313" spans="19:20">
      <c r="S831313" s="33"/>
      <c r="T831313" s="33"/>
    </row>
    <row r="831330" spans="19:20">
      <c r="S831330" s="33"/>
      <c r="T831330" s="33"/>
    </row>
    <row r="831347" spans="19:20">
      <c r="S831347" s="33"/>
      <c r="T831347" s="33"/>
    </row>
    <row r="831364" spans="19:20">
      <c r="S831364" s="33"/>
      <c r="T831364" s="33"/>
    </row>
    <row r="831381" spans="19:20">
      <c r="S831381" s="33"/>
      <c r="T831381" s="33"/>
    </row>
    <row r="831398" spans="19:20">
      <c r="S831398" s="33"/>
      <c r="T831398" s="33"/>
    </row>
    <row r="831415" spans="19:20">
      <c r="S831415" s="33"/>
      <c r="T831415" s="33"/>
    </row>
    <row r="831432" spans="19:20">
      <c r="S831432" s="33"/>
      <c r="T831432" s="33"/>
    </row>
    <row r="831449" spans="19:20">
      <c r="S831449" s="33"/>
      <c r="T831449" s="33"/>
    </row>
    <row r="831466" spans="19:20">
      <c r="S831466" s="33"/>
      <c r="T831466" s="33"/>
    </row>
    <row r="831483" spans="19:20">
      <c r="S831483" s="33"/>
      <c r="T831483" s="33"/>
    </row>
    <row r="831500" spans="19:20">
      <c r="S831500" s="33"/>
      <c r="T831500" s="33"/>
    </row>
    <row r="831517" spans="19:20">
      <c r="S831517" s="33"/>
      <c r="T831517" s="33"/>
    </row>
    <row r="831534" spans="19:20">
      <c r="S831534" s="33"/>
      <c r="T831534" s="33"/>
    </row>
    <row r="831551" spans="19:20">
      <c r="S831551" s="33"/>
      <c r="T831551" s="33"/>
    </row>
    <row r="831568" spans="19:20">
      <c r="S831568" s="33"/>
      <c r="T831568" s="33"/>
    </row>
    <row r="831585" spans="19:20">
      <c r="S831585" s="33"/>
      <c r="T831585" s="33"/>
    </row>
    <row r="831602" spans="19:20">
      <c r="S831602" s="33"/>
      <c r="T831602" s="33"/>
    </row>
    <row r="831619" spans="19:20">
      <c r="S831619" s="33"/>
      <c r="T831619" s="33"/>
    </row>
    <row r="831636" spans="19:20">
      <c r="S831636" s="33"/>
      <c r="T831636" s="33"/>
    </row>
    <row r="831653" spans="19:20">
      <c r="S831653" s="33"/>
      <c r="T831653" s="33"/>
    </row>
    <row r="831670" spans="19:20">
      <c r="S831670" s="33"/>
      <c r="T831670" s="33"/>
    </row>
    <row r="831687" spans="19:20">
      <c r="S831687" s="33"/>
      <c r="T831687" s="33"/>
    </row>
    <row r="831704" spans="19:20">
      <c r="S831704" s="33"/>
      <c r="T831704" s="33"/>
    </row>
    <row r="831721" spans="19:20">
      <c r="S831721" s="33"/>
      <c r="T831721" s="33"/>
    </row>
    <row r="831738" spans="19:20">
      <c r="S831738" s="33"/>
      <c r="T831738" s="33"/>
    </row>
    <row r="831755" spans="19:20">
      <c r="S831755" s="33"/>
      <c r="T831755" s="33"/>
    </row>
    <row r="831772" spans="19:20">
      <c r="S831772" s="33"/>
      <c r="T831772" s="33"/>
    </row>
    <row r="831789" spans="19:20">
      <c r="S831789" s="33"/>
      <c r="T831789" s="33"/>
    </row>
    <row r="831806" spans="19:20">
      <c r="S831806" s="33"/>
      <c r="T831806" s="33"/>
    </row>
    <row r="831823" spans="19:20">
      <c r="S831823" s="33"/>
      <c r="T831823" s="33"/>
    </row>
    <row r="831840" spans="19:20">
      <c r="S831840" s="33"/>
      <c r="T831840" s="33"/>
    </row>
    <row r="831857" spans="19:20">
      <c r="S831857" s="33"/>
      <c r="T831857" s="33"/>
    </row>
    <row r="831874" spans="19:20">
      <c r="S831874" s="33"/>
      <c r="T831874" s="33"/>
    </row>
    <row r="831891" spans="19:20">
      <c r="S831891" s="33"/>
      <c r="T831891" s="33"/>
    </row>
    <row r="831908" spans="19:20">
      <c r="S831908" s="33"/>
      <c r="T831908" s="33"/>
    </row>
    <row r="831925" spans="19:20">
      <c r="S831925" s="33"/>
      <c r="T831925" s="33"/>
    </row>
    <row r="831942" spans="19:20">
      <c r="S831942" s="33"/>
      <c r="T831942" s="33"/>
    </row>
    <row r="831959" spans="19:20">
      <c r="S831959" s="33"/>
      <c r="T831959" s="33"/>
    </row>
    <row r="831976" spans="19:20">
      <c r="S831976" s="33"/>
      <c r="T831976" s="33"/>
    </row>
    <row r="831993" spans="19:20">
      <c r="S831993" s="33"/>
      <c r="T831993" s="33"/>
    </row>
    <row r="832010" spans="19:20">
      <c r="S832010" s="33"/>
      <c r="T832010" s="33"/>
    </row>
    <row r="832027" spans="19:20">
      <c r="S832027" s="33"/>
      <c r="T832027" s="33"/>
    </row>
    <row r="832044" spans="19:20">
      <c r="S832044" s="33"/>
      <c r="T832044" s="33"/>
    </row>
    <row r="832061" spans="19:20">
      <c r="S832061" s="33"/>
      <c r="T832061" s="33"/>
    </row>
    <row r="832078" spans="19:20">
      <c r="S832078" s="33"/>
      <c r="T832078" s="33"/>
    </row>
    <row r="832095" spans="19:20">
      <c r="S832095" s="33"/>
      <c r="T832095" s="33"/>
    </row>
    <row r="832112" spans="19:20">
      <c r="S832112" s="33"/>
      <c r="T832112" s="33"/>
    </row>
    <row r="832129" spans="19:20">
      <c r="S832129" s="33"/>
      <c r="T832129" s="33"/>
    </row>
    <row r="832146" spans="19:20">
      <c r="S832146" s="33"/>
      <c r="T832146" s="33"/>
    </row>
    <row r="832163" spans="19:20">
      <c r="S832163" s="33"/>
      <c r="T832163" s="33"/>
    </row>
    <row r="832180" spans="19:20">
      <c r="S832180" s="33"/>
      <c r="T832180" s="33"/>
    </row>
    <row r="832197" spans="19:20">
      <c r="S832197" s="33"/>
      <c r="T832197" s="33"/>
    </row>
    <row r="832214" spans="19:20">
      <c r="S832214" s="33"/>
      <c r="T832214" s="33"/>
    </row>
    <row r="832231" spans="19:20">
      <c r="S832231" s="33"/>
      <c r="T832231" s="33"/>
    </row>
    <row r="832248" spans="19:20">
      <c r="S832248" s="33"/>
      <c r="T832248" s="33"/>
    </row>
    <row r="832265" spans="19:20">
      <c r="S832265" s="33"/>
      <c r="T832265" s="33"/>
    </row>
    <row r="832282" spans="19:20">
      <c r="S832282" s="33"/>
      <c r="T832282" s="33"/>
    </row>
    <row r="832299" spans="19:20">
      <c r="S832299" s="33"/>
      <c r="T832299" s="33"/>
    </row>
    <row r="832316" spans="19:20">
      <c r="S832316" s="33"/>
      <c r="T832316" s="33"/>
    </row>
    <row r="832333" spans="19:20">
      <c r="S832333" s="33"/>
      <c r="T832333" s="33"/>
    </row>
    <row r="832350" spans="19:20">
      <c r="S832350" s="33"/>
      <c r="T832350" s="33"/>
    </row>
    <row r="832367" spans="19:20">
      <c r="S832367" s="33"/>
      <c r="T832367" s="33"/>
    </row>
    <row r="832384" spans="19:20">
      <c r="S832384" s="33"/>
      <c r="T832384" s="33"/>
    </row>
    <row r="832401" spans="19:20">
      <c r="S832401" s="33"/>
      <c r="T832401" s="33"/>
    </row>
    <row r="832418" spans="19:20">
      <c r="S832418" s="33"/>
      <c r="T832418" s="33"/>
    </row>
    <row r="832435" spans="19:20">
      <c r="S832435" s="33"/>
      <c r="T832435" s="33"/>
    </row>
    <row r="832452" spans="19:20">
      <c r="S832452" s="33"/>
      <c r="T832452" s="33"/>
    </row>
    <row r="832469" spans="19:20">
      <c r="S832469" s="33"/>
      <c r="T832469" s="33"/>
    </row>
    <row r="832486" spans="19:20">
      <c r="S832486" s="33"/>
      <c r="T832486" s="33"/>
    </row>
    <row r="832503" spans="19:20">
      <c r="S832503" s="33"/>
      <c r="T832503" s="33"/>
    </row>
    <row r="832520" spans="19:20">
      <c r="S832520" s="33"/>
      <c r="T832520" s="33"/>
    </row>
    <row r="832537" spans="19:20">
      <c r="S832537" s="33"/>
      <c r="T832537" s="33"/>
    </row>
    <row r="832554" spans="19:20">
      <c r="S832554" s="33"/>
      <c r="T832554" s="33"/>
    </row>
    <row r="832571" spans="19:20">
      <c r="S832571" s="33"/>
      <c r="T832571" s="33"/>
    </row>
    <row r="832588" spans="19:20">
      <c r="S832588" s="33"/>
      <c r="T832588" s="33"/>
    </row>
    <row r="832605" spans="19:20">
      <c r="S832605" s="33"/>
      <c r="T832605" s="33"/>
    </row>
    <row r="832622" spans="19:20">
      <c r="S832622" s="33"/>
      <c r="T832622" s="33"/>
    </row>
    <row r="832639" spans="19:20">
      <c r="S832639" s="33"/>
      <c r="T832639" s="33"/>
    </row>
    <row r="832656" spans="19:20">
      <c r="S832656" s="33"/>
      <c r="T832656" s="33"/>
    </row>
    <row r="832673" spans="19:20">
      <c r="S832673" s="33"/>
      <c r="T832673" s="33"/>
    </row>
    <row r="832690" spans="19:20">
      <c r="S832690" s="33"/>
      <c r="T832690" s="33"/>
    </row>
    <row r="832707" spans="19:20">
      <c r="S832707" s="33"/>
      <c r="T832707" s="33"/>
    </row>
    <row r="832724" spans="19:20">
      <c r="S832724" s="33"/>
      <c r="T832724" s="33"/>
    </row>
    <row r="832741" spans="19:20">
      <c r="S832741" s="33"/>
      <c r="T832741" s="33"/>
    </row>
    <row r="832758" spans="19:20">
      <c r="S832758" s="33"/>
      <c r="T832758" s="33"/>
    </row>
    <row r="832775" spans="19:20">
      <c r="S832775" s="33"/>
      <c r="T832775" s="33"/>
    </row>
    <row r="832792" spans="19:20">
      <c r="S832792" s="33"/>
      <c r="T832792" s="33"/>
    </row>
    <row r="832809" spans="19:20">
      <c r="S832809" s="33"/>
      <c r="T832809" s="33"/>
    </row>
    <row r="832826" spans="19:20">
      <c r="S832826" s="33"/>
      <c r="T832826" s="33"/>
    </row>
    <row r="832843" spans="19:20">
      <c r="S832843" s="33"/>
      <c r="T832843" s="33"/>
    </row>
    <row r="832860" spans="19:20">
      <c r="S832860" s="33"/>
      <c r="T832860" s="33"/>
    </row>
    <row r="832877" spans="19:20">
      <c r="S832877" s="33"/>
      <c r="T832877" s="33"/>
    </row>
    <row r="832894" spans="19:20">
      <c r="S832894" s="33"/>
      <c r="T832894" s="33"/>
    </row>
    <row r="832911" spans="19:20">
      <c r="S832911" s="33"/>
      <c r="T832911" s="33"/>
    </row>
    <row r="832928" spans="19:20">
      <c r="S832928" s="33"/>
      <c r="T832928" s="33"/>
    </row>
    <row r="832945" spans="19:20">
      <c r="S832945" s="33"/>
      <c r="T832945" s="33"/>
    </row>
    <row r="832962" spans="19:20">
      <c r="S832962" s="33"/>
      <c r="T832962" s="33"/>
    </row>
    <row r="832979" spans="19:20">
      <c r="S832979" s="33"/>
      <c r="T832979" s="33"/>
    </row>
    <row r="832996" spans="19:20">
      <c r="S832996" s="33"/>
      <c r="T832996" s="33"/>
    </row>
    <row r="833013" spans="19:20">
      <c r="S833013" s="33"/>
      <c r="T833013" s="33"/>
    </row>
    <row r="833030" spans="19:20">
      <c r="S833030" s="33"/>
      <c r="T833030" s="33"/>
    </row>
    <row r="833047" spans="19:20">
      <c r="S833047" s="33"/>
      <c r="T833047" s="33"/>
    </row>
    <row r="833064" spans="19:20">
      <c r="S833064" s="33"/>
      <c r="T833064" s="33"/>
    </row>
    <row r="833081" spans="19:20">
      <c r="S833081" s="33"/>
      <c r="T833081" s="33"/>
    </row>
    <row r="833098" spans="19:20">
      <c r="S833098" s="33"/>
      <c r="T833098" s="33"/>
    </row>
    <row r="833115" spans="19:20">
      <c r="S833115" s="33"/>
      <c r="T833115" s="33"/>
    </row>
    <row r="833132" spans="19:20">
      <c r="S833132" s="33"/>
      <c r="T833132" s="33"/>
    </row>
    <row r="833149" spans="19:20">
      <c r="S833149" s="33"/>
      <c r="T833149" s="33"/>
    </row>
    <row r="833166" spans="19:20">
      <c r="S833166" s="33"/>
      <c r="T833166" s="33"/>
    </row>
    <row r="833183" spans="19:20">
      <c r="S833183" s="33"/>
      <c r="T833183" s="33"/>
    </row>
    <row r="833200" spans="19:20">
      <c r="S833200" s="33"/>
      <c r="T833200" s="33"/>
    </row>
    <row r="833217" spans="19:20">
      <c r="S833217" s="33"/>
      <c r="T833217" s="33"/>
    </row>
    <row r="833234" spans="19:20">
      <c r="S833234" s="33"/>
      <c r="T833234" s="33"/>
    </row>
    <row r="833251" spans="19:20">
      <c r="S833251" s="33"/>
      <c r="T833251" s="33"/>
    </row>
    <row r="833268" spans="19:20">
      <c r="S833268" s="33"/>
      <c r="T833268" s="33"/>
    </row>
    <row r="833285" spans="19:20">
      <c r="S833285" s="33"/>
      <c r="T833285" s="33"/>
    </row>
    <row r="833302" spans="19:20">
      <c r="S833302" s="33"/>
      <c r="T833302" s="33"/>
    </row>
    <row r="833319" spans="19:20">
      <c r="S833319" s="33"/>
      <c r="T833319" s="33"/>
    </row>
    <row r="833336" spans="19:20">
      <c r="S833336" s="33"/>
      <c r="T833336" s="33"/>
    </row>
    <row r="833353" spans="19:20">
      <c r="S833353" s="33"/>
      <c r="T833353" s="33"/>
    </row>
    <row r="833370" spans="19:20">
      <c r="S833370" s="33"/>
      <c r="T833370" s="33"/>
    </row>
    <row r="833387" spans="19:20">
      <c r="S833387" s="33"/>
      <c r="T833387" s="33"/>
    </row>
    <row r="833404" spans="19:20">
      <c r="S833404" s="33"/>
      <c r="T833404" s="33"/>
    </row>
    <row r="833421" spans="19:20">
      <c r="S833421" s="33"/>
      <c r="T833421" s="33"/>
    </row>
    <row r="833438" spans="19:20">
      <c r="S833438" s="33"/>
      <c r="T833438" s="33"/>
    </row>
    <row r="833455" spans="19:20">
      <c r="S833455" s="33"/>
      <c r="T833455" s="33"/>
    </row>
    <row r="833472" spans="19:20">
      <c r="S833472" s="33"/>
      <c r="T833472" s="33"/>
    </row>
    <row r="833489" spans="19:20">
      <c r="S833489" s="33"/>
      <c r="T833489" s="33"/>
    </row>
    <row r="833506" spans="19:20">
      <c r="S833506" s="33"/>
      <c r="T833506" s="33"/>
    </row>
    <row r="833523" spans="19:20">
      <c r="S833523" s="33"/>
      <c r="T833523" s="33"/>
    </row>
    <row r="833540" spans="19:20">
      <c r="S833540" s="33"/>
      <c r="T833540" s="33"/>
    </row>
    <row r="833557" spans="19:20">
      <c r="S833557" s="33"/>
      <c r="T833557" s="33"/>
    </row>
    <row r="833574" spans="19:20">
      <c r="S833574" s="33"/>
      <c r="T833574" s="33"/>
    </row>
    <row r="833591" spans="19:20">
      <c r="S833591" s="33"/>
      <c r="T833591" s="33"/>
    </row>
    <row r="833608" spans="19:20">
      <c r="S833608" s="33"/>
      <c r="T833608" s="33"/>
    </row>
    <row r="833625" spans="19:20">
      <c r="S833625" s="33"/>
      <c r="T833625" s="33"/>
    </row>
    <row r="833642" spans="19:20">
      <c r="S833642" s="33"/>
      <c r="T833642" s="33"/>
    </row>
    <row r="833659" spans="19:20">
      <c r="S833659" s="33"/>
      <c r="T833659" s="33"/>
    </row>
    <row r="833676" spans="19:20">
      <c r="S833676" s="33"/>
      <c r="T833676" s="33"/>
    </row>
    <row r="833693" spans="19:20">
      <c r="S833693" s="33"/>
      <c r="T833693" s="33"/>
    </row>
    <row r="833710" spans="19:20">
      <c r="S833710" s="33"/>
      <c r="T833710" s="33"/>
    </row>
    <row r="833727" spans="19:20">
      <c r="S833727" s="33"/>
      <c r="T833727" s="33"/>
    </row>
    <row r="833744" spans="19:20">
      <c r="S833744" s="33"/>
      <c r="T833744" s="33"/>
    </row>
    <row r="833761" spans="19:20">
      <c r="S833761" s="33"/>
      <c r="T833761" s="33"/>
    </row>
    <row r="833778" spans="19:20">
      <c r="S833778" s="33"/>
      <c r="T833778" s="33"/>
    </row>
    <row r="833795" spans="19:20">
      <c r="S833795" s="33"/>
      <c r="T833795" s="33"/>
    </row>
    <row r="833812" spans="19:20">
      <c r="S833812" s="33"/>
      <c r="T833812" s="33"/>
    </row>
    <row r="833829" spans="19:20">
      <c r="S833829" s="33"/>
      <c r="T833829" s="33"/>
    </row>
    <row r="833846" spans="19:20">
      <c r="S833846" s="33"/>
      <c r="T833846" s="33"/>
    </row>
    <row r="833863" spans="19:20">
      <c r="S833863" s="33"/>
      <c r="T833863" s="33"/>
    </row>
    <row r="833880" spans="19:20">
      <c r="S833880" s="33"/>
      <c r="T833880" s="33"/>
    </row>
    <row r="833897" spans="19:20">
      <c r="S833897" s="33"/>
      <c r="T833897" s="33"/>
    </row>
    <row r="833914" spans="19:20">
      <c r="S833914" s="33"/>
      <c r="T833914" s="33"/>
    </row>
    <row r="833931" spans="19:20">
      <c r="S833931" s="33"/>
      <c r="T833931" s="33"/>
    </row>
    <row r="833948" spans="19:20">
      <c r="S833948" s="33"/>
      <c r="T833948" s="33"/>
    </row>
    <row r="833965" spans="19:20">
      <c r="S833965" s="33"/>
      <c r="T833965" s="33"/>
    </row>
    <row r="833982" spans="19:20">
      <c r="S833982" s="33"/>
      <c r="T833982" s="33"/>
    </row>
    <row r="833999" spans="19:20">
      <c r="S833999" s="33"/>
      <c r="T833999" s="33"/>
    </row>
    <row r="834016" spans="19:20">
      <c r="S834016" s="33"/>
      <c r="T834016" s="33"/>
    </row>
    <row r="834033" spans="19:20">
      <c r="S834033" s="33"/>
      <c r="T834033" s="33"/>
    </row>
    <row r="834050" spans="19:20">
      <c r="S834050" s="33"/>
      <c r="T834050" s="33"/>
    </row>
    <row r="834067" spans="19:20">
      <c r="S834067" s="33"/>
      <c r="T834067" s="33"/>
    </row>
    <row r="834084" spans="19:20">
      <c r="S834084" s="33"/>
      <c r="T834084" s="33"/>
    </row>
    <row r="834101" spans="19:20">
      <c r="S834101" s="33"/>
      <c r="T834101" s="33"/>
    </row>
    <row r="834118" spans="19:20">
      <c r="S834118" s="33"/>
      <c r="T834118" s="33"/>
    </row>
    <row r="834135" spans="19:20">
      <c r="S834135" s="33"/>
      <c r="T834135" s="33"/>
    </row>
    <row r="834152" spans="19:20">
      <c r="S834152" s="33"/>
      <c r="T834152" s="33"/>
    </row>
    <row r="834169" spans="19:20">
      <c r="S834169" s="33"/>
      <c r="T834169" s="33"/>
    </row>
    <row r="834186" spans="19:20">
      <c r="S834186" s="33"/>
      <c r="T834186" s="33"/>
    </row>
    <row r="834203" spans="19:20">
      <c r="S834203" s="33"/>
      <c r="T834203" s="33"/>
    </row>
    <row r="834220" spans="19:20">
      <c r="S834220" s="33"/>
      <c r="T834220" s="33"/>
    </row>
    <row r="834237" spans="19:20">
      <c r="S834237" s="33"/>
      <c r="T834237" s="33"/>
    </row>
    <row r="834254" spans="19:20">
      <c r="S834254" s="33"/>
      <c r="T834254" s="33"/>
    </row>
    <row r="834271" spans="19:20">
      <c r="S834271" s="33"/>
      <c r="T834271" s="33"/>
    </row>
    <row r="834288" spans="19:20">
      <c r="S834288" s="33"/>
      <c r="T834288" s="33"/>
    </row>
    <row r="834305" spans="19:20">
      <c r="S834305" s="33"/>
      <c r="T834305" s="33"/>
    </row>
    <row r="834322" spans="19:20">
      <c r="S834322" s="33"/>
      <c r="T834322" s="33"/>
    </row>
    <row r="834339" spans="19:20">
      <c r="S834339" s="33"/>
      <c r="T834339" s="33"/>
    </row>
    <row r="834356" spans="19:20">
      <c r="S834356" s="33"/>
      <c r="T834356" s="33"/>
    </row>
    <row r="834373" spans="19:20">
      <c r="S834373" s="33"/>
      <c r="T834373" s="33"/>
    </row>
    <row r="834390" spans="19:20">
      <c r="S834390" s="33"/>
      <c r="T834390" s="33"/>
    </row>
    <row r="834407" spans="19:20">
      <c r="S834407" s="33"/>
      <c r="T834407" s="33"/>
    </row>
    <row r="834424" spans="19:20">
      <c r="S834424" s="33"/>
      <c r="T834424" s="33"/>
    </row>
    <row r="834441" spans="19:20">
      <c r="S834441" s="33"/>
      <c r="T834441" s="33"/>
    </row>
    <row r="834458" spans="19:20">
      <c r="S834458" s="33"/>
      <c r="T834458" s="33"/>
    </row>
    <row r="834475" spans="19:20">
      <c r="S834475" s="33"/>
      <c r="T834475" s="33"/>
    </row>
    <row r="834492" spans="19:20">
      <c r="S834492" s="33"/>
      <c r="T834492" s="33"/>
    </row>
    <row r="834509" spans="19:20">
      <c r="S834509" s="33"/>
      <c r="T834509" s="33"/>
    </row>
    <row r="834526" spans="19:20">
      <c r="S834526" s="33"/>
      <c r="T834526" s="33"/>
    </row>
    <row r="834543" spans="19:20">
      <c r="S834543" s="33"/>
      <c r="T834543" s="33"/>
    </row>
    <row r="834560" spans="19:20">
      <c r="S834560" s="33"/>
      <c r="T834560" s="33"/>
    </row>
    <row r="834577" spans="19:20">
      <c r="S834577" s="33"/>
      <c r="T834577" s="33"/>
    </row>
    <row r="834594" spans="19:20">
      <c r="S834594" s="33"/>
      <c r="T834594" s="33"/>
    </row>
    <row r="834611" spans="19:20">
      <c r="S834611" s="33"/>
      <c r="T834611" s="33"/>
    </row>
    <row r="834628" spans="19:20">
      <c r="S834628" s="33"/>
      <c r="T834628" s="33"/>
    </row>
    <row r="834645" spans="19:20">
      <c r="S834645" s="33"/>
      <c r="T834645" s="33"/>
    </row>
    <row r="834662" spans="19:20">
      <c r="S834662" s="33"/>
      <c r="T834662" s="33"/>
    </row>
    <row r="834679" spans="19:20">
      <c r="S834679" s="33"/>
      <c r="T834679" s="33"/>
    </row>
    <row r="834696" spans="19:20">
      <c r="S834696" s="33"/>
      <c r="T834696" s="33"/>
    </row>
    <row r="834713" spans="19:20">
      <c r="S834713" s="33"/>
      <c r="T834713" s="33"/>
    </row>
    <row r="834730" spans="19:20">
      <c r="S834730" s="33"/>
      <c r="T834730" s="33"/>
    </row>
    <row r="834747" spans="19:20">
      <c r="S834747" s="33"/>
      <c r="T834747" s="33"/>
    </row>
    <row r="834764" spans="19:20">
      <c r="S834764" s="33"/>
      <c r="T834764" s="33"/>
    </row>
    <row r="834781" spans="19:20">
      <c r="S834781" s="33"/>
      <c r="T834781" s="33"/>
    </row>
    <row r="834798" spans="19:20">
      <c r="S834798" s="33"/>
      <c r="T834798" s="33"/>
    </row>
    <row r="834815" spans="19:20">
      <c r="S834815" s="33"/>
      <c r="T834815" s="33"/>
    </row>
    <row r="834832" spans="19:20">
      <c r="S834832" s="33"/>
      <c r="T834832" s="33"/>
    </row>
    <row r="834849" spans="19:20">
      <c r="S834849" s="33"/>
      <c r="T834849" s="33"/>
    </row>
    <row r="834866" spans="19:20">
      <c r="S834866" s="33"/>
      <c r="T834866" s="33"/>
    </row>
    <row r="834883" spans="19:20">
      <c r="S834883" s="33"/>
      <c r="T834883" s="33"/>
    </row>
    <row r="834900" spans="19:20">
      <c r="S834900" s="33"/>
      <c r="T834900" s="33"/>
    </row>
    <row r="834917" spans="19:20">
      <c r="S834917" s="33"/>
      <c r="T834917" s="33"/>
    </row>
    <row r="834934" spans="19:20">
      <c r="S834934" s="33"/>
      <c r="T834934" s="33"/>
    </row>
    <row r="834951" spans="19:20">
      <c r="S834951" s="33"/>
      <c r="T834951" s="33"/>
    </row>
    <row r="834968" spans="19:20">
      <c r="S834968" s="33"/>
      <c r="T834968" s="33"/>
    </row>
    <row r="834985" spans="19:20">
      <c r="S834985" s="33"/>
      <c r="T834985" s="33"/>
    </row>
    <row r="835002" spans="19:20">
      <c r="S835002" s="33"/>
      <c r="T835002" s="33"/>
    </row>
    <row r="835019" spans="19:20">
      <c r="S835019" s="33"/>
      <c r="T835019" s="33"/>
    </row>
    <row r="835036" spans="19:20">
      <c r="S835036" s="33"/>
      <c r="T835036" s="33"/>
    </row>
    <row r="835053" spans="19:20">
      <c r="S835053" s="33"/>
      <c r="T835053" s="33"/>
    </row>
    <row r="835070" spans="19:20">
      <c r="S835070" s="33"/>
      <c r="T835070" s="33"/>
    </row>
    <row r="835087" spans="19:20">
      <c r="S835087" s="33"/>
      <c r="T835087" s="33"/>
    </row>
    <row r="835104" spans="19:20">
      <c r="S835104" s="33"/>
      <c r="T835104" s="33"/>
    </row>
    <row r="835121" spans="19:20">
      <c r="S835121" s="33"/>
      <c r="T835121" s="33"/>
    </row>
    <row r="835138" spans="19:20">
      <c r="S835138" s="33"/>
      <c r="T835138" s="33"/>
    </row>
    <row r="835155" spans="19:20">
      <c r="S835155" s="33"/>
      <c r="T835155" s="33"/>
    </row>
    <row r="835172" spans="19:20">
      <c r="S835172" s="33"/>
      <c r="T835172" s="33"/>
    </row>
    <row r="835189" spans="19:20">
      <c r="S835189" s="33"/>
      <c r="T835189" s="33"/>
    </row>
    <row r="835206" spans="19:20">
      <c r="S835206" s="33"/>
      <c r="T835206" s="33"/>
    </row>
    <row r="835223" spans="19:20">
      <c r="S835223" s="33"/>
      <c r="T835223" s="33"/>
    </row>
    <row r="835240" spans="19:20">
      <c r="S835240" s="33"/>
      <c r="T835240" s="33"/>
    </row>
    <row r="835257" spans="19:20">
      <c r="S835257" s="33"/>
      <c r="T835257" s="33"/>
    </row>
    <row r="835274" spans="19:20">
      <c r="S835274" s="33"/>
      <c r="T835274" s="33"/>
    </row>
    <row r="835291" spans="19:20">
      <c r="S835291" s="33"/>
      <c r="T835291" s="33"/>
    </row>
    <row r="835308" spans="19:20">
      <c r="S835308" s="33"/>
      <c r="T835308" s="33"/>
    </row>
    <row r="835325" spans="19:20">
      <c r="S835325" s="33"/>
      <c r="T835325" s="33"/>
    </row>
    <row r="835342" spans="19:20">
      <c r="S835342" s="33"/>
      <c r="T835342" s="33"/>
    </row>
    <row r="835359" spans="19:20">
      <c r="S835359" s="33"/>
      <c r="T835359" s="33"/>
    </row>
    <row r="835376" spans="19:20">
      <c r="S835376" s="33"/>
      <c r="T835376" s="33"/>
    </row>
    <row r="835393" spans="19:20">
      <c r="S835393" s="33"/>
      <c r="T835393" s="33"/>
    </row>
    <row r="835410" spans="19:20">
      <c r="S835410" s="33"/>
      <c r="T835410" s="33"/>
    </row>
    <row r="835427" spans="19:20">
      <c r="S835427" s="33"/>
      <c r="T835427" s="33"/>
    </row>
    <row r="835444" spans="19:20">
      <c r="S835444" s="33"/>
      <c r="T835444" s="33"/>
    </row>
    <row r="835461" spans="19:20">
      <c r="S835461" s="33"/>
      <c r="T835461" s="33"/>
    </row>
    <row r="835478" spans="19:20">
      <c r="S835478" s="33"/>
      <c r="T835478" s="33"/>
    </row>
    <row r="835495" spans="19:20">
      <c r="S835495" s="33"/>
      <c r="T835495" s="33"/>
    </row>
    <row r="835512" spans="19:20">
      <c r="S835512" s="33"/>
      <c r="T835512" s="33"/>
    </row>
    <row r="835529" spans="19:20">
      <c r="S835529" s="33"/>
      <c r="T835529" s="33"/>
    </row>
    <row r="835546" spans="19:20">
      <c r="S835546" s="33"/>
      <c r="T835546" s="33"/>
    </row>
    <row r="835563" spans="19:20">
      <c r="S835563" s="33"/>
      <c r="T835563" s="33"/>
    </row>
    <row r="835580" spans="19:20">
      <c r="S835580" s="33"/>
      <c r="T835580" s="33"/>
    </row>
    <row r="835597" spans="19:20">
      <c r="S835597" s="33"/>
      <c r="T835597" s="33"/>
    </row>
    <row r="835614" spans="19:20">
      <c r="S835614" s="33"/>
      <c r="T835614" s="33"/>
    </row>
    <row r="835631" spans="19:20">
      <c r="S835631" s="33"/>
      <c r="T835631" s="33"/>
    </row>
    <row r="835648" spans="19:20">
      <c r="S835648" s="33"/>
      <c r="T835648" s="33"/>
    </row>
    <row r="835665" spans="19:20">
      <c r="S835665" s="33"/>
      <c r="T835665" s="33"/>
    </row>
    <row r="835682" spans="19:20">
      <c r="S835682" s="33"/>
      <c r="T835682" s="33"/>
    </row>
    <row r="835699" spans="19:20">
      <c r="S835699" s="33"/>
      <c r="T835699" s="33"/>
    </row>
    <row r="835716" spans="19:20">
      <c r="S835716" s="33"/>
      <c r="T835716" s="33"/>
    </row>
    <row r="835733" spans="19:20">
      <c r="S835733" s="33"/>
      <c r="T835733" s="33"/>
    </row>
    <row r="835750" spans="19:20">
      <c r="S835750" s="33"/>
      <c r="T835750" s="33"/>
    </row>
    <row r="835767" spans="19:20">
      <c r="S835767" s="33"/>
      <c r="T835767" s="33"/>
    </row>
    <row r="835784" spans="19:20">
      <c r="S835784" s="33"/>
      <c r="T835784" s="33"/>
    </row>
    <row r="835801" spans="19:20">
      <c r="S835801" s="33"/>
      <c r="T835801" s="33"/>
    </row>
    <row r="835818" spans="19:20">
      <c r="S835818" s="33"/>
      <c r="T835818" s="33"/>
    </row>
    <row r="835835" spans="19:20">
      <c r="S835835" s="33"/>
      <c r="T835835" s="33"/>
    </row>
    <row r="835852" spans="19:20">
      <c r="S835852" s="33"/>
      <c r="T835852" s="33"/>
    </row>
    <row r="835869" spans="19:20">
      <c r="S835869" s="33"/>
      <c r="T835869" s="33"/>
    </row>
    <row r="835886" spans="19:20">
      <c r="S835886" s="33"/>
      <c r="T835886" s="33"/>
    </row>
    <row r="835903" spans="19:20">
      <c r="S835903" s="33"/>
      <c r="T835903" s="33"/>
    </row>
    <row r="835920" spans="19:20">
      <c r="S835920" s="33"/>
      <c r="T835920" s="33"/>
    </row>
    <row r="835937" spans="19:20">
      <c r="S835937" s="33"/>
      <c r="T835937" s="33"/>
    </row>
    <row r="835954" spans="19:20">
      <c r="S835954" s="33"/>
      <c r="T835954" s="33"/>
    </row>
    <row r="835971" spans="19:20">
      <c r="S835971" s="33"/>
      <c r="T835971" s="33"/>
    </row>
    <row r="835988" spans="19:20">
      <c r="S835988" s="33"/>
      <c r="T835988" s="33"/>
    </row>
    <row r="836005" spans="19:20">
      <c r="S836005" s="33"/>
      <c r="T836005" s="33"/>
    </row>
    <row r="836022" spans="19:20">
      <c r="S836022" s="33"/>
      <c r="T836022" s="33"/>
    </row>
    <row r="836039" spans="19:20">
      <c r="S836039" s="33"/>
      <c r="T836039" s="33"/>
    </row>
    <row r="836056" spans="19:20">
      <c r="S836056" s="33"/>
      <c r="T836056" s="33"/>
    </row>
    <row r="836073" spans="19:20">
      <c r="S836073" s="33"/>
      <c r="T836073" s="33"/>
    </row>
    <row r="836090" spans="19:20">
      <c r="S836090" s="33"/>
      <c r="T836090" s="33"/>
    </row>
    <row r="836107" spans="19:20">
      <c r="S836107" s="33"/>
      <c r="T836107" s="33"/>
    </row>
    <row r="836124" spans="19:20">
      <c r="S836124" s="33"/>
      <c r="T836124" s="33"/>
    </row>
    <row r="836141" spans="19:20">
      <c r="S836141" s="33"/>
      <c r="T836141" s="33"/>
    </row>
    <row r="836158" spans="19:20">
      <c r="S836158" s="33"/>
      <c r="T836158" s="33"/>
    </row>
    <row r="836175" spans="19:20">
      <c r="S836175" s="33"/>
      <c r="T836175" s="33"/>
    </row>
    <row r="836192" spans="19:20">
      <c r="S836192" s="33"/>
      <c r="T836192" s="33"/>
    </row>
    <row r="836209" spans="19:20">
      <c r="S836209" s="33"/>
      <c r="T836209" s="33"/>
    </row>
    <row r="836226" spans="19:20">
      <c r="S836226" s="33"/>
      <c r="T836226" s="33"/>
    </row>
    <row r="836243" spans="19:20">
      <c r="S836243" s="33"/>
      <c r="T836243" s="33"/>
    </row>
    <row r="836260" spans="19:20">
      <c r="S836260" s="33"/>
      <c r="T836260" s="33"/>
    </row>
    <row r="836277" spans="19:20">
      <c r="S836277" s="33"/>
      <c r="T836277" s="33"/>
    </row>
    <row r="836294" spans="19:20">
      <c r="S836294" s="33"/>
      <c r="T836294" s="33"/>
    </row>
    <row r="836311" spans="19:20">
      <c r="S836311" s="33"/>
      <c r="T836311" s="33"/>
    </row>
    <row r="836328" spans="19:20">
      <c r="S836328" s="33"/>
      <c r="T836328" s="33"/>
    </row>
    <row r="836345" spans="19:20">
      <c r="S836345" s="33"/>
      <c r="T836345" s="33"/>
    </row>
    <row r="836362" spans="19:20">
      <c r="S836362" s="33"/>
      <c r="T836362" s="33"/>
    </row>
    <row r="836379" spans="19:20">
      <c r="S836379" s="33"/>
      <c r="T836379" s="33"/>
    </row>
    <row r="836396" spans="19:20">
      <c r="S836396" s="33"/>
      <c r="T836396" s="33"/>
    </row>
    <row r="836413" spans="19:20">
      <c r="S836413" s="33"/>
      <c r="T836413" s="33"/>
    </row>
    <row r="836430" spans="19:20">
      <c r="S836430" s="33"/>
      <c r="T836430" s="33"/>
    </row>
    <row r="836447" spans="19:20">
      <c r="S836447" s="33"/>
      <c r="T836447" s="33"/>
    </row>
    <row r="836464" spans="19:20">
      <c r="S836464" s="33"/>
      <c r="T836464" s="33"/>
    </row>
    <row r="836481" spans="19:20">
      <c r="S836481" s="33"/>
      <c r="T836481" s="33"/>
    </row>
    <row r="836498" spans="19:20">
      <c r="S836498" s="33"/>
      <c r="T836498" s="33"/>
    </row>
    <row r="836515" spans="19:20">
      <c r="S836515" s="33"/>
      <c r="T836515" s="33"/>
    </row>
    <row r="836532" spans="19:20">
      <c r="S836532" s="33"/>
      <c r="T836532" s="33"/>
    </row>
    <row r="836549" spans="19:20">
      <c r="S836549" s="33"/>
      <c r="T836549" s="33"/>
    </row>
    <row r="836566" spans="19:20">
      <c r="S836566" s="33"/>
      <c r="T836566" s="33"/>
    </row>
    <row r="836583" spans="19:20">
      <c r="S836583" s="33"/>
      <c r="T836583" s="33"/>
    </row>
    <row r="836600" spans="19:20">
      <c r="S836600" s="33"/>
      <c r="T836600" s="33"/>
    </row>
    <row r="836617" spans="19:20">
      <c r="S836617" s="33"/>
      <c r="T836617" s="33"/>
    </row>
    <row r="836634" spans="19:20">
      <c r="S836634" s="33"/>
      <c r="T836634" s="33"/>
    </row>
    <row r="836651" spans="19:20">
      <c r="S836651" s="33"/>
      <c r="T836651" s="33"/>
    </row>
    <row r="836668" spans="19:20">
      <c r="S836668" s="33"/>
      <c r="T836668" s="33"/>
    </row>
    <row r="836685" spans="19:20">
      <c r="S836685" s="33"/>
      <c r="T836685" s="33"/>
    </row>
    <row r="836702" spans="19:20">
      <c r="S836702" s="33"/>
      <c r="T836702" s="33"/>
    </row>
    <row r="836719" spans="19:20">
      <c r="S836719" s="33"/>
      <c r="T836719" s="33"/>
    </row>
    <row r="836736" spans="19:20">
      <c r="S836736" s="33"/>
      <c r="T836736" s="33"/>
    </row>
    <row r="836753" spans="19:20">
      <c r="S836753" s="33"/>
      <c r="T836753" s="33"/>
    </row>
    <row r="836770" spans="19:20">
      <c r="S836770" s="33"/>
      <c r="T836770" s="33"/>
    </row>
    <row r="836787" spans="19:20">
      <c r="S836787" s="33"/>
      <c r="T836787" s="33"/>
    </row>
    <row r="836804" spans="19:20">
      <c r="S836804" s="33"/>
      <c r="T836804" s="33"/>
    </row>
    <row r="836821" spans="19:20">
      <c r="S836821" s="33"/>
      <c r="T836821" s="33"/>
    </row>
    <row r="836838" spans="19:20">
      <c r="S836838" s="33"/>
      <c r="T836838" s="33"/>
    </row>
    <row r="836855" spans="19:20">
      <c r="S836855" s="33"/>
      <c r="T836855" s="33"/>
    </row>
    <row r="836872" spans="19:20">
      <c r="S836872" s="33"/>
      <c r="T836872" s="33"/>
    </row>
    <row r="836889" spans="19:20">
      <c r="S836889" s="33"/>
      <c r="T836889" s="33"/>
    </row>
    <row r="836906" spans="19:20">
      <c r="S836906" s="33"/>
      <c r="T836906" s="33"/>
    </row>
    <row r="836923" spans="19:20">
      <c r="S836923" s="33"/>
      <c r="T836923" s="33"/>
    </row>
    <row r="836940" spans="19:20">
      <c r="S836940" s="33"/>
      <c r="T836940" s="33"/>
    </row>
    <row r="836957" spans="19:20">
      <c r="S836957" s="33"/>
      <c r="T836957" s="33"/>
    </row>
    <row r="836974" spans="19:20">
      <c r="S836974" s="33"/>
      <c r="T836974" s="33"/>
    </row>
    <row r="836991" spans="19:20">
      <c r="S836991" s="33"/>
      <c r="T836991" s="33"/>
    </row>
    <row r="837008" spans="19:20">
      <c r="S837008" s="33"/>
      <c r="T837008" s="33"/>
    </row>
    <row r="837025" spans="19:20">
      <c r="S837025" s="33"/>
      <c r="T837025" s="33"/>
    </row>
    <row r="837042" spans="19:20">
      <c r="S837042" s="33"/>
      <c r="T837042" s="33"/>
    </row>
    <row r="837059" spans="19:20">
      <c r="S837059" s="33"/>
      <c r="T837059" s="33"/>
    </row>
    <row r="837076" spans="19:20">
      <c r="S837076" s="33"/>
      <c r="T837076" s="33"/>
    </row>
    <row r="837093" spans="19:20">
      <c r="S837093" s="33"/>
      <c r="T837093" s="33"/>
    </row>
    <row r="837110" spans="19:20">
      <c r="S837110" s="33"/>
      <c r="T837110" s="33"/>
    </row>
    <row r="837127" spans="19:20">
      <c r="S837127" s="33"/>
      <c r="T837127" s="33"/>
    </row>
    <row r="837144" spans="19:20">
      <c r="S837144" s="33"/>
      <c r="T837144" s="33"/>
    </row>
    <row r="837161" spans="19:20">
      <c r="S837161" s="33"/>
      <c r="T837161" s="33"/>
    </row>
    <row r="837178" spans="19:20">
      <c r="S837178" s="33"/>
      <c r="T837178" s="33"/>
    </row>
    <row r="837195" spans="19:20">
      <c r="S837195" s="33"/>
      <c r="T837195" s="33"/>
    </row>
    <row r="837212" spans="19:20">
      <c r="S837212" s="33"/>
      <c r="T837212" s="33"/>
    </row>
    <row r="837229" spans="19:20">
      <c r="S837229" s="33"/>
      <c r="T837229" s="33"/>
    </row>
    <row r="837246" spans="19:20">
      <c r="S837246" s="33"/>
      <c r="T837246" s="33"/>
    </row>
    <row r="837263" spans="19:20">
      <c r="S837263" s="33"/>
      <c r="T837263" s="33"/>
    </row>
    <row r="837280" spans="19:20">
      <c r="S837280" s="33"/>
      <c r="T837280" s="33"/>
    </row>
    <row r="837297" spans="19:20">
      <c r="S837297" s="33"/>
      <c r="T837297" s="33"/>
    </row>
    <row r="837314" spans="19:20">
      <c r="S837314" s="33"/>
      <c r="T837314" s="33"/>
    </row>
    <row r="837331" spans="19:20">
      <c r="S837331" s="33"/>
      <c r="T837331" s="33"/>
    </row>
    <row r="837348" spans="19:20">
      <c r="S837348" s="33"/>
      <c r="T837348" s="33"/>
    </row>
    <row r="837365" spans="19:20">
      <c r="S837365" s="33"/>
      <c r="T837365" s="33"/>
    </row>
    <row r="837382" spans="19:20">
      <c r="S837382" s="33"/>
      <c r="T837382" s="33"/>
    </row>
    <row r="837399" spans="19:20">
      <c r="S837399" s="33"/>
      <c r="T837399" s="33"/>
    </row>
    <row r="837416" spans="19:20">
      <c r="S837416" s="33"/>
      <c r="T837416" s="33"/>
    </row>
    <row r="837433" spans="19:20">
      <c r="S837433" s="33"/>
      <c r="T837433" s="33"/>
    </row>
    <row r="837450" spans="19:20">
      <c r="S837450" s="33"/>
      <c r="T837450" s="33"/>
    </row>
    <row r="837467" spans="19:20">
      <c r="S837467" s="33"/>
      <c r="T837467" s="33"/>
    </row>
    <row r="837484" spans="19:20">
      <c r="S837484" s="33"/>
      <c r="T837484" s="33"/>
    </row>
    <row r="837501" spans="19:20">
      <c r="S837501" s="33"/>
      <c r="T837501" s="33"/>
    </row>
    <row r="837518" spans="19:20">
      <c r="S837518" s="33"/>
      <c r="T837518" s="33"/>
    </row>
    <row r="837535" spans="19:20">
      <c r="S837535" s="33"/>
      <c r="T837535" s="33"/>
    </row>
    <row r="837552" spans="19:20">
      <c r="S837552" s="33"/>
      <c r="T837552" s="33"/>
    </row>
    <row r="837569" spans="19:20">
      <c r="S837569" s="33"/>
      <c r="T837569" s="33"/>
    </row>
    <row r="837586" spans="19:20">
      <c r="S837586" s="33"/>
      <c r="T837586" s="33"/>
    </row>
    <row r="837603" spans="19:20">
      <c r="S837603" s="33"/>
      <c r="T837603" s="33"/>
    </row>
    <row r="837620" spans="19:20">
      <c r="S837620" s="33"/>
      <c r="T837620" s="33"/>
    </row>
    <row r="837637" spans="19:20">
      <c r="S837637" s="33"/>
      <c r="T837637" s="33"/>
    </row>
    <row r="837654" spans="19:20">
      <c r="S837654" s="33"/>
      <c r="T837654" s="33"/>
    </row>
    <row r="837671" spans="19:20">
      <c r="S837671" s="33"/>
      <c r="T837671" s="33"/>
    </row>
    <row r="837688" spans="19:20">
      <c r="S837688" s="33"/>
      <c r="T837688" s="33"/>
    </row>
    <row r="837705" spans="19:20">
      <c r="S837705" s="33"/>
      <c r="T837705" s="33"/>
    </row>
    <row r="837722" spans="19:20">
      <c r="S837722" s="33"/>
      <c r="T837722" s="33"/>
    </row>
    <row r="837739" spans="19:20">
      <c r="S837739" s="33"/>
      <c r="T837739" s="33"/>
    </row>
    <row r="837756" spans="19:20">
      <c r="S837756" s="33"/>
      <c r="T837756" s="33"/>
    </row>
    <row r="837773" spans="19:20">
      <c r="S837773" s="33"/>
      <c r="T837773" s="33"/>
    </row>
    <row r="837790" spans="19:20">
      <c r="S837790" s="33"/>
      <c r="T837790" s="33"/>
    </row>
    <row r="837807" spans="19:20">
      <c r="S837807" s="33"/>
      <c r="T837807" s="33"/>
    </row>
    <row r="837824" spans="19:20">
      <c r="S837824" s="33"/>
      <c r="T837824" s="33"/>
    </row>
    <row r="837841" spans="19:20">
      <c r="S837841" s="33"/>
      <c r="T837841" s="33"/>
    </row>
    <row r="837858" spans="19:20">
      <c r="S837858" s="33"/>
      <c r="T837858" s="33"/>
    </row>
    <row r="837875" spans="19:20">
      <c r="S837875" s="33"/>
      <c r="T837875" s="33"/>
    </row>
    <row r="837892" spans="19:20">
      <c r="S837892" s="33"/>
      <c r="T837892" s="33"/>
    </row>
    <row r="837909" spans="19:20">
      <c r="S837909" s="33"/>
      <c r="T837909" s="33"/>
    </row>
    <row r="837926" spans="19:20">
      <c r="S837926" s="33"/>
      <c r="T837926" s="33"/>
    </row>
    <row r="837943" spans="19:20">
      <c r="S837943" s="33"/>
      <c r="T837943" s="33"/>
    </row>
    <row r="837960" spans="19:20">
      <c r="S837960" s="33"/>
      <c r="T837960" s="33"/>
    </row>
    <row r="837977" spans="19:20">
      <c r="S837977" s="33"/>
      <c r="T837977" s="33"/>
    </row>
    <row r="837994" spans="19:20">
      <c r="S837994" s="33"/>
      <c r="T837994" s="33"/>
    </row>
    <row r="838011" spans="19:20">
      <c r="S838011" s="33"/>
      <c r="T838011" s="33"/>
    </row>
    <row r="838028" spans="19:20">
      <c r="S838028" s="33"/>
      <c r="T838028" s="33"/>
    </row>
    <row r="838045" spans="19:20">
      <c r="S838045" s="33"/>
      <c r="T838045" s="33"/>
    </row>
    <row r="838062" spans="19:20">
      <c r="S838062" s="33"/>
      <c r="T838062" s="33"/>
    </row>
    <row r="838079" spans="19:20">
      <c r="S838079" s="33"/>
      <c r="T838079" s="33"/>
    </row>
    <row r="838096" spans="19:20">
      <c r="S838096" s="33"/>
      <c r="T838096" s="33"/>
    </row>
    <row r="838113" spans="19:20">
      <c r="S838113" s="33"/>
      <c r="T838113" s="33"/>
    </row>
    <row r="838130" spans="19:20">
      <c r="S838130" s="33"/>
      <c r="T838130" s="33"/>
    </row>
    <row r="838147" spans="19:20">
      <c r="S838147" s="33"/>
      <c r="T838147" s="33"/>
    </row>
    <row r="838164" spans="19:20">
      <c r="S838164" s="33"/>
      <c r="T838164" s="33"/>
    </row>
    <row r="838181" spans="19:20">
      <c r="S838181" s="33"/>
      <c r="T838181" s="33"/>
    </row>
    <row r="838198" spans="19:20">
      <c r="S838198" s="33"/>
      <c r="T838198" s="33"/>
    </row>
    <row r="838215" spans="19:20">
      <c r="S838215" s="33"/>
      <c r="T838215" s="33"/>
    </row>
    <row r="838232" spans="19:20">
      <c r="S838232" s="33"/>
      <c r="T838232" s="33"/>
    </row>
    <row r="838249" spans="19:20">
      <c r="S838249" s="33"/>
      <c r="T838249" s="33"/>
    </row>
    <row r="838266" spans="19:20">
      <c r="S838266" s="33"/>
      <c r="T838266" s="33"/>
    </row>
    <row r="838283" spans="19:20">
      <c r="S838283" s="33"/>
      <c r="T838283" s="33"/>
    </row>
    <row r="838300" spans="19:20">
      <c r="S838300" s="33"/>
      <c r="T838300" s="33"/>
    </row>
    <row r="838317" spans="19:20">
      <c r="S838317" s="33"/>
      <c r="T838317" s="33"/>
    </row>
    <row r="838334" spans="19:20">
      <c r="S838334" s="33"/>
      <c r="T838334" s="33"/>
    </row>
    <row r="838351" spans="19:20">
      <c r="S838351" s="33"/>
      <c r="T838351" s="33"/>
    </row>
    <row r="838368" spans="19:20">
      <c r="S838368" s="33"/>
      <c r="T838368" s="33"/>
    </row>
    <row r="838385" spans="19:20">
      <c r="S838385" s="33"/>
      <c r="T838385" s="33"/>
    </row>
    <row r="838402" spans="19:20">
      <c r="S838402" s="33"/>
      <c r="T838402" s="33"/>
    </row>
    <row r="838419" spans="19:20">
      <c r="S838419" s="33"/>
      <c r="T838419" s="33"/>
    </row>
    <row r="838436" spans="19:20">
      <c r="S838436" s="33"/>
      <c r="T838436" s="33"/>
    </row>
    <row r="838453" spans="19:20">
      <c r="S838453" s="33"/>
      <c r="T838453" s="33"/>
    </row>
    <row r="838470" spans="19:20">
      <c r="S838470" s="33"/>
      <c r="T838470" s="33"/>
    </row>
    <row r="838487" spans="19:20">
      <c r="S838487" s="33"/>
      <c r="T838487" s="33"/>
    </row>
    <row r="838504" spans="19:20">
      <c r="S838504" s="33"/>
      <c r="T838504" s="33"/>
    </row>
    <row r="838521" spans="19:20">
      <c r="S838521" s="33"/>
      <c r="T838521" s="33"/>
    </row>
    <row r="838538" spans="19:20">
      <c r="S838538" s="33"/>
      <c r="T838538" s="33"/>
    </row>
    <row r="838555" spans="19:20">
      <c r="S838555" s="33"/>
      <c r="T838555" s="33"/>
    </row>
    <row r="838572" spans="19:20">
      <c r="S838572" s="33"/>
      <c r="T838572" s="33"/>
    </row>
    <row r="838589" spans="19:20">
      <c r="S838589" s="33"/>
      <c r="T838589" s="33"/>
    </row>
    <row r="838606" spans="19:20">
      <c r="S838606" s="33"/>
      <c r="T838606" s="33"/>
    </row>
    <row r="838623" spans="19:20">
      <c r="S838623" s="33"/>
      <c r="T838623" s="33"/>
    </row>
    <row r="838640" spans="19:20">
      <c r="S838640" s="33"/>
      <c r="T838640" s="33"/>
    </row>
    <row r="838657" spans="19:20">
      <c r="S838657" s="33"/>
      <c r="T838657" s="33"/>
    </row>
    <row r="838674" spans="19:20">
      <c r="S838674" s="33"/>
      <c r="T838674" s="33"/>
    </row>
    <row r="838691" spans="19:20">
      <c r="S838691" s="33"/>
      <c r="T838691" s="33"/>
    </row>
    <row r="838708" spans="19:20">
      <c r="S838708" s="33"/>
      <c r="T838708" s="33"/>
    </row>
    <row r="838725" spans="19:20">
      <c r="S838725" s="33"/>
      <c r="T838725" s="33"/>
    </row>
    <row r="838742" spans="19:20">
      <c r="S838742" s="33"/>
      <c r="T838742" s="33"/>
    </row>
    <row r="838759" spans="19:20">
      <c r="S838759" s="33"/>
      <c r="T838759" s="33"/>
    </row>
    <row r="838776" spans="19:20">
      <c r="S838776" s="33"/>
      <c r="T838776" s="33"/>
    </row>
    <row r="838793" spans="19:20">
      <c r="S838793" s="33"/>
      <c r="T838793" s="33"/>
    </row>
    <row r="838810" spans="19:20">
      <c r="S838810" s="33"/>
      <c r="T838810" s="33"/>
    </row>
    <row r="838827" spans="19:20">
      <c r="S838827" s="33"/>
      <c r="T838827" s="33"/>
    </row>
    <row r="838844" spans="19:20">
      <c r="S838844" s="33"/>
      <c r="T838844" s="33"/>
    </row>
    <row r="838861" spans="19:20">
      <c r="S838861" s="33"/>
      <c r="T838861" s="33"/>
    </row>
    <row r="838878" spans="19:20">
      <c r="S838878" s="33"/>
      <c r="T838878" s="33"/>
    </row>
    <row r="838895" spans="19:20">
      <c r="S838895" s="33"/>
      <c r="T838895" s="33"/>
    </row>
    <row r="838912" spans="19:20">
      <c r="S838912" s="33"/>
      <c r="T838912" s="33"/>
    </row>
    <row r="838929" spans="19:20">
      <c r="S838929" s="33"/>
      <c r="T838929" s="33"/>
    </row>
    <row r="838946" spans="19:20">
      <c r="S838946" s="33"/>
      <c r="T838946" s="33"/>
    </row>
    <row r="838963" spans="19:20">
      <c r="S838963" s="33"/>
      <c r="T838963" s="33"/>
    </row>
    <row r="838980" spans="19:20">
      <c r="S838980" s="33"/>
      <c r="T838980" s="33"/>
    </row>
    <row r="838997" spans="19:20">
      <c r="S838997" s="33"/>
      <c r="T838997" s="33"/>
    </row>
    <row r="839014" spans="19:20">
      <c r="S839014" s="33"/>
      <c r="T839014" s="33"/>
    </row>
    <row r="839031" spans="19:20">
      <c r="S839031" s="33"/>
      <c r="T839031" s="33"/>
    </row>
    <row r="839048" spans="19:20">
      <c r="S839048" s="33"/>
      <c r="T839048" s="33"/>
    </row>
    <row r="839065" spans="19:20">
      <c r="S839065" s="33"/>
      <c r="T839065" s="33"/>
    </row>
    <row r="839082" spans="19:20">
      <c r="S839082" s="33"/>
      <c r="T839082" s="33"/>
    </row>
    <row r="839099" spans="19:20">
      <c r="S839099" s="33"/>
      <c r="T839099" s="33"/>
    </row>
    <row r="839116" spans="19:20">
      <c r="S839116" s="33"/>
      <c r="T839116" s="33"/>
    </row>
    <row r="839133" spans="19:20">
      <c r="S839133" s="33"/>
      <c r="T839133" s="33"/>
    </row>
    <row r="839150" spans="19:20">
      <c r="S839150" s="33"/>
      <c r="T839150" s="33"/>
    </row>
    <row r="839167" spans="19:20">
      <c r="S839167" s="33"/>
      <c r="T839167" s="33"/>
    </row>
    <row r="839184" spans="19:20">
      <c r="S839184" s="33"/>
      <c r="T839184" s="33"/>
    </row>
    <row r="839201" spans="19:20">
      <c r="S839201" s="33"/>
      <c r="T839201" s="33"/>
    </row>
    <row r="839218" spans="19:20">
      <c r="S839218" s="33"/>
      <c r="T839218" s="33"/>
    </row>
    <row r="839235" spans="19:20">
      <c r="S839235" s="33"/>
      <c r="T839235" s="33"/>
    </row>
    <row r="839252" spans="19:20">
      <c r="S839252" s="33"/>
      <c r="T839252" s="33"/>
    </row>
    <row r="839269" spans="19:20">
      <c r="S839269" s="33"/>
      <c r="T839269" s="33"/>
    </row>
    <row r="839286" spans="19:20">
      <c r="S839286" s="33"/>
      <c r="T839286" s="33"/>
    </row>
    <row r="839303" spans="19:20">
      <c r="S839303" s="33"/>
      <c r="T839303" s="33"/>
    </row>
    <row r="839320" spans="19:20">
      <c r="S839320" s="33"/>
      <c r="T839320" s="33"/>
    </row>
    <row r="839337" spans="19:20">
      <c r="S839337" s="33"/>
      <c r="T839337" s="33"/>
    </row>
    <row r="839354" spans="19:20">
      <c r="S839354" s="33"/>
      <c r="T839354" s="33"/>
    </row>
    <row r="839371" spans="19:20">
      <c r="S839371" s="33"/>
      <c r="T839371" s="33"/>
    </row>
    <row r="839388" spans="19:20">
      <c r="S839388" s="33"/>
      <c r="T839388" s="33"/>
    </row>
    <row r="839405" spans="19:20">
      <c r="S839405" s="33"/>
      <c r="T839405" s="33"/>
    </row>
    <row r="839422" spans="19:20">
      <c r="S839422" s="33"/>
      <c r="T839422" s="33"/>
    </row>
    <row r="839439" spans="19:20">
      <c r="S839439" s="33"/>
      <c r="T839439" s="33"/>
    </row>
    <row r="839456" spans="19:20">
      <c r="S839456" s="33"/>
      <c r="T839456" s="33"/>
    </row>
    <row r="839473" spans="19:20">
      <c r="S839473" s="33"/>
      <c r="T839473" s="33"/>
    </row>
    <row r="839490" spans="19:20">
      <c r="S839490" s="33"/>
      <c r="T839490" s="33"/>
    </row>
    <row r="839507" spans="19:20">
      <c r="S839507" s="33"/>
      <c r="T839507" s="33"/>
    </row>
    <row r="839524" spans="19:20">
      <c r="S839524" s="33"/>
      <c r="T839524" s="33"/>
    </row>
    <row r="839541" spans="19:20">
      <c r="S839541" s="33"/>
      <c r="T839541" s="33"/>
    </row>
    <row r="839558" spans="19:20">
      <c r="S839558" s="33"/>
      <c r="T839558" s="33"/>
    </row>
    <row r="839575" spans="19:20">
      <c r="S839575" s="33"/>
      <c r="T839575" s="33"/>
    </row>
    <row r="839592" spans="19:20">
      <c r="S839592" s="33"/>
      <c r="T839592" s="33"/>
    </row>
    <row r="839609" spans="19:20">
      <c r="S839609" s="33"/>
      <c r="T839609" s="33"/>
    </row>
    <row r="839626" spans="19:20">
      <c r="S839626" s="33"/>
      <c r="T839626" s="33"/>
    </row>
    <row r="839643" spans="19:20">
      <c r="S839643" s="33"/>
      <c r="T839643" s="33"/>
    </row>
    <row r="839660" spans="19:20">
      <c r="S839660" s="33"/>
      <c r="T839660" s="33"/>
    </row>
    <row r="839677" spans="19:20">
      <c r="S839677" s="33"/>
      <c r="T839677" s="33"/>
    </row>
    <row r="839694" spans="19:20">
      <c r="S839694" s="33"/>
      <c r="T839694" s="33"/>
    </row>
    <row r="839711" spans="19:20">
      <c r="S839711" s="33"/>
      <c r="T839711" s="33"/>
    </row>
    <row r="839728" spans="19:20">
      <c r="S839728" s="33"/>
      <c r="T839728" s="33"/>
    </row>
    <row r="839745" spans="19:20">
      <c r="S839745" s="33"/>
      <c r="T839745" s="33"/>
    </row>
    <row r="839762" spans="19:20">
      <c r="S839762" s="33"/>
      <c r="T839762" s="33"/>
    </row>
    <row r="839779" spans="19:20">
      <c r="S839779" s="33"/>
      <c r="T839779" s="33"/>
    </row>
    <row r="839796" spans="19:20">
      <c r="S839796" s="33"/>
      <c r="T839796" s="33"/>
    </row>
    <row r="839813" spans="19:20">
      <c r="S839813" s="33"/>
      <c r="T839813" s="33"/>
    </row>
    <row r="839830" spans="19:20">
      <c r="S839830" s="33"/>
      <c r="T839830" s="33"/>
    </row>
    <row r="839847" spans="19:20">
      <c r="S839847" s="33"/>
      <c r="T839847" s="33"/>
    </row>
    <row r="839864" spans="19:20">
      <c r="S839864" s="33"/>
      <c r="T839864" s="33"/>
    </row>
    <row r="839881" spans="19:20">
      <c r="S839881" s="33"/>
      <c r="T839881" s="33"/>
    </row>
    <row r="839898" spans="19:20">
      <c r="S839898" s="33"/>
      <c r="T839898" s="33"/>
    </row>
    <row r="839915" spans="19:20">
      <c r="S839915" s="33"/>
      <c r="T839915" s="33"/>
    </row>
    <row r="839932" spans="19:20">
      <c r="S839932" s="33"/>
      <c r="T839932" s="33"/>
    </row>
    <row r="839949" spans="19:20">
      <c r="S839949" s="33"/>
      <c r="T839949" s="33"/>
    </row>
    <row r="839966" spans="19:20">
      <c r="S839966" s="33"/>
      <c r="T839966" s="33"/>
    </row>
    <row r="839983" spans="19:20">
      <c r="S839983" s="33"/>
      <c r="T839983" s="33"/>
    </row>
    <row r="840000" spans="19:20">
      <c r="S840000" s="33"/>
      <c r="T840000" s="33"/>
    </row>
    <row r="840017" spans="19:20">
      <c r="S840017" s="33"/>
      <c r="T840017" s="33"/>
    </row>
    <row r="840034" spans="19:20">
      <c r="S840034" s="33"/>
      <c r="T840034" s="33"/>
    </row>
    <row r="840051" spans="19:20">
      <c r="S840051" s="33"/>
      <c r="T840051" s="33"/>
    </row>
    <row r="840068" spans="19:20">
      <c r="S840068" s="33"/>
      <c r="T840068" s="33"/>
    </row>
    <row r="840085" spans="19:20">
      <c r="S840085" s="33"/>
      <c r="T840085" s="33"/>
    </row>
    <row r="840102" spans="19:20">
      <c r="S840102" s="33"/>
      <c r="T840102" s="33"/>
    </row>
    <row r="840119" spans="19:20">
      <c r="S840119" s="33"/>
      <c r="T840119" s="33"/>
    </row>
    <row r="840136" spans="19:20">
      <c r="S840136" s="33"/>
      <c r="T840136" s="33"/>
    </row>
    <row r="840153" spans="19:20">
      <c r="S840153" s="33"/>
      <c r="T840153" s="33"/>
    </row>
    <row r="840170" spans="19:20">
      <c r="S840170" s="33"/>
      <c r="T840170" s="33"/>
    </row>
    <row r="840187" spans="19:20">
      <c r="S840187" s="33"/>
      <c r="T840187" s="33"/>
    </row>
    <row r="840204" spans="19:20">
      <c r="S840204" s="33"/>
      <c r="T840204" s="33"/>
    </row>
    <row r="840221" spans="19:20">
      <c r="S840221" s="33"/>
      <c r="T840221" s="33"/>
    </row>
    <row r="840238" spans="19:20">
      <c r="S840238" s="33"/>
      <c r="T840238" s="33"/>
    </row>
    <row r="840255" spans="19:20">
      <c r="S840255" s="33"/>
      <c r="T840255" s="33"/>
    </row>
    <row r="840272" spans="19:20">
      <c r="S840272" s="33"/>
      <c r="T840272" s="33"/>
    </row>
    <row r="840289" spans="19:20">
      <c r="S840289" s="33"/>
      <c r="T840289" s="33"/>
    </row>
    <row r="840306" spans="19:20">
      <c r="S840306" s="33"/>
      <c r="T840306" s="33"/>
    </row>
    <row r="840323" spans="19:20">
      <c r="S840323" s="33"/>
      <c r="T840323" s="33"/>
    </row>
    <row r="840340" spans="19:20">
      <c r="S840340" s="33"/>
      <c r="T840340" s="33"/>
    </row>
    <row r="840357" spans="19:20">
      <c r="S840357" s="33"/>
      <c r="T840357" s="33"/>
    </row>
    <row r="840374" spans="19:20">
      <c r="S840374" s="33"/>
      <c r="T840374" s="33"/>
    </row>
    <row r="840391" spans="19:20">
      <c r="S840391" s="33"/>
      <c r="T840391" s="33"/>
    </row>
    <row r="840408" spans="19:20">
      <c r="S840408" s="33"/>
      <c r="T840408" s="33"/>
    </row>
    <row r="840425" spans="19:20">
      <c r="S840425" s="33"/>
      <c r="T840425" s="33"/>
    </row>
    <row r="840442" spans="19:20">
      <c r="S840442" s="33"/>
      <c r="T840442" s="33"/>
    </row>
    <row r="840459" spans="19:20">
      <c r="S840459" s="33"/>
      <c r="T840459" s="33"/>
    </row>
    <row r="840476" spans="19:20">
      <c r="S840476" s="33"/>
      <c r="T840476" s="33"/>
    </row>
    <row r="840493" spans="19:20">
      <c r="S840493" s="33"/>
      <c r="T840493" s="33"/>
    </row>
    <row r="840510" spans="19:20">
      <c r="S840510" s="33"/>
      <c r="T840510" s="33"/>
    </row>
    <row r="840527" spans="19:20">
      <c r="S840527" s="33"/>
      <c r="T840527" s="33"/>
    </row>
    <row r="840544" spans="19:20">
      <c r="S840544" s="33"/>
      <c r="T840544" s="33"/>
    </row>
    <row r="840561" spans="19:20">
      <c r="S840561" s="33"/>
      <c r="T840561" s="33"/>
    </row>
    <row r="840578" spans="19:20">
      <c r="S840578" s="33"/>
      <c r="T840578" s="33"/>
    </row>
    <row r="840595" spans="19:20">
      <c r="S840595" s="33"/>
      <c r="T840595" s="33"/>
    </row>
    <row r="840612" spans="19:20">
      <c r="S840612" s="33"/>
      <c r="T840612" s="33"/>
    </row>
    <row r="840629" spans="19:20">
      <c r="S840629" s="33"/>
      <c r="T840629" s="33"/>
    </row>
    <row r="840646" spans="19:20">
      <c r="S840646" s="33"/>
      <c r="T840646" s="33"/>
    </row>
    <row r="840663" spans="19:20">
      <c r="S840663" s="33"/>
      <c r="T840663" s="33"/>
    </row>
    <row r="840680" spans="19:20">
      <c r="S840680" s="33"/>
      <c r="T840680" s="33"/>
    </row>
    <row r="840697" spans="19:20">
      <c r="S840697" s="33"/>
      <c r="T840697" s="33"/>
    </row>
    <row r="840714" spans="19:20">
      <c r="S840714" s="33"/>
      <c r="T840714" s="33"/>
    </row>
    <row r="840731" spans="19:20">
      <c r="S840731" s="33"/>
      <c r="T840731" s="33"/>
    </row>
    <row r="840748" spans="19:20">
      <c r="S840748" s="33"/>
      <c r="T840748" s="33"/>
    </row>
    <row r="840765" spans="19:20">
      <c r="S840765" s="33"/>
      <c r="T840765" s="33"/>
    </row>
    <row r="840782" spans="19:20">
      <c r="S840782" s="33"/>
      <c r="T840782" s="33"/>
    </row>
    <row r="840799" spans="19:20">
      <c r="S840799" s="33"/>
      <c r="T840799" s="33"/>
    </row>
    <row r="840816" spans="19:20">
      <c r="S840816" s="33"/>
      <c r="T840816" s="33"/>
    </row>
    <row r="840833" spans="19:20">
      <c r="S840833" s="33"/>
      <c r="T840833" s="33"/>
    </row>
    <row r="840850" spans="19:20">
      <c r="S840850" s="33"/>
      <c r="T840850" s="33"/>
    </row>
    <row r="840867" spans="19:20">
      <c r="S840867" s="33"/>
      <c r="T840867" s="33"/>
    </row>
    <row r="840884" spans="19:20">
      <c r="S840884" s="33"/>
      <c r="T840884" s="33"/>
    </row>
    <row r="840901" spans="19:20">
      <c r="S840901" s="33"/>
      <c r="T840901" s="33"/>
    </row>
    <row r="840918" spans="19:20">
      <c r="S840918" s="33"/>
      <c r="T840918" s="33"/>
    </row>
    <row r="840935" spans="19:20">
      <c r="S840935" s="33"/>
      <c r="T840935" s="33"/>
    </row>
    <row r="840952" spans="19:20">
      <c r="S840952" s="33"/>
      <c r="T840952" s="33"/>
    </row>
    <row r="840969" spans="19:20">
      <c r="S840969" s="33"/>
      <c r="T840969" s="33"/>
    </row>
    <row r="840986" spans="19:20">
      <c r="S840986" s="33"/>
      <c r="T840986" s="33"/>
    </row>
    <row r="841003" spans="19:20">
      <c r="S841003" s="33"/>
      <c r="T841003" s="33"/>
    </row>
    <row r="841020" spans="19:20">
      <c r="S841020" s="33"/>
      <c r="T841020" s="33"/>
    </row>
    <row r="841037" spans="19:20">
      <c r="S841037" s="33"/>
      <c r="T841037" s="33"/>
    </row>
    <row r="841054" spans="19:20">
      <c r="S841054" s="33"/>
      <c r="T841054" s="33"/>
    </row>
    <row r="841071" spans="19:20">
      <c r="S841071" s="33"/>
      <c r="T841071" s="33"/>
    </row>
    <row r="841088" spans="19:20">
      <c r="S841088" s="33"/>
      <c r="T841088" s="33"/>
    </row>
    <row r="841105" spans="19:20">
      <c r="S841105" s="33"/>
      <c r="T841105" s="33"/>
    </row>
    <row r="841122" spans="19:20">
      <c r="S841122" s="33"/>
      <c r="T841122" s="33"/>
    </row>
    <row r="841139" spans="19:20">
      <c r="S841139" s="33"/>
      <c r="T841139" s="33"/>
    </row>
    <row r="841156" spans="19:20">
      <c r="S841156" s="33"/>
      <c r="T841156" s="33"/>
    </row>
    <row r="841173" spans="19:20">
      <c r="S841173" s="33"/>
      <c r="T841173" s="33"/>
    </row>
    <row r="841190" spans="19:20">
      <c r="S841190" s="33"/>
      <c r="T841190" s="33"/>
    </row>
    <row r="841207" spans="19:20">
      <c r="S841207" s="33"/>
      <c r="T841207" s="33"/>
    </row>
    <row r="841224" spans="19:20">
      <c r="S841224" s="33"/>
      <c r="T841224" s="33"/>
    </row>
    <row r="841241" spans="19:20">
      <c r="S841241" s="33"/>
      <c r="T841241" s="33"/>
    </row>
    <row r="841258" spans="19:20">
      <c r="S841258" s="33"/>
      <c r="T841258" s="33"/>
    </row>
    <row r="841275" spans="19:20">
      <c r="S841275" s="33"/>
      <c r="T841275" s="33"/>
    </row>
    <row r="841292" spans="19:20">
      <c r="S841292" s="33"/>
      <c r="T841292" s="33"/>
    </row>
    <row r="841309" spans="19:20">
      <c r="S841309" s="33"/>
      <c r="T841309" s="33"/>
    </row>
    <row r="841326" spans="19:20">
      <c r="S841326" s="33"/>
      <c r="T841326" s="33"/>
    </row>
    <row r="841343" spans="19:20">
      <c r="S841343" s="33"/>
      <c r="T841343" s="33"/>
    </row>
    <row r="841360" spans="19:20">
      <c r="S841360" s="33"/>
      <c r="T841360" s="33"/>
    </row>
    <row r="841377" spans="19:20">
      <c r="S841377" s="33"/>
      <c r="T841377" s="33"/>
    </row>
    <row r="841394" spans="19:20">
      <c r="S841394" s="33"/>
      <c r="T841394" s="33"/>
    </row>
    <row r="841411" spans="19:20">
      <c r="S841411" s="33"/>
      <c r="T841411" s="33"/>
    </row>
    <row r="841428" spans="19:20">
      <c r="S841428" s="33"/>
      <c r="T841428" s="33"/>
    </row>
    <row r="841445" spans="19:20">
      <c r="S841445" s="33"/>
      <c r="T841445" s="33"/>
    </row>
    <row r="841462" spans="19:20">
      <c r="S841462" s="33"/>
      <c r="T841462" s="33"/>
    </row>
    <row r="841479" spans="19:20">
      <c r="S841479" s="33"/>
      <c r="T841479" s="33"/>
    </row>
    <row r="841496" spans="19:20">
      <c r="S841496" s="33"/>
      <c r="T841496" s="33"/>
    </row>
    <row r="841513" spans="19:20">
      <c r="S841513" s="33"/>
      <c r="T841513" s="33"/>
    </row>
    <row r="841530" spans="19:20">
      <c r="S841530" s="33"/>
      <c r="T841530" s="33"/>
    </row>
    <row r="841547" spans="19:20">
      <c r="S841547" s="33"/>
      <c r="T841547" s="33"/>
    </row>
    <row r="841564" spans="19:20">
      <c r="S841564" s="33"/>
      <c r="T841564" s="33"/>
    </row>
    <row r="841581" spans="19:20">
      <c r="S841581" s="33"/>
      <c r="T841581" s="33"/>
    </row>
    <row r="841598" spans="19:20">
      <c r="S841598" s="33"/>
      <c r="T841598" s="33"/>
    </row>
    <row r="841615" spans="19:20">
      <c r="S841615" s="33"/>
      <c r="T841615" s="33"/>
    </row>
    <row r="841632" spans="19:20">
      <c r="S841632" s="33"/>
      <c r="T841632" s="33"/>
    </row>
    <row r="841649" spans="19:20">
      <c r="S841649" s="33"/>
      <c r="T841649" s="33"/>
    </row>
    <row r="841666" spans="19:20">
      <c r="S841666" s="33"/>
      <c r="T841666" s="33"/>
    </row>
    <row r="841683" spans="19:20">
      <c r="S841683" s="33"/>
      <c r="T841683" s="33"/>
    </row>
    <row r="841700" spans="19:20">
      <c r="S841700" s="33"/>
      <c r="T841700" s="33"/>
    </row>
    <row r="841717" spans="19:20">
      <c r="S841717" s="33"/>
      <c r="T841717" s="33"/>
    </row>
    <row r="841734" spans="19:20">
      <c r="S841734" s="33"/>
      <c r="T841734" s="33"/>
    </row>
    <row r="841751" spans="19:20">
      <c r="S841751" s="33"/>
      <c r="T841751" s="33"/>
    </row>
    <row r="841768" spans="19:20">
      <c r="S841768" s="33"/>
      <c r="T841768" s="33"/>
    </row>
    <row r="841785" spans="19:20">
      <c r="S841785" s="33"/>
      <c r="T841785" s="33"/>
    </row>
    <row r="841802" spans="19:20">
      <c r="S841802" s="33"/>
      <c r="T841802" s="33"/>
    </row>
    <row r="841819" spans="19:20">
      <c r="S841819" s="33"/>
      <c r="T841819" s="33"/>
    </row>
    <row r="841836" spans="19:20">
      <c r="S841836" s="33"/>
      <c r="T841836" s="33"/>
    </row>
    <row r="841853" spans="19:20">
      <c r="S841853" s="33"/>
      <c r="T841853" s="33"/>
    </row>
    <row r="841870" spans="19:20">
      <c r="S841870" s="33"/>
      <c r="T841870" s="33"/>
    </row>
    <row r="841887" spans="19:20">
      <c r="S841887" s="33"/>
      <c r="T841887" s="33"/>
    </row>
    <row r="841904" spans="19:20">
      <c r="S841904" s="33"/>
      <c r="T841904" s="33"/>
    </row>
    <row r="841921" spans="19:20">
      <c r="S841921" s="33"/>
      <c r="T841921" s="33"/>
    </row>
    <row r="841938" spans="19:20">
      <c r="S841938" s="33"/>
      <c r="T841938" s="33"/>
    </row>
    <row r="841955" spans="19:20">
      <c r="S841955" s="33"/>
      <c r="T841955" s="33"/>
    </row>
    <row r="841972" spans="19:20">
      <c r="S841972" s="33"/>
      <c r="T841972" s="33"/>
    </row>
    <row r="841989" spans="19:20">
      <c r="S841989" s="33"/>
      <c r="T841989" s="33"/>
    </row>
    <row r="842006" spans="19:20">
      <c r="S842006" s="33"/>
      <c r="T842006" s="33"/>
    </row>
    <row r="842023" spans="19:20">
      <c r="S842023" s="33"/>
      <c r="T842023" s="33"/>
    </row>
    <row r="842040" spans="19:20">
      <c r="S842040" s="33"/>
      <c r="T842040" s="33"/>
    </row>
    <row r="842057" spans="19:20">
      <c r="S842057" s="33"/>
      <c r="T842057" s="33"/>
    </row>
    <row r="842074" spans="19:20">
      <c r="S842074" s="33"/>
      <c r="T842074" s="33"/>
    </row>
    <row r="842091" spans="19:20">
      <c r="S842091" s="33"/>
      <c r="T842091" s="33"/>
    </row>
    <row r="842108" spans="19:20">
      <c r="S842108" s="33"/>
      <c r="T842108" s="33"/>
    </row>
    <row r="842125" spans="19:20">
      <c r="S842125" s="33"/>
      <c r="T842125" s="33"/>
    </row>
    <row r="842142" spans="19:20">
      <c r="S842142" s="33"/>
      <c r="T842142" s="33"/>
    </row>
    <row r="842159" spans="19:20">
      <c r="S842159" s="33"/>
      <c r="T842159" s="33"/>
    </row>
    <row r="842176" spans="19:20">
      <c r="S842176" s="33"/>
      <c r="T842176" s="33"/>
    </row>
    <row r="842193" spans="19:20">
      <c r="S842193" s="33"/>
      <c r="T842193" s="33"/>
    </row>
    <row r="842210" spans="19:20">
      <c r="S842210" s="33"/>
      <c r="T842210" s="33"/>
    </row>
    <row r="842227" spans="19:20">
      <c r="S842227" s="33"/>
      <c r="T842227" s="33"/>
    </row>
    <row r="842244" spans="19:20">
      <c r="S842244" s="33"/>
      <c r="T842244" s="33"/>
    </row>
    <row r="842261" spans="19:20">
      <c r="S842261" s="33"/>
      <c r="T842261" s="33"/>
    </row>
    <row r="842278" spans="19:20">
      <c r="S842278" s="33"/>
      <c r="T842278" s="33"/>
    </row>
    <row r="842295" spans="19:20">
      <c r="S842295" s="33"/>
      <c r="T842295" s="33"/>
    </row>
    <row r="842312" spans="19:20">
      <c r="S842312" s="33"/>
      <c r="T842312" s="33"/>
    </row>
    <row r="842329" spans="19:20">
      <c r="S842329" s="33"/>
      <c r="T842329" s="33"/>
    </row>
    <row r="842346" spans="19:20">
      <c r="S842346" s="33"/>
      <c r="T842346" s="33"/>
    </row>
    <row r="842363" spans="19:20">
      <c r="S842363" s="33"/>
      <c r="T842363" s="33"/>
    </row>
    <row r="842380" spans="19:20">
      <c r="S842380" s="33"/>
      <c r="T842380" s="33"/>
    </row>
    <row r="842397" spans="19:20">
      <c r="S842397" s="33"/>
      <c r="T842397" s="33"/>
    </row>
    <row r="842414" spans="19:20">
      <c r="S842414" s="33"/>
      <c r="T842414" s="33"/>
    </row>
    <row r="842431" spans="19:20">
      <c r="S842431" s="33"/>
      <c r="T842431" s="33"/>
    </row>
    <row r="842448" spans="19:20">
      <c r="S842448" s="33"/>
      <c r="T842448" s="33"/>
    </row>
    <row r="842465" spans="19:20">
      <c r="S842465" s="33"/>
      <c r="T842465" s="33"/>
    </row>
    <row r="842482" spans="19:20">
      <c r="S842482" s="33"/>
      <c r="T842482" s="33"/>
    </row>
    <row r="842499" spans="19:20">
      <c r="S842499" s="33"/>
      <c r="T842499" s="33"/>
    </row>
    <row r="842516" spans="19:20">
      <c r="S842516" s="33"/>
      <c r="T842516" s="33"/>
    </row>
    <row r="842533" spans="19:20">
      <c r="S842533" s="33"/>
      <c r="T842533" s="33"/>
    </row>
    <row r="842550" spans="19:20">
      <c r="S842550" s="33"/>
      <c r="T842550" s="33"/>
    </row>
    <row r="842567" spans="19:20">
      <c r="S842567" s="33"/>
      <c r="T842567" s="33"/>
    </row>
    <row r="842584" spans="19:20">
      <c r="S842584" s="33"/>
      <c r="T842584" s="33"/>
    </row>
    <row r="842601" spans="19:20">
      <c r="S842601" s="33"/>
      <c r="T842601" s="33"/>
    </row>
    <row r="842618" spans="19:20">
      <c r="S842618" s="33"/>
      <c r="T842618" s="33"/>
    </row>
    <row r="842635" spans="19:20">
      <c r="S842635" s="33"/>
      <c r="T842635" s="33"/>
    </row>
    <row r="842652" spans="19:20">
      <c r="S842652" s="33"/>
      <c r="T842652" s="33"/>
    </row>
    <row r="842669" spans="19:20">
      <c r="S842669" s="33"/>
      <c r="T842669" s="33"/>
    </row>
    <row r="842686" spans="19:20">
      <c r="S842686" s="33"/>
      <c r="T842686" s="33"/>
    </row>
    <row r="842703" spans="19:20">
      <c r="S842703" s="33"/>
      <c r="T842703" s="33"/>
    </row>
    <row r="842720" spans="19:20">
      <c r="S842720" s="33"/>
      <c r="T842720" s="33"/>
    </row>
    <row r="842737" spans="19:20">
      <c r="S842737" s="33"/>
      <c r="T842737" s="33"/>
    </row>
    <row r="842754" spans="19:20">
      <c r="S842754" s="33"/>
      <c r="T842754" s="33"/>
    </row>
    <row r="842771" spans="19:20">
      <c r="S842771" s="33"/>
      <c r="T842771" s="33"/>
    </row>
    <row r="842788" spans="19:20">
      <c r="S842788" s="33"/>
      <c r="T842788" s="33"/>
    </row>
    <row r="842805" spans="19:20">
      <c r="S842805" s="33"/>
      <c r="T842805" s="33"/>
    </row>
    <row r="842822" spans="19:20">
      <c r="S842822" s="33"/>
      <c r="T842822" s="33"/>
    </row>
    <row r="842839" spans="19:20">
      <c r="S842839" s="33"/>
      <c r="T842839" s="33"/>
    </row>
    <row r="842856" spans="19:20">
      <c r="S842856" s="33"/>
      <c r="T842856" s="33"/>
    </row>
    <row r="842873" spans="19:20">
      <c r="S842873" s="33"/>
      <c r="T842873" s="33"/>
    </row>
    <row r="842890" spans="19:20">
      <c r="S842890" s="33"/>
      <c r="T842890" s="33"/>
    </row>
    <row r="842907" spans="19:20">
      <c r="S842907" s="33"/>
      <c r="T842907" s="33"/>
    </row>
    <row r="842924" spans="19:20">
      <c r="S842924" s="33"/>
      <c r="T842924" s="33"/>
    </row>
    <row r="842941" spans="19:20">
      <c r="S842941" s="33"/>
      <c r="T842941" s="33"/>
    </row>
    <row r="842958" spans="19:20">
      <c r="S842958" s="33"/>
      <c r="T842958" s="33"/>
    </row>
    <row r="842975" spans="19:20">
      <c r="S842975" s="33"/>
      <c r="T842975" s="33"/>
    </row>
    <row r="842992" spans="19:20">
      <c r="S842992" s="33"/>
      <c r="T842992" s="33"/>
    </row>
    <row r="843009" spans="19:20">
      <c r="S843009" s="33"/>
      <c r="T843009" s="33"/>
    </row>
    <row r="843026" spans="19:20">
      <c r="S843026" s="33"/>
      <c r="T843026" s="33"/>
    </row>
    <row r="843043" spans="19:20">
      <c r="S843043" s="33"/>
      <c r="T843043" s="33"/>
    </row>
    <row r="843060" spans="19:20">
      <c r="S843060" s="33"/>
      <c r="T843060" s="33"/>
    </row>
    <row r="843077" spans="19:20">
      <c r="S843077" s="33"/>
      <c r="T843077" s="33"/>
    </row>
    <row r="843094" spans="19:20">
      <c r="S843094" s="33"/>
      <c r="T843094" s="33"/>
    </row>
    <row r="843111" spans="19:20">
      <c r="S843111" s="33"/>
      <c r="T843111" s="33"/>
    </row>
    <row r="843128" spans="19:20">
      <c r="S843128" s="33"/>
      <c r="T843128" s="33"/>
    </row>
    <row r="843145" spans="19:20">
      <c r="S843145" s="33"/>
      <c r="T843145" s="33"/>
    </row>
    <row r="843162" spans="19:20">
      <c r="S843162" s="33"/>
      <c r="T843162" s="33"/>
    </row>
    <row r="843179" spans="19:20">
      <c r="S843179" s="33"/>
      <c r="T843179" s="33"/>
    </row>
    <row r="843196" spans="19:20">
      <c r="S843196" s="33"/>
      <c r="T843196" s="33"/>
    </row>
    <row r="843213" spans="19:20">
      <c r="S843213" s="33"/>
      <c r="T843213" s="33"/>
    </row>
    <row r="843230" spans="19:20">
      <c r="S843230" s="33"/>
      <c r="T843230" s="33"/>
    </row>
    <row r="843247" spans="19:20">
      <c r="S843247" s="33"/>
      <c r="T843247" s="33"/>
    </row>
    <row r="843264" spans="19:20">
      <c r="S843264" s="33"/>
      <c r="T843264" s="33"/>
    </row>
    <row r="843281" spans="19:20">
      <c r="S843281" s="33"/>
      <c r="T843281" s="33"/>
    </row>
    <row r="843298" spans="19:20">
      <c r="S843298" s="33"/>
      <c r="T843298" s="33"/>
    </row>
    <row r="843315" spans="19:20">
      <c r="S843315" s="33"/>
      <c r="T843315" s="33"/>
    </row>
    <row r="843332" spans="19:20">
      <c r="S843332" s="33"/>
      <c r="T843332" s="33"/>
    </row>
    <row r="843349" spans="19:20">
      <c r="S843349" s="33"/>
      <c r="T843349" s="33"/>
    </row>
    <row r="843366" spans="19:20">
      <c r="S843366" s="33"/>
      <c r="T843366" s="33"/>
    </row>
    <row r="843383" spans="19:20">
      <c r="S843383" s="33"/>
      <c r="T843383" s="33"/>
    </row>
    <row r="843400" spans="19:20">
      <c r="S843400" s="33"/>
      <c r="T843400" s="33"/>
    </row>
    <row r="843417" spans="19:20">
      <c r="S843417" s="33"/>
      <c r="T843417" s="33"/>
    </row>
    <row r="843434" spans="19:20">
      <c r="S843434" s="33"/>
      <c r="T843434" s="33"/>
    </row>
    <row r="843451" spans="19:20">
      <c r="S843451" s="33"/>
      <c r="T843451" s="33"/>
    </row>
    <row r="843468" spans="19:20">
      <c r="S843468" s="33"/>
      <c r="T843468" s="33"/>
    </row>
    <row r="843485" spans="19:20">
      <c r="S843485" s="33"/>
      <c r="T843485" s="33"/>
    </row>
    <row r="843502" spans="19:20">
      <c r="S843502" s="33"/>
      <c r="T843502" s="33"/>
    </row>
    <row r="843519" spans="19:20">
      <c r="S843519" s="33"/>
      <c r="T843519" s="33"/>
    </row>
    <row r="843536" spans="19:20">
      <c r="S843536" s="33"/>
      <c r="T843536" s="33"/>
    </row>
    <row r="843553" spans="19:20">
      <c r="S843553" s="33"/>
      <c r="T843553" s="33"/>
    </row>
    <row r="843570" spans="19:20">
      <c r="S843570" s="33"/>
      <c r="T843570" s="33"/>
    </row>
    <row r="843587" spans="19:20">
      <c r="S843587" s="33"/>
      <c r="T843587" s="33"/>
    </row>
    <row r="843604" spans="19:20">
      <c r="S843604" s="33"/>
      <c r="T843604" s="33"/>
    </row>
    <row r="843621" spans="19:20">
      <c r="S843621" s="33"/>
      <c r="T843621" s="33"/>
    </row>
    <row r="843638" spans="19:20">
      <c r="S843638" s="33"/>
      <c r="T843638" s="33"/>
    </row>
    <row r="843655" spans="19:20">
      <c r="S843655" s="33"/>
      <c r="T843655" s="33"/>
    </row>
    <row r="843672" spans="19:20">
      <c r="S843672" s="33"/>
      <c r="T843672" s="33"/>
    </row>
    <row r="843689" spans="19:20">
      <c r="S843689" s="33"/>
      <c r="T843689" s="33"/>
    </row>
    <row r="843706" spans="19:20">
      <c r="S843706" s="33"/>
      <c r="T843706" s="33"/>
    </row>
    <row r="843723" spans="19:20">
      <c r="S843723" s="33"/>
      <c r="T843723" s="33"/>
    </row>
    <row r="843740" spans="19:20">
      <c r="S843740" s="33"/>
      <c r="T843740" s="33"/>
    </row>
    <row r="843757" spans="19:20">
      <c r="S843757" s="33"/>
      <c r="T843757" s="33"/>
    </row>
    <row r="843774" spans="19:20">
      <c r="S843774" s="33"/>
      <c r="T843774" s="33"/>
    </row>
    <row r="843791" spans="19:20">
      <c r="S843791" s="33"/>
      <c r="T843791" s="33"/>
    </row>
    <row r="843808" spans="19:20">
      <c r="S843808" s="33"/>
      <c r="T843808" s="33"/>
    </row>
    <row r="843825" spans="19:20">
      <c r="S843825" s="33"/>
      <c r="T843825" s="33"/>
    </row>
    <row r="843842" spans="19:20">
      <c r="S843842" s="33"/>
      <c r="T843842" s="33"/>
    </row>
    <row r="843859" spans="19:20">
      <c r="S843859" s="33"/>
      <c r="T843859" s="33"/>
    </row>
    <row r="843876" spans="19:20">
      <c r="S843876" s="33"/>
      <c r="T843876" s="33"/>
    </row>
    <row r="843893" spans="19:20">
      <c r="S843893" s="33"/>
      <c r="T843893" s="33"/>
    </row>
    <row r="843910" spans="19:20">
      <c r="S843910" s="33"/>
      <c r="T843910" s="33"/>
    </row>
    <row r="843927" spans="19:20">
      <c r="S843927" s="33"/>
      <c r="T843927" s="33"/>
    </row>
    <row r="843944" spans="19:20">
      <c r="S843944" s="33"/>
      <c r="T843944" s="33"/>
    </row>
    <row r="843961" spans="19:20">
      <c r="S843961" s="33"/>
      <c r="T843961" s="33"/>
    </row>
    <row r="843978" spans="19:20">
      <c r="S843978" s="33"/>
      <c r="T843978" s="33"/>
    </row>
    <row r="843995" spans="19:20">
      <c r="S843995" s="33"/>
      <c r="T843995" s="33"/>
    </row>
    <row r="844012" spans="19:20">
      <c r="S844012" s="33"/>
      <c r="T844012" s="33"/>
    </row>
    <row r="844029" spans="19:20">
      <c r="S844029" s="33"/>
      <c r="T844029" s="33"/>
    </row>
    <row r="844046" spans="19:20">
      <c r="S844046" s="33"/>
      <c r="T844046" s="33"/>
    </row>
    <row r="844063" spans="19:20">
      <c r="S844063" s="33"/>
      <c r="T844063" s="33"/>
    </row>
    <row r="844080" spans="19:20">
      <c r="S844080" s="33"/>
      <c r="T844080" s="33"/>
    </row>
    <row r="844097" spans="19:20">
      <c r="S844097" s="33"/>
      <c r="T844097" s="33"/>
    </row>
    <row r="844114" spans="19:20">
      <c r="S844114" s="33"/>
      <c r="T844114" s="33"/>
    </row>
    <row r="844131" spans="19:20">
      <c r="S844131" s="33"/>
      <c r="T844131" s="33"/>
    </row>
    <row r="844148" spans="19:20">
      <c r="S844148" s="33"/>
      <c r="T844148" s="33"/>
    </row>
    <row r="844165" spans="19:20">
      <c r="S844165" s="33"/>
      <c r="T844165" s="33"/>
    </row>
    <row r="844182" spans="19:20">
      <c r="S844182" s="33"/>
      <c r="T844182" s="33"/>
    </row>
    <row r="844199" spans="19:20">
      <c r="S844199" s="33"/>
      <c r="T844199" s="33"/>
    </row>
    <row r="844216" spans="19:20">
      <c r="S844216" s="33"/>
      <c r="T844216" s="33"/>
    </row>
    <row r="844233" spans="19:20">
      <c r="S844233" s="33"/>
      <c r="T844233" s="33"/>
    </row>
    <row r="844250" spans="19:20">
      <c r="S844250" s="33"/>
      <c r="T844250" s="33"/>
    </row>
    <row r="844267" spans="19:20">
      <c r="S844267" s="33"/>
      <c r="T844267" s="33"/>
    </row>
    <row r="844284" spans="19:20">
      <c r="S844284" s="33"/>
      <c r="T844284" s="33"/>
    </row>
    <row r="844301" spans="19:20">
      <c r="S844301" s="33"/>
      <c r="T844301" s="33"/>
    </row>
    <row r="844318" spans="19:20">
      <c r="S844318" s="33"/>
      <c r="T844318" s="33"/>
    </row>
    <row r="844335" spans="19:20">
      <c r="S844335" s="33"/>
      <c r="T844335" s="33"/>
    </row>
    <row r="844352" spans="19:20">
      <c r="S844352" s="33"/>
      <c r="T844352" s="33"/>
    </row>
    <row r="844369" spans="19:20">
      <c r="S844369" s="33"/>
      <c r="T844369" s="33"/>
    </row>
    <row r="844386" spans="19:20">
      <c r="S844386" s="33"/>
      <c r="T844386" s="33"/>
    </row>
    <row r="844403" spans="19:20">
      <c r="S844403" s="33"/>
      <c r="T844403" s="33"/>
    </row>
    <row r="844420" spans="19:20">
      <c r="S844420" s="33"/>
      <c r="T844420" s="33"/>
    </row>
    <row r="844437" spans="19:20">
      <c r="S844437" s="33"/>
      <c r="T844437" s="33"/>
    </row>
    <row r="844454" spans="19:20">
      <c r="S844454" s="33"/>
      <c r="T844454" s="33"/>
    </row>
    <row r="844471" spans="19:20">
      <c r="S844471" s="33"/>
      <c r="T844471" s="33"/>
    </row>
    <row r="844488" spans="19:20">
      <c r="S844488" s="33"/>
      <c r="T844488" s="33"/>
    </row>
    <row r="844505" spans="19:20">
      <c r="S844505" s="33"/>
      <c r="T844505" s="33"/>
    </row>
    <row r="844522" spans="19:20">
      <c r="S844522" s="33"/>
      <c r="T844522" s="33"/>
    </row>
    <row r="844539" spans="19:20">
      <c r="S844539" s="33"/>
      <c r="T844539" s="33"/>
    </row>
    <row r="844556" spans="19:20">
      <c r="S844556" s="33"/>
      <c r="T844556" s="33"/>
    </row>
    <row r="844573" spans="19:20">
      <c r="S844573" s="33"/>
      <c r="T844573" s="33"/>
    </row>
    <row r="844590" spans="19:20">
      <c r="S844590" s="33"/>
      <c r="T844590" s="33"/>
    </row>
    <row r="844607" spans="19:20">
      <c r="S844607" s="33"/>
      <c r="T844607" s="33"/>
    </row>
    <row r="844624" spans="19:20">
      <c r="S844624" s="33"/>
      <c r="T844624" s="33"/>
    </row>
    <row r="844641" spans="19:20">
      <c r="S844641" s="33"/>
      <c r="T844641" s="33"/>
    </row>
    <row r="844658" spans="19:20">
      <c r="S844658" s="33"/>
      <c r="T844658" s="33"/>
    </row>
    <row r="844675" spans="19:20">
      <c r="S844675" s="33"/>
      <c r="T844675" s="33"/>
    </row>
    <row r="844692" spans="19:20">
      <c r="S844692" s="33"/>
      <c r="T844692" s="33"/>
    </row>
    <row r="844709" spans="19:20">
      <c r="S844709" s="33"/>
      <c r="T844709" s="33"/>
    </row>
    <row r="844726" spans="19:20">
      <c r="S844726" s="33"/>
      <c r="T844726" s="33"/>
    </row>
    <row r="844743" spans="19:20">
      <c r="S844743" s="33"/>
      <c r="T844743" s="33"/>
    </row>
    <row r="844760" spans="19:20">
      <c r="S844760" s="33"/>
      <c r="T844760" s="33"/>
    </row>
    <row r="844777" spans="19:20">
      <c r="S844777" s="33"/>
      <c r="T844777" s="33"/>
    </row>
    <row r="844794" spans="19:20">
      <c r="S844794" s="33"/>
      <c r="T844794" s="33"/>
    </row>
    <row r="844811" spans="19:20">
      <c r="S844811" s="33"/>
      <c r="T844811" s="33"/>
    </row>
    <row r="844828" spans="19:20">
      <c r="S844828" s="33"/>
      <c r="T844828" s="33"/>
    </row>
    <row r="844845" spans="19:20">
      <c r="S844845" s="33"/>
      <c r="T844845" s="33"/>
    </row>
    <row r="844862" spans="19:20">
      <c r="S844862" s="33"/>
      <c r="T844862" s="33"/>
    </row>
    <row r="844879" spans="19:20">
      <c r="S844879" s="33"/>
      <c r="T844879" s="33"/>
    </row>
    <row r="844896" spans="19:20">
      <c r="S844896" s="33"/>
      <c r="T844896" s="33"/>
    </row>
    <row r="844913" spans="19:20">
      <c r="S844913" s="33"/>
      <c r="T844913" s="33"/>
    </row>
    <row r="844930" spans="19:20">
      <c r="S844930" s="33"/>
      <c r="T844930" s="33"/>
    </row>
    <row r="844947" spans="19:20">
      <c r="S844947" s="33"/>
      <c r="T844947" s="33"/>
    </row>
    <row r="844964" spans="19:20">
      <c r="S844964" s="33"/>
      <c r="T844964" s="33"/>
    </row>
    <row r="844981" spans="19:20">
      <c r="S844981" s="33"/>
      <c r="T844981" s="33"/>
    </row>
    <row r="844998" spans="19:20">
      <c r="S844998" s="33"/>
      <c r="T844998" s="33"/>
    </row>
    <row r="845015" spans="19:20">
      <c r="S845015" s="33"/>
      <c r="T845015" s="33"/>
    </row>
    <row r="845032" spans="19:20">
      <c r="S845032" s="33"/>
      <c r="T845032" s="33"/>
    </row>
    <row r="845049" spans="19:20">
      <c r="S845049" s="33"/>
      <c r="T845049" s="33"/>
    </row>
    <row r="845066" spans="19:20">
      <c r="S845066" s="33"/>
      <c r="T845066" s="33"/>
    </row>
    <row r="845083" spans="19:20">
      <c r="S845083" s="33"/>
      <c r="T845083" s="33"/>
    </row>
    <row r="845100" spans="19:20">
      <c r="S845100" s="33"/>
      <c r="T845100" s="33"/>
    </row>
    <row r="845117" spans="19:20">
      <c r="S845117" s="33"/>
      <c r="T845117" s="33"/>
    </row>
    <row r="845134" spans="19:20">
      <c r="S845134" s="33"/>
      <c r="T845134" s="33"/>
    </row>
    <row r="845151" spans="19:20">
      <c r="S845151" s="33"/>
      <c r="T845151" s="33"/>
    </row>
    <row r="845168" spans="19:20">
      <c r="S845168" s="33"/>
      <c r="T845168" s="33"/>
    </row>
    <row r="845185" spans="19:20">
      <c r="S845185" s="33"/>
      <c r="T845185" s="33"/>
    </row>
    <row r="845202" spans="19:20">
      <c r="S845202" s="33"/>
      <c r="T845202" s="33"/>
    </row>
    <row r="845219" spans="19:20">
      <c r="S845219" s="33"/>
      <c r="T845219" s="33"/>
    </row>
    <row r="845236" spans="19:20">
      <c r="S845236" s="33"/>
      <c r="T845236" s="33"/>
    </row>
    <row r="845253" spans="19:20">
      <c r="S845253" s="33"/>
      <c r="T845253" s="33"/>
    </row>
    <row r="845270" spans="19:20">
      <c r="S845270" s="33"/>
      <c r="T845270" s="33"/>
    </row>
    <row r="845287" spans="19:20">
      <c r="S845287" s="33"/>
      <c r="T845287" s="33"/>
    </row>
    <row r="845304" spans="19:20">
      <c r="S845304" s="33"/>
      <c r="T845304" s="33"/>
    </row>
    <row r="845321" spans="19:20">
      <c r="S845321" s="33"/>
      <c r="T845321" s="33"/>
    </row>
    <row r="845338" spans="19:20">
      <c r="S845338" s="33"/>
      <c r="T845338" s="33"/>
    </row>
    <row r="845355" spans="19:20">
      <c r="S845355" s="33"/>
      <c r="T845355" s="33"/>
    </row>
    <row r="845372" spans="19:20">
      <c r="S845372" s="33"/>
      <c r="T845372" s="33"/>
    </row>
    <row r="845389" spans="19:20">
      <c r="S845389" s="33"/>
      <c r="T845389" s="33"/>
    </row>
    <row r="845406" spans="19:20">
      <c r="S845406" s="33"/>
      <c r="T845406" s="33"/>
    </row>
    <row r="845423" spans="19:20">
      <c r="S845423" s="33"/>
      <c r="T845423" s="33"/>
    </row>
    <row r="845440" spans="19:20">
      <c r="S845440" s="33"/>
      <c r="T845440" s="33"/>
    </row>
    <row r="845457" spans="19:20">
      <c r="S845457" s="33"/>
      <c r="T845457" s="33"/>
    </row>
    <row r="845474" spans="19:20">
      <c r="S845474" s="33"/>
      <c r="T845474" s="33"/>
    </row>
    <row r="845491" spans="19:20">
      <c r="S845491" s="33"/>
      <c r="T845491" s="33"/>
    </row>
    <row r="845508" spans="19:20">
      <c r="S845508" s="33"/>
      <c r="T845508" s="33"/>
    </row>
    <row r="845525" spans="19:20">
      <c r="S845525" s="33"/>
      <c r="T845525" s="33"/>
    </row>
    <row r="845542" spans="19:20">
      <c r="S845542" s="33"/>
      <c r="T845542" s="33"/>
    </row>
    <row r="845559" spans="19:20">
      <c r="S845559" s="33"/>
      <c r="T845559" s="33"/>
    </row>
    <row r="845576" spans="19:20">
      <c r="S845576" s="33"/>
      <c r="T845576" s="33"/>
    </row>
    <row r="845593" spans="19:20">
      <c r="S845593" s="33"/>
      <c r="T845593" s="33"/>
    </row>
    <row r="845610" spans="19:20">
      <c r="S845610" s="33"/>
      <c r="T845610" s="33"/>
    </row>
    <row r="845627" spans="19:20">
      <c r="S845627" s="33"/>
      <c r="T845627" s="33"/>
    </row>
    <row r="845644" spans="19:20">
      <c r="S845644" s="33"/>
      <c r="T845644" s="33"/>
    </row>
    <row r="845661" spans="19:20">
      <c r="S845661" s="33"/>
      <c r="T845661" s="33"/>
    </row>
    <row r="845678" spans="19:20">
      <c r="S845678" s="33"/>
      <c r="T845678" s="33"/>
    </row>
    <row r="845695" spans="19:20">
      <c r="S845695" s="33"/>
      <c r="T845695" s="33"/>
    </row>
    <row r="845712" spans="19:20">
      <c r="S845712" s="33"/>
      <c r="T845712" s="33"/>
    </row>
    <row r="845729" spans="19:20">
      <c r="S845729" s="33"/>
      <c r="T845729" s="33"/>
    </row>
    <row r="845746" spans="19:20">
      <c r="S845746" s="33"/>
      <c r="T845746" s="33"/>
    </row>
    <row r="845763" spans="19:20">
      <c r="S845763" s="33"/>
      <c r="T845763" s="33"/>
    </row>
    <row r="845780" spans="19:20">
      <c r="S845780" s="33"/>
      <c r="T845780" s="33"/>
    </row>
    <row r="845797" spans="19:20">
      <c r="S845797" s="33"/>
      <c r="T845797" s="33"/>
    </row>
    <row r="845814" spans="19:20">
      <c r="S845814" s="33"/>
      <c r="T845814" s="33"/>
    </row>
    <row r="845831" spans="19:20">
      <c r="S845831" s="33"/>
      <c r="T845831" s="33"/>
    </row>
    <row r="845848" spans="19:20">
      <c r="S845848" s="33"/>
      <c r="T845848" s="33"/>
    </row>
    <row r="845865" spans="19:20">
      <c r="S845865" s="33"/>
      <c r="T845865" s="33"/>
    </row>
    <row r="845882" spans="19:20">
      <c r="S845882" s="33"/>
      <c r="T845882" s="33"/>
    </row>
    <row r="845899" spans="19:20">
      <c r="S845899" s="33"/>
      <c r="T845899" s="33"/>
    </row>
    <row r="845916" spans="19:20">
      <c r="S845916" s="33"/>
      <c r="T845916" s="33"/>
    </row>
    <row r="845933" spans="19:20">
      <c r="S845933" s="33"/>
      <c r="T845933" s="33"/>
    </row>
    <row r="845950" spans="19:20">
      <c r="S845950" s="33"/>
      <c r="T845950" s="33"/>
    </row>
    <row r="845967" spans="19:20">
      <c r="S845967" s="33"/>
      <c r="T845967" s="33"/>
    </row>
    <row r="845984" spans="19:20">
      <c r="S845984" s="33"/>
      <c r="T845984" s="33"/>
    </row>
    <row r="846001" spans="19:20">
      <c r="S846001" s="33"/>
      <c r="T846001" s="33"/>
    </row>
    <row r="846018" spans="19:20">
      <c r="S846018" s="33"/>
      <c r="T846018" s="33"/>
    </row>
    <row r="846035" spans="19:20">
      <c r="S846035" s="33"/>
      <c r="T846035" s="33"/>
    </row>
    <row r="846052" spans="19:20">
      <c r="S846052" s="33"/>
      <c r="T846052" s="33"/>
    </row>
    <row r="846069" spans="19:20">
      <c r="S846069" s="33"/>
      <c r="T846069" s="33"/>
    </row>
    <row r="846086" spans="19:20">
      <c r="S846086" s="33"/>
      <c r="T846086" s="33"/>
    </row>
    <row r="846103" spans="19:20">
      <c r="S846103" s="33"/>
      <c r="T846103" s="33"/>
    </row>
    <row r="846120" spans="19:20">
      <c r="S846120" s="33"/>
      <c r="T846120" s="33"/>
    </row>
    <row r="846137" spans="19:20">
      <c r="S846137" s="33"/>
      <c r="T846137" s="33"/>
    </row>
    <row r="846154" spans="19:20">
      <c r="S846154" s="33"/>
      <c r="T846154" s="33"/>
    </row>
    <row r="846171" spans="19:20">
      <c r="S846171" s="33"/>
      <c r="T846171" s="33"/>
    </row>
    <row r="846188" spans="19:20">
      <c r="S846188" s="33"/>
      <c r="T846188" s="33"/>
    </row>
    <row r="846205" spans="19:20">
      <c r="S846205" s="33"/>
      <c r="T846205" s="33"/>
    </row>
    <row r="846222" spans="19:20">
      <c r="S846222" s="33"/>
      <c r="T846222" s="33"/>
    </row>
    <row r="846239" spans="19:20">
      <c r="S846239" s="33"/>
      <c r="T846239" s="33"/>
    </row>
    <row r="846256" spans="19:20">
      <c r="S846256" s="33"/>
      <c r="T846256" s="33"/>
    </row>
    <row r="846273" spans="19:20">
      <c r="S846273" s="33"/>
      <c r="T846273" s="33"/>
    </row>
    <row r="846290" spans="19:20">
      <c r="S846290" s="33"/>
      <c r="T846290" s="33"/>
    </row>
    <row r="846307" spans="19:20">
      <c r="S846307" s="33"/>
      <c r="T846307" s="33"/>
    </row>
    <row r="846324" spans="19:20">
      <c r="S846324" s="33"/>
      <c r="T846324" s="33"/>
    </row>
    <row r="846341" spans="19:20">
      <c r="S846341" s="33"/>
      <c r="T846341" s="33"/>
    </row>
    <row r="846358" spans="19:20">
      <c r="S846358" s="33"/>
      <c r="T846358" s="33"/>
    </row>
    <row r="846375" spans="19:20">
      <c r="S846375" s="33"/>
      <c r="T846375" s="33"/>
    </row>
    <row r="846392" spans="19:20">
      <c r="S846392" s="33"/>
      <c r="T846392" s="33"/>
    </row>
    <row r="846409" spans="19:20">
      <c r="S846409" s="33"/>
      <c r="T846409" s="33"/>
    </row>
    <row r="846426" spans="19:20">
      <c r="S846426" s="33"/>
      <c r="T846426" s="33"/>
    </row>
    <row r="846443" spans="19:20">
      <c r="S846443" s="33"/>
      <c r="T846443" s="33"/>
    </row>
    <row r="846460" spans="19:20">
      <c r="S846460" s="33"/>
      <c r="T846460" s="33"/>
    </row>
    <row r="846477" spans="19:20">
      <c r="S846477" s="33"/>
      <c r="T846477" s="33"/>
    </row>
    <row r="846494" spans="19:20">
      <c r="S846494" s="33"/>
      <c r="T846494" s="33"/>
    </row>
    <row r="846511" spans="19:20">
      <c r="S846511" s="33"/>
      <c r="T846511" s="33"/>
    </row>
    <row r="846528" spans="19:20">
      <c r="S846528" s="33"/>
      <c r="T846528" s="33"/>
    </row>
    <row r="846545" spans="19:20">
      <c r="S846545" s="33"/>
      <c r="T846545" s="33"/>
    </row>
    <row r="846562" spans="19:20">
      <c r="S846562" s="33"/>
      <c r="T846562" s="33"/>
    </row>
    <row r="846579" spans="19:20">
      <c r="S846579" s="33"/>
      <c r="T846579" s="33"/>
    </row>
    <row r="846596" spans="19:20">
      <c r="S846596" s="33"/>
      <c r="T846596" s="33"/>
    </row>
    <row r="846613" spans="19:20">
      <c r="S846613" s="33"/>
      <c r="T846613" s="33"/>
    </row>
    <row r="846630" spans="19:20">
      <c r="S846630" s="33"/>
      <c r="T846630" s="33"/>
    </row>
    <row r="846647" spans="19:20">
      <c r="S846647" s="33"/>
      <c r="T846647" s="33"/>
    </row>
    <row r="846664" spans="19:20">
      <c r="S846664" s="33"/>
      <c r="T846664" s="33"/>
    </row>
    <row r="846681" spans="19:20">
      <c r="S846681" s="33"/>
      <c r="T846681" s="33"/>
    </row>
    <row r="846698" spans="19:20">
      <c r="S846698" s="33"/>
      <c r="T846698" s="33"/>
    </row>
    <row r="846715" spans="19:20">
      <c r="S846715" s="33"/>
      <c r="T846715" s="33"/>
    </row>
    <row r="846732" spans="19:20">
      <c r="S846732" s="33"/>
      <c r="T846732" s="33"/>
    </row>
    <row r="846749" spans="19:20">
      <c r="S846749" s="33"/>
      <c r="T846749" s="33"/>
    </row>
    <row r="846766" spans="19:20">
      <c r="S846766" s="33"/>
      <c r="T846766" s="33"/>
    </row>
    <row r="846783" spans="19:20">
      <c r="S846783" s="33"/>
      <c r="T846783" s="33"/>
    </row>
    <row r="846800" spans="19:20">
      <c r="S846800" s="33"/>
      <c r="T846800" s="33"/>
    </row>
    <row r="846817" spans="19:20">
      <c r="S846817" s="33"/>
      <c r="T846817" s="33"/>
    </row>
    <row r="846834" spans="19:20">
      <c r="S846834" s="33"/>
      <c r="T846834" s="33"/>
    </row>
    <row r="846851" spans="19:20">
      <c r="S846851" s="33"/>
      <c r="T846851" s="33"/>
    </row>
    <row r="846868" spans="19:20">
      <c r="S846868" s="33"/>
      <c r="T846868" s="33"/>
    </row>
    <row r="846885" spans="19:20">
      <c r="S846885" s="33"/>
      <c r="T846885" s="33"/>
    </row>
    <row r="846902" spans="19:20">
      <c r="S846902" s="33"/>
      <c r="T846902" s="33"/>
    </row>
    <row r="846919" spans="19:20">
      <c r="S846919" s="33"/>
      <c r="T846919" s="33"/>
    </row>
    <row r="846936" spans="19:20">
      <c r="S846936" s="33"/>
      <c r="T846936" s="33"/>
    </row>
    <row r="846953" spans="19:20">
      <c r="S846953" s="33"/>
      <c r="T846953" s="33"/>
    </row>
    <row r="846970" spans="19:20">
      <c r="S846970" s="33"/>
      <c r="T846970" s="33"/>
    </row>
    <row r="846987" spans="19:20">
      <c r="S846987" s="33"/>
      <c r="T846987" s="33"/>
    </row>
    <row r="847004" spans="19:20">
      <c r="S847004" s="33"/>
      <c r="T847004" s="33"/>
    </row>
    <row r="847021" spans="19:20">
      <c r="S847021" s="33"/>
      <c r="T847021" s="33"/>
    </row>
    <row r="847038" spans="19:20">
      <c r="S847038" s="33"/>
      <c r="T847038" s="33"/>
    </row>
    <row r="847055" spans="19:20">
      <c r="S847055" s="33"/>
      <c r="T847055" s="33"/>
    </row>
    <row r="847072" spans="19:20">
      <c r="S847072" s="33"/>
      <c r="T847072" s="33"/>
    </row>
    <row r="847089" spans="19:20">
      <c r="S847089" s="33"/>
      <c r="T847089" s="33"/>
    </row>
    <row r="847106" spans="19:20">
      <c r="S847106" s="33"/>
      <c r="T847106" s="33"/>
    </row>
    <row r="847123" spans="19:20">
      <c r="S847123" s="33"/>
      <c r="T847123" s="33"/>
    </row>
    <row r="847140" spans="19:20">
      <c r="S847140" s="33"/>
      <c r="T847140" s="33"/>
    </row>
    <row r="847157" spans="19:20">
      <c r="S847157" s="33"/>
      <c r="T847157" s="33"/>
    </row>
    <row r="847174" spans="19:20">
      <c r="S847174" s="33"/>
      <c r="T847174" s="33"/>
    </row>
    <row r="847191" spans="19:20">
      <c r="S847191" s="33"/>
      <c r="T847191" s="33"/>
    </row>
    <row r="847208" spans="19:20">
      <c r="S847208" s="33"/>
      <c r="T847208" s="33"/>
    </row>
    <row r="847225" spans="19:20">
      <c r="S847225" s="33"/>
      <c r="T847225" s="33"/>
    </row>
    <row r="847242" spans="19:20">
      <c r="S847242" s="33"/>
      <c r="T847242" s="33"/>
    </row>
    <row r="847259" spans="19:20">
      <c r="S847259" s="33"/>
      <c r="T847259" s="33"/>
    </row>
    <row r="847276" spans="19:20">
      <c r="S847276" s="33"/>
      <c r="T847276" s="33"/>
    </row>
    <row r="847293" spans="19:20">
      <c r="S847293" s="33"/>
      <c r="T847293" s="33"/>
    </row>
    <row r="847310" spans="19:20">
      <c r="S847310" s="33"/>
      <c r="T847310" s="33"/>
    </row>
    <row r="847327" spans="19:20">
      <c r="S847327" s="33"/>
      <c r="T847327" s="33"/>
    </row>
    <row r="847344" spans="19:20">
      <c r="S847344" s="33"/>
      <c r="T847344" s="33"/>
    </row>
    <row r="847361" spans="19:20">
      <c r="S847361" s="33"/>
      <c r="T847361" s="33"/>
    </row>
    <row r="847378" spans="19:20">
      <c r="S847378" s="33"/>
      <c r="T847378" s="33"/>
    </row>
    <row r="847395" spans="19:20">
      <c r="S847395" s="33"/>
      <c r="T847395" s="33"/>
    </row>
    <row r="847412" spans="19:20">
      <c r="S847412" s="33"/>
      <c r="T847412" s="33"/>
    </row>
    <row r="847429" spans="19:20">
      <c r="S847429" s="33"/>
      <c r="T847429" s="33"/>
    </row>
    <row r="847446" spans="19:20">
      <c r="S847446" s="33"/>
      <c r="T847446" s="33"/>
    </row>
    <row r="847463" spans="19:20">
      <c r="S847463" s="33"/>
      <c r="T847463" s="33"/>
    </row>
    <row r="847480" spans="19:20">
      <c r="S847480" s="33"/>
      <c r="T847480" s="33"/>
    </row>
    <row r="847497" spans="19:20">
      <c r="S847497" s="33"/>
      <c r="T847497" s="33"/>
    </row>
    <row r="847514" spans="19:20">
      <c r="S847514" s="33"/>
      <c r="T847514" s="33"/>
    </row>
    <row r="847531" spans="19:20">
      <c r="S847531" s="33"/>
      <c r="T847531" s="33"/>
    </row>
    <row r="847548" spans="19:20">
      <c r="S847548" s="33"/>
      <c r="T847548" s="33"/>
    </row>
    <row r="847565" spans="19:20">
      <c r="S847565" s="33"/>
      <c r="T847565" s="33"/>
    </row>
    <row r="847582" spans="19:20">
      <c r="S847582" s="33"/>
      <c r="T847582" s="33"/>
    </row>
    <row r="847599" spans="19:20">
      <c r="S847599" s="33"/>
      <c r="T847599" s="33"/>
    </row>
    <row r="847616" spans="19:20">
      <c r="S847616" s="33"/>
      <c r="T847616" s="33"/>
    </row>
    <row r="847633" spans="19:20">
      <c r="S847633" s="33"/>
      <c r="T847633" s="33"/>
    </row>
    <row r="847650" spans="19:20">
      <c r="S847650" s="33"/>
      <c r="T847650" s="33"/>
    </row>
    <row r="847667" spans="19:20">
      <c r="S847667" s="33"/>
      <c r="T847667" s="33"/>
    </row>
    <row r="847684" spans="19:20">
      <c r="S847684" s="33"/>
      <c r="T847684" s="33"/>
    </row>
    <row r="847701" spans="19:20">
      <c r="S847701" s="33"/>
      <c r="T847701" s="33"/>
    </row>
    <row r="847718" spans="19:20">
      <c r="S847718" s="33"/>
      <c r="T847718" s="33"/>
    </row>
    <row r="847735" spans="19:20">
      <c r="S847735" s="33"/>
      <c r="T847735" s="33"/>
    </row>
    <row r="847752" spans="19:20">
      <c r="S847752" s="33"/>
      <c r="T847752" s="33"/>
    </row>
    <row r="847769" spans="19:20">
      <c r="S847769" s="33"/>
      <c r="T847769" s="33"/>
    </row>
    <row r="847786" spans="19:20">
      <c r="S847786" s="33"/>
      <c r="T847786" s="33"/>
    </row>
    <row r="847803" spans="19:20">
      <c r="S847803" s="33"/>
      <c r="T847803" s="33"/>
    </row>
    <row r="847820" spans="19:20">
      <c r="S847820" s="33"/>
      <c r="T847820" s="33"/>
    </row>
    <row r="847837" spans="19:20">
      <c r="S847837" s="33"/>
      <c r="T847837" s="33"/>
    </row>
    <row r="847854" spans="19:20">
      <c r="S847854" s="33"/>
      <c r="T847854" s="33"/>
    </row>
    <row r="847871" spans="19:20">
      <c r="S847871" s="33"/>
      <c r="T847871" s="33"/>
    </row>
    <row r="847888" spans="19:20">
      <c r="S847888" s="33"/>
      <c r="T847888" s="33"/>
    </row>
    <row r="847905" spans="19:20">
      <c r="S847905" s="33"/>
      <c r="T847905" s="33"/>
    </row>
    <row r="847922" spans="19:20">
      <c r="S847922" s="33"/>
      <c r="T847922" s="33"/>
    </row>
    <row r="847939" spans="19:20">
      <c r="S847939" s="33"/>
      <c r="T847939" s="33"/>
    </row>
    <row r="847956" spans="19:20">
      <c r="S847956" s="33"/>
      <c r="T847956" s="33"/>
    </row>
    <row r="847973" spans="19:20">
      <c r="S847973" s="33"/>
      <c r="T847973" s="33"/>
    </row>
    <row r="847990" spans="19:20">
      <c r="S847990" s="33"/>
      <c r="T847990" s="33"/>
    </row>
    <row r="848007" spans="19:20">
      <c r="S848007" s="33"/>
      <c r="T848007" s="33"/>
    </row>
    <row r="848024" spans="19:20">
      <c r="S848024" s="33"/>
      <c r="T848024" s="33"/>
    </row>
    <row r="848041" spans="19:20">
      <c r="S848041" s="33"/>
      <c r="T848041" s="33"/>
    </row>
    <row r="848058" spans="19:20">
      <c r="S848058" s="33"/>
      <c r="T848058" s="33"/>
    </row>
    <row r="848075" spans="19:20">
      <c r="S848075" s="33"/>
      <c r="T848075" s="33"/>
    </row>
    <row r="848092" spans="19:20">
      <c r="S848092" s="33"/>
      <c r="T848092" s="33"/>
    </row>
    <row r="848109" spans="19:20">
      <c r="S848109" s="33"/>
      <c r="T848109" s="33"/>
    </row>
    <row r="848126" spans="19:20">
      <c r="S848126" s="33"/>
      <c r="T848126" s="33"/>
    </row>
    <row r="848143" spans="19:20">
      <c r="S848143" s="33"/>
      <c r="T848143" s="33"/>
    </row>
    <row r="848160" spans="19:20">
      <c r="S848160" s="33"/>
      <c r="T848160" s="33"/>
    </row>
    <row r="848177" spans="19:20">
      <c r="S848177" s="33"/>
      <c r="T848177" s="33"/>
    </row>
    <row r="848194" spans="19:20">
      <c r="S848194" s="33"/>
      <c r="T848194" s="33"/>
    </row>
    <row r="848211" spans="19:20">
      <c r="S848211" s="33"/>
      <c r="T848211" s="33"/>
    </row>
    <row r="848228" spans="19:20">
      <c r="S848228" s="33"/>
      <c r="T848228" s="33"/>
    </row>
    <row r="848245" spans="19:20">
      <c r="S848245" s="33"/>
      <c r="T848245" s="33"/>
    </row>
    <row r="848262" spans="19:20">
      <c r="S848262" s="33"/>
      <c r="T848262" s="33"/>
    </row>
    <row r="848279" spans="19:20">
      <c r="S848279" s="33"/>
      <c r="T848279" s="33"/>
    </row>
    <row r="848296" spans="19:20">
      <c r="S848296" s="33"/>
      <c r="T848296" s="33"/>
    </row>
    <row r="848313" spans="19:20">
      <c r="S848313" s="33"/>
      <c r="T848313" s="33"/>
    </row>
    <row r="848330" spans="19:20">
      <c r="S848330" s="33"/>
      <c r="T848330" s="33"/>
    </row>
    <row r="848347" spans="19:20">
      <c r="S848347" s="33"/>
      <c r="T848347" s="33"/>
    </row>
    <row r="848364" spans="19:20">
      <c r="S848364" s="33"/>
      <c r="T848364" s="33"/>
    </row>
    <row r="848381" spans="19:20">
      <c r="S848381" s="33"/>
      <c r="T848381" s="33"/>
    </row>
    <row r="848398" spans="19:20">
      <c r="S848398" s="33"/>
      <c r="T848398" s="33"/>
    </row>
    <row r="848415" spans="19:20">
      <c r="S848415" s="33"/>
      <c r="T848415" s="33"/>
    </row>
    <row r="848432" spans="19:20">
      <c r="S848432" s="33"/>
      <c r="T848432" s="33"/>
    </row>
    <row r="848449" spans="19:20">
      <c r="S848449" s="33"/>
      <c r="T848449" s="33"/>
    </row>
    <row r="848466" spans="19:20">
      <c r="S848466" s="33"/>
      <c r="T848466" s="33"/>
    </row>
    <row r="848483" spans="19:20">
      <c r="S848483" s="33"/>
      <c r="T848483" s="33"/>
    </row>
    <row r="848500" spans="19:20">
      <c r="S848500" s="33"/>
      <c r="T848500" s="33"/>
    </row>
    <row r="848517" spans="19:20">
      <c r="S848517" s="33"/>
      <c r="T848517" s="33"/>
    </row>
    <row r="848534" spans="19:20">
      <c r="S848534" s="33"/>
      <c r="T848534" s="33"/>
    </row>
    <row r="848551" spans="19:20">
      <c r="S848551" s="33"/>
      <c r="T848551" s="33"/>
    </row>
    <row r="848568" spans="19:20">
      <c r="S848568" s="33"/>
      <c r="T848568" s="33"/>
    </row>
    <row r="848585" spans="19:20">
      <c r="S848585" s="33"/>
      <c r="T848585" s="33"/>
    </row>
    <row r="848602" spans="19:20">
      <c r="S848602" s="33"/>
      <c r="T848602" s="33"/>
    </row>
    <row r="848619" spans="19:20">
      <c r="S848619" s="33"/>
      <c r="T848619" s="33"/>
    </row>
    <row r="848636" spans="19:20">
      <c r="S848636" s="33"/>
      <c r="T848636" s="33"/>
    </row>
    <row r="848653" spans="19:20">
      <c r="S848653" s="33"/>
      <c r="T848653" s="33"/>
    </row>
    <row r="848670" spans="19:20">
      <c r="S848670" s="33"/>
      <c r="T848670" s="33"/>
    </row>
    <row r="848687" spans="19:20">
      <c r="S848687" s="33"/>
      <c r="T848687" s="33"/>
    </row>
    <row r="848704" spans="19:20">
      <c r="S848704" s="33"/>
      <c r="T848704" s="33"/>
    </row>
    <row r="848721" spans="19:20">
      <c r="S848721" s="33"/>
      <c r="T848721" s="33"/>
    </row>
    <row r="848738" spans="19:20">
      <c r="S848738" s="33"/>
      <c r="T848738" s="33"/>
    </row>
    <row r="848755" spans="19:20">
      <c r="S848755" s="33"/>
      <c r="T848755" s="33"/>
    </row>
    <row r="848772" spans="19:20">
      <c r="S848772" s="33"/>
      <c r="T848772" s="33"/>
    </row>
    <row r="848789" spans="19:20">
      <c r="S848789" s="33"/>
      <c r="T848789" s="33"/>
    </row>
    <row r="848806" spans="19:20">
      <c r="S848806" s="33"/>
      <c r="T848806" s="33"/>
    </row>
    <row r="848823" spans="19:20">
      <c r="S848823" s="33"/>
      <c r="T848823" s="33"/>
    </row>
    <row r="848840" spans="19:20">
      <c r="S848840" s="33"/>
      <c r="T848840" s="33"/>
    </row>
    <row r="848857" spans="19:20">
      <c r="S848857" s="33"/>
      <c r="T848857" s="33"/>
    </row>
    <row r="848874" spans="19:20">
      <c r="S848874" s="33"/>
      <c r="T848874" s="33"/>
    </row>
    <row r="848891" spans="19:20">
      <c r="S848891" s="33"/>
      <c r="T848891" s="33"/>
    </row>
    <row r="848908" spans="19:20">
      <c r="S848908" s="33"/>
      <c r="T848908" s="33"/>
    </row>
    <row r="848925" spans="19:20">
      <c r="S848925" s="33"/>
      <c r="T848925" s="33"/>
    </row>
    <row r="848942" spans="19:20">
      <c r="S848942" s="33"/>
      <c r="T848942" s="33"/>
    </row>
    <row r="848959" spans="19:20">
      <c r="S848959" s="33"/>
      <c r="T848959" s="33"/>
    </row>
    <row r="848976" spans="19:20">
      <c r="S848976" s="33"/>
      <c r="T848976" s="33"/>
    </row>
    <row r="848993" spans="19:20">
      <c r="S848993" s="33"/>
      <c r="T848993" s="33"/>
    </row>
    <row r="849010" spans="19:20">
      <c r="S849010" s="33"/>
      <c r="T849010" s="33"/>
    </row>
    <row r="849027" spans="19:20">
      <c r="S849027" s="33"/>
      <c r="T849027" s="33"/>
    </row>
    <row r="849044" spans="19:20">
      <c r="S849044" s="33"/>
      <c r="T849044" s="33"/>
    </row>
    <row r="849061" spans="19:20">
      <c r="S849061" s="33"/>
      <c r="T849061" s="33"/>
    </row>
    <row r="849078" spans="19:20">
      <c r="S849078" s="33"/>
      <c r="T849078" s="33"/>
    </row>
    <row r="849095" spans="19:20">
      <c r="S849095" s="33"/>
      <c r="T849095" s="33"/>
    </row>
    <row r="849112" spans="19:20">
      <c r="S849112" s="33"/>
      <c r="T849112" s="33"/>
    </row>
    <row r="849129" spans="19:20">
      <c r="S849129" s="33"/>
      <c r="T849129" s="33"/>
    </row>
    <row r="849146" spans="19:20">
      <c r="S849146" s="33"/>
      <c r="T849146" s="33"/>
    </row>
    <row r="849163" spans="19:20">
      <c r="S849163" s="33"/>
      <c r="T849163" s="33"/>
    </row>
    <row r="849180" spans="19:20">
      <c r="S849180" s="33"/>
      <c r="T849180" s="33"/>
    </row>
    <row r="849197" spans="19:20">
      <c r="S849197" s="33"/>
      <c r="T849197" s="33"/>
    </row>
    <row r="849214" spans="19:20">
      <c r="S849214" s="33"/>
      <c r="T849214" s="33"/>
    </row>
    <row r="849231" spans="19:20">
      <c r="S849231" s="33"/>
      <c r="T849231" s="33"/>
    </row>
    <row r="849248" spans="19:20">
      <c r="S849248" s="33"/>
      <c r="T849248" s="33"/>
    </row>
    <row r="849265" spans="19:20">
      <c r="S849265" s="33"/>
      <c r="T849265" s="33"/>
    </row>
    <row r="849282" spans="19:20">
      <c r="S849282" s="33"/>
      <c r="T849282" s="33"/>
    </row>
    <row r="849299" spans="19:20">
      <c r="S849299" s="33"/>
      <c r="T849299" s="33"/>
    </row>
    <row r="849316" spans="19:20">
      <c r="S849316" s="33"/>
      <c r="T849316" s="33"/>
    </row>
    <row r="849333" spans="19:20">
      <c r="S849333" s="33"/>
      <c r="T849333" s="33"/>
    </row>
    <row r="849350" spans="19:20">
      <c r="S849350" s="33"/>
      <c r="T849350" s="33"/>
    </row>
    <row r="849367" spans="19:20">
      <c r="S849367" s="33"/>
      <c r="T849367" s="33"/>
    </row>
    <row r="849384" spans="19:20">
      <c r="S849384" s="33"/>
      <c r="T849384" s="33"/>
    </row>
    <row r="849401" spans="19:20">
      <c r="S849401" s="33"/>
      <c r="T849401" s="33"/>
    </row>
    <row r="849418" spans="19:20">
      <c r="S849418" s="33"/>
      <c r="T849418" s="33"/>
    </row>
    <row r="849435" spans="19:20">
      <c r="S849435" s="33"/>
      <c r="T849435" s="33"/>
    </row>
    <row r="849452" spans="19:20">
      <c r="S849452" s="33"/>
      <c r="T849452" s="33"/>
    </row>
    <row r="849469" spans="19:20">
      <c r="S849469" s="33"/>
      <c r="T849469" s="33"/>
    </row>
    <row r="849486" spans="19:20">
      <c r="S849486" s="33"/>
      <c r="T849486" s="33"/>
    </row>
    <row r="849503" spans="19:20">
      <c r="S849503" s="33"/>
      <c r="T849503" s="33"/>
    </row>
    <row r="849520" spans="19:20">
      <c r="S849520" s="33"/>
      <c r="T849520" s="33"/>
    </row>
    <row r="849537" spans="19:20">
      <c r="S849537" s="33"/>
      <c r="T849537" s="33"/>
    </row>
    <row r="849554" spans="19:20">
      <c r="S849554" s="33"/>
      <c r="T849554" s="33"/>
    </row>
    <row r="849571" spans="19:20">
      <c r="S849571" s="33"/>
      <c r="T849571" s="33"/>
    </row>
    <row r="849588" spans="19:20">
      <c r="S849588" s="33"/>
      <c r="T849588" s="33"/>
    </row>
    <row r="849605" spans="19:20">
      <c r="S849605" s="33"/>
      <c r="T849605" s="33"/>
    </row>
    <row r="849622" spans="19:20">
      <c r="S849622" s="33"/>
      <c r="T849622" s="33"/>
    </row>
    <row r="849639" spans="19:20">
      <c r="S849639" s="33"/>
      <c r="T849639" s="33"/>
    </row>
    <row r="849656" spans="19:20">
      <c r="S849656" s="33"/>
      <c r="T849656" s="33"/>
    </row>
    <row r="849673" spans="19:20">
      <c r="S849673" s="33"/>
      <c r="T849673" s="33"/>
    </row>
    <row r="849690" spans="19:20">
      <c r="S849690" s="33"/>
      <c r="T849690" s="33"/>
    </row>
    <row r="849707" spans="19:20">
      <c r="S849707" s="33"/>
      <c r="T849707" s="33"/>
    </row>
    <row r="849724" spans="19:20">
      <c r="S849724" s="33"/>
      <c r="T849724" s="33"/>
    </row>
    <row r="849741" spans="19:20">
      <c r="S849741" s="33"/>
      <c r="T849741" s="33"/>
    </row>
    <row r="849758" spans="19:20">
      <c r="S849758" s="33"/>
      <c r="T849758" s="33"/>
    </row>
    <row r="849775" spans="19:20">
      <c r="S849775" s="33"/>
      <c r="T849775" s="33"/>
    </row>
    <row r="849792" spans="19:20">
      <c r="S849792" s="33"/>
      <c r="T849792" s="33"/>
    </row>
    <row r="849809" spans="19:20">
      <c r="S849809" s="33"/>
      <c r="T849809" s="33"/>
    </row>
    <row r="849826" spans="19:20">
      <c r="S849826" s="33"/>
      <c r="T849826" s="33"/>
    </row>
    <row r="849843" spans="19:20">
      <c r="S849843" s="33"/>
      <c r="T849843" s="33"/>
    </row>
    <row r="849860" spans="19:20">
      <c r="S849860" s="33"/>
      <c r="T849860" s="33"/>
    </row>
    <row r="849877" spans="19:20">
      <c r="S849877" s="33"/>
      <c r="T849877" s="33"/>
    </row>
    <row r="849894" spans="19:20">
      <c r="S849894" s="33"/>
      <c r="T849894" s="33"/>
    </row>
    <row r="849911" spans="19:20">
      <c r="S849911" s="33"/>
      <c r="T849911" s="33"/>
    </row>
    <row r="849928" spans="19:20">
      <c r="S849928" s="33"/>
      <c r="T849928" s="33"/>
    </row>
    <row r="849945" spans="19:20">
      <c r="S849945" s="33"/>
      <c r="T849945" s="33"/>
    </row>
    <row r="849962" spans="19:20">
      <c r="S849962" s="33"/>
      <c r="T849962" s="33"/>
    </row>
    <row r="849979" spans="19:20">
      <c r="S849979" s="33"/>
      <c r="T849979" s="33"/>
    </row>
    <row r="849996" spans="19:20">
      <c r="S849996" s="33"/>
      <c r="T849996" s="33"/>
    </row>
    <row r="850013" spans="19:20">
      <c r="S850013" s="33"/>
      <c r="T850013" s="33"/>
    </row>
    <row r="850030" spans="19:20">
      <c r="S850030" s="33"/>
      <c r="T850030" s="33"/>
    </row>
    <row r="850047" spans="19:20">
      <c r="S850047" s="33"/>
      <c r="T850047" s="33"/>
    </row>
    <row r="850064" spans="19:20">
      <c r="S850064" s="33"/>
      <c r="T850064" s="33"/>
    </row>
    <row r="850081" spans="19:20">
      <c r="S850081" s="33"/>
      <c r="T850081" s="33"/>
    </row>
    <row r="850098" spans="19:20">
      <c r="S850098" s="33"/>
      <c r="T850098" s="33"/>
    </row>
    <row r="850115" spans="19:20">
      <c r="S850115" s="33"/>
      <c r="T850115" s="33"/>
    </row>
    <row r="850132" spans="19:20">
      <c r="S850132" s="33"/>
      <c r="T850132" s="33"/>
    </row>
    <row r="850149" spans="19:20">
      <c r="S850149" s="33"/>
      <c r="T850149" s="33"/>
    </row>
    <row r="850166" spans="19:20">
      <c r="S850166" s="33"/>
      <c r="T850166" s="33"/>
    </row>
    <row r="850183" spans="19:20">
      <c r="S850183" s="33"/>
      <c r="T850183" s="33"/>
    </row>
    <row r="850200" spans="19:20">
      <c r="S850200" s="33"/>
      <c r="T850200" s="33"/>
    </row>
    <row r="850217" spans="19:20">
      <c r="S850217" s="33"/>
      <c r="T850217" s="33"/>
    </row>
    <row r="850234" spans="19:20">
      <c r="S850234" s="33"/>
      <c r="T850234" s="33"/>
    </row>
    <row r="850251" spans="19:20">
      <c r="S850251" s="33"/>
      <c r="T850251" s="33"/>
    </row>
    <row r="850268" spans="19:20">
      <c r="S850268" s="33"/>
      <c r="T850268" s="33"/>
    </row>
    <row r="850285" spans="19:20">
      <c r="S850285" s="33"/>
      <c r="T850285" s="33"/>
    </row>
    <row r="850302" spans="19:20">
      <c r="S850302" s="33"/>
      <c r="T850302" s="33"/>
    </row>
    <row r="850319" spans="19:20">
      <c r="S850319" s="33"/>
      <c r="T850319" s="33"/>
    </row>
    <row r="850336" spans="19:20">
      <c r="S850336" s="33"/>
      <c r="T850336" s="33"/>
    </row>
    <row r="850353" spans="19:20">
      <c r="S850353" s="33"/>
      <c r="T850353" s="33"/>
    </row>
    <row r="850370" spans="19:20">
      <c r="S850370" s="33"/>
      <c r="T850370" s="33"/>
    </row>
    <row r="850387" spans="19:20">
      <c r="S850387" s="33"/>
      <c r="T850387" s="33"/>
    </row>
    <row r="850404" spans="19:20">
      <c r="S850404" s="33"/>
      <c r="T850404" s="33"/>
    </row>
    <row r="850421" spans="19:20">
      <c r="S850421" s="33"/>
      <c r="T850421" s="33"/>
    </row>
    <row r="850438" spans="19:20">
      <c r="S850438" s="33"/>
      <c r="T850438" s="33"/>
    </row>
    <row r="850455" spans="19:20">
      <c r="S850455" s="33"/>
      <c r="T850455" s="33"/>
    </row>
    <row r="850472" spans="19:20">
      <c r="S850472" s="33"/>
      <c r="T850472" s="33"/>
    </row>
    <row r="850489" spans="19:20">
      <c r="S850489" s="33"/>
      <c r="T850489" s="33"/>
    </row>
    <row r="850506" spans="19:20">
      <c r="S850506" s="33"/>
      <c r="T850506" s="33"/>
    </row>
    <row r="850523" spans="19:20">
      <c r="S850523" s="33"/>
      <c r="T850523" s="33"/>
    </row>
    <row r="850540" spans="19:20">
      <c r="S850540" s="33"/>
      <c r="T850540" s="33"/>
    </row>
    <row r="850557" spans="19:20">
      <c r="S850557" s="33"/>
      <c r="T850557" s="33"/>
    </row>
    <row r="850574" spans="19:20">
      <c r="S850574" s="33"/>
      <c r="T850574" s="33"/>
    </row>
    <row r="850591" spans="19:20">
      <c r="S850591" s="33"/>
      <c r="T850591" s="33"/>
    </row>
    <row r="850608" spans="19:20">
      <c r="S850608" s="33"/>
      <c r="T850608" s="33"/>
    </row>
    <row r="850625" spans="19:20">
      <c r="S850625" s="33"/>
      <c r="T850625" s="33"/>
    </row>
    <row r="850642" spans="19:20">
      <c r="S850642" s="33"/>
      <c r="T850642" s="33"/>
    </row>
    <row r="850659" spans="19:20">
      <c r="S850659" s="33"/>
      <c r="T850659" s="33"/>
    </row>
    <row r="850676" spans="19:20">
      <c r="S850676" s="33"/>
      <c r="T850676" s="33"/>
    </row>
    <row r="850693" spans="19:20">
      <c r="S850693" s="33"/>
      <c r="T850693" s="33"/>
    </row>
    <row r="850710" spans="19:20">
      <c r="S850710" s="33"/>
      <c r="T850710" s="33"/>
    </row>
    <row r="850727" spans="19:20">
      <c r="S850727" s="33"/>
      <c r="T850727" s="33"/>
    </row>
    <row r="850744" spans="19:20">
      <c r="S850744" s="33"/>
      <c r="T850744" s="33"/>
    </row>
    <row r="850761" spans="19:20">
      <c r="S850761" s="33"/>
      <c r="T850761" s="33"/>
    </row>
    <row r="850778" spans="19:20">
      <c r="S850778" s="33"/>
      <c r="T850778" s="33"/>
    </row>
    <row r="850795" spans="19:20">
      <c r="S850795" s="33"/>
      <c r="T850795" s="33"/>
    </row>
    <row r="850812" spans="19:20">
      <c r="S850812" s="33"/>
      <c r="T850812" s="33"/>
    </row>
    <row r="850829" spans="19:20">
      <c r="S850829" s="33"/>
      <c r="T850829" s="33"/>
    </row>
    <row r="850846" spans="19:20">
      <c r="S850846" s="33"/>
      <c r="T850846" s="33"/>
    </row>
    <row r="850863" spans="19:20">
      <c r="S850863" s="33"/>
      <c r="T850863" s="33"/>
    </row>
    <row r="850880" spans="19:20">
      <c r="S850880" s="33"/>
      <c r="T850880" s="33"/>
    </row>
    <row r="850897" spans="19:20">
      <c r="S850897" s="33"/>
      <c r="T850897" s="33"/>
    </row>
    <row r="850914" spans="19:20">
      <c r="S850914" s="33"/>
      <c r="T850914" s="33"/>
    </row>
    <row r="850931" spans="19:20">
      <c r="S850931" s="33"/>
      <c r="T850931" s="33"/>
    </row>
    <row r="850948" spans="19:20">
      <c r="S850948" s="33"/>
      <c r="T850948" s="33"/>
    </row>
    <row r="850965" spans="19:20">
      <c r="S850965" s="33"/>
      <c r="T850965" s="33"/>
    </row>
    <row r="850982" spans="19:20">
      <c r="S850982" s="33"/>
      <c r="T850982" s="33"/>
    </row>
    <row r="850999" spans="19:20">
      <c r="S850999" s="33"/>
      <c r="T850999" s="33"/>
    </row>
    <row r="851016" spans="19:20">
      <c r="S851016" s="33"/>
      <c r="T851016" s="33"/>
    </row>
    <row r="851033" spans="19:20">
      <c r="S851033" s="33"/>
      <c r="T851033" s="33"/>
    </row>
    <row r="851050" spans="19:20">
      <c r="S851050" s="33"/>
      <c r="T851050" s="33"/>
    </row>
    <row r="851067" spans="19:20">
      <c r="S851067" s="33"/>
      <c r="T851067" s="33"/>
    </row>
    <row r="851084" spans="19:20">
      <c r="S851084" s="33"/>
      <c r="T851084" s="33"/>
    </row>
    <row r="851101" spans="19:20">
      <c r="S851101" s="33"/>
      <c r="T851101" s="33"/>
    </row>
    <row r="851118" spans="19:20">
      <c r="S851118" s="33"/>
      <c r="T851118" s="33"/>
    </row>
    <row r="851135" spans="19:20">
      <c r="S851135" s="33"/>
      <c r="T851135" s="33"/>
    </row>
    <row r="851152" spans="19:20">
      <c r="S851152" s="33"/>
      <c r="T851152" s="33"/>
    </row>
    <row r="851169" spans="19:20">
      <c r="S851169" s="33"/>
      <c r="T851169" s="33"/>
    </row>
    <row r="851186" spans="19:20">
      <c r="S851186" s="33"/>
      <c r="T851186" s="33"/>
    </row>
    <row r="851203" spans="19:20">
      <c r="S851203" s="33"/>
      <c r="T851203" s="33"/>
    </row>
    <row r="851220" spans="19:20">
      <c r="S851220" s="33"/>
      <c r="T851220" s="33"/>
    </row>
    <row r="851237" spans="19:20">
      <c r="S851237" s="33"/>
      <c r="T851237" s="33"/>
    </row>
    <row r="851254" spans="19:20">
      <c r="S851254" s="33"/>
      <c r="T851254" s="33"/>
    </row>
    <row r="851271" spans="19:20">
      <c r="S851271" s="33"/>
      <c r="T851271" s="33"/>
    </row>
    <row r="851288" spans="19:20">
      <c r="S851288" s="33"/>
      <c r="T851288" s="33"/>
    </row>
    <row r="851305" spans="19:20">
      <c r="S851305" s="33"/>
      <c r="T851305" s="33"/>
    </row>
    <row r="851322" spans="19:20">
      <c r="S851322" s="33"/>
      <c r="T851322" s="33"/>
    </row>
    <row r="851339" spans="19:20">
      <c r="S851339" s="33"/>
      <c r="T851339" s="33"/>
    </row>
    <row r="851356" spans="19:20">
      <c r="S851356" s="33"/>
      <c r="T851356" s="33"/>
    </row>
    <row r="851373" spans="19:20">
      <c r="S851373" s="33"/>
      <c r="T851373" s="33"/>
    </row>
    <row r="851390" spans="19:20">
      <c r="S851390" s="33"/>
      <c r="T851390" s="33"/>
    </row>
    <row r="851407" spans="19:20">
      <c r="S851407" s="33"/>
      <c r="T851407" s="33"/>
    </row>
    <row r="851424" spans="19:20">
      <c r="S851424" s="33"/>
      <c r="T851424" s="33"/>
    </row>
    <row r="851441" spans="19:20">
      <c r="S851441" s="33"/>
      <c r="T851441" s="33"/>
    </row>
    <row r="851458" spans="19:20">
      <c r="S851458" s="33"/>
      <c r="T851458" s="33"/>
    </row>
    <row r="851475" spans="19:20">
      <c r="S851475" s="33"/>
      <c r="T851475" s="33"/>
    </row>
    <row r="851492" spans="19:20">
      <c r="S851492" s="33"/>
      <c r="T851492" s="33"/>
    </row>
    <row r="851509" spans="19:20">
      <c r="S851509" s="33"/>
      <c r="T851509" s="33"/>
    </row>
    <row r="851526" spans="19:20">
      <c r="S851526" s="33"/>
      <c r="T851526" s="33"/>
    </row>
    <row r="851543" spans="19:20">
      <c r="S851543" s="33"/>
      <c r="T851543" s="33"/>
    </row>
    <row r="851560" spans="19:20">
      <c r="S851560" s="33"/>
      <c r="T851560" s="33"/>
    </row>
    <row r="851577" spans="19:20">
      <c r="S851577" s="33"/>
      <c r="T851577" s="33"/>
    </row>
    <row r="851594" spans="19:20">
      <c r="S851594" s="33"/>
      <c r="T851594" s="33"/>
    </row>
    <row r="851611" spans="19:20">
      <c r="S851611" s="33"/>
      <c r="T851611" s="33"/>
    </row>
    <row r="851628" spans="19:20">
      <c r="S851628" s="33"/>
      <c r="T851628" s="33"/>
    </row>
    <row r="851645" spans="19:20">
      <c r="S851645" s="33"/>
      <c r="T851645" s="33"/>
    </row>
    <row r="851662" spans="19:20">
      <c r="S851662" s="33"/>
      <c r="T851662" s="33"/>
    </row>
    <row r="851679" spans="19:20">
      <c r="S851679" s="33"/>
      <c r="T851679" s="33"/>
    </row>
    <row r="851696" spans="19:20">
      <c r="S851696" s="33"/>
      <c r="T851696" s="33"/>
    </row>
    <row r="851713" spans="19:20">
      <c r="S851713" s="33"/>
      <c r="T851713" s="33"/>
    </row>
    <row r="851730" spans="19:20">
      <c r="S851730" s="33"/>
      <c r="T851730" s="33"/>
    </row>
    <row r="851747" spans="19:20">
      <c r="S851747" s="33"/>
      <c r="T851747" s="33"/>
    </row>
    <row r="851764" spans="19:20">
      <c r="S851764" s="33"/>
      <c r="T851764" s="33"/>
    </row>
    <row r="851781" spans="19:20">
      <c r="S851781" s="33"/>
      <c r="T851781" s="33"/>
    </row>
    <row r="851798" spans="19:20">
      <c r="S851798" s="33"/>
      <c r="T851798" s="33"/>
    </row>
    <row r="851815" spans="19:20">
      <c r="S851815" s="33"/>
      <c r="T851815" s="33"/>
    </row>
    <row r="851832" spans="19:20">
      <c r="S851832" s="33"/>
      <c r="T851832" s="33"/>
    </row>
    <row r="851849" spans="19:20">
      <c r="S851849" s="33"/>
      <c r="T851849" s="33"/>
    </row>
    <row r="851866" spans="19:20">
      <c r="S851866" s="33"/>
      <c r="T851866" s="33"/>
    </row>
    <row r="851883" spans="19:20">
      <c r="S851883" s="33"/>
      <c r="T851883" s="33"/>
    </row>
    <row r="851900" spans="19:20">
      <c r="S851900" s="33"/>
      <c r="T851900" s="33"/>
    </row>
    <row r="851917" spans="19:20">
      <c r="S851917" s="33"/>
      <c r="T851917" s="33"/>
    </row>
    <row r="851934" spans="19:20">
      <c r="S851934" s="33"/>
      <c r="T851934" s="33"/>
    </row>
    <row r="851951" spans="19:20">
      <c r="S851951" s="33"/>
      <c r="T851951" s="33"/>
    </row>
    <row r="851968" spans="19:20">
      <c r="S851968" s="33"/>
      <c r="T851968" s="33"/>
    </row>
    <row r="851985" spans="19:20">
      <c r="S851985" s="33"/>
      <c r="T851985" s="33"/>
    </row>
    <row r="852002" spans="19:20">
      <c r="S852002" s="33"/>
      <c r="T852002" s="33"/>
    </row>
    <row r="852019" spans="19:20">
      <c r="S852019" s="33"/>
      <c r="T852019" s="33"/>
    </row>
    <row r="852036" spans="19:20">
      <c r="S852036" s="33"/>
      <c r="T852036" s="33"/>
    </row>
    <row r="852053" spans="19:20">
      <c r="S852053" s="33"/>
      <c r="T852053" s="33"/>
    </row>
    <row r="852070" spans="19:20">
      <c r="S852070" s="33"/>
      <c r="T852070" s="33"/>
    </row>
    <row r="852087" spans="19:20">
      <c r="S852087" s="33"/>
      <c r="T852087" s="33"/>
    </row>
    <row r="852104" spans="19:20">
      <c r="S852104" s="33"/>
      <c r="T852104" s="33"/>
    </row>
    <row r="852121" spans="19:20">
      <c r="S852121" s="33"/>
      <c r="T852121" s="33"/>
    </row>
    <row r="852138" spans="19:20">
      <c r="S852138" s="33"/>
      <c r="T852138" s="33"/>
    </row>
    <row r="852155" spans="19:20">
      <c r="S852155" s="33"/>
      <c r="T852155" s="33"/>
    </row>
    <row r="852172" spans="19:20">
      <c r="S852172" s="33"/>
      <c r="T852172" s="33"/>
    </row>
    <row r="852189" spans="19:20">
      <c r="S852189" s="33"/>
      <c r="T852189" s="33"/>
    </row>
    <row r="852206" spans="19:20">
      <c r="S852206" s="33"/>
      <c r="T852206" s="33"/>
    </row>
    <row r="852223" spans="19:20">
      <c r="S852223" s="33"/>
      <c r="T852223" s="33"/>
    </row>
    <row r="852240" spans="19:20">
      <c r="S852240" s="33"/>
      <c r="T852240" s="33"/>
    </row>
    <row r="852257" spans="19:20">
      <c r="S852257" s="33"/>
      <c r="T852257" s="33"/>
    </row>
    <row r="852274" spans="19:20">
      <c r="S852274" s="33"/>
      <c r="T852274" s="33"/>
    </row>
    <row r="852291" spans="19:20">
      <c r="S852291" s="33"/>
      <c r="T852291" s="33"/>
    </row>
    <row r="852308" spans="19:20">
      <c r="S852308" s="33"/>
      <c r="T852308" s="33"/>
    </row>
    <row r="852325" spans="19:20">
      <c r="S852325" s="33"/>
      <c r="T852325" s="33"/>
    </row>
    <row r="852342" spans="19:20">
      <c r="S852342" s="33"/>
      <c r="T852342" s="33"/>
    </row>
    <row r="852359" spans="19:20">
      <c r="S852359" s="33"/>
      <c r="T852359" s="33"/>
    </row>
    <row r="852376" spans="19:20">
      <c r="S852376" s="33"/>
      <c r="T852376" s="33"/>
    </row>
    <row r="852393" spans="19:20">
      <c r="S852393" s="33"/>
      <c r="T852393" s="33"/>
    </row>
    <row r="852410" spans="19:20">
      <c r="S852410" s="33"/>
      <c r="T852410" s="33"/>
    </row>
    <row r="852427" spans="19:20">
      <c r="S852427" s="33"/>
      <c r="T852427" s="33"/>
    </row>
    <row r="852444" spans="19:20">
      <c r="S852444" s="33"/>
      <c r="T852444" s="33"/>
    </row>
    <row r="852461" spans="19:20">
      <c r="S852461" s="33"/>
      <c r="T852461" s="33"/>
    </row>
    <row r="852478" spans="19:20">
      <c r="S852478" s="33"/>
      <c r="T852478" s="33"/>
    </row>
    <row r="852495" spans="19:20">
      <c r="S852495" s="33"/>
      <c r="T852495" s="33"/>
    </row>
    <row r="852512" spans="19:20">
      <c r="S852512" s="33"/>
      <c r="T852512" s="33"/>
    </row>
    <row r="852529" spans="19:20">
      <c r="S852529" s="33"/>
      <c r="T852529" s="33"/>
    </row>
    <row r="852546" spans="19:20">
      <c r="S852546" s="33"/>
      <c r="T852546" s="33"/>
    </row>
    <row r="852563" spans="19:20">
      <c r="S852563" s="33"/>
      <c r="T852563" s="33"/>
    </row>
    <row r="852580" spans="19:20">
      <c r="S852580" s="33"/>
      <c r="T852580" s="33"/>
    </row>
    <row r="852597" spans="19:20">
      <c r="S852597" s="33"/>
      <c r="T852597" s="33"/>
    </row>
    <row r="852614" spans="19:20">
      <c r="S852614" s="33"/>
      <c r="T852614" s="33"/>
    </row>
    <row r="852631" spans="19:20">
      <c r="S852631" s="33"/>
      <c r="T852631" s="33"/>
    </row>
    <row r="852648" spans="19:20">
      <c r="S852648" s="33"/>
      <c r="T852648" s="33"/>
    </row>
    <row r="852665" spans="19:20">
      <c r="S852665" s="33"/>
      <c r="T852665" s="33"/>
    </row>
    <row r="852682" spans="19:20">
      <c r="S852682" s="33"/>
      <c r="T852682" s="33"/>
    </row>
    <row r="852699" spans="19:20">
      <c r="S852699" s="33"/>
      <c r="T852699" s="33"/>
    </row>
    <row r="852716" spans="19:20">
      <c r="S852716" s="33"/>
      <c r="T852716" s="33"/>
    </row>
    <row r="852733" spans="19:20">
      <c r="S852733" s="33"/>
      <c r="T852733" s="33"/>
    </row>
    <row r="852750" spans="19:20">
      <c r="S852750" s="33"/>
      <c r="T852750" s="33"/>
    </row>
    <row r="852767" spans="19:20">
      <c r="S852767" s="33"/>
      <c r="T852767" s="33"/>
    </row>
    <row r="852784" spans="19:20">
      <c r="S852784" s="33"/>
      <c r="T852784" s="33"/>
    </row>
    <row r="852801" spans="19:20">
      <c r="S852801" s="33"/>
      <c r="T852801" s="33"/>
    </row>
    <row r="852818" spans="19:20">
      <c r="S852818" s="33"/>
      <c r="T852818" s="33"/>
    </row>
    <row r="852835" spans="19:20">
      <c r="S852835" s="33"/>
      <c r="T852835" s="33"/>
    </row>
    <row r="852852" spans="19:20">
      <c r="S852852" s="33"/>
      <c r="T852852" s="33"/>
    </row>
    <row r="852869" spans="19:20">
      <c r="S852869" s="33"/>
      <c r="T852869" s="33"/>
    </row>
    <row r="852886" spans="19:20">
      <c r="S852886" s="33"/>
      <c r="T852886" s="33"/>
    </row>
    <row r="852903" spans="19:20">
      <c r="S852903" s="33"/>
      <c r="T852903" s="33"/>
    </row>
    <row r="852920" spans="19:20">
      <c r="S852920" s="33"/>
      <c r="T852920" s="33"/>
    </row>
    <row r="852937" spans="19:20">
      <c r="S852937" s="33"/>
      <c r="T852937" s="33"/>
    </row>
    <row r="852954" spans="19:20">
      <c r="S852954" s="33"/>
      <c r="T852954" s="33"/>
    </row>
    <row r="852971" spans="19:20">
      <c r="S852971" s="33"/>
      <c r="T852971" s="33"/>
    </row>
    <row r="852988" spans="19:20">
      <c r="S852988" s="33"/>
      <c r="T852988" s="33"/>
    </row>
    <row r="853005" spans="19:20">
      <c r="S853005" s="33"/>
      <c r="T853005" s="33"/>
    </row>
    <row r="853022" spans="19:20">
      <c r="S853022" s="33"/>
      <c r="T853022" s="33"/>
    </row>
    <row r="853039" spans="19:20">
      <c r="S853039" s="33"/>
      <c r="T853039" s="33"/>
    </row>
    <row r="853056" spans="19:20">
      <c r="S853056" s="33"/>
      <c r="T853056" s="33"/>
    </row>
    <row r="853073" spans="19:20">
      <c r="S853073" s="33"/>
      <c r="T853073" s="33"/>
    </row>
    <row r="853090" spans="19:20">
      <c r="S853090" s="33"/>
      <c r="T853090" s="33"/>
    </row>
    <row r="853107" spans="19:20">
      <c r="S853107" s="33"/>
      <c r="T853107" s="33"/>
    </row>
    <row r="853124" spans="19:20">
      <c r="S853124" s="33"/>
      <c r="T853124" s="33"/>
    </row>
    <row r="853141" spans="19:20">
      <c r="S853141" s="33"/>
      <c r="T853141" s="33"/>
    </row>
    <row r="853158" spans="19:20">
      <c r="S853158" s="33"/>
      <c r="T853158" s="33"/>
    </row>
    <row r="853175" spans="19:20">
      <c r="S853175" s="33"/>
      <c r="T853175" s="33"/>
    </row>
    <row r="853192" spans="19:20">
      <c r="S853192" s="33"/>
      <c r="T853192" s="33"/>
    </row>
    <row r="853209" spans="19:20">
      <c r="S853209" s="33"/>
      <c r="T853209" s="33"/>
    </row>
    <row r="853226" spans="19:20">
      <c r="S853226" s="33"/>
      <c r="T853226" s="33"/>
    </row>
    <row r="853243" spans="19:20">
      <c r="S853243" s="33"/>
      <c r="T853243" s="33"/>
    </row>
    <row r="853260" spans="19:20">
      <c r="S853260" s="33"/>
      <c r="T853260" s="33"/>
    </row>
    <row r="853277" spans="19:20">
      <c r="S853277" s="33"/>
      <c r="T853277" s="33"/>
    </row>
    <row r="853294" spans="19:20">
      <c r="S853294" s="33"/>
      <c r="T853294" s="33"/>
    </row>
    <row r="853311" spans="19:20">
      <c r="S853311" s="33"/>
      <c r="T853311" s="33"/>
    </row>
    <row r="853328" spans="19:20">
      <c r="S853328" s="33"/>
      <c r="T853328" s="33"/>
    </row>
    <row r="853345" spans="19:20">
      <c r="S853345" s="33"/>
      <c r="T853345" s="33"/>
    </row>
    <row r="853362" spans="19:20">
      <c r="S853362" s="33"/>
      <c r="T853362" s="33"/>
    </row>
    <row r="853379" spans="19:20">
      <c r="S853379" s="33"/>
      <c r="T853379" s="33"/>
    </row>
    <row r="853396" spans="19:20">
      <c r="S853396" s="33"/>
      <c r="T853396" s="33"/>
    </row>
    <row r="853413" spans="19:20">
      <c r="S853413" s="33"/>
      <c r="T853413" s="33"/>
    </row>
    <row r="853430" spans="19:20">
      <c r="S853430" s="33"/>
      <c r="T853430" s="33"/>
    </row>
    <row r="853447" spans="19:20">
      <c r="S853447" s="33"/>
      <c r="T853447" s="33"/>
    </row>
    <row r="853464" spans="19:20">
      <c r="S853464" s="33"/>
      <c r="T853464" s="33"/>
    </row>
    <row r="853481" spans="19:20">
      <c r="S853481" s="33"/>
      <c r="T853481" s="33"/>
    </row>
    <row r="853498" spans="19:20">
      <c r="S853498" s="33"/>
      <c r="T853498" s="33"/>
    </row>
    <row r="853515" spans="19:20">
      <c r="S853515" s="33"/>
      <c r="T853515" s="33"/>
    </row>
    <row r="853532" spans="19:20">
      <c r="S853532" s="33"/>
      <c r="T853532" s="33"/>
    </row>
    <row r="853549" spans="19:20">
      <c r="S853549" s="33"/>
      <c r="T853549" s="33"/>
    </row>
    <row r="853566" spans="19:20">
      <c r="S853566" s="33"/>
      <c r="T853566" s="33"/>
    </row>
    <row r="853583" spans="19:20">
      <c r="S853583" s="33"/>
      <c r="T853583" s="33"/>
    </row>
    <row r="853600" spans="19:20">
      <c r="S853600" s="33"/>
      <c r="T853600" s="33"/>
    </row>
    <row r="853617" spans="19:20">
      <c r="S853617" s="33"/>
      <c r="T853617" s="33"/>
    </row>
    <row r="853634" spans="19:20">
      <c r="S853634" s="33"/>
      <c r="T853634" s="33"/>
    </row>
    <row r="853651" spans="19:20">
      <c r="S853651" s="33"/>
      <c r="T853651" s="33"/>
    </row>
    <row r="853668" spans="19:20">
      <c r="S853668" s="33"/>
      <c r="T853668" s="33"/>
    </row>
    <row r="853685" spans="19:20">
      <c r="S853685" s="33"/>
      <c r="T853685" s="33"/>
    </row>
    <row r="853702" spans="19:20">
      <c r="S853702" s="33"/>
      <c r="T853702" s="33"/>
    </row>
    <row r="853719" spans="19:20">
      <c r="S853719" s="33"/>
      <c r="T853719" s="33"/>
    </row>
    <row r="853736" spans="19:20">
      <c r="S853736" s="33"/>
      <c r="T853736" s="33"/>
    </row>
    <row r="853753" spans="19:20">
      <c r="S853753" s="33"/>
      <c r="T853753" s="33"/>
    </row>
    <row r="853770" spans="19:20">
      <c r="S853770" s="33"/>
      <c r="T853770" s="33"/>
    </row>
    <row r="853787" spans="19:20">
      <c r="S853787" s="33"/>
      <c r="T853787" s="33"/>
    </row>
    <row r="853804" spans="19:20">
      <c r="S853804" s="33"/>
      <c r="T853804" s="33"/>
    </row>
    <row r="853821" spans="19:20">
      <c r="S853821" s="33"/>
      <c r="T853821" s="33"/>
    </row>
    <row r="853838" spans="19:20">
      <c r="S853838" s="33"/>
      <c r="T853838" s="33"/>
    </row>
    <row r="853855" spans="19:20">
      <c r="S853855" s="33"/>
      <c r="T853855" s="33"/>
    </row>
    <row r="853872" spans="19:20">
      <c r="S853872" s="33"/>
      <c r="T853872" s="33"/>
    </row>
    <row r="853889" spans="19:20">
      <c r="S853889" s="33"/>
      <c r="T853889" s="33"/>
    </row>
    <row r="853906" spans="19:20">
      <c r="S853906" s="33"/>
      <c r="T853906" s="33"/>
    </row>
    <row r="853923" spans="19:20">
      <c r="S853923" s="33"/>
      <c r="T853923" s="33"/>
    </row>
    <row r="853940" spans="19:20">
      <c r="S853940" s="33"/>
      <c r="T853940" s="33"/>
    </row>
    <row r="853957" spans="19:20">
      <c r="S853957" s="33"/>
      <c r="T853957" s="33"/>
    </row>
    <row r="853974" spans="19:20">
      <c r="S853974" s="33"/>
      <c r="T853974" s="33"/>
    </row>
    <row r="853991" spans="19:20">
      <c r="S853991" s="33"/>
      <c r="T853991" s="33"/>
    </row>
    <row r="854008" spans="19:20">
      <c r="S854008" s="33"/>
      <c r="T854008" s="33"/>
    </row>
    <row r="854025" spans="19:20">
      <c r="S854025" s="33"/>
      <c r="T854025" s="33"/>
    </row>
    <row r="854042" spans="19:20">
      <c r="S854042" s="33"/>
      <c r="T854042" s="33"/>
    </row>
    <row r="854059" spans="19:20">
      <c r="S854059" s="33"/>
      <c r="T854059" s="33"/>
    </row>
    <row r="854076" spans="19:20">
      <c r="S854076" s="33"/>
      <c r="T854076" s="33"/>
    </row>
    <row r="854093" spans="19:20">
      <c r="S854093" s="33"/>
      <c r="T854093" s="33"/>
    </row>
    <row r="854110" spans="19:20">
      <c r="S854110" s="33"/>
      <c r="T854110" s="33"/>
    </row>
    <row r="854127" spans="19:20">
      <c r="S854127" s="33"/>
      <c r="T854127" s="33"/>
    </row>
    <row r="854144" spans="19:20">
      <c r="S854144" s="33"/>
      <c r="T854144" s="33"/>
    </row>
    <row r="854161" spans="19:20">
      <c r="S854161" s="33"/>
      <c r="T854161" s="33"/>
    </row>
    <row r="854178" spans="19:20">
      <c r="S854178" s="33"/>
      <c r="T854178" s="33"/>
    </row>
    <row r="854195" spans="19:20">
      <c r="S854195" s="33"/>
      <c r="T854195" s="33"/>
    </row>
    <row r="854212" spans="19:20">
      <c r="S854212" s="33"/>
      <c r="T854212" s="33"/>
    </row>
    <row r="854229" spans="19:20">
      <c r="S854229" s="33"/>
      <c r="T854229" s="33"/>
    </row>
    <row r="854246" spans="19:20">
      <c r="S854246" s="33"/>
      <c r="T854246" s="33"/>
    </row>
    <row r="854263" spans="19:20">
      <c r="S854263" s="33"/>
      <c r="T854263" s="33"/>
    </row>
    <row r="854280" spans="19:20">
      <c r="S854280" s="33"/>
      <c r="T854280" s="33"/>
    </row>
    <row r="854297" spans="19:20">
      <c r="S854297" s="33"/>
      <c r="T854297" s="33"/>
    </row>
    <row r="854314" spans="19:20">
      <c r="S854314" s="33"/>
      <c r="T854314" s="33"/>
    </row>
    <row r="854331" spans="19:20">
      <c r="S854331" s="33"/>
      <c r="T854331" s="33"/>
    </row>
    <row r="854348" spans="19:20">
      <c r="S854348" s="33"/>
      <c r="T854348" s="33"/>
    </row>
    <row r="854365" spans="19:20">
      <c r="S854365" s="33"/>
      <c r="T854365" s="33"/>
    </row>
    <row r="854382" spans="19:20">
      <c r="S854382" s="33"/>
      <c r="T854382" s="33"/>
    </row>
    <row r="854399" spans="19:20">
      <c r="S854399" s="33"/>
      <c r="T854399" s="33"/>
    </row>
    <row r="854416" spans="19:20">
      <c r="S854416" s="33"/>
      <c r="T854416" s="33"/>
    </row>
    <row r="854433" spans="19:20">
      <c r="S854433" s="33"/>
      <c r="T854433" s="33"/>
    </row>
    <row r="854450" spans="19:20">
      <c r="S854450" s="33"/>
      <c r="T854450" s="33"/>
    </row>
    <row r="854467" spans="19:20">
      <c r="S854467" s="33"/>
      <c r="T854467" s="33"/>
    </row>
    <row r="854484" spans="19:20">
      <c r="S854484" s="33"/>
      <c r="T854484" s="33"/>
    </row>
    <row r="854501" spans="19:20">
      <c r="S854501" s="33"/>
      <c r="T854501" s="33"/>
    </row>
    <row r="854518" spans="19:20">
      <c r="S854518" s="33"/>
      <c r="T854518" s="33"/>
    </row>
    <row r="854535" spans="19:20">
      <c r="S854535" s="33"/>
      <c r="T854535" s="33"/>
    </row>
    <row r="854552" spans="19:20">
      <c r="S854552" s="33"/>
      <c r="T854552" s="33"/>
    </row>
    <row r="854569" spans="19:20">
      <c r="S854569" s="33"/>
      <c r="T854569" s="33"/>
    </row>
    <row r="854586" spans="19:20">
      <c r="S854586" s="33"/>
      <c r="T854586" s="33"/>
    </row>
    <row r="854603" spans="19:20">
      <c r="S854603" s="33"/>
      <c r="T854603" s="33"/>
    </row>
    <row r="854620" spans="19:20">
      <c r="S854620" s="33"/>
      <c r="T854620" s="33"/>
    </row>
    <row r="854637" spans="19:20">
      <c r="S854637" s="33"/>
      <c r="T854637" s="33"/>
    </row>
    <row r="854654" spans="19:20">
      <c r="S854654" s="33"/>
      <c r="T854654" s="33"/>
    </row>
    <row r="854671" spans="19:20">
      <c r="S854671" s="33"/>
      <c r="T854671" s="33"/>
    </row>
    <row r="854688" spans="19:20">
      <c r="S854688" s="33"/>
      <c r="T854688" s="33"/>
    </row>
    <row r="854705" spans="19:20">
      <c r="S854705" s="33"/>
      <c r="T854705" s="33"/>
    </row>
    <row r="854722" spans="19:20">
      <c r="S854722" s="33"/>
      <c r="T854722" s="33"/>
    </row>
    <row r="854739" spans="19:20">
      <c r="S854739" s="33"/>
      <c r="T854739" s="33"/>
    </row>
    <row r="854756" spans="19:20">
      <c r="S854756" s="33"/>
      <c r="T854756" s="33"/>
    </row>
    <row r="854773" spans="19:20">
      <c r="S854773" s="33"/>
      <c r="T854773" s="33"/>
    </row>
    <row r="854790" spans="19:20">
      <c r="S854790" s="33"/>
      <c r="T854790" s="33"/>
    </row>
    <row r="854807" spans="19:20">
      <c r="S854807" s="33"/>
      <c r="T854807" s="33"/>
    </row>
    <row r="854824" spans="19:20">
      <c r="S854824" s="33"/>
      <c r="T854824" s="33"/>
    </row>
    <row r="854841" spans="19:20">
      <c r="S854841" s="33"/>
      <c r="T854841" s="33"/>
    </row>
    <row r="854858" spans="19:20">
      <c r="S854858" s="33"/>
      <c r="T854858" s="33"/>
    </row>
    <row r="854875" spans="19:20">
      <c r="S854875" s="33"/>
      <c r="T854875" s="33"/>
    </row>
    <row r="854892" spans="19:20">
      <c r="S854892" s="33"/>
      <c r="T854892" s="33"/>
    </row>
    <row r="854909" spans="19:20">
      <c r="S854909" s="33"/>
      <c r="T854909" s="33"/>
    </row>
    <row r="854926" spans="19:20">
      <c r="S854926" s="33"/>
      <c r="T854926" s="33"/>
    </row>
    <row r="854943" spans="19:20">
      <c r="S854943" s="33"/>
      <c r="T854943" s="33"/>
    </row>
    <row r="854960" spans="19:20">
      <c r="S854960" s="33"/>
      <c r="T854960" s="33"/>
    </row>
    <row r="854977" spans="19:20">
      <c r="S854977" s="33"/>
      <c r="T854977" s="33"/>
    </row>
    <row r="854994" spans="19:20">
      <c r="S854994" s="33"/>
      <c r="T854994" s="33"/>
    </row>
    <row r="855011" spans="19:20">
      <c r="S855011" s="33"/>
      <c r="T855011" s="33"/>
    </row>
    <row r="855028" spans="19:20">
      <c r="S855028" s="33"/>
      <c r="T855028" s="33"/>
    </row>
    <row r="855045" spans="19:20">
      <c r="S855045" s="33"/>
      <c r="T855045" s="33"/>
    </row>
    <row r="855062" spans="19:20">
      <c r="S855062" s="33"/>
      <c r="T855062" s="33"/>
    </row>
    <row r="855079" spans="19:20">
      <c r="S855079" s="33"/>
      <c r="T855079" s="33"/>
    </row>
    <row r="855096" spans="19:20">
      <c r="S855096" s="33"/>
      <c r="T855096" s="33"/>
    </row>
    <row r="855113" spans="19:20">
      <c r="S855113" s="33"/>
      <c r="T855113" s="33"/>
    </row>
    <row r="855130" spans="19:20">
      <c r="S855130" s="33"/>
      <c r="T855130" s="33"/>
    </row>
    <row r="855147" spans="19:20">
      <c r="S855147" s="33"/>
      <c r="T855147" s="33"/>
    </row>
    <row r="855164" spans="19:20">
      <c r="S855164" s="33"/>
      <c r="T855164" s="33"/>
    </row>
    <row r="855181" spans="19:20">
      <c r="S855181" s="33"/>
      <c r="T855181" s="33"/>
    </row>
    <row r="855198" spans="19:20">
      <c r="S855198" s="33"/>
      <c r="T855198" s="33"/>
    </row>
    <row r="855215" spans="19:20">
      <c r="S855215" s="33"/>
      <c r="T855215" s="33"/>
    </row>
    <row r="855232" spans="19:20">
      <c r="S855232" s="33"/>
      <c r="T855232" s="33"/>
    </row>
    <row r="855249" spans="19:20">
      <c r="S855249" s="33"/>
      <c r="T855249" s="33"/>
    </row>
    <row r="855266" spans="19:20">
      <c r="S855266" s="33"/>
      <c r="T855266" s="33"/>
    </row>
    <row r="855283" spans="19:20">
      <c r="S855283" s="33"/>
      <c r="T855283" s="33"/>
    </row>
    <row r="855300" spans="19:20">
      <c r="S855300" s="33"/>
      <c r="T855300" s="33"/>
    </row>
    <row r="855317" spans="19:20">
      <c r="S855317" s="33"/>
      <c r="T855317" s="33"/>
    </row>
    <row r="855334" spans="19:20">
      <c r="S855334" s="33"/>
      <c r="T855334" s="33"/>
    </row>
    <row r="855351" spans="19:20">
      <c r="S855351" s="33"/>
      <c r="T855351" s="33"/>
    </row>
    <row r="855368" spans="19:20">
      <c r="S855368" s="33"/>
      <c r="T855368" s="33"/>
    </row>
    <row r="855385" spans="19:20">
      <c r="S855385" s="33"/>
      <c r="T855385" s="33"/>
    </row>
    <row r="855402" spans="19:20">
      <c r="S855402" s="33"/>
      <c r="T855402" s="33"/>
    </row>
    <row r="855419" spans="19:20">
      <c r="S855419" s="33"/>
      <c r="T855419" s="33"/>
    </row>
    <row r="855436" spans="19:20">
      <c r="S855436" s="33"/>
      <c r="T855436" s="33"/>
    </row>
    <row r="855453" spans="19:20">
      <c r="S855453" s="33"/>
      <c r="T855453" s="33"/>
    </row>
    <row r="855470" spans="19:20">
      <c r="S855470" s="33"/>
      <c r="T855470" s="33"/>
    </row>
    <row r="855487" spans="19:20">
      <c r="S855487" s="33"/>
      <c r="T855487" s="33"/>
    </row>
    <row r="855504" spans="19:20">
      <c r="S855504" s="33"/>
      <c r="T855504" s="33"/>
    </row>
    <row r="855521" spans="19:20">
      <c r="S855521" s="33"/>
      <c r="T855521" s="33"/>
    </row>
    <row r="855538" spans="19:20">
      <c r="S855538" s="33"/>
      <c r="T855538" s="33"/>
    </row>
    <row r="855555" spans="19:20">
      <c r="S855555" s="33"/>
      <c r="T855555" s="33"/>
    </row>
    <row r="855572" spans="19:20">
      <c r="S855572" s="33"/>
      <c r="T855572" s="33"/>
    </row>
    <row r="855589" spans="19:20">
      <c r="S855589" s="33"/>
      <c r="T855589" s="33"/>
    </row>
    <row r="855606" spans="19:20">
      <c r="S855606" s="33"/>
      <c r="T855606" s="33"/>
    </row>
    <row r="855623" spans="19:20">
      <c r="S855623" s="33"/>
      <c r="T855623" s="33"/>
    </row>
    <row r="855640" spans="19:20">
      <c r="S855640" s="33"/>
      <c r="T855640" s="33"/>
    </row>
    <row r="855657" spans="19:20">
      <c r="S855657" s="33"/>
      <c r="T855657" s="33"/>
    </row>
    <row r="855674" spans="19:20">
      <c r="S855674" s="33"/>
      <c r="T855674" s="33"/>
    </row>
    <row r="855691" spans="19:20">
      <c r="S855691" s="33"/>
      <c r="T855691" s="33"/>
    </row>
    <row r="855708" spans="19:20">
      <c r="S855708" s="33"/>
      <c r="T855708" s="33"/>
    </row>
    <row r="855725" spans="19:20">
      <c r="S855725" s="33"/>
      <c r="T855725" s="33"/>
    </row>
    <row r="855742" spans="19:20">
      <c r="S855742" s="33"/>
      <c r="T855742" s="33"/>
    </row>
    <row r="855759" spans="19:20">
      <c r="S855759" s="33"/>
      <c r="T855759" s="33"/>
    </row>
    <row r="855776" spans="19:20">
      <c r="S855776" s="33"/>
      <c r="T855776" s="33"/>
    </row>
    <row r="855793" spans="19:20">
      <c r="S855793" s="33"/>
      <c r="T855793" s="33"/>
    </row>
    <row r="855810" spans="19:20">
      <c r="S855810" s="33"/>
      <c r="T855810" s="33"/>
    </row>
    <row r="855827" spans="19:20">
      <c r="S855827" s="33"/>
      <c r="T855827" s="33"/>
    </row>
    <row r="855844" spans="19:20">
      <c r="S855844" s="33"/>
      <c r="T855844" s="33"/>
    </row>
    <row r="855861" spans="19:20">
      <c r="S855861" s="33"/>
      <c r="T855861" s="33"/>
    </row>
    <row r="855878" spans="19:20">
      <c r="S855878" s="33"/>
      <c r="T855878" s="33"/>
    </row>
    <row r="855895" spans="19:20">
      <c r="S855895" s="33"/>
      <c r="T855895" s="33"/>
    </row>
    <row r="855912" spans="19:20">
      <c r="S855912" s="33"/>
      <c r="T855912" s="33"/>
    </row>
    <row r="855929" spans="19:20">
      <c r="S855929" s="33"/>
      <c r="T855929" s="33"/>
    </row>
    <row r="855946" spans="19:20">
      <c r="S855946" s="33"/>
      <c r="T855946" s="33"/>
    </row>
    <row r="855963" spans="19:20">
      <c r="S855963" s="33"/>
      <c r="T855963" s="33"/>
    </row>
    <row r="855980" spans="19:20">
      <c r="S855980" s="33"/>
      <c r="T855980" s="33"/>
    </row>
    <row r="855997" spans="19:20">
      <c r="S855997" s="33"/>
      <c r="T855997" s="33"/>
    </row>
    <row r="856014" spans="19:20">
      <c r="S856014" s="33"/>
      <c r="T856014" s="33"/>
    </row>
    <row r="856031" spans="19:20">
      <c r="S856031" s="33"/>
      <c r="T856031" s="33"/>
    </row>
    <row r="856048" spans="19:20">
      <c r="S856048" s="33"/>
      <c r="T856048" s="33"/>
    </row>
    <row r="856065" spans="19:20">
      <c r="S856065" s="33"/>
      <c r="T856065" s="33"/>
    </row>
    <row r="856082" spans="19:20">
      <c r="S856082" s="33"/>
      <c r="T856082" s="33"/>
    </row>
    <row r="856099" spans="19:20">
      <c r="S856099" s="33"/>
      <c r="T856099" s="33"/>
    </row>
    <row r="856116" spans="19:20">
      <c r="S856116" s="33"/>
      <c r="T856116" s="33"/>
    </row>
    <row r="856133" spans="19:20">
      <c r="S856133" s="33"/>
      <c r="T856133" s="33"/>
    </row>
    <row r="856150" spans="19:20">
      <c r="S856150" s="33"/>
      <c r="T856150" s="33"/>
    </row>
    <row r="856167" spans="19:20">
      <c r="S856167" s="33"/>
      <c r="T856167" s="33"/>
    </row>
    <row r="856184" spans="19:20">
      <c r="S856184" s="33"/>
      <c r="T856184" s="33"/>
    </row>
    <row r="856201" spans="19:20">
      <c r="S856201" s="33"/>
      <c r="T856201" s="33"/>
    </row>
    <row r="856218" spans="19:20">
      <c r="S856218" s="33"/>
      <c r="T856218" s="33"/>
    </row>
    <row r="856235" spans="19:20">
      <c r="S856235" s="33"/>
      <c r="T856235" s="33"/>
    </row>
    <row r="856252" spans="19:20">
      <c r="S856252" s="33"/>
      <c r="T856252" s="33"/>
    </row>
    <row r="856269" spans="19:20">
      <c r="S856269" s="33"/>
      <c r="T856269" s="33"/>
    </row>
    <row r="856286" spans="19:20">
      <c r="S856286" s="33"/>
      <c r="T856286" s="33"/>
    </row>
    <row r="856303" spans="19:20">
      <c r="S856303" s="33"/>
      <c r="T856303" s="33"/>
    </row>
    <row r="856320" spans="19:20">
      <c r="S856320" s="33"/>
      <c r="T856320" s="33"/>
    </row>
    <row r="856337" spans="19:20">
      <c r="S856337" s="33"/>
      <c r="T856337" s="33"/>
    </row>
    <row r="856354" spans="19:20">
      <c r="S856354" s="33"/>
      <c r="T856354" s="33"/>
    </row>
    <row r="856371" spans="19:20">
      <c r="S856371" s="33"/>
      <c r="T856371" s="33"/>
    </row>
    <row r="856388" spans="19:20">
      <c r="S856388" s="33"/>
      <c r="T856388" s="33"/>
    </row>
    <row r="856405" spans="19:20">
      <c r="S856405" s="33"/>
      <c r="T856405" s="33"/>
    </row>
    <row r="856422" spans="19:20">
      <c r="S856422" s="33"/>
      <c r="T856422" s="33"/>
    </row>
    <row r="856439" spans="19:20">
      <c r="S856439" s="33"/>
      <c r="T856439" s="33"/>
    </row>
    <row r="856456" spans="19:20">
      <c r="S856456" s="33"/>
      <c r="T856456" s="33"/>
    </row>
    <row r="856473" spans="19:20">
      <c r="S856473" s="33"/>
      <c r="T856473" s="33"/>
    </row>
    <row r="856490" spans="19:20">
      <c r="S856490" s="33"/>
      <c r="T856490" s="33"/>
    </row>
    <row r="856507" spans="19:20">
      <c r="S856507" s="33"/>
      <c r="T856507" s="33"/>
    </row>
    <row r="856524" spans="19:20">
      <c r="S856524" s="33"/>
      <c r="T856524" s="33"/>
    </row>
    <row r="856541" spans="19:20">
      <c r="S856541" s="33"/>
      <c r="T856541" s="33"/>
    </row>
    <row r="856558" spans="19:20">
      <c r="S856558" s="33"/>
      <c r="T856558" s="33"/>
    </row>
    <row r="856575" spans="19:20">
      <c r="S856575" s="33"/>
      <c r="T856575" s="33"/>
    </row>
    <row r="856592" spans="19:20">
      <c r="S856592" s="33"/>
      <c r="T856592" s="33"/>
    </row>
    <row r="856609" spans="19:20">
      <c r="S856609" s="33"/>
      <c r="T856609" s="33"/>
    </row>
    <row r="856626" spans="19:20">
      <c r="S856626" s="33"/>
      <c r="T856626" s="33"/>
    </row>
    <row r="856643" spans="19:20">
      <c r="S856643" s="33"/>
      <c r="T856643" s="33"/>
    </row>
    <row r="856660" spans="19:20">
      <c r="S856660" s="33"/>
      <c r="T856660" s="33"/>
    </row>
    <row r="856677" spans="19:20">
      <c r="S856677" s="33"/>
      <c r="T856677" s="33"/>
    </row>
    <row r="856694" spans="19:20">
      <c r="S856694" s="33"/>
      <c r="T856694" s="33"/>
    </row>
    <row r="856711" spans="19:20">
      <c r="S856711" s="33"/>
      <c r="T856711" s="33"/>
    </row>
    <row r="856728" spans="19:20">
      <c r="S856728" s="33"/>
      <c r="T856728" s="33"/>
    </row>
    <row r="856745" spans="19:20">
      <c r="S856745" s="33"/>
      <c r="T856745" s="33"/>
    </row>
    <row r="856762" spans="19:20">
      <c r="S856762" s="33"/>
      <c r="T856762" s="33"/>
    </row>
    <row r="856779" spans="19:20">
      <c r="S856779" s="33"/>
      <c r="T856779" s="33"/>
    </row>
    <row r="856796" spans="19:20">
      <c r="S856796" s="33"/>
      <c r="T856796" s="33"/>
    </row>
    <row r="856813" spans="19:20">
      <c r="S856813" s="33"/>
      <c r="T856813" s="33"/>
    </row>
    <row r="856830" spans="19:20">
      <c r="S856830" s="33"/>
      <c r="T856830" s="33"/>
    </row>
    <row r="856847" spans="19:20">
      <c r="S856847" s="33"/>
      <c r="T856847" s="33"/>
    </row>
    <row r="856864" spans="19:20">
      <c r="S856864" s="33"/>
      <c r="T856864" s="33"/>
    </row>
    <row r="856881" spans="19:20">
      <c r="S856881" s="33"/>
      <c r="T856881" s="33"/>
    </row>
    <row r="856898" spans="19:20">
      <c r="S856898" s="33"/>
      <c r="T856898" s="33"/>
    </row>
    <row r="856915" spans="19:20">
      <c r="S856915" s="33"/>
      <c r="T856915" s="33"/>
    </row>
    <row r="856932" spans="19:20">
      <c r="S856932" s="33"/>
      <c r="T856932" s="33"/>
    </row>
    <row r="856949" spans="19:20">
      <c r="S856949" s="33"/>
      <c r="T856949" s="33"/>
    </row>
    <row r="856966" spans="19:20">
      <c r="S856966" s="33"/>
      <c r="T856966" s="33"/>
    </row>
    <row r="856983" spans="19:20">
      <c r="S856983" s="33"/>
      <c r="T856983" s="33"/>
    </row>
    <row r="857000" spans="19:20">
      <c r="S857000" s="33"/>
      <c r="T857000" s="33"/>
    </row>
    <row r="857017" spans="19:20">
      <c r="S857017" s="33"/>
      <c r="T857017" s="33"/>
    </row>
    <row r="857034" spans="19:20">
      <c r="S857034" s="33"/>
      <c r="T857034" s="33"/>
    </row>
    <row r="857051" spans="19:20">
      <c r="S857051" s="33"/>
      <c r="T857051" s="33"/>
    </row>
    <row r="857068" spans="19:20">
      <c r="S857068" s="33"/>
      <c r="T857068" s="33"/>
    </row>
    <row r="857085" spans="19:20">
      <c r="S857085" s="33"/>
      <c r="T857085" s="33"/>
    </row>
    <row r="857102" spans="19:20">
      <c r="S857102" s="33"/>
      <c r="T857102" s="33"/>
    </row>
    <row r="857119" spans="19:20">
      <c r="S857119" s="33"/>
      <c r="T857119" s="33"/>
    </row>
    <row r="857136" spans="19:20">
      <c r="S857136" s="33"/>
      <c r="T857136" s="33"/>
    </row>
    <row r="857153" spans="19:20">
      <c r="S857153" s="33"/>
      <c r="T857153" s="33"/>
    </row>
    <row r="857170" spans="19:20">
      <c r="S857170" s="33"/>
      <c r="T857170" s="33"/>
    </row>
    <row r="857187" spans="19:20">
      <c r="S857187" s="33"/>
      <c r="T857187" s="33"/>
    </row>
    <row r="857204" spans="19:20">
      <c r="S857204" s="33"/>
      <c r="T857204" s="33"/>
    </row>
    <row r="857221" spans="19:20">
      <c r="S857221" s="33"/>
      <c r="T857221" s="33"/>
    </row>
    <row r="857238" spans="19:20">
      <c r="S857238" s="33"/>
      <c r="T857238" s="33"/>
    </row>
    <row r="857255" spans="19:20">
      <c r="S857255" s="33"/>
      <c r="T857255" s="33"/>
    </row>
    <row r="857272" spans="19:20">
      <c r="S857272" s="33"/>
      <c r="T857272" s="33"/>
    </row>
    <row r="857289" spans="19:20">
      <c r="S857289" s="33"/>
      <c r="T857289" s="33"/>
    </row>
    <row r="857306" spans="19:20">
      <c r="S857306" s="33"/>
      <c r="T857306" s="33"/>
    </row>
    <row r="857323" spans="19:20">
      <c r="S857323" s="33"/>
      <c r="T857323" s="33"/>
    </row>
    <row r="857340" spans="19:20">
      <c r="S857340" s="33"/>
      <c r="T857340" s="33"/>
    </row>
    <row r="857357" spans="19:20">
      <c r="S857357" s="33"/>
      <c r="T857357" s="33"/>
    </row>
    <row r="857374" spans="19:20">
      <c r="S857374" s="33"/>
      <c r="T857374" s="33"/>
    </row>
    <row r="857391" spans="19:20">
      <c r="S857391" s="33"/>
      <c r="T857391" s="33"/>
    </row>
    <row r="857408" spans="19:20">
      <c r="S857408" s="33"/>
      <c r="T857408" s="33"/>
    </row>
    <row r="857425" spans="19:20">
      <c r="S857425" s="33"/>
      <c r="T857425" s="33"/>
    </row>
    <row r="857442" spans="19:20">
      <c r="S857442" s="33"/>
      <c r="T857442" s="33"/>
    </row>
    <row r="857459" spans="19:20">
      <c r="S857459" s="33"/>
      <c r="T857459" s="33"/>
    </row>
    <row r="857476" spans="19:20">
      <c r="S857476" s="33"/>
      <c r="T857476" s="33"/>
    </row>
    <row r="857493" spans="19:20">
      <c r="S857493" s="33"/>
      <c r="T857493" s="33"/>
    </row>
    <row r="857510" spans="19:20">
      <c r="S857510" s="33"/>
      <c r="T857510" s="33"/>
    </row>
    <row r="857527" spans="19:20">
      <c r="S857527" s="33"/>
      <c r="T857527" s="33"/>
    </row>
    <row r="857544" spans="19:20">
      <c r="S857544" s="33"/>
      <c r="T857544" s="33"/>
    </row>
    <row r="857561" spans="19:20">
      <c r="S857561" s="33"/>
      <c r="T857561" s="33"/>
    </row>
    <row r="857578" spans="19:20">
      <c r="S857578" s="33"/>
      <c r="T857578" s="33"/>
    </row>
    <row r="857595" spans="19:20">
      <c r="S857595" s="33"/>
      <c r="T857595" s="33"/>
    </row>
    <row r="857612" spans="19:20">
      <c r="S857612" s="33"/>
      <c r="T857612" s="33"/>
    </row>
    <row r="857629" spans="19:20">
      <c r="S857629" s="33"/>
      <c r="T857629" s="33"/>
    </row>
    <row r="857646" spans="19:20">
      <c r="S857646" s="33"/>
      <c r="T857646" s="33"/>
    </row>
    <row r="857663" spans="19:20">
      <c r="S857663" s="33"/>
      <c r="T857663" s="33"/>
    </row>
    <row r="857680" spans="19:20">
      <c r="S857680" s="33"/>
      <c r="T857680" s="33"/>
    </row>
    <row r="857697" spans="19:20">
      <c r="S857697" s="33"/>
      <c r="T857697" s="33"/>
    </row>
    <row r="857714" spans="19:20">
      <c r="S857714" s="33"/>
      <c r="T857714" s="33"/>
    </row>
    <row r="857731" spans="19:20">
      <c r="S857731" s="33"/>
      <c r="T857731" s="33"/>
    </row>
    <row r="857748" spans="19:20">
      <c r="S857748" s="33"/>
      <c r="T857748" s="33"/>
    </row>
    <row r="857765" spans="19:20">
      <c r="S857765" s="33"/>
      <c r="T857765" s="33"/>
    </row>
    <row r="857782" spans="19:20">
      <c r="S857782" s="33"/>
      <c r="T857782" s="33"/>
    </row>
    <row r="857799" spans="19:20">
      <c r="S857799" s="33"/>
      <c r="T857799" s="33"/>
    </row>
    <row r="857816" spans="19:20">
      <c r="S857816" s="33"/>
      <c r="T857816" s="33"/>
    </row>
    <row r="857833" spans="19:20">
      <c r="S857833" s="33"/>
      <c r="T857833" s="33"/>
    </row>
    <row r="857850" spans="19:20">
      <c r="S857850" s="33"/>
      <c r="T857850" s="33"/>
    </row>
    <row r="857867" spans="19:20">
      <c r="S857867" s="33"/>
      <c r="T857867" s="33"/>
    </row>
    <row r="857884" spans="19:20">
      <c r="S857884" s="33"/>
      <c r="T857884" s="33"/>
    </row>
    <row r="857901" spans="19:20">
      <c r="S857901" s="33"/>
      <c r="T857901" s="33"/>
    </row>
    <row r="857918" spans="19:20">
      <c r="S857918" s="33"/>
      <c r="T857918" s="33"/>
    </row>
    <row r="857935" spans="19:20">
      <c r="S857935" s="33"/>
      <c r="T857935" s="33"/>
    </row>
    <row r="857952" spans="19:20">
      <c r="S857952" s="33"/>
      <c r="T857952" s="33"/>
    </row>
    <row r="857969" spans="19:20">
      <c r="S857969" s="33"/>
      <c r="T857969" s="33"/>
    </row>
    <row r="857986" spans="19:20">
      <c r="S857986" s="33"/>
      <c r="T857986" s="33"/>
    </row>
    <row r="858003" spans="19:20">
      <c r="S858003" s="33"/>
      <c r="T858003" s="33"/>
    </row>
    <row r="858020" spans="19:20">
      <c r="S858020" s="33"/>
      <c r="T858020" s="33"/>
    </row>
    <row r="858037" spans="19:20">
      <c r="S858037" s="33"/>
      <c r="T858037" s="33"/>
    </row>
    <row r="858054" spans="19:20">
      <c r="S858054" s="33"/>
      <c r="T858054" s="33"/>
    </row>
    <row r="858071" spans="19:20">
      <c r="S858071" s="33"/>
      <c r="T858071" s="33"/>
    </row>
    <row r="858088" spans="19:20">
      <c r="S858088" s="33"/>
      <c r="T858088" s="33"/>
    </row>
    <row r="858105" spans="19:20">
      <c r="S858105" s="33"/>
      <c r="T858105" s="33"/>
    </row>
    <row r="858122" spans="19:20">
      <c r="S858122" s="33"/>
      <c r="T858122" s="33"/>
    </row>
    <row r="858139" spans="19:20">
      <c r="S858139" s="33"/>
      <c r="T858139" s="33"/>
    </row>
    <row r="858156" spans="19:20">
      <c r="S858156" s="33"/>
      <c r="T858156" s="33"/>
    </row>
    <row r="858173" spans="19:20">
      <c r="S858173" s="33"/>
      <c r="T858173" s="33"/>
    </row>
    <row r="858190" spans="19:20">
      <c r="S858190" s="33"/>
      <c r="T858190" s="33"/>
    </row>
    <row r="858207" spans="19:20">
      <c r="S858207" s="33"/>
      <c r="T858207" s="33"/>
    </row>
    <row r="858224" spans="19:20">
      <c r="S858224" s="33"/>
      <c r="T858224" s="33"/>
    </row>
    <row r="858241" spans="19:20">
      <c r="S858241" s="33"/>
      <c r="T858241" s="33"/>
    </row>
    <row r="858258" spans="19:20">
      <c r="S858258" s="33"/>
      <c r="T858258" s="33"/>
    </row>
    <row r="858275" spans="19:20">
      <c r="S858275" s="33"/>
      <c r="T858275" s="33"/>
    </row>
    <row r="858292" spans="19:20">
      <c r="S858292" s="33"/>
      <c r="T858292" s="33"/>
    </row>
    <row r="858309" spans="19:20">
      <c r="S858309" s="33"/>
      <c r="T858309" s="33"/>
    </row>
    <row r="858326" spans="19:20">
      <c r="S858326" s="33"/>
      <c r="T858326" s="33"/>
    </row>
    <row r="858343" spans="19:20">
      <c r="S858343" s="33"/>
      <c r="T858343" s="33"/>
    </row>
    <row r="858360" spans="19:20">
      <c r="S858360" s="33"/>
      <c r="T858360" s="33"/>
    </row>
    <row r="858377" spans="19:20">
      <c r="S858377" s="33"/>
      <c r="T858377" s="33"/>
    </row>
    <row r="858394" spans="19:20">
      <c r="S858394" s="33"/>
      <c r="T858394" s="33"/>
    </row>
    <row r="858411" spans="19:20">
      <c r="S858411" s="33"/>
      <c r="T858411" s="33"/>
    </row>
    <row r="858428" spans="19:20">
      <c r="S858428" s="33"/>
      <c r="T858428" s="33"/>
    </row>
    <row r="858445" spans="19:20">
      <c r="S858445" s="33"/>
      <c r="T858445" s="33"/>
    </row>
    <row r="858462" spans="19:20">
      <c r="S858462" s="33"/>
      <c r="T858462" s="33"/>
    </row>
    <row r="858479" spans="19:20">
      <c r="S858479" s="33"/>
      <c r="T858479" s="33"/>
    </row>
    <row r="858496" spans="19:20">
      <c r="S858496" s="33"/>
      <c r="T858496" s="33"/>
    </row>
    <row r="858513" spans="19:20">
      <c r="S858513" s="33"/>
      <c r="T858513" s="33"/>
    </row>
    <row r="858530" spans="19:20">
      <c r="S858530" s="33"/>
      <c r="T858530" s="33"/>
    </row>
    <row r="858547" spans="19:20">
      <c r="S858547" s="33"/>
      <c r="T858547" s="33"/>
    </row>
    <row r="858564" spans="19:20">
      <c r="S858564" s="33"/>
      <c r="T858564" s="33"/>
    </row>
    <row r="858581" spans="19:20">
      <c r="S858581" s="33"/>
      <c r="T858581" s="33"/>
    </row>
    <row r="858598" spans="19:20">
      <c r="S858598" s="33"/>
      <c r="T858598" s="33"/>
    </row>
    <row r="858615" spans="19:20">
      <c r="S858615" s="33"/>
      <c r="T858615" s="33"/>
    </row>
    <row r="858632" spans="19:20">
      <c r="S858632" s="33"/>
      <c r="T858632" s="33"/>
    </row>
    <row r="858649" spans="19:20">
      <c r="S858649" s="33"/>
      <c r="T858649" s="33"/>
    </row>
    <row r="858666" spans="19:20">
      <c r="S858666" s="33"/>
      <c r="T858666" s="33"/>
    </row>
    <row r="858683" spans="19:20">
      <c r="S858683" s="33"/>
      <c r="T858683" s="33"/>
    </row>
    <row r="858700" spans="19:20">
      <c r="S858700" s="33"/>
      <c r="T858700" s="33"/>
    </row>
    <row r="858717" spans="19:20">
      <c r="S858717" s="33"/>
      <c r="T858717" s="33"/>
    </row>
    <row r="858734" spans="19:20">
      <c r="S858734" s="33"/>
      <c r="T858734" s="33"/>
    </row>
    <row r="858751" spans="19:20">
      <c r="S858751" s="33"/>
      <c r="T858751" s="33"/>
    </row>
    <row r="858768" spans="19:20">
      <c r="S858768" s="33"/>
      <c r="T858768" s="33"/>
    </row>
    <row r="858785" spans="19:20">
      <c r="S858785" s="33"/>
      <c r="T858785" s="33"/>
    </row>
    <row r="858802" spans="19:20">
      <c r="S858802" s="33"/>
      <c r="T858802" s="33"/>
    </row>
    <row r="858819" spans="19:20">
      <c r="S858819" s="33"/>
      <c r="T858819" s="33"/>
    </row>
    <row r="858836" spans="19:20">
      <c r="S858836" s="33"/>
      <c r="T858836" s="33"/>
    </row>
    <row r="858853" spans="19:20">
      <c r="S858853" s="33"/>
      <c r="T858853" s="33"/>
    </row>
    <row r="858870" spans="19:20">
      <c r="S858870" s="33"/>
      <c r="T858870" s="33"/>
    </row>
    <row r="858887" spans="19:20">
      <c r="S858887" s="33"/>
      <c r="T858887" s="33"/>
    </row>
    <row r="858904" spans="19:20">
      <c r="S858904" s="33"/>
      <c r="T858904" s="33"/>
    </row>
    <row r="858921" spans="19:20">
      <c r="S858921" s="33"/>
      <c r="T858921" s="33"/>
    </row>
    <row r="858938" spans="19:20">
      <c r="S858938" s="33"/>
      <c r="T858938" s="33"/>
    </row>
    <row r="858955" spans="19:20">
      <c r="S858955" s="33"/>
      <c r="T858955" s="33"/>
    </row>
    <row r="858972" spans="19:20">
      <c r="S858972" s="33"/>
      <c r="T858972" s="33"/>
    </row>
    <row r="858989" spans="19:20">
      <c r="S858989" s="33"/>
      <c r="T858989" s="33"/>
    </row>
    <row r="859006" spans="19:20">
      <c r="S859006" s="33"/>
      <c r="T859006" s="33"/>
    </row>
    <row r="859023" spans="19:20">
      <c r="S859023" s="33"/>
      <c r="T859023" s="33"/>
    </row>
    <row r="859040" spans="19:20">
      <c r="S859040" s="33"/>
      <c r="T859040" s="33"/>
    </row>
    <row r="859057" spans="19:20">
      <c r="S859057" s="33"/>
      <c r="T859057" s="33"/>
    </row>
    <row r="859074" spans="19:20">
      <c r="S859074" s="33"/>
      <c r="T859074" s="33"/>
    </row>
    <row r="859091" spans="19:20">
      <c r="S859091" s="33"/>
      <c r="T859091" s="33"/>
    </row>
    <row r="859108" spans="19:20">
      <c r="S859108" s="33"/>
      <c r="T859108" s="33"/>
    </row>
    <row r="859125" spans="19:20">
      <c r="S859125" s="33"/>
      <c r="T859125" s="33"/>
    </row>
    <row r="859142" spans="19:20">
      <c r="S859142" s="33"/>
      <c r="T859142" s="33"/>
    </row>
    <row r="859159" spans="19:20">
      <c r="S859159" s="33"/>
      <c r="T859159" s="33"/>
    </row>
    <row r="859176" spans="19:20">
      <c r="S859176" s="33"/>
      <c r="T859176" s="33"/>
    </row>
    <row r="859193" spans="19:20">
      <c r="S859193" s="33"/>
      <c r="T859193" s="33"/>
    </row>
    <row r="859210" spans="19:20">
      <c r="S859210" s="33"/>
      <c r="T859210" s="33"/>
    </row>
    <row r="859227" spans="19:20">
      <c r="S859227" s="33"/>
      <c r="T859227" s="33"/>
    </row>
    <row r="859244" spans="19:20">
      <c r="S859244" s="33"/>
      <c r="T859244" s="33"/>
    </row>
    <row r="859261" spans="19:20">
      <c r="S859261" s="33"/>
      <c r="T859261" s="33"/>
    </row>
    <row r="859278" spans="19:20">
      <c r="S859278" s="33"/>
      <c r="T859278" s="33"/>
    </row>
    <row r="859295" spans="19:20">
      <c r="S859295" s="33"/>
      <c r="T859295" s="33"/>
    </row>
    <row r="859312" spans="19:20">
      <c r="S859312" s="33"/>
      <c r="T859312" s="33"/>
    </row>
    <row r="859329" spans="19:20">
      <c r="S859329" s="33"/>
      <c r="T859329" s="33"/>
    </row>
    <row r="859346" spans="19:20">
      <c r="S859346" s="33"/>
      <c r="T859346" s="33"/>
    </row>
    <row r="859363" spans="19:20">
      <c r="S859363" s="33"/>
      <c r="T859363" s="33"/>
    </row>
    <row r="859380" spans="19:20">
      <c r="S859380" s="33"/>
      <c r="T859380" s="33"/>
    </row>
    <row r="859397" spans="19:20">
      <c r="S859397" s="33"/>
      <c r="T859397" s="33"/>
    </row>
    <row r="859414" spans="19:20">
      <c r="S859414" s="33"/>
      <c r="T859414" s="33"/>
    </row>
    <row r="859431" spans="19:20">
      <c r="S859431" s="33"/>
      <c r="T859431" s="33"/>
    </row>
    <row r="859448" spans="19:20">
      <c r="S859448" s="33"/>
      <c r="T859448" s="33"/>
    </row>
    <row r="859465" spans="19:20">
      <c r="S859465" s="33"/>
      <c r="T859465" s="33"/>
    </row>
    <row r="859482" spans="19:20">
      <c r="S859482" s="33"/>
      <c r="T859482" s="33"/>
    </row>
    <row r="859499" spans="19:20">
      <c r="S859499" s="33"/>
      <c r="T859499" s="33"/>
    </row>
    <row r="859516" spans="19:20">
      <c r="S859516" s="33"/>
      <c r="T859516" s="33"/>
    </row>
    <row r="859533" spans="19:20">
      <c r="S859533" s="33"/>
      <c r="T859533" s="33"/>
    </row>
    <row r="859550" spans="19:20">
      <c r="S859550" s="33"/>
      <c r="T859550" s="33"/>
    </row>
    <row r="859567" spans="19:20">
      <c r="S859567" s="33"/>
      <c r="T859567" s="33"/>
    </row>
    <row r="859584" spans="19:20">
      <c r="S859584" s="33"/>
      <c r="T859584" s="33"/>
    </row>
    <row r="859601" spans="19:20">
      <c r="S859601" s="33"/>
      <c r="T859601" s="33"/>
    </row>
    <row r="859618" spans="19:20">
      <c r="S859618" s="33"/>
      <c r="T859618" s="33"/>
    </row>
    <row r="859635" spans="19:20">
      <c r="S859635" s="33"/>
      <c r="T859635" s="33"/>
    </row>
    <row r="859652" spans="19:20">
      <c r="S859652" s="33"/>
      <c r="T859652" s="33"/>
    </row>
    <row r="859669" spans="19:20">
      <c r="S859669" s="33"/>
      <c r="T859669" s="33"/>
    </row>
    <row r="859686" spans="19:20">
      <c r="S859686" s="33"/>
      <c r="T859686" s="33"/>
    </row>
    <row r="859703" spans="19:20">
      <c r="S859703" s="33"/>
      <c r="T859703" s="33"/>
    </row>
    <row r="859720" spans="19:20">
      <c r="S859720" s="33"/>
      <c r="T859720" s="33"/>
    </row>
    <row r="859737" spans="19:20">
      <c r="S859737" s="33"/>
      <c r="T859737" s="33"/>
    </row>
    <row r="859754" spans="19:20">
      <c r="S859754" s="33"/>
      <c r="T859754" s="33"/>
    </row>
    <row r="859771" spans="19:20">
      <c r="S859771" s="33"/>
      <c r="T859771" s="33"/>
    </row>
    <row r="859788" spans="19:20">
      <c r="S859788" s="33"/>
      <c r="T859788" s="33"/>
    </row>
    <row r="859805" spans="19:20">
      <c r="S859805" s="33"/>
      <c r="T859805" s="33"/>
    </row>
    <row r="859822" spans="19:20">
      <c r="S859822" s="33"/>
      <c r="T859822" s="33"/>
    </row>
    <row r="859839" spans="19:20">
      <c r="S859839" s="33"/>
      <c r="T859839" s="33"/>
    </row>
    <row r="859856" spans="19:20">
      <c r="S859856" s="33"/>
      <c r="T859856" s="33"/>
    </row>
    <row r="859873" spans="19:20">
      <c r="S859873" s="33"/>
      <c r="T859873" s="33"/>
    </row>
    <row r="859890" spans="19:20">
      <c r="S859890" s="33"/>
      <c r="T859890" s="33"/>
    </row>
    <row r="859907" spans="19:20">
      <c r="S859907" s="33"/>
      <c r="T859907" s="33"/>
    </row>
    <row r="859924" spans="19:20">
      <c r="S859924" s="33"/>
      <c r="T859924" s="33"/>
    </row>
    <row r="859941" spans="19:20">
      <c r="S859941" s="33"/>
      <c r="T859941" s="33"/>
    </row>
    <row r="859958" spans="19:20">
      <c r="S859958" s="33"/>
      <c r="T859958" s="33"/>
    </row>
    <row r="859975" spans="19:20">
      <c r="S859975" s="33"/>
      <c r="T859975" s="33"/>
    </row>
    <row r="859992" spans="19:20">
      <c r="S859992" s="33"/>
      <c r="T859992" s="33"/>
    </row>
    <row r="860009" spans="19:20">
      <c r="S860009" s="33"/>
      <c r="T860009" s="33"/>
    </row>
    <row r="860026" spans="19:20">
      <c r="S860026" s="33"/>
      <c r="T860026" s="33"/>
    </row>
    <row r="860043" spans="19:20">
      <c r="S860043" s="33"/>
      <c r="T860043" s="33"/>
    </row>
    <row r="860060" spans="19:20">
      <c r="S860060" s="33"/>
      <c r="T860060" s="33"/>
    </row>
    <row r="860077" spans="19:20">
      <c r="S860077" s="33"/>
      <c r="T860077" s="33"/>
    </row>
    <row r="860094" spans="19:20">
      <c r="S860094" s="33"/>
      <c r="T860094" s="33"/>
    </row>
    <row r="860111" spans="19:20">
      <c r="S860111" s="33"/>
      <c r="T860111" s="33"/>
    </row>
    <row r="860128" spans="19:20">
      <c r="S860128" s="33"/>
      <c r="T860128" s="33"/>
    </row>
    <row r="860145" spans="19:20">
      <c r="S860145" s="33"/>
      <c r="T860145" s="33"/>
    </row>
    <row r="860162" spans="19:20">
      <c r="S860162" s="33"/>
      <c r="T860162" s="33"/>
    </row>
    <row r="860179" spans="19:20">
      <c r="S860179" s="33"/>
      <c r="T860179" s="33"/>
    </row>
    <row r="860196" spans="19:20">
      <c r="S860196" s="33"/>
      <c r="T860196" s="33"/>
    </row>
    <row r="860213" spans="19:20">
      <c r="S860213" s="33"/>
      <c r="T860213" s="33"/>
    </row>
    <row r="860230" spans="19:20">
      <c r="S860230" s="33"/>
      <c r="T860230" s="33"/>
    </row>
    <row r="860247" spans="19:20">
      <c r="S860247" s="33"/>
      <c r="T860247" s="33"/>
    </row>
    <row r="860264" spans="19:20">
      <c r="S860264" s="33"/>
      <c r="T860264" s="33"/>
    </row>
    <row r="860281" spans="19:20">
      <c r="S860281" s="33"/>
      <c r="T860281" s="33"/>
    </row>
    <row r="860298" spans="19:20">
      <c r="S860298" s="33"/>
      <c r="T860298" s="33"/>
    </row>
    <row r="860315" spans="19:20">
      <c r="S860315" s="33"/>
      <c r="T860315" s="33"/>
    </row>
    <row r="860332" spans="19:20">
      <c r="S860332" s="33"/>
      <c r="T860332" s="33"/>
    </row>
    <row r="860349" spans="19:20">
      <c r="S860349" s="33"/>
      <c r="T860349" s="33"/>
    </row>
    <row r="860366" spans="19:20">
      <c r="S860366" s="33"/>
      <c r="T860366" s="33"/>
    </row>
    <row r="860383" spans="19:20">
      <c r="S860383" s="33"/>
      <c r="T860383" s="33"/>
    </row>
    <row r="860400" spans="19:20">
      <c r="S860400" s="33"/>
      <c r="T860400" s="33"/>
    </row>
    <row r="860417" spans="19:20">
      <c r="S860417" s="33"/>
      <c r="T860417" s="33"/>
    </row>
    <row r="860434" spans="19:20">
      <c r="S860434" s="33"/>
      <c r="T860434" s="33"/>
    </row>
    <row r="860451" spans="19:20">
      <c r="S860451" s="33"/>
      <c r="T860451" s="33"/>
    </row>
    <row r="860468" spans="19:20">
      <c r="S860468" s="33"/>
      <c r="T860468" s="33"/>
    </row>
    <row r="860485" spans="19:20">
      <c r="S860485" s="33"/>
      <c r="T860485" s="33"/>
    </row>
    <row r="860502" spans="19:20">
      <c r="S860502" s="33"/>
      <c r="T860502" s="33"/>
    </row>
    <row r="860519" spans="19:20">
      <c r="S860519" s="33"/>
      <c r="T860519" s="33"/>
    </row>
    <row r="860536" spans="19:20">
      <c r="S860536" s="33"/>
      <c r="T860536" s="33"/>
    </row>
    <row r="860553" spans="19:20">
      <c r="S860553" s="33"/>
      <c r="T860553" s="33"/>
    </row>
    <row r="860570" spans="19:20">
      <c r="S860570" s="33"/>
      <c r="T860570" s="33"/>
    </row>
    <row r="860587" spans="19:20">
      <c r="S860587" s="33"/>
      <c r="T860587" s="33"/>
    </row>
    <row r="860604" spans="19:20">
      <c r="S860604" s="33"/>
      <c r="T860604" s="33"/>
    </row>
    <row r="860621" spans="19:20">
      <c r="S860621" s="33"/>
      <c r="T860621" s="33"/>
    </row>
    <row r="860638" spans="19:20">
      <c r="S860638" s="33"/>
      <c r="T860638" s="33"/>
    </row>
    <row r="860655" spans="19:20">
      <c r="S860655" s="33"/>
      <c r="T860655" s="33"/>
    </row>
    <row r="860672" spans="19:20">
      <c r="S860672" s="33"/>
      <c r="T860672" s="33"/>
    </row>
    <row r="860689" spans="19:20">
      <c r="S860689" s="33"/>
      <c r="T860689" s="33"/>
    </row>
    <row r="860706" spans="19:20">
      <c r="S860706" s="33"/>
      <c r="T860706" s="33"/>
    </row>
    <row r="860723" spans="19:20">
      <c r="S860723" s="33"/>
      <c r="T860723" s="33"/>
    </row>
    <row r="860740" spans="19:20">
      <c r="S860740" s="33"/>
      <c r="T860740" s="33"/>
    </row>
    <row r="860757" spans="19:20">
      <c r="S860757" s="33"/>
      <c r="T860757" s="33"/>
    </row>
    <row r="860774" spans="19:20">
      <c r="S860774" s="33"/>
      <c r="T860774" s="33"/>
    </row>
    <row r="860791" spans="19:20">
      <c r="S860791" s="33"/>
      <c r="T860791" s="33"/>
    </row>
    <row r="860808" spans="19:20">
      <c r="S860808" s="33"/>
      <c r="T860808" s="33"/>
    </row>
    <row r="860825" spans="19:20">
      <c r="S860825" s="33"/>
      <c r="T860825" s="33"/>
    </row>
    <row r="860842" spans="19:20">
      <c r="S860842" s="33"/>
      <c r="T860842" s="33"/>
    </row>
    <row r="860859" spans="19:20">
      <c r="S860859" s="33"/>
      <c r="T860859" s="33"/>
    </row>
    <row r="860876" spans="19:20">
      <c r="S860876" s="33"/>
      <c r="T860876" s="33"/>
    </row>
    <row r="860893" spans="19:20">
      <c r="S860893" s="33"/>
      <c r="T860893" s="33"/>
    </row>
    <row r="860910" spans="19:20">
      <c r="S860910" s="33"/>
      <c r="T860910" s="33"/>
    </row>
    <row r="860927" spans="19:20">
      <c r="S860927" s="33"/>
      <c r="T860927" s="33"/>
    </row>
    <row r="860944" spans="19:20">
      <c r="S860944" s="33"/>
      <c r="T860944" s="33"/>
    </row>
    <row r="860961" spans="19:20">
      <c r="S860961" s="33"/>
      <c r="T860961" s="33"/>
    </row>
    <row r="860978" spans="19:20">
      <c r="S860978" s="33"/>
      <c r="T860978" s="33"/>
    </row>
    <row r="860995" spans="19:20">
      <c r="S860995" s="33"/>
      <c r="T860995" s="33"/>
    </row>
    <row r="861012" spans="19:20">
      <c r="S861012" s="33"/>
      <c r="T861012" s="33"/>
    </row>
    <row r="861029" spans="19:20">
      <c r="S861029" s="33"/>
      <c r="T861029" s="33"/>
    </row>
    <row r="861046" spans="19:20">
      <c r="S861046" s="33"/>
      <c r="T861046" s="33"/>
    </row>
    <row r="861063" spans="19:20">
      <c r="S861063" s="33"/>
      <c r="T861063" s="33"/>
    </row>
    <row r="861080" spans="19:20">
      <c r="S861080" s="33"/>
      <c r="T861080" s="33"/>
    </row>
    <row r="861097" spans="19:20">
      <c r="S861097" s="33"/>
      <c r="T861097" s="33"/>
    </row>
    <row r="861114" spans="19:20">
      <c r="S861114" s="33"/>
      <c r="T861114" s="33"/>
    </row>
    <row r="861131" spans="19:20">
      <c r="S861131" s="33"/>
      <c r="T861131" s="33"/>
    </row>
    <row r="861148" spans="19:20">
      <c r="S861148" s="33"/>
      <c r="T861148" s="33"/>
    </row>
    <row r="861165" spans="19:20">
      <c r="S861165" s="33"/>
      <c r="T861165" s="33"/>
    </row>
    <row r="861182" spans="19:20">
      <c r="S861182" s="33"/>
      <c r="T861182" s="33"/>
    </row>
    <row r="861199" spans="19:20">
      <c r="S861199" s="33"/>
      <c r="T861199" s="33"/>
    </row>
    <row r="861216" spans="19:20">
      <c r="S861216" s="33"/>
      <c r="T861216" s="33"/>
    </row>
    <row r="861233" spans="19:20">
      <c r="S861233" s="33"/>
      <c r="T861233" s="33"/>
    </row>
    <row r="861250" spans="19:20">
      <c r="S861250" s="33"/>
      <c r="T861250" s="33"/>
    </row>
    <row r="861267" spans="19:20">
      <c r="S861267" s="33"/>
      <c r="T861267" s="33"/>
    </row>
    <row r="861284" spans="19:20">
      <c r="S861284" s="33"/>
      <c r="T861284" s="33"/>
    </row>
    <row r="861301" spans="19:20">
      <c r="S861301" s="33"/>
      <c r="T861301" s="33"/>
    </row>
    <row r="861318" spans="19:20">
      <c r="S861318" s="33"/>
      <c r="T861318" s="33"/>
    </row>
    <row r="861335" spans="19:20">
      <c r="S861335" s="33"/>
      <c r="T861335" s="33"/>
    </row>
    <row r="861352" spans="19:20">
      <c r="S861352" s="33"/>
      <c r="T861352" s="33"/>
    </row>
    <row r="861369" spans="19:20">
      <c r="S861369" s="33"/>
      <c r="T861369" s="33"/>
    </row>
    <row r="861386" spans="19:20">
      <c r="S861386" s="33"/>
      <c r="T861386" s="33"/>
    </row>
    <row r="861403" spans="19:20">
      <c r="S861403" s="33"/>
      <c r="T861403" s="33"/>
    </row>
    <row r="861420" spans="19:20">
      <c r="S861420" s="33"/>
      <c r="T861420" s="33"/>
    </row>
    <row r="861437" spans="19:20">
      <c r="S861437" s="33"/>
      <c r="T861437" s="33"/>
    </row>
    <row r="861454" spans="19:20">
      <c r="S861454" s="33"/>
      <c r="T861454" s="33"/>
    </row>
    <row r="861471" spans="19:20">
      <c r="S861471" s="33"/>
      <c r="T861471" s="33"/>
    </row>
    <row r="861488" spans="19:20">
      <c r="S861488" s="33"/>
      <c r="T861488" s="33"/>
    </row>
    <row r="861505" spans="19:20">
      <c r="S861505" s="33"/>
      <c r="T861505" s="33"/>
    </row>
    <row r="861522" spans="19:20">
      <c r="S861522" s="33"/>
      <c r="T861522" s="33"/>
    </row>
    <row r="861539" spans="19:20">
      <c r="S861539" s="33"/>
      <c r="T861539" s="33"/>
    </row>
    <row r="861556" spans="19:20">
      <c r="S861556" s="33"/>
      <c r="T861556" s="33"/>
    </row>
    <row r="861573" spans="19:20">
      <c r="S861573" s="33"/>
      <c r="T861573" s="33"/>
    </row>
    <row r="861590" spans="19:20">
      <c r="S861590" s="33"/>
      <c r="T861590" s="33"/>
    </row>
    <row r="861607" spans="19:20">
      <c r="S861607" s="33"/>
      <c r="T861607" s="33"/>
    </row>
    <row r="861624" spans="19:20">
      <c r="S861624" s="33"/>
      <c r="T861624" s="33"/>
    </row>
    <row r="861641" spans="19:20">
      <c r="S861641" s="33"/>
      <c r="T861641" s="33"/>
    </row>
    <row r="861658" spans="19:20">
      <c r="S861658" s="33"/>
      <c r="T861658" s="33"/>
    </row>
    <row r="861675" spans="19:20">
      <c r="S861675" s="33"/>
      <c r="T861675" s="33"/>
    </row>
    <row r="861692" spans="19:20">
      <c r="S861692" s="33"/>
      <c r="T861692" s="33"/>
    </row>
    <row r="861709" spans="19:20">
      <c r="S861709" s="33"/>
      <c r="T861709" s="33"/>
    </row>
    <row r="861726" spans="19:20">
      <c r="S861726" s="33"/>
      <c r="T861726" s="33"/>
    </row>
    <row r="861743" spans="19:20">
      <c r="S861743" s="33"/>
      <c r="T861743" s="33"/>
    </row>
    <row r="861760" spans="19:20">
      <c r="S861760" s="33"/>
      <c r="T861760" s="33"/>
    </row>
    <row r="861777" spans="19:20">
      <c r="S861777" s="33"/>
      <c r="T861777" s="33"/>
    </row>
    <row r="861794" spans="19:20">
      <c r="S861794" s="33"/>
      <c r="T861794" s="33"/>
    </row>
    <row r="861811" spans="19:20">
      <c r="S861811" s="33"/>
      <c r="T861811" s="33"/>
    </row>
    <row r="861828" spans="19:20">
      <c r="S861828" s="33"/>
      <c r="T861828" s="33"/>
    </row>
    <row r="861845" spans="19:20">
      <c r="S861845" s="33"/>
      <c r="T861845" s="33"/>
    </row>
    <row r="861862" spans="19:20">
      <c r="S861862" s="33"/>
      <c r="T861862" s="33"/>
    </row>
    <row r="861879" spans="19:20">
      <c r="S861879" s="33"/>
      <c r="T861879" s="33"/>
    </row>
    <row r="861896" spans="19:20">
      <c r="S861896" s="33"/>
      <c r="T861896" s="33"/>
    </row>
    <row r="861913" spans="19:20">
      <c r="S861913" s="33"/>
      <c r="T861913" s="33"/>
    </row>
    <row r="861930" spans="19:20">
      <c r="S861930" s="33"/>
      <c r="T861930" s="33"/>
    </row>
    <row r="861947" spans="19:20">
      <c r="S861947" s="33"/>
      <c r="T861947" s="33"/>
    </row>
    <row r="861964" spans="19:20">
      <c r="S861964" s="33"/>
      <c r="T861964" s="33"/>
    </row>
    <row r="861981" spans="19:20">
      <c r="S861981" s="33"/>
      <c r="T861981" s="33"/>
    </row>
    <row r="861998" spans="19:20">
      <c r="S861998" s="33"/>
      <c r="T861998" s="33"/>
    </row>
    <row r="862015" spans="19:20">
      <c r="S862015" s="33"/>
      <c r="T862015" s="33"/>
    </row>
    <row r="862032" spans="19:20">
      <c r="S862032" s="33"/>
      <c r="T862032" s="33"/>
    </row>
    <row r="862049" spans="19:20">
      <c r="S862049" s="33"/>
      <c r="T862049" s="33"/>
    </row>
    <row r="862066" spans="19:20">
      <c r="S862066" s="33"/>
      <c r="T862066" s="33"/>
    </row>
    <row r="862083" spans="19:20">
      <c r="S862083" s="33"/>
      <c r="T862083" s="33"/>
    </row>
    <row r="862100" spans="19:20">
      <c r="S862100" s="33"/>
      <c r="T862100" s="33"/>
    </row>
    <row r="862117" spans="19:20">
      <c r="S862117" s="33"/>
      <c r="T862117" s="33"/>
    </row>
    <row r="862134" spans="19:20">
      <c r="S862134" s="33"/>
      <c r="T862134" s="33"/>
    </row>
    <row r="862151" spans="19:20">
      <c r="S862151" s="33"/>
      <c r="T862151" s="33"/>
    </row>
    <row r="862168" spans="19:20">
      <c r="S862168" s="33"/>
      <c r="T862168" s="33"/>
    </row>
    <row r="862185" spans="19:20">
      <c r="S862185" s="33"/>
      <c r="T862185" s="33"/>
    </row>
    <row r="862202" spans="19:20">
      <c r="S862202" s="33"/>
      <c r="T862202" s="33"/>
    </row>
    <row r="862219" spans="19:20">
      <c r="S862219" s="33"/>
      <c r="T862219" s="33"/>
    </row>
    <row r="862236" spans="19:20">
      <c r="S862236" s="33"/>
      <c r="T862236" s="33"/>
    </row>
    <row r="862253" spans="19:20">
      <c r="S862253" s="33"/>
      <c r="T862253" s="33"/>
    </row>
    <row r="862270" spans="19:20">
      <c r="S862270" s="33"/>
      <c r="T862270" s="33"/>
    </row>
    <row r="862287" spans="19:20">
      <c r="S862287" s="33"/>
      <c r="T862287" s="33"/>
    </row>
    <row r="862304" spans="19:20">
      <c r="S862304" s="33"/>
      <c r="T862304" s="33"/>
    </row>
    <row r="862321" spans="19:20">
      <c r="S862321" s="33"/>
      <c r="T862321" s="33"/>
    </row>
    <row r="862338" spans="19:20">
      <c r="S862338" s="33"/>
      <c r="T862338" s="33"/>
    </row>
    <row r="862355" spans="19:20">
      <c r="S862355" s="33"/>
      <c r="T862355" s="33"/>
    </row>
    <row r="862372" spans="19:20">
      <c r="S862372" s="33"/>
      <c r="T862372" s="33"/>
    </row>
    <row r="862389" spans="19:20">
      <c r="S862389" s="33"/>
      <c r="T862389" s="33"/>
    </row>
    <row r="862406" spans="19:20">
      <c r="S862406" s="33"/>
      <c r="T862406" s="33"/>
    </row>
    <row r="862423" spans="19:20">
      <c r="S862423" s="33"/>
      <c r="T862423" s="33"/>
    </row>
    <row r="862440" spans="19:20">
      <c r="S862440" s="33"/>
      <c r="T862440" s="33"/>
    </row>
    <row r="862457" spans="19:20">
      <c r="S862457" s="33"/>
      <c r="T862457" s="33"/>
    </row>
    <row r="862474" spans="19:20">
      <c r="S862474" s="33"/>
      <c r="T862474" s="33"/>
    </row>
    <row r="862491" spans="19:20">
      <c r="S862491" s="33"/>
      <c r="T862491" s="33"/>
    </row>
    <row r="862508" spans="19:20">
      <c r="S862508" s="33"/>
      <c r="T862508" s="33"/>
    </row>
    <row r="862525" spans="19:20">
      <c r="S862525" s="33"/>
      <c r="T862525" s="33"/>
    </row>
    <row r="862542" spans="19:20">
      <c r="S862542" s="33"/>
      <c r="T862542" s="33"/>
    </row>
    <row r="862559" spans="19:20">
      <c r="S862559" s="33"/>
      <c r="T862559" s="33"/>
    </row>
    <row r="862576" spans="19:20">
      <c r="S862576" s="33"/>
      <c r="T862576" s="33"/>
    </row>
    <row r="862593" spans="19:20">
      <c r="S862593" s="33"/>
      <c r="T862593" s="33"/>
    </row>
    <row r="862610" spans="19:20">
      <c r="S862610" s="33"/>
      <c r="T862610" s="33"/>
    </row>
    <row r="862627" spans="19:20">
      <c r="S862627" s="33"/>
      <c r="T862627" s="33"/>
    </row>
    <row r="862644" spans="19:20">
      <c r="S862644" s="33"/>
      <c r="T862644" s="33"/>
    </row>
    <row r="862661" spans="19:20">
      <c r="S862661" s="33"/>
      <c r="T862661" s="33"/>
    </row>
    <row r="862678" spans="19:20">
      <c r="S862678" s="33"/>
      <c r="T862678" s="33"/>
    </row>
    <row r="862695" spans="19:20">
      <c r="S862695" s="33"/>
      <c r="T862695" s="33"/>
    </row>
    <row r="862712" spans="19:20">
      <c r="S862712" s="33"/>
      <c r="T862712" s="33"/>
    </row>
    <row r="862729" spans="19:20">
      <c r="S862729" s="33"/>
      <c r="T862729" s="33"/>
    </row>
    <row r="862746" spans="19:20">
      <c r="S862746" s="33"/>
      <c r="T862746" s="33"/>
    </row>
    <row r="862763" spans="19:20">
      <c r="S862763" s="33"/>
      <c r="T862763" s="33"/>
    </row>
    <row r="862780" spans="19:20">
      <c r="S862780" s="33"/>
      <c r="T862780" s="33"/>
    </row>
    <row r="862797" spans="19:20">
      <c r="S862797" s="33"/>
      <c r="T862797" s="33"/>
    </row>
    <row r="862814" spans="19:20">
      <c r="S862814" s="33"/>
      <c r="T862814" s="33"/>
    </row>
    <row r="862831" spans="19:20">
      <c r="S862831" s="33"/>
      <c r="T862831" s="33"/>
    </row>
    <row r="862848" spans="19:20">
      <c r="S862848" s="33"/>
      <c r="T862848" s="33"/>
    </row>
    <row r="862865" spans="19:20">
      <c r="S862865" s="33"/>
      <c r="T862865" s="33"/>
    </row>
    <row r="862882" spans="19:20">
      <c r="S862882" s="33"/>
      <c r="T862882" s="33"/>
    </row>
    <row r="862899" spans="19:20">
      <c r="S862899" s="33"/>
      <c r="T862899" s="33"/>
    </row>
    <row r="862916" spans="19:20">
      <c r="S862916" s="33"/>
      <c r="T862916" s="33"/>
    </row>
    <row r="862933" spans="19:20">
      <c r="S862933" s="33"/>
      <c r="T862933" s="33"/>
    </row>
    <row r="862950" spans="19:20">
      <c r="S862950" s="33"/>
      <c r="T862950" s="33"/>
    </row>
    <row r="862967" spans="19:20">
      <c r="S862967" s="33"/>
      <c r="T862967" s="33"/>
    </row>
    <row r="862984" spans="19:20">
      <c r="S862984" s="33"/>
      <c r="T862984" s="33"/>
    </row>
    <row r="863001" spans="19:20">
      <c r="S863001" s="33"/>
      <c r="T863001" s="33"/>
    </row>
    <row r="863018" spans="19:20">
      <c r="S863018" s="33"/>
      <c r="T863018" s="33"/>
    </row>
    <row r="863035" spans="19:20">
      <c r="S863035" s="33"/>
      <c r="T863035" s="33"/>
    </row>
    <row r="863052" spans="19:20">
      <c r="S863052" s="33"/>
      <c r="T863052" s="33"/>
    </row>
    <row r="863069" spans="19:20">
      <c r="S863069" s="33"/>
      <c r="T863069" s="33"/>
    </row>
    <row r="863086" spans="19:20">
      <c r="S863086" s="33"/>
      <c r="T863086" s="33"/>
    </row>
    <row r="863103" spans="19:20">
      <c r="S863103" s="33"/>
      <c r="T863103" s="33"/>
    </row>
    <row r="863120" spans="19:20">
      <c r="S863120" s="33"/>
      <c r="T863120" s="33"/>
    </row>
    <row r="863137" spans="19:20">
      <c r="S863137" s="33"/>
      <c r="T863137" s="33"/>
    </row>
    <row r="863154" spans="19:20">
      <c r="S863154" s="33"/>
      <c r="T863154" s="33"/>
    </row>
    <row r="863171" spans="19:20">
      <c r="S863171" s="33"/>
      <c r="T863171" s="33"/>
    </row>
    <row r="863188" spans="19:20">
      <c r="S863188" s="33"/>
      <c r="T863188" s="33"/>
    </row>
    <row r="863205" spans="19:20">
      <c r="S863205" s="33"/>
      <c r="T863205" s="33"/>
    </row>
    <row r="863222" spans="19:20">
      <c r="S863222" s="33"/>
      <c r="T863222" s="33"/>
    </row>
    <row r="863239" spans="19:20">
      <c r="S863239" s="33"/>
      <c r="T863239" s="33"/>
    </row>
    <row r="863256" spans="19:20">
      <c r="S863256" s="33"/>
      <c r="T863256" s="33"/>
    </row>
    <row r="863273" spans="19:20">
      <c r="S863273" s="33"/>
      <c r="T863273" s="33"/>
    </row>
    <row r="863290" spans="19:20">
      <c r="S863290" s="33"/>
      <c r="T863290" s="33"/>
    </row>
    <row r="863307" spans="19:20">
      <c r="S863307" s="33"/>
      <c r="T863307" s="33"/>
    </row>
    <row r="863324" spans="19:20">
      <c r="S863324" s="33"/>
      <c r="T863324" s="33"/>
    </row>
    <row r="863341" spans="19:20">
      <c r="S863341" s="33"/>
      <c r="T863341" s="33"/>
    </row>
    <row r="863358" spans="19:20">
      <c r="S863358" s="33"/>
      <c r="T863358" s="33"/>
    </row>
    <row r="863375" spans="19:20">
      <c r="S863375" s="33"/>
      <c r="T863375" s="33"/>
    </row>
    <row r="863392" spans="19:20">
      <c r="S863392" s="33"/>
      <c r="T863392" s="33"/>
    </row>
    <row r="863409" spans="19:20">
      <c r="S863409" s="33"/>
      <c r="T863409" s="33"/>
    </row>
    <row r="863426" spans="19:20">
      <c r="S863426" s="33"/>
      <c r="T863426" s="33"/>
    </row>
    <row r="863443" spans="19:20">
      <c r="S863443" s="33"/>
      <c r="T863443" s="33"/>
    </row>
    <row r="863460" spans="19:20">
      <c r="S863460" s="33"/>
      <c r="T863460" s="33"/>
    </row>
    <row r="863477" spans="19:20">
      <c r="S863477" s="33"/>
      <c r="T863477" s="33"/>
    </row>
    <row r="863494" spans="19:20">
      <c r="S863494" s="33"/>
      <c r="T863494" s="33"/>
    </row>
    <row r="863511" spans="19:20">
      <c r="S863511" s="33"/>
      <c r="T863511" s="33"/>
    </row>
    <row r="863528" spans="19:20">
      <c r="S863528" s="33"/>
      <c r="T863528" s="33"/>
    </row>
    <row r="863545" spans="19:20">
      <c r="S863545" s="33"/>
      <c r="T863545" s="33"/>
    </row>
    <row r="863562" spans="19:20">
      <c r="S863562" s="33"/>
      <c r="T863562" s="33"/>
    </row>
    <row r="863579" spans="19:20">
      <c r="S863579" s="33"/>
      <c r="T863579" s="33"/>
    </row>
    <row r="863596" spans="19:20">
      <c r="S863596" s="33"/>
      <c r="T863596" s="33"/>
    </row>
    <row r="863613" spans="19:20">
      <c r="S863613" s="33"/>
      <c r="T863613" s="33"/>
    </row>
    <row r="863630" spans="19:20">
      <c r="S863630" s="33"/>
      <c r="T863630" s="33"/>
    </row>
    <row r="863647" spans="19:20">
      <c r="S863647" s="33"/>
      <c r="T863647" s="33"/>
    </row>
    <row r="863664" spans="19:20">
      <c r="S863664" s="33"/>
      <c r="T863664" s="33"/>
    </row>
    <row r="863681" spans="19:20">
      <c r="S863681" s="33"/>
      <c r="T863681" s="33"/>
    </row>
    <row r="863698" spans="19:20">
      <c r="S863698" s="33"/>
      <c r="T863698" s="33"/>
    </row>
    <row r="863715" spans="19:20">
      <c r="S863715" s="33"/>
      <c r="T863715" s="33"/>
    </row>
    <row r="863732" spans="19:20">
      <c r="S863732" s="33"/>
      <c r="T863732" s="33"/>
    </row>
    <row r="863749" spans="19:20">
      <c r="S863749" s="33"/>
      <c r="T863749" s="33"/>
    </row>
    <row r="863766" spans="19:20">
      <c r="S863766" s="33"/>
      <c r="T863766" s="33"/>
    </row>
    <row r="863783" spans="19:20">
      <c r="S863783" s="33"/>
      <c r="T863783" s="33"/>
    </row>
    <row r="863800" spans="19:20">
      <c r="S863800" s="33"/>
      <c r="T863800" s="33"/>
    </row>
    <row r="863817" spans="19:20">
      <c r="S863817" s="33"/>
      <c r="T863817" s="33"/>
    </row>
    <row r="863834" spans="19:20">
      <c r="S863834" s="33"/>
      <c r="T863834" s="33"/>
    </row>
    <row r="863851" spans="19:20">
      <c r="S863851" s="33"/>
      <c r="T863851" s="33"/>
    </row>
    <row r="863868" spans="19:20">
      <c r="S863868" s="33"/>
      <c r="T863868" s="33"/>
    </row>
    <row r="863885" spans="19:20">
      <c r="S863885" s="33"/>
      <c r="T863885" s="33"/>
    </row>
    <row r="863902" spans="19:20">
      <c r="S863902" s="33"/>
      <c r="T863902" s="33"/>
    </row>
    <row r="863919" spans="19:20">
      <c r="S863919" s="33"/>
      <c r="T863919" s="33"/>
    </row>
    <row r="863936" spans="19:20">
      <c r="S863936" s="33"/>
      <c r="T863936" s="33"/>
    </row>
    <row r="863953" spans="19:20">
      <c r="S863953" s="33"/>
      <c r="T863953" s="33"/>
    </row>
    <row r="863970" spans="19:20">
      <c r="S863970" s="33"/>
      <c r="T863970" s="33"/>
    </row>
    <row r="863987" spans="19:20">
      <c r="S863987" s="33"/>
      <c r="T863987" s="33"/>
    </row>
    <row r="864004" spans="19:20">
      <c r="S864004" s="33"/>
      <c r="T864004" s="33"/>
    </row>
    <row r="864021" spans="19:20">
      <c r="S864021" s="33"/>
      <c r="T864021" s="33"/>
    </row>
    <row r="864038" spans="19:20">
      <c r="S864038" s="33"/>
      <c r="T864038" s="33"/>
    </row>
    <row r="864055" spans="19:20">
      <c r="S864055" s="33"/>
      <c r="T864055" s="33"/>
    </row>
    <row r="864072" spans="19:20">
      <c r="S864072" s="33"/>
      <c r="T864072" s="33"/>
    </row>
    <row r="864089" spans="19:20">
      <c r="S864089" s="33"/>
      <c r="T864089" s="33"/>
    </row>
    <row r="864106" spans="19:20">
      <c r="S864106" s="33"/>
      <c r="T864106" s="33"/>
    </row>
    <row r="864123" spans="19:20">
      <c r="S864123" s="33"/>
      <c r="T864123" s="33"/>
    </row>
    <row r="864140" spans="19:20">
      <c r="S864140" s="33"/>
      <c r="T864140" s="33"/>
    </row>
    <row r="864157" spans="19:20">
      <c r="S864157" s="33"/>
      <c r="T864157" s="33"/>
    </row>
    <row r="864174" spans="19:20">
      <c r="S864174" s="33"/>
      <c r="T864174" s="33"/>
    </row>
    <row r="864191" spans="19:20">
      <c r="S864191" s="33"/>
      <c r="T864191" s="33"/>
    </row>
    <row r="864208" spans="19:20">
      <c r="S864208" s="33"/>
      <c r="T864208" s="33"/>
    </row>
    <row r="864225" spans="19:20">
      <c r="S864225" s="33"/>
      <c r="T864225" s="33"/>
    </row>
    <row r="864242" spans="19:20">
      <c r="S864242" s="33"/>
      <c r="T864242" s="33"/>
    </row>
    <row r="864259" spans="19:20">
      <c r="S864259" s="33"/>
      <c r="T864259" s="33"/>
    </row>
    <row r="864276" spans="19:20">
      <c r="S864276" s="33"/>
      <c r="T864276" s="33"/>
    </row>
    <row r="864293" spans="19:20">
      <c r="S864293" s="33"/>
      <c r="T864293" s="33"/>
    </row>
    <row r="864310" spans="19:20">
      <c r="S864310" s="33"/>
      <c r="T864310" s="33"/>
    </row>
    <row r="864327" spans="19:20">
      <c r="S864327" s="33"/>
      <c r="T864327" s="33"/>
    </row>
    <row r="864344" spans="19:20">
      <c r="S864344" s="33"/>
      <c r="T864344" s="33"/>
    </row>
    <row r="864361" spans="19:20">
      <c r="S864361" s="33"/>
      <c r="T864361" s="33"/>
    </row>
    <row r="864378" spans="19:20">
      <c r="S864378" s="33"/>
      <c r="T864378" s="33"/>
    </row>
    <row r="864395" spans="19:20">
      <c r="S864395" s="33"/>
      <c r="T864395" s="33"/>
    </row>
    <row r="864412" spans="19:20">
      <c r="S864412" s="33"/>
      <c r="T864412" s="33"/>
    </row>
    <row r="864429" spans="19:20">
      <c r="S864429" s="33"/>
      <c r="T864429" s="33"/>
    </row>
    <row r="864446" spans="19:20">
      <c r="S864446" s="33"/>
      <c r="T864446" s="33"/>
    </row>
    <row r="864463" spans="19:20">
      <c r="S864463" s="33"/>
      <c r="T864463" s="33"/>
    </row>
    <row r="864480" spans="19:20">
      <c r="S864480" s="33"/>
      <c r="T864480" s="33"/>
    </row>
    <row r="864497" spans="19:20">
      <c r="S864497" s="33"/>
      <c r="T864497" s="33"/>
    </row>
    <row r="864514" spans="19:20">
      <c r="S864514" s="33"/>
      <c r="T864514" s="33"/>
    </row>
    <row r="864531" spans="19:20">
      <c r="S864531" s="33"/>
      <c r="T864531" s="33"/>
    </row>
    <row r="864548" spans="19:20">
      <c r="S864548" s="33"/>
      <c r="T864548" s="33"/>
    </row>
    <row r="864565" spans="19:20">
      <c r="S864565" s="33"/>
      <c r="T864565" s="33"/>
    </row>
    <row r="864582" spans="19:20">
      <c r="S864582" s="33"/>
      <c r="T864582" s="33"/>
    </row>
    <row r="864599" spans="19:20">
      <c r="S864599" s="33"/>
      <c r="T864599" s="33"/>
    </row>
    <row r="864616" spans="19:20">
      <c r="S864616" s="33"/>
      <c r="T864616" s="33"/>
    </row>
    <row r="864633" spans="19:20">
      <c r="S864633" s="33"/>
      <c r="T864633" s="33"/>
    </row>
    <row r="864650" spans="19:20">
      <c r="S864650" s="33"/>
      <c r="T864650" s="33"/>
    </row>
    <row r="864667" spans="19:20">
      <c r="S864667" s="33"/>
      <c r="T864667" s="33"/>
    </row>
    <row r="864684" spans="19:20">
      <c r="S864684" s="33"/>
      <c r="T864684" s="33"/>
    </row>
    <row r="864701" spans="19:20">
      <c r="S864701" s="33"/>
      <c r="T864701" s="33"/>
    </row>
    <row r="864718" spans="19:20">
      <c r="S864718" s="33"/>
      <c r="T864718" s="33"/>
    </row>
    <row r="864735" spans="19:20">
      <c r="S864735" s="33"/>
      <c r="T864735" s="33"/>
    </row>
    <row r="864752" spans="19:20">
      <c r="S864752" s="33"/>
      <c r="T864752" s="33"/>
    </row>
    <row r="864769" spans="19:20">
      <c r="S864769" s="33"/>
      <c r="T864769" s="33"/>
    </row>
    <row r="864786" spans="19:20">
      <c r="S864786" s="33"/>
      <c r="T864786" s="33"/>
    </row>
    <row r="864803" spans="19:20">
      <c r="S864803" s="33"/>
      <c r="T864803" s="33"/>
    </row>
    <row r="864820" spans="19:20">
      <c r="S864820" s="33"/>
      <c r="T864820" s="33"/>
    </row>
    <row r="864837" spans="19:20">
      <c r="S864837" s="33"/>
      <c r="T864837" s="33"/>
    </row>
    <row r="864854" spans="19:20">
      <c r="S864854" s="33"/>
      <c r="T864854" s="33"/>
    </row>
    <row r="864871" spans="19:20">
      <c r="S864871" s="33"/>
      <c r="T864871" s="33"/>
    </row>
    <row r="864888" spans="19:20">
      <c r="S864888" s="33"/>
      <c r="T864888" s="33"/>
    </row>
    <row r="864905" spans="19:20">
      <c r="S864905" s="33"/>
      <c r="T864905" s="33"/>
    </row>
    <row r="864922" spans="19:20">
      <c r="S864922" s="33"/>
      <c r="T864922" s="33"/>
    </row>
    <row r="864939" spans="19:20">
      <c r="S864939" s="33"/>
      <c r="T864939" s="33"/>
    </row>
    <row r="864956" spans="19:20">
      <c r="S864956" s="33"/>
      <c r="T864956" s="33"/>
    </row>
    <row r="864973" spans="19:20">
      <c r="S864973" s="33"/>
      <c r="T864973" s="33"/>
    </row>
    <row r="864990" spans="19:20">
      <c r="S864990" s="33"/>
      <c r="T864990" s="33"/>
    </row>
    <row r="865007" spans="19:20">
      <c r="S865007" s="33"/>
      <c r="T865007" s="33"/>
    </row>
    <row r="865024" spans="19:20">
      <c r="S865024" s="33"/>
      <c r="T865024" s="33"/>
    </row>
    <row r="865041" spans="19:20">
      <c r="S865041" s="33"/>
      <c r="T865041" s="33"/>
    </row>
    <row r="865058" spans="19:20">
      <c r="S865058" s="33"/>
      <c r="T865058" s="33"/>
    </row>
    <row r="865075" spans="19:20">
      <c r="S865075" s="33"/>
      <c r="T865075" s="33"/>
    </row>
    <row r="865092" spans="19:20">
      <c r="S865092" s="33"/>
      <c r="T865092" s="33"/>
    </row>
    <row r="865109" spans="19:20">
      <c r="S865109" s="33"/>
      <c r="T865109" s="33"/>
    </row>
    <row r="865126" spans="19:20">
      <c r="S865126" s="33"/>
      <c r="T865126" s="33"/>
    </row>
    <row r="865143" spans="19:20">
      <c r="S865143" s="33"/>
      <c r="T865143" s="33"/>
    </row>
    <row r="865160" spans="19:20">
      <c r="S865160" s="33"/>
      <c r="T865160" s="33"/>
    </row>
    <row r="865177" spans="19:20">
      <c r="S865177" s="33"/>
      <c r="T865177" s="33"/>
    </row>
    <row r="865194" spans="19:20">
      <c r="S865194" s="33"/>
      <c r="T865194" s="33"/>
    </row>
    <row r="865211" spans="19:20">
      <c r="S865211" s="33"/>
      <c r="T865211" s="33"/>
    </row>
    <row r="865228" spans="19:20">
      <c r="S865228" s="33"/>
      <c r="T865228" s="33"/>
    </row>
    <row r="865245" spans="19:20">
      <c r="S865245" s="33"/>
      <c r="T865245" s="33"/>
    </row>
    <row r="865262" spans="19:20">
      <c r="S865262" s="33"/>
      <c r="T865262" s="33"/>
    </row>
    <row r="865279" spans="19:20">
      <c r="S865279" s="33"/>
      <c r="T865279" s="33"/>
    </row>
    <row r="865296" spans="19:20">
      <c r="S865296" s="33"/>
      <c r="T865296" s="33"/>
    </row>
    <row r="865313" spans="19:20">
      <c r="S865313" s="33"/>
      <c r="T865313" s="33"/>
    </row>
    <row r="865330" spans="19:20">
      <c r="S865330" s="33"/>
      <c r="T865330" s="33"/>
    </row>
    <row r="865347" spans="19:20">
      <c r="S865347" s="33"/>
      <c r="T865347" s="33"/>
    </row>
    <row r="865364" spans="19:20">
      <c r="S865364" s="33"/>
      <c r="T865364" s="33"/>
    </row>
    <row r="865381" spans="19:20">
      <c r="S865381" s="33"/>
      <c r="T865381" s="33"/>
    </row>
    <row r="865398" spans="19:20">
      <c r="S865398" s="33"/>
      <c r="T865398" s="33"/>
    </row>
    <row r="865415" spans="19:20">
      <c r="S865415" s="33"/>
      <c r="T865415" s="33"/>
    </row>
    <row r="865432" spans="19:20">
      <c r="S865432" s="33"/>
      <c r="T865432" s="33"/>
    </row>
    <row r="865449" spans="19:20">
      <c r="S865449" s="33"/>
      <c r="T865449" s="33"/>
    </row>
    <row r="865466" spans="19:20">
      <c r="S865466" s="33"/>
      <c r="T865466" s="33"/>
    </row>
    <row r="865483" spans="19:20">
      <c r="S865483" s="33"/>
      <c r="T865483" s="33"/>
    </row>
    <row r="865500" spans="19:20">
      <c r="S865500" s="33"/>
      <c r="T865500" s="33"/>
    </row>
    <row r="865517" spans="19:20">
      <c r="S865517" s="33"/>
      <c r="T865517" s="33"/>
    </row>
    <row r="865534" spans="19:20">
      <c r="S865534" s="33"/>
      <c r="T865534" s="33"/>
    </row>
    <row r="865551" spans="19:20">
      <c r="S865551" s="33"/>
      <c r="T865551" s="33"/>
    </row>
    <row r="865568" spans="19:20">
      <c r="S865568" s="33"/>
      <c r="T865568" s="33"/>
    </row>
    <row r="865585" spans="19:20">
      <c r="S865585" s="33"/>
      <c r="T865585" s="33"/>
    </row>
    <row r="865602" spans="19:20">
      <c r="S865602" s="33"/>
      <c r="T865602" s="33"/>
    </row>
    <row r="865619" spans="19:20">
      <c r="S865619" s="33"/>
      <c r="T865619" s="33"/>
    </row>
    <row r="865636" spans="19:20">
      <c r="S865636" s="33"/>
      <c r="T865636" s="33"/>
    </row>
    <row r="865653" spans="19:20">
      <c r="S865653" s="33"/>
      <c r="T865653" s="33"/>
    </row>
    <row r="865670" spans="19:20">
      <c r="S865670" s="33"/>
      <c r="T865670" s="33"/>
    </row>
    <row r="865687" spans="19:20">
      <c r="S865687" s="33"/>
      <c r="T865687" s="33"/>
    </row>
    <row r="865704" spans="19:20">
      <c r="S865704" s="33"/>
      <c r="T865704" s="33"/>
    </row>
    <row r="865721" spans="19:20">
      <c r="S865721" s="33"/>
      <c r="T865721" s="33"/>
    </row>
    <row r="865738" spans="19:20">
      <c r="S865738" s="33"/>
      <c r="T865738" s="33"/>
    </row>
    <row r="865755" spans="19:20">
      <c r="S865755" s="33"/>
      <c r="T865755" s="33"/>
    </row>
    <row r="865772" spans="19:20">
      <c r="S865772" s="33"/>
      <c r="T865772" s="33"/>
    </row>
    <row r="865789" spans="19:20">
      <c r="S865789" s="33"/>
      <c r="T865789" s="33"/>
    </row>
    <row r="865806" spans="19:20">
      <c r="S865806" s="33"/>
      <c r="T865806" s="33"/>
    </row>
    <row r="865823" spans="19:20">
      <c r="S865823" s="33"/>
      <c r="T865823" s="33"/>
    </row>
    <row r="865840" spans="19:20">
      <c r="S865840" s="33"/>
      <c r="T865840" s="33"/>
    </row>
    <row r="865857" spans="19:20">
      <c r="S865857" s="33"/>
      <c r="T865857" s="33"/>
    </row>
    <row r="865874" spans="19:20">
      <c r="S865874" s="33"/>
      <c r="T865874" s="33"/>
    </row>
    <row r="865891" spans="19:20">
      <c r="S865891" s="33"/>
      <c r="T865891" s="33"/>
    </row>
    <row r="865908" spans="19:20">
      <c r="S865908" s="33"/>
      <c r="T865908" s="33"/>
    </row>
    <row r="865925" spans="19:20">
      <c r="S865925" s="33"/>
      <c r="T865925" s="33"/>
    </row>
    <row r="865942" spans="19:20">
      <c r="S865942" s="33"/>
      <c r="T865942" s="33"/>
    </row>
    <row r="865959" spans="19:20">
      <c r="S865959" s="33"/>
      <c r="T865959" s="33"/>
    </row>
    <row r="865976" spans="19:20">
      <c r="S865976" s="33"/>
      <c r="T865976" s="33"/>
    </row>
    <row r="865993" spans="19:20">
      <c r="S865993" s="33"/>
      <c r="T865993" s="33"/>
    </row>
    <row r="866010" spans="19:20">
      <c r="S866010" s="33"/>
      <c r="T866010" s="33"/>
    </row>
    <row r="866027" spans="19:20">
      <c r="S866027" s="33"/>
      <c r="T866027" s="33"/>
    </row>
    <row r="866044" spans="19:20">
      <c r="S866044" s="33"/>
      <c r="T866044" s="33"/>
    </row>
    <row r="866061" spans="19:20">
      <c r="S866061" s="33"/>
      <c r="T866061" s="33"/>
    </row>
    <row r="866078" spans="19:20">
      <c r="S866078" s="33"/>
      <c r="T866078" s="33"/>
    </row>
    <row r="866095" spans="19:20">
      <c r="S866095" s="33"/>
      <c r="T866095" s="33"/>
    </row>
    <row r="866112" spans="19:20">
      <c r="S866112" s="33"/>
      <c r="T866112" s="33"/>
    </row>
    <row r="866129" spans="19:20">
      <c r="S866129" s="33"/>
      <c r="T866129" s="33"/>
    </row>
    <row r="866146" spans="19:20">
      <c r="S866146" s="33"/>
      <c r="T866146" s="33"/>
    </row>
    <row r="866163" spans="19:20">
      <c r="S866163" s="33"/>
      <c r="T866163" s="33"/>
    </row>
    <row r="866180" spans="19:20">
      <c r="S866180" s="33"/>
      <c r="T866180" s="33"/>
    </row>
    <row r="866197" spans="19:20">
      <c r="S866197" s="33"/>
      <c r="T866197" s="33"/>
    </row>
    <row r="866214" spans="19:20">
      <c r="S866214" s="33"/>
      <c r="T866214" s="33"/>
    </row>
    <row r="866231" spans="19:20">
      <c r="S866231" s="33"/>
      <c r="T866231" s="33"/>
    </row>
    <row r="866248" spans="19:20">
      <c r="S866248" s="33"/>
      <c r="T866248" s="33"/>
    </row>
    <row r="866265" spans="19:20">
      <c r="S866265" s="33"/>
      <c r="T866265" s="33"/>
    </row>
    <row r="866282" spans="19:20">
      <c r="S866282" s="33"/>
      <c r="T866282" s="33"/>
    </row>
    <row r="866299" spans="19:20">
      <c r="S866299" s="33"/>
      <c r="T866299" s="33"/>
    </row>
    <row r="866316" spans="19:20">
      <c r="S866316" s="33"/>
      <c r="T866316" s="33"/>
    </row>
    <row r="866333" spans="19:20">
      <c r="S866333" s="33"/>
      <c r="T866333" s="33"/>
    </row>
    <row r="866350" spans="19:20">
      <c r="S866350" s="33"/>
      <c r="T866350" s="33"/>
    </row>
    <row r="866367" spans="19:20">
      <c r="S866367" s="33"/>
      <c r="T866367" s="33"/>
    </row>
    <row r="866384" spans="19:20">
      <c r="S866384" s="33"/>
      <c r="T866384" s="33"/>
    </row>
    <row r="866401" spans="19:20">
      <c r="S866401" s="33"/>
      <c r="T866401" s="33"/>
    </row>
    <row r="866418" spans="19:20">
      <c r="S866418" s="33"/>
      <c r="T866418" s="33"/>
    </row>
    <row r="866435" spans="19:20">
      <c r="S866435" s="33"/>
      <c r="T866435" s="33"/>
    </row>
    <row r="866452" spans="19:20">
      <c r="S866452" s="33"/>
      <c r="T866452" s="33"/>
    </row>
    <row r="866469" spans="19:20">
      <c r="S866469" s="33"/>
      <c r="T866469" s="33"/>
    </row>
    <row r="866486" spans="19:20">
      <c r="S866486" s="33"/>
      <c r="T866486" s="33"/>
    </row>
    <row r="866503" spans="19:20">
      <c r="S866503" s="33"/>
      <c r="T866503" s="33"/>
    </row>
    <row r="866520" spans="19:20">
      <c r="S866520" s="33"/>
      <c r="T866520" s="33"/>
    </row>
    <row r="866537" spans="19:20">
      <c r="S866537" s="33"/>
      <c r="T866537" s="33"/>
    </row>
    <row r="866554" spans="19:20">
      <c r="S866554" s="33"/>
      <c r="T866554" s="33"/>
    </row>
    <row r="866571" spans="19:20">
      <c r="S866571" s="33"/>
      <c r="T866571" s="33"/>
    </row>
    <row r="866588" spans="19:20">
      <c r="S866588" s="33"/>
      <c r="T866588" s="33"/>
    </row>
    <row r="866605" spans="19:20">
      <c r="S866605" s="33"/>
      <c r="T866605" s="33"/>
    </row>
    <row r="866622" spans="19:20">
      <c r="S866622" s="33"/>
      <c r="T866622" s="33"/>
    </row>
    <row r="866639" spans="19:20">
      <c r="S866639" s="33"/>
      <c r="T866639" s="33"/>
    </row>
    <row r="866656" spans="19:20">
      <c r="S866656" s="33"/>
      <c r="T866656" s="33"/>
    </row>
    <row r="866673" spans="19:20">
      <c r="S866673" s="33"/>
      <c r="T866673" s="33"/>
    </row>
    <row r="866690" spans="19:20">
      <c r="S866690" s="33"/>
      <c r="T866690" s="33"/>
    </row>
    <row r="866707" spans="19:20">
      <c r="S866707" s="33"/>
      <c r="T866707" s="33"/>
    </row>
    <row r="866724" spans="19:20">
      <c r="S866724" s="33"/>
      <c r="T866724" s="33"/>
    </row>
    <row r="866741" spans="19:20">
      <c r="S866741" s="33"/>
      <c r="T866741" s="33"/>
    </row>
    <row r="866758" spans="19:20">
      <c r="S866758" s="33"/>
      <c r="T866758" s="33"/>
    </row>
    <row r="866775" spans="19:20">
      <c r="S866775" s="33"/>
      <c r="T866775" s="33"/>
    </row>
    <row r="866792" spans="19:20">
      <c r="S866792" s="33"/>
      <c r="T866792" s="33"/>
    </row>
    <row r="866809" spans="19:20">
      <c r="S866809" s="33"/>
      <c r="T866809" s="33"/>
    </row>
    <row r="866826" spans="19:20">
      <c r="S866826" s="33"/>
      <c r="T866826" s="33"/>
    </row>
    <row r="866843" spans="19:20">
      <c r="S866843" s="33"/>
      <c r="T866843" s="33"/>
    </row>
    <row r="866860" spans="19:20">
      <c r="S866860" s="33"/>
      <c r="T866860" s="33"/>
    </row>
    <row r="866877" spans="19:20">
      <c r="S866877" s="33"/>
      <c r="T866877" s="33"/>
    </row>
    <row r="866894" spans="19:20">
      <c r="S866894" s="33"/>
      <c r="T866894" s="33"/>
    </row>
    <row r="866911" spans="19:20">
      <c r="S866911" s="33"/>
      <c r="T866911" s="33"/>
    </row>
    <row r="866928" spans="19:20">
      <c r="S866928" s="33"/>
      <c r="T866928" s="33"/>
    </row>
    <row r="866945" spans="19:20">
      <c r="S866945" s="33"/>
      <c r="T866945" s="33"/>
    </row>
    <row r="866962" spans="19:20">
      <c r="S866962" s="33"/>
      <c r="T866962" s="33"/>
    </row>
    <row r="866979" spans="19:20">
      <c r="S866979" s="33"/>
      <c r="T866979" s="33"/>
    </row>
    <row r="866996" spans="19:20">
      <c r="S866996" s="33"/>
      <c r="T866996" s="33"/>
    </row>
    <row r="867013" spans="19:20">
      <c r="S867013" s="33"/>
      <c r="T867013" s="33"/>
    </row>
    <row r="867030" spans="19:20">
      <c r="S867030" s="33"/>
      <c r="T867030" s="33"/>
    </row>
    <row r="867047" spans="19:20">
      <c r="S867047" s="33"/>
      <c r="T867047" s="33"/>
    </row>
    <row r="867064" spans="19:20">
      <c r="S867064" s="33"/>
      <c r="T867064" s="33"/>
    </row>
    <row r="867081" spans="19:20">
      <c r="S867081" s="33"/>
      <c r="T867081" s="33"/>
    </row>
    <row r="867098" spans="19:20">
      <c r="S867098" s="33"/>
      <c r="T867098" s="33"/>
    </row>
    <row r="867115" spans="19:20">
      <c r="S867115" s="33"/>
      <c r="T867115" s="33"/>
    </row>
    <row r="867132" spans="19:20">
      <c r="S867132" s="33"/>
      <c r="T867132" s="33"/>
    </row>
    <row r="867149" spans="19:20">
      <c r="S867149" s="33"/>
      <c r="T867149" s="33"/>
    </row>
    <row r="867166" spans="19:20">
      <c r="S867166" s="33"/>
      <c r="T867166" s="33"/>
    </row>
    <row r="867183" spans="19:20">
      <c r="S867183" s="33"/>
      <c r="T867183" s="33"/>
    </row>
    <row r="867200" spans="19:20">
      <c r="S867200" s="33"/>
      <c r="T867200" s="33"/>
    </row>
    <row r="867217" spans="19:20">
      <c r="S867217" s="33"/>
      <c r="T867217" s="33"/>
    </row>
    <row r="867234" spans="19:20">
      <c r="S867234" s="33"/>
      <c r="T867234" s="33"/>
    </row>
    <row r="867251" spans="19:20">
      <c r="S867251" s="33"/>
      <c r="T867251" s="33"/>
    </row>
    <row r="867268" spans="19:20">
      <c r="S867268" s="33"/>
      <c r="T867268" s="33"/>
    </row>
    <row r="867285" spans="19:20">
      <c r="S867285" s="33"/>
      <c r="T867285" s="33"/>
    </row>
    <row r="867302" spans="19:20">
      <c r="S867302" s="33"/>
      <c r="T867302" s="33"/>
    </row>
    <row r="867319" spans="19:20">
      <c r="S867319" s="33"/>
      <c r="T867319" s="33"/>
    </row>
    <row r="867336" spans="19:20">
      <c r="S867336" s="33"/>
      <c r="T867336" s="33"/>
    </row>
    <row r="867353" spans="19:20">
      <c r="S867353" s="33"/>
      <c r="T867353" s="33"/>
    </row>
    <row r="867370" spans="19:20">
      <c r="S867370" s="33"/>
      <c r="T867370" s="33"/>
    </row>
    <row r="867387" spans="19:20">
      <c r="S867387" s="33"/>
      <c r="T867387" s="33"/>
    </row>
    <row r="867404" spans="19:20">
      <c r="S867404" s="33"/>
      <c r="T867404" s="33"/>
    </row>
    <row r="867421" spans="19:20">
      <c r="S867421" s="33"/>
      <c r="T867421" s="33"/>
    </row>
    <row r="867438" spans="19:20">
      <c r="S867438" s="33"/>
      <c r="T867438" s="33"/>
    </row>
    <row r="867455" spans="19:20">
      <c r="S867455" s="33"/>
      <c r="T867455" s="33"/>
    </row>
    <row r="867472" spans="19:20">
      <c r="S867472" s="33"/>
      <c r="T867472" s="33"/>
    </row>
    <row r="867489" spans="19:20">
      <c r="S867489" s="33"/>
      <c r="T867489" s="33"/>
    </row>
    <row r="867506" spans="19:20">
      <c r="S867506" s="33"/>
      <c r="T867506" s="33"/>
    </row>
    <row r="867523" spans="19:20">
      <c r="S867523" s="33"/>
      <c r="T867523" s="33"/>
    </row>
    <row r="867540" spans="19:20">
      <c r="S867540" s="33"/>
      <c r="T867540" s="33"/>
    </row>
    <row r="867557" spans="19:20">
      <c r="S867557" s="33"/>
      <c r="T867557" s="33"/>
    </row>
    <row r="867574" spans="19:20">
      <c r="S867574" s="33"/>
      <c r="T867574" s="33"/>
    </row>
    <row r="867591" spans="19:20">
      <c r="S867591" s="33"/>
      <c r="T867591" s="33"/>
    </row>
    <row r="867608" spans="19:20">
      <c r="S867608" s="33"/>
      <c r="T867608" s="33"/>
    </row>
    <row r="867625" spans="19:20">
      <c r="S867625" s="33"/>
      <c r="T867625" s="33"/>
    </row>
    <row r="867642" spans="19:20">
      <c r="S867642" s="33"/>
      <c r="T867642" s="33"/>
    </row>
    <row r="867659" spans="19:20">
      <c r="S867659" s="33"/>
      <c r="T867659" s="33"/>
    </row>
    <row r="867676" spans="19:20">
      <c r="S867676" s="33"/>
      <c r="T867676" s="33"/>
    </row>
    <row r="867693" spans="19:20">
      <c r="S867693" s="33"/>
      <c r="T867693" s="33"/>
    </row>
    <row r="867710" spans="19:20">
      <c r="S867710" s="33"/>
      <c r="T867710" s="33"/>
    </row>
    <row r="867727" spans="19:20">
      <c r="S867727" s="33"/>
      <c r="T867727" s="33"/>
    </row>
    <row r="867744" spans="19:20">
      <c r="S867744" s="33"/>
      <c r="T867744" s="33"/>
    </row>
    <row r="867761" spans="19:20">
      <c r="S867761" s="33"/>
      <c r="T867761" s="33"/>
    </row>
    <row r="867778" spans="19:20">
      <c r="S867778" s="33"/>
      <c r="T867778" s="33"/>
    </row>
    <row r="867795" spans="19:20">
      <c r="S867795" s="33"/>
      <c r="T867795" s="33"/>
    </row>
    <row r="867812" spans="19:20">
      <c r="S867812" s="33"/>
      <c r="T867812" s="33"/>
    </row>
    <row r="867829" spans="19:20">
      <c r="S867829" s="33"/>
      <c r="T867829" s="33"/>
    </row>
    <row r="867846" spans="19:20">
      <c r="S867846" s="33"/>
      <c r="T867846" s="33"/>
    </row>
    <row r="867863" spans="19:20">
      <c r="S867863" s="33"/>
      <c r="T867863" s="33"/>
    </row>
    <row r="867880" spans="19:20">
      <c r="S867880" s="33"/>
      <c r="T867880" s="33"/>
    </row>
    <row r="867897" spans="19:20">
      <c r="S867897" s="33"/>
      <c r="T867897" s="33"/>
    </row>
    <row r="867914" spans="19:20">
      <c r="S867914" s="33"/>
      <c r="T867914" s="33"/>
    </row>
    <row r="867931" spans="19:20">
      <c r="S867931" s="33"/>
      <c r="T867931" s="33"/>
    </row>
    <row r="867948" spans="19:20">
      <c r="S867948" s="33"/>
      <c r="T867948" s="33"/>
    </row>
    <row r="867965" spans="19:20">
      <c r="S867965" s="33"/>
      <c r="T867965" s="33"/>
    </row>
    <row r="867982" spans="19:20">
      <c r="S867982" s="33"/>
      <c r="T867982" s="33"/>
    </row>
    <row r="867999" spans="19:20">
      <c r="S867999" s="33"/>
      <c r="T867999" s="33"/>
    </row>
    <row r="868016" spans="19:20">
      <c r="S868016" s="33"/>
      <c r="T868016" s="33"/>
    </row>
    <row r="868033" spans="19:20">
      <c r="S868033" s="33"/>
      <c r="T868033" s="33"/>
    </row>
    <row r="868050" spans="19:20">
      <c r="S868050" s="33"/>
      <c r="T868050" s="33"/>
    </row>
    <row r="868067" spans="19:20">
      <c r="S868067" s="33"/>
      <c r="T868067" s="33"/>
    </row>
    <row r="868084" spans="19:20">
      <c r="S868084" s="33"/>
      <c r="T868084" s="33"/>
    </row>
    <row r="868101" spans="19:20">
      <c r="S868101" s="33"/>
      <c r="T868101" s="33"/>
    </row>
    <row r="868118" spans="19:20">
      <c r="S868118" s="33"/>
      <c r="T868118" s="33"/>
    </row>
    <row r="868135" spans="19:20">
      <c r="S868135" s="33"/>
      <c r="T868135" s="33"/>
    </row>
    <row r="868152" spans="19:20">
      <c r="S868152" s="33"/>
      <c r="T868152" s="33"/>
    </row>
    <row r="868169" spans="19:20">
      <c r="S868169" s="33"/>
      <c r="T868169" s="33"/>
    </row>
    <row r="868186" spans="19:20">
      <c r="S868186" s="33"/>
      <c r="T868186" s="33"/>
    </row>
    <row r="868203" spans="19:20">
      <c r="S868203" s="33"/>
      <c r="T868203" s="33"/>
    </row>
    <row r="868220" spans="19:20">
      <c r="S868220" s="33"/>
      <c r="T868220" s="33"/>
    </row>
    <row r="868237" spans="19:20">
      <c r="S868237" s="33"/>
      <c r="T868237" s="33"/>
    </row>
    <row r="868254" spans="19:20">
      <c r="S868254" s="33"/>
      <c r="T868254" s="33"/>
    </row>
    <row r="868271" spans="19:20">
      <c r="S868271" s="33"/>
      <c r="T868271" s="33"/>
    </row>
    <row r="868288" spans="19:20">
      <c r="S868288" s="33"/>
      <c r="T868288" s="33"/>
    </row>
    <row r="868305" spans="19:20">
      <c r="S868305" s="33"/>
      <c r="T868305" s="33"/>
    </row>
    <row r="868322" spans="19:20">
      <c r="S868322" s="33"/>
      <c r="T868322" s="33"/>
    </row>
    <row r="868339" spans="19:20">
      <c r="S868339" s="33"/>
      <c r="T868339" s="33"/>
    </row>
    <row r="868356" spans="19:20">
      <c r="S868356" s="33"/>
      <c r="T868356" s="33"/>
    </row>
    <row r="868373" spans="19:20">
      <c r="S868373" s="33"/>
      <c r="T868373" s="33"/>
    </row>
    <row r="868390" spans="19:20">
      <c r="S868390" s="33"/>
      <c r="T868390" s="33"/>
    </row>
    <row r="868407" spans="19:20">
      <c r="S868407" s="33"/>
      <c r="T868407" s="33"/>
    </row>
    <row r="868424" spans="19:20">
      <c r="S868424" s="33"/>
      <c r="T868424" s="33"/>
    </row>
    <row r="868441" spans="19:20">
      <c r="S868441" s="33"/>
      <c r="T868441" s="33"/>
    </row>
    <row r="868458" spans="19:20">
      <c r="S868458" s="33"/>
      <c r="T868458" s="33"/>
    </row>
    <row r="868475" spans="19:20">
      <c r="S868475" s="33"/>
      <c r="T868475" s="33"/>
    </row>
    <row r="868492" spans="19:20">
      <c r="S868492" s="33"/>
      <c r="T868492" s="33"/>
    </row>
    <row r="868509" spans="19:20">
      <c r="S868509" s="33"/>
      <c r="T868509" s="33"/>
    </row>
    <row r="868526" spans="19:20">
      <c r="S868526" s="33"/>
      <c r="T868526" s="33"/>
    </row>
    <row r="868543" spans="19:20">
      <c r="S868543" s="33"/>
      <c r="T868543" s="33"/>
    </row>
    <row r="868560" spans="19:20">
      <c r="S868560" s="33"/>
      <c r="T868560" s="33"/>
    </row>
    <row r="868577" spans="19:20">
      <c r="S868577" s="33"/>
      <c r="T868577" s="33"/>
    </row>
    <row r="868594" spans="19:20">
      <c r="S868594" s="33"/>
      <c r="T868594" s="33"/>
    </row>
    <row r="868611" spans="19:20">
      <c r="S868611" s="33"/>
      <c r="T868611" s="33"/>
    </row>
    <row r="868628" spans="19:20">
      <c r="S868628" s="33"/>
      <c r="T868628" s="33"/>
    </row>
    <row r="868645" spans="19:20">
      <c r="S868645" s="33"/>
      <c r="T868645" s="33"/>
    </row>
    <row r="868662" spans="19:20">
      <c r="S868662" s="33"/>
      <c r="T868662" s="33"/>
    </row>
    <row r="868679" spans="19:20">
      <c r="S868679" s="33"/>
      <c r="T868679" s="33"/>
    </row>
    <row r="868696" spans="19:20">
      <c r="S868696" s="33"/>
      <c r="T868696" s="33"/>
    </row>
    <row r="868713" spans="19:20">
      <c r="S868713" s="33"/>
      <c r="T868713" s="33"/>
    </row>
    <row r="868730" spans="19:20">
      <c r="S868730" s="33"/>
      <c r="T868730" s="33"/>
    </row>
    <row r="868747" spans="19:20">
      <c r="S868747" s="33"/>
      <c r="T868747" s="33"/>
    </row>
    <row r="868764" spans="19:20">
      <c r="S868764" s="33"/>
      <c r="T868764" s="33"/>
    </row>
    <row r="868781" spans="19:20">
      <c r="S868781" s="33"/>
      <c r="T868781" s="33"/>
    </row>
    <row r="868798" spans="19:20">
      <c r="S868798" s="33"/>
      <c r="T868798" s="33"/>
    </row>
    <row r="868815" spans="19:20">
      <c r="S868815" s="33"/>
      <c r="T868815" s="33"/>
    </row>
    <row r="868832" spans="19:20">
      <c r="S868832" s="33"/>
      <c r="T868832" s="33"/>
    </row>
    <row r="868849" spans="19:20">
      <c r="S868849" s="33"/>
      <c r="T868849" s="33"/>
    </row>
    <row r="868866" spans="19:20">
      <c r="S868866" s="33"/>
      <c r="T868866" s="33"/>
    </row>
    <row r="868883" spans="19:20">
      <c r="S868883" s="33"/>
      <c r="T868883" s="33"/>
    </row>
    <row r="868900" spans="19:20">
      <c r="S868900" s="33"/>
      <c r="T868900" s="33"/>
    </row>
    <row r="868917" spans="19:20">
      <c r="S868917" s="33"/>
      <c r="T868917" s="33"/>
    </row>
    <row r="868934" spans="19:20">
      <c r="S868934" s="33"/>
      <c r="T868934" s="33"/>
    </row>
    <row r="868951" spans="19:20">
      <c r="S868951" s="33"/>
      <c r="T868951" s="33"/>
    </row>
    <row r="868968" spans="19:20">
      <c r="S868968" s="33"/>
      <c r="T868968" s="33"/>
    </row>
    <row r="868985" spans="19:20">
      <c r="S868985" s="33"/>
      <c r="T868985" s="33"/>
    </row>
    <row r="869002" spans="19:20">
      <c r="S869002" s="33"/>
      <c r="T869002" s="33"/>
    </row>
    <row r="869019" spans="19:20">
      <c r="S869019" s="33"/>
      <c r="T869019" s="33"/>
    </row>
    <row r="869036" spans="19:20">
      <c r="S869036" s="33"/>
      <c r="T869036" s="33"/>
    </row>
    <row r="869053" spans="19:20">
      <c r="S869053" s="33"/>
      <c r="T869053" s="33"/>
    </row>
    <row r="869070" spans="19:20">
      <c r="S869070" s="33"/>
      <c r="T869070" s="33"/>
    </row>
    <row r="869087" spans="19:20">
      <c r="S869087" s="33"/>
      <c r="T869087" s="33"/>
    </row>
    <row r="869104" spans="19:20">
      <c r="S869104" s="33"/>
      <c r="T869104" s="33"/>
    </row>
    <row r="869121" spans="19:20">
      <c r="S869121" s="33"/>
      <c r="T869121" s="33"/>
    </row>
    <row r="869138" spans="19:20">
      <c r="S869138" s="33"/>
      <c r="T869138" s="33"/>
    </row>
    <row r="869155" spans="19:20">
      <c r="S869155" s="33"/>
      <c r="T869155" s="33"/>
    </row>
    <row r="869172" spans="19:20">
      <c r="S869172" s="33"/>
      <c r="T869172" s="33"/>
    </row>
    <row r="869189" spans="19:20">
      <c r="S869189" s="33"/>
      <c r="T869189" s="33"/>
    </row>
    <row r="869206" spans="19:20">
      <c r="S869206" s="33"/>
      <c r="T869206" s="33"/>
    </row>
    <row r="869223" spans="19:20">
      <c r="S869223" s="33"/>
      <c r="T869223" s="33"/>
    </row>
    <row r="869240" spans="19:20">
      <c r="S869240" s="33"/>
      <c r="T869240" s="33"/>
    </row>
    <row r="869257" spans="19:20">
      <c r="S869257" s="33"/>
      <c r="T869257" s="33"/>
    </row>
    <row r="869274" spans="19:20">
      <c r="S869274" s="33"/>
      <c r="T869274" s="33"/>
    </row>
    <row r="869291" spans="19:20">
      <c r="S869291" s="33"/>
      <c r="T869291" s="33"/>
    </row>
    <row r="869308" spans="19:20">
      <c r="S869308" s="33"/>
      <c r="T869308" s="33"/>
    </row>
    <row r="869325" spans="19:20">
      <c r="S869325" s="33"/>
      <c r="T869325" s="33"/>
    </row>
    <row r="869342" spans="19:20">
      <c r="S869342" s="33"/>
      <c r="T869342" s="33"/>
    </row>
    <row r="869359" spans="19:20">
      <c r="S869359" s="33"/>
      <c r="T869359" s="33"/>
    </row>
    <row r="869376" spans="19:20">
      <c r="S869376" s="33"/>
      <c r="T869376" s="33"/>
    </row>
    <row r="869393" spans="19:20">
      <c r="S869393" s="33"/>
      <c r="T869393" s="33"/>
    </row>
    <row r="869410" spans="19:20">
      <c r="S869410" s="33"/>
      <c r="T869410" s="33"/>
    </row>
    <row r="869427" spans="19:20">
      <c r="S869427" s="33"/>
      <c r="T869427" s="33"/>
    </row>
    <row r="869444" spans="19:20">
      <c r="S869444" s="33"/>
      <c r="T869444" s="33"/>
    </row>
    <row r="869461" spans="19:20">
      <c r="S869461" s="33"/>
      <c r="T869461" s="33"/>
    </row>
    <row r="869478" spans="19:20">
      <c r="S869478" s="33"/>
      <c r="T869478" s="33"/>
    </row>
    <row r="869495" spans="19:20">
      <c r="S869495" s="33"/>
      <c r="T869495" s="33"/>
    </row>
    <row r="869512" spans="19:20">
      <c r="S869512" s="33"/>
      <c r="T869512" s="33"/>
    </row>
    <row r="869529" spans="19:20">
      <c r="S869529" s="33"/>
      <c r="T869529" s="33"/>
    </row>
    <row r="869546" spans="19:20">
      <c r="S869546" s="33"/>
      <c r="T869546" s="33"/>
    </row>
    <row r="869563" spans="19:20">
      <c r="S869563" s="33"/>
      <c r="T869563" s="33"/>
    </row>
    <row r="869580" spans="19:20">
      <c r="S869580" s="33"/>
      <c r="T869580" s="33"/>
    </row>
    <row r="869597" spans="19:20">
      <c r="S869597" s="33"/>
      <c r="T869597" s="33"/>
    </row>
    <row r="869614" spans="19:20">
      <c r="S869614" s="33"/>
      <c r="T869614" s="33"/>
    </row>
    <row r="869631" spans="19:20">
      <c r="S869631" s="33"/>
      <c r="T869631" s="33"/>
    </row>
    <row r="869648" spans="19:20">
      <c r="S869648" s="33"/>
      <c r="T869648" s="33"/>
    </row>
    <row r="869665" spans="19:20">
      <c r="S869665" s="33"/>
      <c r="T869665" s="33"/>
    </row>
    <row r="869682" spans="19:20">
      <c r="S869682" s="33"/>
      <c r="T869682" s="33"/>
    </row>
    <row r="869699" spans="19:20">
      <c r="S869699" s="33"/>
      <c r="T869699" s="33"/>
    </row>
    <row r="869716" spans="19:20">
      <c r="S869716" s="33"/>
      <c r="T869716" s="33"/>
    </row>
    <row r="869733" spans="19:20">
      <c r="S869733" s="33"/>
      <c r="T869733" s="33"/>
    </row>
    <row r="869750" spans="19:20">
      <c r="S869750" s="33"/>
      <c r="T869750" s="33"/>
    </row>
    <row r="869767" spans="19:20">
      <c r="S869767" s="33"/>
      <c r="T869767" s="33"/>
    </row>
    <row r="869784" spans="19:20">
      <c r="S869784" s="33"/>
      <c r="T869784" s="33"/>
    </row>
    <row r="869801" spans="19:20">
      <c r="S869801" s="33"/>
      <c r="T869801" s="33"/>
    </row>
    <row r="869818" spans="19:20">
      <c r="S869818" s="33"/>
      <c r="T869818" s="33"/>
    </row>
    <row r="869835" spans="19:20">
      <c r="S869835" s="33"/>
      <c r="T869835" s="33"/>
    </row>
    <row r="869852" spans="19:20">
      <c r="S869852" s="33"/>
      <c r="T869852" s="33"/>
    </row>
    <row r="869869" spans="19:20">
      <c r="S869869" s="33"/>
      <c r="T869869" s="33"/>
    </row>
    <row r="869886" spans="19:20">
      <c r="S869886" s="33"/>
      <c r="T869886" s="33"/>
    </row>
    <row r="869903" spans="19:20">
      <c r="S869903" s="33"/>
      <c r="T869903" s="33"/>
    </row>
    <row r="869920" spans="19:20">
      <c r="S869920" s="33"/>
      <c r="T869920" s="33"/>
    </row>
    <row r="869937" spans="19:20">
      <c r="S869937" s="33"/>
      <c r="T869937" s="33"/>
    </row>
    <row r="869954" spans="19:20">
      <c r="S869954" s="33"/>
      <c r="T869954" s="33"/>
    </row>
    <row r="869971" spans="19:20">
      <c r="S869971" s="33"/>
      <c r="T869971" s="33"/>
    </row>
    <row r="869988" spans="19:20">
      <c r="S869988" s="33"/>
      <c r="T869988" s="33"/>
    </row>
    <row r="870005" spans="19:20">
      <c r="S870005" s="33"/>
      <c r="T870005" s="33"/>
    </row>
    <row r="870022" spans="19:20">
      <c r="S870022" s="33"/>
      <c r="T870022" s="33"/>
    </row>
    <row r="870039" spans="19:20">
      <c r="S870039" s="33"/>
      <c r="T870039" s="33"/>
    </row>
    <row r="870056" spans="19:20">
      <c r="S870056" s="33"/>
      <c r="T870056" s="33"/>
    </row>
    <row r="870073" spans="19:20">
      <c r="S870073" s="33"/>
      <c r="T870073" s="33"/>
    </row>
    <row r="870090" spans="19:20">
      <c r="S870090" s="33"/>
      <c r="T870090" s="33"/>
    </row>
    <row r="870107" spans="19:20">
      <c r="S870107" s="33"/>
      <c r="T870107" s="33"/>
    </row>
    <row r="870124" spans="19:20">
      <c r="S870124" s="33"/>
      <c r="T870124" s="33"/>
    </row>
    <row r="870141" spans="19:20">
      <c r="S870141" s="33"/>
      <c r="T870141" s="33"/>
    </row>
    <row r="870158" spans="19:20">
      <c r="S870158" s="33"/>
      <c r="T870158" s="33"/>
    </row>
    <row r="870175" spans="19:20">
      <c r="S870175" s="33"/>
      <c r="T870175" s="33"/>
    </row>
    <row r="870192" spans="19:20">
      <c r="S870192" s="33"/>
      <c r="T870192" s="33"/>
    </row>
    <row r="870209" spans="19:20">
      <c r="S870209" s="33"/>
      <c r="T870209" s="33"/>
    </row>
    <row r="870226" spans="19:20">
      <c r="S870226" s="33"/>
      <c r="T870226" s="33"/>
    </row>
    <row r="870243" spans="19:20">
      <c r="S870243" s="33"/>
      <c r="T870243" s="33"/>
    </row>
    <row r="870260" spans="19:20">
      <c r="S870260" s="33"/>
      <c r="T870260" s="33"/>
    </row>
    <row r="870277" spans="19:20">
      <c r="S870277" s="33"/>
      <c r="T870277" s="33"/>
    </row>
    <row r="870294" spans="19:20">
      <c r="S870294" s="33"/>
      <c r="T870294" s="33"/>
    </row>
    <row r="870311" spans="19:20">
      <c r="S870311" s="33"/>
      <c r="T870311" s="33"/>
    </row>
    <row r="870328" spans="19:20">
      <c r="S870328" s="33"/>
      <c r="T870328" s="33"/>
    </row>
    <row r="870345" spans="19:20">
      <c r="S870345" s="33"/>
      <c r="T870345" s="33"/>
    </row>
    <row r="870362" spans="19:20">
      <c r="S870362" s="33"/>
      <c r="T870362" s="33"/>
    </row>
    <row r="870379" spans="19:20">
      <c r="S870379" s="33"/>
      <c r="T870379" s="33"/>
    </row>
    <row r="870396" spans="19:20">
      <c r="S870396" s="33"/>
      <c r="T870396" s="33"/>
    </row>
    <row r="870413" spans="19:20">
      <c r="S870413" s="33"/>
      <c r="T870413" s="33"/>
    </row>
    <row r="870430" spans="19:20">
      <c r="S870430" s="33"/>
      <c r="T870430" s="33"/>
    </row>
    <row r="870447" spans="19:20">
      <c r="S870447" s="33"/>
      <c r="T870447" s="33"/>
    </row>
    <row r="870464" spans="19:20">
      <c r="S870464" s="33"/>
      <c r="T870464" s="33"/>
    </row>
    <row r="870481" spans="19:20">
      <c r="S870481" s="33"/>
      <c r="T870481" s="33"/>
    </row>
    <row r="870498" spans="19:20">
      <c r="S870498" s="33"/>
      <c r="T870498" s="33"/>
    </row>
    <row r="870515" spans="19:20">
      <c r="S870515" s="33"/>
      <c r="T870515" s="33"/>
    </row>
    <row r="870532" spans="19:20">
      <c r="S870532" s="33"/>
      <c r="T870532" s="33"/>
    </row>
    <row r="870549" spans="19:20">
      <c r="S870549" s="33"/>
      <c r="T870549" s="33"/>
    </row>
    <row r="870566" spans="19:20">
      <c r="S870566" s="33"/>
      <c r="T870566" s="33"/>
    </row>
    <row r="870583" spans="19:20">
      <c r="S870583" s="33"/>
      <c r="T870583" s="33"/>
    </row>
    <row r="870600" spans="19:20">
      <c r="S870600" s="33"/>
      <c r="T870600" s="33"/>
    </row>
    <row r="870617" spans="19:20">
      <c r="S870617" s="33"/>
      <c r="T870617" s="33"/>
    </row>
    <row r="870634" spans="19:20">
      <c r="S870634" s="33"/>
      <c r="T870634" s="33"/>
    </row>
    <row r="870651" spans="19:20">
      <c r="S870651" s="33"/>
      <c r="T870651" s="33"/>
    </row>
    <row r="870668" spans="19:20">
      <c r="S870668" s="33"/>
      <c r="T870668" s="33"/>
    </row>
    <row r="870685" spans="19:20">
      <c r="S870685" s="33"/>
      <c r="T870685" s="33"/>
    </row>
    <row r="870702" spans="19:20">
      <c r="S870702" s="33"/>
      <c r="T870702" s="33"/>
    </row>
    <row r="870719" spans="19:20">
      <c r="S870719" s="33"/>
      <c r="T870719" s="33"/>
    </row>
    <row r="870736" spans="19:20">
      <c r="S870736" s="33"/>
      <c r="T870736" s="33"/>
    </row>
    <row r="870753" spans="19:20">
      <c r="S870753" s="33"/>
      <c r="T870753" s="33"/>
    </row>
    <row r="870770" spans="19:20">
      <c r="S870770" s="33"/>
      <c r="T870770" s="33"/>
    </row>
    <row r="870787" spans="19:20">
      <c r="S870787" s="33"/>
      <c r="T870787" s="33"/>
    </row>
    <row r="870804" spans="19:20">
      <c r="S870804" s="33"/>
      <c r="T870804" s="33"/>
    </row>
    <row r="870821" spans="19:20">
      <c r="S870821" s="33"/>
      <c r="T870821" s="33"/>
    </row>
    <row r="870838" spans="19:20">
      <c r="S870838" s="33"/>
      <c r="T870838" s="33"/>
    </row>
    <row r="870855" spans="19:20">
      <c r="S870855" s="33"/>
      <c r="T870855" s="33"/>
    </row>
    <row r="870872" spans="19:20">
      <c r="S870872" s="33"/>
      <c r="T870872" s="33"/>
    </row>
    <row r="870889" spans="19:20">
      <c r="S870889" s="33"/>
      <c r="T870889" s="33"/>
    </row>
    <row r="870906" spans="19:20">
      <c r="S870906" s="33"/>
      <c r="T870906" s="33"/>
    </row>
    <row r="870923" spans="19:20">
      <c r="S870923" s="33"/>
      <c r="T870923" s="33"/>
    </row>
    <row r="870940" spans="19:20">
      <c r="S870940" s="33"/>
      <c r="T870940" s="33"/>
    </row>
    <row r="870957" spans="19:20">
      <c r="S870957" s="33"/>
      <c r="T870957" s="33"/>
    </row>
    <row r="870974" spans="19:20">
      <c r="S870974" s="33"/>
      <c r="T870974" s="33"/>
    </row>
    <row r="870991" spans="19:20">
      <c r="S870991" s="33"/>
      <c r="T870991" s="33"/>
    </row>
    <row r="871008" spans="19:20">
      <c r="S871008" s="33"/>
      <c r="T871008" s="33"/>
    </row>
    <row r="871025" spans="19:20">
      <c r="S871025" s="33"/>
      <c r="T871025" s="33"/>
    </row>
    <row r="871042" spans="19:20">
      <c r="S871042" s="33"/>
      <c r="T871042" s="33"/>
    </row>
    <row r="871059" spans="19:20">
      <c r="S871059" s="33"/>
      <c r="T871059" s="33"/>
    </row>
    <row r="871076" spans="19:20">
      <c r="S871076" s="33"/>
      <c r="T871076" s="33"/>
    </row>
    <row r="871093" spans="19:20">
      <c r="S871093" s="33"/>
      <c r="T871093" s="33"/>
    </row>
    <row r="871110" spans="19:20">
      <c r="S871110" s="33"/>
      <c r="T871110" s="33"/>
    </row>
    <row r="871127" spans="19:20">
      <c r="S871127" s="33"/>
      <c r="T871127" s="33"/>
    </row>
    <row r="871144" spans="19:20">
      <c r="S871144" s="33"/>
      <c r="T871144" s="33"/>
    </row>
    <row r="871161" spans="19:20">
      <c r="S871161" s="33"/>
      <c r="T871161" s="33"/>
    </row>
    <row r="871178" spans="19:20">
      <c r="S871178" s="33"/>
      <c r="T871178" s="33"/>
    </row>
    <row r="871195" spans="19:20">
      <c r="S871195" s="33"/>
      <c r="T871195" s="33"/>
    </row>
    <row r="871212" spans="19:20">
      <c r="S871212" s="33"/>
      <c r="T871212" s="33"/>
    </row>
    <row r="871229" spans="19:20">
      <c r="S871229" s="33"/>
      <c r="T871229" s="33"/>
    </row>
    <row r="871246" spans="19:20">
      <c r="S871246" s="33"/>
      <c r="T871246" s="33"/>
    </row>
    <row r="871263" spans="19:20">
      <c r="S871263" s="33"/>
      <c r="T871263" s="33"/>
    </row>
    <row r="871280" spans="19:20">
      <c r="S871280" s="33"/>
      <c r="T871280" s="33"/>
    </row>
    <row r="871297" spans="19:20">
      <c r="S871297" s="33"/>
      <c r="T871297" s="33"/>
    </row>
    <row r="871314" spans="19:20">
      <c r="S871314" s="33"/>
      <c r="T871314" s="33"/>
    </row>
    <row r="871331" spans="19:20">
      <c r="S871331" s="33"/>
      <c r="T871331" s="33"/>
    </row>
    <row r="871348" spans="19:20">
      <c r="S871348" s="33"/>
      <c r="T871348" s="33"/>
    </row>
    <row r="871365" spans="19:20">
      <c r="S871365" s="33"/>
      <c r="T871365" s="33"/>
    </row>
    <row r="871382" spans="19:20">
      <c r="S871382" s="33"/>
      <c r="T871382" s="33"/>
    </row>
    <row r="871399" spans="19:20">
      <c r="S871399" s="33"/>
      <c r="T871399" s="33"/>
    </row>
    <row r="871416" spans="19:20">
      <c r="S871416" s="33"/>
      <c r="T871416" s="33"/>
    </row>
    <row r="871433" spans="19:20">
      <c r="S871433" s="33"/>
      <c r="T871433" s="33"/>
    </row>
    <row r="871450" spans="19:20">
      <c r="S871450" s="33"/>
      <c r="T871450" s="33"/>
    </row>
    <row r="871467" spans="19:20">
      <c r="S871467" s="33"/>
      <c r="T871467" s="33"/>
    </row>
    <row r="871484" spans="19:20">
      <c r="S871484" s="33"/>
      <c r="T871484" s="33"/>
    </row>
    <row r="871501" spans="19:20">
      <c r="S871501" s="33"/>
      <c r="T871501" s="33"/>
    </row>
    <row r="871518" spans="19:20">
      <c r="S871518" s="33"/>
      <c r="T871518" s="33"/>
    </row>
    <row r="871535" spans="19:20">
      <c r="S871535" s="33"/>
      <c r="T871535" s="33"/>
    </row>
    <row r="871552" spans="19:20">
      <c r="S871552" s="33"/>
      <c r="T871552" s="33"/>
    </row>
    <row r="871569" spans="19:20">
      <c r="S871569" s="33"/>
      <c r="T871569" s="33"/>
    </row>
    <row r="871586" spans="19:20">
      <c r="S871586" s="33"/>
      <c r="T871586" s="33"/>
    </row>
    <row r="871603" spans="19:20">
      <c r="S871603" s="33"/>
      <c r="T871603" s="33"/>
    </row>
    <row r="871620" spans="19:20">
      <c r="S871620" s="33"/>
      <c r="T871620" s="33"/>
    </row>
    <row r="871637" spans="19:20">
      <c r="S871637" s="33"/>
      <c r="T871637" s="33"/>
    </row>
    <row r="871654" spans="19:20">
      <c r="S871654" s="33"/>
      <c r="T871654" s="33"/>
    </row>
    <row r="871671" spans="19:20">
      <c r="S871671" s="33"/>
      <c r="T871671" s="33"/>
    </row>
    <row r="871688" spans="19:20">
      <c r="S871688" s="33"/>
      <c r="T871688" s="33"/>
    </row>
    <row r="871705" spans="19:20">
      <c r="S871705" s="33"/>
      <c r="T871705" s="33"/>
    </row>
    <row r="871722" spans="19:20">
      <c r="S871722" s="33"/>
      <c r="T871722" s="33"/>
    </row>
    <row r="871739" spans="19:20">
      <c r="S871739" s="33"/>
      <c r="T871739" s="33"/>
    </row>
    <row r="871756" spans="19:20">
      <c r="S871756" s="33"/>
      <c r="T871756" s="33"/>
    </row>
    <row r="871773" spans="19:20">
      <c r="S871773" s="33"/>
      <c r="T871773" s="33"/>
    </row>
    <row r="871790" spans="19:20">
      <c r="S871790" s="33"/>
      <c r="T871790" s="33"/>
    </row>
    <row r="871807" spans="19:20">
      <c r="S871807" s="33"/>
      <c r="T871807" s="33"/>
    </row>
    <row r="871824" spans="19:20">
      <c r="S871824" s="33"/>
      <c r="T871824" s="33"/>
    </row>
    <row r="871841" spans="19:20">
      <c r="S871841" s="33"/>
      <c r="T871841" s="33"/>
    </row>
    <row r="871858" spans="19:20">
      <c r="S871858" s="33"/>
      <c r="T871858" s="33"/>
    </row>
    <row r="871875" spans="19:20">
      <c r="S871875" s="33"/>
      <c r="T871875" s="33"/>
    </row>
    <row r="871892" spans="19:20">
      <c r="S871892" s="33"/>
      <c r="T871892" s="33"/>
    </row>
    <row r="871909" spans="19:20">
      <c r="S871909" s="33"/>
      <c r="T871909" s="33"/>
    </row>
    <row r="871926" spans="19:20">
      <c r="S871926" s="33"/>
      <c r="T871926" s="33"/>
    </row>
    <row r="871943" spans="19:20">
      <c r="S871943" s="33"/>
      <c r="T871943" s="33"/>
    </row>
    <row r="871960" spans="19:20">
      <c r="S871960" s="33"/>
      <c r="T871960" s="33"/>
    </row>
    <row r="871977" spans="19:20">
      <c r="S871977" s="33"/>
      <c r="T871977" s="33"/>
    </row>
    <row r="871994" spans="19:20">
      <c r="S871994" s="33"/>
      <c r="T871994" s="33"/>
    </row>
    <row r="872011" spans="19:20">
      <c r="S872011" s="33"/>
      <c r="T872011" s="33"/>
    </row>
    <row r="872028" spans="19:20">
      <c r="S872028" s="33"/>
      <c r="T872028" s="33"/>
    </row>
    <row r="872045" spans="19:20">
      <c r="S872045" s="33"/>
      <c r="T872045" s="33"/>
    </row>
    <row r="872062" spans="19:20">
      <c r="S872062" s="33"/>
      <c r="T872062" s="33"/>
    </row>
    <row r="872079" spans="19:20">
      <c r="S872079" s="33"/>
      <c r="T872079" s="33"/>
    </row>
    <row r="872096" spans="19:20">
      <c r="S872096" s="33"/>
      <c r="T872096" s="33"/>
    </row>
    <row r="872113" spans="19:20">
      <c r="S872113" s="33"/>
      <c r="T872113" s="33"/>
    </row>
    <row r="872130" spans="19:20">
      <c r="S872130" s="33"/>
      <c r="T872130" s="33"/>
    </row>
    <row r="872147" spans="19:20">
      <c r="S872147" s="33"/>
      <c r="T872147" s="33"/>
    </row>
    <row r="872164" spans="19:20">
      <c r="S872164" s="33"/>
      <c r="T872164" s="33"/>
    </row>
    <row r="872181" spans="19:20">
      <c r="S872181" s="33"/>
      <c r="T872181" s="33"/>
    </row>
    <row r="872198" spans="19:20">
      <c r="S872198" s="33"/>
      <c r="T872198" s="33"/>
    </row>
    <row r="872215" spans="19:20">
      <c r="S872215" s="33"/>
      <c r="T872215" s="33"/>
    </row>
    <row r="872232" spans="19:20">
      <c r="S872232" s="33"/>
      <c r="T872232" s="33"/>
    </row>
    <row r="872249" spans="19:20">
      <c r="S872249" s="33"/>
      <c r="T872249" s="33"/>
    </row>
    <row r="872266" spans="19:20">
      <c r="S872266" s="33"/>
      <c r="T872266" s="33"/>
    </row>
    <row r="872283" spans="19:20">
      <c r="S872283" s="33"/>
      <c r="T872283" s="33"/>
    </row>
    <row r="872300" spans="19:20">
      <c r="S872300" s="33"/>
      <c r="T872300" s="33"/>
    </row>
    <row r="872317" spans="19:20">
      <c r="S872317" s="33"/>
      <c r="T872317" s="33"/>
    </row>
    <row r="872334" spans="19:20">
      <c r="S872334" s="33"/>
      <c r="T872334" s="33"/>
    </row>
    <row r="872351" spans="19:20">
      <c r="S872351" s="33"/>
      <c r="T872351" s="33"/>
    </row>
    <row r="872368" spans="19:20">
      <c r="S872368" s="33"/>
      <c r="T872368" s="33"/>
    </row>
    <row r="872385" spans="19:20">
      <c r="S872385" s="33"/>
      <c r="T872385" s="33"/>
    </row>
    <row r="872402" spans="19:20">
      <c r="S872402" s="33"/>
      <c r="T872402" s="33"/>
    </row>
    <row r="872419" spans="19:20">
      <c r="S872419" s="33"/>
      <c r="T872419" s="33"/>
    </row>
    <row r="872436" spans="19:20">
      <c r="S872436" s="33"/>
      <c r="T872436" s="33"/>
    </row>
    <row r="872453" spans="19:20">
      <c r="S872453" s="33"/>
      <c r="T872453" s="33"/>
    </row>
    <row r="872470" spans="19:20">
      <c r="S872470" s="33"/>
      <c r="T872470" s="33"/>
    </row>
    <row r="872487" spans="19:20">
      <c r="S872487" s="33"/>
      <c r="T872487" s="33"/>
    </row>
    <row r="872504" spans="19:20">
      <c r="S872504" s="33"/>
      <c r="T872504" s="33"/>
    </row>
    <row r="872521" spans="19:20">
      <c r="S872521" s="33"/>
      <c r="T872521" s="33"/>
    </row>
    <row r="872538" spans="19:20">
      <c r="S872538" s="33"/>
      <c r="T872538" s="33"/>
    </row>
    <row r="872555" spans="19:20">
      <c r="S872555" s="33"/>
      <c r="T872555" s="33"/>
    </row>
    <row r="872572" spans="19:20">
      <c r="S872572" s="33"/>
      <c r="T872572" s="33"/>
    </row>
    <row r="872589" spans="19:20">
      <c r="S872589" s="33"/>
      <c r="T872589" s="33"/>
    </row>
    <row r="872606" spans="19:20">
      <c r="S872606" s="33"/>
      <c r="T872606" s="33"/>
    </row>
    <row r="872623" spans="19:20">
      <c r="S872623" s="33"/>
      <c r="T872623" s="33"/>
    </row>
    <row r="872640" spans="19:20">
      <c r="S872640" s="33"/>
      <c r="T872640" s="33"/>
    </row>
    <row r="872657" spans="19:20">
      <c r="S872657" s="33"/>
      <c r="T872657" s="33"/>
    </row>
    <row r="872674" spans="19:20">
      <c r="S872674" s="33"/>
      <c r="T872674" s="33"/>
    </row>
    <row r="872691" spans="19:20">
      <c r="S872691" s="33"/>
      <c r="T872691" s="33"/>
    </row>
    <row r="872708" spans="19:20">
      <c r="S872708" s="33"/>
      <c r="T872708" s="33"/>
    </row>
    <row r="872725" spans="19:20">
      <c r="S872725" s="33"/>
      <c r="T872725" s="33"/>
    </row>
    <row r="872742" spans="19:20">
      <c r="S872742" s="33"/>
      <c r="T872742" s="33"/>
    </row>
    <row r="872759" spans="19:20">
      <c r="S872759" s="33"/>
      <c r="T872759" s="33"/>
    </row>
    <row r="872776" spans="19:20">
      <c r="S872776" s="33"/>
      <c r="T872776" s="33"/>
    </row>
    <row r="872793" spans="19:20">
      <c r="S872793" s="33"/>
      <c r="T872793" s="33"/>
    </row>
    <row r="872810" spans="19:20">
      <c r="S872810" s="33"/>
      <c r="T872810" s="33"/>
    </row>
    <row r="872827" spans="19:20">
      <c r="S872827" s="33"/>
      <c r="T872827" s="33"/>
    </row>
    <row r="872844" spans="19:20">
      <c r="S872844" s="33"/>
      <c r="T872844" s="33"/>
    </row>
    <row r="872861" spans="19:20">
      <c r="S872861" s="33"/>
      <c r="T872861" s="33"/>
    </row>
    <row r="872878" spans="19:20">
      <c r="S872878" s="33"/>
      <c r="T872878" s="33"/>
    </row>
    <row r="872895" spans="19:20">
      <c r="S872895" s="33"/>
      <c r="T872895" s="33"/>
    </row>
    <row r="872912" spans="19:20">
      <c r="S872912" s="33"/>
      <c r="T872912" s="33"/>
    </row>
    <row r="872929" spans="19:20">
      <c r="S872929" s="33"/>
      <c r="T872929" s="33"/>
    </row>
    <row r="872946" spans="19:20">
      <c r="S872946" s="33"/>
      <c r="T872946" s="33"/>
    </row>
    <row r="872963" spans="19:20">
      <c r="S872963" s="33"/>
      <c r="T872963" s="33"/>
    </row>
    <row r="872980" spans="19:20">
      <c r="S872980" s="33"/>
      <c r="T872980" s="33"/>
    </row>
    <row r="872997" spans="19:20">
      <c r="S872997" s="33"/>
      <c r="T872997" s="33"/>
    </row>
    <row r="873014" spans="19:20">
      <c r="S873014" s="33"/>
      <c r="T873014" s="33"/>
    </row>
    <row r="873031" spans="19:20">
      <c r="S873031" s="33"/>
      <c r="T873031" s="33"/>
    </row>
    <row r="873048" spans="19:20">
      <c r="S873048" s="33"/>
      <c r="T873048" s="33"/>
    </row>
    <row r="873065" spans="19:20">
      <c r="S873065" s="33"/>
      <c r="T873065" s="33"/>
    </row>
    <row r="873082" spans="19:20">
      <c r="S873082" s="33"/>
      <c r="T873082" s="33"/>
    </row>
    <row r="873099" spans="19:20">
      <c r="S873099" s="33"/>
      <c r="T873099" s="33"/>
    </row>
    <row r="873116" spans="19:20">
      <c r="S873116" s="33"/>
      <c r="T873116" s="33"/>
    </row>
    <row r="873133" spans="19:20">
      <c r="S873133" s="33"/>
      <c r="T873133" s="33"/>
    </row>
    <row r="873150" spans="19:20">
      <c r="S873150" s="33"/>
      <c r="T873150" s="33"/>
    </row>
    <row r="873167" spans="19:20">
      <c r="S873167" s="33"/>
      <c r="T873167" s="33"/>
    </row>
    <row r="873184" spans="19:20">
      <c r="S873184" s="33"/>
      <c r="T873184" s="33"/>
    </row>
    <row r="873201" spans="19:20">
      <c r="S873201" s="33"/>
      <c r="T873201" s="33"/>
    </row>
    <row r="873218" spans="19:20">
      <c r="S873218" s="33"/>
      <c r="T873218" s="33"/>
    </row>
    <row r="873235" spans="19:20">
      <c r="S873235" s="33"/>
      <c r="T873235" s="33"/>
    </row>
    <row r="873252" spans="19:20">
      <c r="S873252" s="33"/>
      <c r="T873252" s="33"/>
    </row>
    <row r="873269" spans="19:20">
      <c r="S873269" s="33"/>
      <c r="T873269" s="33"/>
    </row>
    <row r="873286" spans="19:20">
      <c r="S873286" s="33"/>
      <c r="T873286" s="33"/>
    </row>
    <row r="873303" spans="19:20">
      <c r="S873303" s="33"/>
      <c r="T873303" s="33"/>
    </row>
    <row r="873320" spans="19:20">
      <c r="S873320" s="33"/>
      <c r="T873320" s="33"/>
    </row>
    <row r="873337" spans="19:20">
      <c r="S873337" s="33"/>
      <c r="T873337" s="33"/>
    </row>
    <row r="873354" spans="19:20">
      <c r="S873354" s="33"/>
      <c r="T873354" s="33"/>
    </row>
    <row r="873371" spans="19:20">
      <c r="S873371" s="33"/>
      <c r="T873371" s="33"/>
    </row>
    <row r="873388" spans="19:20">
      <c r="S873388" s="33"/>
      <c r="T873388" s="33"/>
    </row>
    <row r="873405" spans="19:20">
      <c r="S873405" s="33"/>
      <c r="T873405" s="33"/>
    </row>
    <row r="873422" spans="19:20">
      <c r="S873422" s="33"/>
      <c r="T873422" s="33"/>
    </row>
    <row r="873439" spans="19:20">
      <c r="S873439" s="33"/>
      <c r="T873439" s="33"/>
    </row>
    <row r="873456" spans="19:20">
      <c r="S873456" s="33"/>
      <c r="T873456" s="33"/>
    </row>
    <row r="873473" spans="19:20">
      <c r="S873473" s="33"/>
      <c r="T873473" s="33"/>
    </row>
    <row r="873490" spans="19:20">
      <c r="S873490" s="33"/>
      <c r="T873490" s="33"/>
    </row>
    <row r="873507" spans="19:20">
      <c r="S873507" s="33"/>
      <c r="T873507" s="33"/>
    </row>
    <row r="873524" spans="19:20">
      <c r="S873524" s="33"/>
      <c r="T873524" s="33"/>
    </row>
    <row r="873541" spans="19:20">
      <c r="S873541" s="33"/>
      <c r="T873541" s="33"/>
    </row>
    <row r="873558" spans="19:20">
      <c r="S873558" s="33"/>
      <c r="T873558" s="33"/>
    </row>
    <row r="873575" spans="19:20">
      <c r="S873575" s="33"/>
      <c r="T873575" s="33"/>
    </row>
    <row r="873592" spans="19:20">
      <c r="S873592" s="33"/>
      <c r="T873592" s="33"/>
    </row>
    <row r="873609" spans="19:20">
      <c r="S873609" s="33"/>
      <c r="T873609" s="33"/>
    </row>
    <row r="873626" spans="19:20">
      <c r="S873626" s="33"/>
      <c r="T873626" s="33"/>
    </row>
    <row r="873643" spans="19:20">
      <c r="S873643" s="33"/>
      <c r="T873643" s="33"/>
    </row>
    <row r="873660" spans="19:20">
      <c r="S873660" s="33"/>
      <c r="T873660" s="33"/>
    </row>
    <row r="873677" spans="19:20">
      <c r="S873677" s="33"/>
      <c r="T873677" s="33"/>
    </row>
    <row r="873694" spans="19:20">
      <c r="S873694" s="33"/>
      <c r="T873694" s="33"/>
    </row>
    <row r="873711" spans="19:20">
      <c r="S873711" s="33"/>
      <c r="T873711" s="33"/>
    </row>
    <row r="873728" spans="19:20">
      <c r="S873728" s="33"/>
      <c r="T873728" s="33"/>
    </row>
    <row r="873745" spans="19:20">
      <c r="S873745" s="33"/>
      <c r="T873745" s="33"/>
    </row>
    <row r="873762" spans="19:20">
      <c r="S873762" s="33"/>
      <c r="T873762" s="33"/>
    </row>
    <row r="873779" spans="19:20">
      <c r="S873779" s="33"/>
      <c r="T873779" s="33"/>
    </row>
    <row r="873796" spans="19:20">
      <c r="S873796" s="33"/>
      <c r="T873796" s="33"/>
    </row>
    <row r="873813" spans="19:20">
      <c r="S873813" s="33"/>
      <c r="T873813" s="33"/>
    </row>
    <row r="873830" spans="19:20">
      <c r="S873830" s="33"/>
      <c r="T873830" s="33"/>
    </row>
    <row r="873847" spans="19:20">
      <c r="S873847" s="33"/>
      <c r="T873847" s="33"/>
    </row>
    <row r="873864" spans="19:20">
      <c r="S873864" s="33"/>
      <c r="T873864" s="33"/>
    </row>
    <row r="873881" spans="19:20">
      <c r="S873881" s="33"/>
      <c r="T873881" s="33"/>
    </row>
    <row r="873898" spans="19:20">
      <c r="S873898" s="33"/>
      <c r="T873898" s="33"/>
    </row>
    <row r="873915" spans="19:20">
      <c r="S873915" s="33"/>
      <c r="T873915" s="33"/>
    </row>
    <row r="873932" spans="19:20">
      <c r="S873932" s="33"/>
      <c r="T873932" s="33"/>
    </row>
    <row r="873949" spans="19:20">
      <c r="S873949" s="33"/>
      <c r="T873949" s="33"/>
    </row>
    <row r="873966" spans="19:20">
      <c r="S873966" s="33"/>
      <c r="T873966" s="33"/>
    </row>
    <row r="873983" spans="19:20">
      <c r="S873983" s="33"/>
      <c r="T873983" s="33"/>
    </row>
    <row r="874000" spans="19:20">
      <c r="S874000" s="33"/>
      <c r="T874000" s="33"/>
    </row>
    <row r="874017" spans="19:20">
      <c r="S874017" s="33"/>
      <c r="T874017" s="33"/>
    </row>
    <row r="874034" spans="19:20">
      <c r="S874034" s="33"/>
      <c r="T874034" s="33"/>
    </row>
    <row r="874051" spans="19:20">
      <c r="S874051" s="33"/>
      <c r="T874051" s="33"/>
    </row>
    <row r="874068" spans="19:20">
      <c r="S874068" s="33"/>
      <c r="T874068" s="33"/>
    </row>
    <row r="874085" spans="19:20">
      <c r="S874085" s="33"/>
      <c r="T874085" s="33"/>
    </row>
    <row r="874102" spans="19:20">
      <c r="S874102" s="33"/>
      <c r="T874102" s="33"/>
    </row>
    <row r="874119" spans="19:20">
      <c r="S874119" s="33"/>
      <c r="T874119" s="33"/>
    </row>
    <row r="874136" spans="19:20">
      <c r="S874136" s="33"/>
      <c r="T874136" s="33"/>
    </row>
    <row r="874153" spans="19:20">
      <c r="S874153" s="33"/>
      <c r="T874153" s="33"/>
    </row>
    <row r="874170" spans="19:20">
      <c r="S874170" s="33"/>
      <c r="T874170" s="33"/>
    </row>
    <row r="874187" spans="19:20">
      <c r="S874187" s="33"/>
      <c r="T874187" s="33"/>
    </row>
    <row r="874204" spans="19:20">
      <c r="S874204" s="33"/>
      <c r="T874204" s="33"/>
    </row>
    <row r="874221" spans="19:20">
      <c r="S874221" s="33"/>
      <c r="T874221" s="33"/>
    </row>
    <row r="874238" spans="19:20">
      <c r="S874238" s="33"/>
      <c r="T874238" s="33"/>
    </row>
    <row r="874255" spans="19:20">
      <c r="S874255" s="33"/>
      <c r="T874255" s="33"/>
    </row>
    <row r="874272" spans="19:20">
      <c r="S874272" s="33"/>
      <c r="T874272" s="33"/>
    </row>
    <row r="874289" spans="19:20">
      <c r="S874289" s="33"/>
      <c r="T874289" s="33"/>
    </row>
    <row r="874306" spans="19:20">
      <c r="S874306" s="33"/>
      <c r="T874306" s="33"/>
    </row>
    <row r="874323" spans="19:20">
      <c r="S874323" s="33"/>
      <c r="T874323" s="33"/>
    </row>
    <row r="874340" spans="19:20">
      <c r="S874340" s="33"/>
      <c r="T874340" s="33"/>
    </row>
    <row r="874357" spans="19:20">
      <c r="S874357" s="33"/>
      <c r="T874357" s="33"/>
    </row>
    <row r="874374" spans="19:20">
      <c r="S874374" s="33"/>
      <c r="T874374" s="33"/>
    </row>
    <row r="874391" spans="19:20">
      <c r="S874391" s="33"/>
      <c r="T874391" s="33"/>
    </row>
    <row r="874408" spans="19:20">
      <c r="S874408" s="33"/>
      <c r="T874408" s="33"/>
    </row>
    <row r="874425" spans="19:20">
      <c r="S874425" s="33"/>
      <c r="T874425" s="33"/>
    </row>
    <row r="874442" spans="19:20">
      <c r="S874442" s="33"/>
      <c r="T874442" s="33"/>
    </row>
    <row r="874459" spans="19:20">
      <c r="S874459" s="33"/>
      <c r="T874459" s="33"/>
    </row>
    <row r="874476" spans="19:20">
      <c r="S874476" s="33"/>
      <c r="T874476" s="33"/>
    </row>
    <row r="874493" spans="19:20">
      <c r="S874493" s="33"/>
      <c r="T874493" s="33"/>
    </row>
    <row r="874510" spans="19:20">
      <c r="S874510" s="33"/>
      <c r="T874510" s="33"/>
    </row>
    <row r="874527" spans="19:20">
      <c r="S874527" s="33"/>
      <c r="T874527" s="33"/>
    </row>
    <row r="874544" spans="19:20">
      <c r="S874544" s="33"/>
      <c r="T874544" s="33"/>
    </row>
    <row r="874561" spans="19:20">
      <c r="S874561" s="33"/>
      <c r="T874561" s="33"/>
    </row>
    <row r="874578" spans="19:20">
      <c r="S874578" s="33"/>
      <c r="T874578" s="33"/>
    </row>
    <row r="874595" spans="19:20">
      <c r="S874595" s="33"/>
      <c r="T874595" s="33"/>
    </row>
    <row r="874612" spans="19:20">
      <c r="S874612" s="33"/>
      <c r="T874612" s="33"/>
    </row>
    <row r="874629" spans="19:20">
      <c r="S874629" s="33"/>
      <c r="T874629" s="33"/>
    </row>
    <row r="874646" spans="19:20">
      <c r="S874646" s="33"/>
      <c r="T874646" s="33"/>
    </row>
    <row r="874663" spans="19:20">
      <c r="S874663" s="33"/>
      <c r="T874663" s="33"/>
    </row>
    <row r="874680" spans="19:20">
      <c r="S874680" s="33"/>
      <c r="T874680" s="33"/>
    </row>
    <row r="874697" spans="19:20">
      <c r="S874697" s="33"/>
      <c r="T874697" s="33"/>
    </row>
    <row r="874714" spans="19:20">
      <c r="S874714" s="33"/>
      <c r="T874714" s="33"/>
    </row>
    <row r="874731" spans="19:20">
      <c r="S874731" s="33"/>
      <c r="T874731" s="33"/>
    </row>
    <row r="874748" spans="19:20">
      <c r="S874748" s="33"/>
      <c r="T874748" s="33"/>
    </row>
    <row r="874765" spans="19:20">
      <c r="S874765" s="33"/>
      <c r="T874765" s="33"/>
    </row>
    <row r="874782" spans="19:20">
      <c r="S874782" s="33"/>
      <c r="T874782" s="33"/>
    </row>
    <row r="874799" spans="19:20">
      <c r="S874799" s="33"/>
      <c r="T874799" s="33"/>
    </row>
    <row r="874816" spans="19:20">
      <c r="S874816" s="33"/>
      <c r="T874816" s="33"/>
    </row>
    <row r="874833" spans="19:20">
      <c r="S874833" s="33"/>
      <c r="T874833" s="33"/>
    </row>
    <row r="874850" spans="19:20">
      <c r="S874850" s="33"/>
      <c r="T874850" s="33"/>
    </row>
    <row r="874867" spans="19:20">
      <c r="S874867" s="33"/>
      <c r="T874867" s="33"/>
    </row>
    <row r="874884" spans="19:20">
      <c r="S874884" s="33"/>
      <c r="T874884" s="33"/>
    </row>
    <row r="874901" spans="19:20">
      <c r="S874901" s="33"/>
      <c r="T874901" s="33"/>
    </row>
    <row r="874918" spans="19:20">
      <c r="S874918" s="33"/>
      <c r="T874918" s="33"/>
    </row>
    <row r="874935" spans="19:20">
      <c r="S874935" s="33"/>
      <c r="T874935" s="33"/>
    </row>
    <row r="874952" spans="19:20">
      <c r="S874952" s="33"/>
      <c r="T874952" s="33"/>
    </row>
    <row r="874969" spans="19:20">
      <c r="S874969" s="33"/>
      <c r="T874969" s="33"/>
    </row>
    <row r="874986" spans="19:20">
      <c r="S874986" s="33"/>
      <c r="T874986" s="33"/>
    </row>
    <row r="875003" spans="19:20">
      <c r="S875003" s="33"/>
      <c r="T875003" s="33"/>
    </row>
    <row r="875020" spans="19:20">
      <c r="S875020" s="33"/>
      <c r="T875020" s="33"/>
    </row>
    <row r="875037" spans="19:20">
      <c r="S875037" s="33"/>
      <c r="T875037" s="33"/>
    </row>
    <row r="875054" spans="19:20">
      <c r="S875054" s="33"/>
      <c r="T875054" s="33"/>
    </row>
    <row r="875071" spans="19:20">
      <c r="S875071" s="33"/>
      <c r="T875071" s="33"/>
    </row>
    <row r="875088" spans="19:20">
      <c r="S875088" s="33"/>
      <c r="T875088" s="33"/>
    </row>
    <row r="875105" spans="19:20">
      <c r="S875105" s="33"/>
      <c r="T875105" s="33"/>
    </row>
    <row r="875122" spans="19:20">
      <c r="S875122" s="33"/>
      <c r="T875122" s="33"/>
    </row>
    <row r="875139" spans="19:20">
      <c r="S875139" s="33"/>
      <c r="T875139" s="33"/>
    </row>
    <row r="875156" spans="19:20">
      <c r="S875156" s="33"/>
      <c r="T875156" s="33"/>
    </row>
    <row r="875173" spans="19:20">
      <c r="S875173" s="33"/>
      <c r="T875173" s="33"/>
    </row>
    <row r="875190" spans="19:20">
      <c r="S875190" s="33"/>
      <c r="T875190" s="33"/>
    </row>
    <row r="875207" spans="19:20">
      <c r="S875207" s="33"/>
      <c r="T875207" s="33"/>
    </row>
    <row r="875224" spans="19:20">
      <c r="S875224" s="33"/>
      <c r="T875224" s="33"/>
    </row>
    <row r="875241" spans="19:20">
      <c r="S875241" s="33"/>
      <c r="T875241" s="33"/>
    </row>
    <row r="875258" spans="19:20">
      <c r="S875258" s="33"/>
      <c r="T875258" s="33"/>
    </row>
    <row r="875275" spans="19:20">
      <c r="S875275" s="33"/>
      <c r="T875275" s="33"/>
    </row>
    <row r="875292" spans="19:20">
      <c r="S875292" s="33"/>
      <c r="T875292" s="33"/>
    </row>
    <row r="875309" spans="19:20">
      <c r="S875309" s="33"/>
      <c r="T875309" s="33"/>
    </row>
    <row r="875326" spans="19:20">
      <c r="S875326" s="33"/>
      <c r="T875326" s="33"/>
    </row>
    <row r="875343" spans="19:20">
      <c r="S875343" s="33"/>
      <c r="T875343" s="33"/>
    </row>
    <row r="875360" spans="19:20">
      <c r="S875360" s="33"/>
      <c r="T875360" s="33"/>
    </row>
    <row r="875377" spans="19:20">
      <c r="S875377" s="33"/>
      <c r="T875377" s="33"/>
    </row>
    <row r="875394" spans="19:20">
      <c r="S875394" s="33"/>
      <c r="T875394" s="33"/>
    </row>
    <row r="875411" spans="19:20">
      <c r="S875411" s="33"/>
      <c r="T875411" s="33"/>
    </row>
    <row r="875428" spans="19:20">
      <c r="S875428" s="33"/>
      <c r="T875428" s="33"/>
    </row>
    <row r="875445" spans="19:20">
      <c r="S875445" s="33"/>
      <c r="T875445" s="33"/>
    </row>
    <row r="875462" spans="19:20">
      <c r="S875462" s="33"/>
      <c r="T875462" s="33"/>
    </row>
    <row r="875479" spans="19:20">
      <c r="S875479" s="33"/>
      <c r="T875479" s="33"/>
    </row>
    <row r="875496" spans="19:20">
      <c r="S875496" s="33"/>
      <c r="T875496" s="33"/>
    </row>
    <row r="875513" spans="19:20">
      <c r="S875513" s="33"/>
      <c r="T875513" s="33"/>
    </row>
    <row r="875530" spans="19:20">
      <c r="S875530" s="33"/>
      <c r="T875530" s="33"/>
    </row>
    <row r="875547" spans="19:20">
      <c r="S875547" s="33"/>
      <c r="T875547" s="33"/>
    </row>
    <row r="875564" spans="19:20">
      <c r="S875564" s="33"/>
      <c r="T875564" s="33"/>
    </row>
    <row r="875581" spans="19:20">
      <c r="S875581" s="33"/>
      <c r="T875581" s="33"/>
    </row>
    <row r="875598" spans="19:20">
      <c r="S875598" s="33"/>
      <c r="T875598" s="33"/>
    </row>
    <row r="875615" spans="19:20">
      <c r="S875615" s="33"/>
      <c r="T875615" s="33"/>
    </row>
    <row r="875632" spans="19:20">
      <c r="S875632" s="33"/>
      <c r="T875632" s="33"/>
    </row>
    <row r="875649" spans="19:20">
      <c r="S875649" s="33"/>
      <c r="T875649" s="33"/>
    </row>
    <row r="875666" spans="19:20">
      <c r="S875666" s="33"/>
      <c r="T875666" s="33"/>
    </row>
    <row r="875683" spans="19:20">
      <c r="S875683" s="33"/>
      <c r="T875683" s="33"/>
    </row>
    <row r="875700" spans="19:20">
      <c r="S875700" s="33"/>
      <c r="T875700" s="33"/>
    </row>
    <row r="875717" spans="19:20">
      <c r="S875717" s="33"/>
      <c r="T875717" s="33"/>
    </row>
    <row r="875734" spans="19:20">
      <c r="S875734" s="33"/>
      <c r="T875734" s="33"/>
    </row>
    <row r="875751" spans="19:20">
      <c r="S875751" s="33"/>
      <c r="T875751" s="33"/>
    </row>
    <row r="875768" spans="19:20">
      <c r="S875768" s="33"/>
      <c r="T875768" s="33"/>
    </row>
    <row r="875785" spans="19:20">
      <c r="S875785" s="33"/>
      <c r="T875785" s="33"/>
    </row>
    <row r="875802" spans="19:20">
      <c r="S875802" s="33"/>
      <c r="T875802" s="33"/>
    </row>
    <row r="875819" spans="19:20">
      <c r="S875819" s="33"/>
      <c r="T875819" s="33"/>
    </row>
    <row r="875836" spans="19:20">
      <c r="S875836" s="33"/>
      <c r="T875836" s="33"/>
    </row>
    <row r="875853" spans="19:20">
      <c r="S875853" s="33"/>
      <c r="T875853" s="33"/>
    </row>
    <row r="875870" spans="19:20">
      <c r="S875870" s="33"/>
      <c r="T875870" s="33"/>
    </row>
    <row r="875887" spans="19:20">
      <c r="S875887" s="33"/>
      <c r="T875887" s="33"/>
    </row>
    <row r="875904" spans="19:20">
      <c r="S875904" s="33"/>
      <c r="T875904" s="33"/>
    </row>
    <row r="875921" spans="19:20">
      <c r="S875921" s="33"/>
      <c r="T875921" s="33"/>
    </row>
    <row r="875938" spans="19:20">
      <c r="S875938" s="33"/>
      <c r="T875938" s="33"/>
    </row>
    <row r="875955" spans="19:20">
      <c r="S875955" s="33"/>
      <c r="T875955" s="33"/>
    </row>
    <row r="875972" spans="19:20">
      <c r="S875972" s="33"/>
      <c r="T875972" s="33"/>
    </row>
    <row r="875989" spans="19:20">
      <c r="S875989" s="33"/>
      <c r="T875989" s="33"/>
    </row>
    <row r="876006" spans="19:20">
      <c r="S876006" s="33"/>
      <c r="T876006" s="33"/>
    </row>
    <row r="876023" spans="19:20">
      <c r="S876023" s="33"/>
      <c r="T876023" s="33"/>
    </row>
    <row r="876040" spans="19:20">
      <c r="S876040" s="33"/>
      <c r="T876040" s="33"/>
    </row>
    <row r="876057" spans="19:20">
      <c r="S876057" s="33"/>
      <c r="T876057" s="33"/>
    </row>
    <row r="876074" spans="19:20">
      <c r="S876074" s="33"/>
      <c r="T876074" s="33"/>
    </row>
    <row r="876091" spans="19:20">
      <c r="S876091" s="33"/>
      <c r="T876091" s="33"/>
    </row>
    <row r="876108" spans="19:20">
      <c r="S876108" s="33"/>
      <c r="T876108" s="33"/>
    </row>
    <row r="876125" spans="19:20">
      <c r="S876125" s="33"/>
      <c r="T876125" s="33"/>
    </row>
    <row r="876142" spans="19:20">
      <c r="S876142" s="33"/>
      <c r="T876142" s="33"/>
    </row>
    <row r="876159" spans="19:20">
      <c r="S876159" s="33"/>
      <c r="T876159" s="33"/>
    </row>
    <row r="876176" spans="19:20">
      <c r="S876176" s="33"/>
      <c r="T876176" s="33"/>
    </row>
    <row r="876193" spans="19:20">
      <c r="S876193" s="33"/>
      <c r="T876193" s="33"/>
    </row>
    <row r="876210" spans="19:20">
      <c r="S876210" s="33"/>
      <c r="T876210" s="33"/>
    </row>
    <row r="876227" spans="19:20">
      <c r="S876227" s="33"/>
      <c r="T876227" s="33"/>
    </row>
    <row r="876244" spans="19:20">
      <c r="S876244" s="33"/>
      <c r="T876244" s="33"/>
    </row>
    <row r="876261" spans="19:20">
      <c r="S876261" s="33"/>
      <c r="T876261" s="33"/>
    </row>
    <row r="876278" spans="19:20">
      <c r="S876278" s="33"/>
      <c r="T876278" s="33"/>
    </row>
    <row r="876295" spans="19:20">
      <c r="S876295" s="33"/>
      <c r="T876295" s="33"/>
    </row>
    <row r="876312" spans="19:20">
      <c r="S876312" s="33"/>
      <c r="T876312" s="33"/>
    </row>
    <row r="876329" spans="19:20">
      <c r="S876329" s="33"/>
      <c r="T876329" s="33"/>
    </row>
    <row r="876346" spans="19:20">
      <c r="S876346" s="33"/>
      <c r="T876346" s="33"/>
    </row>
    <row r="876363" spans="19:20">
      <c r="S876363" s="33"/>
      <c r="T876363" s="33"/>
    </row>
    <row r="876380" spans="19:20">
      <c r="S876380" s="33"/>
      <c r="T876380" s="33"/>
    </row>
    <row r="876397" spans="19:20">
      <c r="S876397" s="33"/>
      <c r="T876397" s="33"/>
    </row>
    <row r="876414" spans="19:20">
      <c r="S876414" s="33"/>
      <c r="T876414" s="33"/>
    </row>
    <row r="876431" spans="19:20">
      <c r="S876431" s="33"/>
      <c r="T876431" s="33"/>
    </row>
    <row r="876448" spans="19:20">
      <c r="S876448" s="33"/>
      <c r="T876448" s="33"/>
    </row>
    <row r="876465" spans="19:20">
      <c r="S876465" s="33"/>
      <c r="T876465" s="33"/>
    </row>
    <row r="876482" spans="19:20">
      <c r="S876482" s="33"/>
      <c r="T876482" s="33"/>
    </row>
    <row r="876499" spans="19:20">
      <c r="S876499" s="33"/>
      <c r="T876499" s="33"/>
    </row>
    <row r="876516" spans="19:20">
      <c r="S876516" s="33"/>
      <c r="T876516" s="33"/>
    </row>
    <row r="876533" spans="19:20">
      <c r="S876533" s="33"/>
      <c r="T876533" s="33"/>
    </row>
    <row r="876550" spans="19:20">
      <c r="S876550" s="33"/>
      <c r="T876550" s="33"/>
    </row>
    <row r="876567" spans="19:20">
      <c r="S876567" s="33"/>
      <c r="T876567" s="33"/>
    </row>
    <row r="876584" spans="19:20">
      <c r="S876584" s="33"/>
      <c r="T876584" s="33"/>
    </row>
    <row r="876601" spans="19:20">
      <c r="S876601" s="33"/>
      <c r="T876601" s="33"/>
    </row>
    <row r="876618" spans="19:20">
      <c r="S876618" s="33"/>
      <c r="T876618" s="33"/>
    </row>
    <row r="876635" spans="19:20">
      <c r="S876635" s="33"/>
      <c r="T876635" s="33"/>
    </row>
    <row r="876652" spans="19:20">
      <c r="S876652" s="33"/>
      <c r="T876652" s="33"/>
    </row>
    <row r="876669" spans="19:20">
      <c r="S876669" s="33"/>
      <c r="T876669" s="33"/>
    </row>
    <row r="876686" spans="19:20">
      <c r="S876686" s="33"/>
      <c r="T876686" s="33"/>
    </row>
    <row r="876703" spans="19:20">
      <c r="S876703" s="33"/>
      <c r="T876703" s="33"/>
    </row>
    <row r="876720" spans="19:20">
      <c r="S876720" s="33"/>
      <c r="T876720" s="33"/>
    </row>
    <row r="876737" spans="19:20">
      <c r="S876737" s="33"/>
      <c r="T876737" s="33"/>
    </row>
    <row r="876754" spans="19:20">
      <c r="S876754" s="33"/>
      <c r="T876754" s="33"/>
    </row>
    <row r="876771" spans="19:20">
      <c r="S876771" s="33"/>
      <c r="T876771" s="33"/>
    </row>
    <row r="876788" spans="19:20">
      <c r="S876788" s="33"/>
      <c r="T876788" s="33"/>
    </row>
    <row r="876805" spans="19:20">
      <c r="S876805" s="33"/>
      <c r="T876805" s="33"/>
    </row>
    <row r="876822" spans="19:20">
      <c r="S876822" s="33"/>
      <c r="T876822" s="33"/>
    </row>
    <row r="876839" spans="19:20">
      <c r="S876839" s="33"/>
      <c r="T876839" s="33"/>
    </row>
    <row r="876856" spans="19:20">
      <c r="S876856" s="33"/>
      <c r="T876856" s="33"/>
    </row>
    <row r="876873" spans="19:20">
      <c r="S876873" s="33"/>
      <c r="T876873" s="33"/>
    </row>
    <row r="876890" spans="19:20">
      <c r="S876890" s="33"/>
      <c r="T876890" s="33"/>
    </row>
    <row r="876907" spans="19:20">
      <c r="S876907" s="33"/>
      <c r="T876907" s="33"/>
    </row>
    <row r="876924" spans="19:20">
      <c r="S876924" s="33"/>
      <c r="T876924" s="33"/>
    </row>
    <row r="876941" spans="19:20">
      <c r="S876941" s="33"/>
      <c r="T876941" s="33"/>
    </row>
    <row r="876958" spans="19:20">
      <c r="S876958" s="33"/>
      <c r="T876958" s="33"/>
    </row>
    <row r="876975" spans="19:20">
      <c r="S876975" s="33"/>
      <c r="T876975" s="33"/>
    </row>
    <row r="876992" spans="19:20">
      <c r="S876992" s="33"/>
      <c r="T876992" s="33"/>
    </row>
    <row r="877009" spans="19:20">
      <c r="S877009" s="33"/>
      <c r="T877009" s="33"/>
    </row>
    <row r="877026" spans="19:20">
      <c r="S877026" s="33"/>
      <c r="T877026" s="33"/>
    </row>
    <row r="877043" spans="19:20">
      <c r="S877043" s="33"/>
      <c r="T877043" s="33"/>
    </row>
    <row r="877060" spans="19:20">
      <c r="S877060" s="33"/>
      <c r="T877060" s="33"/>
    </row>
    <row r="877077" spans="19:20">
      <c r="S877077" s="33"/>
      <c r="T877077" s="33"/>
    </row>
    <row r="877094" spans="19:20">
      <c r="S877094" s="33"/>
      <c r="T877094" s="33"/>
    </row>
    <row r="877111" spans="19:20">
      <c r="S877111" s="33"/>
      <c r="T877111" s="33"/>
    </row>
    <row r="877128" spans="19:20">
      <c r="S877128" s="33"/>
      <c r="T877128" s="33"/>
    </row>
    <row r="877145" spans="19:20">
      <c r="S877145" s="33"/>
      <c r="T877145" s="33"/>
    </row>
    <row r="877162" spans="19:20">
      <c r="S877162" s="33"/>
      <c r="T877162" s="33"/>
    </row>
    <row r="877179" spans="19:20">
      <c r="S877179" s="33"/>
      <c r="T877179" s="33"/>
    </row>
    <row r="877196" spans="19:20">
      <c r="S877196" s="33"/>
      <c r="T877196" s="33"/>
    </row>
    <row r="877213" spans="19:20">
      <c r="S877213" s="33"/>
      <c r="T877213" s="33"/>
    </row>
    <row r="877230" spans="19:20">
      <c r="S877230" s="33"/>
      <c r="T877230" s="33"/>
    </row>
    <row r="877247" spans="19:20">
      <c r="S877247" s="33"/>
      <c r="T877247" s="33"/>
    </row>
    <row r="877264" spans="19:20">
      <c r="S877264" s="33"/>
      <c r="T877264" s="33"/>
    </row>
    <row r="877281" spans="19:20">
      <c r="S877281" s="33"/>
      <c r="T877281" s="33"/>
    </row>
    <row r="877298" spans="19:20">
      <c r="S877298" s="33"/>
      <c r="T877298" s="33"/>
    </row>
    <row r="877315" spans="19:20">
      <c r="S877315" s="33"/>
      <c r="T877315" s="33"/>
    </row>
    <row r="877332" spans="19:20">
      <c r="S877332" s="33"/>
      <c r="T877332" s="33"/>
    </row>
    <row r="877349" spans="19:20">
      <c r="S877349" s="33"/>
      <c r="T877349" s="33"/>
    </row>
    <row r="877366" spans="19:20">
      <c r="S877366" s="33"/>
      <c r="T877366" s="33"/>
    </row>
    <row r="877383" spans="19:20">
      <c r="S877383" s="33"/>
      <c r="T877383" s="33"/>
    </row>
    <row r="877400" spans="19:20">
      <c r="S877400" s="33"/>
      <c r="T877400" s="33"/>
    </row>
    <row r="877417" spans="19:20">
      <c r="S877417" s="33"/>
      <c r="T877417" s="33"/>
    </row>
    <row r="877434" spans="19:20">
      <c r="S877434" s="33"/>
      <c r="T877434" s="33"/>
    </row>
    <row r="877451" spans="19:20">
      <c r="S877451" s="33"/>
      <c r="T877451" s="33"/>
    </row>
    <row r="877468" spans="19:20">
      <c r="S877468" s="33"/>
      <c r="T877468" s="33"/>
    </row>
    <row r="877485" spans="19:20">
      <c r="S877485" s="33"/>
      <c r="T877485" s="33"/>
    </row>
    <row r="877502" spans="19:20">
      <c r="S877502" s="33"/>
      <c r="T877502" s="33"/>
    </row>
    <row r="877519" spans="19:20">
      <c r="S877519" s="33"/>
      <c r="T877519" s="33"/>
    </row>
    <row r="877536" spans="19:20">
      <c r="S877536" s="33"/>
      <c r="T877536" s="33"/>
    </row>
    <row r="877553" spans="19:20">
      <c r="S877553" s="33"/>
      <c r="T877553" s="33"/>
    </row>
    <row r="877570" spans="19:20">
      <c r="S877570" s="33"/>
      <c r="T877570" s="33"/>
    </row>
    <row r="877587" spans="19:20">
      <c r="S877587" s="33"/>
      <c r="T877587" s="33"/>
    </row>
    <row r="877604" spans="19:20">
      <c r="S877604" s="33"/>
      <c r="T877604" s="33"/>
    </row>
    <row r="877621" spans="19:20">
      <c r="S877621" s="33"/>
      <c r="T877621" s="33"/>
    </row>
    <row r="877638" spans="19:20">
      <c r="S877638" s="33"/>
      <c r="T877638" s="33"/>
    </row>
    <row r="877655" spans="19:20">
      <c r="S877655" s="33"/>
      <c r="T877655" s="33"/>
    </row>
    <row r="877672" spans="19:20">
      <c r="S877672" s="33"/>
      <c r="T877672" s="33"/>
    </row>
    <row r="877689" spans="19:20">
      <c r="S877689" s="33"/>
      <c r="T877689" s="33"/>
    </row>
    <row r="877706" spans="19:20">
      <c r="S877706" s="33"/>
      <c r="T877706" s="33"/>
    </row>
    <row r="877723" spans="19:20">
      <c r="S877723" s="33"/>
      <c r="T877723" s="33"/>
    </row>
    <row r="877740" spans="19:20">
      <c r="S877740" s="33"/>
      <c r="T877740" s="33"/>
    </row>
    <row r="877757" spans="19:20">
      <c r="S877757" s="33"/>
      <c r="T877757" s="33"/>
    </row>
    <row r="877774" spans="19:20">
      <c r="S877774" s="33"/>
      <c r="T877774" s="33"/>
    </row>
    <row r="877791" spans="19:20">
      <c r="S877791" s="33"/>
      <c r="T877791" s="33"/>
    </row>
    <row r="877808" spans="19:20">
      <c r="S877808" s="33"/>
      <c r="T877808" s="33"/>
    </row>
    <row r="877825" spans="19:20">
      <c r="S877825" s="33"/>
      <c r="T877825" s="33"/>
    </row>
    <row r="877842" spans="19:20">
      <c r="S877842" s="33"/>
      <c r="T877842" s="33"/>
    </row>
    <row r="877859" spans="19:20">
      <c r="S877859" s="33"/>
      <c r="T877859" s="33"/>
    </row>
    <row r="877876" spans="19:20">
      <c r="S877876" s="33"/>
      <c r="T877876" s="33"/>
    </row>
    <row r="877893" spans="19:20">
      <c r="S877893" s="33"/>
      <c r="T877893" s="33"/>
    </row>
    <row r="877910" spans="19:20">
      <c r="S877910" s="33"/>
      <c r="T877910" s="33"/>
    </row>
    <row r="877927" spans="19:20">
      <c r="S877927" s="33"/>
      <c r="T877927" s="33"/>
    </row>
    <row r="877944" spans="19:20">
      <c r="S877944" s="33"/>
      <c r="T877944" s="33"/>
    </row>
    <row r="877961" spans="19:20">
      <c r="S877961" s="33"/>
      <c r="T877961" s="33"/>
    </row>
    <row r="877978" spans="19:20">
      <c r="S877978" s="33"/>
      <c r="T877978" s="33"/>
    </row>
    <row r="877995" spans="19:20">
      <c r="S877995" s="33"/>
      <c r="T877995" s="33"/>
    </row>
    <row r="878012" spans="19:20">
      <c r="S878012" s="33"/>
      <c r="T878012" s="33"/>
    </row>
    <row r="878029" spans="19:20">
      <c r="S878029" s="33"/>
      <c r="T878029" s="33"/>
    </row>
    <row r="878046" spans="19:20">
      <c r="S878046" s="33"/>
      <c r="T878046" s="33"/>
    </row>
    <row r="878063" spans="19:20">
      <c r="S878063" s="33"/>
      <c r="T878063" s="33"/>
    </row>
    <row r="878080" spans="19:20">
      <c r="S878080" s="33"/>
      <c r="T878080" s="33"/>
    </row>
    <row r="878097" spans="19:20">
      <c r="S878097" s="33"/>
      <c r="T878097" s="33"/>
    </row>
    <row r="878114" spans="19:20">
      <c r="S878114" s="33"/>
      <c r="T878114" s="33"/>
    </row>
    <row r="878131" spans="19:20">
      <c r="S878131" s="33"/>
      <c r="T878131" s="33"/>
    </row>
    <row r="878148" spans="19:20">
      <c r="S878148" s="33"/>
      <c r="T878148" s="33"/>
    </row>
    <row r="878165" spans="19:20">
      <c r="S878165" s="33"/>
      <c r="T878165" s="33"/>
    </row>
    <row r="878182" spans="19:20">
      <c r="S878182" s="33"/>
      <c r="T878182" s="33"/>
    </row>
    <row r="878199" spans="19:20">
      <c r="S878199" s="33"/>
      <c r="T878199" s="33"/>
    </row>
    <row r="878216" spans="19:20">
      <c r="S878216" s="33"/>
      <c r="T878216" s="33"/>
    </row>
    <row r="878233" spans="19:20">
      <c r="S878233" s="33"/>
      <c r="T878233" s="33"/>
    </row>
    <row r="878250" spans="19:20">
      <c r="S878250" s="33"/>
      <c r="T878250" s="33"/>
    </row>
    <row r="878267" spans="19:20">
      <c r="S878267" s="33"/>
      <c r="T878267" s="33"/>
    </row>
    <row r="878284" spans="19:20">
      <c r="S878284" s="33"/>
      <c r="T878284" s="33"/>
    </row>
    <row r="878301" spans="19:20">
      <c r="S878301" s="33"/>
      <c r="T878301" s="33"/>
    </row>
    <row r="878318" spans="19:20">
      <c r="S878318" s="33"/>
      <c r="T878318" s="33"/>
    </row>
    <row r="878335" spans="19:20">
      <c r="S878335" s="33"/>
      <c r="T878335" s="33"/>
    </row>
    <row r="878352" spans="19:20">
      <c r="S878352" s="33"/>
      <c r="T878352" s="33"/>
    </row>
    <row r="878369" spans="19:20">
      <c r="S878369" s="33"/>
      <c r="T878369" s="33"/>
    </row>
    <row r="878386" spans="19:20">
      <c r="S878386" s="33"/>
      <c r="T878386" s="33"/>
    </row>
    <row r="878403" spans="19:20">
      <c r="S878403" s="33"/>
      <c r="T878403" s="33"/>
    </row>
    <row r="878420" spans="19:20">
      <c r="S878420" s="33"/>
      <c r="T878420" s="33"/>
    </row>
    <row r="878437" spans="19:20">
      <c r="S878437" s="33"/>
      <c r="T878437" s="33"/>
    </row>
    <row r="878454" spans="19:20">
      <c r="S878454" s="33"/>
      <c r="T878454" s="33"/>
    </row>
    <row r="878471" spans="19:20">
      <c r="S878471" s="33"/>
      <c r="T878471" s="33"/>
    </row>
    <row r="878488" spans="19:20">
      <c r="S878488" s="33"/>
      <c r="T878488" s="33"/>
    </row>
    <row r="878505" spans="19:20">
      <c r="S878505" s="33"/>
      <c r="T878505" s="33"/>
    </row>
    <row r="878522" spans="19:20">
      <c r="S878522" s="33"/>
      <c r="T878522" s="33"/>
    </row>
    <row r="878539" spans="19:20">
      <c r="S878539" s="33"/>
      <c r="T878539" s="33"/>
    </row>
    <row r="878556" spans="19:20">
      <c r="S878556" s="33"/>
      <c r="T878556" s="33"/>
    </row>
    <row r="878573" spans="19:20">
      <c r="S878573" s="33"/>
      <c r="T878573" s="33"/>
    </row>
    <row r="878590" spans="19:20">
      <c r="S878590" s="33"/>
      <c r="T878590" s="33"/>
    </row>
    <row r="878607" spans="19:20">
      <c r="S878607" s="33"/>
      <c r="T878607" s="33"/>
    </row>
    <row r="878624" spans="19:20">
      <c r="S878624" s="33"/>
      <c r="T878624" s="33"/>
    </row>
    <row r="878641" spans="19:20">
      <c r="S878641" s="33"/>
      <c r="T878641" s="33"/>
    </row>
    <row r="878658" spans="19:20">
      <c r="S878658" s="33"/>
      <c r="T878658" s="33"/>
    </row>
    <row r="878675" spans="19:20">
      <c r="S878675" s="33"/>
      <c r="T878675" s="33"/>
    </row>
    <row r="878692" spans="19:20">
      <c r="S878692" s="33"/>
      <c r="T878692" s="33"/>
    </row>
    <row r="878709" spans="19:20">
      <c r="S878709" s="33"/>
      <c r="T878709" s="33"/>
    </row>
    <row r="878726" spans="19:20">
      <c r="S878726" s="33"/>
      <c r="T878726" s="33"/>
    </row>
    <row r="878743" spans="19:20">
      <c r="S878743" s="33"/>
      <c r="T878743" s="33"/>
    </row>
    <row r="878760" spans="19:20">
      <c r="S878760" s="33"/>
      <c r="T878760" s="33"/>
    </row>
    <row r="878777" spans="19:20">
      <c r="S878777" s="33"/>
      <c r="T878777" s="33"/>
    </row>
    <row r="878794" spans="19:20">
      <c r="S878794" s="33"/>
      <c r="T878794" s="33"/>
    </row>
    <row r="878811" spans="19:20">
      <c r="S878811" s="33"/>
      <c r="T878811" s="33"/>
    </row>
    <row r="878828" spans="19:20">
      <c r="S878828" s="33"/>
      <c r="T878828" s="33"/>
    </row>
    <row r="878845" spans="19:20">
      <c r="S878845" s="33"/>
      <c r="T878845" s="33"/>
    </row>
    <row r="878862" spans="19:20">
      <c r="S878862" s="33"/>
      <c r="T878862" s="33"/>
    </row>
    <row r="878879" spans="19:20">
      <c r="S878879" s="33"/>
      <c r="T878879" s="33"/>
    </row>
    <row r="878896" spans="19:20">
      <c r="S878896" s="33"/>
      <c r="T878896" s="33"/>
    </row>
    <row r="878913" spans="19:20">
      <c r="S878913" s="33"/>
      <c r="T878913" s="33"/>
    </row>
    <row r="878930" spans="19:20">
      <c r="S878930" s="33"/>
      <c r="T878930" s="33"/>
    </row>
    <row r="878947" spans="19:20">
      <c r="S878947" s="33"/>
      <c r="T878947" s="33"/>
    </row>
    <row r="878964" spans="19:20">
      <c r="S878964" s="33"/>
      <c r="T878964" s="33"/>
    </row>
    <row r="878981" spans="19:20">
      <c r="S878981" s="33"/>
      <c r="T878981" s="33"/>
    </row>
    <row r="878998" spans="19:20">
      <c r="S878998" s="33"/>
      <c r="T878998" s="33"/>
    </row>
    <row r="879015" spans="19:20">
      <c r="S879015" s="33"/>
      <c r="T879015" s="33"/>
    </row>
    <row r="879032" spans="19:20">
      <c r="S879032" s="33"/>
      <c r="T879032" s="33"/>
    </row>
    <row r="879049" spans="19:20">
      <c r="S879049" s="33"/>
      <c r="T879049" s="33"/>
    </row>
    <row r="879066" spans="19:20">
      <c r="S879066" s="33"/>
      <c r="T879066" s="33"/>
    </row>
    <row r="879083" spans="19:20">
      <c r="S879083" s="33"/>
      <c r="T879083" s="33"/>
    </row>
    <row r="879100" spans="19:20">
      <c r="S879100" s="33"/>
      <c r="T879100" s="33"/>
    </row>
    <row r="879117" spans="19:20">
      <c r="S879117" s="33"/>
      <c r="T879117" s="33"/>
    </row>
    <row r="879134" spans="19:20">
      <c r="S879134" s="33"/>
      <c r="T879134" s="33"/>
    </row>
    <row r="879151" spans="19:20">
      <c r="S879151" s="33"/>
      <c r="T879151" s="33"/>
    </row>
    <row r="879168" spans="19:20">
      <c r="S879168" s="33"/>
      <c r="T879168" s="33"/>
    </row>
    <row r="879185" spans="19:20">
      <c r="S879185" s="33"/>
      <c r="T879185" s="33"/>
    </row>
    <row r="879202" spans="19:20">
      <c r="S879202" s="33"/>
      <c r="T879202" s="33"/>
    </row>
    <row r="879219" spans="19:20">
      <c r="S879219" s="33"/>
      <c r="T879219" s="33"/>
    </row>
    <row r="879236" spans="19:20">
      <c r="S879236" s="33"/>
      <c r="T879236" s="33"/>
    </row>
    <row r="879253" spans="19:20">
      <c r="S879253" s="33"/>
      <c r="T879253" s="33"/>
    </row>
    <row r="879270" spans="19:20">
      <c r="S879270" s="33"/>
      <c r="T879270" s="33"/>
    </row>
    <row r="879287" spans="19:20">
      <c r="S879287" s="33"/>
      <c r="T879287" s="33"/>
    </row>
    <row r="879304" spans="19:20">
      <c r="S879304" s="33"/>
      <c r="T879304" s="33"/>
    </row>
    <row r="879321" spans="19:20">
      <c r="S879321" s="33"/>
      <c r="T879321" s="33"/>
    </row>
    <row r="879338" spans="19:20">
      <c r="S879338" s="33"/>
      <c r="T879338" s="33"/>
    </row>
    <row r="879355" spans="19:20">
      <c r="S879355" s="33"/>
      <c r="T879355" s="33"/>
    </row>
    <row r="879372" spans="19:20">
      <c r="S879372" s="33"/>
      <c r="T879372" s="33"/>
    </row>
    <row r="879389" spans="19:20">
      <c r="S879389" s="33"/>
      <c r="T879389" s="33"/>
    </row>
    <row r="879406" spans="19:20">
      <c r="S879406" s="33"/>
      <c r="T879406" s="33"/>
    </row>
    <row r="879423" spans="19:20">
      <c r="S879423" s="33"/>
      <c r="T879423" s="33"/>
    </row>
    <row r="879440" spans="19:20">
      <c r="S879440" s="33"/>
      <c r="T879440" s="33"/>
    </row>
    <row r="879457" spans="19:20">
      <c r="S879457" s="33"/>
      <c r="T879457" s="33"/>
    </row>
    <row r="879474" spans="19:20">
      <c r="S879474" s="33"/>
      <c r="T879474" s="33"/>
    </row>
    <row r="879491" spans="19:20">
      <c r="S879491" s="33"/>
      <c r="T879491" s="33"/>
    </row>
    <row r="879508" spans="19:20">
      <c r="S879508" s="33"/>
      <c r="T879508" s="33"/>
    </row>
    <row r="879525" spans="19:20">
      <c r="S879525" s="33"/>
      <c r="T879525" s="33"/>
    </row>
    <row r="879542" spans="19:20">
      <c r="S879542" s="33"/>
      <c r="T879542" s="33"/>
    </row>
    <row r="879559" spans="19:20">
      <c r="S879559" s="33"/>
      <c r="T879559" s="33"/>
    </row>
    <row r="879576" spans="19:20">
      <c r="S879576" s="33"/>
      <c r="T879576" s="33"/>
    </row>
    <row r="879593" spans="19:20">
      <c r="S879593" s="33"/>
      <c r="T879593" s="33"/>
    </row>
    <row r="879610" spans="19:20">
      <c r="S879610" s="33"/>
      <c r="T879610" s="33"/>
    </row>
    <row r="879627" spans="19:20">
      <c r="S879627" s="33"/>
      <c r="T879627" s="33"/>
    </row>
    <row r="879644" spans="19:20">
      <c r="S879644" s="33"/>
      <c r="T879644" s="33"/>
    </row>
    <row r="879661" spans="19:20">
      <c r="S879661" s="33"/>
      <c r="T879661" s="33"/>
    </row>
    <row r="879678" spans="19:20">
      <c r="S879678" s="33"/>
      <c r="T879678" s="33"/>
    </row>
    <row r="879695" spans="19:20">
      <c r="S879695" s="33"/>
      <c r="T879695" s="33"/>
    </row>
    <row r="879712" spans="19:20">
      <c r="S879712" s="33"/>
      <c r="T879712" s="33"/>
    </row>
    <row r="879729" spans="19:20">
      <c r="S879729" s="33"/>
      <c r="T879729" s="33"/>
    </row>
    <row r="879746" spans="19:20">
      <c r="S879746" s="33"/>
      <c r="T879746" s="33"/>
    </row>
    <row r="879763" spans="19:20">
      <c r="S879763" s="33"/>
      <c r="T879763" s="33"/>
    </row>
    <row r="879780" spans="19:20">
      <c r="S879780" s="33"/>
      <c r="T879780" s="33"/>
    </row>
    <row r="879797" spans="19:20">
      <c r="S879797" s="33"/>
      <c r="T879797" s="33"/>
    </row>
    <row r="879814" spans="19:20">
      <c r="S879814" s="33"/>
      <c r="T879814" s="33"/>
    </row>
    <row r="879831" spans="19:20">
      <c r="S879831" s="33"/>
      <c r="T879831" s="33"/>
    </row>
    <row r="879848" spans="19:20">
      <c r="S879848" s="33"/>
      <c r="T879848" s="33"/>
    </row>
    <row r="879865" spans="19:20">
      <c r="S879865" s="33"/>
      <c r="T879865" s="33"/>
    </row>
    <row r="879882" spans="19:20">
      <c r="S879882" s="33"/>
      <c r="T879882" s="33"/>
    </row>
    <row r="879899" spans="19:20">
      <c r="S879899" s="33"/>
      <c r="T879899" s="33"/>
    </row>
    <row r="879916" spans="19:20">
      <c r="S879916" s="33"/>
      <c r="T879916" s="33"/>
    </row>
    <row r="879933" spans="19:20">
      <c r="S879933" s="33"/>
      <c r="T879933" s="33"/>
    </row>
    <row r="879950" spans="19:20">
      <c r="S879950" s="33"/>
      <c r="T879950" s="33"/>
    </row>
    <row r="879967" spans="19:20">
      <c r="S879967" s="33"/>
      <c r="T879967" s="33"/>
    </row>
    <row r="879984" spans="19:20">
      <c r="S879984" s="33"/>
      <c r="T879984" s="33"/>
    </row>
    <row r="880001" spans="19:20">
      <c r="S880001" s="33"/>
      <c r="T880001" s="33"/>
    </row>
    <row r="880018" spans="19:20">
      <c r="S880018" s="33"/>
      <c r="T880018" s="33"/>
    </row>
    <row r="880035" spans="19:20">
      <c r="S880035" s="33"/>
      <c r="T880035" s="33"/>
    </row>
    <row r="880052" spans="19:20">
      <c r="S880052" s="33"/>
      <c r="T880052" s="33"/>
    </row>
    <row r="880069" spans="19:20">
      <c r="S880069" s="33"/>
      <c r="T880069" s="33"/>
    </row>
    <row r="880086" spans="19:20">
      <c r="S880086" s="33"/>
      <c r="T880086" s="33"/>
    </row>
    <row r="880103" spans="19:20">
      <c r="S880103" s="33"/>
      <c r="T880103" s="33"/>
    </row>
    <row r="880120" spans="19:20">
      <c r="S880120" s="33"/>
      <c r="T880120" s="33"/>
    </row>
    <row r="880137" spans="19:20">
      <c r="S880137" s="33"/>
      <c r="T880137" s="33"/>
    </row>
    <row r="880154" spans="19:20">
      <c r="S880154" s="33"/>
      <c r="T880154" s="33"/>
    </row>
    <row r="880171" spans="19:20">
      <c r="S880171" s="33"/>
      <c r="T880171" s="33"/>
    </row>
    <row r="880188" spans="19:20">
      <c r="S880188" s="33"/>
      <c r="T880188" s="33"/>
    </row>
    <row r="880205" spans="19:20">
      <c r="S880205" s="33"/>
      <c r="T880205" s="33"/>
    </row>
    <row r="880222" spans="19:20">
      <c r="S880222" s="33"/>
      <c r="T880222" s="33"/>
    </row>
    <row r="880239" spans="19:20">
      <c r="S880239" s="33"/>
      <c r="T880239" s="33"/>
    </row>
    <row r="880256" spans="19:20">
      <c r="S880256" s="33"/>
      <c r="T880256" s="33"/>
    </row>
    <row r="880273" spans="19:20">
      <c r="S880273" s="33"/>
      <c r="T880273" s="33"/>
    </row>
    <row r="880290" spans="19:20">
      <c r="S880290" s="33"/>
      <c r="T880290" s="33"/>
    </row>
    <row r="880307" spans="19:20">
      <c r="S880307" s="33"/>
      <c r="T880307" s="33"/>
    </row>
    <row r="880324" spans="19:20">
      <c r="S880324" s="33"/>
      <c r="T880324" s="33"/>
    </row>
    <row r="880341" spans="19:20">
      <c r="S880341" s="33"/>
      <c r="T880341" s="33"/>
    </row>
    <row r="880358" spans="19:20">
      <c r="S880358" s="33"/>
      <c r="T880358" s="33"/>
    </row>
    <row r="880375" spans="19:20">
      <c r="S880375" s="33"/>
      <c r="T880375" s="33"/>
    </row>
    <row r="880392" spans="19:20">
      <c r="S880392" s="33"/>
      <c r="T880392" s="33"/>
    </row>
    <row r="880409" spans="19:20">
      <c r="S880409" s="33"/>
      <c r="T880409" s="33"/>
    </row>
    <row r="880426" spans="19:20">
      <c r="S880426" s="33"/>
      <c r="T880426" s="33"/>
    </row>
    <row r="880443" spans="19:20">
      <c r="S880443" s="33"/>
      <c r="T880443" s="33"/>
    </row>
    <row r="880460" spans="19:20">
      <c r="S880460" s="33"/>
      <c r="T880460" s="33"/>
    </row>
    <row r="880477" spans="19:20">
      <c r="S880477" s="33"/>
      <c r="T880477" s="33"/>
    </row>
    <row r="880494" spans="19:20">
      <c r="S880494" s="33"/>
      <c r="T880494" s="33"/>
    </row>
    <row r="880511" spans="19:20">
      <c r="S880511" s="33"/>
      <c r="T880511" s="33"/>
    </row>
    <row r="880528" spans="19:20">
      <c r="S880528" s="33"/>
      <c r="T880528" s="33"/>
    </row>
    <row r="880545" spans="19:20">
      <c r="S880545" s="33"/>
      <c r="T880545" s="33"/>
    </row>
    <row r="880562" spans="19:20">
      <c r="S880562" s="33"/>
      <c r="T880562" s="33"/>
    </row>
    <row r="880579" spans="19:20">
      <c r="S880579" s="33"/>
      <c r="T880579" s="33"/>
    </row>
    <row r="880596" spans="19:20">
      <c r="S880596" s="33"/>
      <c r="T880596" s="33"/>
    </row>
    <row r="880613" spans="19:20">
      <c r="S880613" s="33"/>
      <c r="T880613" s="33"/>
    </row>
    <row r="880630" spans="19:20">
      <c r="S880630" s="33"/>
      <c r="T880630" s="33"/>
    </row>
    <row r="880647" spans="19:20">
      <c r="S880647" s="33"/>
      <c r="T880647" s="33"/>
    </row>
    <row r="880664" spans="19:20">
      <c r="S880664" s="33"/>
      <c r="T880664" s="33"/>
    </row>
    <row r="880681" spans="19:20">
      <c r="S880681" s="33"/>
      <c r="T880681" s="33"/>
    </row>
    <row r="880698" spans="19:20">
      <c r="S880698" s="33"/>
      <c r="T880698" s="33"/>
    </row>
    <row r="880715" spans="19:20">
      <c r="S880715" s="33"/>
      <c r="T880715" s="33"/>
    </row>
    <row r="880732" spans="19:20">
      <c r="S880732" s="33"/>
      <c r="T880732" s="33"/>
    </row>
    <row r="880749" spans="19:20">
      <c r="S880749" s="33"/>
      <c r="T880749" s="33"/>
    </row>
    <row r="880766" spans="19:20">
      <c r="S880766" s="33"/>
      <c r="T880766" s="33"/>
    </row>
    <row r="880783" spans="19:20">
      <c r="S880783" s="33"/>
      <c r="T880783" s="33"/>
    </row>
    <row r="880800" spans="19:20">
      <c r="S880800" s="33"/>
      <c r="T880800" s="33"/>
    </row>
    <row r="880817" spans="19:20">
      <c r="S880817" s="33"/>
      <c r="T880817" s="33"/>
    </row>
    <row r="880834" spans="19:20">
      <c r="S880834" s="33"/>
      <c r="T880834" s="33"/>
    </row>
    <row r="880851" spans="19:20">
      <c r="S880851" s="33"/>
      <c r="T880851" s="33"/>
    </row>
    <row r="880868" spans="19:20">
      <c r="S880868" s="33"/>
      <c r="T880868" s="33"/>
    </row>
    <row r="880885" spans="19:20">
      <c r="S880885" s="33"/>
      <c r="T880885" s="33"/>
    </row>
    <row r="880902" spans="19:20">
      <c r="S880902" s="33"/>
      <c r="T880902" s="33"/>
    </row>
    <row r="880919" spans="19:20">
      <c r="S880919" s="33"/>
      <c r="T880919" s="33"/>
    </row>
    <row r="880936" spans="19:20">
      <c r="S880936" s="33"/>
      <c r="T880936" s="33"/>
    </row>
    <row r="880953" spans="19:20">
      <c r="S880953" s="33"/>
      <c r="T880953" s="33"/>
    </row>
    <row r="880970" spans="19:20">
      <c r="S880970" s="33"/>
      <c r="T880970" s="33"/>
    </row>
    <row r="880987" spans="19:20">
      <c r="S880987" s="33"/>
      <c r="T880987" s="33"/>
    </row>
    <row r="881004" spans="19:20">
      <c r="S881004" s="33"/>
      <c r="T881004" s="33"/>
    </row>
    <row r="881021" spans="19:20">
      <c r="S881021" s="33"/>
      <c r="T881021" s="33"/>
    </row>
    <row r="881038" spans="19:20">
      <c r="S881038" s="33"/>
      <c r="T881038" s="33"/>
    </row>
    <row r="881055" spans="19:20">
      <c r="S881055" s="33"/>
      <c r="T881055" s="33"/>
    </row>
    <row r="881072" spans="19:20">
      <c r="S881072" s="33"/>
      <c r="T881072" s="33"/>
    </row>
    <row r="881089" spans="19:20">
      <c r="S881089" s="33"/>
      <c r="T881089" s="33"/>
    </row>
    <row r="881106" spans="19:20">
      <c r="S881106" s="33"/>
      <c r="T881106" s="33"/>
    </row>
    <row r="881123" spans="19:20">
      <c r="S881123" s="33"/>
      <c r="T881123" s="33"/>
    </row>
    <row r="881140" spans="19:20">
      <c r="S881140" s="33"/>
      <c r="T881140" s="33"/>
    </row>
    <row r="881157" spans="19:20">
      <c r="S881157" s="33"/>
      <c r="T881157" s="33"/>
    </row>
    <row r="881174" spans="19:20">
      <c r="S881174" s="33"/>
      <c r="T881174" s="33"/>
    </row>
    <row r="881191" spans="19:20">
      <c r="S881191" s="33"/>
      <c r="T881191" s="33"/>
    </row>
    <row r="881208" spans="19:20">
      <c r="S881208" s="33"/>
      <c r="T881208" s="33"/>
    </row>
    <row r="881225" spans="19:20">
      <c r="S881225" s="33"/>
      <c r="T881225" s="33"/>
    </row>
    <row r="881242" spans="19:20">
      <c r="S881242" s="33"/>
      <c r="T881242" s="33"/>
    </row>
    <row r="881259" spans="19:20">
      <c r="S881259" s="33"/>
      <c r="T881259" s="33"/>
    </row>
    <row r="881276" spans="19:20">
      <c r="S881276" s="33"/>
      <c r="T881276" s="33"/>
    </row>
    <row r="881293" spans="19:20">
      <c r="S881293" s="33"/>
      <c r="T881293" s="33"/>
    </row>
    <row r="881310" spans="19:20">
      <c r="S881310" s="33"/>
      <c r="T881310" s="33"/>
    </row>
    <row r="881327" spans="19:20">
      <c r="S881327" s="33"/>
      <c r="T881327" s="33"/>
    </row>
    <row r="881344" spans="19:20">
      <c r="S881344" s="33"/>
      <c r="T881344" s="33"/>
    </row>
    <row r="881361" spans="19:20">
      <c r="S881361" s="33"/>
      <c r="T881361" s="33"/>
    </row>
    <row r="881378" spans="19:20">
      <c r="S881378" s="33"/>
      <c r="T881378" s="33"/>
    </row>
    <row r="881395" spans="19:20">
      <c r="S881395" s="33"/>
      <c r="T881395" s="33"/>
    </row>
    <row r="881412" spans="19:20">
      <c r="S881412" s="33"/>
      <c r="T881412" s="33"/>
    </row>
    <row r="881429" spans="19:20">
      <c r="S881429" s="33"/>
      <c r="T881429" s="33"/>
    </row>
    <row r="881446" spans="19:20">
      <c r="S881446" s="33"/>
      <c r="T881446" s="33"/>
    </row>
    <row r="881463" spans="19:20">
      <c r="S881463" s="33"/>
      <c r="T881463" s="33"/>
    </row>
    <row r="881480" spans="19:20">
      <c r="S881480" s="33"/>
      <c r="T881480" s="33"/>
    </row>
    <row r="881497" spans="19:20">
      <c r="S881497" s="33"/>
      <c r="T881497" s="33"/>
    </row>
    <row r="881514" spans="19:20">
      <c r="S881514" s="33"/>
      <c r="T881514" s="33"/>
    </row>
    <row r="881531" spans="19:20">
      <c r="S881531" s="33"/>
      <c r="T881531" s="33"/>
    </row>
    <row r="881548" spans="19:20">
      <c r="S881548" s="33"/>
      <c r="T881548" s="33"/>
    </row>
    <row r="881565" spans="19:20">
      <c r="S881565" s="33"/>
      <c r="T881565" s="33"/>
    </row>
    <row r="881582" spans="19:20">
      <c r="S881582" s="33"/>
      <c r="T881582" s="33"/>
    </row>
    <row r="881599" spans="19:20">
      <c r="S881599" s="33"/>
      <c r="T881599" s="33"/>
    </row>
    <row r="881616" spans="19:20">
      <c r="S881616" s="33"/>
      <c r="T881616" s="33"/>
    </row>
    <row r="881633" spans="19:20">
      <c r="S881633" s="33"/>
      <c r="T881633" s="33"/>
    </row>
    <row r="881650" spans="19:20">
      <c r="S881650" s="33"/>
      <c r="T881650" s="33"/>
    </row>
    <row r="881667" spans="19:20">
      <c r="S881667" s="33"/>
      <c r="T881667" s="33"/>
    </row>
    <row r="881684" spans="19:20">
      <c r="S881684" s="33"/>
      <c r="T881684" s="33"/>
    </row>
    <row r="881701" spans="19:20">
      <c r="S881701" s="33"/>
      <c r="T881701" s="33"/>
    </row>
    <row r="881718" spans="19:20">
      <c r="S881718" s="33"/>
      <c r="T881718" s="33"/>
    </row>
    <row r="881735" spans="19:20">
      <c r="S881735" s="33"/>
      <c r="T881735" s="33"/>
    </row>
    <row r="881752" spans="19:20">
      <c r="S881752" s="33"/>
      <c r="T881752" s="33"/>
    </row>
    <row r="881769" spans="19:20">
      <c r="S881769" s="33"/>
      <c r="T881769" s="33"/>
    </row>
    <row r="881786" spans="19:20">
      <c r="S881786" s="33"/>
      <c r="T881786" s="33"/>
    </row>
    <row r="881803" spans="19:20">
      <c r="S881803" s="33"/>
      <c r="T881803" s="33"/>
    </row>
    <row r="881820" spans="19:20">
      <c r="S881820" s="33"/>
      <c r="T881820" s="33"/>
    </row>
    <row r="881837" spans="19:20">
      <c r="S881837" s="33"/>
      <c r="T881837" s="33"/>
    </row>
    <row r="881854" spans="19:20">
      <c r="S881854" s="33"/>
      <c r="T881854" s="33"/>
    </row>
    <row r="881871" spans="19:20">
      <c r="S881871" s="33"/>
      <c r="T881871" s="33"/>
    </row>
    <row r="881888" spans="19:20">
      <c r="S881888" s="33"/>
      <c r="T881888" s="33"/>
    </row>
    <row r="881905" spans="19:20">
      <c r="S881905" s="33"/>
      <c r="T881905" s="33"/>
    </row>
    <row r="881922" spans="19:20">
      <c r="S881922" s="33"/>
      <c r="T881922" s="33"/>
    </row>
    <row r="881939" spans="19:20">
      <c r="S881939" s="33"/>
      <c r="T881939" s="33"/>
    </row>
    <row r="881956" spans="19:20">
      <c r="S881956" s="33"/>
      <c r="T881956" s="33"/>
    </row>
    <row r="881973" spans="19:20">
      <c r="S881973" s="33"/>
      <c r="T881973" s="33"/>
    </row>
    <row r="881990" spans="19:20">
      <c r="S881990" s="33"/>
      <c r="T881990" s="33"/>
    </row>
    <row r="882007" spans="19:20">
      <c r="S882007" s="33"/>
      <c r="T882007" s="33"/>
    </row>
    <row r="882024" spans="19:20">
      <c r="S882024" s="33"/>
      <c r="T882024" s="33"/>
    </row>
    <row r="882041" spans="19:20">
      <c r="S882041" s="33"/>
      <c r="T882041" s="33"/>
    </row>
    <row r="882058" spans="19:20">
      <c r="S882058" s="33"/>
      <c r="T882058" s="33"/>
    </row>
    <row r="882075" spans="19:20">
      <c r="S882075" s="33"/>
      <c r="T882075" s="33"/>
    </row>
    <row r="882092" spans="19:20">
      <c r="S882092" s="33"/>
      <c r="T882092" s="33"/>
    </row>
    <row r="882109" spans="19:20">
      <c r="S882109" s="33"/>
      <c r="T882109" s="33"/>
    </row>
    <row r="882126" spans="19:20">
      <c r="S882126" s="33"/>
      <c r="T882126" s="33"/>
    </row>
    <row r="882143" spans="19:20">
      <c r="S882143" s="33"/>
      <c r="T882143" s="33"/>
    </row>
    <row r="882160" spans="19:20">
      <c r="S882160" s="33"/>
      <c r="T882160" s="33"/>
    </row>
    <row r="882177" spans="19:20">
      <c r="S882177" s="33"/>
      <c r="T882177" s="33"/>
    </row>
    <row r="882194" spans="19:20">
      <c r="S882194" s="33"/>
      <c r="T882194" s="33"/>
    </row>
    <row r="882211" spans="19:20">
      <c r="S882211" s="33"/>
      <c r="T882211" s="33"/>
    </row>
    <row r="882228" spans="19:20">
      <c r="S882228" s="33"/>
      <c r="T882228" s="33"/>
    </row>
    <row r="882245" spans="19:20">
      <c r="S882245" s="33"/>
      <c r="T882245" s="33"/>
    </row>
    <row r="882262" spans="19:20">
      <c r="S882262" s="33"/>
      <c r="T882262" s="33"/>
    </row>
    <row r="882279" spans="19:20">
      <c r="S882279" s="33"/>
      <c r="T882279" s="33"/>
    </row>
    <row r="882296" spans="19:20">
      <c r="S882296" s="33"/>
      <c r="T882296" s="33"/>
    </row>
    <row r="882313" spans="19:20">
      <c r="S882313" s="33"/>
      <c r="T882313" s="33"/>
    </row>
    <row r="882330" spans="19:20">
      <c r="S882330" s="33"/>
      <c r="T882330" s="33"/>
    </row>
    <row r="882347" spans="19:20">
      <c r="S882347" s="33"/>
      <c r="T882347" s="33"/>
    </row>
    <row r="882364" spans="19:20">
      <c r="S882364" s="33"/>
      <c r="T882364" s="33"/>
    </row>
    <row r="882381" spans="19:20">
      <c r="S882381" s="33"/>
      <c r="T882381" s="33"/>
    </row>
    <row r="882398" spans="19:20">
      <c r="S882398" s="33"/>
      <c r="T882398" s="33"/>
    </row>
    <row r="882415" spans="19:20">
      <c r="S882415" s="33"/>
      <c r="T882415" s="33"/>
    </row>
    <row r="882432" spans="19:20">
      <c r="S882432" s="33"/>
      <c r="T882432" s="33"/>
    </row>
    <row r="882449" spans="19:20">
      <c r="S882449" s="33"/>
      <c r="T882449" s="33"/>
    </row>
    <row r="882466" spans="19:20">
      <c r="S882466" s="33"/>
      <c r="T882466" s="33"/>
    </row>
    <row r="882483" spans="19:20">
      <c r="S882483" s="33"/>
      <c r="T882483" s="33"/>
    </row>
    <row r="882500" spans="19:20">
      <c r="S882500" s="33"/>
      <c r="T882500" s="33"/>
    </row>
    <row r="882517" spans="19:20">
      <c r="S882517" s="33"/>
      <c r="T882517" s="33"/>
    </row>
    <row r="882534" spans="19:20">
      <c r="S882534" s="33"/>
      <c r="T882534" s="33"/>
    </row>
    <row r="882551" spans="19:20">
      <c r="S882551" s="33"/>
      <c r="T882551" s="33"/>
    </row>
    <row r="882568" spans="19:20">
      <c r="S882568" s="33"/>
      <c r="T882568" s="33"/>
    </row>
    <row r="882585" spans="19:20">
      <c r="S882585" s="33"/>
      <c r="T882585" s="33"/>
    </row>
    <row r="882602" spans="19:20">
      <c r="S882602" s="33"/>
      <c r="T882602" s="33"/>
    </row>
    <row r="882619" spans="19:20">
      <c r="S882619" s="33"/>
      <c r="T882619" s="33"/>
    </row>
    <row r="882636" spans="19:20">
      <c r="S882636" s="33"/>
      <c r="T882636" s="33"/>
    </row>
    <row r="882653" spans="19:20">
      <c r="S882653" s="33"/>
      <c r="T882653" s="33"/>
    </row>
    <row r="882670" spans="19:20">
      <c r="S882670" s="33"/>
      <c r="T882670" s="33"/>
    </row>
    <row r="882687" spans="19:20">
      <c r="S882687" s="33"/>
      <c r="T882687" s="33"/>
    </row>
    <row r="882704" spans="19:20">
      <c r="S882704" s="33"/>
      <c r="T882704" s="33"/>
    </row>
    <row r="882721" spans="19:20">
      <c r="S882721" s="33"/>
      <c r="T882721" s="33"/>
    </row>
    <row r="882738" spans="19:20">
      <c r="S882738" s="33"/>
      <c r="T882738" s="33"/>
    </row>
    <row r="882755" spans="19:20">
      <c r="S882755" s="33"/>
      <c r="T882755" s="33"/>
    </row>
    <row r="882772" spans="19:20">
      <c r="S882772" s="33"/>
      <c r="T882772" s="33"/>
    </row>
    <row r="882789" spans="19:20">
      <c r="S882789" s="33"/>
      <c r="T882789" s="33"/>
    </row>
    <row r="882806" spans="19:20">
      <c r="S882806" s="33"/>
      <c r="T882806" s="33"/>
    </row>
    <row r="882823" spans="19:20">
      <c r="S882823" s="33"/>
      <c r="T882823" s="33"/>
    </row>
    <row r="882840" spans="19:20">
      <c r="S882840" s="33"/>
      <c r="T882840" s="33"/>
    </row>
    <row r="882857" spans="19:20">
      <c r="S882857" s="33"/>
      <c r="T882857" s="33"/>
    </row>
    <row r="882874" spans="19:20">
      <c r="S882874" s="33"/>
      <c r="T882874" s="33"/>
    </row>
    <row r="882891" spans="19:20">
      <c r="S882891" s="33"/>
      <c r="T882891" s="33"/>
    </row>
    <row r="882908" spans="19:20">
      <c r="S882908" s="33"/>
      <c r="T882908" s="33"/>
    </row>
    <row r="882925" spans="19:20">
      <c r="S882925" s="33"/>
      <c r="T882925" s="33"/>
    </row>
    <row r="882942" spans="19:20">
      <c r="S882942" s="33"/>
      <c r="T882942" s="33"/>
    </row>
    <row r="882959" spans="19:20">
      <c r="S882959" s="33"/>
      <c r="T882959" s="33"/>
    </row>
    <row r="882976" spans="19:20">
      <c r="S882976" s="33"/>
      <c r="T882976" s="33"/>
    </row>
    <row r="882993" spans="19:20">
      <c r="S882993" s="33"/>
      <c r="T882993" s="33"/>
    </row>
    <row r="883010" spans="19:20">
      <c r="S883010" s="33"/>
      <c r="T883010" s="33"/>
    </row>
    <row r="883027" spans="19:20">
      <c r="S883027" s="33"/>
      <c r="T883027" s="33"/>
    </row>
    <row r="883044" spans="19:20">
      <c r="S883044" s="33"/>
      <c r="T883044" s="33"/>
    </row>
    <row r="883061" spans="19:20">
      <c r="S883061" s="33"/>
      <c r="T883061" s="33"/>
    </row>
    <row r="883078" spans="19:20">
      <c r="S883078" s="33"/>
      <c r="T883078" s="33"/>
    </row>
    <row r="883095" spans="19:20">
      <c r="S883095" s="33"/>
      <c r="T883095" s="33"/>
    </row>
    <row r="883112" spans="19:20">
      <c r="S883112" s="33"/>
      <c r="T883112" s="33"/>
    </row>
    <row r="883129" spans="19:20">
      <c r="S883129" s="33"/>
      <c r="T883129" s="33"/>
    </row>
    <row r="883146" spans="19:20">
      <c r="S883146" s="33"/>
      <c r="T883146" s="33"/>
    </row>
    <row r="883163" spans="19:20">
      <c r="S883163" s="33"/>
      <c r="T883163" s="33"/>
    </row>
    <row r="883180" spans="19:20">
      <c r="S883180" s="33"/>
      <c r="T883180" s="33"/>
    </row>
    <row r="883197" spans="19:20">
      <c r="S883197" s="33"/>
      <c r="T883197" s="33"/>
    </row>
    <row r="883214" spans="19:20">
      <c r="S883214" s="33"/>
      <c r="T883214" s="33"/>
    </row>
    <row r="883231" spans="19:20">
      <c r="S883231" s="33"/>
      <c r="T883231" s="33"/>
    </row>
    <row r="883248" spans="19:20">
      <c r="S883248" s="33"/>
      <c r="T883248" s="33"/>
    </row>
    <row r="883265" spans="19:20">
      <c r="S883265" s="33"/>
      <c r="T883265" s="33"/>
    </row>
    <row r="883282" spans="19:20">
      <c r="S883282" s="33"/>
      <c r="T883282" s="33"/>
    </row>
    <row r="883299" spans="19:20">
      <c r="S883299" s="33"/>
      <c r="T883299" s="33"/>
    </row>
    <row r="883316" spans="19:20">
      <c r="S883316" s="33"/>
      <c r="T883316" s="33"/>
    </row>
    <row r="883333" spans="19:20">
      <c r="S883333" s="33"/>
      <c r="T883333" s="33"/>
    </row>
    <row r="883350" spans="19:20">
      <c r="S883350" s="33"/>
      <c r="T883350" s="33"/>
    </row>
    <row r="883367" spans="19:20">
      <c r="S883367" s="33"/>
      <c r="T883367" s="33"/>
    </row>
    <row r="883384" spans="19:20">
      <c r="S883384" s="33"/>
      <c r="T883384" s="33"/>
    </row>
    <row r="883401" spans="19:20">
      <c r="S883401" s="33"/>
      <c r="T883401" s="33"/>
    </row>
    <row r="883418" spans="19:20">
      <c r="S883418" s="33"/>
      <c r="T883418" s="33"/>
    </row>
    <row r="883435" spans="19:20">
      <c r="S883435" s="33"/>
      <c r="T883435" s="33"/>
    </row>
    <row r="883452" spans="19:20">
      <c r="S883452" s="33"/>
      <c r="T883452" s="33"/>
    </row>
    <row r="883469" spans="19:20">
      <c r="S883469" s="33"/>
      <c r="T883469" s="33"/>
    </row>
    <row r="883486" spans="19:20">
      <c r="S883486" s="33"/>
      <c r="T883486" s="33"/>
    </row>
    <row r="883503" spans="19:20">
      <c r="S883503" s="33"/>
      <c r="T883503" s="33"/>
    </row>
    <row r="883520" spans="19:20">
      <c r="S883520" s="33"/>
      <c r="T883520" s="33"/>
    </row>
    <row r="883537" spans="19:20">
      <c r="S883537" s="33"/>
      <c r="T883537" s="33"/>
    </row>
    <row r="883554" spans="19:20">
      <c r="S883554" s="33"/>
      <c r="T883554" s="33"/>
    </row>
    <row r="883571" spans="19:20">
      <c r="S883571" s="33"/>
      <c r="T883571" s="33"/>
    </row>
    <row r="883588" spans="19:20">
      <c r="S883588" s="33"/>
      <c r="T883588" s="33"/>
    </row>
    <row r="883605" spans="19:20">
      <c r="S883605" s="33"/>
      <c r="T883605" s="33"/>
    </row>
    <row r="883622" spans="19:20">
      <c r="S883622" s="33"/>
      <c r="T883622" s="33"/>
    </row>
    <row r="883639" spans="19:20">
      <c r="S883639" s="33"/>
      <c r="T883639" s="33"/>
    </row>
    <row r="883656" spans="19:20">
      <c r="S883656" s="33"/>
      <c r="T883656" s="33"/>
    </row>
    <row r="883673" spans="19:20">
      <c r="S883673" s="33"/>
      <c r="T883673" s="33"/>
    </row>
    <row r="883690" spans="19:20">
      <c r="S883690" s="33"/>
      <c r="T883690" s="33"/>
    </row>
    <row r="883707" spans="19:20">
      <c r="S883707" s="33"/>
      <c r="T883707" s="33"/>
    </row>
    <row r="883724" spans="19:20">
      <c r="S883724" s="33"/>
      <c r="T883724" s="33"/>
    </row>
    <row r="883741" spans="19:20">
      <c r="S883741" s="33"/>
      <c r="T883741" s="33"/>
    </row>
    <row r="883758" spans="19:20">
      <c r="S883758" s="33"/>
      <c r="T883758" s="33"/>
    </row>
    <row r="883775" spans="19:20">
      <c r="S883775" s="33"/>
      <c r="T883775" s="33"/>
    </row>
    <row r="883792" spans="19:20">
      <c r="S883792" s="33"/>
      <c r="T883792" s="33"/>
    </row>
    <row r="883809" spans="19:20">
      <c r="S883809" s="33"/>
      <c r="T883809" s="33"/>
    </row>
    <row r="883826" spans="19:20">
      <c r="S883826" s="33"/>
      <c r="T883826" s="33"/>
    </row>
    <row r="883843" spans="19:20">
      <c r="S883843" s="33"/>
      <c r="T883843" s="33"/>
    </row>
    <row r="883860" spans="19:20">
      <c r="S883860" s="33"/>
      <c r="T883860" s="33"/>
    </row>
    <row r="883877" spans="19:20">
      <c r="S883877" s="33"/>
      <c r="T883877" s="33"/>
    </row>
    <row r="883894" spans="19:20">
      <c r="S883894" s="33"/>
      <c r="T883894" s="33"/>
    </row>
    <row r="883911" spans="19:20">
      <c r="S883911" s="33"/>
      <c r="T883911" s="33"/>
    </row>
    <row r="883928" spans="19:20">
      <c r="S883928" s="33"/>
      <c r="T883928" s="33"/>
    </row>
    <row r="883945" spans="19:20">
      <c r="S883945" s="33"/>
      <c r="T883945" s="33"/>
    </row>
    <row r="883962" spans="19:20">
      <c r="S883962" s="33"/>
      <c r="T883962" s="33"/>
    </row>
    <row r="883979" spans="19:20">
      <c r="S883979" s="33"/>
      <c r="T883979" s="33"/>
    </row>
    <row r="883996" spans="19:20">
      <c r="S883996" s="33"/>
      <c r="T883996" s="33"/>
    </row>
    <row r="884013" spans="19:20">
      <c r="S884013" s="33"/>
      <c r="T884013" s="33"/>
    </row>
    <row r="884030" spans="19:20">
      <c r="S884030" s="33"/>
      <c r="T884030" s="33"/>
    </row>
    <row r="884047" spans="19:20">
      <c r="S884047" s="33"/>
      <c r="T884047" s="33"/>
    </row>
    <row r="884064" spans="19:20">
      <c r="S884064" s="33"/>
      <c r="T884064" s="33"/>
    </row>
    <row r="884081" spans="19:20">
      <c r="S884081" s="33"/>
      <c r="T884081" s="33"/>
    </row>
    <row r="884098" spans="19:20">
      <c r="S884098" s="33"/>
      <c r="T884098" s="33"/>
    </row>
    <row r="884115" spans="19:20">
      <c r="S884115" s="33"/>
      <c r="T884115" s="33"/>
    </row>
    <row r="884132" spans="19:20">
      <c r="S884132" s="33"/>
      <c r="T884132" s="33"/>
    </row>
    <row r="884149" spans="19:20">
      <c r="S884149" s="33"/>
      <c r="T884149" s="33"/>
    </row>
    <row r="884166" spans="19:20">
      <c r="S884166" s="33"/>
      <c r="T884166" s="33"/>
    </row>
    <row r="884183" spans="19:20">
      <c r="S884183" s="33"/>
      <c r="T884183" s="33"/>
    </row>
    <row r="884200" spans="19:20">
      <c r="S884200" s="33"/>
      <c r="T884200" s="33"/>
    </row>
    <row r="884217" spans="19:20">
      <c r="S884217" s="33"/>
      <c r="T884217" s="33"/>
    </row>
    <row r="884234" spans="19:20">
      <c r="S884234" s="33"/>
      <c r="T884234" s="33"/>
    </row>
    <row r="884251" spans="19:20">
      <c r="S884251" s="33"/>
      <c r="T884251" s="33"/>
    </row>
    <row r="884268" spans="19:20">
      <c r="S884268" s="33"/>
      <c r="T884268" s="33"/>
    </row>
    <row r="884285" spans="19:20">
      <c r="S884285" s="33"/>
      <c r="T884285" s="33"/>
    </row>
    <row r="884302" spans="19:20">
      <c r="S884302" s="33"/>
      <c r="T884302" s="33"/>
    </row>
    <row r="884319" spans="19:20">
      <c r="S884319" s="33"/>
      <c r="T884319" s="33"/>
    </row>
    <row r="884336" spans="19:20">
      <c r="S884336" s="33"/>
      <c r="T884336" s="33"/>
    </row>
    <row r="884353" spans="19:20">
      <c r="S884353" s="33"/>
      <c r="T884353" s="33"/>
    </row>
    <row r="884370" spans="19:20">
      <c r="S884370" s="33"/>
      <c r="T884370" s="33"/>
    </row>
    <row r="884387" spans="19:20">
      <c r="S884387" s="33"/>
      <c r="T884387" s="33"/>
    </row>
    <row r="884404" spans="19:20">
      <c r="S884404" s="33"/>
      <c r="T884404" s="33"/>
    </row>
    <row r="884421" spans="19:20">
      <c r="S884421" s="33"/>
      <c r="T884421" s="33"/>
    </row>
    <row r="884438" spans="19:20">
      <c r="S884438" s="33"/>
      <c r="T884438" s="33"/>
    </row>
    <row r="884455" spans="19:20">
      <c r="S884455" s="33"/>
      <c r="T884455" s="33"/>
    </row>
    <row r="884472" spans="19:20">
      <c r="S884472" s="33"/>
      <c r="T884472" s="33"/>
    </row>
    <row r="884489" spans="19:20">
      <c r="S884489" s="33"/>
      <c r="T884489" s="33"/>
    </row>
    <row r="884506" spans="19:20">
      <c r="S884506" s="33"/>
      <c r="T884506" s="33"/>
    </row>
    <row r="884523" spans="19:20">
      <c r="S884523" s="33"/>
      <c r="T884523" s="33"/>
    </row>
    <row r="884540" spans="19:20">
      <c r="S884540" s="33"/>
      <c r="T884540" s="33"/>
    </row>
    <row r="884557" spans="19:20">
      <c r="S884557" s="33"/>
      <c r="T884557" s="33"/>
    </row>
    <row r="884574" spans="19:20">
      <c r="S884574" s="33"/>
      <c r="T884574" s="33"/>
    </row>
    <row r="884591" spans="19:20">
      <c r="S884591" s="33"/>
      <c r="T884591" s="33"/>
    </row>
    <row r="884608" spans="19:20">
      <c r="S884608" s="33"/>
      <c r="T884608" s="33"/>
    </row>
    <row r="884625" spans="19:20">
      <c r="S884625" s="33"/>
      <c r="T884625" s="33"/>
    </row>
    <row r="884642" spans="19:20">
      <c r="S884642" s="33"/>
      <c r="T884642" s="33"/>
    </row>
    <row r="884659" spans="19:20">
      <c r="S884659" s="33"/>
      <c r="T884659" s="33"/>
    </row>
    <row r="884676" spans="19:20">
      <c r="S884676" s="33"/>
      <c r="T884676" s="33"/>
    </row>
    <row r="884693" spans="19:20">
      <c r="S884693" s="33"/>
      <c r="T884693" s="33"/>
    </row>
    <row r="884710" spans="19:20">
      <c r="S884710" s="33"/>
      <c r="T884710" s="33"/>
    </row>
    <row r="884727" spans="19:20">
      <c r="S884727" s="33"/>
      <c r="T884727" s="33"/>
    </row>
    <row r="884744" spans="19:20">
      <c r="S884744" s="33"/>
      <c r="T884744" s="33"/>
    </row>
    <row r="884761" spans="19:20">
      <c r="S884761" s="33"/>
      <c r="T884761" s="33"/>
    </row>
    <row r="884778" spans="19:20">
      <c r="S884778" s="33"/>
      <c r="T884778" s="33"/>
    </row>
    <row r="884795" spans="19:20">
      <c r="S884795" s="33"/>
      <c r="T884795" s="33"/>
    </row>
    <row r="884812" spans="19:20">
      <c r="S884812" s="33"/>
      <c r="T884812" s="33"/>
    </row>
    <row r="884829" spans="19:20">
      <c r="S884829" s="33"/>
      <c r="T884829" s="33"/>
    </row>
    <row r="884846" spans="19:20">
      <c r="S884846" s="33"/>
      <c r="T884846" s="33"/>
    </row>
    <row r="884863" spans="19:20">
      <c r="S884863" s="33"/>
      <c r="T884863" s="33"/>
    </row>
    <row r="884880" spans="19:20">
      <c r="S884880" s="33"/>
      <c r="T884880" s="33"/>
    </row>
    <row r="884897" spans="19:20">
      <c r="S884897" s="33"/>
      <c r="T884897" s="33"/>
    </row>
    <row r="884914" spans="19:20">
      <c r="S884914" s="33"/>
      <c r="T884914" s="33"/>
    </row>
    <row r="884931" spans="19:20">
      <c r="S884931" s="33"/>
      <c r="T884931" s="33"/>
    </row>
    <row r="884948" spans="19:20">
      <c r="S884948" s="33"/>
      <c r="T884948" s="33"/>
    </row>
    <row r="884965" spans="19:20">
      <c r="S884965" s="33"/>
      <c r="T884965" s="33"/>
    </row>
    <row r="884982" spans="19:20">
      <c r="S884982" s="33"/>
      <c r="T884982" s="33"/>
    </row>
    <row r="884999" spans="19:20">
      <c r="S884999" s="33"/>
      <c r="T884999" s="33"/>
    </row>
    <row r="885016" spans="19:20">
      <c r="S885016" s="33"/>
      <c r="T885016" s="33"/>
    </row>
    <row r="885033" spans="19:20">
      <c r="S885033" s="33"/>
      <c r="T885033" s="33"/>
    </row>
    <row r="885050" spans="19:20">
      <c r="S885050" s="33"/>
      <c r="T885050" s="33"/>
    </row>
    <row r="885067" spans="19:20">
      <c r="S885067" s="33"/>
      <c r="T885067" s="33"/>
    </row>
    <row r="885084" spans="19:20">
      <c r="S885084" s="33"/>
      <c r="T885084" s="33"/>
    </row>
    <row r="885101" spans="19:20">
      <c r="S885101" s="33"/>
      <c r="T885101" s="33"/>
    </row>
    <row r="885118" spans="19:20">
      <c r="S885118" s="33"/>
      <c r="T885118" s="33"/>
    </row>
    <row r="885135" spans="19:20">
      <c r="S885135" s="33"/>
      <c r="T885135" s="33"/>
    </row>
    <row r="885152" spans="19:20">
      <c r="S885152" s="33"/>
      <c r="T885152" s="33"/>
    </row>
    <row r="885169" spans="19:20">
      <c r="S885169" s="33"/>
      <c r="T885169" s="33"/>
    </row>
    <row r="885186" spans="19:20">
      <c r="S885186" s="33"/>
      <c r="T885186" s="33"/>
    </row>
    <row r="885203" spans="19:20">
      <c r="S885203" s="33"/>
      <c r="T885203" s="33"/>
    </row>
    <row r="885220" spans="19:20">
      <c r="S885220" s="33"/>
      <c r="T885220" s="33"/>
    </row>
    <row r="885237" spans="19:20">
      <c r="S885237" s="33"/>
      <c r="T885237" s="33"/>
    </row>
    <row r="885254" spans="19:20">
      <c r="S885254" s="33"/>
      <c r="T885254" s="33"/>
    </row>
    <row r="885271" spans="19:20">
      <c r="S885271" s="33"/>
      <c r="T885271" s="33"/>
    </row>
    <row r="885288" spans="19:20">
      <c r="S885288" s="33"/>
      <c r="T885288" s="33"/>
    </row>
    <row r="885305" spans="19:20">
      <c r="S885305" s="33"/>
      <c r="T885305" s="33"/>
    </row>
    <row r="885322" spans="19:20">
      <c r="S885322" s="33"/>
      <c r="T885322" s="33"/>
    </row>
    <row r="885339" spans="19:20">
      <c r="S885339" s="33"/>
      <c r="T885339" s="33"/>
    </row>
    <row r="885356" spans="19:20">
      <c r="S885356" s="33"/>
      <c r="T885356" s="33"/>
    </row>
    <row r="885373" spans="19:20">
      <c r="S885373" s="33"/>
      <c r="T885373" s="33"/>
    </row>
    <row r="885390" spans="19:20">
      <c r="S885390" s="33"/>
      <c r="T885390" s="33"/>
    </row>
    <row r="885407" spans="19:20">
      <c r="S885407" s="33"/>
      <c r="T885407" s="33"/>
    </row>
    <row r="885424" spans="19:20">
      <c r="S885424" s="33"/>
      <c r="T885424" s="33"/>
    </row>
    <row r="885441" spans="19:20">
      <c r="S885441" s="33"/>
      <c r="T885441" s="33"/>
    </row>
    <row r="885458" spans="19:20">
      <c r="S885458" s="33"/>
      <c r="T885458" s="33"/>
    </row>
    <row r="885475" spans="19:20">
      <c r="S885475" s="33"/>
      <c r="T885475" s="33"/>
    </row>
    <row r="885492" spans="19:20">
      <c r="S885492" s="33"/>
      <c r="T885492" s="33"/>
    </row>
    <row r="885509" spans="19:20">
      <c r="S885509" s="33"/>
      <c r="T885509" s="33"/>
    </row>
    <row r="885526" spans="19:20">
      <c r="S885526" s="33"/>
      <c r="T885526" s="33"/>
    </row>
    <row r="885543" spans="19:20">
      <c r="S885543" s="33"/>
      <c r="T885543" s="33"/>
    </row>
    <row r="885560" spans="19:20">
      <c r="S885560" s="33"/>
      <c r="T885560" s="33"/>
    </row>
    <row r="885577" spans="19:20">
      <c r="S885577" s="33"/>
      <c r="T885577" s="33"/>
    </row>
    <row r="885594" spans="19:20">
      <c r="S885594" s="33"/>
      <c r="T885594" s="33"/>
    </row>
    <row r="885611" spans="19:20">
      <c r="S885611" s="33"/>
      <c r="T885611" s="33"/>
    </row>
    <row r="885628" spans="19:20">
      <c r="S885628" s="33"/>
      <c r="T885628" s="33"/>
    </row>
    <row r="885645" spans="19:20">
      <c r="S885645" s="33"/>
      <c r="T885645" s="33"/>
    </row>
    <row r="885662" spans="19:20">
      <c r="S885662" s="33"/>
      <c r="T885662" s="33"/>
    </row>
    <row r="885679" spans="19:20">
      <c r="S885679" s="33"/>
      <c r="T885679" s="33"/>
    </row>
    <row r="885696" spans="19:20">
      <c r="S885696" s="33"/>
      <c r="T885696" s="33"/>
    </row>
    <row r="885713" spans="19:20">
      <c r="S885713" s="33"/>
      <c r="T885713" s="33"/>
    </row>
    <row r="885730" spans="19:20">
      <c r="S885730" s="33"/>
      <c r="T885730" s="33"/>
    </row>
    <row r="885747" spans="19:20">
      <c r="S885747" s="33"/>
      <c r="T885747" s="33"/>
    </row>
    <row r="885764" spans="19:20">
      <c r="S885764" s="33"/>
      <c r="T885764" s="33"/>
    </row>
    <row r="885781" spans="19:20">
      <c r="S885781" s="33"/>
      <c r="T885781" s="33"/>
    </row>
    <row r="885798" spans="19:20">
      <c r="S885798" s="33"/>
      <c r="T885798" s="33"/>
    </row>
    <row r="885815" spans="19:20">
      <c r="S885815" s="33"/>
      <c r="T885815" s="33"/>
    </row>
    <row r="885832" spans="19:20">
      <c r="S885832" s="33"/>
      <c r="T885832" s="33"/>
    </row>
    <row r="885849" spans="19:20">
      <c r="S885849" s="33"/>
      <c r="T885849" s="33"/>
    </row>
    <row r="885866" spans="19:20">
      <c r="S885866" s="33"/>
      <c r="T885866" s="33"/>
    </row>
    <row r="885883" spans="19:20">
      <c r="S885883" s="33"/>
      <c r="T885883" s="33"/>
    </row>
    <row r="885900" spans="19:20">
      <c r="S885900" s="33"/>
      <c r="T885900" s="33"/>
    </row>
    <row r="885917" spans="19:20">
      <c r="S885917" s="33"/>
      <c r="T885917" s="33"/>
    </row>
    <row r="885934" spans="19:20">
      <c r="S885934" s="33"/>
      <c r="T885934" s="33"/>
    </row>
    <row r="885951" spans="19:20">
      <c r="S885951" s="33"/>
      <c r="T885951" s="33"/>
    </row>
    <row r="885968" spans="19:20">
      <c r="S885968" s="33"/>
      <c r="T885968" s="33"/>
    </row>
    <row r="885985" spans="19:20">
      <c r="S885985" s="33"/>
      <c r="T885985" s="33"/>
    </row>
    <row r="886002" spans="19:20">
      <c r="S886002" s="33"/>
      <c r="T886002" s="33"/>
    </row>
    <row r="886019" spans="19:20">
      <c r="S886019" s="33"/>
      <c r="T886019" s="33"/>
    </row>
    <row r="886036" spans="19:20">
      <c r="S886036" s="33"/>
      <c r="T886036" s="33"/>
    </row>
    <row r="886053" spans="19:20">
      <c r="S886053" s="33"/>
      <c r="T886053" s="33"/>
    </row>
    <row r="886070" spans="19:20">
      <c r="S886070" s="33"/>
      <c r="T886070" s="33"/>
    </row>
    <row r="886087" spans="19:20">
      <c r="S886087" s="33"/>
      <c r="T886087" s="33"/>
    </row>
    <row r="886104" spans="19:20">
      <c r="S886104" s="33"/>
      <c r="T886104" s="33"/>
    </row>
    <row r="886121" spans="19:20">
      <c r="S886121" s="33"/>
      <c r="T886121" s="33"/>
    </row>
    <row r="886138" spans="19:20">
      <c r="S886138" s="33"/>
      <c r="T886138" s="33"/>
    </row>
    <row r="886155" spans="19:20">
      <c r="S886155" s="33"/>
      <c r="T886155" s="33"/>
    </row>
    <row r="886172" spans="19:20">
      <c r="S886172" s="33"/>
      <c r="T886172" s="33"/>
    </row>
    <row r="886189" spans="19:20">
      <c r="S886189" s="33"/>
      <c r="T886189" s="33"/>
    </row>
    <row r="886206" spans="19:20">
      <c r="S886206" s="33"/>
      <c r="T886206" s="33"/>
    </row>
    <row r="886223" spans="19:20">
      <c r="S886223" s="33"/>
      <c r="T886223" s="33"/>
    </row>
    <row r="886240" spans="19:20">
      <c r="S886240" s="33"/>
      <c r="T886240" s="33"/>
    </row>
    <row r="886257" spans="19:20">
      <c r="S886257" s="33"/>
      <c r="T886257" s="33"/>
    </row>
    <row r="886274" spans="19:20">
      <c r="S886274" s="33"/>
      <c r="T886274" s="33"/>
    </row>
    <row r="886291" spans="19:20">
      <c r="S886291" s="33"/>
      <c r="T886291" s="33"/>
    </row>
    <row r="886308" spans="19:20">
      <c r="S886308" s="33"/>
      <c r="T886308" s="33"/>
    </row>
    <row r="886325" spans="19:20">
      <c r="S886325" s="33"/>
      <c r="T886325" s="33"/>
    </row>
    <row r="886342" spans="19:20">
      <c r="S886342" s="33"/>
      <c r="T886342" s="33"/>
    </row>
    <row r="886359" spans="19:20">
      <c r="S886359" s="33"/>
      <c r="T886359" s="33"/>
    </row>
    <row r="886376" spans="19:20">
      <c r="S886376" s="33"/>
      <c r="T886376" s="33"/>
    </row>
    <row r="886393" spans="19:20">
      <c r="S886393" s="33"/>
      <c r="T886393" s="33"/>
    </row>
    <row r="886410" spans="19:20">
      <c r="S886410" s="33"/>
      <c r="T886410" s="33"/>
    </row>
    <row r="886427" spans="19:20">
      <c r="S886427" s="33"/>
      <c r="T886427" s="33"/>
    </row>
    <row r="886444" spans="19:20">
      <c r="S886444" s="33"/>
      <c r="T886444" s="33"/>
    </row>
    <row r="886461" spans="19:20">
      <c r="S886461" s="33"/>
      <c r="T886461" s="33"/>
    </row>
    <row r="886478" spans="19:20">
      <c r="S886478" s="33"/>
      <c r="T886478" s="33"/>
    </row>
    <row r="886495" spans="19:20">
      <c r="S886495" s="33"/>
      <c r="T886495" s="33"/>
    </row>
    <row r="886512" spans="19:20">
      <c r="S886512" s="33"/>
      <c r="T886512" s="33"/>
    </row>
    <row r="886529" spans="19:20">
      <c r="S886529" s="33"/>
      <c r="T886529" s="33"/>
    </row>
    <row r="886546" spans="19:20">
      <c r="S886546" s="33"/>
      <c r="T886546" s="33"/>
    </row>
    <row r="886563" spans="19:20">
      <c r="S886563" s="33"/>
      <c r="T886563" s="33"/>
    </row>
    <row r="886580" spans="19:20">
      <c r="S886580" s="33"/>
      <c r="T886580" s="33"/>
    </row>
    <row r="886597" spans="19:20">
      <c r="S886597" s="33"/>
      <c r="T886597" s="33"/>
    </row>
    <row r="886614" spans="19:20">
      <c r="S886614" s="33"/>
      <c r="T886614" s="33"/>
    </row>
    <row r="886631" spans="19:20">
      <c r="S886631" s="33"/>
      <c r="T886631" s="33"/>
    </row>
    <row r="886648" spans="19:20">
      <c r="S886648" s="33"/>
      <c r="T886648" s="33"/>
    </row>
    <row r="886665" spans="19:20">
      <c r="S886665" s="33"/>
      <c r="T886665" s="33"/>
    </row>
    <row r="886682" spans="19:20">
      <c r="S886682" s="33"/>
      <c r="T886682" s="33"/>
    </row>
    <row r="886699" spans="19:20">
      <c r="S886699" s="33"/>
      <c r="T886699" s="33"/>
    </row>
    <row r="886716" spans="19:20">
      <c r="S886716" s="33"/>
      <c r="T886716" s="33"/>
    </row>
    <row r="886733" spans="19:20">
      <c r="S886733" s="33"/>
      <c r="T886733" s="33"/>
    </row>
    <row r="886750" spans="19:20">
      <c r="S886750" s="33"/>
      <c r="T886750" s="33"/>
    </row>
    <row r="886767" spans="19:20">
      <c r="S886767" s="33"/>
      <c r="T886767" s="33"/>
    </row>
    <row r="886784" spans="19:20">
      <c r="S886784" s="33"/>
      <c r="T886784" s="33"/>
    </row>
    <row r="886801" spans="19:20">
      <c r="S886801" s="33"/>
      <c r="T886801" s="33"/>
    </row>
    <row r="886818" spans="19:20">
      <c r="S886818" s="33"/>
      <c r="T886818" s="33"/>
    </row>
    <row r="886835" spans="19:20">
      <c r="S886835" s="33"/>
      <c r="T886835" s="33"/>
    </row>
    <row r="886852" spans="19:20">
      <c r="S886852" s="33"/>
      <c r="T886852" s="33"/>
    </row>
    <row r="886869" spans="19:20">
      <c r="S886869" s="33"/>
      <c r="T886869" s="33"/>
    </row>
    <row r="886886" spans="19:20">
      <c r="S886886" s="33"/>
      <c r="T886886" s="33"/>
    </row>
    <row r="886903" spans="19:20">
      <c r="S886903" s="33"/>
      <c r="T886903" s="33"/>
    </row>
    <row r="886920" spans="19:20">
      <c r="S886920" s="33"/>
      <c r="T886920" s="33"/>
    </row>
    <row r="886937" spans="19:20">
      <c r="S886937" s="33"/>
      <c r="T886937" s="33"/>
    </row>
    <row r="886954" spans="19:20">
      <c r="S886954" s="33"/>
      <c r="T886954" s="33"/>
    </row>
    <row r="886971" spans="19:20">
      <c r="S886971" s="33"/>
      <c r="T886971" s="33"/>
    </row>
    <row r="886988" spans="19:20">
      <c r="S886988" s="33"/>
      <c r="T886988" s="33"/>
    </row>
    <row r="887005" spans="19:20">
      <c r="S887005" s="33"/>
      <c r="T887005" s="33"/>
    </row>
    <row r="887022" spans="19:20">
      <c r="S887022" s="33"/>
      <c r="T887022" s="33"/>
    </row>
    <row r="887039" spans="19:20">
      <c r="S887039" s="33"/>
      <c r="T887039" s="33"/>
    </row>
    <row r="887056" spans="19:20">
      <c r="S887056" s="33"/>
      <c r="T887056" s="33"/>
    </row>
    <row r="887073" spans="19:20">
      <c r="S887073" s="33"/>
      <c r="T887073" s="33"/>
    </row>
    <row r="887090" spans="19:20">
      <c r="S887090" s="33"/>
      <c r="T887090" s="33"/>
    </row>
    <row r="887107" spans="19:20">
      <c r="S887107" s="33"/>
      <c r="T887107" s="33"/>
    </row>
    <row r="887124" spans="19:20">
      <c r="S887124" s="33"/>
      <c r="T887124" s="33"/>
    </row>
    <row r="887141" spans="19:20">
      <c r="S887141" s="33"/>
      <c r="T887141" s="33"/>
    </row>
    <row r="887158" spans="19:20">
      <c r="S887158" s="33"/>
      <c r="T887158" s="33"/>
    </row>
    <row r="887175" spans="19:20">
      <c r="S887175" s="33"/>
      <c r="T887175" s="33"/>
    </row>
    <row r="887192" spans="19:20">
      <c r="S887192" s="33"/>
      <c r="T887192" s="33"/>
    </row>
    <row r="887209" spans="19:20">
      <c r="S887209" s="33"/>
      <c r="T887209" s="33"/>
    </row>
    <row r="887226" spans="19:20">
      <c r="S887226" s="33"/>
      <c r="T887226" s="33"/>
    </row>
    <row r="887243" spans="19:20">
      <c r="S887243" s="33"/>
      <c r="T887243" s="33"/>
    </row>
    <row r="887260" spans="19:20">
      <c r="S887260" s="33"/>
      <c r="T887260" s="33"/>
    </row>
    <row r="887277" spans="19:20">
      <c r="S887277" s="33"/>
      <c r="T887277" s="33"/>
    </row>
    <row r="887294" spans="19:20">
      <c r="S887294" s="33"/>
      <c r="T887294" s="33"/>
    </row>
    <row r="887311" spans="19:20">
      <c r="S887311" s="33"/>
      <c r="T887311" s="33"/>
    </row>
    <row r="887328" spans="19:20">
      <c r="S887328" s="33"/>
      <c r="T887328" s="33"/>
    </row>
    <row r="887345" spans="19:20">
      <c r="S887345" s="33"/>
      <c r="T887345" s="33"/>
    </row>
    <row r="887362" spans="19:20">
      <c r="S887362" s="33"/>
      <c r="T887362" s="33"/>
    </row>
    <row r="887379" spans="19:20">
      <c r="S887379" s="33"/>
      <c r="T887379" s="33"/>
    </row>
    <row r="887396" spans="19:20">
      <c r="S887396" s="33"/>
      <c r="T887396" s="33"/>
    </row>
    <row r="887413" spans="19:20">
      <c r="S887413" s="33"/>
      <c r="T887413" s="33"/>
    </row>
    <row r="887430" spans="19:20">
      <c r="S887430" s="33"/>
      <c r="T887430" s="33"/>
    </row>
    <row r="887447" spans="19:20">
      <c r="S887447" s="33"/>
      <c r="T887447" s="33"/>
    </row>
    <row r="887464" spans="19:20">
      <c r="S887464" s="33"/>
      <c r="T887464" s="33"/>
    </row>
    <row r="887481" spans="19:20">
      <c r="S887481" s="33"/>
      <c r="T887481" s="33"/>
    </row>
    <row r="887498" spans="19:20">
      <c r="S887498" s="33"/>
      <c r="T887498" s="33"/>
    </row>
    <row r="887515" spans="19:20">
      <c r="S887515" s="33"/>
      <c r="T887515" s="33"/>
    </row>
    <row r="887532" spans="19:20">
      <c r="S887532" s="33"/>
      <c r="T887532" s="33"/>
    </row>
    <row r="887549" spans="19:20">
      <c r="S887549" s="33"/>
      <c r="T887549" s="33"/>
    </row>
    <row r="887566" spans="19:20">
      <c r="S887566" s="33"/>
      <c r="T887566" s="33"/>
    </row>
    <row r="887583" spans="19:20">
      <c r="S887583" s="33"/>
      <c r="T887583" s="33"/>
    </row>
    <row r="887600" spans="19:20">
      <c r="S887600" s="33"/>
      <c r="T887600" s="33"/>
    </row>
    <row r="887617" spans="19:20">
      <c r="S887617" s="33"/>
      <c r="T887617" s="33"/>
    </row>
    <row r="887634" spans="19:20">
      <c r="S887634" s="33"/>
      <c r="T887634" s="33"/>
    </row>
    <row r="887651" spans="19:20">
      <c r="S887651" s="33"/>
      <c r="T887651" s="33"/>
    </row>
    <row r="887668" spans="19:20">
      <c r="S887668" s="33"/>
      <c r="T887668" s="33"/>
    </row>
    <row r="887685" spans="19:20">
      <c r="S887685" s="33"/>
      <c r="T887685" s="33"/>
    </row>
    <row r="887702" spans="19:20">
      <c r="S887702" s="33"/>
      <c r="T887702" s="33"/>
    </row>
    <row r="887719" spans="19:20">
      <c r="S887719" s="33"/>
      <c r="T887719" s="33"/>
    </row>
    <row r="887736" spans="19:20">
      <c r="S887736" s="33"/>
      <c r="T887736" s="33"/>
    </row>
    <row r="887753" spans="19:20">
      <c r="S887753" s="33"/>
      <c r="T887753" s="33"/>
    </row>
    <row r="887770" spans="19:20">
      <c r="S887770" s="33"/>
      <c r="T887770" s="33"/>
    </row>
    <row r="887787" spans="19:20">
      <c r="S887787" s="33"/>
      <c r="T887787" s="33"/>
    </row>
    <row r="887804" spans="19:20">
      <c r="S887804" s="33"/>
      <c r="T887804" s="33"/>
    </row>
    <row r="887821" spans="19:20">
      <c r="S887821" s="33"/>
      <c r="T887821" s="33"/>
    </row>
    <row r="887838" spans="19:20">
      <c r="S887838" s="33"/>
      <c r="T887838" s="33"/>
    </row>
    <row r="887855" spans="19:20">
      <c r="S887855" s="33"/>
      <c r="T887855" s="33"/>
    </row>
    <row r="887872" spans="19:20">
      <c r="S887872" s="33"/>
      <c r="T887872" s="33"/>
    </row>
    <row r="887889" spans="19:20">
      <c r="S887889" s="33"/>
      <c r="T887889" s="33"/>
    </row>
    <row r="887906" spans="19:20">
      <c r="S887906" s="33"/>
      <c r="T887906" s="33"/>
    </row>
    <row r="887923" spans="19:20">
      <c r="S887923" s="33"/>
      <c r="T887923" s="33"/>
    </row>
    <row r="887940" spans="19:20">
      <c r="S887940" s="33"/>
      <c r="T887940" s="33"/>
    </row>
    <row r="887957" spans="19:20">
      <c r="S887957" s="33"/>
      <c r="T887957" s="33"/>
    </row>
    <row r="887974" spans="19:20">
      <c r="S887974" s="33"/>
      <c r="T887974" s="33"/>
    </row>
    <row r="887991" spans="19:20">
      <c r="S887991" s="33"/>
      <c r="T887991" s="33"/>
    </row>
    <row r="888008" spans="19:20">
      <c r="S888008" s="33"/>
      <c r="T888008" s="33"/>
    </row>
    <row r="888025" spans="19:20">
      <c r="S888025" s="33"/>
      <c r="T888025" s="33"/>
    </row>
    <row r="888042" spans="19:20">
      <c r="S888042" s="33"/>
      <c r="T888042" s="33"/>
    </row>
    <row r="888059" spans="19:20">
      <c r="S888059" s="33"/>
      <c r="T888059" s="33"/>
    </row>
    <row r="888076" spans="19:20">
      <c r="S888076" s="33"/>
      <c r="T888076" s="33"/>
    </row>
    <row r="888093" spans="19:20">
      <c r="S888093" s="33"/>
      <c r="T888093" s="33"/>
    </row>
    <row r="888110" spans="19:20">
      <c r="S888110" s="33"/>
      <c r="T888110" s="33"/>
    </row>
    <row r="888127" spans="19:20">
      <c r="S888127" s="33"/>
      <c r="T888127" s="33"/>
    </row>
    <row r="888144" spans="19:20">
      <c r="S888144" s="33"/>
      <c r="T888144" s="33"/>
    </row>
    <row r="888161" spans="19:20">
      <c r="S888161" s="33"/>
      <c r="T888161" s="33"/>
    </row>
    <row r="888178" spans="19:20">
      <c r="S888178" s="33"/>
      <c r="T888178" s="33"/>
    </row>
    <row r="888195" spans="19:20">
      <c r="S888195" s="33"/>
      <c r="T888195" s="33"/>
    </row>
    <row r="888212" spans="19:20">
      <c r="S888212" s="33"/>
      <c r="T888212" s="33"/>
    </row>
    <row r="888229" spans="19:20">
      <c r="S888229" s="33"/>
      <c r="T888229" s="33"/>
    </row>
    <row r="888246" spans="19:20">
      <c r="S888246" s="33"/>
      <c r="T888246" s="33"/>
    </row>
    <row r="888263" spans="19:20">
      <c r="S888263" s="33"/>
      <c r="T888263" s="33"/>
    </row>
    <row r="888280" spans="19:20">
      <c r="S888280" s="33"/>
      <c r="T888280" s="33"/>
    </row>
    <row r="888297" spans="19:20">
      <c r="S888297" s="33"/>
      <c r="T888297" s="33"/>
    </row>
    <row r="888314" spans="19:20">
      <c r="S888314" s="33"/>
      <c r="T888314" s="33"/>
    </row>
    <row r="888331" spans="19:20">
      <c r="S888331" s="33"/>
      <c r="T888331" s="33"/>
    </row>
    <row r="888348" spans="19:20">
      <c r="S888348" s="33"/>
      <c r="T888348" s="33"/>
    </row>
    <row r="888365" spans="19:20">
      <c r="S888365" s="33"/>
      <c r="T888365" s="33"/>
    </row>
    <row r="888382" spans="19:20">
      <c r="S888382" s="33"/>
      <c r="T888382" s="33"/>
    </row>
    <row r="888399" spans="19:20">
      <c r="S888399" s="33"/>
      <c r="T888399" s="33"/>
    </row>
    <row r="888416" spans="19:20">
      <c r="S888416" s="33"/>
      <c r="T888416" s="33"/>
    </row>
    <row r="888433" spans="19:20">
      <c r="S888433" s="33"/>
      <c r="T888433" s="33"/>
    </row>
    <row r="888450" spans="19:20">
      <c r="S888450" s="33"/>
      <c r="T888450" s="33"/>
    </row>
    <row r="888467" spans="19:20">
      <c r="S888467" s="33"/>
      <c r="T888467" s="33"/>
    </row>
    <row r="888484" spans="19:20">
      <c r="S888484" s="33"/>
      <c r="T888484" s="33"/>
    </row>
    <row r="888501" spans="19:20">
      <c r="S888501" s="33"/>
      <c r="T888501" s="33"/>
    </row>
    <row r="888518" spans="19:20">
      <c r="S888518" s="33"/>
      <c r="T888518" s="33"/>
    </row>
    <row r="888535" spans="19:20">
      <c r="S888535" s="33"/>
      <c r="T888535" s="33"/>
    </row>
    <row r="888552" spans="19:20">
      <c r="S888552" s="33"/>
      <c r="T888552" s="33"/>
    </row>
    <row r="888569" spans="19:20">
      <c r="S888569" s="33"/>
      <c r="T888569" s="33"/>
    </row>
    <row r="888586" spans="19:20">
      <c r="S888586" s="33"/>
      <c r="T888586" s="33"/>
    </row>
    <row r="888603" spans="19:20">
      <c r="S888603" s="33"/>
      <c r="T888603" s="33"/>
    </row>
    <row r="888620" spans="19:20">
      <c r="S888620" s="33"/>
      <c r="T888620" s="33"/>
    </row>
    <row r="888637" spans="19:20">
      <c r="S888637" s="33"/>
      <c r="T888637" s="33"/>
    </row>
    <row r="888654" spans="19:20">
      <c r="S888654" s="33"/>
      <c r="T888654" s="33"/>
    </row>
    <row r="888671" spans="19:20">
      <c r="S888671" s="33"/>
      <c r="T888671" s="33"/>
    </row>
    <row r="888688" spans="19:20">
      <c r="S888688" s="33"/>
      <c r="T888688" s="33"/>
    </row>
    <row r="888705" spans="19:20">
      <c r="S888705" s="33"/>
      <c r="T888705" s="33"/>
    </row>
    <row r="888722" spans="19:20">
      <c r="S888722" s="33"/>
      <c r="T888722" s="33"/>
    </row>
    <row r="888739" spans="19:20">
      <c r="S888739" s="33"/>
      <c r="T888739" s="33"/>
    </row>
    <row r="888756" spans="19:20">
      <c r="S888756" s="33"/>
      <c r="T888756" s="33"/>
    </row>
    <row r="888773" spans="19:20">
      <c r="S888773" s="33"/>
      <c r="T888773" s="33"/>
    </row>
    <row r="888790" spans="19:20">
      <c r="S888790" s="33"/>
      <c r="T888790" s="33"/>
    </row>
    <row r="888807" spans="19:20">
      <c r="S888807" s="33"/>
      <c r="T888807" s="33"/>
    </row>
    <row r="888824" spans="19:20">
      <c r="S888824" s="33"/>
      <c r="T888824" s="33"/>
    </row>
    <row r="888841" spans="19:20">
      <c r="S888841" s="33"/>
      <c r="T888841" s="33"/>
    </row>
    <row r="888858" spans="19:20">
      <c r="S888858" s="33"/>
      <c r="T888858" s="33"/>
    </row>
    <row r="888875" spans="19:20">
      <c r="S888875" s="33"/>
      <c r="T888875" s="33"/>
    </row>
    <row r="888892" spans="19:20">
      <c r="S888892" s="33"/>
      <c r="T888892" s="33"/>
    </row>
    <row r="888909" spans="19:20">
      <c r="S888909" s="33"/>
      <c r="T888909" s="33"/>
    </row>
    <row r="888926" spans="19:20">
      <c r="S888926" s="33"/>
      <c r="T888926" s="33"/>
    </row>
    <row r="888943" spans="19:20">
      <c r="S888943" s="33"/>
      <c r="T888943" s="33"/>
    </row>
    <row r="888960" spans="19:20">
      <c r="S888960" s="33"/>
      <c r="T888960" s="33"/>
    </row>
    <row r="888977" spans="19:20">
      <c r="S888977" s="33"/>
      <c r="T888977" s="33"/>
    </row>
    <row r="888994" spans="19:20">
      <c r="S888994" s="33"/>
      <c r="T888994" s="33"/>
    </row>
    <row r="889011" spans="19:20">
      <c r="S889011" s="33"/>
      <c r="T889011" s="33"/>
    </row>
    <row r="889028" spans="19:20">
      <c r="S889028" s="33"/>
      <c r="T889028" s="33"/>
    </row>
    <row r="889045" spans="19:20">
      <c r="S889045" s="33"/>
      <c r="T889045" s="33"/>
    </row>
    <row r="889062" spans="19:20">
      <c r="S889062" s="33"/>
      <c r="T889062" s="33"/>
    </row>
    <row r="889079" spans="19:20">
      <c r="S889079" s="33"/>
      <c r="T889079" s="33"/>
    </row>
    <row r="889096" spans="19:20">
      <c r="S889096" s="33"/>
      <c r="T889096" s="33"/>
    </row>
    <row r="889113" spans="19:20">
      <c r="S889113" s="33"/>
      <c r="T889113" s="33"/>
    </row>
    <row r="889130" spans="19:20">
      <c r="S889130" s="33"/>
      <c r="T889130" s="33"/>
    </row>
    <row r="889147" spans="19:20">
      <c r="S889147" s="33"/>
      <c r="T889147" s="33"/>
    </row>
    <row r="889164" spans="19:20">
      <c r="S889164" s="33"/>
      <c r="T889164" s="33"/>
    </row>
    <row r="889181" spans="19:20">
      <c r="S889181" s="33"/>
      <c r="T889181" s="33"/>
    </row>
    <row r="889198" spans="19:20">
      <c r="S889198" s="33"/>
      <c r="T889198" s="33"/>
    </row>
    <row r="889215" spans="19:20">
      <c r="S889215" s="33"/>
      <c r="T889215" s="33"/>
    </row>
    <row r="889232" spans="19:20">
      <c r="S889232" s="33"/>
      <c r="T889232" s="33"/>
    </row>
    <row r="889249" spans="19:20">
      <c r="S889249" s="33"/>
      <c r="T889249" s="33"/>
    </row>
    <row r="889266" spans="19:20">
      <c r="S889266" s="33"/>
      <c r="T889266" s="33"/>
    </row>
    <row r="889283" spans="19:20">
      <c r="S889283" s="33"/>
      <c r="T889283" s="33"/>
    </row>
    <row r="889300" spans="19:20">
      <c r="S889300" s="33"/>
      <c r="T889300" s="33"/>
    </row>
    <row r="889317" spans="19:20">
      <c r="S889317" s="33"/>
      <c r="T889317" s="33"/>
    </row>
    <row r="889334" spans="19:20">
      <c r="S889334" s="33"/>
      <c r="T889334" s="33"/>
    </row>
    <row r="889351" spans="19:20">
      <c r="S889351" s="33"/>
      <c r="T889351" s="33"/>
    </row>
    <row r="889368" spans="19:20">
      <c r="S889368" s="33"/>
      <c r="T889368" s="33"/>
    </row>
    <row r="889385" spans="19:20">
      <c r="S889385" s="33"/>
      <c r="T889385" s="33"/>
    </row>
    <row r="889402" spans="19:20">
      <c r="S889402" s="33"/>
      <c r="T889402" s="33"/>
    </row>
    <row r="889419" spans="19:20">
      <c r="S889419" s="33"/>
      <c r="T889419" s="33"/>
    </row>
    <row r="889436" spans="19:20">
      <c r="S889436" s="33"/>
      <c r="T889436" s="33"/>
    </row>
    <row r="889453" spans="19:20">
      <c r="S889453" s="33"/>
      <c r="T889453" s="33"/>
    </row>
    <row r="889470" spans="19:20">
      <c r="S889470" s="33"/>
      <c r="T889470" s="33"/>
    </row>
    <row r="889487" spans="19:20">
      <c r="S889487" s="33"/>
      <c r="T889487" s="33"/>
    </row>
    <row r="889504" spans="19:20">
      <c r="S889504" s="33"/>
      <c r="T889504" s="33"/>
    </row>
    <row r="889521" spans="19:20">
      <c r="S889521" s="33"/>
      <c r="T889521" s="33"/>
    </row>
    <row r="889538" spans="19:20">
      <c r="S889538" s="33"/>
      <c r="T889538" s="33"/>
    </row>
    <row r="889555" spans="19:20">
      <c r="S889555" s="33"/>
      <c r="T889555" s="33"/>
    </row>
    <row r="889572" spans="19:20">
      <c r="S889572" s="33"/>
      <c r="T889572" s="33"/>
    </row>
    <row r="889589" spans="19:20">
      <c r="S889589" s="33"/>
      <c r="T889589" s="33"/>
    </row>
    <row r="889606" spans="19:20">
      <c r="S889606" s="33"/>
      <c r="T889606" s="33"/>
    </row>
    <row r="889623" spans="19:20">
      <c r="S889623" s="33"/>
      <c r="T889623" s="33"/>
    </row>
    <row r="889640" spans="19:20">
      <c r="S889640" s="33"/>
      <c r="T889640" s="33"/>
    </row>
    <row r="889657" spans="19:20">
      <c r="S889657" s="33"/>
      <c r="T889657" s="33"/>
    </row>
    <row r="889674" spans="19:20">
      <c r="S889674" s="33"/>
      <c r="T889674" s="33"/>
    </row>
    <row r="889691" spans="19:20">
      <c r="S889691" s="33"/>
      <c r="T889691" s="33"/>
    </row>
    <row r="889708" spans="19:20">
      <c r="S889708" s="33"/>
      <c r="T889708" s="33"/>
    </row>
    <row r="889725" spans="19:20">
      <c r="S889725" s="33"/>
      <c r="T889725" s="33"/>
    </row>
    <row r="889742" spans="19:20">
      <c r="S889742" s="33"/>
      <c r="T889742" s="33"/>
    </row>
    <row r="889759" spans="19:20">
      <c r="S889759" s="33"/>
      <c r="T889759" s="33"/>
    </row>
    <row r="889776" spans="19:20">
      <c r="S889776" s="33"/>
      <c r="T889776" s="33"/>
    </row>
    <row r="889793" spans="19:20">
      <c r="S889793" s="33"/>
      <c r="T889793" s="33"/>
    </row>
    <row r="889810" spans="19:20">
      <c r="S889810" s="33"/>
      <c r="T889810" s="33"/>
    </row>
    <row r="889827" spans="19:20">
      <c r="S889827" s="33"/>
      <c r="T889827" s="33"/>
    </row>
    <row r="889844" spans="19:20">
      <c r="S889844" s="33"/>
      <c r="T889844" s="33"/>
    </row>
    <row r="889861" spans="19:20">
      <c r="S889861" s="33"/>
      <c r="T889861" s="33"/>
    </row>
    <row r="889878" spans="19:20">
      <c r="S889878" s="33"/>
      <c r="T889878" s="33"/>
    </row>
    <row r="889895" spans="19:20">
      <c r="S889895" s="33"/>
      <c r="T889895" s="33"/>
    </row>
    <row r="889912" spans="19:20">
      <c r="S889912" s="33"/>
      <c r="T889912" s="33"/>
    </row>
    <row r="889929" spans="19:20">
      <c r="S889929" s="33"/>
      <c r="T889929" s="33"/>
    </row>
    <row r="889946" spans="19:20">
      <c r="S889946" s="33"/>
      <c r="T889946" s="33"/>
    </row>
    <row r="889963" spans="19:20">
      <c r="S889963" s="33"/>
      <c r="T889963" s="33"/>
    </row>
    <row r="889980" spans="19:20">
      <c r="S889980" s="33"/>
      <c r="T889980" s="33"/>
    </row>
    <row r="889997" spans="19:20">
      <c r="S889997" s="33"/>
      <c r="T889997" s="33"/>
    </row>
    <row r="890014" spans="19:20">
      <c r="S890014" s="33"/>
      <c r="T890014" s="33"/>
    </row>
    <row r="890031" spans="19:20">
      <c r="S890031" s="33"/>
      <c r="T890031" s="33"/>
    </row>
    <row r="890048" spans="19:20">
      <c r="S890048" s="33"/>
      <c r="T890048" s="33"/>
    </row>
    <row r="890065" spans="19:20">
      <c r="S890065" s="33"/>
      <c r="T890065" s="33"/>
    </row>
    <row r="890082" spans="19:20">
      <c r="S890082" s="33"/>
      <c r="T890082" s="33"/>
    </row>
    <row r="890099" spans="19:20">
      <c r="S890099" s="33"/>
      <c r="T890099" s="33"/>
    </row>
    <row r="890116" spans="19:20">
      <c r="S890116" s="33"/>
      <c r="T890116" s="33"/>
    </row>
    <row r="890133" spans="19:20">
      <c r="S890133" s="33"/>
      <c r="T890133" s="33"/>
    </row>
    <row r="890150" spans="19:20">
      <c r="S890150" s="33"/>
      <c r="T890150" s="33"/>
    </row>
    <row r="890167" spans="19:20">
      <c r="S890167" s="33"/>
      <c r="T890167" s="33"/>
    </row>
    <row r="890184" spans="19:20">
      <c r="S890184" s="33"/>
      <c r="T890184" s="33"/>
    </row>
    <row r="890201" spans="19:20">
      <c r="S890201" s="33"/>
      <c r="T890201" s="33"/>
    </row>
    <row r="890218" spans="19:20">
      <c r="S890218" s="33"/>
      <c r="T890218" s="33"/>
    </row>
    <row r="890235" spans="19:20">
      <c r="S890235" s="33"/>
      <c r="T890235" s="33"/>
    </row>
    <row r="890252" spans="19:20">
      <c r="S890252" s="33"/>
      <c r="T890252" s="33"/>
    </row>
    <row r="890269" spans="19:20">
      <c r="S890269" s="33"/>
      <c r="T890269" s="33"/>
    </row>
    <row r="890286" spans="19:20">
      <c r="S890286" s="33"/>
      <c r="T890286" s="33"/>
    </row>
    <row r="890303" spans="19:20">
      <c r="S890303" s="33"/>
      <c r="T890303" s="33"/>
    </row>
    <row r="890320" spans="19:20">
      <c r="S890320" s="33"/>
      <c r="T890320" s="33"/>
    </row>
    <row r="890337" spans="19:20">
      <c r="S890337" s="33"/>
      <c r="T890337" s="33"/>
    </row>
    <row r="890354" spans="19:20">
      <c r="S890354" s="33"/>
      <c r="T890354" s="33"/>
    </row>
    <row r="890371" spans="19:20">
      <c r="S890371" s="33"/>
      <c r="T890371" s="33"/>
    </row>
    <row r="890388" spans="19:20">
      <c r="S890388" s="33"/>
      <c r="T890388" s="33"/>
    </row>
    <row r="890405" spans="19:20">
      <c r="S890405" s="33"/>
      <c r="T890405" s="33"/>
    </row>
    <row r="890422" spans="19:20">
      <c r="S890422" s="33"/>
      <c r="T890422" s="33"/>
    </row>
    <row r="890439" spans="19:20">
      <c r="S890439" s="33"/>
      <c r="T890439" s="33"/>
    </row>
    <row r="890456" spans="19:20">
      <c r="S890456" s="33"/>
      <c r="T890456" s="33"/>
    </row>
    <row r="890473" spans="19:20">
      <c r="S890473" s="33"/>
      <c r="T890473" s="33"/>
    </row>
    <row r="890490" spans="19:20">
      <c r="S890490" s="33"/>
      <c r="T890490" s="33"/>
    </row>
    <row r="890507" spans="19:20">
      <c r="S890507" s="33"/>
      <c r="T890507" s="33"/>
    </row>
    <row r="890524" spans="19:20">
      <c r="S890524" s="33"/>
      <c r="T890524" s="33"/>
    </row>
    <row r="890541" spans="19:20">
      <c r="S890541" s="33"/>
      <c r="T890541" s="33"/>
    </row>
    <row r="890558" spans="19:20">
      <c r="S890558" s="33"/>
      <c r="T890558" s="33"/>
    </row>
    <row r="890575" spans="19:20">
      <c r="S890575" s="33"/>
      <c r="T890575" s="33"/>
    </row>
    <row r="890592" spans="19:20">
      <c r="S890592" s="33"/>
      <c r="T890592" s="33"/>
    </row>
    <row r="890609" spans="19:20">
      <c r="S890609" s="33"/>
      <c r="T890609" s="33"/>
    </row>
    <row r="890626" spans="19:20">
      <c r="S890626" s="33"/>
      <c r="T890626" s="33"/>
    </row>
    <row r="890643" spans="19:20">
      <c r="S890643" s="33"/>
      <c r="T890643" s="33"/>
    </row>
    <row r="890660" spans="19:20">
      <c r="S890660" s="33"/>
      <c r="T890660" s="33"/>
    </row>
    <row r="890677" spans="19:20">
      <c r="S890677" s="33"/>
      <c r="T890677" s="33"/>
    </row>
    <row r="890694" spans="19:20">
      <c r="S890694" s="33"/>
      <c r="T890694" s="33"/>
    </row>
    <row r="890711" spans="19:20">
      <c r="S890711" s="33"/>
      <c r="T890711" s="33"/>
    </row>
    <row r="890728" spans="19:20">
      <c r="S890728" s="33"/>
      <c r="T890728" s="33"/>
    </row>
    <row r="890745" spans="19:20">
      <c r="S890745" s="33"/>
      <c r="T890745" s="33"/>
    </row>
    <row r="890762" spans="19:20">
      <c r="S890762" s="33"/>
      <c r="T890762" s="33"/>
    </row>
    <row r="890779" spans="19:20">
      <c r="S890779" s="33"/>
      <c r="T890779" s="33"/>
    </row>
    <row r="890796" spans="19:20">
      <c r="S890796" s="33"/>
      <c r="T890796" s="33"/>
    </row>
    <row r="890813" spans="19:20">
      <c r="S890813" s="33"/>
      <c r="T890813" s="33"/>
    </row>
    <row r="890830" spans="19:20">
      <c r="S890830" s="33"/>
      <c r="T890830" s="33"/>
    </row>
    <row r="890847" spans="19:20">
      <c r="S890847" s="33"/>
      <c r="T890847" s="33"/>
    </row>
    <row r="890864" spans="19:20">
      <c r="S890864" s="33"/>
      <c r="T890864" s="33"/>
    </row>
    <row r="890881" spans="19:20">
      <c r="S890881" s="33"/>
      <c r="T890881" s="33"/>
    </row>
    <row r="890898" spans="19:20">
      <c r="S890898" s="33"/>
      <c r="T890898" s="33"/>
    </row>
    <row r="890915" spans="19:20">
      <c r="S890915" s="33"/>
      <c r="T890915" s="33"/>
    </row>
    <row r="890932" spans="19:20">
      <c r="S890932" s="33"/>
      <c r="T890932" s="33"/>
    </row>
    <row r="890949" spans="19:20">
      <c r="S890949" s="33"/>
      <c r="T890949" s="33"/>
    </row>
    <row r="890966" spans="19:20">
      <c r="S890966" s="33"/>
      <c r="T890966" s="33"/>
    </row>
    <row r="890983" spans="19:20">
      <c r="S890983" s="33"/>
      <c r="T890983" s="33"/>
    </row>
    <row r="891000" spans="19:20">
      <c r="S891000" s="33"/>
      <c r="T891000" s="33"/>
    </row>
    <row r="891017" spans="19:20">
      <c r="S891017" s="33"/>
      <c r="T891017" s="33"/>
    </row>
    <row r="891034" spans="19:20">
      <c r="S891034" s="33"/>
      <c r="T891034" s="33"/>
    </row>
    <row r="891051" spans="19:20">
      <c r="S891051" s="33"/>
      <c r="T891051" s="33"/>
    </row>
    <row r="891068" spans="19:20">
      <c r="S891068" s="33"/>
      <c r="T891068" s="33"/>
    </row>
    <row r="891085" spans="19:20">
      <c r="S891085" s="33"/>
      <c r="T891085" s="33"/>
    </row>
    <row r="891102" spans="19:20">
      <c r="S891102" s="33"/>
      <c r="T891102" s="33"/>
    </row>
    <row r="891119" spans="19:20">
      <c r="S891119" s="33"/>
      <c r="T891119" s="33"/>
    </row>
    <row r="891136" spans="19:20">
      <c r="S891136" s="33"/>
      <c r="T891136" s="33"/>
    </row>
    <row r="891153" spans="19:20">
      <c r="S891153" s="33"/>
      <c r="T891153" s="33"/>
    </row>
    <row r="891170" spans="19:20">
      <c r="S891170" s="33"/>
      <c r="T891170" s="33"/>
    </row>
    <row r="891187" spans="19:20">
      <c r="S891187" s="33"/>
      <c r="T891187" s="33"/>
    </row>
    <row r="891204" spans="19:20">
      <c r="S891204" s="33"/>
      <c r="T891204" s="33"/>
    </row>
    <row r="891221" spans="19:20">
      <c r="S891221" s="33"/>
      <c r="T891221" s="33"/>
    </row>
    <row r="891238" spans="19:20">
      <c r="S891238" s="33"/>
      <c r="T891238" s="33"/>
    </row>
    <row r="891255" spans="19:20">
      <c r="S891255" s="33"/>
      <c r="T891255" s="33"/>
    </row>
    <row r="891272" spans="19:20">
      <c r="S891272" s="33"/>
      <c r="T891272" s="33"/>
    </row>
    <row r="891289" spans="19:20">
      <c r="S891289" s="33"/>
      <c r="T891289" s="33"/>
    </row>
    <row r="891306" spans="19:20">
      <c r="S891306" s="33"/>
      <c r="T891306" s="33"/>
    </row>
    <row r="891323" spans="19:20">
      <c r="S891323" s="33"/>
      <c r="T891323" s="33"/>
    </row>
    <row r="891340" spans="19:20">
      <c r="S891340" s="33"/>
      <c r="T891340" s="33"/>
    </row>
    <row r="891357" spans="19:20">
      <c r="S891357" s="33"/>
      <c r="T891357" s="33"/>
    </row>
    <row r="891374" spans="19:20">
      <c r="S891374" s="33"/>
      <c r="T891374" s="33"/>
    </row>
    <row r="891391" spans="19:20">
      <c r="S891391" s="33"/>
      <c r="T891391" s="33"/>
    </row>
    <row r="891408" spans="19:20">
      <c r="S891408" s="33"/>
      <c r="T891408" s="33"/>
    </row>
    <row r="891425" spans="19:20">
      <c r="S891425" s="33"/>
      <c r="T891425" s="33"/>
    </row>
    <row r="891442" spans="19:20">
      <c r="S891442" s="33"/>
      <c r="T891442" s="33"/>
    </row>
    <row r="891459" spans="19:20">
      <c r="S891459" s="33"/>
      <c r="T891459" s="33"/>
    </row>
    <row r="891476" spans="19:20">
      <c r="S891476" s="33"/>
      <c r="T891476" s="33"/>
    </row>
    <row r="891493" spans="19:20">
      <c r="S891493" s="33"/>
      <c r="T891493" s="33"/>
    </row>
    <row r="891510" spans="19:20">
      <c r="S891510" s="33"/>
      <c r="T891510" s="33"/>
    </row>
    <row r="891527" spans="19:20">
      <c r="S891527" s="33"/>
      <c r="T891527" s="33"/>
    </row>
    <row r="891544" spans="19:20">
      <c r="S891544" s="33"/>
      <c r="T891544" s="33"/>
    </row>
    <row r="891561" spans="19:20">
      <c r="S891561" s="33"/>
      <c r="T891561" s="33"/>
    </row>
    <row r="891578" spans="19:20">
      <c r="S891578" s="33"/>
      <c r="T891578" s="33"/>
    </row>
    <row r="891595" spans="19:20">
      <c r="S891595" s="33"/>
      <c r="T891595" s="33"/>
    </row>
    <row r="891612" spans="19:20">
      <c r="S891612" s="33"/>
      <c r="T891612" s="33"/>
    </row>
    <row r="891629" spans="19:20">
      <c r="S891629" s="33"/>
      <c r="T891629" s="33"/>
    </row>
    <row r="891646" spans="19:20">
      <c r="S891646" s="33"/>
      <c r="T891646" s="33"/>
    </row>
    <row r="891663" spans="19:20">
      <c r="S891663" s="33"/>
      <c r="T891663" s="33"/>
    </row>
    <row r="891680" spans="19:20">
      <c r="S891680" s="33"/>
      <c r="T891680" s="33"/>
    </row>
    <row r="891697" spans="19:20">
      <c r="S891697" s="33"/>
      <c r="T891697" s="33"/>
    </row>
    <row r="891714" spans="19:20">
      <c r="S891714" s="33"/>
      <c r="T891714" s="33"/>
    </row>
    <row r="891731" spans="19:20">
      <c r="S891731" s="33"/>
      <c r="T891731" s="33"/>
    </row>
    <row r="891748" spans="19:20">
      <c r="S891748" s="33"/>
      <c r="T891748" s="33"/>
    </row>
    <row r="891765" spans="19:20">
      <c r="S891765" s="33"/>
      <c r="T891765" s="33"/>
    </row>
    <row r="891782" spans="19:20">
      <c r="S891782" s="33"/>
      <c r="T891782" s="33"/>
    </row>
    <row r="891799" spans="19:20">
      <c r="S891799" s="33"/>
      <c r="T891799" s="33"/>
    </row>
    <row r="891816" spans="19:20">
      <c r="S891816" s="33"/>
      <c r="T891816" s="33"/>
    </row>
    <row r="891833" spans="19:20">
      <c r="S891833" s="33"/>
      <c r="T891833" s="33"/>
    </row>
    <row r="891850" spans="19:20">
      <c r="S891850" s="33"/>
      <c r="T891850" s="33"/>
    </row>
    <row r="891867" spans="19:20">
      <c r="S891867" s="33"/>
      <c r="T891867" s="33"/>
    </row>
    <row r="891884" spans="19:20">
      <c r="S891884" s="33"/>
      <c r="T891884" s="33"/>
    </row>
    <row r="891901" spans="19:20">
      <c r="S891901" s="33"/>
      <c r="T891901" s="33"/>
    </row>
    <row r="891918" spans="19:20">
      <c r="S891918" s="33"/>
      <c r="T891918" s="33"/>
    </row>
    <row r="891935" spans="19:20">
      <c r="S891935" s="33"/>
      <c r="T891935" s="33"/>
    </row>
    <row r="891952" spans="19:20">
      <c r="S891952" s="33"/>
      <c r="T891952" s="33"/>
    </row>
    <row r="891969" spans="19:20">
      <c r="S891969" s="33"/>
      <c r="T891969" s="33"/>
    </row>
    <row r="891986" spans="19:20">
      <c r="S891986" s="33"/>
      <c r="T891986" s="33"/>
    </row>
    <row r="892003" spans="19:20">
      <c r="S892003" s="33"/>
      <c r="T892003" s="33"/>
    </row>
    <row r="892020" spans="19:20">
      <c r="S892020" s="33"/>
      <c r="T892020" s="33"/>
    </row>
    <row r="892037" spans="19:20">
      <c r="S892037" s="33"/>
      <c r="T892037" s="33"/>
    </row>
    <row r="892054" spans="19:20">
      <c r="S892054" s="33"/>
      <c r="T892054" s="33"/>
    </row>
    <row r="892071" spans="19:20">
      <c r="S892071" s="33"/>
      <c r="T892071" s="33"/>
    </row>
    <row r="892088" spans="19:20">
      <c r="S892088" s="33"/>
      <c r="T892088" s="33"/>
    </row>
    <row r="892105" spans="19:20">
      <c r="S892105" s="33"/>
      <c r="T892105" s="33"/>
    </row>
    <row r="892122" spans="19:20">
      <c r="S892122" s="33"/>
      <c r="T892122" s="33"/>
    </row>
    <row r="892139" spans="19:20">
      <c r="S892139" s="33"/>
      <c r="T892139" s="33"/>
    </row>
    <row r="892156" spans="19:20">
      <c r="S892156" s="33"/>
      <c r="T892156" s="33"/>
    </row>
    <row r="892173" spans="19:20">
      <c r="S892173" s="33"/>
      <c r="T892173" s="33"/>
    </row>
    <row r="892190" spans="19:20">
      <c r="S892190" s="33"/>
      <c r="T892190" s="33"/>
    </row>
    <row r="892207" spans="19:20">
      <c r="S892207" s="33"/>
      <c r="T892207" s="33"/>
    </row>
    <row r="892224" spans="19:20">
      <c r="S892224" s="33"/>
      <c r="T892224" s="33"/>
    </row>
    <row r="892241" spans="19:20">
      <c r="S892241" s="33"/>
      <c r="T892241" s="33"/>
    </row>
    <row r="892258" spans="19:20">
      <c r="S892258" s="33"/>
      <c r="T892258" s="33"/>
    </row>
    <row r="892275" spans="19:20">
      <c r="S892275" s="33"/>
      <c r="T892275" s="33"/>
    </row>
    <row r="892292" spans="19:20">
      <c r="S892292" s="33"/>
      <c r="T892292" s="33"/>
    </row>
    <row r="892309" spans="19:20">
      <c r="S892309" s="33"/>
      <c r="T892309" s="33"/>
    </row>
    <row r="892326" spans="19:20">
      <c r="S892326" s="33"/>
      <c r="T892326" s="33"/>
    </row>
    <row r="892343" spans="19:20">
      <c r="S892343" s="33"/>
      <c r="T892343" s="33"/>
    </row>
    <row r="892360" spans="19:20">
      <c r="S892360" s="33"/>
      <c r="T892360" s="33"/>
    </row>
    <row r="892377" spans="19:20">
      <c r="S892377" s="33"/>
      <c r="T892377" s="33"/>
    </row>
    <row r="892394" spans="19:20">
      <c r="S892394" s="33"/>
      <c r="T892394" s="33"/>
    </row>
    <row r="892411" spans="19:20">
      <c r="S892411" s="33"/>
      <c r="T892411" s="33"/>
    </row>
    <row r="892428" spans="19:20">
      <c r="S892428" s="33"/>
      <c r="T892428" s="33"/>
    </row>
    <row r="892445" spans="19:20">
      <c r="S892445" s="33"/>
      <c r="T892445" s="33"/>
    </row>
    <row r="892462" spans="19:20">
      <c r="S892462" s="33"/>
      <c r="T892462" s="33"/>
    </row>
    <row r="892479" spans="19:20">
      <c r="S892479" s="33"/>
      <c r="T892479" s="33"/>
    </row>
    <row r="892496" spans="19:20">
      <c r="S892496" s="33"/>
      <c r="T892496" s="33"/>
    </row>
    <row r="892513" spans="19:20">
      <c r="S892513" s="33"/>
      <c r="T892513" s="33"/>
    </row>
    <row r="892530" spans="19:20">
      <c r="S892530" s="33"/>
      <c r="T892530" s="33"/>
    </row>
    <row r="892547" spans="19:20">
      <c r="S892547" s="33"/>
      <c r="T892547" s="33"/>
    </row>
    <row r="892564" spans="19:20">
      <c r="S892564" s="33"/>
      <c r="T892564" s="33"/>
    </row>
    <row r="892581" spans="19:20">
      <c r="S892581" s="33"/>
      <c r="T892581" s="33"/>
    </row>
    <row r="892598" spans="19:20">
      <c r="S892598" s="33"/>
      <c r="T892598" s="33"/>
    </row>
    <row r="892615" spans="19:20">
      <c r="S892615" s="33"/>
      <c r="T892615" s="33"/>
    </row>
    <row r="892632" spans="19:20">
      <c r="S892632" s="33"/>
      <c r="T892632" s="33"/>
    </row>
    <row r="892649" spans="19:20">
      <c r="S892649" s="33"/>
      <c r="T892649" s="33"/>
    </row>
    <row r="892666" spans="19:20">
      <c r="S892666" s="33"/>
      <c r="T892666" s="33"/>
    </row>
    <row r="892683" spans="19:20">
      <c r="S892683" s="33"/>
      <c r="T892683" s="33"/>
    </row>
    <row r="892700" spans="19:20">
      <c r="S892700" s="33"/>
      <c r="T892700" s="33"/>
    </row>
    <row r="892717" spans="19:20">
      <c r="S892717" s="33"/>
      <c r="T892717" s="33"/>
    </row>
    <row r="892734" spans="19:20">
      <c r="S892734" s="33"/>
      <c r="T892734" s="33"/>
    </row>
    <row r="892751" spans="19:20">
      <c r="S892751" s="33"/>
      <c r="T892751" s="33"/>
    </row>
    <row r="892768" spans="19:20">
      <c r="S892768" s="33"/>
      <c r="T892768" s="33"/>
    </row>
    <row r="892785" spans="19:20">
      <c r="S892785" s="33"/>
      <c r="T892785" s="33"/>
    </row>
    <row r="892802" spans="19:20">
      <c r="S892802" s="33"/>
      <c r="T892802" s="33"/>
    </row>
    <row r="892819" spans="19:20">
      <c r="S892819" s="33"/>
      <c r="T892819" s="33"/>
    </row>
    <row r="892836" spans="19:20">
      <c r="S892836" s="33"/>
      <c r="T892836" s="33"/>
    </row>
    <row r="892853" spans="19:20">
      <c r="S892853" s="33"/>
      <c r="T892853" s="33"/>
    </row>
    <row r="892870" spans="19:20">
      <c r="S892870" s="33"/>
      <c r="T892870" s="33"/>
    </row>
    <row r="892887" spans="19:20">
      <c r="S892887" s="33"/>
      <c r="T892887" s="33"/>
    </row>
    <row r="892904" spans="19:20">
      <c r="S892904" s="33"/>
      <c r="T892904" s="33"/>
    </row>
    <row r="892921" spans="19:20">
      <c r="S892921" s="33"/>
      <c r="T892921" s="33"/>
    </row>
    <row r="892938" spans="19:20">
      <c r="S892938" s="33"/>
      <c r="T892938" s="33"/>
    </row>
    <row r="892955" spans="19:20">
      <c r="S892955" s="33"/>
      <c r="T892955" s="33"/>
    </row>
    <row r="892972" spans="19:20">
      <c r="S892972" s="33"/>
      <c r="T892972" s="33"/>
    </row>
    <row r="892989" spans="19:20">
      <c r="S892989" s="33"/>
      <c r="T892989" s="33"/>
    </row>
    <row r="893006" spans="19:20">
      <c r="S893006" s="33"/>
      <c r="T893006" s="33"/>
    </row>
    <row r="893023" spans="19:20">
      <c r="S893023" s="33"/>
      <c r="T893023" s="33"/>
    </row>
    <row r="893040" spans="19:20">
      <c r="S893040" s="33"/>
      <c r="T893040" s="33"/>
    </row>
    <row r="893057" spans="19:20">
      <c r="S893057" s="33"/>
      <c r="T893057" s="33"/>
    </row>
    <row r="893074" spans="19:20">
      <c r="S893074" s="33"/>
      <c r="T893074" s="33"/>
    </row>
    <row r="893091" spans="19:20">
      <c r="S893091" s="33"/>
      <c r="T893091" s="33"/>
    </row>
    <row r="893108" spans="19:20">
      <c r="S893108" s="33"/>
      <c r="T893108" s="33"/>
    </row>
    <row r="893125" spans="19:20">
      <c r="S893125" s="33"/>
      <c r="T893125" s="33"/>
    </row>
    <row r="893142" spans="19:20">
      <c r="S893142" s="33"/>
      <c r="T893142" s="33"/>
    </row>
    <row r="893159" spans="19:20">
      <c r="S893159" s="33"/>
      <c r="T893159" s="33"/>
    </row>
    <row r="893176" spans="19:20">
      <c r="S893176" s="33"/>
      <c r="T893176" s="33"/>
    </row>
    <row r="893193" spans="19:20">
      <c r="S893193" s="33"/>
      <c r="T893193" s="33"/>
    </row>
    <row r="893210" spans="19:20">
      <c r="S893210" s="33"/>
      <c r="T893210" s="33"/>
    </row>
    <row r="893227" spans="19:20">
      <c r="S893227" s="33"/>
      <c r="T893227" s="33"/>
    </row>
    <row r="893244" spans="19:20">
      <c r="S893244" s="33"/>
      <c r="T893244" s="33"/>
    </row>
    <row r="893261" spans="19:20">
      <c r="S893261" s="33"/>
      <c r="T893261" s="33"/>
    </row>
    <row r="893278" spans="19:20">
      <c r="S893278" s="33"/>
      <c r="T893278" s="33"/>
    </row>
    <row r="893295" spans="19:20">
      <c r="S893295" s="33"/>
      <c r="T893295" s="33"/>
    </row>
    <row r="893312" spans="19:20">
      <c r="S893312" s="33"/>
      <c r="T893312" s="33"/>
    </row>
    <row r="893329" spans="19:20">
      <c r="S893329" s="33"/>
      <c r="T893329" s="33"/>
    </row>
    <row r="893346" spans="19:20">
      <c r="S893346" s="33"/>
      <c r="T893346" s="33"/>
    </row>
    <row r="893363" spans="19:20">
      <c r="S893363" s="33"/>
      <c r="T893363" s="33"/>
    </row>
    <row r="893380" spans="19:20">
      <c r="S893380" s="33"/>
      <c r="T893380" s="33"/>
    </row>
    <row r="893397" spans="19:20">
      <c r="S893397" s="33"/>
      <c r="T893397" s="33"/>
    </row>
    <row r="893414" spans="19:20">
      <c r="S893414" s="33"/>
      <c r="T893414" s="33"/>
    </row>
    <row r="893431" spans="19:20">
      <c r="S893431" s="33"/>
      <c r="T893431" s="33"/>
    </row>
    <row r="893448" spans="19:20">
      <c r="S893448" s="33"/>
      <c r="T893448" s="33"/>
    </row>
    <row r="893465" spans="19:20">
      <c r="S893465" s="33"/>
      <c r="T893465" s="33"/>
    </row>
    <row r="893482" spans="19:20">
      <c r="S893482" s="33"/>
      <c r="T893482" s="33"/>
    </row>
    <row r="893499" spans="19:20">
      <c r="S893499" s="33"/>
      <c r="T893499" s="33"/>
    </row>
    <row r="893516" spans="19:20">
      <c r="S893516" s="33"/>
      <c r="T893516" s="33"/>
    </row>
    <row r="893533" spans="19:20">
      <c r="S893533" s="33"/>
      <c r="T893533" s="33"/>
    </row>
    <row r="893550" spans="19:20">
      <c r="S893550" s="33"/>
      <c r="T893550" s="33"/>
    </row>
    <row r="893567" spans="19:20">
      <c r="S893567" s="33"/>
      <c r="T893567" s="33"/>
    </row>
    <row r="893584" spans="19:20">
      <c r="S893584" s="33"/>
      <c r="T893584" s="33"/>
    </row>
    <row r="893601" spans="19:20">
      <c r="S893601" s="33"/>
      <c r="T893601" s="33"/>
    </row>
    <row r="893618" spans="19:20">
      <c r="S893618" s="33"/>
      <c r="T893618" s="33"/>
    </row>
    <row r="893635" spans="19:20">
      <c r="S893635" s="33"/>
      <c r="T893635" s="33"/>
    </row>
    <row r="893652" spans="19:20">
      <c r="S893652" s="33"/>
      <c r="T893652" s="33"/>
    </row>
    <row r="893669" spans="19:20">
      <c r="S893669" s="33"/>
      <c r="T893669" s="33"/>
    </row>
    <row r="893686" spans="19:20">
      <c r="S893686" s="33"/>
      <c r="T893686" s="33"/>
    </row>
    <row r="893703" spans="19:20">
      <c r="S893703" s="33"/>
      <c r="T893703" s="33"/>
    </row>
    <row r="893720" spans="19:20">
      <c r="S893720" s="33"/>
      <c r="T893720" s="33"/>
    </row>
    <row r="893737" spans="19:20">
      <c r="S893737" s="33"/>
      <c r="T893737" s="33"/>
    </row>
    <row r="893754" spans="19:20">
      <c r="S893754" s="33"/>
      <c r="T893754" s="33"/>
    </row>
    <row r="893771" spans="19:20">
      <c r="S893771" s="33"/>
      <c r="T893771" s="33"/>
    </row>
    <row r="893788" spans="19:20">
      <c r="S893788" s="33"/>
      <c r="T893788" s="33"/>
    </row>
    <row r="893805" spans="19:20">
      <c r="S893805" s="33"/>
      <c r="T893805" s="33"/>
    </row>
    <row r="893822" spans="19:20">
      <c r="S893822" s="33"/>
      <c r="T893822" s="33"/>
    </row>
    <row r="893839" spans="19:20">
      <c r="S893839" s="33"/>
      <c r="T893839" s="33"/>
    </row>
    <row r="893856" spans="19:20">
      <c r="S893856" s="33"/>
      <c r="T893856" s="33"/>
    </row>
    <row r="893873" spans="19:20">
      <c r="S893873" s="33"/>
      <c r="T893873" s="33"/>
    </row>
    <row r="893890" spans="19:20">
      <c r="S893890" s="33"/>
      <c r="T893890" s="33"/>
    </row>
    <row r="893907" spans="19:20">
      <c r="S893907" s="33"/>
      <c r="T893907" s="33"/>
    </row>
    <row r="893924" spans="19:20">
      <c r="S893924" s="33"/>
      <c r="T893924" s="33"/>
    </row>
    <row r="893941" spans="19:20">
      <c r="S893941" s="33"/>
      <c r="T893941" s="33"/>
    </row>
    <row r="893958" spans="19:20">
      <c r="S893958" s="33"/>
      <c r="T893958" s="33"/>
    </row>
    <row r="893975" spans="19:20">
      <c r="S893975" s="33"/>
      <c r="T893975" s="33"/>
    </row>
    <row r="893992" spans="19:20">
      <c r="S893992" s="33"/>
      <c r="T893992" s="33"/>
    </row>
    <row r="894009" spans="19:20">
      <c r="S894009" s="33"/>
      <c r="T894009" s="33"/>
    </row>
    <row r="894026" spans="19:20">
      <c r="S894026" s="33"/>
      <c r="T894026" s="33"/>
    </row>
    <row r="894043" spans="19:20">
      <c r="S894043" s="33"/>
      <c r="T894043" s="33"/>
    </row>
    <row r="894060" spans="19:20">
      <c r="S894060" s="33"/>
      <c r="T894060" s="33"/>
    </row>
    <row r="894077" spans="19:20">
      <c r="S894077" s="33"/>
      <c r="T894077" s="33"/>
    </row>
    <row r="894094" spans="19:20">
      <c r="S894094" s="33"/>
      <c r="T894094" s="33"/>
    </row>
    <row r="894111" spans="19:20">
      <c r="S894111" s="33"/>
      <c r="T894111" s="33"/>
    </row>
    <row r="894128" spans="19:20">
      <c r="S894128" s="33"/>
      <c r="T894128" s="33"/>
    </row>
    <row r="894145" spans="19:20">
      <c r="S894145" s="33"/>
      <c r="T894145" s="33"/>
    </row>
    <row r="894162" spans="19:20">
      <c r="S894162" s="33"/>
      <c r="T894162" s="33"/>
    </row>
    <row r="894179" spans="19:20">
      <c r="S894179" s="33"/>
      <c r="T894179" s="33"/>
    </row>
    <row r="894196" spans="19:20">
      <c r="S894196" s="33"/>
      <c r="T894196" s="33"/>
    </row>
    <row r="894213" spans="19:20">
      <c r="S894213" s="33"/>
      <c r="T894213" s="33"/>
    </row>
    <row r="894230" spans="19:20">
      <c r="S894230" s="33"/>
      <c r="T894230" s="33"/>
    </row>
    <row r="894247" spans="19:20">
      <c r="S894247" s="33"/>
      <c r="T894247" s="33"/>
    </row>
    <row r="894264" spans="19:20">
      <c r="S894264" s="33"/>
      <c r="T894264" s="33"/>
    </row>
    <row r="894281" spans="19:20">
      <c r="S894281" s="33"/>
      <c r="T894281" s="33"/>
    </row>
    <row r="894298" spans="19:20">
      <c r="S894298" s="33"/>
      <c r="T894298" s="33"/>
    </row>
    <row r="894315" spans="19:20">
      <c r="S894315" s="33"/>
      <c r="T894315" s="33"/>
    </row>
    <row r="894332" spans="19:20">
      <c r="S894332" s="33"/>
      <c r="T894332" s="33"/>
    </row>
    <row r="894349" spans="19:20">
      <c r="S894349" s="33"/>
      <c r="T894349" s="33"/>
    </row>
    <row r="894366" spans="19:20">
      <c r="S894366" s="33"/>
      <c r="T894366" s="33"/>
    </row>
    <row r="894383" spans="19:20">
      <c r="S894383" s="33"/>
      <c r="T894383" s="33"/>
    </row>
    <row r="894400" spans="19:20">
      <c r="S894400" s="33"/>
      <c r="T894400" s="33"/>
    </row>
    <row r="894417" spans="19:20">
      <c r="S894417" s="33"/>
      <c r="T894417" s="33"/>
    </row>
    <row r="894434" spans="19:20">
      <c r="S894434" s="33"/>
      <c r="T894434" s="33"/>
    </row>
    <row r="894451" spans="19:20">
      <c r="S894451" s="33"/>
      <c r="T894451" s="33"/>
    </row>
    <row r="894468" spans="19:20">
      <c r="S894468" s="33"/>
      <c r="T894468" s="33"/>
    </row>
    <row r="894485" spans="19:20">
      <c r="S894485" s="33"/>
      <c r="T894485" s="33"/>
    </row>
    <row r="894502" spans="19:20">
      <c r="S894502" s="33"/>
      <c r="T894502" s="33"/>
    </row>
    <row r="894519" spans="19:20">
      <c r="S894519" s="33"/>
      <c r="T894519" s="33"/>
    </row>
    <row r="894536" spans="19:20">
      <c r="S894536" s="33"/>
      <c r="T894536" s="33"/>
    </row>
    <row r="894553" spans="19:20">
      <c r="S894553" s="33"/>
      <c r="T894553" s="33"/>
    </row>
    <row r="894570" spans="19:20">
      <c r="S894570" s="33"/>
      <c r="T894570" s="33"/>
    </row>
    <row r="894587" spans="19:20">
      <c r="S894587" s="33"/>
      <c r="T894587" s="33"/>
    </row>
    <row r="894604" spans="19:20">
      <c r="S894604" s="33"/>
      <c r="T894604" s="33"/>
    </row>
    <row r="894621" spans="19:20">
      <c r="S894621" s="33"/>
      <c r="T894621" s="33"/>
    </row>
    <row r="894638" spans="19:20">
      <c r="S894638" s="33"/>
      <c r="T894638" s="33"/>
    </row>
    <row r="894655" spans="19:20">
      <c r="S894655" s="33"/>
      <c r="T894655" s="33"/>
    </row>
    <row r="894672" spans="19:20">
      <c r="S894672" s="33"/>
      <c r="T894672" s="33"/>
    </row>
    <row r="894689" spans="19:20">
      <c r="S894689" s="33"/>
      <c r="T894689" s="33"/>
    </row>
    <row r="894706" spans="19:20">
      <c r="S894706" s="33"/>
      <c r="T894706" s="33"/>
    </row>
    <row r="894723" spans="19:20">
      <c r="S894723" s="33"/>
      <c r="T894723" s="33"/>
    </row>
    <row r="894740" spans="19:20">
      <c r="S894740" s="33"/>
      <c r="T894740" s="33"/>
    </row>
    <row r="894757" spans="19:20">
      <c r="S894757" s="33"/>
      <c r="T894757" s="33"/>
    </row>
    <row r="894774" spans="19:20">
      <c r="S894774" s="33"/>
      <c r="T894774" s="33"/>
    </row>
    <row r="894791" spans="19:20">
      <c r="S894791" s="33"/>
      <c r="T894791" s="33"/>
    </row>
    <row r="894808" spans="19:20">
      <c r="S894808" s="33"/>
      <c r="T894808" s="33"/>
    </row>
    <row r="894825" spans="19:20">
      <c r="S894825" s="33"/>
      <c r="T894825" s="33"/>
    </row>
    <row r="894842" spans="19:20">
      <c r="S894842" s="33"/>
      <c r="T894842" s="33"/>
    </row>
    <row r="894859" spans="19:20">
      <c r="S894859" s="33"/>
      <c r="T894859" s="33"/>
    </row>
    <row r="894876" spans="19:20">
      <c r="S894876" s="33"/>
      <c r="T894876" s="33"/>
    </row>
    <row r="894893" spans="19:20">
      <c r="S894893" s="33"/>
      <c r="T894893" s="33"/>
    </row>
    <row r="894910" spans="19:20">
      <c r="S894910" s="33"/>
      <c r="T894910" s="33"/>
    </row>
    <row r="894927" spans="19:20">
      <c r="S894927" s="33"/>
      <c r="T894927" s="33"/>
    </row>
    <row r="894944" spans="19:20">
      <c r="S894944" s="33"/>
      <c r="T894944" s="33"/>
    </row>
    <row r="894961" spans="19:20">
      <c r="S894961" s="33"/>
      <c r="T894961" s="33"/>
    </row>
    <row r="894978" spans="19:20">
      <c r="S894978" s="33"/>
      <c r="T894978" s="33"/>
    </row>
    <row r="894995" spans="19:20">
      <c r="S894995" s="33"/>
      <c r="T894995" s="33"/>
    </row>
    <row r="895012" spans="19:20">
      <c r="S895012" s="33"/>
      <c r="T895012" s="33"/>
    </row>
    <row r="895029" spans="19:20">
      <c r="S895029" s="33"/>
      <c r="T895029" s="33"/>
    </row>
    <row r="895046" spans="19:20">
      <c r="S895046" s="33"/>
      <c r="T895046" s="33"/>
    </row>
    <row r="895063" spans="19:20">
      <c r="S895063" s="33"/>
      <c r="T895063" s="33"/>
    </row>
    <row r="895080" spans="19:20">
      <c r="S895080" s="33"/>
      <c r="T895080" s="33"/>
    </row>
    <row r="895097" spans="19:20">
      <c r="S895097" s="33"/>
      <c r="T895097" s="33"/>
    </row>
    <row r="895114" spans="19:20">
      <c r="S895114" s="33"/>
      <c r="T895114" s="33"/>
    </row>
    <row r="895131" spans="19:20">
      <c r="S895131" s="33"/>
      <c r="T895131" s="33"/>
    </row>
    <row r="895148" spans="19:20">
      <c r="S895148" s="33"/>
      <c r="T895148" s="33"/>
    </row>
    <row r="895165" spans="19:20">
      <c r="S895165" s="33"/>
      <c r="T895165" s="33"/>
    </row>
    <row r="895182" spans="19:20">
      <c r="S895182" s="33"/>
      <c r="T895182" s="33"/>
    </row>
    <row r="895199" spans="19:20">
      <c r="S895199" s="33"/>
      <c r="T895199" s="33"/>
    </row>
    <row r="895216" spans="19:20">
      <c r="S895216" s="33"/>
      <c r="T895216" s="33"/>
    </row>
    <row r="895233" spans="19:20">
      <c r="S895233" s="33"/>
      <c r="T895233" s="33"/>
    </row>
    <row r="895250" spans="19:20">
      <c r="S895250" s="33"/>
      <c r="T895250" s="33"/>
    </row>
    <row r="895267" spans="19:20">
      <c r="S895267" s="33"/>
      <c r="T895267" s="33"/>
    </row>
    <row r="895284" spans="19:20">
      <c r="S895284" s="33"/>
      <c r="T895284" s="33"/>
    </row>
    <row r="895301" spans="19:20">
      <c r="S895301" s="33"/>
      <c r="T895301" s="33"/>
    </row>
    <row r="895318" spans="19:20">
      <c r="S895318" s="33"/>
      <c r="T895318" s="33"/>
    </row>
    <row r="895335" spans="19:20">
      <c r="S895335" s="33"/>
      <c r="T895335" s="33"/>
    </row>
    <row r="895352" spans="19:20">
      <c r="S895352" s="33"/>
      <c r="T895352" s="33"/>
    </row>
    <row r="895369" spans="19:20">
      <c r="S895369" s="33"/>
      <c r="T895369" s="33"/>
    </row>
    <row r="895386" spans="19:20">
      <c r="S895386" s="33"/>
      <c r="T895386" s="33"/>
    </row>
    <row r="895403" spans="19:20">
      <c r="S895403" s="33"/>
      <c r="T895403" s="33"/>
    </row>
    <row r="895420" spans="19:20">
      <c r="S895420" s="33"/>
      <c r="T895420" s="33"/>
    </row>
    <row r="895437" spans="19:20">
      <c r="S895437" s="33"/>
      <c r="T895437" s="33"/>
    </row>
    <row r="895454" spans="19:20">
      <c r="S895454" s="33"/>
      <c r="T895454" s="33"/>
    </row>
    <row r="895471" spans="19:20">
      <c r="S895471" s="33"/>
      <c r="T895471" s="33"/>
    </row>
    <row r="895488" spans="19:20">
      <c r="S895488" s="33"/>
      <c r="T895488" s="33"/>
    </row>
    <row r="895505" spans="19:20">
      <c r="S895505" s="33"/>
      <c r="T895505" s="33"/>
    </row>
    <row r="895522" spans="19:20">
      <c r="S895522" s="33"/>
      <c r="T895522" s="33"/>
    </row>
    <row r="895539" spans="19:20">
      <c r="S895539" s="33"/>
      <c r="T895539" s="33"/>
    </row>
    <row r="895556" spans="19:20">
      <c r="S895556" s="33"/>
      <c r="T895556" s="33"/>
    </row>
    <row r="895573" spans="19:20">
      <c r="S895573" s="33"/>
      <c r="T895573" s="33"/>
    </row>
    <row r="895590" spans="19:20">
      <c r="S895590" s="33"/>
      <c r="T895590" s="33"/>
    </row>
    <row r="895607" spans="19:20">
      <c r="S895607" s="33"/>
      <c r="T895607" s="33"/>
    </row>
    <row r="895624" spans="19:20">
      <c r="S895624" s="33"/>
      <c r="T895624" s="33"/>
    </row>
    <row r="895641" spans="19:20">
      <c r="S895641" s="33"/>
      <c r="T895641" s="33"/>
    </row>
    <row r="895658" spans="19:20">
      <c r="S895658" s="33"/>
      <c r="T895658" s="33"/>
    </row>
    <row r="895675" spans="19:20">
      <c r="S895675" s="33"/>
      <c r="T895675" s="33"/>
    </row>
    <row r="895692" spans="19:20">
      <c r="S895692" s="33"/>
      <c r="T895692" s="33"/>
    </row>
    <row r="895709" spans="19:20">
      <c r="S895709" s="33"/>
      <c r="T895709" s="33"/>
    </row>
    <row r="895726" spans="19:20">
      <c r="S895726" s="33"/>
      <c r="T895726" s="33"/>
    </row>
    <row r="895743" spans="19:20">
      <c r="S895743" s="33"/>
      <c r="T895743" s="33"/>
    </row>
    <row r="895760" spans="19:20">
      <c r="S895760" s="33"/>
      <c r="T895760" s="33"/>
    </row>
    <row r="895777" spans="19:20">
      <c r="S895777" s="33"/>
      <c r="T895777" s="33"/>
    </row>
    <row r="895794" spans="19:20">
      <c r="S895794" s="33"/>
      <c r="T895794" s="33"/>
    </row>
    <row r="895811" spans="19:20">
      <c r="S895811" s="33"/>
      <c r="T895811" s="33"/>
    </row>
    <row r="895828" spans="19:20">
      <c r="S895828" s="33"/>
      <c r="T895828" s="33"/>
    </row>
    <row r="895845" spans="19:20">
      <c r="S895845" s="33"/>
      <c r="T895845" s="33"/>
    </row>
    <row r="895862" spans="19:20">
      <c r="S895862" s="33"/>
      <c r="T895862" s="33"/>
    </row>
    <row r="895879" spans="19:20">
      <c r="S895879" s="33"/>
      <c r="T895879" s="33"/>
    </row>
    <row r="895896" spans="19:20">
      <c r="S895896" s="33"/>
      <c r="T895896" s="33"/>
    </row>
    <row r="895913" spans="19:20">
      <c r="S895913" s="33"/>
      <c r="T895913" s="33"/>
    </row>
    <row r="895930" spans="19:20">
      <c r="S895930" s="33"/>
      <c r="T895930" s="33"/>
    </row>
    <row r="895947" spans="19:20">
      <c r="S895947" s="33"/>
      <c r="T895947" s="33"/>
    </row>
    <row r="895964" spans="19:20">
      <c r="S895964" s="33"/>
      <c r="T895964" s="33"/>
    </row>
    <row r="895981" spans="19:20">
      <c r="S895981" s="33"/>
      <c r="T895981" s="33"/>
    </row>
    <row r="895998" spans="19:20">
      <c r="S895998" s="33"/>
      <c r="T895998" s="33"/>
    </row>
    <row r="896015" spans="19:20">
      <c r="S896015" s="33"/>
      <c r="T896015" s="33"/>
    </row>
    <row r="896032" spans="19:20">
      <c r="S896032" s="33"/>
      <c r="T896032" s="33"/>
    </row>
    <row r="896049" spans="19:20">
      <c r="S896049" s="33"/>
      <c r="T896049" s="33"/>
    </row>
    <row r="896066" spans="19:20">
      <c r="S896066" s="33"/>
      <c r="T896066" s="33"/>
    </row>
    <row r="896083" spans="19:20">
      <c r="S896083" s="33"/>
      <c r="T896083" s="33"/>
    </row>
    <row r="896100" spans="19:20">
      <c r="S896100" s="33"/>
      <c r="T896100" s="33"/>
    </row>
    <row r="896117" spans="19:20">
      <c r="S896117" s="33"/>
      <c r="T896117" s="33"/>
    </row>
    <row r="896134" spans="19:20">
      <c r="S896134" s="33"/>
      <c r="T896134" s="33"/>
    </row>
    <row r="896151" spans="19:20">
      <c r="S896151" s="33"/>
      <c r="T896151" s="33"/>
    </row>
    <row r="896168" spans="19:20">
      <c r="S896168" s="33"/>
      <c r="T896168" s="33"/>
    </row>
    <row r="896185" spans="19:20">
      <c r="S896185" s="33"/>
      <c r="T896185" s="33"/>
    </row>
    <row r="896202" spans="19:20">
      <c r="S896202" s="33"/>
      <c r="T896202" s="33"/>
    </row>
    <row r="896219" spans="19:20">
      <c r="S896219" s="33"/>
      <c r="T896219" s="33"/>
    </row>
    <row r="896236" spans="19:20">
      <c r="S896236" s="33"/>
      <c r="T896236" s="33"/>
    </row>
    <row r="896253" spans="19:20">
      <c r="S896253" s="33"/>
      <c r="T896253" s="33"/>
    </row>
    <row r="896270" spans="19:20">
      <c r="S896270" s="33"/>
      <c r="T896270" s="33"/>
    </row>
    <row r="896287" spans="19:20">
      <c r="S896287" s="33"/>
      <c r="T896287" s="33"/>
    </row>
    <row r="896304" spans="19:20">
      <c r="S896304" s="33"/>
      <c r="T896304" s="33"/>
    </row>
    <row r="896321" spans="19:20">
      <c r="S896321" s="33"/>
      <c r="T896321" s="33"/>
    </row>
    <row r="896338" spans="19:20">
      <c r="S896338" s="33"/>
      <c r="T896338" s="33"/>
    </row>
    <row r="896355" spans="19:20">
      <c r="S896355" s="33"/>
      <c r="T896355" s="33"/>
    </row>
    <row r="896372" spans="19:20">
      <c r="S896372" s="33"/>
      <c r="T896372" s="33"/>
    </row>
    <row r="896389" spans="19:20">
      <c r="S896389" s="33"/>
      <c r="T896389" s="33"/>
    </row>
    <row r="896406" spans="19:20">
      <c r="S896406" s="33"/>
      <c r="T896406" s="33"/>
    </row>
    <row r="896423" spans="19:20">
      <c r="S896423" s="33"/>
      <c r="T896423" s="33"/>
    </row>
    <row r="896440" spans="19:20">
      <c r="S896440" s="33"/>
      <c r="T896440" s="33"/>
    </row>
    <row r="896457" spans="19:20">
      <c r="S896457" s="33"/>
      <c r="T896457" s="33"/>
    </row>
    <row r="896474" spans="19:20">
      <c r="S896474" s="33"/>
      <c r="T896474" s="33"/>
    </row>
    <row r="896491" spans="19:20">
      <c r="S896491" s="33"/>
      <c r="T896491" s="33"/>
    </row>
    <row r="896508" spans="19:20">
      <c r="S896508" s="33"/>
      <c r="T896508" s="33"/>
    </row>
    <row r="896525" spans="19:20">
      <c r="S896525" s="33"/>
      <c r="T896525" s="33"/>
    </row>
    <row r="896542" spans="19:20">
      <c r="S896542" s="33"/>
      <c r="T896542" s="33"/>
    </row>
    <row r="896559" spans="19:20">
      <c r="S896559" s="33"/>
      <c r="T896559" s="33"/>
    </row>
    <row r="896576" spans="19:20">
      <c r="S896576" s="33"/>
      <c r="T896576" s="33"/>
    </row>
    <row r="896593" spans="19:20">
      <c r="S896593" s="33"/>
      <c r="T896593" s="33"/>
    </row>
    <row r="896610" spans="19:20">
      <c r="S896610" s="33"/>
      <c r="T896610" s="33"/>
    </row>
    <row r="896627" spans="19:20">
      <c r="S896627" s="33"/>
      <c r="T896627" s="33"/>
    </row>
    <row r="896644" spans="19:20">
      <c r="S896644" s="33"/>
      <c r="T896644" s="33"/>
    </row>
    <row r="896661" spans="19:20">
      <c r="S896661" s="33"/>
      <c r="T896661" s="33"/>
    </row>
    <row r="896678" spans="19:20">
      <c r="S896678" s="33"/>
      <c r="T896678" s="33"/>
    </row>
    <row r="896695" spans="19:20">
      <c r="S896695" s="33"/>
      <c r="T896695" s="33"/>
    </row>
    <row r="896712" spans="19:20">
      <c r="S896712" s="33"/>
      <c r="T896712" s="33"/>
    </row>
    <row r="896729" spans="19:20">
      <c r="S896729" s="33"/>
      <c r="T896729" s="33"/>
    </row>
    <row r="896746" spans="19:20">
      <c r="S896746" s="33"/>
      <c r="T896746" s="33"/>
    </row>
    <row r="896763" spans="19:20">
      <c r="S896763" s="33"/>
      <c r="T896763" s="33"/>
    </row>
    <row r="896780" spans="19:20">
      <c r="S896780" s="33"/>
      <c r="T896780" s="33"/>
    </row>
    <row r="896797" spans="19:20">
      <c r="S896797" s="33"/>
      <c r="T896797" s="33"/>
    </row>
    <row r="896814" spans="19:20">
      <c r="S896814" s="33"/>
      <c r="T896814" s="33"/>
    </row>
    <row r="896831" spans="19:20">
      <c r="S896831" s="33"/>
      <c r="T896831" s="33"/>
    </row>
    <row r="896848" spans="19:20">
      <c r="S896848" s="33"/>
      <c r="T896848" s="33"/>
    </row>
    <row r="896865" spans="19:20">
      <c r="S896865" s="33"/>
      <c r="T896865" s="33"/>
    </row>
    <row r="896882" spans="19:20">
      <c r="S896882" s="33"/>
      <c r="T896882" s="33"/>
    </row>
    <row r="896899" spans="19:20">
      <c r="S896899" s="33"/>
      <c r="T896899" s="33"/>
    </row>
    <row r="896916" spans="19:20">
      <c r="S896916" s="33"/>
      <c r="T896916" s="33"/>
    </row>
    <row r="896933" spans="19:20">
      <c r="S896933" s="33"/>
      <c r="T896933" s="33"/>
    </row>
    <row r="896950" spans="19:20">
      <c r="S896950" s="33"/>
      <c r="T896950" s="33"/>
    </row>
    <row r="896967" spans="19:20">
      <c r="S896967" s="33"/>
      <c r="T896967" s="33"/>
    </row>
    <row r="896984" spans="19:20">
      <c r="S896984" s="33"/>
      <c r="T896984" s="33"/>
    </row>
    <row r="897001" spans="19:20">
      <c r="S897001" s="33"/>
      <c r="T897001" s="33"/>
    </row>
    <row r="897018" spans="19:20">
      <c r="S897018" s="33"/>
      <c r="T897018" s="33"/>
    </row>
    <row r="897035" spans="19:20">
      <c r="S897035" s="33"/>
      <c r="T897035" s="33"/>
    </row>
    <row r="897052" spans="19:20">
      <c r="S897052" s="33"/>
      <c r="T897052" s="33"/>
    </row>
    <row r="897069" spans="19:20">
      <c r="S897069" s="33"/>
      <c r="T897069" s="33"/>
    </row>
    <row r="897086" spans="19:20">
      <c r="S897086" s="33"/>
      <c r="T897086" s="33"/>
    </row>
    <row r="897103" spans="19:20">
      <c r="S897103" s="33"/>
      <c r="T897103" s="33"/>
    </row>
    <row r="897120" spans="19:20">
      <c r="S897120" s="33"/>
      <c r="T897120" s="33"/>
    </row>
    <row r="897137" spans="19:20">
      <c r="S897137" s="33"/>
      <c r="T897137" s="33"/>
    </row>
    <row r="897154" spans="19:20">
      <c r="S897154" s="33"/>
      <c r="T897154" s="33"/>
    </row>
    <row r="897171" spans="19:20">
      <c r="S897171" s="33"/>
      <c r="T897171" s="33"/>
    </row>
    <row r="897188" spans="19:20">
      <c r="S897188" s="33"/>
      <c r="T897188" s="33"/>
    </row>
    <row r="897205" spans="19:20">
      <c r="S897205" s="33"/>
      <c r="T897205" s="33"/>
    </row>
    <row r="897222" spans="19:20">
      <c r="S897222" s="33"/>
      <c r="T897222" s="33"/>
    </row>
    <row r="897239" spans="19:20">
      <c r="S897239" s="33"/>
      <c r="T897239" s="33"/>
    </row>
    <row r="897256" spans="19:20">
      <c r="S897256" s="33"/>
      <c r="T897256" s="33"/>
    </row>
    <row r="897273" spans="19:20">
      <c r="S897273" s="33"/>
      <c r="T897273" s="33"/>
    </row>
    <row r="897290" spans="19:20">
      <c r="S897290" s="33"/>
      <c r="T897290" s="33"/>
    </row>
    <row r="897307" spans="19:20">
      <c r="S897307" s="33"/>
      <c r="T897307" s="33"/>
    </row>
    <row r="897324" spans="19:20">
      <c r="S897324" s="33"/>
      <c r="T897324" s="33"/>
    </row>
    <row r="897341" spans="19:20">
      <c r="S897341" s="33"/>
      <c r="T897341" s="33"/>
    </row>
    <row r="897358" spans="19:20">
      <c r="S897358" s="33"/>
      <c r="T897358" s="33"/>
    </row>
    <row r="897375" spans="19:20">
      <c r="S897375" s="33"/>
      <c r="T897375" s="33"/>
    </row>
    <row r="897392" spans="19:20">
      <c r="S897392" s="33"/>
      <c r="T897392" s="33"/>
    </row>
    <row r="897409" spans="19:20">
      <c r="S897409" s="33"/>
      <c r="T897409" s="33"/>
    </row>
    <row r="897426" spans="19:20">
      <c r="S897426" s="33"/>
      <c r="T897426" s="33"/>
    </row>
    <row r="897443" spans="19:20">
      <c r="S897443" s="33"/>
      <c r="T897443" s="33"/>
    </row>
    <row r="897460" spans="19:20">
      <c r="S897460" s="33"/>
      <c r="T897460" s="33"/>
    </row>
    <row r="897477" spans="19:20">
      <c r="S897477" s="33"/>
      <c r="T897477" s="33"/>
    </row>
    <row r="897494" spans="19:20">
      <c r="S897494" s="33"/>
      <c r="T897494" s="33"/>
    </row>
    <row r="897511" spans="19:20">
      <c r="S897511" s="33"/>
      <c r="T897511" s="33"/>
    </row>
    <row r="897528" spans="19:20">
      <c r="S897528" s="33"/>
      <c r="T897528" s="33"/>
    </row>
    <row r="897545" spans="19:20">
      <c r="S897545" s="33"/>
      <c r="T897545" s="33"/>
    </row>
    <row r="897562" spans="19:20">
      <c r="S897562" s="33"/>
      <c r="T897562" s="33"/>
    </row>
    <row r="897579" spans="19:20">
      <c r="S897579" s="33"/>
      <c r="T897579" s="33"/>
    </row>
    <row r="897596" spans="19:20">
      <c r="S897596" s="33"/>
      <c r="T897596" s="33"/>
    </row>
    <row r="897613" spans="19:20">
      <c r="S897613" s="33"/>
      <c r="T897613" s="33"/>
    </row>
    <row r="897630" spans="19:20">
      <c r="S897630" s="33"/>
      <c r="T897630" s="33"/>
    </row>
    <row r="897647" spans="19:20">
      <c r="S897647" s="33"/>
      <c r="T897647" s="33"/>
    </row>
    <row r="897664" spans="19:20">
      <c r="S897664" s="33"/>
      <c r="T897664" s="33"/>
    </row>
    <row r="897681" spans="19:20">
      <c r="S897681" s="33"/>
      <c r="T897681" s="33"/>
    </row>
    <row r="897698" spans="19:20">
      <c r="S897698" s="33"/>
      <c r="T897698" s="33"/>
    </row>
    <row r="897715" spans="19:20">
      <c r="S897715" s="33"/>
      <c r="T897715" s="33"/>
    </row>
    <row r="897732" spans="19:20">
      <c r="S897732" s="33"/>
      <c r="T897732" s="33"/>
    </row>
    <row r="897749" spans="19:20">
      <c r="S897749" s="33"/>
      <c r="T897749" s="33"/>
    </row>
    <row r="897766" spans="19:20">
      <c r="S897766" s="33"/>
      <c r="T897766" s="33"/>
    </row>
    <row r="897783" spans="19:20">
      <c r="S897783" s="33"/>
      <c r="T897783" s="33"/>
    </row>
    <row r="897800" spans="19:20">
      <c r="S897800" s="33"/>
      <c r="T897800" s="33"/>
    </row>
    <row r="897817" spans="19:20">
      <c r="S897817" s="33"/>
      <c r="T897817" s="33"/>
    </row>
    <row r="897834" spans="19:20">
      <c r="S897834" s="33"/>
      <c r="T897834" s="33"/>
    </row>
    <row r="897851" spans="19:20">
      <c r="S897851" s="33"/>
      <c r="T897851" s="33"/>
    </row>
    <row r="897868" spans="19:20">
      <c r="S897868" s="33"/>
      <c r="T897868" s="33"/>
    </row>
    <row r="897885" spans="19:20">
      <c r="S897885" s="33"/>
      <c r="T897885" s="33"/>
    </row>
    <row r="897902" spans="19:20">
      <c r="S897902" s="33"/>
      <c r="T897902" s="33"/>
    </row>
    <row r="897919" spans="19:20">
      <c r="S897919" s="33"/>
      <c r="T897919" s="33"/>
    </row>
    <row r="897936" spans="19:20">
      <c r="S897936" s="33"/>
      <c r="T897936" s="33"/>
    </row>
    <row r="897953" spans="19:20">
      <c r="S897953" s="33"/>
      <c r="T897953" s="33"/>
    </row>
    <row r="897970" spans="19:20">
      <c r="S897970" s="33"/>
      <c r="T897970" s="33"/>
    </row>
    <row r="897987" spans="19:20">
      <c r="S897987" s="33"/>
      <c r="T897987" s="33"/>
    </row>
    <row r="898004" spans="19:20">
      <c r="S898004" s="33"/>
      <c r="T898004" s="33"/>
    </row>
    <row r="898021" spans="19:20">
      <c r="S898021" s="33"/>
      <c r="T898021" s="33"/>
    </row>
    <row r="898038" spans="19:20">
      <c r="S898038" s="33"/>
      <c r="T898038" s="33"/>
    </row>
    <row r="898055" spans="19:20">
      <c r="S898055" s="33"/>
      <c r="T898055" s="33"/>
    </row>
    <row r="898072" spans="19:20">
      <c r="S898072" s="33"/>
      <c r="T898072" s="33"/>
    </row>
    <row r="898089" spans="19:20">
      <c r="S898089" s="33"/>
      <c r="T898089" s="33"/>
    </row>
    <row r="898106" spans="19:20">
      <c r="S898106" s="33"/>
      <c r="T898106" s="33"/>
    </row>
    <row r="898123" spans="19:20">
      <c r="S898123" s="33"/>
      <c r="T898123" s="33"/>
    </row>
    <row r="898140" spans="19:20">
      <c r="S898140" s="33"/>
      <c r="T898140" s="33"/>
    </row>
    <row r="898157" spans="19:20">
      <c r="S898157" s="33"/>
      <c r="T898157" s="33"/>
    </row>
    <row r="898174" spans="19:20">
      <c r="S898174" s="33"/>
      <c r="T898174" s="33"/>
    </row>
    <row r="898191" spans="19:20">
      <c r="S898191" s="33"/>
      <c r="T898191" s="33"/>
    </row>
    <row r="898208" spans="19:20">
      <c r="S898208" s="33"/>
      <c r="T898208" s="33"/>
    </row>
    <row r="898225" spans="19:20">
      <c r="S898225" s="33"/>
      <c r="T898225" s="33"/>
    </row>
    <row r="898242" spans="19:20">
      <c r="S898242" s="33"/>
      <c r="T898242" s="33"/>
    </row>
    <row r="898259" spans="19:20">
      <c r="S898259" s="33"/>
      <c r="T898259" s="33"/>
    </row>
    <row r="898276" spans="19:20">
      <c r="S898276" s="33"/>
      <c r="T898276" s="33"/>
    </row>
    <row r="898293" spans="19:20">
      <c r="S898293" s="33"/>
      <c r="T898293" s="33"/>
    </row>
    <row r="898310" spans="19:20">
      <c r="S898310" s="33"/>
      <c r="T898310" s="33"/>
    </row>
    <row r="898327" spans="19:20">
      <c r="S898327" s="33"/>
      <c r="T898327" s="33"/>
    </row>
    <row r="898344" spans="19:20">
      <c r="S898344" s="33"/>
      <c r="T898344" s="33"/>
    </row>
    <row r="898361" spans="19:20">
      <c r="S898361" s="33"/>
      <c r="T898361" s="33"/>
    </row>
    <row r="898378" spans="19:20">
      <c r="S898378" s="33"/>
      <c r="T898378" s="33"/>
    </row>
    <row r="898395" spans="19:20">
      <c r="S898395" s="33"/>
      <c r="T898395" s="33"/>
    </row>
    <row r="898412" spans="19:20">
      <c r="S898412" s="33"/>
      <c r="T898412" s="33"/>
    </row>
    <row r="898429" spans="19:20">
      <c r="S898429" s="33"/>
      <c r="T898429" s="33"/>
    </row>
    <row r="898446" spans="19:20">
      <c r="S898446" s="33"/>
      <c r="T898446" s="33"/>
    </row>
    <row r="898463" spans="19:20">
      <c r="S898463" s="33"/>
      <c r="T898463" s="33"/>
    </row>
    <row r="898480" spans="19:20">
      <c r="S898480" s="33"/>
      <c r="T898480" s="33"/>
    </row>
    <row r="898497" spans="19:20">
      <c r="S898497" s="33"/>
      <c r="T898497" s="33"/>
    </row>
    <row r="898514" spans="19:20">
      <c r="S898514" s="33"/>
      <c r="T898514" s="33"/>
    </row>
    <row r="898531" spans="19:20">
      <c r="S898531" s="33"/>
      <c r="T898531" s="33"/>
    </row>
    <row r="898548" spans="19:20">
      <c r="S898548" s="33"/>
      <c r="T898548" s="33"/>
    </row>
    <row r="898565" spans="19:20">
      <c r="S898565" s="33"/>
      <c r="T898565" s="33"/>
    </row>
    <row r="898582" spans="19:20">
      <c r="S898582" s="33"/>
      <c r="T898582" s="33"/>
    </row>
    <row r="898599" spans="19:20">
      <c r="S898599" s="33"/>
      <c r="T898599" s="33"/>
    </row>
    <row r="898616" spans="19:20">
      <c r="S898616" s="33"/>
      <c r="T898616" s="33"/>
    </row>
    <row r="898633" spans="19:20">
      <c r="S898633" s="33"/>
      <c r="T898633" s="33"/>
    </row>
    <row r="898650" spans="19:20">
      <c r="S898650" s="33"/>
      <c r="T898650" s="33"/>
    </row>
    <row r="898667" spans="19:20">
      <c r="S898667" s="33"/>
      <c r="T898667" s="33"/>
    </row>
    <row r="898684" spans="19:20">
      <c r="S898684" s="33"/>
      <c r="T898684" s="33"/>
    </row>
    <row r="898701" spans="19:20">
      <c r="S898701" s="33"/>
      <c r="T898701" s="33"/>
    </row>
    <row r="898718" spans="19:20">
      <c r="S898718" s="33"/>
      <c r="T898718" s="33"/>
    </row>
    <row r="898735" spans="19:20">
      <c r="S898735" s="33"/>
      <c r="T898735" s="33"/>
    </row>
    <row r="898752" spans="19:20">
      <c r="S898752" s="33"/>
      <c r="T898752" s="33"/>
    </row>
    <row r="898769" spans="19:20">
      <c r="S898769" s="33"/>
      <c r="T898769" s="33"/>
    </row>
    <row r="898786" spans="19:20">
      <c r="S898786" s="33"/>
      <c r="T898786" s="33"/>
    </row>
    <row r="898803" spans="19:20">
      <c r="S898803" s="33"/>
      <c r="T898803" s="33"/>
    </row>
    <row r="898820" spans="19:20">
      <c r="S898820" s="33"/>
      <c r="T898820" s="33"/>
    </row>
    <row r="898837" spans="19:20">
      <c r="S898837" s="33"/>
      <c r="T898837" s="33"/>
    </row>
    <row r="898854" spans="19:20">
      <c r="S898854" s="33"/>
      <c r="T898854" s="33"/>
    </row>
    <row r="898871" spans="19:20">
      <c r="S898871" s="33"/>
      <c r="T898871" s="33"/>
    </row>
    <row r="898888" spans="19:20">
      <c r="S898888" s="33"/>
      <c r="T898888" s="33"/>
    </row>
    <row r="898905" spans="19:20">
      <c r="S898905" s="33"/>
      <c r="T898905" s="33"/>
    </row>
    <row r="898922" spans="19:20">
      <c r="S898922" s="33"/>
      <c r="T898922" s="33"/>
    </row>
    <row r="898939" spans="19:20">
      <c r="S898939" s="33"/>
      <c r="T898939" s="33"/>
    </row>
    <row r="898956" spans="19:20">
      <c r="S898956" s="33"/>
      <c r="T898956" s="33"/>
    </row>
    <row r="898973" spans="19:20">
      <c r="S898973" s="33"/>
      <c r="T898973" s="33"/>
    </row>
    <row r="898990" spans="19:20">
      <c r="S898990" s="33"/>
      <c r="T898990" s="33"/>
    </row>
    <row r="899007" spans="19:20">
      <c r="S899007" s="33"/>
      <c r="T899007" s="33"/>
    </row>
    <row r="899024" spans="19:20">
      <c r="S899024" s="33"/>
      <c r="T899024" s="33"/>
    </row>
    <row r="899041" spans="19:20">
      <c r="S899041" s="33"/>
      <c r="T899041" s="33"/>
    </row>
    <row r="899058" spans="19:20">
      <c r="S899058" s="33"/>
      <c r="T899058" s="33"/>
    </row>
    <row r="899075" spans="19:20">
      <c r="S899075" s="33"/>
      <c r="T899075" s="33"/>
    </row>
    <row r="899092" spans="19:20">
      <c r="S899092" s="33"/>
      <c r="T899092" s="33"/>
    </row>
    <row r="899109" spans="19:20">
      <c r="S899109" s="33"/>
      <c r="T899109" s="33"/>
    </row>
    <row r="899126" spans="19:20">
      <c r="S899126" s="33"/>
      <c r="T899126" s="33"/>
    </row>
    <row r="899143" spans="19:20">
      <c r="S899143" s="33"/>
      <c r="T899143" s="33"/>
    </row>
    <row r="899160" spans="19:20">
      <c r="S899160" s="33"/>
      <c r="T899160" s="33"/>
    </row>
    <row r="899177" spans="19:20">
      <c r="S899177" s="33"/>
      <c r="T899177" s="33"/>
    </row>
    <row r="899194" spans="19:20">
      <c r="S899194" s="33"/>
      <c r="T899194" s="33"/>
    </row>
    <row r="899211" spans="19:20">
      <c r="S899211" s="33"/>
      <c r="T899211" s="33"/>
    </row>
    <row r="899228" spans="19:20">
      <c r="S899228" s="33"/>
      <c r="T899228" s="33"/>
    </row>
    <row r="899245" spans="19:20">
      <c r="S899245" s="33"/>
      <c r="T899245" s="33"/>
    </row>
    <row r="899262" spans="19:20">
      <c r="S899262" s="33"/>
      <c r="T899262" s="33"/>
    </row>
    <row r="899279" spans="19:20">
      <c r="S899279" s="33"/>
      <c r="T899279" s="33"/>
    </row>
    <row r="899296" spans="19:20">
      <c r="S899296" s="33"/>
      <c r="T899296" s="33"/>
    </row>
    <row r="899313" spans="19:20">
      <c r="S899313" s="33"/>
      <c r="T899313" s="33"/>
    </row>
    <row r="899330" spans="19:20">
      <c r="S899330" s="33"/>
      <c r="T899330" s="33"/>
    </row>
    <row r="899347" spans="19:20">
      <c r="S899347" s="33"/>
      <c r="T899347" s="33"/>
    </row>
    <row r="899364" spans="19:20">
      <c r="S899364" s="33"/>
      <c r="T899364" s="33"/>
    </row>
    <row r="899381" spans="19:20">
      <c r="S899381" s="33"/>
      <c r="T899381" s="33"/>
    </row>
    <row r="899398" spans="19:20">
      <c r="S899398" s="33"/>
      <c r="T899398" s="33"/>
    </row>
    <row r="899415" spans="19:20">
      <c r="S899415" s="33"/>
      <c r="T899415" s="33"/>
    </row>
    <row r="899432" spans="19:20">
      <c r="S899432" s="33"/>
      <c r="T899432" s="33"/>
    </row>
    <row r="899449" spans="19:20">
      <c r="S899449" s="33"/>
      <c r="T899449" s="33"/>
    </row>
    <row r="899466" spans="19:20">
      <c r="S899466" s="33"/>
      <c r="T899466" s="33"/>
    </row>
    <row r="899483" spans="19:20">
      <c r="S899483" s="33"/>
      <c r="T899483" s="33"/>
    </row>
    <row r="899500" spans="19:20">
      <c r="S899500" s="33"/>
      <c r="T899500" s="33"/>
    </row>
    <row r="899517" spans="19:20">
      <c r="S899517" s="33"/>
      <c r="T899517" s="33"/>
    </row>
    <row r="899534" spans="19:20">
      <c r="S899534" s="33"/>
      <c r="T899534" s="33"/>
    </row>
    <row r="899551" spans="19:20">
      <c r="S899551" s="33"/>
      <c r="T899551" s="33"/>
    </row>
    <row r="899568" spans="19:20">
      <c r="S899568" s="33"/>
      <c r="T899568" s="33"/>
    </row>
    <row r="899585" spans="19:20">
      <c r="S899585" s="33"/>
      <c r="T899585" s="33"/>
    </row>
    <row r="899602" spans="19:20">
      <c r="S899602" s="33"/>
      <c r="T899602" s="33"/>
    </row>
    <row r="899619" spans="19:20">
      <c r="S899619" s="33"/>
      <c r="T899619" s="33"/>
    </row>
    <row r="899636" spans="19:20">
      <c r="S899636" s="33"/>
      <c r="T899636" s="33"/>
    </row>
    <row r="899653" spans="19:20">
      <c r="S899653" s="33"/>
      <c r="T899653" s="33"/>
    </row>
    <row r="899670" spans="19:20">
      <c r="S899670" s="33"/>
      <c r="T899670" s="33"/>
    </row>
    <row r="899687" spans="19:20">
      <c r="S899687" s="33"/>
      <c r="T899687" s="33"/>
    </row>
    <row r="899704" spans="19:20">
      <c r="S899704" s="33"/>
      <c r="T899704" s="33"/>
    </row>
    <row r="899721" spans="19:20">
      <c r="S899721" s="33"/>
      <c r="T899721" s="33"/>
    </row>
    <row r="899738" spans="19:20">
      <c r="S899738" s="33"/>
      <c r="T899738" s="33"/>
    </row>
    <row r="899755" spans="19:20">
      <c r="S899755" s="33"/>
      <c r="T899755" s="33"/>
    </row>
    <row r="899772" spans="19:20">
      <c r="S899772" s="33"/>
      <c r="T899772" s="33"/>
    </row>
    <row r="899789" spans="19:20">
      <c r="S899789" s="33"/>
      <c r="T899789" s="33"/>
    </row>
    <row r="899806" spans="19:20">
      <c r="S899806" s="33"/>
      <c r="T899806" s="33"/>
    </row>
    <row r="899823" spans="19:20">
      <c r="S899823" s="33"/>
      <c r="T899823" s="33"/>
    </row>
    <row r="899840" spans="19:20">
      <c r="S899840" s="33"/>
      <c r="T899840" s="33"/>
    </row>
    <row r="899857" spans="19:20">
      <c r="S899857" s="33"/>
      <c r="T899857" s="33"/>
    </row>
    <row r="899874" spans="19:20">
      <c r="S899874" s="33"/>
      <c r="T899874" s="33"/>
    </row>
    <row r="899891" spans="19:20">
      <c r="S899891" s="33"/>
      <c r="T899891" s="33"/>
    </row>
    <row r="899908" spans="19:20">
      <c r="S899908" s="33"/>
      <c r="T899908" s="33"/>
    </row>
    <row r="899925" spans="19:20">
      <c r="S899925" s="33"/>
      <c r="T899925" s="33"/>
    </row>
    <row r="899942" spans="19:20">
      <c r="S899942" s="33"/>
      <c r="T899942" s="33"/>
    </row>
    <row r="899959" spans="19:20">
      <c r="S899959" s="33"/>
      <c r="T899959" s="33"/>
    </row>
    <row r="899976" spans="19:20">
      <c r="S899976" s="33"/>
      <c r="T899976" s="33"/>
    </row>
    <row r="899993" spans="19:20">
      <c r="S899993" s="33"/>
      <c r="T899993" s="33"/>
    </row>
    <row r="900010" spans="19:20">
      <c r="S900010" s="33"/>
      <c r="T900010" s="33"/>
    </row>
    <row r="900027" spans="19:20">
      <c r="S900027" s="33"/>
      <c r="T900027" s="33"/>
    </row>
    <row r="900044" spans="19:20">
      <c r="S900044" s="33"/>
      <c r="T900044" s="33"/>
    </row>
    <row r="900061" spans="19:20">
      <c r="S900061" s="33"/>
      <c r="T900061" s="33"/>
    </row>
    <row r="900078" spans="19:20">
      <c r="S900078" s="33"/>
      <c r="T900078" s="33"/>
    </row>
    <row r="900095" spans="19:20">
      <c r="S900095" s="33"/>
      <c r="T900095" s="33"/>
    </row>
    <row r="900112" spans="19:20">
      <c r="S900112" s="33"/>
      <c r="T900112" s="33"/>
    </row>
    <row r="900129" spans="19:20">
      <c r="S900129" s="33"/>
      <c r="T900129" s="33"/>
    </row>
    <row r="900146" spans="19:20">
      <c r="S900146" s="33"/>
      <c r="T900146" s="33"/>
    </row>
    <row r="900163" spans="19:20">
      <c r="S900163" s="33"/>
      <c r="T900163" s="33"/>
    </row>
    <row r="900180" spans="19:20">
      <c r="S900180" s="33"/>
      <c r="T900180" s="33"/>
    </row>
    <row r="900197" spans="19:20">
      <c r="S900197" s="33"/>
      <c r="T900197" s="33"/>
    </row>
    <row r="900214" spans="19:20">
      <c r="S900214" s="33"/>
      <c r="T900214" s="33"/>
    </row>
    <row r="900231" spans="19:20">
      <c r="S900231" s="33"/>
      <c r="T900231" s="33"/>
    </row>
    <row r="900248" spans="19:20">
      <c r="S900248" s="33"/>
      <c r="T900248" s="33"/>
    </row>
    <row r="900265" spans="19:20">
      <c r="S900265" s="33"/>
      <c r="T900265" s="33"/>
    </row>
    <row r="900282" spans="19:20">
      <c r="S900282" s="33"/>
      <c r="T900282" s="33"/>
    </row>
    <row r="900299" spans="19:20">
      <c r="S900299" s="33"/>
      <c r="T900299" s="33"/>
    </row>
    <row r="900316" spans="19:20">
      <c r="S900316" s="33"/>
      <c r="T900316" s="33"/>
    </row>
    <row r="900333" spans="19:20">
      <c r="S900333" s="33"/>
      <c r="T900333" s="33"/>
    </row>
    <row r="900350" spans="19:20">
      <c r="S900350" s="33"/>
      <c r="T900350" s="33"/>
    </row>
    <row r="900367" spans="19:20">
      <c r="S900367" s="33"/>
      <c r="T900367" s="33"/>
    </row>
    <row r="900384" spans="19:20">
      <c r="S900384" s="33"/>
      <c r="T900384" s="33"/>
    </row>
    <row r="900401" spans="19:20">
      <c r="S900401" s="33"/>
      <c r="T900401" s="33"/>
    </row>
    <row r="900418" spans="19:20">
      <c r="S900418" s="33"/>
      <c r="T900418" s="33"/>
    </row>
    <row r="900435" spans="19:20">
      <c r="S900435" s="33"/>
      <c r="T900435" s="33"/>
    </row>
    <row r="900452" spans="19:20">
      <c r="S900452" s="33"/>
      <c r="T900452" s="33"/>
    </row>
    <row r="900469" spans="19:20">
      <c r="S900469" s="33"/>
      <c r="T900469" s="33"/>
    </row>
    <row r="900486" spans="19:20">
      <c r="S900486" s="33"/>
      <c r="T900486" s="33"/>
    </row>
    <row r="900503" spans="19:20">
      <c r="S900503" s="33"/>
      <c r="T900503" s="33"/>
    </row>
    <row r="900520" spans="19:20">
      <c r="S900520" s="33"/>
      <c r="T900520" s="33"/>
    </row>
    <row r="900537" spans="19:20">
      <c r="S900537" s="33"/>
      <c r="T900537" s="33"/>
    </row>
    <row r="900554" spans="19:20">
      <c r="S900554" s="33"/>
      <c r="T900554" s="33"/>
    </row>
    <row r="900571" spans="19:20">
      <c r="S900571" s="33"/>
      <c r="T900571" s="33"/>
    </row>
    <row r="900588" spans="19:20">
      <c r="S900588" s="33"/>
      <c r="T900588" s="33"/>
    </row>
    <row r="900605" spans="19:20">
      <c r="S900605" s="33"/>
      <c r="T900605" s="33"/>
    </row>
    <row r="900622" spans="19:20">
      <c r="S900622" s="33"/>
      <c r="T900622" s="33"/>
    </row>
    <row r="900639" spans="19:20">
      <c r="S900639" s="33"/>
      <c r="T900639" s="33"/>
    </row>
    <row r="900656" spans="19:20">
      <c r="S900656" s="33"/>
      <c r="T900656" s="33"/>
    </row>
    <row r="900673" spans="19:20">
      <c r="S900673" s="33"/>
      <c r="T900673" s="33"/>
    </row>
    <row r="900690" spans="19:20">
      <c r="S900690" s="33"/>
      <c r="T900690" s="33"/>
    </row>
    <row r="900707" spans="19:20">
      <c r="S900707" s="33"/>
      <c r="T900707" s="33"/>
    </row>
    <row r="900724" spans="19:20">
      <c r="S900724" s="33"/>
      <c r="T900724" s="33"/>
    </row>
    <row r="900741" spans="19:20">
      <c r="S900741" s="33"/>
      <c r="T900741" s="33"/>
    </row>
    <row r="900758" spans="19:20">
      <c r="S900758" s="33"/>
      <c r="T900758" s="33"/>
    </row>
    <row r="900775" spans="19:20">
      <c r="S900775" s="33"/>
      <c r="T900775" s="33"/>
    </row>
    <row r="900792" spans="19:20">
      <c r="S900792" s="33"/>
      <c r="T900792" s="33"/>
    </row>
    <row r="900809" spans="19:20">
      <c r="S900809" s="33"/>
      <c r="T900809" s="33"/>
    </row>
    <row r="900826" spans="19:20">
      <c r="S900826" s="33"/>
      <c r="T900826" s="33"/>
    </row>
    <row r="900843" spans="19:20">
      <c r="S900843" s="33"/>
      <c r="T900843" s="33"/>
    </row>
    <row r="900860" spans="19:20">
      <c r="S900860" s="33"/>
      <c r="T900860" s="33"/>
    </row>
    <row r="900877" spans="19:20">
      <c r="S900877" s="33"/>
      <c r="T900877" s="33"/>
    </row>
    <row r="900894" spans="19:20">
      <c r="S900894" s="33"/>
      <c r="T900894" s="33"/>
    </row>
    <row r="900911" spans="19:20">
      <c r="S900911" s="33"/>
      <c r="T900911" s="33"/>
    </row>
    <row r="900928" spans="19:20">
      <c r="S900928" s="33"/>
      <c r="T900928" s="33"/>
    </row>
    <row r="900945" spans="19:20">
      <c r="S900945" s="33"/>
      <c r="T900945" s="33"/>
    </row>
    <row r="900962" spans="19:20">
      <c r="S900962" s="33"/>
      <c r="T900962" s="33"/>
    </row>
    <row r="900979" spans="19:20">
      <c r="S900979" s="33"/>
      <c r="T900979" s="33"/>
    </row>
    <row r="900996" spans="19:20">
      <c r="S900996" s="33"/>
      <c r="T900996" s="33"/>
    </row>
    <row r="901013" spans="19:20">
      <c r="S901013" s="33"/>
      <c r="T901013" s="33"/>
    </row>
    <row r="901030" spans="19:20">
      <c r="S901030" s="33"/>
      <c r="T901030" s="33"/>
    </row>
    <row r="901047" spans="19:20">
      <c r="S901047" s="33"/>
      <c r="T901047" s="33"/>
    </row>
    <row r="901064" spans="19:20">
      <c r="S901064" s="33"/>
      <c r="T901064" s="33"/>
    </row>
    <row r="901081" spans="19:20">
      <c r="S901081" s="33"/>
      <c r="T901081" s="33"/>
    </row>
    <row r="901098" spans="19:20">
      <c r="S901098" s="33"/>
      <c r="T901098" s="33"/>
    </row>
    <row r="901115" spans="19:20">
      <c r="S901115" s="33"/>
      <c r="T901115" s="33"/>
    </row>
    <row r="901132" spans="19:20">
      <c r="S901132" s="33"/>
      <c r="T901132" s="33"/>
    </row>
    <row r="901149" spans="19:20">
      <c r="S901149" s="33"/>
      <c r="T901149" s="33"/>
    </row>
    <row r="901166" spans="19:20">
      <c r="S901166" s="33"/>
      <c r="T901166" s="33"/>
    </row>
    <row r="901183" spans="19:20">
      <c r="S901183" s="33"/>
      <c r="T901183" s="33"/>
    </row>
    <row r="901200" spans="19:20">
      <c r="S901200" s="33"/>
      <c r="T901200" s="33"/>
    </row>
    <row r="901217" spans="19:20">
      <c r="S901217" s="33"/>
      <c r="T901217" s="33"/>
    </row>
    <row r="901234" spans="19:20">
      <c r="S901234" s="33"/>
      <c r="T901234" s="33"/>
    </row>
    <row r="901251" spans="19:20">
      <c r="S901251" s="33"/>
      <c r="T901251" s="33"/>
    </row>
    <row r="901268" spans="19:20">
      <c r="S901268" s="33"/>
      <c r="T901268" s="33"/>
    </row>
    <row r="901285" spans="19:20">
      <c r="S901285" s="33"/>
      <c r="T901285" s="33"/>
    </row>
    <row r="901302" spans="19:20">
      <c r="S901302" s="33"/>
      <c r="T901302" s="33"/>
    </row>
    <row r="901319" spans="19:20">
      <c r="S901319" s="33"/>
      <c r="T901319" s="33"/>
    </row>
    <row r="901336" spans="19:20">
      <c r="S901336" s="33"/>
      <c r="T901336" s="33"/>
    </row>
    <row r="901353" spans="19:20">
      <c r="S901353" s="33"/>
      <c r="T901353" s="33"/>
    </row>
    <row r="901370" spans="19:20">
      <c r="S901370" s="33"/>
      <c r="T901370" s="33"/>
    </row>
    <row r="901387" spans="19:20">
      <c r="S901387" s="33"/>
      <c r="T901387" s="33"/>
    </row>
    <row r="901404" spans="19:20">
      <c r="S901404" s="33"/>
      <c r="T901404" s="33"/>
    </row>
    <row r="901421" spans="19:20">
      <c r="S901421" s="33"/>
      <c r="T901421" s="33"/>
    </row>
    <row r="901438" spans="19:20">
      <c r="S901438" s="33"/>
      <c r="T901438" s="33"/>
    </row>
    <row r="901455" spans="19:20">
      <c r="S901455" s="33"/>
      <c r="T901455" s="33"/>
    </row>
    <row r="901472" spans="19:20">
      <c r="S901472" s="33"/>
      <c r="T901472" s="33"/>
    </row>
    <row r="901489" spans="19:20">
      <c r="S901489" s="33"/>
      <c r="T901489" s="33"/>
    </row>
    <row r="901506" spans="19:20">
      <c r="S901506" s="33"/>
      <c r="T901506" s="33"/>
    </row>
    <row r="901523" spans="19:20">
      <c r="S901523" s="33"/>
      <c r="T901523" s="33"/>
    </row>
    <row r="901540" spans="19:20">
      <c r="S901540" s="33"/>
      <c r="T901540" s="33"/>
    </row>
    <row r="901557" spans="19:20">
      <c r="S901557" s="33"/>
      <c r="T901557" s="33"/>
    </row>
    <row r="901574" spans="19:20">
      <c r="S901574" s="33"/>
      <c r="T901574" s="33"/>
    </row>
    <row r="901591" spans="19:20">
      <c r="S901591" s="33"/>
      <c r="T901591" s="33"/>
    </row>
    <row r="901608" spans="19:20">
      <c r="S901608" s="33"/>
      <c r="T901608" s="33"/>
    </row>
    <row r="901625" spans="19:20">
      <c r="S901625" s="33"/>
      <c r="T901625" s="33"/>
    </row>
    <row r="901642" spans="19:20">
      <c r="S901642" s="33"/>
      <c r="T901642" s="33"/>
    </row>
    <row r="901659" spans="19:20">
      <c r="S901659" s="33"/>
      <c r="T901659" s="33"/>
    </row>
    <row r="901676" spans="19:20">
      <c r="S901676" s="33"/>
      <c r="T901676" s="33"/>
    </row>
    <row r="901693" spans="19:20">
      <c r="S901693" s="33"/>
      <c r="T901693" s="33"/>
    </row>
    <row r="901710" spans="19:20">
      <c r="S901710" s="33"/>
      <c r="T901710" s="33"/>
    </row>
    <row r="901727" spans="19:20">
      <c r="S901727" s="33"/>
      <c r="T901727" s="33"/>
    </row>
    <row r="901744" spans="19:20">
      <c r="S901744" s="33"/>
      <c r="T901744" s="33"/>
    </row>
    <row r="901761" spans="19:20">
      <c r="S901761" s="33"/>
      <c r="T901761" s="33"/>
    </row>
    <row r="901778" spans="19:20">
      <c r="S901778" s="33"/>
      <c r="T901778" s="33"/>
    </row>
    <row r="901795" spans="19:20">
      <c r="S901795" s="33"/>
      <c r="T901795" s="33"/>
    </row>
    <row r="901812" spans="19:20">
      <c r="S901812" s="33"/>
      <c r="T901812" s="33"/>
    </row>
    <row r="901829" spans="19:20">
      <c r="S901829" s="33"/>
      <c r="T901829" s="33"/>
    </row>
    <row r="901846" spans="19:20">
      <c r="S901846" s="33"/>
      <c r="T901846" s="33"/>
    </row>
    <row r="901863" spans="19:20">
      <c r="S901863" s="33"/>
      <c r="T901863" s="33"/>
    </row>
    <row r="901880" spans="19:20">
      <c r="S901880" s="33"/>
      <c r="T901880" s="33"/>
    </row>
    <row r="901897" spans="19:20">
      <c r="S901897" s="33"/>
      <c r="T901897" s="33"/>
    </row>
    <row r="901914" spans="19:20">
      <c r="S901914" s="33"/>
      <c r="T901914" s="33"/>
    </row>
    <row r="901931" spans="19:20">
      <c r="S901931" s="33"/>
      <c r="T901931" s="33"/>
    </row>
    <row r="901948" spans="19:20">
      <c r="S901948" s="33"/>
      <c r="T901948" s="33"/>
    </row>
    <row r="901965" spans="19:20">
      <c r="S901965" s="33"/>
      <c r="T901965" s="33"/>
    </row>
    <row r="901982" spans="19:20">
      <c r="S901982" s="33"/>
      <c r="T901982" s="33"/>
    </row>
    <row r="901999" spans="19:20">
      <c r="S901999" s="33"/>
      <c r="T901999" s="33"/>
    </row>
    <row r="902016" spans="19:20">
      <c r="S902016" s="33"/>
      <c r="T902016" s="33"/>
    </row>
    <row r="902033" spans="19:20">
      <c r="S902033" s="33"/>
      <c r="T902033" s="33"/>
    </row>
    <row r="902050" spans="19:20">
      <c r="S902050" s="33"/>
      <c r="T902050" s="33"/>
    </row>
    <row r="902067" spans="19:20">
      <c r="S902067" s="33"/>
      <c r="T902067" s="33"/>
    </row>
    <row r="902084" spans="19:20">
      <c r="S902084" s="33"/>
      <c r="T902084" s="33"/>
    </row>
    <row r="902101" spans="19:20">
      <c r="S902101" s="33"/>
      <c r="T902101" s="33"/>
    </row>
    <row r="902118" spans="19:20">
      <c r="S902118" s="33"/>
      <c r="T902118" s="33"/>
    </row>
    <row r="902135" spans="19:20">
      <c r="S902135" s="33"/>
      <c r="T902135" s="33"/>
    </row>
    <row r="902152" spans="19:20">
      <c r="S902152" s="33"/>
      <c r="T902152" s="33"/>
    </row>
    <row r="902169" spans="19:20">
      <c r="S902169" s="33"/>
      <c r="T902169" s="33"/>
    </row>
    <row r="902186" spans="19:20">
      <c r="S902186" s="33"/>
      <c r="T902186" s="33"/>
    </row>
    <row r="902203" spans="19:20">
      <c r="S902203" s="33"/>
      <c r="T902203" s="33"/>
    </row>
    <row r="902220" spans="19:20">
      <c r="S902220" s="33"/>
      <c r="T902220" s="33"/>
    </row>
    <row r="902237" spans="19:20">
      <c r="S902237" s="33"/>
      <c r="T902237" s="33"/>
    </row>
    <row r="902254" spans="19:20">
      <c r="S902254" s="33"/>
      <c r="T902254" s="33"/>
    </row>
    <row r="902271" spans="19:20">
      <c r="S902271" s="33"/>
      <c r="T902271" s="33"/>
    </row>
    <row r="902288" spans="19:20">
      <c r="S902288" s="33"/>
      <c r="T902288" s="33"/>
    </row>
    <row r="902305" spans="19:20">
      <c r="S902305" s="33"/>
      <c r="T902305" s="33"/>
    </row>
    <row r="902322" spans="19:20">
      <c r="S902322" s="33"/>
      <c r="T902322" s="33"/>
    </row>
    <row r="902339" spans="19:20">
      <c r="S902339" s="33"/>
      <c r="T902339" s="33"/>
    </row>
    <row r="902356" spans="19:20">
      <c r="S902356" s="33"/>
      <c r="T902356" s="33"/>
    </row>
    <row r="902373" spans="19:20">
      <c r="S902373" s="33"/>
      <c r="T902373" s="33"/>
    </row>
    <row r="902390" spans="19:20">
      <c r="S902390" s="33"/>
      <c r="T902390" s="33"/>
    </row>
    <row r="902407" spans="19:20">
      <c r="S902407" s="33"/>
      <c r="T902407" s="33"/>
    </row>
    <row r="902424" spans="19:20">
      <c r="S902424" s="33"/>
      <c r="T902424" s="33"/>
    </row>
    <row r="902441" spans="19:20">
      <c r="S902441" s="33"/>
      <c r="T902441" s="33"/>
    </row>
    <row r="902458" spans="19:20">
      <c r="S902458" s="33"/>
      <c r="T902458" s="33"/>
    </row>
    <row r="902475" spans="19:20">
      <c r="S902475" s="33"/>
      <c r="T902475" s="33"/>
    </row>
    <row r="902492" spans="19:20">
      <c r="S902492" s="33"/>
      <c r="T902492" s="33"/>
    </row>
    <row r="902509" spans="19:20">
      <c r="S902509" s="33"/>
      <c r="T902509" s="33"/>
    </row>
    <row r="902526" spans="19:20">
      <c r="S902526" s="33"/>
      <c r="T902526" s="33"/>
    </row>
    <row r="902543" spans="19:20">
      <c r="S902543" s="33"/>
      <c r="T902543" s="33"/>
    </row>
    <row r="902560" spans="19:20">
      <c r="S902560" s="33"/>
      <c r="T902560" s="33"/>
    </row>
    <row r="902577" spans="19:20">
      <c r="S902577" s="33"/>
      <c r="T902577" s="33"/>
    </row>
    <row r="902594" spans="19:20">
      <c r="S902594" s="33"/>
      <c r="T902594" s="33"/>
    </row>
    <row r="902611" spans="19:20">
      <c r="S902611" s="33"/>
      <c r="T902611" s="33"/>
    </row>
    <row r="902628" spans="19:20">
      <c r="S902628" s="33"/>
      <c r="T902628" s="33"/>
    </row>
    <row r="902645" spans="19:20">
      <c r="S902645" s="33"/>
      <c r="T902645" s="33"/>
    </row>
    <row r="902662" spans="19:20">
      <c r="S902662" s="33"/>
      <c r="T902662" s="33"/>
    </row>
    <row r="902679" spans="19:20">
      <c r="S902679" s="33"/>
      <c r="T902679" s="33"/>
    </row>
    <row r="902696" spans="19:20">
      <c r="S902696" s="33"/>
      <c r="T902696" s="33"/>
    </row>
    <row r="902713" spans="19:20">
      <c r="S902713" s="33"/>
      <c r="T902713" s="33"/>
    </row>
    <row r="902730" spans="19:20">
      <c r="S902730" s="33"/>
      <c r="T902730" s="33"/>
    </row>
    <row r="902747" spans="19:20">
      <c r="S902747" s="33"/>
      <c r="T902747" s="33"/>
    </row>
    <row r="902764" spans="19:20">
      <c r="S902764" s="33"/>
      <c r="T902764" s="33"/>
    </row>
    <row r="902781" spans="19:20">
      <c r="S902781" s="33"/>
      <c r="T902781" s="33"/>
    </row>
    <row r="902798" spans="19:20">
      <c r="S902798" s="33"/>
      <c r="T902798" s="33"/>
    </row>
    <row r="902815" spans="19:20">
      <c r="S902815" s="33"/>
      <c r="T902815" s="33"/>
    </row>
    <row r="902832" spans="19:20">
      <c r="S902832" s="33"/>
      <c r="T902832" s="33"/>
    </row>
    <row r="902849" spans="19:20">
      <c r="S902849" s="33"/>
      <c r="T902849" s="33"/>
    </row>
    <row r="902866" spans="19:20">
      <c r="S902866" s="33"/>
      <c r="T902866" s="33"/>
    </row>
    <row r="902883" spans="19:20">
      <c r="S902883" s="33"/>
      <c r="T902883" s="33"/>
    </row>
    <row r="902900" spans="19:20">
      <c r="S902900" s="33"/>
      <c r="T902900" s="33"/>
    </row>
    <row r="902917" spans="19:20">
      <c r="S902917" s="33"/>
      <c r="T902917" s="33"/>
    </row>
    <row r="902934" spans="19:20">
      <c r="S902934" s="33"/>
      <c r="T902934" s="33"/>
    </row>
    <row r="902951" spans="19:20">
      <c r="S902951" s="33"/>
      <c r="T902951" s="33"/>
    </row>
    <row r="902968" spans="19:20">
      <c r="S902968" s="33"/>
      <c r="T902968" s="33"/>
    </row>
    <row r="902985" spans="19:20">
      <c r="S902985" s="33"/>
      <c r="T902985" s="33"/>
    </row>
    <row r="903002" spans="19:20">
      <c r="S903002" s="33"/>
      <c r="T903002" s="33"/>
    </row>
    <row r="903019" spans="19:20">
      <c r="S903019" s="33"/>
      <c r="T903019" s="33"/>
    </row>
    <row r="903036" spans="19:20">
      <c r="S903036" s="33"/>
      <c r="T903036" s="33"/>
    </row>
    <row r="903053" spans="19:20">
      <c r="S903053" s="33"/>
      <c r="T903053" s="33"/>
    </row>
    <row r="903070" spans="19:20">
      <c r="S903070" s="33"/>
      <c r="T903070" s="33"/>
    </row>
    <row r="903087" spans="19:20">
      <c r="S903087" s="33"/>
      <c r="T903087" s="33"/>
    </row>
    <row r="903104" spans="19:20">
      <c r="S903104" s="33"/>
      <c r="T903104" s="33"/>
    </row>
    <row r="903121" spans="19:20">
      <c r="S903121" s="33"/>
      <c r="T903121" s="33"/>
    </row>
    <row r="903138" spans="19:20">
      <c r="S903138" s="33"/>
      <c r="T903138" s="33"/>
    </row>
    <row r="903155" spans="19:20">
      <c r="S903155" s="33"/>
      <c r="T903155" s="33"/>
    </row>
    <row r="903172" spans="19:20">
      <c r="S903172" s="33"/>
      <c r="T903172" s="33"/>
    </row>
    <row r="903189" spans="19:20">
      <c r="S903189" s="33"/>
      <c r="T903189" s="33"/>
    </row>
    <row r="903206" spans="19:20">
      <c r="S903206" s="33"/>
      <c r="T903206" s="33"/>
    </row>
    <row r="903223" spans="19:20">
      <c r="S903223" s="33"/>
      <c r="T903223" s="33"/>
    </row>
    <row r="903240" spans="19:20">
      <c r="S903240" s="33"/>
      <c r="T903240" s="33"/>
    </row>
    <row r="903257" spans="19:20">
      <c r="S903257" s="33"/>
      <c r="T903257" s="33"/>
    </row>
    <row r="903274" spans="19:20">
      <c r="S903274" s="33"/>
      <c r="T903274" s="33"/>
    </row>
    <row r="903291" spans="19:20">
      <c r="S903291" s="33"/>
      <c r="T903291" s="33"/>
    </row>
    <row r="903308" spans="19:20">
      <c r="S903308" s="33"/>
      <c r="T903308" s="33"/>
    </row>
    <row r="903325" spans="19:20">
      <c r="S903325" s="33"/>
      <c r="T903325" s="33"/>
    </row>
    <row r="903342" spans="19:20">
      <c r="S903342" s="33"/>
      <c r="T903342" s="33"/>
    </row>
    <row r="903359" spans="19:20">
      <c r="S903359" s="33"/>
      <c r="T903359" s="33"/>
    </row>
    <row r="903376" spans="19:20">
      <c r="S903376" s="33"/>
      <c r="T903376" s="33"/>
    </row>
    <row r="903393" spans="19:20">
      <c r="S903393" s="33"/>
      <c r="T903393" s="33"/>
    </row>
    <row r="903410" spans="19:20">
      <c r="S903410" s="33"/>
      <c r="T903410" s="33"/>
    </row>
    <row r="903427" spans="19:20">
      <c r="S903427" s="33"/>
      <c r="T903427" s="33"/>
    </row>
    <row r="903444" spans="19:20">
      <c r="S903444" s="33"/>
      <c r="T903444" s="33"/>
    </row>
    <row r="903461" spans="19:20">
      <c r="S903461" s="33"/>
      <c r="T903461" s="33"/>
    </row>
    <row r="903478" spans="19:20">
      <c r="S903478" s="33"/>
      <c r="T903478" s="33"/>
    </row>
    <row r="903495" spans="19:20">
      <c r="S903495" s="33"/>
      <c r="T903495" s="33"/>
    </row>
    <row r="903512" spans="19:20">
      <c r="S903512" s="33"/>
      <c r="T903512" s="33"/>
    </row>
    <row r="903529" spans="19:20">
      <c r="S903529" s="33"/>
      <c r="T903529" s="33"/>
    </row>
    <row r="903546" spans="19:20">
      <c r="S903546" s="33"/>
      <c r="T903546" s="33"/>
    </row>
    <row r="903563" spans="19:20">
      <c r="S903563" s="33"/>
      <c r="T903563" s="33"/>
    </row>
    <row r="903580" spans="19:20">
      <c r="S903580" s="33"/>
      <c r="T903580" s="33"/>
    </row>
    <row r="903597" spans="19:20">
      <c r="S903597" s="33"/>
      <c r="T903597" s="33"/>
    </row>
    <row r="903614" spans="19:20">
      <c r="S903614" s="33"/>
      <c r="T903614" s="33"/>
    </row>
    <row r="903631" spans="19:20">
      <c r="S903631" s="33"/>
      <c r="T903631" s="33"/>
    </row>
    <row r="903648" spans="19:20">
      <c r="S903648" s="33"/>
      <c r="T903648" s="33"/>
    </row>
    <row r="903665" spans="19:20">
      <c r="S903665" s="33"/>
      <c r="T903665" s="33"/>
    </row>
    <row r="903682" spans="19:20">
      <c r="S903682" s="33"/>
      <c r="T903682" s="33"/>
    </row>
    <row r="903699" spans="19:20">
      <c r="S903699" s="33"/>
      <c r="T903699" s="33"/>
    </row>
    <row r="903716" spans="19:20">
      <c r="S903716" s="33"/>
      <c r="T903716" s="33"/>
    </row>
    <row r="903733" spans="19:20">
      <c r="S903733" s="33"/>
      <c r="T903733" s="33"/>
    </row>
    <row r="903750" spans="19:20">
      <c r="S903750" s="33"/>
      <c r="T903750" s="33"/>
    </row>
    <row r="903767" spans="19:20">
      <c r="S903767" s="33"/>
      <c r="T903767" s="33"/>
    </row>
    <row r="903784" spans="19:20">
      <c r="S903784" s="33"/>
      <c r="T903784" s="33"/>
    </row>
    <row r="903801" spans="19:20">
      <c r="S903801" s="33"/>
      <c r="T903801" s="33"/>
    </row>
    <row r="903818" spans="19:20">
      <c r="S903818" s="33"/>
      <c r="T903818" s="33"/>
    </row>
    <row r="903835" spans="19:20">
      <c r="S903835" s="33"/>
      <c r="T903835" s="33"/>
    </row>
    <row r="903852" spans="19:20">
      <c r="S903852" s="33"/>
      <c r="T903852" s="33"/>
    </row>
    <row r="903869" spans="19:20">
      <c r="S903869" s="33"/>
      <c r="T903869" s="33"/>
    </row>
    <row r="903886" spans="19:20">
      <c r="S903886" s="33"/>
      <c r="T903886" s="33"/>
    </row>
    <row r="903903" spans="19:20">
      <c r="S903903" s="33"/>
      <c r="T903903" s="33"/>
    </row>
    <row r="903920" spans="19:20">
      <c r="S903920" s="33"/>
      <c r="T903920" s="33"/>
    </row>
    <row r="903937" spans="19:20">
      <c r="S903937" s="33"/>
      <c r="T903937" s="33"/>
    </row>
    <row r="903954" spans="19:20">
      <c r="S903954" s="33"/>
      <c r="T903954" s="33"/>
    </row>
    <row r="903971" spans="19:20">
      <c r="S903971" s="33"/>
      <c r="T903971" s="33"/>
    </row>
    <row r="903988" spans="19:20">
      <c r="S903988" s="33"/>
      <c r="T903988" s="33"/>
    </row>
    <row r="904005" spans="19:20">
      <c r="S904005" s="33"/>
      <c r="T904005" s="33"/>
    </row>
    <row r="904022" spans="19:20">
      <c r="S904022" s="33"/>
      <c r="T904022" s="33"/>
    </row>
    <row r="904039" spans="19:20">
      <c r="S904039" s="33"/>
      <c r="T904039" s="33"/>
    </row>
    <row r="904056" spans="19:20">
      <c r="S904056" s="33"/>
      <c r="T904056" s="33"/>
    </row>
    <row r="904073" spans="19:20">
      <c r="S904073" s="33"/>
      <c r="T904073" s="33"/>
    </row>
    <row r="904090" spans="19:20">
      <c r="S904090" s="33"/>
      <c r="T904090" s="33"/>
    </row>
    <row r="904107" spans="19:20">
      <c r="S904107" s="33"/>
      <c r="T904107" s="33"/>
    </row>
    <row r="904124" spans="19:20">
      <c r="S904124" s="33"/>
      <c r="T904124" s="33"/>
    </row>
    <row r="904141" spans="19:20">
      <c r="S904141" s="33"/>
      <c r="T904141" s="33"/>
    </row>
    <row r="904158" spans="19:20">
      <c r="S904158" s="33"/>
      <c r="T904158" s="33"/>
    </row>
    <row r="904175" spans="19:20">
      <c r="S904175" s="33"/>
      <c r="T904175" s="33"/>
    </row>
    <row r="904192" spans="19:20">
      <c r="S904192" s="33"/>
      <c r="T904192" s="33"/>
    </row>
    <row r="904209" spans="19:20">
      <c r="S904209" s="33"/>
      <c r="T904209" s="33"/>
    </row>
    <row r="904226" spans="19:20">
      <c r="S904226" s="33"/>
      <c r="T904226" s="33"/>
    </row>
    <row r="904243" spans="19:20">
      <c r="S904243" s="33"/>
      <c r="T904243" s="33"/>
    </row>
    <row r="904260" spans="19:20">
      <c r="S904260" s="33"/>
      <c r="T904260" s="33"/>
    </row>
    <row r="904277" spans="19:20">
      <c r="S904277" s="33"/>
      <c r="T904277" s="33"/>
    </row>
    <row r="904294" spans="19:20">
      <c r="S904294" s="33"/>
      <c r="T904294" s="33"/>
    </row>
    <row r="904311" spans="19:20">
      <c r="S904311" s="33"/>
      <c r="T904311" s="33"/>
    </row>
    <row r="904328" spans="19:20">
      <c r="S904328" s="33"/>
      <c r="T904328" s="33"/>
    </row>
    <row r="904345" spans="19:20">
      <c r="S904345" s="33"/>
      <c r="T904345" s="33"/>
    </row>
    <row r="904362" spans="19:20">
      <c r="S904362" s="33"/>
      <c r="T904362" s="33"/>
    </row>
    <row r="904379" spans="19:20">
      <c r="S904379" s="33"/>
      <c r="T904379" s="33"/>
    </row>
    <row r="904396" spans="19:20">
      <c r="S904396" s="33"/>
      <c r="T904396" s="33"/>
    </row>
    <row r="904413" spans="19:20">
      <c r="S904413" s="33"/>
      <c r="T904413" s="33"/>
    </row>
    <row r="904430" spans="19:20">
      <c r="S904430" s="33"/>
      <c r="T904430" s="33"/>
    </row>
    <row r="904447" spans="19:20">
      <c r="S904447" s="33"/>
      <c r="T904447" s="33"/>
    </row>
    <row r="904464" spans="19:20">
      <c r="S904464" s="33"/>
      <c r="T904464" s="33"/>
    </row>
    <row r="904481" spans="19:20">
      <c r="S904481" s="33"/>
      <c r="T904481" s="33"/>
    </row>
    <row r="904498" spans="19:20">
      <c r="S904498" s="33"/>
      <c r="T904498" s="33"/>
    </row>
    <row r="904515" spans="19:20">
      <c r="S904515" s="33"/>
      <c r="T904515" s="33"/>
    </row>
    <row r="904532" spans="19:20">
      <c r="S904532" s="33"/>
      <c r="T904532" s="33"/>
    </row>
    <row r="904549" spans="19:20">
      <c r="S904549" s="33"/>
      <c r="T904549" s="33"/>
    </row>
    <row r="904566" spans="19:20">
      <c r="S904566" s="33"/>
      <c r="T904566" s="33"/>
    </row>
    <row r="904583" spans="19:20">
      <c r="S904583" s="33"/>
      <c r="T904583" s="33"/>
    </row>
    <row r="904600" spans="19:20">
      <c r="S904600" s="33"/>
      <c r="T904600" s="33"/>
    </row>
    <row r="904617" spans="19:20">
      <c r="S904617" s="33"/>
      <c r="T904617" s="33"/>
    </row>
    <row r="904634" spans="19:20">
      <c r="S904634" s="33"/>
      <c r="T904634" s="33"/>
    </row>
    <row r="904651" spans="19:20">
      <c r="S904651" s="33"/>
      <c r="T904651" s="33"/>
    </row>
    <row r="904668" spans="19:20">
      <c r="S904668" s="33"/>
      <c r="T904668" s="33"/>
    </row>
    <row r="904685" spans="19:20">
      <c r="S904685" s="33"/>
      <c r="T904685" s="33"/>
    </row>
    <row r="904702" spans="19:20">
      <c r="S904702" s="33"/>
      <c r="T904702" s="33"/>
    </row>
    <row r="904719" spans="19:20">
      <c r="S904719" s="33"/>
      <c r="T904719" s="33"/>
    </row>
    <row r="904736" spans="19:20">
      <c r="S904736" s="33"/>
      <c r="T904736" s="33"/>
    </row>
    <row r="904753" spans="19:20">
      <c r="S904753" s="33"/>
      <c r="T904753" s="33"/>
    </row>
    <row r="904770" spans="19:20">
      <c r="S904770" s="33"/>
      <c r="T904770" s="33"/>
    </row>
    <row r="904787" spans="19:20">
      <c r="S904787" s="33"/>
      <c r="T904787" s="33"/>
    </row>
    <row r="904804" spans="19:20">
      <c r="S904804" s="33"/>
      <c r="T904804" s="33"/>
    </row>
    <row r="904821" spans="19:20">
      <c r="S904821" s="33"/>
      <c r="T904821" s="33"/>
    </row>
    <row r="904838" spans="19:20">
      <c r="S904838" s="33"/>
      <c r="T904838" s="33"/>
    </row>
    <row r="904855" spans="19:20">
      <c r="S904855" s="33"/>
      <c r="T904855" s="33"/>
    </row>
    <row r="904872" spans="19:20">
      <c r="S904872" s="33"/>
      <c r="T904872" s="33"/>
    </row>
    <row r="904889" spans="19:20">
      <c r="S904889" s="33"/>
      <c r="T904889" s="33"/>
    </row>
    <row r="904906" spans="19:20">
      <c r="S904906" s="33"/>
      <c r="T904906" s="33"/>
    </row>
    <row r="904923" spans="19:20">
      <c r="S904923" s="33"/>
      <c r="T904923" s="33"/>
    </row>
    <row r="904940" spans="19:20">
      <c r="S904940" s="33"/>
      <c r="T904940" s="33"/>
    </row>
    <row r="904957" spans="19:20">
      <c r="S904957" s="33"/>
      <c r="T904957" s="33"/>
    </row>
    <row r="904974" spans="19:20">
      <c r="S904974" s="33"/>
      <c r="T904974" s="33"/>
    </row>
    <row r="904991" spans="19:20">
      <c r="S904991" s="33"/>
      <c r="T904991" s="33"/>
    </row>
    <row r="905008" spans="19:20">
      <c r="S905008" s="33"/>
      <c r="T905008" s="33"/>
    </row>
    <row r="905025" spans="19:20">
      <c r="S905025" s="33"/>
      <c r="T905025" s="33"/>
    </row>
    <row r="905042" spans="19:20">
      <c r="S905042" s="33"/>
      <c r="T905042" s="33"/>
    </row>
    <row r="905059" spans="19:20">
      <c r="S905059" s="33"/>
      <c r="T905059" s="33"/>
    </row>
    <row r="905076" spans="19:20">
      <c r="S905076" s="33"/>
      <c r="T905076" s="33"/>
    </row>
    <row r="905093" spans="19:20">
      <c r="S905093" s="33"/>
      <c r="T905093" s="33"/>
    </row>
    <row r="905110" spans="19:20">
      <c r="S905110" s="33"/>
      <c r="T905110" s="33"/>
    </row>
    <row r="905127" spans="19:20">
      <c r="S905127" s="33"/>
      <c r="T905127" s="33"/>
    </row>
    <row r="905144" spans="19:20">
      <c r="S905144" s="33"/>
      <c r="T905144" s="33"/>
    </row>
    <row r="905161" spans="19:20">
      <c r="S905161" s="33"/>
      <c r="T905161" s="33"/>
    </row>
    <row r="905178" spans="19:20">
      <c r="S905178" s="33"/>
      <c r="T905178" s="33"/>
    </row>
    <row r="905195" spans="19:20">
      <c r="S905195" s="33"/>
      <c r="T905195" s="33"/>
    </row>
    <row r="905212" spans="19:20">
      <c r="S905212" s="33"/>
      <c r="T905212" s="33"/>
    </row>
    <row r="905229" spans="19:20">
      <c r="S905229" s="33"/>
      <c r="T905229" s="33"/>
    </row>
    <row r="905246" spans="19:20">
      <c r="S905246" s="33"/>
      <c r="T905246" s="33"/>
    </row>
    <row r="905263" spans="19:20">
      <c r="S905263" s="33"/>
      <c r="T905263" s="33"/>
    </row>
    <row r="905280" spans="19:20">
      <c r="S905280" s="33"/>
      <c r="T905280" s="33"/>
    </row>
    <row r="905297" spans="19:20">
      <c r="S905297" s="33"/>
      <c r="T905297" s="33"/>
    </row>
    <row r="905314" spans="19:20">
      <c r="S905314" s="33"/>
      <c r="T905314" s="33"/>
    </row>
    <row r="905331" spans="19:20">
      <c r="S905331" s="33"/>
      <c r="T905331" s="33"/>
    </row>
    <row r="905348" spans="19:20">
      <c r="S905348" s="33"/>
      <c r="T905348" s="33"/>
    </row>
    <row r="905365" spans="19:20">
      <c r="S905365" s="33"/>
      <c r="T905365" s="33"/>
    </row>
    <row r="905382" spans="19:20">
      <c r="S905382" s="33"/>
      <c r="T905382" s="33"/>
    </row>
    <row r="905399" spans="19:20">
      <c r="S905399" s="33"/>
      <c r="T905399" s="33"/>
    </row>
    <row r="905416" spans="19:20">
      <c r="S905416" s="33"/>
      <c r="T905416" s="33"/>
    </row>
    <row r="905433" spans="19:20">
      <c r="S905433" s="33"/>
      <c r="T905433" s="33"/>
    </row>
    <row r="905450" spans="19:20">
      <c r="S905450" s="33"/>
      <c r="T905450" s="33"/>
    </row>
    <row r="905467" spans="19:20">
      <c r="S905467" s="33"/>
      <c r="T905467" s="33"/>
    </row>
    <row r="905484" spans="19:20">
      <c r="S905484" s="33"/>
      <c r="T905484" s="33"/>
    </row>
    <row r="905501" spans="19:20">
      <c r="S905501" s="33"/>
      <c r="T905501" s="33"/>
    </row>
    <row r="905518" spans="19:20">
      <c r="S905518" s="33"/>
      <c r="T905518" s="33"/>
    </row>
    <row r="905535" spans="19:20">
      <c r="S905535" s="33"/>
      <c r="T905535" s="33"/>
    </row>
    <row r="905552" spans="19:20">
      <c r="S905552" s="33"/>
      <c r="T905552" s="33"/>
    </row>
    <row r="905569" spans="19:20">
      <c r="S905569" s="33"/>
      <c r="T905569" s="33"/>
    </row>
    <row r="905586" spans="19:20">
      <c r="S905586" s="33"/>
      <c r="T905586" s="33"/>
    </row>
    <row r="905603" spans="19:20">
      <c r="S905603" s="33"/>
      <c r="T905603" s="33"/>
    </row>
    <row r="905620" spans="19:20">
      <c r="S905620" s="33"/>
      <c r="T905620" s="33"/>
    </row>
    <row r="905637" spans="19:20">
      <c r="S905637" s="33"/>
      <c r="T905637" s="33"/>
    </row>
    <row r="905654" spans="19:20">
      <c r="S905654" s="33"/>
      <c r="T905654" s="33"/>
    </row>
    <row r="905671" spans="19:20">
      <c r="S905671" s="33"/>
      <c r="T905671" s="33"/>
    </row>
    <row r="905688" spans="19:20">
      <c r="S905688" s="33"/>
      <c r="T905688" s="33"/>
    </row>
    <row r="905705" spans="19:20">
      <c r="S905705" s="33"/>
      <c r="T905705" s="33"/>
    </row>
    <row r="905722" spans="19:20">
      <c r="S905722" s="33"/>
      <c r="T905722" s="33"/>
    </row>
    <row r="905739" spans="19:20">
      <c r="S905739" s="33"/>
      <c r="T905739" s="33"/>
    </row>
    <row r="905756" spans="19:20">
      <c r="S905756" s="33"/>
      <c r="T905756" s="33"/>
    </row>
    <row r="905773" spans="19:20">
      <c r="S905773" s="33"/>
      <c r="T905773" s="33"/>
    </row>
    <row r="905790" spans="19:20">
      <c r="S905790" s="33"/>
      <c r="T905790" s="33"/>
    </row>
    <row r="905807" spans="19:20">
      <c r="S905807" s="33"/>
      <c r="T905807" s="33"/>
    </row>
    <row r="905824" spans="19:20">
      <c r="S905824" s="33"/>
      <c r="T905824" s="33"/>
    </row>
    <row r="905841" spans="19:20">
      <c r="S905841" s="33"/>
      <c r="T905841" s="33"/>
    </row>
    <row r="905858" spans="19:20">
      <c r="S905858" s="33"/>
      <c r="T905858" s="33"/>
    </row>
    <row r="905875" spans="19:20">
      <c r="S905875" s="33"/>
      <c r="T905875" s="33"/>
    </row>
    <row r="905892" spans="19:20">
      <c r="S905892" s="33"/>
      <c r="T905892" s="33"/>
    </row>
    <row r="905909" spans="19:20">
      <c r="S905909" s="33"/>
      <c r="T905909" s="33"/>
    </row>
    <row r="905926" spans="19:20">
      <c r="S905926" s="33"/>
      <c r="T905926" s="33"/>
    </row>
    <row r="905943" spans="19:20">
      <c r="S905943" s="33"/>
      <c r="T905943" s="33"/>
    </row>
    <row r="905960" spans="19:20">
      <c r="S905960" s="33"/>
      <c r="T905960" s="33"/>
    </row>
    <row r="905977" spans="19:20">
      <c r="S905977" s="33"/>
      <c r="T905977" s="33"/>
    </row>
    <row r="905994" spans="19:20">
      <c r="S905994" s="33"/>
      <c r="T905994" s="33"/>
    </row>
    <row r="906011" spans="19:20">
      <c r="S906011" s="33"/>
      <c r="T906011" s="33"/>
    </row>
    <row r="906028" spans="19:20">
      <c r="S906028" s="33"/>
      <c r="T906028" s="33"/>
    </row>
    <row r="906045" spans="19:20">
      <c r="S906045" s="33"/>
      <c r="T906045" s="33"/>
    </row>
    <row r="906062" spans="19:20">
      <c r="S906062" s="33"/>
      <c r="T906062" s="33"/>
    </row>
    <row r="906079" spans="19:20">
      <c r="S906079" s="33"/>
      <c r="T906079" s="33"/>
    </row>
    <row r="906096" spans="19:20">
      <c r="S906096" s="33"/>
      <c r="T906096" s="33"/>
    </row>
    <row r="906113" spans="19:20">
      <c r="S906113" s="33"/>
      <c r="T906113" s="33"/>
    </row>
    <row r="906130" spans="19:20">
      <c r="S906130" s="33"/>
      <c r="T906130" s="33"/>
    </row>
    <row r="906147" spans="19:20">
      <c r="S906147" s="33"/>
      <c r="T906147" s="33"/>
    </row>
    <row r="906164" spans="19:20">
      <c r="S906164" s="33"/>
      <c r="T906164" s="33"/>
    </row>
    <row r="906181" spans="19:20">
      <c r="S906181" s="33"/>
      <c r="T906181" s="33"/>
    </row>
    <row r="906198" spans="19:20">
      <c r="S906198" s="33"/>
      <c r="T906198" s="33"/>
    </row>
    <row r="906215" spans="19:20">
      <c r="S906215" s="33"/>
      <c r="T906215" s="33"/>
    </row>
    <row r="906232" spans="19:20">
      <c r="S906232" s="33"/>
      <c r="T906232" s="33"/>
    </row>
    <row r="906249" spans="19:20">
      <c r="S906249" s="33"/>
      <c r="T906249" s="33"/>
    </row>
    <row r="906266" spans="19:20">
      <c r="S906266" s="33"/>
      <c r="T906266" s="33"/>
    </row>
    <row r="906283" spans="19:20">
      <c r="S906283" s="33"/>
      <c r="T906283" s="33"/>
    </row>
    <row r="906300" spans="19:20">
      <c r="S906300" s="33"/>
      <c r="T906300" s="33"/>
    </row>
    <row r="906317" spans="19:20">
      <c r="S906317" s="33"/>
      <c r="T906317" s="33"/>
    </row>
    <row r="906334" spans="19:20">
      <c r="S906334" s="33"/>
      <c r="T906334" s="33"/>
    </row>
    <row r="906351" spans="19:20">
      <c r="S906351" s="33"/>
      <c r="T906351" s="33"/>
    </row>
    <row r="906368" spans="19:20">
      <c r="S906368" s="33"/>
      <c r="T906368" s="33"/>
    </row>
    <row r="906385" spans="19:20">
      <c r="S906385" s="33"/>
      <c r="T906385" s="33"/>
    </row>
    <row r="906402" spans="19:20">
      <c r="S906402" s="33"/>
      <c r="T906402" s="33"/>
    </row>
    <row r="906419" spans="19:20">
      <c r="S906419" s="33"/>
      <c r="T906419" s="33"/>
    </row>
    <row r="906436" spans="19:20">
      <c r="S906436" s="33"/>
      <c r="T906436" s="33"/>
    </row>
    <row r="906453" spans="19:20">
      <c r="S906453" s="33"/>
      <c r="T906453" s="33"/>
    </row>
    <row r="906470" spans="19:20">
      <c r="S906470" s="33"/>
      <c r="T906470" s="33"/>
    </row>
    <row r="906487" spans="19:20">
      <c r="S906487" s="33"/>
      <c r="T906487" s="33"/>
    </row>
    <row r="906504" spans="19:20">
      <c r="S906504" s="33"/>
      <c r="T906504" s="33"/>
    </row>
    <row r="906521" spans="19:20">
      <c r="S906521" s="33"/>
      <c r="T906521" s="33"/>
    </row>
    <row r="906538" spans="19:20">
      <c r="S906538" s="33"/>
      <c r="T906538" s="33"/>
    </row>
    <row r="906555" spans="19:20">
      <c r="S906555" s="33"/>
      <c r="T906555" s="33"/>
    </row>
    <row r="906572" spans="19:20">
      <c r="S906572" s="33"/>
      <c r="T906572" s="33"/>
    </row>
    <row r="906589" spans="19:20">
      <c r="S906589" s="33"/>
      <c r="T906589" s="33"/>
    </row>
    <row r="906606" spans="19:20">
      <c r="S906606" s="33"/>
      <c r="T906606" s="33"/>
    </row>
    <row r="906623" spans="19:20">
      <c r="S906623" s="33"/>
      <c r="T906623" s="33"/>
    </row>
    <row r="906640" spans="19:20">
      <c r="S906640" s="33"/>
      <c r="T906640" s="33"/>
    </row>
    <row r="906657" spans="19:20">
      <c r="S906657" s="33"/>
      <c r="T906657" s="33"/>
    </row>
    <row r="906674" spans="19:20">
      <c r="S906674" s="33"/>
      <c r="T906674" s="33"/>
    </row>
    <row r="906691" spans="19:20">
      <c r="S906691" s="33"/>
      <c r="T906691" s="33"/>
    </row>
    <row r="906708" spans="19:20">
      <c r="S906708" s="33"/>
      <c r="T906708" s="33"/>
    </row>
    <row r="906725" spans="19:20">
      <c r="S906725" s="33"/>
      <c r="T906725" s="33"/>
    </row>
    <row r="906742" spans="19:20">
      <c r="S906742" s="33"/>
      <c r="T906742" s="33"/>
    </row>
    <row r="906759" spans="19:20">
      <c r="S906759" s="33"/>
      <c r="T906759" s="33"/>
    </row>
    <row r="906776" spans="19:20">
      <c r="S906776" s="33"/>
      <c r="T906776" s="33"/>
    </row>
    <row r="906793" spans="19:20">
      <c r="S906793" s="33"/>
      <c r="T906793" s="33"/>
    </row>
    <row r="906810" spans="19:20">
      <c r="S906810" s="33"/>
      <c r="T906810" s="33"/>
    </row>
    <row r="906827" spans="19:20">
      <c r="S906827" s="33"/>
      <c r="T906827" s="33"/>
    </row>
    <row r="906844" spans="19:20">
      <c r="S906844" s="33"/>
      <c r="T906844" s="33"/>
    </row>
    <row r="906861" spans="19:20">
      <c r="S906861" s="33"/>
      <c r="T906861" s="33"/>
    </row>
    <row r="906878" spans="19:20">
      <c r="S906878" s="33"/>
      <c r="T906878" s="33"/>
    </row>
    <row r="906895" spans="19:20">
      <c r="S906895" s="33"/>
      <c r="T906895" s="33"/>
    </row>
    <row r="906912" spans="19:20">
      <c r="S906912" s="33"/>
      <c r="T906912" s="33"/>
    </row>
    <row r="906929" spans="19:20">
      <c r="S906929" s="33"/>
      <c r="T906929" s="33"/>
    </row>
    <row r="906946" spans="19:20">
      <c r="S906946" s="33"/>
      <c r="T906946" s="33"/>
    </row>
    <row r="906963" spans="19:20">
      <c r="S906963" s="33"/>
      <c r="T906963" s="33"/>
    </row>
    <row r="906980" spans="19:20">
      <c r="S906980" s="33"/>
      <c r="T906980" s="33"/>
    </row>
    <row r="906997" spans="19:20">
      <c r="S906997" s="33"/>
      <c r="T906997" s="33"/>
    </row>
    <row r="907014" spans="19:20">
      <c r="S907014" s="33"/>
      <c r="T907014" s="33"/>
    </row>
    <row r="907031" spans="19:20">
      <c r="S907031" s="33"/>
      <c r="T907031" s="33"/>
    </row>
    <row r="907048" spans="19:20">
      <c r="S907048" s="33"/>
      <c r="T907048" s="33"/>
    </row>
    <row r="907065" spans="19:20">
      <c r="S907065" s="33"/>
      <c r="T907065" s="33"/>
    </row>
    <row r="907082" spans="19:20">
      <c r="S907082" s="33"/>
      <c r="T907082" s="33"/>
    </row>
    <row r="907099" spans="19:20">
      <c r="S907099" s="33"/>
      <c r="T907099" s="33"/>
    </row>
    <row r="907116" spans="19:20">
      <c r="S907116" s="33"/>
      <c r="T907116" s="33"/>
    </row>
    <row r="907133" spans="19:20">
      <c r="S907133" s="33"/>
      <c r="T907133" s="33"/>
    </row>
    <row r="907150" spans="19:20">
      <c r="S907150" s="33"/>
      <c r="T907150" s="33"/>
    </row>
    <row r="907167" spans="19:20">
      <c r="S907167" s="33"/>
      <c r="T907167" s="33"/>
    </row>
    <row r="907184" spans="19:20">
      <c r="S907184" s="33"/>
      <c r="T907184" s="33"/>
    </row>
    <row r="907201" spans="19:20">
      <c r="S907201" s="33"/>
      <c r="T907201" s="33"/>
    </row>
    <row r="907218" spans="19:20">
      <c r="S907218" s="33"/>
      <c r="T907218" s="33"/>
    </row>
    <row r="907235" spans="19:20">
      <c r="S907235" s="33"/>
      <c r="T907235" s="33"/>
    </row>
    <row r="907252" spans="19:20">
      <c r="S907252" s="33"/>
      <c r="T907252" s="33"/>
    </row>
    <row r="907269" spans="19:20">
      <c r="S907269" s="33"/>
      <c r="T907269" s="33"/>
    </row>
    <row r="907286" spans="19:20">
      <c r="S907286" s="33"/>
      <c r="T907286" s="33"/>
    </row>
    <row r="907303" spans="19:20">
      <c r="S907303" s="33"/>
      <c r="T907303" s="33"/>
    </row>
    <row r="907320" spans="19:20">
      <c r="S907320" s="33"/>
      <c r="T907320" s="33"/>
    </row>
    <row r="907337" spans="19:20">
      <c r="S907337" s="33"/>
      <c r="T907337" s="33"/>
    </row>
    <row r="907354" spans="19:20">
      <c r="S907354" s="33"/>
      <c r="T907354" s="33"/>
    </row>
    <row r="907371" spans="19:20">
      <c r="S907371" s="33"/>
      <c r="T907371" s="33"/>
    </row>
    <row r="907388" spans="19:20">
      <c r="S907388" s="33"/>
      <c r="T907388" s="33"/>
    </row>
    <row r="907405" spans="19:20">
      <c r="S907405" s="33"/>
      <c r="T907405" s="33"/>
    </row>
    <row r="907422" spans="19:20">
      <c r="S907422" s="33"/>
      <c r="T907422" s="33"/>
    </row>
    <row r="907439" spans="19:20">
      <c r="S907439" s="33"/>
      <c r="T907439" s="33"/>
    </row>
    <row r="907456" spans="19:20">
      <c r="S907456" s="33"/>
      <c r="T907456" s="33"/>
    </row>
    <row r="907473" spans="19:20">
      <c r="S907473" s="33"/>
      <c r="T907473" s="33"/>
    </row>
    <row r="907490" spans="19:20">
      <c r="S907490" s="33"/>
      <c r="T907490" s="33"/>
    </row>
    <row r="907507" spans="19:20">
      <c r="S907507" s="33"/>
      <c r="T907507" s="33"/>
    </row>
    <row r="907524" spans="19:20">
      <c r="S907524" s="33"/>
      <c r="T907524" s="33"/>
    </row>
    <row r="907541" spans="19:20">
      <c r="S907541" s="33"/>
      <c r="T907541" s="33"/>
    </row>
    <row r="907558" spans="19:20">
      <c r="S907558" s="33"/>
      <c r="T907558" s="33"/>
    </row>
    <row r="907575" spans="19:20">
      <c r="S907575" s="33"/>
      <c r="T907575" s="33"/>
    </row>
    <row r="907592" spans="19:20">
      <c r="S907592" s="33"/>
      <c r="T907592" s="33"/>
    </row>
    <row r="907609" spans="19:20">
      <c r="S907609" s="33"/>
      <c r="T907609" s="33"/>
    </row>
    <row r="907626" spans="19:20">
      <c r="S907626" s="33"/>
      <c r="T907626" s="33"/>
    </row>
    <row r="907643" spans="19:20">
      <c r="S907643" s="33"/>
      <c r="T907643" s="33"/>
    </row>
    <row r="907660" spans="19:20">
      <c r="S907660" s="33"/>
      <c r="T907660" s="33"/>
    </row>
    <row r="907677" spans="19:20">
      <c r="S907677" s="33"/>
      <c r="T907677" s="33"/>
    </row>
    <row r="907694" spans="19:20">
      <c r="S907694" s="33"/>
      <c r="T907694" s="33"/>
    </row>
    <row r="907711" spans="19:20">
      <c r="S907711" s="33"/>
      <c r="T907711" s="33"/>
    </row>
    <row r="907728" spans="19:20">
      <c r="S907728" s="33"/>
      <c r="T907728" s="33"/>
    </row>
    <row r="907745" spans="19:20">
      <c r="S907745" s="33"/>
      <c r="T907745" s="33"/>
    </row>
    <row r="907762" spans="19:20">
      <c r="S907762" s="33"/>
      <c r="T907762" s="33"/>
    </row>
    <row r="907779" spans="19:20">
      <c r="S907779" s="33"/>
      <c r="T907779" s="33"/>
    </row>
    <row r="907796" spans="19:20">
      <c r="S907796" s="33"/>
      <c r="T907796" s="33"/>
    </row>
    <row r="907813" spans="19:20">
      <c r="S907813" s="33"/>
      <c r="T907813" s="33"/>
    </row>
    <row r="907830" spans="19:20">
      <c r="S907830" s="33"/>
      <c r="T907830" s="33"/>
    </row>
    <row r="907847" spans="19:20">
      <c r="S907847" s="33"/>
      <c r="T907847" s="33"/>
    </row>
    <row r="907864" spans="19:20">
      <c r="S907864" s="33"/>
      <c r="T907864" s="33"/>
    </row>
    <row r="907881" spans="19:20">
      <c r="S907881" s="33"/>
      <c r="T907881" s="33"/>
    </row>
    <row r="907898" spans="19:20">
      <c r="S907898" s="33"/>
      <c r="T907898" s="33"/>
    </row>
    <row r="907915" spans="19:20">
      <c r="S907915" s="33"/>
      <c r="T907915" s="33"/>
    </row>
    <row r="907932" spans="19:20">
      <c r="S907932" s="33"/>
      <c r="T907932" s="33"/>
    </row>
    <row r="907949" spans="19:20">
      <c r="S907949" s="33"/>
      <c r="T907949" s="33"/>
    </row>
    <row r="907966" spans="19:20">
      <c r="S907966" s="33"/>
      <c r="T907966" s="33"/>
    </row>
    <row r="907983" spans="19:20">
      <c r="S907983" s="33"/>
      <c r="T907983" s="33"/>
    </row>
    <row r="908000" spans="19:20">
      <c r="S908000" s="33"/>
      <c r="T908000" s="33"/>
    </row>
    <row r="908017" spans="19:20">
      <c r="S908017" s="33"/>
      <c r="T908017" s="33"/>
    </row>
    <row r="908034" spans="19:20">
      <c r="S908034" s="33"/>
      <c r="T908034" s="33"/>
    </row>
    <row r="908051" spans="19:20">
      <c r="S908051" s="33"/>
      <c r="T908051" s="33"/>
    </row>
    <row r="908068" spans="19:20">
      <c r="S908068" s="33"/>
      <c r="T908068" s="33"/>
    </row>
    <row r="908085" spans="19:20">
      <c r="S908085" s="33"/>
      <c r="T908085" s="33"/>
    </row>
    <row r="908102" spans="19:20">
      <c r="S908102" s="33"/>
      <c r="T908102" s="33"/>
    </row>
    <row r="908119" spans="19:20">
      <c r="S908119" s="33"/>
      <c r="T908119" s="33"/>
    </row>
    <row r="908136" spans="19:20">
      <c r="S908136" s="33"/>
      <c r="T908136" s="33"/>
    </row>
    <row r="908153" spans="19:20">
      <c r="S908153" s="33"/>
      <c r="T908153" s="33"/>
    </row>
    <row r="908170" spans="19:20">
      <c r="S908170" s="33"/>
      <c r="T908170" s="33"/>
    </row>
    <row r="908187" spans="19:20">
      <c r="S908187" s="33"/>
      <c r="T908187" s="33"/>
    </row>
    <row r="908204" spans="19:20">
      <c r="S908204" s="33"/>
      <c r="T908204" s="33"/>
    </row>
    <row r="908221" spans="19:20">
      <c r="S908221" s="33"/>
      <c r="T908221" s="33"/>
    </row>
    <row r="908238" spans="19:20">
      <c r="S908238" s="33"/>
      <c r="T908238" s="33"/>
    </row>
    <row r="908255" spans="19:20">
      <c r="S908255" s="33"/>
      <c r="T908255" s="33"/>
    </row>
    <row r="908272" spans="19:20">
      <c r="S908272" s="33"/>
      <c r="T908272" s="33"/>
    </row>
    <row r="908289" spans="19:20">
      <c r="S908289" s="33"/>
      <c r="T908289" s="33"/>
    </row>
    <row r="908306" spans="19:20">
      <c r="S908306" s="33"/>
      <c r="T908306" s="33"/>
    </row>
    <row r="908323" spans="19:20">
      <c r="S908323" s="33"/>
      <c r="T908323" s="33"/>
    </row>
    <row r="908340" spans="19:20">
      <c r="S908340" s="33"/>
      <c r="T908340" s="33"/>
    </row>
    <row r="908357" spans="19:20">
      <c r="S908357" s="33"/>
      <c r="T908357" s="33"/>
    </row>
    <row r="908374" spans="19:20">
      <c r="S908374" s="33"/>
      <c r="T908374" s="33"/>
    </row>
    <row r="908391" spans="19:20">
      <c r="S908391" s="33"/>
      <c r="T908391" s="33"/>
    </row>
    <row r="908408" spans="19:20">
      <c r="S908408" s="33"/>
      <c r="T908408" s="33"/>
    </row>
    <row r="908425" spans="19:20">
      <c r="S908425" s="33"/>
      <c r="T908425" s="33"/>
    </row>
    <row r="908442" spans="19:20">
      <c r="S908442" s="33"/>
      <c r="T908442" s="33"/>
    </row>
    <row r="908459" spans="19:20">
      <c r="S908459" s="33"/>
      <c r="T908459" s="33"/>
    </row>
    <row r="908476" spans="19:20">
      <c r="S908476" s="33"/>
      <c r="T908476" s="33"/>
    </row>
    <row r="908493" spans="19:20">
      <c r="S908493" s="33"/>
      <c r="T908493" s="33"/>
    </row>
    <row r="908510" spans="19:20">
      <c r="S908510" s="33"/>
      <c r="T908510" s="33"/>
    </row>
    <row r="908527" spans="19:20">
      <c r="S908527" s="33"/>
      <c r="T908527" s="33"/>
    </row>
    <row r="908544" spans="19:20">
      <c r="S908544" s="33"/>
      <c r="T908544" s="33"/>
    </row>
    <row r="908561" spans="19:20">
      <c r="S908561" s="33"/>
      <c r="T908561" s="33"/>
    </row>
    <row r="908578" spans="19:20">
      <c r="S908578" s="33"/>
      <c r="T908578" s="33"/>
    </row>
    <row r="908595" spans="19:20">
      <c r="S908595" s="33"/>
      <c r="T908595" s="33"/>
    </row>
    <row r="908612" spans="19:20">
      <c r="S908612" s="33"/>
      <c r="T908612" s="33"/>
    </row>
    <row r="908629" spans="19:20">
      <c r="S908629" s="33"/>
      <c r="T908629" s="33"/>
    </row>
    <row r="908646" spans="19:20">
      <c r="S908646" s="33"/>
      <c r="T908646" s="33"/>
    </row>
    <row r="908663" spans="19:20">
      <c r="S908663" s="33"/>
      <c r="T908663" s="33"/>
    </row>
    <row r="908680" spans="19:20">
      <c r="S908680" s="33"/>
      <c r="T908680" s="33"/>
    </row>
    <row r="908697" spans="19:20">
      <c r="S908697" s="33"/>
      <c r="T908697" s="33"/>
    </row>
    <row r="908714" spans="19:20">
      <c r="S908714" s="33"/>
      <c r="T908714" s="33"/>
    </row>
    <row r="908731" spans="19:20">
      <c r="S908731" s="33"/>
      <c r="T908731" s="33"/>
    </row>
    <row r="908748" spans="19:20">
      <c r="S908748" s="33"/>
      <c r="T908748" s="33"/>
    </row>
    <row r="908765" spans="19:20">
      <c r="S908765" s="33"/>
      <c r="T908765" s="33"/>
    </row>
    <row r="908782" spans="19:20">
      <c r="S908782" s="33"/>
      <c r="T908782" s="33"/>
    </row>
    <row r="908799" spans="19:20">
      <c r="S908799" s="33"/>
      <c r="T908799" s="33"/>
    </row>
    <row r="908816" spans="19:20">
      <c r="S908816" s="33"/>
      <c r="T908816" s="33"/>
    </row>
    <row r="908833" spans="19:20">
      <c r="S908833" s="33"/>
      <c r="T908833" s="33"/>
    </row>
    <row r="908850" spans="19:20">
      <c r="S908850" s="33"/>
      <c r="T908850" s="33"/>
    </row>
    <row r="908867" spans="19:20">
      <c r="S908867" s="33"/>
      <c r="T908867" s="33"/>
    </row>
    <row r="908884" spans="19:20">
      <c r="S908884" s="33"/>
      <c r="T908884" s="33"/>
    </row>
    <row r="908901" spans="19:20">
      <c r="S908901" s="33"/>
      <c r="T908901" s="33"/>
    </row>
    <row r="908918" spans="19:20">
      <c r="S908918" s="33"/>
      <c r="T908918" s="33"/>
    </row>
    <row r="908935" spans="19:20">
      <c r="S908935" s="33"/>
      <c r="T908935" s="33"/>
    </row>
    <row r="908952" spans="19:20">
      <c r="S908952" s="33"/>
      <c r="T908952" s="33"/>
    </row>
    <row r="908969" spans="19:20">
      <c r="S908969" s="33"/>
      <c r="T908969" s="33"/>
    </row>
    <row r="908986" spans="19:20">
      <c r="S908986" s="33"/>
      <c r="T908986" s="33"/>
    </row>
    <row r="909003" spans="19:20">
      <c r="S909003" s="33"/>
      <c r="T909003" s="33"/>
    </row>
    <row r="909020" spans="19:20">
      <c r="S909020" s="33"/>
      <c r="T909020" s="33"/>
    </row>
    <row r="909037" spans="19:20">
      <c r="S909037" s="33"/>
      <c r="T909037" s="33"/>
    </row>
    <row r="909054" spans="19:20">
      <c r="S909054" s="33"/>
      <c r="T909054" s="33"/>
    </row>
    <row r="909071" spans="19:20">
      <c r="S909071" s="33"/>
      <c r="T909071" s="33"/>
    </row>
    <row r="909088" spans="19:20">
      <c r="S909088" s="33"/>
      <c r="T909088" s="33"/>
    </row>
    <row r="909105" spans="19:20">
      <c r="S909105" s="33"/>
      <c r="T909105" s="33"/>
    </row>
    <row r="909122" spans="19:20">
      <c r="S909122" s="33"/>
      <c r="T909122" s="33"/>
    </row>
    <row r="909139" spans="19:20">
      <c r="S909139" s="33"/>
      <c r="T909139" s="33"/>
    </row>
    <row r="909156" spans="19:20">
      <c r="S909156" s="33"/>
      <c r="T909156" s="33"/>
    </row>
    <row r="909173" spans="19:20">
      <c r="S909173" s="33"/>
      <c r="T909173" s="33"/>
    </row>
    <row r="909190" spans="19:20">
      <c r="S909190" s="33"/>
      <c r="T909190" s="33"/>
    </row>
    <row r="909207" spans="19:20">
      <c r="S909207" s="33"/>
      <c r="T909207" s="33"/>
    </row>
    <row r="909224" spans="19:20">
      <c r="S909224" s="33"/>
      <c r="T909224" s="33"/>
    </row>
    <row r="909241" spans="19:20">
      <c r="S909241" s="33"/>
      <c r="T909241" s="33"/>
    </row>
    <row r="909258" spans="19:20">
      <c r="S909258" s="33"/>
      <c r="T909258" s="33"/>
    </row>
    <row r="909275" spans="19:20">
      <c r="S909275" s="33"/>
      <c r="T909275" s="33"/>
    </row>
    <row r="909292" spans="19:20">
      <c r="S909292" s="33"/>
      <c r="T909292" s="33"/>
    </row>
    <row r="909309" spans="19:20">
      <c r="S909309" s="33"/>
      <c r="T909309" s="33"/>
    </row>
    <row r="909326" spans="19:20">
      <c r="S909326" s="33"/>
      <c r="T909326" s="33"/>
    </row>
    <row r="909343" spans="19:20">
      <c r="S909343" s="33"/>
      <c r="T909343" s="33"/>
    </row>
    <row r="909360" spans="19:20">
      <c r="S909360" s="33"/>
      <c r="T909360" s="33"/>
    </row>
    <row r="909377" spans="19:20">
      <c r="S909377" s="33"/>
      <c r="T909377" s="33"/>
    </row>
    <row r="909394" spans="19:20">
      <c r="S909394" s="33"/>
      <c r="T909394" s="33"/>
    </row>
    <row r="909411" spans="19:20">
      <c r="S909411" s="33"/>
      <c r="T909411" s="33"/>
    </row>
    <row r="909428" spans="19:20">
      <c r="S909428" s="33"/>
      <c r="T909428" s="33"/>
    </row>
    <row r="909445" spans="19:20">
      <c r="S909445" s="33"/>
      <c r="T909445" s="33"/>
    </row>
    <row r="909462" spans="19:20">
      <c r="S909462" s="33"/>
      <c r="T909462" s="33"/>
    </row>
    <row r="909479" spans="19:20">
      <c r="S909479" s="33"/>
      <c r="T909479" s="33"/>
    </row>
    <row r="909496" spans="19:20">
      <c r="S909496" s="33"/>
      <c r="T909496" s="33"/>
    </row>
    <row r="909513" spans="19:20">
      <c r="S909513" s="33"/>
      <c r="T909513" s="33"/>
    </row>
    <row r="909530" spans="19:20">
      <c r="S909530" s="33"/>
      <c r="T909530" s="33"/>
    </row>
    <row r="909547" spans="19:20">
      <c r="S909547" s="33"/>
      <c r="T909547" s="33"/>
    </row>
    <row r="909564" spans="19:20">
      <c r="S909564" s="33"/>
      <c r="T909564" s="33"/>
    </row>
    <row r="909581" spans="19:20">
      <c r="S909581" s="33"/>
      <c r="T909581" s="33"/>
    </row>
    <row r="909598" spans="19:20">
      <c r="S909598" s="33"/>
      <c r="T909598" s="33"/>
    </row>
    <row r="909615" spans="19:20">
      <c r="S909615" s="33"/>
      <c r="T909615" s="33"/>
    </row>
    <row r="909632" spans="19:20">
      <c r="S909632" s="33"/>
      <c r="T909632" s="33"/>
    </row>
    <row r="909649" spans="19:20">
      <c r="S909649" s="33"/>
      <c r="T909649" s="33"/>
    </row>
    <row r="909666" spans="19:20">
      <c r="S909666" s="33"/>
      <c r="T909666" s="33"/>
    </row>
    <row r="909683" spans="19:20">
      <c r="S909683" s="33"/>
      <c r="T909683" s="33"/>
    </row>
    <row r="909700" spans="19:20">
      <c r="S909700" s="33"/>
      <c r="T909700" s="33"/>
    </row>
    <row r="909717" spans="19:20">
      <c r="S909717" s="33"/>
      <c r="T909717" s="33"/>
    </row>
    <row r="909734" spans="19:20">
      <c r="S909734" s="33"/>
      <c r="T909734" s="33"/>
    </row>
    <row r="909751" spans="19:20">
      <c r="S909751" s="33"/>
      <c r="T909751" s="33"/>
    </row>
    <row r="909768" spans="19:20">
      <c r="S909768" s="33"/>
      <c r="T909768" s="33"/>
    </row>
    <row r="909785" spans="19:20">
      <c r="S909785" s="33"/>
      <c r="T909785" s="33"/>
    </row>
    <row r="909802" spans="19:20">
      <c r="S909802" s="33"/>
      <c r="T909802" s="33"/>
    </row>
    <row r="909819" spans="19:20">
      <c r="S909819" s="33"/>
      <c r="T909819" s="33"/>
    </row>
    <row r="909836" spans="19:20">
      <c r="S909836" s="33"/>
      <c r="T909836" s="33"/>
    </row>
    <row r="909853" spans="19:20">
      <c r="S909853" s="33"/>
      <c r="T909853" s="33"/>
    </row>
    <row r="909870" spans="19:20">
      <c r="S909870" s="33"/>
      <c r="T909870" s="33"/>
    </row>
    <row r="909887" spans="19:20">
      <c r="S909887" s="33"/>
      <c r="T909887" s="33"/>
    </row>
    <row r="909904" spans="19:20">
      <c r="S909904" s="33"/>
      <c r="T909904" s="33"/>
    </row>
    <row r="909921" spans="19:20">
      <c r="S909921" s="33"/>
      <c r="T909921" s="33"/>
    </row>
    <row r="909938" spans="19:20">
      <c r="S909938" s="33"/>
      <c r="T909938" s="33"/>
    </row>
    <row r="909955" spans="19:20">
      <c r="S909955" s="33"/>
      <c r="T909955" s="33"/>
    </row>
    <row r="909972" spans="19:20">
      <c r="S909972" s="33"/>
      <c r="T909972" s="33"/>
    </row>
    <row r="909989" spans="19:20">
      <c r="S909989" s="33"/>
      <c r="T909989" s="33"/>
    </row>
    <row r="910006" spans="19:20">
      <c r="S910006" s="33"/>
      <c r="T910006" s="33"/>
    </row>
    <row r="910023" spans="19:20">
      <c r="S910023" s="33"/>
      <c r="T910023" s="33"/>
    </row>
    <row r="910040" spans="19:20">
      <c r="S910040" s="33"/>
      <c r="T910040" s="33"/>
    </row>
    <row r="910057" spans="19:20">
      <c r="S910057" s="33"/>
      <c r="T910057" s="33"/>
    </row>
    <row r="910074" spans="19:20">
      <c r="S910074" s="33"/>
      <c r="T910074" s="33"/>
    </row>
    <row r="910091" spans="19:20">
      <c r="S910091" s="33"/>
      <c r="T910091" s="33"/>
    </row>
    <row r="910108" spans="19:20">
      <c r="S910108" s="33"/>
      <c r="T910108" s="33"/>
    </row>
    <row r="910125" spans="19:20">
      <c r="S910125" s="33"/>
      <c r="T910125" s="33"/>
    </row>
    <row r="910142" spans="19:20">
      <c r="S910142" s="33"/>
      <c r="T910142" s="33"/>
    </row>
    <row r="910159" spans="19:20">
      <c r="S910159" s="33"/>
      <c r="T910159" s="33"/>
    </row>
    <row r="910176" spans="19:20">
      <c r="S910176" s="33"/>
      <c r="T910176" s="33"/>
    </row>
    <row r="910193" spans="19:20">
      <c r="S910193" s="33"/>
      <c r="T910193" s="33"/>
    </row>
    <row r="910210" spans="19:20">
      <c r="S910210" s="33"/>
      <c r="T910210" s="33"/>
    </row>
    <row r="910227" spans="19:20">
      <c r="S910227" s="33"/>
      <c r="T910227" s="33"/>
    </row>
    <row r="910244" spans="19:20">
      <c r="S910244" s="33"/>
      <c r="T910244" s="33"/>
    </row>
    <row r="910261" spans="19:20">
      <c r="S910261" s="33"/>
      <c r="T910261" s="33"/>
    </row>
    <row r="910278" spans="19:20">
      <c r="S910278" s="33"/>
      <c r="T910278" s="33"/>
    </row>
    <row r="910295" spans="19:20">
      <c r="S910295" s="33"/>
      <c r="T910295" s="33"/>
    </row>
    <row r="910312" spans="19:20">
      <c r="S910312" s="33"/>
      <c r="T910312" s="33"/>
    </row>
    <row r="910329" spans="19:20">
      <c r="S910329" s="33"/>
      <c r="T910329" s="33"/>
    </row>
    <row r="910346" spans="19:20">
      <c r="S910346" s="33"/>
      <c r="T910346" s="33"/>
    </row>
    <row r="910363" spans="19:20">
      <c r="S910363" s="33"/>
      <c r="T910363" s="33"/>
    </row>
    <row r="910380" spans="19:20">
      <c r="S910380" s="33"/>
      <c r="T910380" s="33"/>
    </row>
    <row r="910397" spans="19:20">
      <c r="S910397" s="33"/>
      <c r="T910397" s="33"/>
    </row>
    <row r="910414" spans="19:20">
      <c r="S910414" s="33"/>
      <c r="T910414" s="33"/>
    </row>
    <row r="910431" spans="19:20">
      <c r="S910431" s="33"/>
      <c r="T910431" s="33"/>
    </row>
    <row r="910448" spans="19:20">
      <c r="S910448" s="33"/>
      <c r="T910448" s="33"/>
    </row>
    <row r="910465" spans="19:20">
      <c r="S910465" s="33"/>
      <c r="T910465" s="33"/>
    </row>
    <row r="910482" spans="19:20">
      <c r="S910482" s="33"/>
      <c r="T910482" s="33"/>
    </row>
    <row r="910499" spans="19:20">
      <c r="S910499" s="33"/>
      <c r="T910499" s="33"/>
    </row>
    <row r="910516" spans="19:20">
      <c r="S910516" s="33"/>
      <c r="T910516" s="33"/>
    </row>
    <row r="910533" spans="19:20">
      <c r="S910533" s="33"/>
      <c r="T910533" s="33"/>
    </row>
    <row r="910550" spans="19:20">
      <c r="S910550" s="33"/>
      <c r="T910550" s="33"/>
    </row>
    <row r="910567" spans="19:20">
      <c r="S910567" s="33"/>
      <c r="T910567" s="33"/>
    </row>
    <row r="910584" spans="19:20">
      <c r="S910584" s="33"/>
      <c r="T910584" s="33"/>
    </row>
    <row r="910601" spans="19:20">
      <c r="S910601" s="33"/>
      <c r="T910601" s="33"/>
    </row>
    <row r="910618" spans="19:20">
      <c r="S910618" s="33"/>
      <c r="T910618" s="33"/>
    </row>
    <row r="910635" spans="19:20">
      <c r="S910635" s="33"/>
      <c r="T910635" s="33"/>
    </row>
    <row r="910652" spans="19:20">
      <c r="S910652" s="33"/>
      <c r="T910652" s="33"/>
    </row>
    <row r="910669" spans="19:20">
      <c r="S910669" s="33"/>
      <c r="T910669" s="33"/>
    </row>
    <row r="910686" spans="19:20">
      <c r="S910686" s="33"/>
      <c r="T910686" s="33"/>
    </row>
    <row r="910703" spans="19:20">
      <c r="S910703" s="33"/>
      <c r="T910703" s="33"/>
    </row>
    <row r="910720" spans="19:20">
      <c r="S910720" s="33"/>
      <c r="T910720" s="33"/>
    </row>
    <row r="910737" spans="19:20">
      <c r="S910737" s="33"/>
      <c r="T910737" s="33"/>
    </row>
    <row r="910754" spans="19:20">
      <c r="S910754" s="33"/>
      <c r="T910754" s="33"/>
    </row>
    <row r="910771" spans="19:20">
      <c r="S910771" s="33"/>
      <c r="T910771" s="33"/>
    </row>
    <row r="910788" spans="19:20">
      <c r="S910788" s="33"/>
      <c r="T910788" s="33"/>
    </row>
    <row r="910805" spans="19:20">
      <c r="S910805" s="33"/>
      <c r="T910805" s="33"/>
    </row>
    <row r="910822" spans="19:20">
      <c r="S910822" s="33"/>
      <c r="T910822" s="33"/>
    </row>
    <row r="910839" spans="19:20">
      <c r="S910839" s="33"/>
      <c r="T910839" s="33"/>
    </row>
    <row r="910856" spans="19:20">
      <c r="S910856" s="33"/>
      <c r="T910856" s="33"/>
    </row>
    <row r="910873" spans="19:20">
      <c r="S910873" s="33"/>
      <c r="T910873" s="33"/>
    </row>
    <row r="910890" spans="19:20">
      <c r="S910890" s="33"/>
      <c r="T910890" s="33"/>
    </row>
    <row r="910907" spans="19:20">
      <c r="S910907" s="33"/>
      <c r="T910907" s="33"/>
    </row>
    <row r="910924" spans="19:20">
      <c r="S910924" s="33"/>
      <c r="T910924" s="33"/>
    </row>
    <row r="910941" spans="19:20">
      <c r="S910941" s="33"/>
      <c r="T910941" s="33"/>
    </row>
    <row r="910958" spans="19:20">
      <c r="S910958" s="33"/>
      <c r="T910958" s="33"/>
    </row>
    <row r="910975" spans="19:20">
      <c r="S910975" s="33"/>
      <c r="T910975" s="33"/>
    </row>
    <row r="910992" spans="19:20">
      <c r="S910992" s="33"/>
      <c r="T910992" s="33"/>
    </row>
    <row r="911009" spans="19:20">
      <c r="S911009" s="33"/>
      <c r="T911009" s="33"/>
    </row>
    <row r="911026" spans="19:20">
      <c r="S911026" s="33"/>
      <c r="T911026" s="33"/>
    </row>
    <row r="911043" spans="19:20">
      <c r="S911043" s="33"/>
      <c r="T911043" s="33"/>
    </row>
    <row r="911060" spans="19:20">
      <c r="S911060" s="33"/>
      <c r="T911060" s="33"/>
    </row>
    <row r="911077" spans="19:20">
      <c r="S911077" s="33"/>
      <c r="T911077" s="33"/>
    </row>
    <row r="911094" spans="19:20">
      <c r="S911094" s="33"/>
      <c r="T911094" s="33"/>
    </row>
    <row r="911111" spans="19:20">
      <c r="S911111" s="33"/>
      <c r="T911111" s="33"/>
    </row>
    <row r="911128" spans="19:20">
      <c r="S911128" s="33"/>
      <c r="T911128" s="33"/>
    </row>
    <row r="911145" spans="19:20">
      <c r="S911145" s="33"/>
      <c r="T911145" s="33"/>
    </row>
    <row r="911162" spans="19:20">
      <c r="S911162" s="33"/>
      <c r="T911162" s="33"/>
    </row>
    <row r="911179" spans="19:20">
      <c r="S911179" s="33"/>
      <c r="T911179" s="33"/>
    </row>
    <row r="911196" spans="19:20">
      <c r="S911196" s="33"/>
      <c r="T911196" s="33"/>
    </row>
    <row r="911213" spans="19:20">
      <c r="S911213" s="33"/>
      <c r="T911213" s="33"/>
    </row>
    <row r="911230" spans="19:20">
      <c r="S911230" s="33"/>
      <c r="T911230" s="33"/>
    </row>
    <row r="911247" spans="19:20">
      <c r="S911247" s="33"/>
      <c r="T911247" s="33"/>
    </row>
    <row r="911264" spans="19:20">
      <c r="S911264" s="33"/>
      <c r="T911264" s="33"/>
    </row>
    <row r="911281" spans="19:20">
      <c r="S911281" s="33"/>
      <c r="T911281" s="33"/>
    </row>
    <row r="911298" spans="19:20">
      <c r="S911298" s="33"/>
      <c r="T911298" s="33"/>
    </row>
    <row r="911315" spans="19:20">
      <c r="S911315" s="33"/>
      <c r="T911315" s="33"/>
    </row>
    <row r="911332" spans="19:20">
      <c r="S911332" s="33"/>
      <c r="T911332" s="33"/>
    </row>
    <row r="911349" spans="19:20">
      <c r="S911349" s="33"/>
      <c r="T911349" s="33"/>
    </row>
    <row r="911366" spans="19:20">
      <c r="S911366" s="33"/>
      <c r="T911366" s="33"/>
    </row>
    <row r="911383" spans="19:20">
      <c r="S911383" s="33"/>
      <c r="T911383" s="33"/>
    </row>
    <row r="911400" spans="19:20">
      <c r="S911400" s="33"/>
      <c r="T911400" s="33"/>
    </row>
    <row r="911417" spans="19:20">
      <c r="S911417" s="33"/>
      <c r="T911417" s="33"/>
    </row>
    <row r="911434" spans="19:20">
      <c r="S911434" s="33"/>
      <c r="T911434" s="33"/>
    </row>
    <row r="911451" spans="19:20">
      <c r="S911451" s="33"/>
      <c r="T911451" s="33"/>
    </row>
    <row r="911468" spans="19:20">
      <c r="S911468" s="33"/>
      <c r="T911468" s="33"/>
    </row>
    <row r="911485" spans="19:20">
      <c r="S911485" s="33"/>
      <c r="T911485" s="33"/>
    </row>
    <row r="911502" spans="19:20">
      <c r="S911502" s="33"/>
      <c r="T911502" s="33"/>
    </row>
    <row r="911519" spans="19:20">
      <c r="S911519" s="33"/>
      <c r="T911519" s="33"/>
    </row>
    <row r="911536" spans="19:20">
      <c r="S911536" s="33"/>
      <c r="T911536" s="33"/>
    </row>
    <row r="911553" spans="19:20">
      <c r="S911553" s="33"/>
      <c r="T911553" s="33"/>
    </row>
    <row r="911570" spans="19:20">
      <c r="S911570" s="33"/>
      <c r="T911570" s="33"/>
    </row>
    <row r="911587" spans="19:20">
      <c r="S911587" s="33"/>
      <c r="T911587" s="33"/>
    </row>
    <row r="911604" spans="19:20">
      <c r="S911604" s="33"/>
      <c r="T911604" s="33"/>
    </row>
    <row r="911621" spans="19:20">
      <c r="S911621" s="33"/>
      <c r="T911621" s="33"/>
    </row>
    <row r="911638" spans="19:20">
      <c r="S911638" s="33"/>
      <c r="T911638" s="33"/>
    </row>
    <row r="911655" spans="19:20">
      <c r="S911655" s="33"/>
      <c r="T911655" s="33"/>
    </row>
    <row r="911672" spans="19:20">
      <c r="S911672" s="33"/>
      <c r="T911672" s="33"/>
    </row>
    <row r="911689" spans="19:20">
      <c r="S911689" s="33"/>
      <c r="T911689" s="33"/>
    </row>
    <row r="911706" spans="19:20">
      <c r="S911706" s="33"/>
      <c r="T911706" s="33"/>
    </row>
    <row r="911723" spans="19:20">
      <c r="S911723" s="33"/>
      <c r="T911723" s="33"/>
    </row>
    <row r="911740" spans="19:20">
      <c r="S911740" s="33"/>
      <c r="T911740" s="33"/>
    </row>
    <row r="911757" spans="19:20">
      <c r="S911757" s="33"/>
      <c r="T911757" s="33"/>
    </row>
    <row r="911774" spans="19:20">
      <c r="S911774" s="33"/>
      <c r="T911774" s="33"/>
    </row>
    <row r="911791" spans="19:20">
      <c r="S911791" s="33"/>
      <c r="T911791" s="33"/>
    </row>
    <row r="911808" spans="19:20">
      <c r="S911808" s="33"/>
      <c r="T911808" s="33"/>
    </row>
    <row r="911825" spans="19:20">
      <c r="S911825" s="33"/>
      <c r="T911825" s="33"/>
    </row>
    <row r="911842" spans="19:20">
      <c r="S911842" s="33"/>
      <c r="T911842" s="33"/>
    </row>
    <row r="911859" spans="19:20">
      <c r="S911859" s="33"/>
      <c r="T911859" s="33"/>
    </row>
    <row r="911876" spans="19:20">
      <c r="S911876" s="33"/>
      <c r="T911876" s="33"/>
    </row>
    <row r="911893" spans="19:20">
      <c r="S911893" s="33"/>
      <c r="T911893" s="33"/>
    </row>
    <row r="911910" spans="19:20">
      <c r="S911910" s="33"/>
      <c r="T911910" s="33"/>
    </row>
    <row r="911927" spans="19:20">
      <c r="S911927" s="33"/>
      <c r="T911927" s="33"/>
    </row>
    <row r="911944" spans="19:20">
      <c r="S911944" s="33"/>
      <c r="T911944" s="33"/>
    </row>
    <row r="911961" spans="19:20">
      <c r="S911961" s="33"/>
      <c r="T911961" s="33"/>
    </row>
    <row r="911978" spans="19:20">
      <c r="S911978" s="33"/>
      <c r="T911978" s="33"/>
    </row>
    <row r="911995" spans="19:20">
      <c r="S911995" s="33"/>
      <c r="T911995" s="33"/>
    </row>
    <row r="912012" spans="19:20">
      <c r="S912012" s="33"/>
      <c r="T912012" s="33"/>
    </row>
    <row r="912029" spans="19:20">
      <c r="S912029" s="33"/>
      <c r="T912029" s="33"/>
    </row>
    <row r="912046" spans="19:20">
      <c r="S912046" s="33"/>
      <c r="T912046" s="33"/>
    </row>
    <row r="912063" spans="19:20">
      <c r="S912063" s="33"/>
      <c r="T912063" s="33"/>
    </row>
    <row r="912080" spans="19:20">
      <c r="S912080" s="33"/>
      <c r="T912080" s="33"/>
    </row>
    <row r="912097" spans="19:20">
      <c r="S912097" s="33"/>
      <c r="T912097" s="33"/>
    </row>
    <row r="912114" spans="19:20">
      <c r="S912114" s="33"/>
      <c r="T912114" s="33"/>
    </row>
    <row r="912131" spans="19:20">
      <c r="S912131" s="33"/>
      <c r="T912131" s="33"/>
    </row>
    <row r="912148" spans="19:20">
      <c r="S912148" s="33"/>
      <c r="T912148" s="33"/>
    </row>
    <row r="912165" spans="19:20">
      <c r="S912165" s="33"/>
      <c r="T912165" s="33"/>
    </row>
    <row r="912182" spans="19:20">
      <c r="S912182" s="33"/>
      <c r="T912182" s="33"/>
    </row>
    <row r="912199" spans="19:20">
      <c r="S912199" s="33"/>
      <c r="T912199" s="33"/>
    </row>
    <row r="912216" spans="19:20">
      <c r="S912216" s="33"/>
      <c r="T912216" s="33"/>
    </row>
    <row r="912233" spans="19:20">
      <c r="S912233" s="33"/>
      <c r="T912233" s="33"/>
    </row>
    <row r="912250" spans="19:20">
      <c r="S912250" s="33"/>
      <c r="T912250" s="33"/>
    </row>
    <row r="912267" spans="19:20">
      <c r="S912267" s="33"/>
      <c r="T912267" s="33"/>
    </row>
    <row r="912284" spans="19:20">
      <c r="S912284" s="33"/>
      <c r="T912284" s="33"/>
    </row>
    <row r="912301" spans="19:20">
      <c r="S912301" s="33"/>
      <c r="T912301" s="33"/>
    </row>
    <row r="912318" spans="19:20">
      <c r="S912318" s="33"/>
      <c r="T912318" s="33"/>
    </row>
    <row r="912335" spans="19:20">
      <c r="S912335" s="33"/>
      <c r="T912335" s="33"/>
    </row>
    <row r="912352" spans="19:20">
      <c r="S912352" s="33"/>
      <c r="T912352" s="33"/>
    </row>
    <row r="912369" spans="19:20">
      <c r="S912369" s="33"/>
      <c r="T912369" s="33"/>
    </row>
    <row r="912386" spans="19:20">
      <c r="S912386" s="33"/>
      <c r="T912386" s="33"/>
    </row>
    <row r="912403" spans="19:20">
      <c r="S912403" s="33"/>
      <c r="T912403" s="33"/>
    </row>
    <row r="912420" spans="19:20">
      <c r="S912420" s="33"/>
      <c r="T912420" s="33"/>
    </row>
    <row r="912437" spans="19:20">
      <c r="S912437" s="33"/>
      <c r="T912437" s="33"/>
    </row>
    <row r="912454" spans="19:20">
      <c r="S912454" s="33"/>
      <c r="T912454" s="33"/>
    </row>
    <row r="912471" spans="19:20">
      <c r="S912471" s="33"/>
      <c r="T912471" s="33"/>
    </row>
    <row r="912488" spans="19:20">
      <c r="S912488" s="33"/>
      <c r="T912488" s="33"/>
    </row>
    <row r="912505" spans="19:20">
      <c r="S912505" s="33"/>
      <c r="T912505" s="33"/>
    </row>
    <row r="912522" spans="19:20">
      <c r="S912522" s="33"/>
      <c r="T912522" s="33"/>
    </row>
    <row r="912539" spans="19:20">
      <c r="S912539" s="33"/>
      <c r="T912539" s="33"/>
    </row>
    <row r="912556" spans="19:20">
      <c r="S912556" s="33"/>
      <c r="T912556" s="33"/>
    </row>
    <row r="912573" spans="19:20">
      <c r="S912573" s="33"/>
      <c r="T912573" s="33"/>
    </row>
    <row r="912590" spans="19:20">
      <c r="S912590" s="33"/>
      <c r="T912590" s="33"/>
    </row>
    <row r="912607" spans="19:20">
      <c r="S912607" s="33"/>
      <c r="T912607" s="33"/>
    </row>
    <row r="912624" spans="19:20">
      <c r="S912624" s="33"/>
      <c r="T912624" s="33"/>
    </row>
    <row r="912641" spans="19:20">
      <c r="S912641" s="33"/>
      <c r="T912641" s="33"/>
    </row>
    <row r="912658" spans="19:20">
      <c r="S912658" s="33"/>
      <c r="T912658" s="33"/>
    </row>
    <row r="912675" spans="19:20">
      <c r="S912675" s="33"/>
      <c r="T912675" s="33"/>
    </row>
    <row r="912692" spans="19:20">
      <c r="S912692" s="33"/>
      <c r="T912692" s="33"/>
    </row>
    <row r="912709" spans="19:20">
      <c r="S912709" s="33"/>
      <c r="T912709" s="33"/>
    </row>
    <row r="912726" spans="19:20">
      <c r="S912726" s="33"/>
      <c r="T912726" s="33"/>
    </row>
    <row r="912743" spans="19:20">
      <c r="S912743" s="33"/>
      <c r="T912743" s="33"/>
    </row>
    <row r="912760" spans="19:20">
      <c r="S912760" s="33"/>
      <c r="T912760" s="33"/>
    </row>
    <row r="912777" spans="19:20">
      <c r="S912777" s="33"/>
      <c r="T912777" s="33"/>
    </row>
    <row r="912794" spans="19:20">
      <c r="S912794" s="33"/>
      <c r="T912794" s="33"/>
    </row>
    <row r="912811" spans="19:20">
      <c r="S912811" s="33"/>
      <c r="T912811" s="33"/>
    </row>
    <row r="912828" spans="19:20">
      <c r="S912828" s="33"/>
      <c r="T912828" s="33"/>
    </row>
    <row r="912845" spans="19:20">
      <c r="S912845" s="33"/>
      <c r="T912845" s="33"/>
    </row>
    <row r="912862" spans="19:20">
      <c r="S912862" s="33"/>
      <c r="T912862" s="33"/>
    </row>
    <row r="912879" spans="19:20">
      <c r="S912879" s="33"/>
      <c r="T912879" s="33"/>
    </row>
    <row r="912896" spans="19:20">
      <c r="S912896" s="33"/>
      <c r="T912896" s="33"/>
    </row>
    <row r="912913" spans="19:20">
      <c r="S912913" s="33"/>
      <c r="T912913" s="33"/>
    </row>
    <row r="912930" spans="19:20">
      <c r="S912930" s="33"/>
      <c r="T912930" s="33"/>
    </row>
    <row r="912947" spans="19:20">
      <c r="S912947" s="33"/>
      <c r="T912947" s="33"/>
    </row>
    <row r="912964" spans="19:20">
      <c r="S912964" s="33"/>
      <c r="T912964" s="33"/>
    </row>
    <row r="912981" spans="19:20">
      <c r="S912981" s="33"/>
      <c r="T912981" s="33"/>
    </row>
    <row r="912998" spans="19:20">
      <c r="S912998" s="33"/>
      <c r="T912998" s="33"/>
    </row>
    <row r="913015" spans="19:20">
      <c r="S913015" s="33"/>
      <c r="T913015" s="33"/>
    </row>
    <row r="913032" spans="19:20">
      <c r="S913032" s="33"/>
      <c r="T913032" s="33"/>
    </row>
    <row r="913049" spans="19:20">
      <c r="S913049" s="33"/>
      <c r="T913049" s="33"/>
    </row>
    <row r="913066" spans="19:20">
      <c r="S913066" s="33"/>
      <c r="T913066" s="33"/>
    </row>
    <row r="913083" spans="19:20">
      <c r="S913083" s="33"/>
      <c r="T913083" s="33"/>
    </row>
    <row r="913100" spans="19:20">
      <c r="S913100" s="33"/>
      <c r="T913100" s="33"/>
    </row>
    <row r="913117" spans="19:20">
      <c r="S913117" s="33"/>
      <c r="T913117" s="33"/>
    </row>
    <row r="913134" spans="19:20">
      <c r="S913134" s="33"/>
      <c r="T913134" s="33"/>
    </row>
    <row r="913151" spans="19:20">
      <c r="S913151" s="33"/>
      <c r="T913151" s="33"/>
    </row>
    <row r="913168" spans="19:20">
      <c r="S913168" s="33"/>
      <c r="T913168" s="33"/>
    </row>
    <row r="913185" spans="19:20">
      <c r="S913185" s="33"/>
      <c r="T913185" s="33"/>
    </row>
    <row r="913202" spans="19:20">
      <c r="S913202" s="33"/>
      <c r="T913202" s="33"/>
    </row>
    <row r="913219" spans="19:20">
      <c r="S913219" s="33"/>
      <c r="T913219" s="33"/>
    </row>
    <row r="913236" spans="19:20">
      <c r="S913236" s="33"/>
      <c r="T913236" s="33"/>
    </row>
    <row r="913253" spans="19:20">
      <c r="S913253" s="33"/>
      <c r="T913253" s="33"/>
    </row>
    <row r="913270" spans="19:20">
      <c r="S913270" s="33"/>
      <c r="T913270" s="33"/>
    </row>
    <row r="913287" spans="19:20">
      <c r="S913287" s="33"/>
      <c r="T913287" s="33"/>
    </row>
    <row r="913304" spans="19:20">
      <c r="S913304" s="33"/>
      <c r="T913304" s="33"/>
    </row>
    <row r="913321" spans="19:20">
      <c r="S913321" s="33"/>
      <c r="T913321" s="33"/>
    </row>
    <row r="913338" spans="19:20">
      <c r="S913338" s="33"/>
      <c r="T913338" s="33"/>
    </row>
    <row r="913355" spans="19:20">
      <c r="S913355" s="33"/>
      <c r="T913355" s="33"/>
    </row>
    <row r="913372" spans="19:20">
      <c r="S913372" s="33"/>
      <c r="T913372" s="33"/>
    </row>
    <row r="913389" spans="19:20">
      <c r="S913389" s="33"/>
      <c r="T913389" s="33"/>
    </row>
    <row r="913406" spans="19:20">
      <c r="S913406" s="33"/>
      <c r="T913406" s="33"/>
    </row>
    <row r="913423" spans="19:20">
      <c r="S913423" s="33"/>
      <c r="T913423" s="33"/>
    </row>
    <row r="913440" spans="19:20">
      <c r="S913440" s="33"/>
      <c r="T913440" s="33"/>
    </row>
    <row r="913457" spans="19:20">
      <c r="S913457" s="33"/>
      <c r="T913457" s="33"/>
    </row>
    <row r="913474" spans="19:20">
      <c r="S913474" s="33"/>
      <c r="T913474" s="33"/>
    </row>
    <row r="913491" spans="19:20">
      <c r="S913491" s="33"/>
      <c r="T913491" s="33"/>
    </row>
    <row r="913508" spans="19:20">
      <c r="S913508" s="33"/>
      <c r="T913508" s="33"/>
    </row>
    <row r="913525" spans="19:20">
      <c r="S913525" s="33"/>
      <c r="T913525" s="33"/>
    </row>
    <row r="913542" spans="19:20">
      <c r="S913542" s="33"/>
      <c r="T913542" s="33"/>
    </row>
    <row r="913559" spans="19:20">
      <c r="S913559" s="33"/>
      <c r="T913559" s="33"/>
    </row>
    <row r="913576" spans="19:20">
      <c r="S913576" s="33"/>
      <c r="T913576" s="33"/>
    </row>
    <row r="913593" spans="19:20">
      <c r="S913593" s="33"/>
      <c r="T913593" s="33"/>
    </row>
    <row r="913610" spans="19:20">
      <c r="S913610" s="33"/>
      <c r="T913610" s="33"/>
    </row>
    <row r="913627" spans="19:20">
      <c r="S913627" s="33"/>
      <c r="T913627" s="33"/>
    </row>
    <row r="913644" spans="19:20">
      <c r="S913644" s="33"/>
      <c r="T913644" s="33"/>
    </row>
    <row r="913661" spans="19:20">
      <c r="S913661" s="33"/>
      <c r="T913661" s="33"/>
    </row>
    <row r="913678" spans="19:20">
      <c r="S913678" s="33"/>
      <c r="T913678" s="33"/>
    </row>
    <row r="913695" spans="19:20">
      <c r="S913695" s="33"/>
      <c r="T913695" s="33"/>
    </row>
    <row r="913712" spans="19:20">
      <c r="S913712" s="33"/>
      <c r="T913712" s="33"/>
    </row>
    <row r="913729" spans="19:20">
      <c r="S913729" s="33"/>
      <c r="T913729" s="33"/>
    </row>
    <row r="913746" spans="19:20">
      <c r="S913746" s="33"/>
      <c r="T913746" s="33"/>
    </row>
    <row r="913763" spans="19:20">
      <c r="S913763" s="33"/>
      <c r="T913763" s="33"/>
    </row>
    <row r="913780" spans="19:20">
      <c r="S913780" s="33"/>
      <c r="T913780" s="33"/>
    </row>
    <row r="913797" spans="19:20">
      <c r="S913797" s="33"/>
      <c r="T913797" s="33"/>
    </row>
    <row r="913814" spans="19:20">
      <c r="S913814" s="33"/>
      <c r="T913814" s="33"/>
    </row>
    <row r="913831" spans="19:20">
      <c r="S913831" s="33"/>
      <c r="T913831" s="33"/>
    </row>
    <row r="913848" spans="19:20">
      <c r="S913848" s="33"/>
      <c r="T913848" s="33"/>
    </row>
    <row r="913865" spans="19:20">
      <c r="S913865" s="33"/>
      <c r="T913865" s="33"/>
    </row>
    <row r="913882" spans="19:20">
      <c r="S913882" s="33"/>
      <c r="T913882" s="33"/>
    </row>
    <row r="913899" spans="19:20">
      <c r="S913899" s="33"/>
      <c r="T913899" s="33"/>
    </row>
    <row r="913916" spans="19:20">
      <c r="S913916" s="33"/>
      <c r="T913916" s="33"/>
    </row>
    <row r="913933" spans="19:20">
      <c r="S913933" s="33"/>
      <c r="T913933" s="33"/>
    </row>
    <row r="913950" spans="19:20">
      <c r="S913950" s="33"/>
      <c r="T913950" s="33"/>
    </row>
    <row r="913967" spans="19:20">
      <c r="S913967" s="33"/>
      <c r="T913967" s="33"/>
    </row>
    <row r="913984" spans="19:20">
      <c r="S913984" s="33"/>
      <c r="T913984" s="33"/>
    </row>
    <row r="914001" spans="19:20">
      <c r="S914001" s="33"/>
      <c r="T914001" s="33"/>
    </row>
    <row r="914018" spans="19:20">
      <c r="S914018" s="33"/>
      <c r="T914018" s="33"/>
    </row>
    <row r="914035" spans="19:20">
      <c r="S914035" s="33"/>
      <c r="T914035" s="33"/>
    </row>
    <row r="914052" spans="19:20">
      <c r="S914052" s="33"/>
      <c r="T914052" s="33"/>
    </row>
    <row r="914069" spans="19:20">
      <c r="S914069" s="33"/>
      <c r="T914069" s="33"/>
    </row>
    <row r="914086" spans="19:20">
      <c r="S914086" s="33"/>
      <c r="T914086" s="33"/>
    </row>
    <row r="914103" spans="19:20">
      <c r="S914103" s="33"/>
      <c r="T914103" s="33"/>
    </row>
    <row r="914120" spans="19:20">
      <c r="S914120" s="33"/>
      <c r="T914120" s="33"/>
    </row>
    <row r="914137" spans="19:20">
      <c r="S914137" s="33"/>
      <c r="T914137" s="33"/>
    </row>
    <row r="914154" spans="19:20">
      <c r="S914154" s="33"/>
      <c r="T914154" s="33"/>
    </row>
    <row r="914171" spans="19:20">
      <c r="S914171" s="33"/>
      <c r="T914171" s="33"/>
    </row>
    <row r="914188" spans="19:20">
      <c r="S914188" s="33"/>
      <c r="T914188" s="33"/>
    </row>
    <row r="914205" spans="19:20">
      <c r="S914205" s="33"/>
      <c r="T914205" s="33"/>
    </row>
    <row r="914222" spans="19:20">
      <c r="S914222" s="33"/>
      <c r="T914222" s="33"/>
    </row>
    <row r="914239" spans="19:20">
      <c r="S914239" s="33"/>
      <c r="T914239" s="33"/>
    </row>
    <row r="914256" spans="19:20">
      <c r="S914256" s="33"/>
      <c r="T914256" s="33"/>
    </row>
    <row r="914273" spans="19:20">
      <c r="S914273" s="33"/>
      <c r="T914273" s="33"/>
    </row>
    <row r="914290" spans="19:20">
      <c r="S914290" s="33"/>
      <c r="T914290" s="33"/>
    </row>
    <row r="914307" spans="19:20">
      <c r="S914307" s="33"/>
      <c r="T914307" s="33"/>
    </row>
    <row r="914324" spans="19:20">
      <c r="S914324" s="33"/>
      <c r="T914324" s="33"/>
    </row>
    <row r="914341" spans="19:20">
      <c r="S914341" s="33"/>
      <c r="T914341" s="33"/>
    </row>
    <row r="914358" spans="19:20">
      <c r="S914358" s="33"/>
      <c r="T914358" s="33"/>
    </row>
    <row r="914375" spans="19:20">
      <c r="S914375" s="33"/>
      <c r="T914375" s="33"/>
    </row>
    <row r="914392" spans="19:20">
      <c r="S914392" s="33"/>
      <c r="T914392" s="33"/>
    </row>
    <row r="914409" spans="19:20">
      <c r="S914409" s="33"/>
      <c r="T914409" s="33"/>
    </row>
    <row r="914426" spans="19:20">
      <c r="S914426" s="33"/>
      <c r="T914426" s="33"/>
    </row>
    <row r="914443" spans="19:20">
      <c r="S914443" s="33"/>
      <c r="T914443" s="33"/>
    </row>
    <row r="914460" spans="19:20">
      <c r="S914460" s="33"/>
      <c r="T914460" s="33"/>
    </row>
    <row r="914477" spans="19:20">
      <c r="S914477" s="33"/>
      <c r="T914477" s="33"/>
    </row>
    <row r="914494" spans="19:20">
      <c r="S914494" s="33"/>
      <c r="T914494" s="33"/>
    </row>
    <row r="914511" spans="19:20">
      <c r="S914511" s="33"/>
      <c r="T914511" s="33"/>
    </row>
    <row r="914528" spans="19:20">
      <c r="S914528" s="33"/>
      <c r="T914528" s="33"/>
    </row>
    <row r="914545" spans="19:20">
      <c r="S914545" s="33"/>
      <c r="T914545" s="33"/>
    </row>
    <row r="914562" spans="19:20">
      <c r="S914562" s="33"/>
      <c r="T914562" s="33"/>
    </row>
    <row r="914579" spans="19:20">
      <c r="S914579" s="33"/>
      <c r="T914579" s="33"/>
    </row>
    <row r="914596" spans="19:20">
      <c r="S914596" s="33"/>
      <c r="T914596" s="33"/>
    </row>
    <row r="914613" spans="19:20">
      <c r="S914613" s="33"/>
      <c r="T914613" s="33"/>
    </row>
    <row r="914630" spans="19:20">
      <c r="S914630" s="33"/>
      <c r="T914630" s="33"/>
    </row>
    <row r="914647" spans="19:20">
      <c r="S914647" s="33"/>
      <c r="T914647" s="33"/>
    </row>
    <row r="914664" spans="19:20">
      <c r="S914664" s="33"/>
      <c r="T914664" s="33"/>
    </row>
    <row r="914681" spans="19:20">
      <c r="S914681" s="33"/>
      <c r="T914681" s="33"/>
    </row>
    <row r="914698" spans="19:20">
      <c r="S914698" s="33"/>
      <c r="T914698" s="33"/>
    </row>
    <row r="914715" spans="19:20">
      <c r="S914715" s="33"/>
      <c r="T914715" s="33"/>
    </row>
    <row r="914732" spans="19:20">
      <c r="S914732" s="33"/>
      <c r="T914732" s="33"/>
    </row>
    <row r="914749" spans="19:20">
      <c r="S914749" s="33"/>
      <c r="T914749" s="33"/>
    </row>
    <row r="914766" spans="19:20">
      <c r="S914766" s="33"/>
      <c r="T914766" s="33"/>
    </row>
    <row r="914783" spans="19:20">
      <c r="S914783" s="33"/>
      <c r="T914783" s="33"/>
    </row>
    <row r="914800" spans="19:20">
      <c r="S914800" s="33"/>
      <c r="T914800" s="33"/>
    </row>
    <row r="914817" spans="19:20">
      <c r="S914817" s="33"/>
      <c r="T914817" s="33"/>
    </row>
    <row r="914834" spans="19:20">
      <c r="S914834" s="33"/>
      <c r="T914834" s="33"/>
    </row>
    <row r="914851" spans="19:20">
      <c r="S914851" s="33"/>
      <c r="T914851" s="33"/>
    </row>
    <row r="914868" spans="19:20">
      <c r="S914868" s="33"/>
      <c r="T914868" s="33"/>
    </row>
    <row r="914885" spans="19:20">
      <c r="S914885" s="33"/>
      <c r="T914885" s="33"/>
    </row>
    <row r="914902" spans="19:20">
      <c r="S914902" s="33"/>
      <c r="T914902" s="33"/>
    </row>
    <row r="914919" spans="19:20">
      <c r="S914919" s="33"/>
      <c r="T914919" s="33"/>
    </row>
    <row r="914936" spans="19:20">
      <c r="S914936" s="33"/>
      <c r="T914936" s="33"/>
    </row>
    <row r="914953" spans="19:20">
      <c r="S914953" s="33"/>
      <c r="T914953" s="33"/>
    </row>
    <row r="914970" spans="19:20">
      <c r="S914970" s="33"/>
      <c r="T914970" s="33"/>
    </row>
    <row r="914987" spans="19:20">
      <c r="S914987" s="33"/>
      <c r="T914987" s="33"/>
    </row>
    <row r="915004" spans="19:20">
      <c r="S915004" s="33"/>
      <c r="T915004" s="33"/>
    </row>
    <row r="915021" spans="19:20">
      <c r="S915021" s="33"/>
      <c r="T915021" s="33"/>
    </row>
    <row r="915038" spans="19:20">
      <c r="S915038" s="33"/>
      <c r="T915038" s="33"/>
    </row>
    <row r="915055" spans="19:20">
      <c r="S915055" s="33"/>
      <c r="T915055" s="33"/>
    </row>
    <row r="915072" spans="19:20">
      <c r="S915072" s="33"/>
      <c r="T915072" s="33"/>
    </row>
    <row r="915089" spans="19:20">
      <c r="S915089" s="33"/>
      <c r="T915089" s="33"/>
    </row>
    <row r="915106" spans="19:20">
      <c r="S915106" s="33"/>
      <c r="T915106" s="33"/>
    </row>
    <row r="915123" spans="19:20">
      <c r="S915123" s="33"/>
      <c r="T915123" s="33"/>
    </row>
    <row r="915140" spans="19:20">
      <c r="S915140" s="33"/>
      <c r="T915140" s="33"/>
    </row>
    <row r="915157" spans="19:20">
      <c r="S915157" s="33"/>
      <c r="T915157" s="33"/>
    </row>
    <row r="915174" spans="19:20">
      <c r="S915174" s="33"/>
      <c r="T915174" s="33"/>
    </row>
    <row r="915191" spans="19:20">
      <c r="S915191" s="33"/>
      <c r="T915191" s="33"/>
    </row>
    <row r="915208" spans="19:20">
      <c r="S915208" s="33"/>
      <c r="T915208" s="33"/>
    </row>
    <row r="915225" spans="19:20">
      <c r="S915225" s="33"/>
      <c r="T915225" s="33"/>
    </row>
    <row r="915242" spans="19:20">
      <c r="S915242" s="33"/>
      <c r="T915242" s="33"/>
    </row>
    <row r="915259" spans="19:20">
      <c r="S915259" s="33"/>
      <c r="T915259" s="33"/>
    </row>
    <row r="915276" spans="19:20">
      <c r="S915276" s="33"/>
      <c r="T915276" s="33"/>
    </row>
    <row r="915293" spans="19:20">
      <c r="S915293" s="33"/>
      <c r="T915293" s="33"/>
    </row>
    <row r="915310" spans="19:20">
      <c r="S915310" s="33"/>
      <c r="T915310" s="33"/>
    </row>
    <row r="915327" spans="19:20">
      <c r="S915327" s="33"/>
      <c r="T915327" s="33"/>
    </row>
    <row r="915344" spans="19:20">
      <c r="S915344" s="33"/>
      <c r="T915344" s="33"/>
    </row>
    <row r="915361" spans="19:20">
      <c r="S915361" s="33"/>
      <c r="T915361" s="33"/>
    </row>
    <row r="915378" spans="19:20">
      <c r="S915378" s="33"/>
      <c r="T915378" s="33"/>
    </row>
    <row r="915395" spans="19:20">
      <c r="S915395" s="33"/>
      <c r="T915395" s="33"/>
    </row>
    <row r="915412" spans="19:20">
      <c r="S915412" s="33"/>
      <c r="T915412" s="33"/>
    </row>
    <row r="915429" spans="19:20">
      <c r="S915429" s="33"/>
      <c r="T915429" s="33"/>
    </row>
    <row r="915446" spans="19:20">
      <c r="S915446" s="33"/>
      <c r="T915446" s="33"/>
    </row>
    <row r="915463" spans="19:20">
      <c r="S915463" s="33"/>
      <c r="T915463" s="33"/>
    </row>
    <row r="915480" spans="19:20">
      <c r="S915480" s="33"/>
      <c r="T915480" s="33"/>
    </row>
    <row r="915497" spans="19:20">
      <c r="S915497" s="33"/>
      <c r="T915497" s="33"/>
    </row>
    <row r="915514" spans="19:20">
      <c r="S915514" s="33"/>
      <c r="T915514" s="33"/>
    </row>
    <row r="915531" spans="19:20">
      <c r="S915531" s="33"/>
      <c r="T915531" s="33"/>
    </row>
    <row r="915548" spans="19:20">
      <c r="S915548" s="33"/>
      <c r="T915548" s="33"/>
    </row>
    <row r="915565" spans="19:20">
      <c r="S915565" s="33"/>
      <c r="T915565" s="33"/>
    </row>
    <row r="915582" spans="19:20">
      <c r="S915582" s="33"/>
      <c r="T915582" s="33"/>
    </row>
    <row r="915599" spans="19:20">
      <c r="S915599" s="33"/>
      <c r="T915599" s="33"/>
    </row>
    <row r="915616" spans="19:20">
      <c r="S915616" s="33"/>
      <c r="T915616" s="33"/>
    </row>
    <row r="915633" spans="19:20">
      <c r="S915633" s="33"/>
      <c r="T915633" s="33"/>
    </row>
    <row r="915650" spans="19:20">
      <c r="S915650" s="33"/>
      <c r="T915650" s="33"/>
    </row>
    <row r="915667" spans="19:20">
      <c r="S915667" s="33"/>
      <c r="T915667" s="33"/>
    </row>
    <row r="915684" spans="19:20">
      <c r="S915684" s="33"/>
      <c r="T915684" s="33"/>
    </row>
    <row r="915701" spans="19:20">
      <c r="S915701" s="33"/>
      <c r="T915701" s="33"/>
    </row>
    <row r="915718" spans="19:20">
      <c r="S915718" s="33"/>
      <c r="T915718" s="33"/>
    </row>
    <row r="915735" spans="19:20">
      <c r="S915735" s="33"/>
      <c r="T915735" s="33"/>
    </row>
    <row r="915752" spans="19:20">
      <c r="S915752" s="33"/>
      <c r="T915752" s="33"/>
    </row>
    <row r="915769" spans="19:20">
      <c r="S915769" s="33"/>
      <c r="T915769" s="33"/>
    </row>
    <row r="915786" spans="19:20">
      <c r="S915786" s="33"/>
      <c r="T915786" s="33"/>
    </row>
    <row r="915803" spans="19:20">
      <c r="S915803" s="33"/>
      <c r="T915803" s="33"/>
    </row>
    <row r="915820" spans="19:20">
      <c r="S915820" s="33"/>
      <c r="T915820" s="33"/>
    </row>
    <row r="915837" spans="19:20">
      <c r="S915837" s="33"/>
      <c r="T915837" s="33"/>
    </row>
    <row r="915854" spans="19:20">
      <c r="S915854" s="33"/>
      <c r="T915854" s="33"/>
    </row>
    <row r="915871" spans="19:20">
      <c r="S915871" s="33"/>
      <c r="T915871" s="33"/>
    </row>
    <row r="915888" spans="19:20">
      <c r="S915888" s="33"/>
      <c r="T915888" s="33"/>
    </row>
    <row r="915905" spans="19:20">
      <c r="S915905" s="33"/>
      <c r="T915905" s="33"/>
    </row>
    <row r="915922" spans="19:20">
      <c r="S915922" s="33"/>
      <c r="T915922" s="33"/>
    </row>
    <row r="915939" spans="19:20">
      <c r="S915939" s="33"/>
      <c r="T915939" s="33"/>
    </row>
    <row r="915956" spans="19:20">
      <c r="S915956" s="33"/>
      <c r="T915956" s="33"/>
    </row>
    <row r="915973" spans="19:20">
      <c r="S915973" s="33"/>
      <c r="T915973" s="33"/>
    </row>
    <row r="915990" spans="19:20">
      <c r="S915990" s="33"/>
      <c r="T915990" s="33"/>
    </row>
    <row r="916007" spans="19:20">
      <c r="S916007" s="33"/>
      <c r="T916007" s="33"/>
    </row>
    <row r="916024" spans="19:20">
      <c r="S916024" s="33"/>
      <c r="T916024" s="33"/>
    </row>
    <row r="916041" spans="19:20">
      <c r="S916041" s="33"/>
      <c r="T916041" s="33"/>
    </row>
    <row r="916058" spans="19:20">
      <c r="S916058" s="33"/>
      <c r="T916058" s="33"/>
    </row>
    <row r="916075" spans="19:20">
      <c r="S916075" s="33"/>
      <c r="T916075" s="33"/>
    </row>
    <row r="916092" spans="19:20">
      <c r="S916092" s="33"/>
      <c r="T916092" s="33"/>
    </row>
    <row r="916109" spans="19:20">
      <c r="S916109" s="33"/>
      <c r="T916109" s="33"/>
    </row>
    <row r="916126" spans="19:20">
      <c r="S916126" s="33"/>
      <c r="T916126" s="33"/>
    </row>
    <row r="916143" spans="19:20">
      <c r="S916143" s="33"/>
      <c r="T916143" s="33"/>
    </row>
    <row r="916160" spans="19:20">
      <c r="S916160" s="33"/>
      <c r="T916160" s="33"/>
    </row>
    <row r="916177" spans="19:20">
      <c r="S916177" s="33"/>
      <c r="T916177" s="33"/>
    </row>
    <row r="916194" spans="19:20">
      <c r="S916194" s="33"/>
      <c r="T916194" s="33"/>
    </row>
    <row r="916211" spans="19:20">
      <c r="S916211" s="33"/>
      <c r="T916211" s="33"/>
    </row>
    <row r="916228" spans="19:20">
      <c r="S916228" s="33"/>
      <c r="T916228" s="33"/>
    </row>
    <row r="916245" spans="19:20">
      <c r="S916245" s="33"/>
      <c r="T916245" s="33"/>
    </row>
    <row r="916262" spans="19:20">
      <c r="S916262" s="33"/>
      <c r="T916262" s="33"/>
    </row>
    <row r="916279" spans="19:20">
      <c r="S916279" s="33"/>
      <c r="T916279" s="33"/>
    </row>
    <row r="916296" spans="19:20">
      <c r="S916296" s="33"/>
      <c r="T916296" s="33"/>
    </row>
    <row r="916313" spans="19:20">
      <c r="S916313" s="33"/>
      <c r="T916313" s="33"/>
    </row>
    <row r="916330" spans="19:20">
      <c r="S916330" s="33"/>
      <c r="T916330" s="33"/>
    </row>
    <row r="916347" spans="19:20">
      <c r="S916347" s="33"/>
      <c r="T916347" s="33"/>
    </row>
    <row r="916364" spans="19:20">
      <c r="S916364" s="33"/>
      <c r="T916364" s="33"/>
    </row>
    <row r="916381" spans="19:20">
      <c r="S916381" s="33"/>
      <c r="T916381" s="33"/>
    </row>
    <row r="916398" spans="19:20">
      <c r="S916398" s="33"/>
      <c r="T916398" s="33"/>
    </row>
    <row r="916415" spans="19:20">
      <c r="S916415" s="33"/>
      <c r="T916415" s="33"/>
    </row>
    <row r="916432" spans="19:20">
      <c r="S916432" s="33"/>
      <c r="T916432" s="33"/>
    </row>
    <row r="916449" spans="19:20">
      <c r="S916449" s="33"/>
      <c r="T916449" s="33"/>
    </row>
    <row r="916466" spans="19:20">
      <c r="S916466" s="33"/>
      <c r="T916466" s="33"/>
    </row>
    <row r="916483" spans="19:20">
      <c r="S916483" s="33"/>
      <c r="T916483" s="33"/>
    </row>
    <row r="916500" spans="19:20">
      <c r="S916500" s="33"/>
      <c r="T916500" s="33"/>
    </row>
    <row r="916517" spans="19:20">
      <c r="S916517" s="33"/>
      <c r="T916517" s="33"/>
    </row>
    <row r="916534" spans="19:20">
      <c r="S916534" s="33"/>
      <c r="T916534" s="33"/>
    </row>
    <row r="916551" spans="19:20">
      <c r="S916551" s="33"/>
      <c r="T916551" s="33"/>
    </row>
    <row r="916568" spans="19:20">
      <c r="S916568" s="33"/>
      <c r="T916568" s="33"/>
    </row>
    <row r="916585" spans="19:20">
      <c r="S916585" s="33"/>
      <c r="T916585" s="33"/>
    </row>
    <row r="916602" spans="19:20">
      <c r="S916602" s="33"/>
      <c r="T916602" s="33"/>
    </row>
    <row r="916619" spans="19:20">
      <c r="S916619" s="33"/>
      <c r="T916619" s="33"/>
    </row>
    <row r="916636" spans="19:20">
      <c r="S916636" s="33"/>
      <c r="T916636" s="33"/>
    </row>
    <row r="916653" spans="19:20">
      <c r="S916653" s="33"/>
      <c r="T916653" s="33"/>
    </row>
    <row r="916670" spans="19:20">
      <c r="S916670" s="33"/>
      <c r="T916670" s="33"/>
    </row>
    <row r="916687" spans="19:20">
      <c r="S916687" s="33"/>
      <c r="T916687" s="33"/>
    </row>
    <row r="916704" spans="19:20">
      <c r="S916704" s="33"/>
      <c r="T916704" s="33"/>
    </row>
    <row r="916721" spans="19:20">
      <c r="S916721" s="33"/>
      <c r="T916721" s="33"/>
    </row>
    <row r="916738" spans="19:20">
      <c r="S916738" s="33"/>
      <c r="T916738" s="33"/>
    </row>
    <row r="916755" spans="19:20">
      <c r="S916755" s="33"/>
      <c r="T916755" s="33"/>
    </row>
    <row r="916772" spans="19:20">
      <c r="S916772" s="33"/>
      <c r="T916772" s="33"/>
    </row>
    <row r="916789" spans="19:20">
      <c r="S916789" s="33"/>
      <c r="T916789" s="33"/>
    </row>
    <row r="916806" spans="19:20">
      <c r="S916806" s="33"/>
      <c r="T916806" s="33"/>
    </row>
    <row r="916823" spans="19:20">
      <c r="S916823" s="33"/>
      <c r="T916823" s="33"/>
    </row>
    <row r="916840" spans="19:20">
      <c r="S916840" s="33"/>
      <c r="T916840" s="33"/>
    </row>
    <row r="916857" spans="19:20">
      <c r="S916857" s="33"/>
      <c r="T916857" s="33"/>
    </row>
    <row r="916874" spans="19:20">
      <c r="S916874" s="33"/>
      <c r="T916874" s="33"/>
    </row>
    <row r="916891" spans="19:20">
      <c r="S916891" s="33"/>
      <c r="T916891" s="33"/>
    </row>
    <row r="916908" spans="19:20">
      <c r="S916908" s="33"/>
      <c r="T916908" s="33"/>
    </row>
    <row r="916925" spans="19:20">
      <c r="S916925" s="33"/>
      <c r="T916925" s="33"/>
    </row>
    <row r="916942" spans="19:20">
      <c r="S916942" s="33"/>
      <c r="T916942" s="33"/>
    </row>
    <row r="916959" spans="19:20">
      <c r="S916959" s="33"/>
      <c r="T916959" s="33"/>
    </row>
    <row r="916976" spans="19:20">
      <c r="S916976" s="33"/>
      <c r="T916976" s="33"/>
    </row>
    <row r="916993" spans="19:20">
      <c r="S916993" s="33"/>
      <c r="T916993" s="33"/>
    </row>
    <row r="917010" spans="19:20">
      <c r="S917010" s="33"/>
      <c r="T917010" s="33"/>
    </row>
    <row r="917027" spans="19:20">
      <c r="S917027" s="33"/>
      <c r="T917027" s="33"/>
    </row>
    <row r="917044" spans="19:20">
      <c r="S917044" s="33"/>
      <c r="T917044" s="33"/>
    </row>
    <row r="917061" spans="19:20">
      <c r="S917061" s="33"/>
      <c r="T917061" s="33"/>
    </row>
    <row r="917078" spans="19:20">
      <c r="S917078" s="33"/>
      <c r="T917078" s="33"/>
    </row>
    <row r="917095" spans="19:20">
      <c r="S917095" s="33"/>
      <c r="T917095" s="33"/>
    </row>
    <row r="917112" spans="19:20">
      <c r="S917112" s="33"/>
      <c r="T917112" s="33"/>
    </row>
    <row r="917129" spans="19:20">
      <c r="S917129" s="33"/>
      <c r="T917129" s="33"/>
    </row>
    <row r="917146" spans="19:20">
      <c r="S917146" s="33"/>
      <c r="T917146" s="33"/>
    </row>
    <row r="917163" spans="19:20">
      <c r="S917163" s="33"/>
      <c r="T917163" s="33"/>
    </row>
    <row r="917180" spans="19:20">
      <c r="S917180" s="33"/>
      <c r="T917180" s="33"/>
    </row>
    <row r="917197" spans="19:20">
      <c r="S917197" s="33"/>
      <c r="T917197" s="33"/>
    </row>
    <row r="917214" spans="19:20">
      <c r="S917214" s="33"/>
      <c r="T917214" s="33"/>
    </row>
    <row r="917231" spans="19:20">
      <c r="S917231" s="33"/>
      <c r="T917231" s="33"/>
    </row>
    <row r="917248" spans="19:20">
      <c r="S917248" s="33"/>
      <c r="T917248" s="33"/>
    </row>
    <row r="917265" spans="19:20">
      <c r="S917265" s="33"/>
      <c r="T917265" s="33"/>
    </row>
    <row r="917282" spans="19:20">
      <c r="S917282" s="33"/>
      <c r="T917282" s="33"/>
    </row>
    <row r="917299" spans="19:20">
      <c r="S917299" s="33"/>
      <c r="T917299" s="33"/>
    </row>
    <row r="917316" spans="19:20">
      <c r="S917316" s="33"/>
      <c r="T917316" s="33"/>
    </row>
    <row r="917333" spans="19:20">
      <c r="S917333" s="33"/>
      <c r="T917333" s="33"/>
    </row>
    <row r="917350" spans="19:20">
      <c r="S917350" s="33"/>
      <c r="T917350" s="33"/>
    </row>
    <row r="917367" spans="19:20">
      <c r="S917367" s="33"/>
      <c r="T917367" s="33"/>
    </row>
    <row r="917384" spans="19:20">
      <c r="S917384" s="33"/>
      <c r="T917384" s="33"/>
    </row>
    <row r="917401" spans="19:20">
      <c r="S917401" s="33"/>
      <c r="T917401" s="33"/>
    </row>
    <row r="917418" spans="19:20">
      <c r="S917418" s="33"/>
      <c r="T917418" s="33"/>
    </row>
    <row r="917435" spans="19:20">
      <c r="S917435" s="33"/>
      <c r="T917435" s="33"/>
    </row>
    <row r="917452" spans="19:20">
      <c r="S917452" s="33"/>
      <c r="T917452" s="33"/>
    </row>
    <row r="917469" spans="19:20">
      <c r="S917469" s="33"/>
      <c r="T917469" s="33"/>
    </row>
    <row r="917486" spans="19:20">
      <c r="S917486" s="33"/>
      <c r="T917486" s="33"/>
    </row>
    <row r="917503" spans="19:20">
      <c r="S917503" s="33"/>
      <c r="T917503" s="33"/>
    </row>
    <row r="917520" spans="19:20">
      <c r="S917520" s="33"/>
      <c r="T917520" s="33"/>
    </row>
    <row r="917537" spans="19:20">
      <c r="S917537" s="33"/>
      <c r="T917537" s="33"/>
    </row>
    <row r="917554" spans="19:20">
      <c r="S917554" s="33"/>
      <c r="T917554" s="33"/>
    </row>
    <row r="917571" spans="19:20">
      <c r="S917571" s="33"/>
      <c r="T917571" s="33"/>
    </row>
    <row r="917588" spans="19:20">
      <c r="S917588" s="33"/>
      <c r="T917588" s="33"/>
    </row>
    <row r="917605" spans="19:20">
      <c r="S917605" s="33"/>
      <c r="T917605" s="33"/>
    </row>
    <row r="917622" spans="19:20">
      <c r="S917622" s="33"/>
      <c r="T917622" s="33"/>
    </row>
    <row r="917639" spans="19:20">
      <c r="S917639" s="33"/>
      <c r="T917639" s="33"/>
    </row>
    <row r="917656" spans="19:20">
      <c r="S917656" s="33"/>
      <c r="T917656" s="33"/>
    </row>
    <row r="917673" spans="19:20">
      <c r="S917673" s="33"/>
      <c r="T917673" s="33"/>
    </row>
    <row r="917690" spans="19:20">
      <c r="S917690" s="33"/>
      <c r="T917690" s="33"/>
    </row>
    <row r="917707" spans="19:20">
      <c r="S917707" s="33"/>
      <c r="T917707" s="33"/>
    </row>
    <row r="917724" spans="19:20">
      <c r="S917724" s="33"/>
      <c r="T917724" s="33"/>
    </row>
    <row r="917741" spans="19:20">
      <c r="S917741" s="33"/>
      <c r="T917741" s="33"/>
    </row>
    <row r="917758" spans="19:20">
      <c r="S917758" s="33"/>
      <c r="T917758" s="33"/>
    </row>
    <row r="917775" spans="19:20">
      <c r="S917775" s="33"/>
      <c r="T917775" s="33"/>
    </row>
    <row r="917792" spans="19:20">
      <c r="S917792" s="33"/>
      <c r="T917792" s="33"/>
    </row>
    <row r="917809" spans="19:20">
      <c r="S917809" s="33"/>
      <c r="T917809" s="33"/>
    </row>
    <row r="917826" spans="19:20">
      <c r="S917826" s="33"/>
      <c r="T917826" s="33"/>
    </row>
    <row r="917843" spans="19:20">
      <c r="S917843" s="33"/>
      <c r="T917843" s="33"/>
    </row>
    <row r="917860" spans="19:20">
      <c r="S917860" s="33"/>
      <c r="T917860" s="33"/>
    </row>
    <row r="917877" spans="19:20">
      <c r="S917877" s="33"/>
      <c r="T917877" s="33"/>
    </row>
    <row r="917894" spans="19:20">
      <c r="S917894" s="33"/>
      <c r="T917894" s="33"/>
    </row>
    <row r="917911" spans="19:20">
      <c r="S917911" s="33"/>
      <c r="T917911" s="33"/>
    </row>
    <row r="917928" spans="19:20">
      <c r="S917928" s="33"/>
      <c r="T917928" s="33"/>
    </row>
    <row r="917945" spans="19:20">
      <c r="S917945" s="33"/>
      <c r="T917945" s="33"/>
    </row>
    <row r="917962" spans="19:20">
      <c r="S917962" s="33"/>
      <c r="T917962" s="33"/>
    </row>
    <row r="917979" spans="19:20">
      <c r="S917979" s="33"/>
      <c r="T917979" s="33"/>
    </row>
    <row r="917996" spans="19:20">
      <c r="S917996" s="33"/>
      <c r="T917996" s="33"/>
    </row>
    <row r="918013" spans="19:20">
      <c r="S918013" s="33"/>
      <c r="T918013" s="33"/>
    </row>
    <row r="918030" spans="19:20">
      <c r="S918030" s="33"/>
      <c r="T918030" s="33"/>
    </row>
    <row r="918047" spans="19:20">
      <c r="S918047" s="33"/>
      <c r="T918047" s="33"/>
    </row>
    <row r="918064" spans="19:20">
      <c r="S918064" s="33"/>
      <c r="T918064" s="33"/>
    </row>
    <row r="918081" spans="19:20">
      <c r="S918081" s="33"/>
      <c r="T918081" s="33"/>
    </row>
    <row r="918098" spans="19:20">
      <c r="S918098" s="33"/>
      <c r="T918098" s="33"/>
    </row>
    <row r="918115" spans="19:20">
      <c r="S918115" s="33"/>
      <c r="T918115" s="33"/>
    </row>
    <row r="918132" spans="19:20">
      <c r="S918132" s="33"/>
      <c r="T918132" s="33"/>
    </row>
    <row r="918149" spans="19:20">
      <c r="S918149" s="33"/>
      <c r="T918149" s="33"/>
    </row>
    <row r="918166" spans="19:20">
      <c r="S918166" s="33"/>
      <c r="T918166" s="33"/>
    </row>
    <row r="918183" spans="19:20">
      <c r="S918183" s="33"/>
      <c r="T918183" s="33"/>
    </row>
    <row r="918200" spans="19:20">
      <c r="S918200" s="33"/>
      <c r="T918200" s="33"/>
    </row>
    <row r="918217" spans="19:20">
      <c r="S918217" s="33"/>
      <c r="T918217" s="33"/>
    </row>
    <row r="918234" spans="19:20">
      <c r="S918234" s="33"/>
      <c r="T918234" s="33"/>
    </row>
    <row r="918251" spans="19:20">
      <c r="S918251" s="33"/>
      <c r="T918251" s="33"/>
    </row>
    <row r="918268" spans="19:20">
      <c r="S918268" s="33"/>
      <c r="T918268" s="33"/>
    </row>
    <row r="918285" spans="19:20">
      <c r="S918285" s="33"/>
      <c r="T918285" s="33"/>
    </row>
    <row r="918302" spans="19:20">
      <c r="S918302" s="33"/>
      <c r="T918302" s="33"/>
    </row>
    <row r="918319" spans="19:20">
      <c r="S918319" s="33"/>
      <c r="T918319" s="33"/>
    </row>
    <row r="918336" spans="19:20">
      <c r="S918336" s="33"/>
      <c r="T918336" s="33"/>
    </row>
    <row r="918353" spans="19:20">
      <c r="S918353" s="33"/>
      <c r="T918353" s="33"/>
    </row>
    <row r="918370" spans="19:20">
      <c r="S918370" s="33"/>
      <c r="T918370" s="33"/>
    </row>
    <row r="918387" spans="19:20">
      <c r="S918387" s="33"/>
      <c r="T918387" s="33"/>
    </row>
    <row r="918404" spans="19:20">
      <c r="S918404" s="33"/>
      <c r="T918404" s="33"/>
    </row>
    <row r="918421" spans="19:20">
      <c r="S918421" s="33"/>
      <c r="T918421" s="33"/>
    </row>
    <row r="918438" spans="19:20">
      <c r="S918438" s="33"/>
      <c r="T918438" s="33"/>
    </row>
    <row r="918455" spans="19:20">
      <c r="S918455" s="33"/>
      <c r="T918455" s="33"/>
    </row>
    <row r="918472" spans="19:20">
      <c r="S918472" s="33"/>
      <c r="T918472" s="33"/>
    </row>
    <row r="918489" spans="19:20">
      <c r="S918489" s="33"/>
      <c r="T918489" s="33"/>
    </row>
    <row r="918506" spans="19:20">
      <c r="S918506" s="33"/>
      <c r="T918506" s="33"/>
    </row>
    <row r="918523" spans="19:20">
      <c r="S918523" s="33"/>
      <c r="T918523" s="33"/>
    </row>
    <row r="918540" spans="19:20">
      <c r="S918540" s="33"/>
      <c r="T918540" s="33"/>
    </row>
    <row r="918557" spans="19:20">
      <c r="S918557" s="33"/>
      <c r="T918557" s="33"/>
    </row>
    <row r="918574" spans="19:20">
      <c r="S918574" s="33"/>
      <c r="T918574" s="33"/>
    </row>
    <row r="918591" spans="19:20">
      <c r="S918591" s="33"/>
      <c r="T918591" s="33"/>
    </row>
    <row r="918608" spans="19:20">
      <c r="S918608" s="33"/>
      <c r="T918608" s="33"/>
    </row>
    <row r="918625" spans="19:20">
      <c r="S918625" s="33"/>
      <c r="T918625" s="33"/>
    </row>
    <row r="918642" spans="19:20">
      <c r="S918642" s="33"/>
      <c r="T918642" s="33"/>
    </row>
    <row r="918659" spans="19:20">
      <c r="S918659" s="33"/>
      <c r="T918659" s="33"/>
    </row>
    <row r="918676" spans="19:20">
      <c r="S918676" s="33"/>
      <c r="T918676" s="33"/>
    </row>
    <row r="918693" spans="19:20">
      <c r="S918693" s="33"/>
      <c r="T918693" s="33"/>
    </row>
    <row r="918710" spans="19:20">
      <c r="S918710" s="33"/>
      <c r="T918710" s="33"/>
    </row>
    <row r="918727" spans="19:20">
      <c r="S918727" s="33"/>
      <c r="T918727" s="33"/>
    </row>
    <row r="918744" spans="19:20">
      <c r="S918744" s="33"/>
      <c r="T918744" s="33"/>
    </row>
    <row r="918761" spans="19:20">
      <c r="S918761" s="33"/>
      <c r="T918761" s="33"/>
    </row>
    <row r="918778" spans="19:20">
      <c r="S918778" s="33"/>
      <c r="T918778" s="33"/>
    </row>
    <row r="918795" spans="19:20">
      <c r="S918795" s="33"/>
      <c r="T918795" s="33"/>
    </row>
    <row r="918812" spans="19:20">
      <c r="S918812" s="33"/>
      <c r="T918812" s="33"/>
    </row>
    <row r="918829" spans="19:20">
      <c r="S918829" s="33"/>
      <c r="T918829" s="33"/>
    </row>
    <row r="918846" spans="19:20">
      <c r="S918846" s="33"/>
      <c r="T918846" s="33"/>
    </row>
    <row r="918863" spans="19:20">
      <c r="S918863" s="33"/>
      <c r="T918863" s="33"/>
    </row>
    <row r="918880" spans="19:20">
      <c r="S918880" s="33"/>
      <c r="T918880" s="33"/>
    </row>
    <row r="918897" spans="19:20">
      <c r="S918897" s="33"/>
      <c r="T918897" s="33"/>
    </row>
    <row r="918914" spans="19:20">
      <c r="S918914" s="33"/>
      <c r="T918914" s="33"/>
    </row>
    <row r="918931" spans="19:20">
      <c r="S918931" s="33"/>
      <c r="T918931" s="33"/>
    </row>
    <row r="918948" spans="19:20">
      <c r="S918948" s="33"/>
      <c r="T918948" s="33"/>
    </row>
    <row r="918965" spans="19:20">
      <c r="S918965" s="33"/>
      <c r="T918965" s="33"/>
    </row>
    <row r="918982" spans="19:20">
      <c r="S918982" s="33"/>
      <c r="T918982" s="33"/>
    </row>
    <row r="918999" spans="19:20">
      <c r="S918999" s="33"/>
      <c r="T918999" s="33"/>
    </row>
    <row r="919016" spans="19:20">
      <c r="S919016" s="33"/>
      <c r="T919016" s="33"/>
    </row>
    <row r="919033" spans="19:20">
      <c r="S919033" s="33"/>
      <c r="T919033" s="33"/>
    </row>
    <row r="919050" spans="19:20">
      <c r="S919050" s="33"/>
      <c r="T919050" s="33"/>
    </row>
    <row r="919067" spans="19:20">
      <c r="S919067" s="33"/>
      <c r="T919067" s="33"/>
    </row>
    <row r="919084" spans="19:20">
      <c r="S919084" s="33"/>
      <c r="T919084" s="33"/>
    </row>
    <row r="919101" spans="19:20">
      <c r="S919101" s="33"/>
      <c r="T919101" s="33"/>
    </row>
    <row r="919118" spans="19:20">
      <c r="S919118" s="33"/>
      <c r="T919118" s="33"/>
    </row>
    <row r="919135" spans="19:20">
      <c r="S919135" s="33"/>
      <c r="T919135" s="33"/>
    </row>
    <row r="919152" spans="19:20">
      <c r="S919152" s="33"/>
      <c r="T919152" s="33"/>
    </row>
    <row r="919169" spans="19:20">
      <c r="S919169" s="33"/>
      <c r="T919169" s="33"/>
    </row>
    <row r="919186" spans="19:20">
      <c r="S919186" s="33"/>
      <c r="T919186" s="33"/>
    </row>
    <row r="919203" spans="19:20">
      <c r="S919203" s="33"/>
      <c r="T919203" s="33"/>
    </row>
    <row r="919220" spans="19:20">
      <c r="S919220" s="33"/>
      <c r="T919220" s="33"/>
    </row>
    <row r="919237" spans="19:20">
      <c r="S919237" s="33"/>
      <c r="T919237" s="33"/>
    </row>
    <row r="919254" spans="19:20">
      <c r="S919254" s="33"/>
      <c r="T919254" s="33"/>
    </row>
    <row r="919271" spans="19:20">
      <c r="S919271" s="33"/>
      <c r="T919271" s="33"/>
    </row>
    <row r="919288" spans="19:20">
      <c r="S919288" s="33"/>
      <c r="T919288" s="33"/>
    </row>
    <row r="919305" spans="19:20">
      <c r="S919305" s="33"/>
      <c r="T919305" s="33"/>
    </row>
    <row r="919322" spans="19:20">
      <c r="S919322" s="33"/>
      <c r="T919322" s="33"/>
    </row>
    <row r="919339" spans="19:20">
      <c r="S919339" s="33"/>
      <c r="T919339" s="33"/>
    </row>
    <row r="919356" spans="19:20">
      <c r="S919356" s="33"/>
      <c r="T919356" s="33"/>
    </row>
    <row r="919373" spans="19:20">
      <c r="S919373" s="33"/>
      <c r="T919373" s="33"/>
    </row>
    <row r="919390" spans="19:20">
      <c r="S919390" s="33"/>
      <c r="T919390" s="33"/>
    </row>
    <row r="919407" spans="19:20">
      <c r="S919407" s="33"/>
      <c r="T919407" s="33"/>
    </row>
    <row r="919424" spans="19:20">
      <c r="S919424" s="33"/>
      <c r="T919424" s="33"/>
    </row>
    <row r="919441" spans="19:20">
      <c r="S919441" s="33"/>
      <c r="T919441" s="33"/>
    </row>
    <row r="919458" spans="19:20">
      <c r="S919458" s="33"/>
      <c r="T919458" s="33"/>
    </row>
    <row r="919475" spans="19:20">
      <c r="S919475" s="33"/>
      <c r="T919475" s="33"/>
    </row>
    <row r="919492" spans="19:20">
      <c r="S919492" s="33"/>
      <c r="T919492" s="33"/>
    </row>
    <row r="919509" spans="19:20">
      <c r="S919509" s="33"/>
      <c r="T919509" s="33"/>
    </row>
    <row r="919526" spans="19:20">
      <c r="S919526" s="33"/>
      <c r="T919526" s="33"/>
    </row>
    <row r="919543" spans="19:20">
      <c r="S919543" s="33"/>
      <c r="T919543" s="33"/>
    </row>
    <row r="919560" spans="19:20">
      <c r="S919560" s="33"/>
      <c r="T919560" s="33"/>
    </row>
    <row r="919577" spans="19:20">
      <c r="S919577" s="33"/>
      <c r="T919577" s="33"/>
    </row>
    <row r="919594" spans="19:20">
      <c r="S919594" s="33"/>
      <c r="T919594" s="33"/>
    </row>
    <row r="919611" spans="19:20">
      <c r="S919611" s="33"/>
      <c r="T919611" s="33"/>
    </row>
    <row r="919628" spans="19:20">
      <c r="S919628" s="33"/>
      <c r="T919628" s="33"/>
    </row>
    <row r="919645" spans="19:20">
      <c r="S919645" s="33"/>
      <c r="T919645" s="33"/>
    </row>
    <row r="919662" spans="19:20">
      <c r="S919662" s="33"/>
      <c r="T919662" s="33"/>
    </row>
    <row r="919679" spans="19:20">
      <c r="S919679" s="33"/>
      <c r="T919679" s="33"/>
    </row>
    <row r="919696" spans="19:20">
      <c r="S919696" s="33"/>
      <c r="T919696" s="33"/>
    </row>
    <row r="919713" spans="19:20">
      <c r="S919713" s="33"/>
      <c r="T919713" s="33"/>
    </row>
    <row r="919730" spans="19:20">
      <c r="S919730" s="33"/>
      <c r="T919730" s="33"/>
    </row>
    <row r="919747" spans="19:20">
      <c r="S919747" s="33"/>
      <c r="T919747" s="33"/>
    </row>
    <row r="919764" spans="19:20">
      <c r="S919764" s="33"/>
      <c r="T919764" s="33"/>
    </row>
    <row r="919781" spans="19:20">
      <c r="S919781" s="33"/>
      <c r="T919781" s="33"/>
    </row>
    <row r="919798" spans="19:20">
      <c r="S919798" s="33"/>
      <c r="T919798" s="33"/>
    </row>
    <row r="919815" spans="19:20">
      <c r="S919815" s="33"/>
      <c r="T919815" s="33"/>
    </row>
    <row r="919832" spans="19:20">
      <c r="S919832" s="33"/>
      <c r="T919832" s="33"/>
    </row>
    <row r="919849" spans="19:20">
      <c r="S919849" s="33"/>
      <c r="T919849" s="33"/>
    </row>
    <row r="919866" spans="19:20">
      <c r="S919866" s="33"/>
      <c r="T919866" s="33"/>
    </row>
    <row r="919883" spans="19:20">
      <c r="S919883" s="33"/>
      <c r="T919883" s="33"/>
    </row>
    <row r="919900" spans="19:20">
      <c r="S919900" s="33"/>
      <c r="T919900" s="33"/>
    </row>
    <row r="919917" spans="19:20">
      <c r="S919917" s="33"/>
      <c r="T919917" s="33"/>
    </row>
    <row r="919934" spans="19:20">
      <c r="S919934" s="33"/>
      <c r="T919934" s="33"/>
    </row>
    <row r="919951" spans="19:20">
      <c r="S919951" s="33"/>
      <c r="T919951" s="33"/>
    </row>
    <row r="919968" spans="19:20">
      <c r="S919968" s="33"/>
      <c r="T919968" s="33"/>
    </row>
    <row r="919985" spans="19:20">
      <c r="S919985" s="33"/>
      <c r="T919985" s="33"/>
    </row>
    <row r="920002" spans="19:20">
      <c r="S920002" s="33"/>
      <c r="T920002" s="33"/>
    </row>
    <row r="920019" spans="19:20">
      <c r="S920019" s="33"/>
      <c r="T920019" s="33"/>
    </row>
    <row r="920036" spans="19:20">
      <c r="S920036" s="33"/>
      <c r="T920036" s="33"/>
    </row>
    <row r="920053" spans="19:20">
      <c r="S920053" s="33"/>
      <c r="T920053" s="33"/>
    </row>
    <row r="920070" spans="19:20">
      <c r="S920070" s="33"/>
      <c r="T920070" s="33"/>
    </row>
    <row r="920087" spans="19:20">
      <c r="S920087" s="33"/>
      <c r="T920087" s="33"/>
    </row>
    <row r="920104" spans="19:20">
      <c r="S920104" s="33"/>
      <c r="T920104" s="33"/>
    </row>
    <row r="920121" spans="19:20">
      <c r="S920121" s="33"/>
      <c r="T920121" s="33"/>
    </row>
    <row r="920138" spans="19:20">
      <c r="S920138" s="33"/>
      <c r="T920138" s="33"/>
    </row>
    <row r="920155" spans="19:20">
      <c r="S920155" s="33"/>
      <c r="T920155" s="33"/>
    </row>
    <row r="920172" spans="19:20">
      <c r="S920172" s="33"/>
      <c r="T920172" s="33"/>
    </row>
    <row r="920189" spans="19:20">
      <c r="S920189" s="33"/>
      <c r="T920189" s="33"/>
    </row>
    <row r="920206" spans="19:20">
      <c r="S920206" s="33"/>
      <c r="T920206" s="33"/>
    </row>
    <row r="920223" spans="19:20">
      <c r="S920223" s="33"/>
      <c r="T920223" s="33"/>
    </row>
    <row r="920240" spans="19:20">
      <c r="S920240" s="33"/>
      <c r="T920240" s="33"/>
    </row>
    <row r="920257" spans="19:20">
      <c r="S920257" s="33"/>
      <c r="T920257" s="33"/>
    </row>
    <row r="920274" spans="19:20">
      <c r="S920274" s="33"/>
      <c r="T920274" s="33"/>
    </row>
    <row r="920291" spans="19:20">
      <c r="S920291" s="33"/>
      <c r="T920291" s="33"/>
    </row>
    <row r="920308" spans="19:20">
      <c r="S920308" s="33"/>
      <c r="T920308" s="33"/>
    </row>
    <row r="920325" spans="19:20">
      <c r="S920325" s="33"/>
      <c r="T920325" s="33"/>
    </row>
    <row r="920342" spans="19:20">
      <c r="S920342" s="33"/>
      <c r="T920342" s="33"/>
    </row>
    <row r="920359" spans="19:20">
      <c r="S920359" s="33"/>
      <c r="T920359" s="33"/>
    </row>
    <row r="920376" spans="19:20">
      <c r="S920376" s="33"/>
      <c r="T920376" s="33"/>
    </row>
    <row r="920393" spans="19:20">
      <c r="S920393" s="33"/>
      <c r="T920393" s="33"/>
    </row>
    <row r="920410" spans="19:20">
      <c r="S920410" s="33"/>
      <c r="T920410" s="33"/>
    </row>
    <row r="920427" spans="19:20">
      <c r="S920427" s="33"/>
      <c r="T920427" s="33"/>
    </row>
    <row r="920444" spans="19:20">
      <c r="S920444" s="33"/>
      <c r="T920444" s="33"/>
    </row>
    <row r="920461" spans="19:20">
      <c r="S920461" s="33"/>
      <c r="T920461" s="33"/>
    </row>
    <row r="920478" spans="19:20">
      <c r="S920478" s="33"/>
      <c r="T920478" s="33"/>
    </row>
    <row r="920495" spans="19:20">
      <c r="S920495" s="33"/>
      <c r="T920495" s="33"/>
    </row>
    <row r="920512" spans="19:20">
      <c r="S920512" s="33"/>
      <c r="T920512" s="33"/>
    </row>
    <row r="920529" spans="19:20">
      <c r="S920529" s="33"/>
      <c r="T920529" s="33"/>
    </row>
    <row r="920546" spans="19:20">
      <c r="S920546" s="33"/>
      <c r="T920546" s="33"/>
    </row>
    <row r="920563" spans="19:20">
      <c r="S920563" s="33"/>
      <c r="T920563" s="33"/>
    </row>
    <row r="920580" spans="19:20">
      <c r="S920580" s="33"/>
      <c r="T920580" s="33"/>
    </row>
    <row r="920597" spans="19:20">
      <c r="S920597" s="33"/>
      <c r="T920597" s="33"/>
    </row>
    <row r="920614" spans="19:20">
      <c r="S920614" s="33"/>
      <c r="T920614" s="33"/>
    </row>
    <row r="920631" spans="19:20">
      <c r="S920631" s="33"/>
      <c r="T920631" s="33"/>
    </row>
    <row r="920648" spans="19:20">
      <c r="S920648" s="33"/>
      <c r="T920648" s="33"/>
    </row>
    <row r="920665" spans="19:20">
      <c r="S920665" s="33"/>
      <c r="T920665" s="33"/>
    </row>
    <row r="920682" spans="19:20">
      <c r="S920682" s="33"/>
      <c r="T920682" s="33"/>
    </row>
    <row r="920699" spans="19:20">
      <c r="S920699" s="33"/>
      <c r="T920699" s="33"/>
    </row>
    <row r="920716" spans="19:20">
      <c r="S920716" s="33"/>
      <c r="T920716" s="33"/>
    </row>
    <row r="920733" spans="19:20">
      <c r="S920733" s="33"/>
      <c r="T920733" s="33"/>
    </row>
    <row r="920750" spans="19:20">
      <c r="S920750" s="33"/>
      <c r="T920750" s="33"/>
    </row>
    <row r="920767" spans="19:20">
      <c r="S920767" s="33"/>
      <c r="T920767" s="33"/>
    </row>
    <row r="920784" spans="19:20">
      <c r="S920784" s="33"/>
      <c r="T920784" s="33"/>
    </row>
    <row r="920801" spans="19:20">
      <c r="S920801" s="33"/>
      <c r="T920801" s="33"/>
    </row>
    <row r="920818" spans="19:20">
      <c r="S920818" s="33"/>
      <c r="T920818" s="33"/>
    </row>
    <row r="920835" spans="19:20">
      <c r="S920835" s="33"/>
      <c r="T920835" s="33"/>
    </row>
    <row r="920852" spans="19:20">
      <c r="S920852" s="33"/>
      <c r="T920852" s="33"/>
    </row>
    <row r="920869" spans="19:20">
      <c r="S920869" s="33"/>
      <c r="T920869" s="33"/>
    </row>
    <row r="920886" spans="19:20">
      <c r="S920886" s="33"/>
      <c r="T920886" s="33"/>
    </row>
    <row r="920903" spans="19:20">
      <c r="S920903" s="33"/>
      <c r="T920903" s="33"/>
    </row>
    <row r="920920" spans="19:20">
      <c r="S920920" s="33"/>
      <c r="T920920" s="33"/>
    </row>
    <row r="920937" spans="19:20">
      <c r="S920937" s="33"/>
      <c r="T920937" s="33"/>
    </row>
    <row r="920954" spans="19:20">
      <c r="S920954" s="33"/>
      <c r="T920954" s="33"/>
    </row>
    <row r="920971" spans="19:20">
      <c r="S920971" s="33"/>
      <c r="T920971" s="33"/>
    </row>
    <row r="920988" spans="19:20">
      <c r="S920988" s="33"/>
      <c r="T920988" s="33"/>
    </row>
    <row r="921005" spans="19:20">
      <c r="S921005" s="33"/>
      <c r="T921005" s="33"/>
    </row>
    <row r="921022" spans="19:20">
      <c r="S921022" s="33"/>
      <c r="T921022" s="33"/>
    </row>
    <row r="921039" spans="19:20">
      <c r="S921039" s="33"/>
      <c r="T921039" s="33"/>
    </row>
    <row r="921056" spans="19:20">
      <c r="S921056" s="33"/>
      <c r="T921056" s="33"/>
    </row>
    <row r="921073" spans="19:20">
      <c r="S921073" s="33"/>
      <c r="T921073" s="33"/>
    </row>
    <row r="921090" spans="19:20">
      <c r="S921090" s="33"/>
      <c r="T921090" s="33"/>
    </row>
    <row r="921107" spans="19:20">
      <c r="S921107" s="33"/>
      <c r="T921107" s="33"/>
    </row>
    <row r="921124" spans="19:20">
      <c r="S921124" s="33"/>
      <c r="T921124" s="33"/>
    </row>
    <row r="921141" spans="19:20">
      <c r="S921141" s="33"/>
      <c r="T921141" s="33"/>
    </row>
    <row r="921158" spans="19:20">
      <c r="S921158" s="33"/>
      <c r="T921158" s="33"/>
    </row>
    <row r="921175" spans="19:20">
      <c r="S921175" s="33"/>
      <c r="T921175" s="33"/>
    </row>
    <row r="921192" spans="19:20">
      <c r="S921192" s="33"/>
      <c r="T921192" s="33"/>
    </row>
    <row r="921209" spans="19:20">
      <c r="S921209" s="33"/>
      <c r="T921209" s="33"/>
    </row>
    <row r="921226" spans="19:20">
      <c r="S921226" s="33"/>
      <c r="T921226" s="33"/>
    </row>
    <row r="921243" spans="19:20">
      <c r="S921243" s="33"/>
      <c r="T921243" s="33"/>
    </row>
    <row r="921260" spans="19:20">
      <c r="S921260" s="33"/>
      <c r="T921260" s="33"/>
    </row>
    <row r="921277" spans="19:20">
      <c r="S921277" s="33"/>
      <c r="T921277" s="33"/>
    </row>
    <row r="921294" spans="19:20">
      <c r="S921294" s="33"/>
      <c r="T921294" s="33"/>
    </row>
    <row r="921311" spans="19:20">
      <c r="S921311" s="33"/>
      <c r="T921311" s="33"/>
    </row>
    <row r="921328" spans="19:20">
      <c r="S921328" s="33"/>
      <c r="T921328" s="33"/>
    </row>
    <row r="921345" spans="19:20">
      <c r="S921345" s="33"/>
      <c r="T921345" s="33"/>
    </row>
    <row r="921362" spans="19:20">
      <c r="S921362" s="33"/>
      <c r="T921362" s="33"/>
    </row>
    <row r="921379" spans="19:20">
      <c r="S921379" s="33"/>
      <c r="T921379" s="33"/>
    </row>
    <row r="921396" spans="19:20">
      <c r="S921396" s="33"/>
      <c r="T921396" s="33"/>
    </row>
    <row r="921413" spans="19:20">
      <c r="S921413" s="33"/>
      <c r="T921413" s="33"/>
    </row>
    <row r="921430" spans="19:20">
      <c r="S921430" s="33"/>
      <c r="T921430" s="33"/>
    </row>
    <row r="921447" spans="19:20">
      <c r="S921447" s="33"/>
      <c r="T921447" s="33"/>
    </row>
    <row r="921464" spans="19:20">
      <c r="S921464" s="33"/>
      <c r="T921464" s="33"/>
    </row>
    <row r="921481" spans="19:20">
      <c r="S921481" s="33"/>
      <c r="T921481" s="33"/>
    </row>
    <row r="921498" spans="19:20">
      <c r="S921498" s="33"/>
      <c r="T921498" s="33"/>
    </row>
    <row r="921515" spans="19:20">
      <c r="S921515" s="33"/>
      <c r="T921515" s="33"/>
    </row>
    <row r="921532" spans="19:20">
      <c r="S921532" s="33"/>
      <c r="T921532" s="33"/>
    </row>
    <row r="921549" spans="19:20">
      <c r="S921549" s="33"/>
      <c r="T921549" s="33"/>
    </row>
    <row r="921566" spans="19:20">
      <c r="S921566" s="33"/>
      <c r="T921566" s="33"/>
    </row>
    <row r="921583" spans="19:20">
      <c r="S921583" s="33"/>
      <c r="T921583" s="33"/>
    </row>
    <row r="921600" spans="19:20">
      <c r="S921600" s="33"/>
      <c r="T921600" s="33"/>
    </row>
    <row r="921617" spans="19:20">
      <c r="S921617" s="33"/>
      <c r="T921617" s="33"/>
    </row>
    <row r="921634" spans="19:20">
      <c r="S921634" s="33"/>
      <c r="T921634" s="33"/>
    </row>
    <row r="921651" spans="19:20">
      <c r="S921651" s="33"/>
      <c r="T921651" s="33"/>
    </row>
    <row r="921668" spans="19:20">
      <c r="S921668" s="33"/>
      <c r="T921668" s="33"/>
    </row>
    <row r="921685" spans="19:20">
      <c r="S921685" s="33"/>
      <c r="T921685" s="33"/>
    </row>
    <row r="921702" spans="19:20">
      <c r="S921702" s="33"/>
      <c r="T921702" s="33"/>
    </row>
    <row r="921719" spans="19:20">
      <c r="S921719" s="33"/>
      <c r="T921719" s="33"/>
    </row>
    <row r="921736" spans="19:20">
      <c r="S921736" s="33"/>
      <c r="T921736" s="33"/>
    </row>
    <row r="921753" spans="19:20">
      <c r="S921753" s="33"/>
      <c r="T921753" s="33"/>
    </row>
    <row r="921770" spans="19:20">
      <c r="S921770" s="33"/>
      <c r="T921770" s="33"/>
    </row>
    <row r="921787" spans="19:20">
      <c r="S921787" s="33"/>
      <c r="T921787" s="33"/>
    </row>
    <row r="921804" spans="19:20">
      <c r="S921804" s="33"/>
      <c r="T921804" s="33"/>
    </row>
    <row r="921821" spans="19:20">
      <c r="S921821" s="33"/>
      <c r="T921821" s="33"/>
    </row>
    <row r="921838" spans="19:20">
      <c r="S921838" s="33"/>
      <c r="T921838" s="33"/>
    </row>
    <row r="921855" spans="19:20">
      <c r="S921855" s="33"/>
      <c r="T921855" s="33"/>
    </row>
    <row r="921872" spans="19:20">
      <c r="S921872" s="33"/>
      <c r="T921872" s="33"/>
    </row>
    <row r="921889" spans="19:20">
      <c r="S921889" s="33"/>
      <c r="T921889" s="33"/>
    </row>
    <row r="921906" spans="19:20">
      <c r="S921906" s="33"/>
      <c r="T921906" s="33"/>
    </row>
    <row r="921923" spans="19:20">
      <c r="S921923" s="33"/>
      <c r="T921923" s="33"/>
    </row>
    <row r="921940" spans="19:20">
      <c r="S921940" s="33"/>
      <c r="T921940" s="33"/>
    </row>
    <row r="921957" spans="19:20">
      <c r="S921957" s="33"/>
      <c r="T921957" s="33"/>
    </row>
    <row r="921974" spans="19:20">
      <c r="S921974" s="33"/>
      <c r="T921974" s="33"/>
    </row>
    <row r="921991" spans="19:20">
      <c r="S921991" s="33"/>
      <c r="T921991" s="33"/>
    </row>
    <row r="922008" spans="19:20">
      <c r="S922008" s="33"/>
      <c r="T922008" s="33"/>
    </row>
    <row r="922025" spans="19:20">
      <c r="S922025" s="33"/>
      <c r="T922025" s="33"/>
    </row>
    <row r="922042" spans="19:20">
      <c r="S922042" s="33"/>
      <c r="T922042" s="33"/>
    </row>
    <row r="922059" spans="19:20">
      <c r="S922059" s="33"/>
      <c r="T922059" s="33"/>
    </row>
    <row r="922076" spans="19:20">
      <c r="S922076" s="33"/>
      <c r="T922076" s="33"/>
    </row>
    <row r="922093" spans="19:20">
      <c r="S922093" s="33"/>
      <c r="T922093" s="33"/>
    </row>
    <row r="922110" spans="19:20">
      <c r="S922110" s="33"/>
      <c r="T922110" s="33"/>
    </row>
    <row r="922127" spans="19:20">
      <c r="S922127" s="33"/>
      <c r="T922127" s="33"/>
    </row>
    <row r="922144" spans="19:20">
      <c r="S922144" s="33"/>
      <c r="T922144" s="33"/>
    </row>
    <row r="922161" spans="19:20">
      <c r="S922161" s="33"/>
      <c r="T922161" s="33"/>
    </row>
    <row r="922178" spans="19:20">
      <c r="S922178" s="33"/>
      <c r="T922178" s="33"/>
    </row>
    <row r="922195" spans="19:20">
      <c r="S922195" s="33"/>
      <c r="T922195" s="33"/>
    </row>
    <row r="922212" spans="19:20">
      <c r="S922212" s="33"/>
      <c r="T922212" s="33"/>
    </row>
    <row r="922229" spans="19:20">
      <c r="S922229" s="33"/>
      <c r="T922229" s="33"/>
    </row>
    <row r="922246" spans="19:20">
      <c r="S922246" s="33"/>
      <c r="T922246" s="33"/>
    </row>
    <row r="922263" spans="19:20">
      <c r="S922263" s="33"/>
      <c r="T922263" s="33"/>
    </row>
    <row r="922280" spans="19:20">
      <c r="S922280" s="33"/>
      <c r="T922280" s="33"/>
    </row>
    <row r="922297" spans="19:20">
      <c r="S922297" s="33"/>
      <c r="T922297" s="33"/>
    </row>
    <row r="922314" spans="19:20">
      <c r="S922314" s="33"/>
      <c r="T922314" s="33"/>
    </row>
    <row r="922331" spans="19:20">
      <c r="S922331" s="33"/>
      <c r="T922331" s="33"/>
    </row>
    <row r="922348" spans="19:20">
      <c r="S922348" s="33"/>
      <c r="T922348" s="33"/>
    </row>
    <row r="922365" spans="19:20">
      <c r="S922365" s="33"/>
      <c r="T922365" s="33"/>
    </row>
    <row r="922382" spans="19:20">
      <c r="S922382" s="33"/>
      <c r="T922382" s="33"/>
    </row>
    <row r="922399" spans="19:20">
      <c r="S922399" s="33"/>
      <c r="T922399" s="33"/>
    </row>
    <row r="922416" spans="19:20">
      <c r="S922416" s="33"/>
      <c r="T922416" s="33"/>
    </row>
    <row r="922433" spans="19:20">
      <c r="S922433" s="33"/>
      <c r="T922433" s="33"/>
    </row>
    <row r="922450" spans="19:20">
      <c r="S922450" s="33"/>
      <c r="T922450" s="33"/>
    </row>
    <row r="922467" spans="19:20">
      <c r="S922467" s="33"/>
      <c r="T922467" s="33"/>
    </row>
    <row r="922484" spans="19:20">
      <c r="S922484" s="33"/>
      <c r="T922484" s="33"/>
    </row>
    <row r="922501" spans="19:20">
      <c r="S922501" s="33"/>
      <c r="T922501" s="33"/>
    </row>
    <row r="922518" spans="19:20">
      <c r="S922518" s="33"/>
      <c r="T922518" s="33"/>
    </row>
    <row r="922535" spans="19:20">
      <c r="S922535" s="33"/>
      <c r="T922535" s="33"/>
    </row>
    <row r="922552" spans="19:20">
      <c r="S922552" s="33"/>
      <c r="T922552" s="33"/>
    </row>
    <row r="922569" spans="19:20">
      <c r="S922569" s="33"/>
      <c r="T922569" s="33"/>
    </row>
    <row r="922586" spans="19:20">
      <c r="S922586" s="33"/>
      <c r="T922586" s="33"/>
    </row>
    <row r="922603" spans="19:20">
      <c r="S922603" s="33"/>
      <c r="T922603" s="33"/>
    </row>
    <row r="922620" spans="19:20">
      <c r="S922620" s="33"/>
      <c r="T922620" s="33"/>
    </row>
    <row r="922637" spans="19:20">
      <c r="S922637" s="33"/>
      <c r="T922637" s="33"/>
    </row>
    <row r="922654" spans="19:20">
      <c r="S922654" s="33"/>
      <c r="T922654" s="33"/>
    </row>
    <row r="922671" spans="19:20">
      <c r="S922671" s="33"/>
      <c r="T922671" s="33"/>
    </row>
    <row r="922688" spans="19:20">
      <c r="S922688" s="33"/>
      <c r="T922688" s="33"/>
    </row>
    <row r="922705" spans="19:20">
      <c r="S922705" s="33"/>
      <c r="T922705" s="33"/>
    </row>
    <row r="922722" spans="19:20">
      <c r="S922722" s="33"/>
      <c r="T922722" s="33"/>
    </row>
    <row r="922739" spans="19:20">
      <c r="S922739" s="33"/>
      <c r="T922739" s="33"/>
    </row>
    <row r="922756" spans="19:20">
      <c r="S922756" s="33"/>
      <c r="T922756" s="33"/>
    </row>
    <row r="922773" spans="19:20">
      <c r="S922773" s="33"/>
      <c r="T922773" s="33"/>
    </row>
    <row r="922790" spans="19:20">
      <c r="S922790" s="33"/>
      <c r="T922790" s="33"/>
    </row>
    <row r="922807" spans="19:20">
      <c r="S922807" s="33"/>
      <c r="T922807" s="33"/>
    </row>
    <row r="922824" spans="19:20">
      <c r="S922824" s="33"/>
      <c r="T922824" s="33"/>
    </row>
    <row r="922841" spans="19:20">
      <c r="S922841" s="33"/>
      <c r="T922841" s="33"/>
    </row>
    <row r="922858" spans="19:20">
      <c r="S922858" s="33"/>
      <c r="T922858" s="33"/>
    </row>
    <row r="922875" spans="19:20">
      <c r="S922875" s="33"/>
      <c r="T922875" s="33"/>
    </row>
    <row r="922892" spans="19:20">
      <c r="S922892" s="33"/>
      <c r="T922892" s="33"/>
    </row>
    <row r="922909" spans="19:20">
      <c r="S922909" s="33"/>
      <c r="T922909" s="33"/>
    </row>
    <row r="922926" spans="19:20">
      <c r="S922926" s="33"/>
      <c r="T922926" s="33"/>
    </row>
    <row r="922943" spans="19:20">
      <c r="S922943" s="33"/>
      <c r="T922943" s="33"/>
    </row>
    <row r="922960" spans="19:20">
      <c r="S922960" s="33"/>
      <c r="T922960" s="33"/>
    </row>
    <row r="922977" spans="19:20">
      <c r="S922977" s="33"/>
      <c r="T922977" s="33"/>
    </row>
    <row r="922994" spans="19:20">
      <c r="S922994" s="33"/>
      <c r="T922994" s="33"/>
    </row>
    <row r="923011" spans="19:20">
      <c r="S923011" s="33"/>
      <c r="T923011" s="33"/>
    </row>
    <row r="923028" spans="19:20">
      <c r="S923028" s="33"/>
      <c r="T923028" s="33"/>
    </row>
    <row r="923045" spans="19:20">
      <c r="S923045" s="33"/>
      <c r="T923045" s="33"/>
    </row>
    <row r="923062" spans="19:20">
      <c r="S923062" s="33"/>
      <c r="T923062" s="33"/>
    </row>
    <row r="923079" spans="19:20">
      <c r="S923079" s="33"/>
      <c r="T923079" s="33"/>
    </row>
    <row r="923096" spans="19:20">
      <c r="S923096" s="33"/>
      <c r="T923096" s="33"/>
    </row>
    <row r="923113" spans="19:20">
      <c r="S923113" s="33"/>
      <c r="T923113" s="33"/>
    </row>
    <row r="923130" spans="19:20">
      <c r="S923130" s="33"/>
      <c r="T923130" s="33"/>
    </row>
    <row r="923147" spans="19:20">
      <c r="S923147" s="33"/>
      <c r="T923147" s="33"/>
    </row>
    <row r="923164" spans="19:20">
      <c r="S923164" s="33"/>
      <c r="T923164" s="33"/>
    </row>
    <row r="923181" spans="19:20">
      <c r="S923181" s="33"/>
      <c r="T923181" s="33"/>
    </row>
    <row r="923198" spans="19:20">
      <c r="S923198" s="33"/>
      <c r="T923198" s="33"/>
    </row>
    <row r="923215" spans="19:20">
      <c r="S923215" s="33"/>
      <c r="T923215" s="33"/>
    </row>
    <row r="923232" spans="19:20">
      <c r="S923232" s="33"/>
      <c r="T923232" s="33"/>
    </row>
    <row r="923249" spans="19:20">
      <c r="S923249" s="33"/>
      <c r="T923249" s="33"/>
    </row>
    <row r="923266" spans="19:20">
      <c r="S923266" s="33"/>
      <c r="T923266" s="33"/>
    </row>
    <row r="923283" spans="19:20">
      <c r="S923283" s="33"/>
      <c r="T923283" s="33"/>
    </row>
    <row r="923300" spans="19:20">
      <c r="S923300" s="33"/>
      <c r="T923300" s="33"/>
    </row>
    <row r="923317" spans="19:20">
      <c r="S923317" s="33"/>
      <c r="T923317" s="33"/>
    </row>
    <row r="923334" spans="19:20">
      <c r="S923334" s="33"/>
      <c r="T923334" s="33"/>
    </row>
    <row r="923351" spans="19:20">
      <c r="S923351" s="33"/>
      <c r="T923351" s="33"/>
    </row>
    <row r="923368" spans="19:20">
      <c r="S923368" s="33"/>
      <c r="T923368" s="33"/>
    </row>
    <row r="923385" spans="19:20">
      <c r="S923385" s="33"/>
      <c r="T923385" s="33"/>
    </row>
    <row r="923402" spans="19:20">
      <c r="S923402" s="33"/>
      <c r="T923402" s="33"/>
    </row>
    <row r="923419" spans="19:20">
      <c r="S923419" s="33"/>
      <c r="T923419" s="33"/>
    </row>
    <row r="923436" spans="19:20">
      <c r="S923436" s="33"/>
      <c r="T923436" s="33"/>
    </row>
    <row r="923453" spans="19:20">
      <c r="S923453" s="33"/>
      <c r="T923453" s="33"/>
    </row>
    <row r="923470" spans="19:20">
      <c r="S923470" s="33"/>
      <c r="T923470" s="33"/>
    </row>
    <row r="923487" spans="19:20">
      <c r="S923487" s="33"/>
      <c r="T923487" s="33"/>
    </row>
    <row r="923504" spans="19:20">
      <c r="S923504" s="33"/>
      <c r="T923504" s="33"/>
    </row>
    <row r="923521" spans="19:20">
      <c r="S923521" s="33"/>
      <c r="T923521" s="33"/>
    </row>
    <row r="923538" spans="19:20">
      <c r="S923538" s="33"/>
      <c r="T923538" s="33"/>
    </row>
    <row r="923555" spans="19:20">
      <c r="S923555" s="33"/>
      <c r="T923555" s="33"/>
    </row>
    <row r="923572" spans="19:20">
      <c r="S923572" s="33"/>
      <c r="T923572" s="33"/>
    </row>
    <row r="923589" spans="19:20">
      <c r="S923589" s="33"/>
      <c r="T923589" s="33"/>
    </row>
    <row r="923606" spans="19:20">
      <c r="S923606" s="33"/>
      <c r="T923606" s="33"/>
    </row>
    <row r="923623" spans="19:20">
      <c r="S923623" s="33"/>
      <c r="T923623" s="33"/>
    </row>
    <row r="923640" spans="19:20">
      <c r="S923640" s="33"/>
      <c r="T923640" s="33"/>
    </row>
    <row r="923657" spans="19:20">
      <c r="S923657" s="33"/>
      <c r="T923657" s="33"/>
    </row>
    <row r="923674" spans="19:20">
      <c r="S923674" s="33"/>
      <c r="T923674" s="33"/>
    </row>
    <row r="923691" spans="19:20">
      <c r="S923691" s="33"/>
      <c r="T923691" s="33"/>
    </row>
    <row r="923708" spans="19:20">
      <c r="S923708" s="33"/>
      <c r="T923708" s="33"/>
    </row>
    <row r="923725" spans="19:20">
      <c r="S923725" s="33"/>
      <c r="T923725" s="33"/>
    </row>
    <row r="923742" spans="19:20">
      <c r="S923742" s="33"/>
      <c r="T923742" s="33"/>
    </row>
    <row r="923759" spans="19:20">
      <c r="S923759" s="33"/>
      <c r="T923759" s="33"/>
    </row>
    <row r="923776" spans="19:20">
      <c r="S923776" s="33"/>
      <c r="T923776" s="33"/>
    </row>
    <row r="923793" spans="19:20">
      <c r="S923793" s="33"/>
      <c r="T923793" s="33"/>
    </row>
    <row r="923810" spans="19:20">
      <c r="S923810" s="33"/>
      <c r="T923810" s="33"/>
    </row>
    <row r="923827" spans="19:20">
      <c r="S923827" s="33"/>
      <c r="T923827" s="33"/>
    </row>
    <row r="923844" spans="19:20">
      <c r="S923844" s="33"/>
      <c r="T923844" s="33"/>
    </row>
    <row r="923861" spans="19:20">
      <c r="S923861" s="33"/>
      <c r="T923861" s="33"/>
    </row>
    <row r="923878" spans="19:20">
      <c r="S923878" s="33"/>
      <c r="T923878" s="33"/>
    </row>
    <row r="923895" spans="19:20">
      <c r="S923895" s="33"/>
      <c r="T923895" s="33"/>
    </row>
    <row r="923912" spans="19:20">
      <c r="S923912" s="33"/>
      <c r="T923912" s="33"/>
    </row>
    <row r="923929" spans="19:20">
      <c r="S923929" s="33"/>
      <c r="T923929" s="33"/>
    </row>
    <row r="923946" spans="19:20">
      <c r="S923946" s="33"/>
      <c r="T923946" s="33"/>
    </row>
    <row r="923963" spans="19:20">
      <c r="S923963" s="33"/>
      <c r="T923963" s="33"/>
    </row>
    <row r="923980" spans="19:20">
      <c r="S923980" s="33"/>
      <c r="T923980" s="33"/>
    </row>
    <row r="923997" spans="19:20">
      <c r="S923997" s="33"/>
      <c r="T923997" s="33"/>
    </row>
    <row r="924014" spans="19:20">
      <c r="S924014" s="33"/>
      <c r="T924014" s="33"/>
    </row>
    <row r="924031" spans="19:20">
      <c r="S924031" s="33"/>
      <c r="T924031" s="33"/>
    </row>
    <row r="924048" spans="19:20">
      <c r="S924048" s="33"/>
      <c r="T924048" s="33"/>
    </row>
    <row r="924065" spans="19:20">
      <c r="S924065" s="33"/>
      <c r="T924065" s="33"/>
    </row>
    <row r="924082" spans="19:20">
      <c r="S924082" s="33"/>
      <c r="T924082" s="33"/>
    </row>
    <row r="924099" spans="19:20">
      <c r="S924099" s="33"/>
      <c r="T924099" s="33"/>
    </row>
    <row r="924116" spans="19:20">
      <c r="S924116" s="33"/>
      <c r="T924116" s="33"/>
    </row>
    <row r="924133" spans="19:20">
      <c r="S924133" s="33"/>
      <c r="T924133" s="33"/>
    </row>
    <row r="924150" spans="19:20">
      <c r="S924150" s="33"/>
      <c r="T924150" s="33"/>
    </row>
    <row r="924167" spans="19:20">
      <c r="S924167" s="33"/>
      <c r="T924167" s="33"/>
    </row>
    <row r="924184" spans="19:20">
      <c r="S924184" s="33"/>
      <c r="T924184" s="33"/>
    </row>
    <row r="924201" spans="19:20">
      <c r="S924201" s="33"/>
      <c r="T924201" s="33"/>
    </row>
    <row r="924218" spans="19:20">
      <c r="S924218" s="33"/>
      <c r="T924218" s="33"/>
    </row>
    <row r="924235" spans="19:20">
      <c r="S924235" s="33"/>
      <c r="T924235" s="33"/>
    </row>
    <row r="924252" spans="19:20">
      <c r="S924252" s="33"/>
      <c r="T924252" s="33"/>
    </row>
    <row r="924269" spans="19:20">
      <c r="S924269" s="33"/>
      <c r="T924269" s="33"/>
    </row>
    <row r="924286" spans="19:20">
      <c r="S924286" s="33"/>
      <c r="T924286" s="33"/>
    </row>
    <row r="924303" spans="19:20">
      <c r="S924303" s="33"/>
      <c r="T924303" s="33"/>
    </row>
    <row r="924320" spans="19:20">
      <c r="S924320" s="33"/>
      <c r="T924320" s="33"/>
    </row>
    <row r="924337" spans="19:20">
      <c r="S924337" s="33"/>
      <c r="T924337" s="33"/>
    </row>
    <row r="924354" spans="19:20">
      <c r="S924354" s="33"/>
      <c r="T924354" s="33"/>
    </row>
    <row r="924371" spans="19:20">
      <c r="S924371" s="33"/>
      <c r="T924371" s="33"/>
    </row>
    <row r="924388" spans="19:20">
      <c r="S924388" s="33"/>
      <c r="T924388" s="33"/>
    </row>
    <row r="924405" spans="19:20">
      <c r="S924405" s="33"/>
      <c r="T924405" s="33"/>
    </row>
    <row r="924422" spans="19:20">
      <c r="S924422" s="33"/>
      <c r="T924422" s="33"/>
    </row>
    <row r="924439" spans="19:20">
      <c r="S924439" s="33"/>
      <c r="T924439" s="33"/>
    </row>
    <row r="924456" spans="19:20">
      <c r="S924456" s="33"/>
      <c r="T924456" s="33"/>
    </row>
    <row r="924473" spans="19:20">
      <c r="S924473" s="33"/>
      <c r="T924473" s="33"/>
    </row>
    <row r="924490" spans="19:20">
      <c r="S924490" s="33"/>
      <c r="T924490" s="33"/>
    </row>
    <row r="924507" spans="19:20">
      <c r="S924507" s="33"/>
      <c r="T924507" s="33"/>
    </row>
    <row r="924524" spans="19:20">
      <c r="S924524" s="33"/>
      <c r="T924524" s="33"/>
    </row>
    <row r="924541" spans="19:20">
      <c r="S924541" s="33"/>
      <c r="T924541" s="33"/>
    </row>
    <row r="924558" spans="19:20">
      <c r="S924558" s="33"/>
      <c r="T924558" s="33"/>
    </row>
    <row r="924575" spans="19:20">
      <c r="S924575" s="33"/>
      <c r="T924575" s="33"/>
    </row>
    <row r="924592" spans="19:20">
      <c r="S924592" s="33"/>
      <c r="T924592" s="33"/>
    </row>
    <row r="924609" spans="19:20">
      <c r="S924609" s="33"/>
      <c r="T924609" s="33"/>
    </row>
    <row r="924626" spans="19:20">
      <c r="S924626" s="33"/>
      <c r="T924626" s="33"/>
    </row>
    <row r="924643" spans="19:20">
      <c r="S924643" s="33"/>
      <c r="T924643" s="33"/>
    </row>
    <row r="924660" spans="19:20">
      <c r="S924660" s="33"/>
      <c r="T924660" s="33"/>
    </row>
    <row r="924677" spans="19:20">
      <c r="S924677" s="33"/>
      <c r="T924677" s="33"/>
    </row>
    <row r="924694" spans="19:20">
      <c r="S924694" s="33"/>
      <c r="T924694" s="33"/>
    </row>
    <row r="924711" spans="19:20">
      <c r="S924711" s="33"/>
      <c r="T924711" s="33"/>
    </row>
    <row r="924728" spans="19:20">
      <c r="S924728" s="33"/>
      <c r="T924728" s="33"/>
    </row>
    <row r="924745" spans="19:20">
      <c r="S924745" s="33"/>
      <c r="T924745" s="33"/>
    </row>
    <row r="924762" spans="19:20">
      <c r="S924762" s="33"/>
      <c r="T924762" s="33"/>
    </row>
    <row r="924779" spans="19:20">
      <c r="S924779" s="33"/>
      <c r="T924779" s="33"/>
    </row>
    <row r="924796" spans="19:20">
      <c r="S924796" s="33"/>
      <c r="T924796" s="33"/>
    </row>
    <row r="924813" spans="19:20">
      <c r="S924813" s="33"/>
      <c r="T924813" s="33"/>
    </row>
    <row r="924830" spans="19:20">
      <c r="S924830" s="33"/>
      <c r="T924830" s="33"/>
    </row>
    <row r="924847" spans="19:20">
      <c r="S924847" s="33"/>
      <c r="T924847" s="33"/>
    </row>
    <row r="924864" spans="19:20">
      <c r="S924864" s="33"/>
      <c r="T924864" s="33"/>
    </row>
    <row r="924881" spans="19:20">
      <c r="S924881" s="33"/>
      <c r="T924881" s="33"/>
    </row>
    <row r="924898" spans="19:20">
      <c r="S924898" s="33"/>
      <c r="T924898" s="33"/>
    </row>
    <row r="924915" spans="19:20">
      <c r="S924915" s="33"/>
      <c r="T924915" s="33"/>
    </row>
    <row r="924932" spans="19:20">
      <c r="S924932" s="33"/>
      <c r="T924932" s="33"/>
    </row>
    <row r="924949" spans="19:20">
      <c r="S924949" s="33"/>
      <c r="T924949" s="33"/>
    </row>
    <row r="924966" spans="19:20">
      <c r="S924966" s="33"/>
      <c r="T924966" s="33"/>
    </row>
    <row r="924983" spans="19:20">
      <c r="S924983" s="33"/>
      <c r="T924983" s="33"/>
    </row>
    <row r="925000" spans="19:20">
      <c r="S925000" s="33"/>
      <c r="T925000" s="33"/>
    </row>
    <row r="925017" spans="19:20">
      <c r="S925017" s="33"/>
      <c r="T925017" s="33"/>
    </row>
    <row r="925034" spans="19:20">
      <c r="S925034" s="33"/>
      <c r="T925034" s="33"/>
    </row>
    <row r="925051" spans="19:20">
      <c r="S925051" s="33"/>
      <c r="T925051" s="33"/>
    </row>
    <row r="925068" spans="19:20">
      <c r="S925068" s="33"/>
      <c r="T925068" s="33"/>
    </row>
    <row r="925085" spans="19:20">
      <c r="S925085" s="33"/>
      <c r="T925085" s="33"/>
    </row>
    <row r="925102" spans="19:20">
      <c r="S925102" s="33"/>
      <c r="T925102" s="33"/>
    </row>
    <row r="925119" spans="19:20">
      <c r="S925119" s="33"/>
      <c r="T925119" s="33"/>
    </row>
    <row r="925136" spans="19:20">
      <c r="S925136" s="33"/>
      <c r="T925136" s="33"/>
    </row>
    <row r="925153" spans="19:20">
      <c r="S925153" s="33"/>
      <c r="T925153" s="33"/>
    </row>
    <row r="925170" spans="19:20">
      <c r="S925170" s="33"/>
      <c r="T925170" s="33"/>
    </row>
    <row r="925187" spans="19:20">
      <c r="S925187" s="33"/>
      <c r="T925187" s="33"/>
    </row>
    <row r="925204" spans="19:20">
      <c r="S925204" s="33"/>
      <c r="T925204" s="33"/>
    </row>
    <row r="925221" spans="19:20">
      <c r="S925221" s="33"/>
      <c r="T925221" s="33"/>
    </row>
    <row r="925238" spans="19:20">
      <c r="S925238" s="33"/>
      <c r="T925238" s="33"/>
    </row>
    <row r="925255" spans="19:20">
      <c r="S925255" s="33"/>
      <c r="T925255" s="33"/>
    </row>
    <row r="925272" spans="19:20">
      <c r="S925272" s="33"/>
      <c r="T925272" s="33"/>
    </row>
    <row r="925289" spans="19:20">
      <c r="S925289" s="33"/>
      <c r="T925289" s="33"/>
    </row>
    <row r="925306" spans="19:20">
      <c r="S925306" s="33"/>
      <c r="T925306" s="33"/>
    </row>
    <row r="925323" spans="19:20">
      <c r="S925323" s="33"/>
      <c r="T925323" s="33"/>
    </row>
    <row r="925340" spans="19:20">
      <c r="S925340" s="33"/>
      <c r="T925340" s="33"/>
    </row>
    <row r="925357" spans="19:20">
      <c r="S925357" s="33"/>
      <c r="T925357" s="33"/>
    </row>
    <row r="925374" spans="19:20">
      <c r="S925374" s="33"/>
      <c r="T925374" s="33"/>
    </row>
    <row r="925391" spans="19:20">
      <c r="S925391" s="33"/>
      <c r="T925391" s="33"/>
    </row>
    <row r="925408" spans="19:20">
      <c r="S925408" s="33"/>
      <c r="T925408" s="33"/>
    </row>
    <row r="925425" spans="19:20">
      <c r="S925425" s="33"/>
      <c r="T925425" s="33"/>
    </row>
    <row r="925442" spans="19:20">
      <c r="S925442" s="33"/>
      <c r="T925442" s="33"/>
    </row>
    <row r="925459" spans="19:20">
      <c r="S925459" s="33"/>
      <c r="T925459" s="33"/>
    </row>
    <row r="925476" spans="19:20">
      <c r="S925476" s="33"/>
      <c r="T925476" s="33"/>
    </row>
    <row r="925493" spans="19:20">
      <c r="S925493" s="33"/>
      <c r="T925493" s="33"/>
    </row>
    <row r="925510" spans="19:20">
      <c r="S925510" s="33"/>
      <c r="T925510" s="33"/>
    </row>
    <row r="925527" spans="19:20">
      <c r="S925527" s="33"/>
      <c r="T925527" s="33"/>
    </row>
    <row r="925544" spans="19:20">
      <c r="S925544" s="33"/>
      <c r="T925544" s="33"/>
    </row>
    <row r="925561" spans="19:20">
      <c r="S925561" s="33"/>
      <c r="T925561" s="33"/>
    </row>
    <row r="925578" spans="19:20">
      <c r="S925578" s="33"/>
      <c r="T925578" s="33"/>
    </row>
    <row r="925595" spans="19:20">
      <c r="S925595" s="33"/>
      <c r="T925595" s="33"/>
    </row>
    <row r="925612" spans="19:20">
      <c r="S925612" s="33"/>
      <c r="T925612" s="33"/>
    </row>
    <row r="925629" spans="19:20">
      <c r="S925629" s="33"/>
      <c r="T925629" s="33"/>
    </row>
    <row r="925646" spans="19:20">
      <c r="S925646" s="33"/>
      <c r="T925646" s="33"/>
    </row>
    <row r="925663" spans="19:20">
      <c r="S925663" s="33"/>
      <c r="T925663" s="33"/>
    </row>
    <row r="925680" spans="19:20">
      <c r="S925680" s="33"/>
      <c r="T925680" s="33"/>
    </row>
    <row r="925697" spans="19:20">
      <c r="S925697" s="33"/>
      <c r="T925697" s="33"/>
    </row>
    <row r="925714" spans="19:20">
      <c r="S925714" s="33"/>
      <c r="T925714" s="33"/>
    </row>
    <row r="925731" spans="19:20">
      <c r="S925731" s="33"/>
      <c r="T925731" s="33"/>
    </row>
    <row r="925748" spans="19:20">
      <c r="S925748" s="33"/>
      <c r="T925748" s="33"/>
    </row>
    <row r="925765" spans="19:20">
      <c r="S925765" s="33"/>
      <c r="T925765" s="33"/>
    </row>
    <row r="925782" spans="19:20">
      <c r="S925782" s="33"/>
      <c r="T925782" s="33"/>
    </row>
    <row r="925799" spans="19:20">
      <c r="S925799" s="33"/>
      <c r="T925799" s="33"/>
    </row>
    <row r="925816" spans="19:20">
      <c r="S925816" s="33"/>
      <c r="T925816" s="33"/>
    </row>
    <row r="925833" spans="19:20">
      <c r="S925833" s="33"/>
      <c r="T925833" s="33"/>
    </row>
    <row r="925850" spans="19:20">
      <c r="S925850" s="33"/>
      <c r="T925850" s="33"/>
    </row>
    <row r="925867" spans="19:20">
      <c r="S925867" s="33"/>
      <c r="T925867" s="33"/>
    </row>
    <row r="925884" spans="19:20">
      <c r="S925884" s="33"/>
      <c r="T925884" s="33"/>
    </row>
    <row r="925901" spans="19:20">
      <c r="S925901" s="33"/>
      <c r="T925901" s="33"/>
    </row>
    <row r="925918" spans="19:20">
      <c r="S925918" s="33"/>
      <c r="T925918" s="33"/>
    </row>
    <row r="925935" spans="19:20">
      <c r="S925935" s="33"/>
      <c r="T925935" s="33"/>
    </row>
    <row r="925952" spans="19:20">
      <c r="S925952" s="33"/>
      <c r="T925952" s="33"/>
    </row>
    <row r="925969" spans="19:20">
      <c r="S925969" s="33"/>
      <c r="T925969" s="33"/>
    </row>
    <row r="925986" spans="19:20">
      <c r="S925986" s="33"/>
      <c r="T925986" s="33"/>
    </row>
    <row r="926003" spans="19:20">
      <c r="S926003" s="33"/>
      <c r="T926003" s="33"/>
    </row>
    <row r="926020" spans="19:20">
      <c r="S926020" s="33"/>
      <c r="T926020" s="33"/>
    </row>
    <row r="926037" spans="19:20">
      <c r="S926037" s="33"/>
      <c r="T926037" s="33"/>
    </row>
    <row r="926054" spans="19:20">
      <c r="S926054" s="33"/>
      <c r="T926054" s="33"/>
    </row>
    <row r="926071" spans="19:20">
      <c r="S926071" s="33"/>
      <c r="T926071" s="33"/>
    </row>
    <row r="926088" spans="19:20">
      <c r="S926088" s="33"/>
      <c r="T926088" s="33"/>
    </row>
    <row r="926105" spans="19:20">
      <c r="S926105" s="33"/>
      <c r="T926105" s="33"/>
    </row>
    <row r="926122" spans="19:20">
      <c r="S926122" s="33"/>
      <c r="T926122" s="33"/>
    </row>
    <row r="926139" spans="19:20">
      <c r="S926139" s="33"/>
      <c r="T926139" s="33"/>
    </row>
    <row r="926156" spans="19:20">
      <c r="S926156" s="33"/>
      <c r="T926156" s="33"/>
    </row>
    <row r="926173" spans="19:20">
      <c r="S926173" s="33"/>
      <c r="T926173" s="33"/>
    </row>
    <row r="926190" spans="19:20">
      <c r="S926190" s="33"/>
      <c r="T926190" s="33"/>
    </row>
    <row r="926207" spans="19:20">
      <c r="S926207" s="33"/>
      <c r="T926207" s="33"/>
    </row>
    <row r="926224" spans="19:20">
      <c r="S926224" s="33"/>
      <c r="T926224" s="33"/>
    </row>
    <row r="926241" spans="19:20">
      <c r="S926241" s="33"/>
      <c r="T926241" s="33"/>
    </row>
    <row r="926258" spans="19:20">
      <c r="S926258" s="33"/>
      <c r="T926258" s="33"/>
    </row>
    <row r="926275" spans="19:20">
      <c r="S926275" s="33"/>
      <c r="T926275" s="33"/>
    </row>
    <row r="926292" spans="19:20">
      <c r="S926292" s="33"/>
      <c r="T926292" s="33"/>
    </row>
    <row r="926309" spans="19:20">
      <c r="S926309" s="33"/>
      <c r="T926309" s="33"/>
    </row>
    <row r="926326" spans="19:20">
      <c r="S926326" s="33"/>
      <c r="T926326" s="33"/>
    </row>
    <row r="926343" spans="19:20">
      <c r="S926343" s="33"/>
      <c r="T926343" s="33"/>
    </row>
    <row r="926360" spans="19:20">
      <c r="S926360" s="33"/>
      <c r="T926360" s="33"/>
    </row>
    <row r="926377" spans="19:20">
      <c r="S926377" s="33"/>
      <c r="T926377" s="33"/>
    </row>
    <row r="926394" spans="19:20">
      <c r="S926394" s="33"/>
      <c r="T926394" s="33"/>
    </row>
    <row r="926411" spans="19:20">
      <c r="S926411" s="33"/>
      <c r="T926411" s="33"/>
    </row>
    <row r="926428" spans="19:20">
      <c r="S926428" s="33"/>
      <c r="T926428" s="33"/>
    </row>
    <row r="926445" spans="19:20">
      <c r="S926445" s="33"/>
      <c r="T926445" s="33"/>
    </row>
    <row r="926462" spans="19:20">
      <c r="S926462" s="33"/>
      <c r="T926462" s="33"/>
    </row>
    <row r="926479" spans="19:20">
      <c r="S926479" s="33"/>
      <c r="T926479" s="33"/>
    </row>
    <row r="926496" spans="19:20">
      <c r="S926496" s="33"/>
      <c r="T926496" s="33"/>
    </row>
    <row r="926513" spans="19:20">
      <c r="S926513" s="33"/>
      <c r="T926513" s="33"/>
    </row>
    <row r="926530" spans="19:20">
      <c r="S926530" s="33"/>
      <c r="T926530" s="33"/>
    </row>
    <row r="926547" spans="19:20">
      <c r="S926547" s="33"/>
      <c r="T926547" s="33"/>
    </row>
    <row r="926564" spans="19:20">
      <c r="S926564" s="33"/>
      <c r="T926564" s="33"/>
    </row>
    <row r="926581" spans="19:20">
      <c r="S926581" s="33"/>
      <c r="T926581" s="33"/>
    </row>
    <row r="926598" spans="19:20">
      <c r="S926598" s="33"/>
      <c r="T926598" s="33"/>
    </row>
    <row r="926615" spans="19:20">
      <c r="S926615" s="33"/>
      <c r="T926615" s="33"/>
    </row>
    <row r="926632" spans="19:20">
      <c r="S926632" s="33"/>
      <c r="T926632" s="33"/>
    </row>
    <row r="926649" spans="19:20">
      <c r="S926649" s="33"/>
      <c r="T926649" s="33"/>
    </row>
    <row r="926666" spans="19:20">
      <c r="S926666" s="33"/>
      <c r="T926666" s="33"/>
    </row>
    <row r="926683" spans="19:20">
      <c r="S926683" s="33"/>
      <c r="T926683" s="33"/>
    </row>
    <row r="926700" spans="19:20">
      <c r="S926700" s="33"/>
      <c r="T926700" s="33"/>
    </row>
    <row r="926717" spans="19:20">
      <c r="S926717" s="33"/>
      <c r="T926717" s="33"/>
    </row>
    <row r="926734" spans="19:20">
      <c r="S926734" s="33"/>
      <c r="T926734" s="33"/>
    </row>
    <row r="926751" spans="19:20">
      <c r="S926751" s="33"/>
      <c r="T926751" s="33"/>
    </row>
    <row r="926768" spans="19:20">
      <c r="S926768" s="33"/>
      <c r="T926768" s="33"/>
    </row>
    <row r="926785" spans="19:20">
      <c r="S926785" s="33"/>
      <c r="T926785" s="33"/>
    </row>
    <row r="926802" spans="19:20">
      <c r="S926802" s="33"/>
      <c r="T926802" s="33"/>
    </row>
    <row r="926819" spans="19:20">
      <c r="S926819" s="33"/>
      <c r="T926819" s="33"/>
    </row>
    <row r="926836" spans="19:20">
      <c r="S926836" s="33"/>
      <c r="T926836" s="33"/>
    </row>
    <row r="926853" spans="19:20">
      <c r="S926853" s="33"/>
      <c r="T926853" s="33"/>
    </row>
    <row r="926870" spans="19:20">
      <c r="S926870" s="33"/>
      <c r="T926870" s="33"/>
    </row>
    <row r="926887" spans="19:20">
      <c r="S926887" s="33"/>
      <c r="T926887" s="33"/>
    </row>
    <row r="926904" spans="19:20">
      <c r="S926904" s="33"/>
      <c r="T926904" s="33"/>
    </row>
    <row r="926921" spans="19:20">
      <c r="S926921" s="33"/>
      <c r="T926921" s="33"/>
    </row>
    <row r="926938" spans="19:20">
      <c r="S926938" s="33"/>
      <c r="T926938" s="33"/>
    </row>
    <row r="926955" spans="19:20">
      <c r="S926955" s="33"/>
      <c r="T926955" s="33"/>
    </row>
    <row r="926972" spans="19:20">
      <c r="S926972" s="33"/>
      <c r="T926972" s="33"/>
    </row>
    <row r="926989" spans="19:20">
      <c r="S926989" s="33"/>
      <c r="T926989" s="33"/>
    </row>
    <row r="927006" spans="19:20">
      <c r="S927006" s="33"/>
      <c r="T927006" s="33"/>
    </row>
    <row r="927023" spans="19:20">
      <c r="S927023" s="33"/>
      <c r="T927023" s="33"/>
    </row>
    <row r="927040" spans="19:20">
      <c r="S927040" s="33"/>
      <c r="T927040" s="33"/>
    </row>
    <row r="927057" spans="19:20">
      <c r="S927057" s="33"/>
      <c r="T927057" s="33"/>
    </row>
    <row r="927074" spans="19:20">
      <c r="S927074" s="33"/>
      <c r="T927074" s="33"/>
    </row>
    <row r="927091" spans="19:20">
      <c r="S927091" s="33"/>
      <c r="T927091" s="33"/>
    </row>
    <row r="927108" spans="19:20">
      <c r="S927108" s="33"/>
      <c r="T927108" s="33"/>
    </row>
    <row r="927125" spans="19:20">
      <c r="S927125" s="33"/>
      <c r="T927125" s="33"/>
    </row>
    <row r="927142" spans="19:20">
      <c r="S927142" s="33"/>
      <c r="T927142" s="33"/>
    </row>
    <row r="927159" spans="19:20">
      <c r="S927159" s="33"/>
      <c r="T927159" s="33"/>
    </row>
    <row r="927176" spans="19:20">
      <c r="S927176" s="33"/>
      <c r="T927176" s="33"/>
    </row>
    <row r="927193" spans="19:20">
      <c r="S927193" s="33"/>
      <c r="T927193" s="33"/>
    </row>
    <row r="927210" spans="19:20">
      <c r="S927210" s="33"/>
      <c r="T927210" s="33"/>
    </row>
    <row r="927227" spans="19:20">
      <c r="S927227" s="33"/>
      <c r="T927227" s="33"/>
    </row>
    <row r="927244" spans="19:20">
      <c r="S927244" s="33"/>
      <c r="T927244" s="33"/>
    </row>
    <row r="927261" spans="19:20">
      <c r="S927261" s="33"/>
      <c r="T927261" s="33"/>
    </row>
    <row r="927278" spans="19:20">
      <c r="S927278" s="33"/>
      <c r="T927278" s="33"/>
    </row>
    <row r="927295" spans="19:20">
      <c r="S927295" s="33"/>
      <c r="T927295" s="33"/>
    </row>
    <row r="927312" spans="19:20">
      <c r="S927312" s="33"/>
      <c r="T927312" s="33"/>
    </row>
    <row r="927329" spans="19:20">
      <c r="S927329" s="33"/>
      <c r="T927329" s="33"/>
    </row>
    <row r="927346" spans="19:20">
      <c r="S927346" s="33"/>
      <c r="T927346" s="33"/>
    </row>
    <row r="927363" spans="19:20">
      <c r="S927363" s="33"/>
      <c r="T927363" s="33"/>
    </row>
    <row r="927380" spans="19:20">
      <c r="S927380" s="33"/>
      <c r="T927380" s="33"/>
    </row>
    <row r="927397" spans="19:20">
      <c r="S927397" s="33"/>
      <c r="T927397" s="33"/>
    </row>
    <row r="927414" spans="19:20">
      <c r="S927414" s="33"/>
      <c r="T927414" s="33"/>
    </row>
    <row r="927431" spans="19:20">
      <c r="S927431" s="33"/>
      <c r="T927431" s="33"/>
    </row>
    <row r="927448" spans="19:20">
      <c r="S927448" s="33"/>
      <c r="T927448" s="33"/>
    </row>
    <row r="927465" spans="19:20">
      <c r="S927465" s="33"/>
      <c r="T927465" s="33"/>
    </row>
    <row r="927482" spans="19:20">
      <c r="S927482" s="33"/>
      <c r="T927482" s="33"/>
    </row>
    <row r="927499" spans="19:20">
      <c r="S927499" s="33"/>
      <c r="T927499" s="33"/>
    </row>
    <row r="927516" spans="19:20">
      <c r="S927516" s="33"/>
      <c r="T927516" s="33"/>
    </row>
    <row r="927533" spans="19:20">
      <c r="S927533" s="33"/>
      <c r="T927533" s="33"/>
    </row>
    <row r="927550" spans="19:20">
      <c r="S927550" s="33"/>
      <c r="T927550" s="33"/>
    </row>
    <row r="927567" spans="19:20">
      <c r="S927567" s="33"/>
      <c r="T927567" s="33"/>
    </row>
    <row r="927584" spans="19:20">
      <c r="S927584" s="33"/>
      <c r="T927584" s="33"/>
    </row>
    <row r="927601" spans="19:20">
      <c r="S927601" s="33"/>
      <c r="T927601" s="33"/>
    </row>
    <row r="927618" spans="19:20">
      <c r="S927618" s="33"/>
      <c r="T927618" s="33"/>
    </row>
    <row r="927635" spans="19:20">
      <c r="S927635" s="33"/>
      <c r="T927635" s="33"/>
    </row>
    <row r="927652" spans="19:20">
      <c r="S927652" s="33"/>
      <c r="T927652" s="33"/>
    </row>
    <row r="927669" spans="19:20">
      <c r="S927669" s="33"/>
      <c r="T927669" s="33"/>
    </row>
    <row r="927686" spans="19:20">
      <c r="S927686" s="33"/>
      <c r="T927686" s="33"/>
    </row>
    <row r="927703" spans="19:20">
      <c r="S927703" s="33"/>
      <c r="T927703" s="33"/>
    </row>
    <row r="927720" spans="19:20">
      <c r="S927720" s="33"/>
      <c r="T927720" s="33"/>
    </row>
    <row r="927737" spans="19:20">
      <c r="S927737" s="33"/>
      <c r="T927737" s="33"/>
    </row>
    <row r="927754" spans="19:20">
      <c r="S927754" s="33"/>
      <c r="T927754" s="33"/>
    </row>
    <row r="927771" spans="19:20">
      <c r="S927771" s="33"/>
      <c r="T927771" s="33"/>
    </row>
    <row r="927788" spans="19:20">
      <c r="S927788" s="33"/>
      <c r="T927788" s="33"/>
    </row>
    <row r="927805" spans="19:20">
      <c r="S927805" s="33"/>
      <c r="T927805" s="33"/>
    </row>
    <row r="927822" spans="19:20">
      <c r="S927822" s="33"/>
      <c r="T927822" s="33"/>
    </row>
    <row r="927839" spans="19:20">
      <c r="S927839" s="33"/>
      <c r="T927839" s="33"/>
    </row>
    <row r="927856" spans="19:20">
      <c r="S927856" s="33"/>
      <c r="T927856" s="33"/>
    </row>
    <row r="927873" spans="19:20">
      <c r="S927873" s="33"/>
      <c r="T927873" s="33"/>
    </row>
    <row r="927890" spans="19:20">
      <c r="S927890" s="33"/>
      <c r="T927890" s="33"/>
    </row>
    <row r="927907" spans="19:20">
      <c r="S927907" s="33"/>
      <c r="T927907" s="33"/>
    </row>
    <row r="927924" spans="19:20">
      <c r="S927924" s="33"/>
      <c r="T927924" s="33"/>
    </row>
    <row r="927941" spans="19:20">
      <c r="S927941" s="33"/>
      <c r="T927941" s="33"/>
    </row>
    <row r="927958" spans="19:20">
      <c r="S927958" s="33"/>
      <c r="T927958" s="33"/>
    </row>
    <row r="927975" spans="19:20">
      <c r="S927975" s="33"/>
      <c r="T927975" s="33"/>
    </row>
    <row r="927992" spans="19:20">
      <c r="S927992" s="33"/>
      <c r="T927992" s="33"/>
    </row>
    <row r="928009" spans="19:20">
      <c r="S928009" s="33"/>
      <c r="T928009" s="33"/>
    </row>
    <row r="928026" spans="19:20">
      <c r="S928026" s="33"/>
      <c r="T928026" s="33"/>
    </row>
    <row r="928043" spans="19:20">
      <c r="S928043" s="33"/>
      <c r="T928043" s="33"/>
    </row>
    <row r="928060" spans="19:20">
      <c r="S928060" s="33"/>
      <c r="T928060" s="33"/>
    </row>
    <row r="928077" spans="19:20">
      <c r="S928077" s="33"/>
      <c r="T928077" s="33"/>
    </row>
    <row r="928094" spans="19:20">
      <c r="S928094" s="33"/>
      <c r="T928094" s="33"/>
    </row>
    <row r="928111" spans="19:20">
      <c r="S928111" s="33"/>
      <c r="T928111" s="33"/>
    </row>
    <row r="928128" spans="19:20">
      <c r="S928128" s="33"/>
      <c r="T928128" s="33"/>
    </row>
    <row r="928145" spans="19:20">
      <c r="S928145" s="33"/>
      <c r="T928145" s="33"/>
    </row>
    <row r="928162" spans="19:20">
      <c r="S928162" s="33"/>
      <c r="T928162" s="33"/>
    </row>
    <row r="928179" spans="19:20">
      <c r="S928179" s="33"/>
      <c r="T928179" s="33"/>
    </row>
    <row r="928196" spans="19:20">
      <c r="S928196" s="33"/>
      <c r="T928196" s="33"/>
    </row>
    <row r="928213" spans="19:20">
      <c r="S928213" s="33"/>
      <c r="T928213" s="33"/>
    </row>
    <row r="928230" spans="19:20">
      <c r="S928230" s="33"/>
      <c r="T928230" s="33"/>
    </row>
    <row r="928247" spans="19:20">
      <c r="S928247" s="33"/>
      <c r="T928247" s="33"/>
    </row>
    <row r="928264" spans="19:20">
      <c r="S928264" s="33"/>
      <c r="T928264" s="33"/>
    </row>
    <row r="928281" spans="19:20">
      <c r="S928281" s="33"/>
      <c r="T928281" s="33"/>
    </row>
    <row r="928298" spans="19:20">
      <c r="S928298" s="33"/>
      <c r="T928298" s="33"/>
    </row>
    <row r="928315" spans="19:20">
      <c r="S928315" s="33"/>
      <c r="T928315" s="33"/>
    </row>
    <row r="928332" spans="19:20">
      <c r="S928332" s="33"/>
      <c r="T928332" s="33"/>
    </row>
    <row r="928349" spans="19:20">
      <c r="S928349" s="33"/>
      <c r="T928349" s="33"/>
    </row>
    <row r="928366" spans="19:20">
      <c r="S928366" s="33"/>
      <c r="T928366" s="33"/>
    </row>
    <row r="928383" spans="19:20">
      <c r="S928383" s="33"/>
      <c r="T928383" s="33"/>
    </row>
    <row r="928400" spans="19:20">
      <c r="S928400" s="33"/>
      <c r="T928400" s="33"/>
    </row>
    <row r="928417" spans="19:20">
      <c r="S928417" s="33"/>
      <c r="T928417" s="33"/>
    </row>
    <row r="928434" spans="19:20">
      <c r="S928434" s="33"/>
      <c r="T928434" s="33"/>
    </row>
    <row r="928451" spans="19:20">
      <c r="S928451" s="33"/>
      <c r="T928451" s="33"/>
    </row>
    <row r="928468" spans="19:20">
      <c r="S928468" s="33"/>
      <c r="T928468" s="33"/>
    </row>
    <row r="928485" spans="19:20">
      <c r="S928485" s="33"/>
      <c r="T928485" s="33"/>
    </row>
    <row r="928502" spans="19:20">
      <c r="S928502" s="33"/>
      <c r="T928502" s="33"/>
    </row>
    <row r="928519" spans="19:20">
      <c r="S928519" s="33"/>
      <c r="T928519" s="33"/>
    </row>
    <row r="928536" spans="19:20">
      <c r="S928536" s="33"/>
      <c r="T928536" s="33"/>
    </row>
    <row r="928553" spans="19:20">
      <c r="S928553" s="33"/>
      <c r="T928553" s="33"/>
    </row>
    <row r="928570" spans="19:20">
      <c r="S928570" s="33"/>
      <c r="T928570" s="33"/>
    </row>
    <row r="928587" spans="19:20">
      <c r="S928587" s="33"/>
      <c r="T928587" s="33"/>
    </row>
    <row r="928604" spans="19:20">
      <c r="S928604" s="33"/>
      <c r="T928604" s="33"/>
    </row>
    <row r="928621" spans="19:20">
      <c r="S928621" s="33"/>
      <c r="T928621" s="33"/>
    </row>
    <row r="928638" spans="19:20">
      <c r="S928638" s="33"/>
      <c r="T928638" s="33"/>
    </row>
    <row r="928655" spans="19:20">
      <c r="S928655" s="33"/>
      <c r="T928655" s="33"/>
    </row>
    <row r="928672" spans="19:20">
      <c r="S928672" s="33"/>
      <c r="T928672" s="33"/>
    </row>
    <row r="928689" spans="19:20">
      <c r="S928689" s="33"/>
      <c r="T928689" s="33"/>
    </row>
    <row r="928706" spans="19:20">
      <c r="S928706" s="33"/>
      <c r="T928706" s="33"/>
    </row>
    <row r="928723" spans="19:20">
      <c r="S928723" s="33"/>
      <c r="T928723" s="33"/>
    </row>
    <row r="928740" spans="19:20">
      <c r="S928740" s="33"/>
      <c r="T928740" s="33"/>
    </row>
    <row r="928757" spans="19:20">
      <c r="S928757" s="33"/>
      <c r="T928757" s="33"/>
    </row>
    <row r="928774" spans="19:20">
      <c r="S928774" s="33"/>
      <c r="T928774" s="33"/>
    </row>
    <row r="928791" spans="19:20">
      <c r="S928791" s="33"/>
      <c r="T928791" s="33"/>
    </row>
    <row r="928808" spans="19:20">
      <c r="S928808" s="33"/>
      <c r="T928808" s="33"/>
    </row>
    <row r="928825" spans="19:20">
      <c r="S928825" s="33"/>
      <c r="T928825" s="33"/>
    </row>
    <row r="928842" spans="19:20">
      <c r="S928842" s="33"/>
      <c r="T928842" s="33"/>
    </row>
    <row r="928859" spans="19:20">
      <c r="S928859" s="33"/>
      <c r="T928859" s="33"/>
    </row>
    <row r="928876" spans="19:20">
      <c r="S928876" s="33"/>
      <c r="T928876" s="33"/>
    </row>
    <row r="928893" spans="19:20">
      <c r="S928893" s="33"/>
      <c r="T928893" s="33"/>
    </row>
    <row r="928910" spans="19:20">
      <c r="S928910" s="33"/>
      <c r="T928910" s="33"/>
    </row>
    <row r="928927" spans="19:20">
      <c r="S928927" s="33"/>
      <c r="T928927" s="33"/>
    </row>
    <row r="928944" spans="19:20">
      <c r="S928944" s="33"/>
      <c r="T928944" s="33"/>
    </row>
    <row r="928961" spans="19:20">
      <c r="S928961" s="33"/>
      <c r="T928961" s="33"/>
    </row>
    <row r="928978" spans="19:20">
      <c r="S928978" s="33"/>
      <c r="T928978" s="33"/>
    </row>
    <row r="928995" spans="19:20">
      <c r="S928995" s="33"/>
      <c r="T928995" s="33"/>
    </row>
    <row r="929012" spans="19:20">
      <c r="S929012" s="33"/>
      <c r="T929012" s="33"/>
    </row>
    <row r="929029" spans="19:20">
      <c r="S929029" s="33"/>
      <c r="T929029" s="33"/>
    </row>
    <row r="929046" spans="19:20">
      <c r="S929046" s="33"/>
      <c r="T929046" s="33"/>
    </row>
    <row r="929063" spans="19:20">
      <c r="S929063" s="33"/>
      <c r="T929063" s="33"/>
    </row>
    <row r="929080" spans="19:20">
      <c r="S929080" s="33"/>
      <c r="T929080" s="33"/>
    </row>
    <row r="929097" spans="19:20">
      <c r="S929097" s="33"/>
      <c r="T929097" s="33"/>
    </row>
    <row r="929114" spans="19:20">
      <c r="S929114" s="33"/>
      <c r="T929114" s="33"/>
    </row>
    <row r="929131" spans="19:20">
      <c r="S929131" s="33"/>
      <c r="T929131" s="33"/>
    </row>
    <row r="929148" spans="19:20">
      <c r="S929148" s="33"/>
      <c r="T929148" s="33"/>
    </row>
    <row r="929165" spans="19:20">
      <c r="S929165" s="33"/>
      <c r="T929165" s="33"/>
    </row>
    <row r="929182" spans="19:20">
      <c r="S929182" s="33"/>
      <c r="T929182" s="33"/>
    </row>
    <row r="929199" spans="19:20">
      <c r="S929199" s="33"/>
      <c r="T929199" s="33"/>
    </row>
    <row r="929216" spans="19:20">
      <c r="S929216" s="33"/>
      <c r="T929216" s="33"/>
    </row>
    <row r="929233" spans="19:20">
      <c r="S929233" s="33"/>
      <c r="T929233" s="33"/>
    </row>
    <row r="929250" spans="19:20">
      <c r="S929250" s="33"/>
      <c r="T929250" s="33"/>
    </row>
    <row r="929267" spans="19:20">
      <c r="S929267" s="33"/>
      <c r="T929267" s="33"/>
    </row>
    <row r="929284" spans="19:20">
      <c r="S929284" s="33"/>
      <c r="T929284" s="33"/>
    </row>
    <row r="929301" spans="19:20">
      <c r="S929301" s="33"/>
      <c r="T929301" s="33"/>
    </row>
    <row r="929318" spans="19:20">
      <c r="S929318" s="33"/>
      <c r="T929318" s="33"/>
    </row>
    <row r="929335" spans="19:20">
      <c r="S929335" s="33"/>
      <c r="T929335" s="33"/>
    </row>
    <row r="929352" spans="19:20">
      <c r="S929352" s="33"/>
      <c r="T929352" s="33"/>
    </row>
    <row r="929369" spans="19:20">
      <c r="S929369" s="33"/>
      <c r="T929369" s="33"/>
    </row>
    <row r="929386" spans="19:20">
      <c r="S929386" s="33"/>
      <c r="T929386" s="33"/>
    </row>
    <row r="929403" spans="19:20">
      <c r="S929403" s="33"/>
      <c r="T929403" s="33"/>
    </row>
    <row r="929420" spans="19:20">
      <c r="S929420" s="33"/>
      <c r="T929420" s="33"/>
    </row>
    <row r="929437" spans="19:20">
      <c r="S929437" s="33"/>
      <c r="T929437" s="33"/>
    </row>
    <row r="929454" spans="19:20">
      <c r="S929454" s="33"/>
      <c r="T929454" s="33"/>
    </row>
    <row r="929471" spans="19:20">
      <c r="S929471" s="33"/>
      <c r="T929471" s="33"/>
    </row>
    <row r="929488" spans="19:20">
      <c r="S929488" s="33"/>
      <c r="T929488" s="33"/>
    </row>
    <row r="929505" spans="19:20">
      <c r="S929505" s="33"/>
      <c r="T929505" s="33"/>
    </row>
    <row r="929522" spans="19:20">
      <c r="S929522" s="33"/>
      <c r="T929522" s="33"/>
    </row>
    <row r="929539" spans="19:20">
      <c r="S929539" s="33"/>
      <c r="T929539" s="33"/>
    </row>
    <row r="929556" spans="19:20">
      <c r="S929556" s="33"/>
      <c r="T929556" s="33"/>
    </row>
    <row r="929573" spans="19:20">
      <c r="S929573" s="33"/>
      <c r="T929573" s="33"/>
    </row>
    <row r="929590" spans="19:20">
      <c r="S929590" s="33"/>
      <c r="T929590" s="33"/>
    </row>
    <row r="929607" spans="19:20">
      <c r="S929607" s="33"/>
      <c r="T929607" s="33"/>
    </row>
    <row r="929624" spans="19:20">
      <c r="S929624" s="33"/>
      <c r="T929624" s="33"/>
    </row>
    <row r="929641" spans="19:20">
      <c r="S929641" s="33"/>
      <c r="T929641" s="33"/>
    </row>
    <row r="929658" spans="19:20">
      <c r="S929658" s="33"/>
      <c r="T929658" s="33"/>
    </row>
    <row r="929675" spans="19:20">
      <c r="S929675" s="33"/>
      <c r="T929675" s="33"/>
    </row>
    <row r="929692" spans="19:20">
      <c r="S929692" s="33"/>
      <c r="T929692" s="33"/>
    </row>
    <row r="929709" spans="19:20">
      <c r="S929709" s="33"/>
      <c r="T929709" s="33"/>
    </row>
    <row r="929726" spans="19:20">
      <c r="S929726" s="33"/>
      <c r="T929726" s="33"/>
    </row>
    <row r="929743" spans="19:20">
      <c r="S929743" s="33"/>
      <c r="T929743" s="33"/>
    </row>
    <row r="929760" spans="19:20">
      <c r="S929760" s="33"/>
      <c r="T929760" s="33"/>
    </row>
    <row r="929777" spans="19:20">
      <c r="S929777" s="33"/>
      <c r="T929777" s="33"/>
    </row>
    <row r="929794" spans="19:20">
      <c r="S929794" s="33"/>
      <c r="T929794" s="33"/>
    </row>
    <row r="929811" spans="19:20">
      <c r="S929811" s="33"/>
      <c r="T929811" s="33"/>
    </row>
    <row r="929828" spans="19:20">
      <c r="S929828" s="33"/>
      <c r="T929828" s="33"/>
    </row>
    <row r="929845" spans="19:20">
      <c r="S929845" s="33"/>
      <c r="T929845" s="33"/>
    </row>
    <row r="929862" spans="19:20">
      <c r="S929862" s="33"/>
      <c r="T929862" s="33"/>
    </row>
    <row r="929879" spans="19:20">
      <c r="S929879" s="33"/>
      <c r="T929879" s="33"/>
    </row>
    <row r="929896" spans="19:20">
      <c r="S929896" s="33"/>
      <c r="T929896" s="33"/>
    </row>
    <row r="929913" spans="19:20">
      <c r="S929913" s="33"/>
      <c r="T929913" s="33"/>
    </row>
    <row r="929930" spans="19:20">
      <c r="S929930" s="33"/>
      <c r="T929930" s="33"/>
    </row>
    <row r="929947" spans="19:20">
      <c r="S929947" s="33"/>
      <c r="T929947" s="33"/>
    </row>
    <row r="929964" spans="19:20">
      <c r="S929964" s="33"/>
      <c r="T929964" s="33"/>
    </row>
    <row r="929981" spans="19:20">
      <c r="S929981" s="33"/>
      <c r="T929981" s="33"/>
    </row>
    <row r="929998" spans="19:20">
      <c r="S929998" s="33"/>
      <c r="T929998" s="33"/>
    </row>
    <row r="930015" spans="19:20">
      <c r="S930015" s="33"/>
      <c r="T930015" s="33"/>
    </row>
    <row r="930032" spans="19:20">
      <c r="S930032" s="33"/>
      <c r="T930032" s="33"/>
    </row>
    <row r="930049" spans="19:20">
      <c r="S930049" s="33"/>
      <c r="T930049" s="33"/>
    </row>
    <row r="930066" spans="19:20">
      <c r="S930066" s="33"/>
      <c r="T930066" s="33"/>
    </row>
    <row r="930083" spans="19:20">
      <c r="S930083" s="33"/>
      <c r="T930083" s="33"/>
    </row>
    <row r="930100" spans="19:20">
      <c r="S930100" s="33"/>
      <c r="T930100" s="33"/>
    </row>
    <row r="930117" spans="19:20">
      <c r="S930117" s="33"/>
      <c r="T930117" s="33"/>
    </row>
    <row r="930134" spans="19:20">
      <c r="S930134" s="33"/>
      <c r="T930134" s="33"/>
    </row>
    <row r="930151" spans="19:20">
      <c r="S930151" s="33"/>
      <c r="T930151" s="33"/>
    </row>
    <row r="930168" spans="19:20">
      <c r="S930168" s="33"/>
      <c r="T930168" s="33"/>
    </row>
    <row r="930185" spans="19:20">
      <c r="S930185" s="33"/>
      <c r="T930185" s="33"/>
    </row>
    <row r="930202" spans="19:20">
      <c r="S930202" s="33"/>
      <c r="T930202" s="33"/>
    </row>
    <row r="930219" spans="19:20">
      <c r="S930219" s="33"/>
      <c r="T930219" s="33"/>
    </row>
    <row r="930236" spans="19:20">
      <c r="S930236" s="33"/>
      <c r="T930236" s="33"/>
    </row>
    <row r="930253" spans="19:20">
      <c r="S930253" s="33"/>
      <c r="T930253" s="33"/>
    </row>
    <row r="930270" spans="19:20">
      <c r="S930270" s="33"/>
      <c r="T930270" s="33"/>
    </row>
    <row r="930287" spans="19:20">
      <c r="S930287" s="33"/>
      <c r="T930287" s="33"/>
    </row>
    <row r="930304" spans="19:20">
      <c r="S930304" s="33"/>
      <c r="T930304" s="33"/>
    </row>
    <row r="930321" spans="19:20">
      <c r="S930321" s="33"/>
      <c r="T930321" s="33"/>
    </row>
    <row r="930338" spans="19:20">
      <c r="S930338" s="33"/>
      <c r="T930338" s="33"/>
    </row>
    <row r="930355" spans="19:20">
      <c r="S930355" s="33"/>
      <c r="T930355" s="33"/>
    </row>
    <row r="930372" spans="19:20">
      <c r="S930372" s="33"/>
      <c r="T930372" s="33"/>
    </row>
    <row r="930389" spans="19:20">
      <c r="S930389" s="33"/>
      <c r="T930389" s="33"/>
    </row>
    <row r="930406" spans="19:20">
      <c r="S930406" s="33"/>
      <c r="T930406" s="33"/>
    </row>
    <row r="930423" spans="19:20">
      <c r="S930423" s="33"/>
      <c r="T930423" s="33"/>
    </row>
    <row r="930440" spans="19:20">
      <c r="S930440" s="33"/>
      <c r="T930440" s="33"/>
    </row>
    <row r="930457" spans="19:20">
      <c r="S930457" s="33"/>
      <c r="T930457" s="33"/>
    </row>
    <row r="930474" spans="19:20">
      <c r="S930474" s="33"/>
      <c r="T930474" s="33"/>
    </row>
    <row r="930491" spans="19:20">
      <c r="S930491" s="33"/>
      <c r="T930491" s="33"/>
    </row>
    <row r="930508" spans="19:20">
      <c r="S930508" s="33"/>
      <c r="T930508" s="33"/>
    </row>
    <row r="930525" spans="19:20">
      <c r="S930525" s="33"/>
      <c r="T930525" s="33"/>
    </row>
    <row r="930542" spans="19:20">
      <c r="S930542" s="33"/>
      <c r="T930542" s="33"/>
    </row>
    <row r="930559" spans="19:20">
      <c r="S930559" s="33"/>
      <c r="T930559" s="33"/>
    </row>
    <row r="930576" spans="19:20">
      <c r="S930576" s="33"/>
      <c r="T930576" s="33"/>
    </row>
    <row r="930593" spans="19:20">
      <c r="S930593" s="33"/>
      <c r="T930593" s="33"/>
    </row>
    <row r="930610" spans="19:20">
      <c r="S930610" s="33"/>
      <c r="T930610" s="33"/>
    </row>
    <row r="930627" spans="19:20">
      <c r="S930627" s="33"/>
      <c r="T930627" s="33"/>
    </row>
    <row r="930644" spans="19:20">
      <c r="S930644" s="33"/>
      <c r="T930644" s="33"/>
    </row>
    <row r="930661" spans="19:20">
      <c r="S930661" s="33"/>
      <c r="T930661" s="33"/>
    </row>
    <row r="930678" spans="19:20">
      <c r="S930678" s="33"/>
      <c r="T930678" s="33"/>
    </row>
    <row r="930695" spans="19:20">
      <c r="S930695" s="33"/>
      <c r="T930695" s="33"/>
    </row>
    <row r="930712" spans="19:20">
      <c r="S930712" s="33"/>
      <c r="T930712" s="33"/>
    </row>
    <row r="930729" spans="19:20">
      <c r="S930729" s="33"/>
      <c r="T930729" s="33"/>
    </row>
    <row r="930746" spans="19:20">
      <c r="S930746" s="33"/>
      <c r="T930746" s="33"/>
    </row>
    <row r="930763" spans="19:20">
      <c r="S930763" s="33"/>
      <c r="T930763" s="33"/>
    </row>
    <row r="930780" spans="19:20">
      <c r="S930780" s="33"/>
      <c r="T930780" s="33"/>
    </row>
    <row r="930797" spans="19:20">
      <c r="S930797" s="33"/>
      <c r="T930797" s="33"/>
    </row>
    <row r="930814" spans="19:20">
      <c r="S930814" s="33"/>
      <c r="T930814" s="33"/>
    </row>
    <row r="930831" spans="19:20">
      <c r="S930831" s="33"/>
      <c r="T930831" s="33"/>
    </row>
    <row r="930848" spans="19:20">
      <c r="S930848" s="33"/>
      <c r="T930848" s="33"/>
    </row>
    <row r="930865" spans="19:20">
      <c r="S930865" s="33"/>
      <c r="T930865" s="33"/>
    </row>
    <row r="930882" spans="19:20">
      <c r="S930882" s="33"/>
      <c r="T930882" s="33"/>
    </row>
    <row r="930899" spans="19:20">
      <c r="S930899" s="33"/>
      <c r="T930899" s="33"/>
    </row>
    <row r="930916" spans="19:20">
      <c r="S930916" s="33"/>
      <c r="T930916" s="33"/>
    </row>
    <row r="930933" spans="19:20">
      <c r="S930933" s="33"/>
      <c r="T930933" s="33"/>
    </row>
    <row r="930950" spans="19:20">
      <c r="S930950" s="33"/>
      <c r="T930950" s="33"/>
    </row>
    <row r="930967" spans="19:20">
      <c r="S930967" s="33"/>
      <c r="T930967" s="33"/>
    </row>
    <row r="930984" spans="19:20">
      <c r="S930984" s="33"/>
      <c r="T930984" s="33"/>
    </row>
    <row r="931001" spans="19:20">
      <c r="S931001" s="33"/>
      <c r="T931001" s="33"/>
    </row>
    <row r="931018" spans="19:20">
      <c r="S931018" s="33"/>
      <c r="T931018" s="33"/>
    </row>
    <row r="931035" spans="19:20">
      <c r="S931035" s="33"/>
      <c r="T931035" s="33"/>
    </row>
    <row r="931052" spans="19:20">
      <c r="S931052" s="33"/>
      <c r="T931052" s="33"/>
    </row>
    <row r="931069" spans="19:20">
      <c r="S931069" s="33"/>
      <c r="T931069" s="33"/>
    </row>
    <row r="931086" spans="19:20">
      <c r="S931086" s="33"/>
      <c r="T931086" s="33"/>
    </row>
    <row r="931103" spans="19:20">
      <c r="S931103" s="33"/>
      <c r="T931103" s="33"/>
    </row>
    <row r="931120" spans="19:20">
      <c r="S931120" s="33"/>
      <c r="T931120" s="33"/>
    </row>
    <row r="931137" spans="19:20">
      <c r="S931137" s="33"/>
      <c r="T931137" s="33"/>
    </row>
    <row r="931154" spans="19:20">
      <c r="S931154" s="33"/>
      <c r="T931154" s="33"/>
    </row>
    <row r="931171" spans="19:20">
      <c r="S931171" s="33"/>
      <c r="T931171" s="33"/>
    </row>
    <row r="931188" spans="19:20">
      <c r="S931188" s="33"/>
      <c r="T931188" s="33"/>
    </row>
    <row r="931205" spans="19:20">
      <c r="S931205" s="33"/>
      <c r="T931205" s="33"/>
    </row>
    <row r="931222" spans="19:20">
      <c r="S931222" s="33"/>
      <c r="T931222" s="33"/>
    </row>
    <row r="931239" spans="19:20">
      <c r="S931239" s="33"/>
      <c r="T931239" s="33"/>
    </row>
    <row r="931256" spans="19:20">
      <c r="S931256" s="33"/>
      <c r="T931256" s="33"/>
    </row>
    <row r="931273" spans="19:20">
      <c r="S931273" s="33"/>
      <c r="T931273" s="33"/>
    </row>
    <row r="931290" spans="19:20">
      <c r="S931290" s="33"/>
      <c r="T931290" s="33"/>
    </row>
    <row r="931307" spans="19:20">
      <c r="S931307" s="33"/>
      <c r="T931307" s="33"/>
    </row>
    <row r="931324" spans="19:20">
      <c r="S931324" s="33"/>
      <c r="T931324" s="33"/>
    </row>
    <row r="931341" spans="19:20">
      <c r="S931341" s="33"/>
      <c r="T931341" s="33"/>
    </row>
    <row r="931358" spans="19:20">
      <c r="S931358" s="33"/>
      <c r="T931358" s="33"/>
    </row>
    <row r="931375" spans="19:20">
      <c r="S931375" s="33"/>
      <c r="T931375" s="33"/>
    </row>
    <row r="931392" spans="19:20">
      <c r="S931392" s="33"/>
      <c r="T931392" s="33"/>
    </row>
    <row r="931409" spans="19:20">
      <c r="S931409" s="33"/>
      <c r="T931409" s="33"/>
    </row>
    <row r="931426" spans="19:20">
      <c r="S931426" s="33"/>
      <c r="T931426" s="33"/>
    </row>
    <row r="931443" spans="19:20">
      <c r="S931443" s="33"/>
      <c r="T931443" s="33"/>
    </row>
    <row r="931460" spans="19:20">
      <c r="S931460" s="33"/>
      <c r="T931460" s="33"/>
    </row>
    <row r="931477" spans="19:20">
      <c r="S931477" s="33"/>
      <c r="T931477" s="33"/>
    </row>
    <row r="931494" spans="19:20">
      <c r="S931494" s="33"/>
      <c r="T931494" s="33"/>
    </row>
    <row r="931511" spans="19:20">
      <c r="S931511" s="33"/>
      <c r="T931511" s="33"/>
    </row>
    <row r="931528" spans="19:20">
      <c r="S931528" s="33"/>
      <c r="T931528" s="33"/>
    </row>
    <row r="931545" spans="19:20">
      <c r="S931545" s="33"/>
      <c r="T931545" s="33"/>
    </row>
    <row r="931562" spans="19:20">
      <c r="S931562" s="33"/>
      <c r="T931562" s="33"/>
    </row>
    <row r="931579" spans="19:20">
      <c r="S931579" s="33"/>
      <c r="T931579" s="33"/>
    </row>
    <row r="931596" spans="19:20">
      <c r="S931596" s="33"/>
      <c r="T931596" s="33"/>
    </row>
    <row r="931613" spans="19:20">
      <c r="S931613" s="33"/>
      <c r="T931613" s="33"/>
    </row>
    <row r="931630" spans="19:20">
      <c r="S931630" s="33"/>
      <c r="T931630" s="33"/>
    </row>
    <row r="931647" spans="19:20">
      <c r="S931647" s="33"/>
      <c r="T931647" s="33"/>
    </row>
    <row r="931664" spans="19:20">
      <c r="S931664" s="33"/>
      <c r="T931664" s="33"/>
    </row>
    <row r="931681" spans="19:20">
      <c r="S931681" s="33"/>
      <c r="T931681" s="33"/>
    </row>
    <row r="931698" spans="19:20">
      <c r="S931698" s="33"/>
      <c r="T931698" s="33"/>
    </row>
    <row r="931715" spans="19:20">
      <c r="S931715" s="33"/>
      <c r="T931715" s="33"/>
    </row>
    <row r="931732" spans="19:20">
      <c r="S931732" s="33"/>
      <c r="T931732" s="33"/>
    </row>
    <row r="931749" spans="19:20">
      <c r="S931749" s="33"/>
      <c r="T931749" s="33"/>
    </row>
    <row r="931766" spans="19:20">
      <c r="S931766" s="33"/>
      <c r="T931766" s="33"/>
    </row>
    <row r="931783" spans="19:20">
      <c r="S931783" s="33"/>
      <c r="T931783" s="33"/>
    </row>
    <row r="931800" spans="19:20">
      <c r="S931800" s="33"/>
      <c r="T931800" s="33"/>
    </row>
    <row r="931817" spans="19:20">
      <c r="S931817" s="33"/>
      <c r="T931817" s="33"/>
    </row>
    <row r="931834" spans="19:20">
      <c r="S931834" s="33"/>
      <c r="T931834" s="33"/>
    </row>
    <row r="931851" spans="19:20">
      <c r="S931851" s="33"/>
      <c r="T931851" s="33"/>
    </row>
    <row r="931868" spans="19:20">
      <c r="S931868" s="33"/>
      <c r="T931868" s="33"/>
    </row>
    <row r="931885" spans="19:20">
      <c r="S931885" s="33"/>
      <c r="T931885" s="33"/>
    </row>
    <row r="931902" spans="19:20">
      <c r="S931902" s="33"/>
      <c r="T931902" s="33"/>
    </row>
    <row r="931919" spans="19:20">
      <c r="S931919" s="33"/>
      <c r="T931919" s="33"/>
    </row>
    <row r="931936" spans="19:20">
      <c r="S931936" s="33"/>
      <c r="T931936" s="33"/>
    </row>
    <row r="931953" spans="19:20">
      <c r="S931953" s="33"/>
      <c r="T931953" s="33"/>
    </row>
    <row r="931970" spans="19:20">
      <c r="S931970" s="33"/>
      <c r="T931970" s="33"/>
    </row>
    <row r="931987" spans="19:20">
      <c r="S931987" s="33"/>
      <c r="T931987" s="33"/>
    </row>
    <row r="932004" spans="19:20">
      <c r="S932004" s="33"/>
      <c r="T932004" s="33"/>
    </row>
    <row r="932021" spans="19:20">
      <c r="S932021" s="33"/>
      <c r="T932021" s="33"/>
    </row>
    <row r="932038" spans="19:20">
      <c r="S932038" s="33"/>
      <c r="T932038" s="33"/>
    </row>
    <row r="932055" spans="19:20">
      <c r="S932055" s="33"/>
      <c r="T932055" s="33"/>
    </row>
    <row r="932072" spans="19:20">
      <c r="S932072" s="33"/>
      <c r="T932072" s="33"/>
    </row>
    <row r="932089" spans="19:20">
      <c r="S932089" s="33"/>
      <c r="T932089" s="33"/>
    </row>
    <row r="932106" spans="19:20">
      <c r="S932106" s="33"/>
      <c r="T932106" s="33"/>
    </row>
    <row r="932123" spans="19:20">
      <c r="S932123" s="33"/>
      <c r="T932123" s="33"/>
    </row>
    <row r="932140" spans="19:20">
      <c r="S932140" s="33"/>
      <c r="T932140" s="33"/>
    </row>
    <row r="932157" spans="19:20">
      <c r="S932157" s="33"/>
      <c r="T932157" s="33"/>
    </row>
    <row r="932174" spans="19:20">
      <c r="S932174" s="33"/>
      <c r="T932174" s="33"/>
    </row>
    <row r="932191" spans="19:20">
      <c r="S932191" s="33"/>
      <c r="T932191" s="33"/>
    </row>
    <row r="932208" spans="19:20">
      <c r="S932208" s="33"/>
      <c r="T932208" s="33"/>
    </row>
    <row r="932225" spans="19:20">
      <c r="S932225" s="33"/>
      <c r="T932225" s="33"/>
    </row>
    <row r="932242" spans="19:20">
      <c r="S932242" s="33"/>
      <c r="T932242" s="33"/>
    </row>
    <row r="932259" spans="19:20">
      <c r="S932259" s="33"/>
      <c r="T932259" s="33"/>
    </row>
    <row r="932276" spans="19:20">
      <c r="S932276" s="33"/>
      <c r="T932276" s="33"/>
    </row>
    <row r="932293" spans="19:20">
      <c r="S932293" s="33"/>
      <c r="T932293" s="33"/>
    </row>
    <row r="932310" spans="19:20">
      <c r="S932310" s="33"/>
      <c r="T932310" s="33"/>
    </row>
    <row r="932327" spans="19:20">
      <c r="S932327" s="33"/>
      <c r="T932327" s="33"/>
    </row>
    <row r="932344" spans="19:20">
      <c r="S932344" s="33"/>
      <c r="T932344" s="33"/>
    </row>
    <row r="932361" spans="19:20">
      <c r="S932361" s="33"/>
      <c r="T932361" s="33"/>
    </row>
    <row r="932378" spans="19:20">
      <c r="S932378" s="33"/>
      <c r="T932378" s="33"/>
    </row>
    <row r="932395" spans="19:20">
      <c r="S932395" s="33"/>
      <c r="T932395" s="33"/>
    </row>
    <row r="932412" spans="19:20">
      <c r="S932412" s="33"/>
      <c r="T932412" s="33"/>
    </row>
    <row r="932429" spans="19:20">
      <c r="S932429" s="33"/>
      <c r="T932429" s="33"/>
    </row>
    <row r="932446" spans="19:20">
      <c r="S932446" s="33"/>
      <c r="T932446" s="33"/>
    </row>
    <row r="932463" spans="19:20">
      <c r="S932463" s="33"/>
      <c r="T932463" s="33"/>
    </row>
    <row r="932480" spans="19:20">
      <c r="S932480" s="33"/>
      <c r="T932480" s="33"/>
    </row>
    <row r="932497" spans="19:20">
      <c r="S932497" s="33"/>
      <c r="T932497" s="33"/>
    </row>
    <row r="932514" spans="19:20">
      <c r="S932514" s="33"/>
      <c r="T932514" s="33"/>
    </row>
    <row r="932531" spans="19:20">
      <c r="S932531" s="33"/>
      <c r="T932531" s="33"/>
    </row>
    <row r="932548" spans="19:20">
      <c r="S932548" s="33"/>
      <c r="T932548" s="33"/>
    </row>
    <row r="932565" spans="19:20">
      <c r="S932565" s="33"/>
      <c r="T932565" s="33"/>
    </row>
    <row r="932582" spans="19:20">
      <c r="S932582" s="33"/>
      <c r="T932582" s="33"/>
    </row>
    <row r="932599" spans="19:20">
      <c r="S932599" s="33"/>
      <c r="T932599" s="33"/>
    </row>
    <row r="932616" spans="19:20">
      <c r="S932616" s="33"/>
      <c r="T932616" s="33"/>
    </row>
    <row r="932633" spans="19:20">
      <c r="S932633" s="33"/>
      <c r="T932633" s="33"/>
    </row>
    <row r="932650" spans="19:20">
      <c r="S932650" s="33"/>
      <c r="T932650" s="33"/>
    </row>
    <row r="932667" spans="19:20">
      <c r="S932667" s="33"/>
      <c r="T932667" s="33"/>
    </row>
    <row r="932684" spans="19:20">
      <c r="S932684" s="33"/>
      <c r="T932684" s="33"/>
    </row>
    <row r="932701" spans="19:20">
      <c r="S932701" s="33"/>
      <c r="T932701" s="33"/>
    </row>
    <row r="932718" spans="19:20">
      <c r="S932718" s="33"/>
      <c r="T932718" s="33"/>
    </row>
    <row r="932735" spans="19:20">
      <c r="S932735" s="33"/>
      <c r="T932735" s="33"/>
    </row>
    <row r="932752" spans="19:20">
      <c r="S932752" s="33"/>
      <c r="T932752" s="33"/>
    </row>
    <row r="932769" spans="19:20">
      <c r="S932769" s="33"/>
      <c r="T932769" s="33"/>
    </row>
    <row r="932786" spans="19:20">
      <c r="S932786" s="33"/>
      <c r="T932786" s="33"/>
    </row>
    <row r="932803" spans="19:20">
      <c r="S932803" s="33"/>
      <c r="T932803" s="33"/>
    </row>
    <row r="932820" spans="19:20">
      <c r="S932820" s="33"/>
      <c r="T932820" s="33"/>
    </row>
    <row r="932837" spans="19:20">
      <c r="S932837" s="33"/>
      <c r="T932837" s="33"/>
    </row>
    <row r="932854" spans="19:20">
      <c r="S932854" s="33"/>
      <c r="T932854" s="33"/>
    </row>
    <row r="932871" spans="19:20">
      <c r="S932871" s="33"/>
      <c r="T932871" s="33"/>
    </row>
    <row r="932888" spans="19:20">
      <c r="S932888" s="33"/>
      <c r="T932888" s="33"/>
    </row>
    <row r="932905" spans="19:20">
      <c r="S932905" s="33"/>
      <c r="T932905" s="33"/>
    </row>
    <row r="932922" spans="19:20">
      <c r="S932922" s="33"/>
      <c r="T932922" s="33"/>
    </row>
    <row r="932939" spans="19:20">
      <c r="S932939" s="33"/>
      <c r="T932939" s="33"/>
    </row>
    <row r="932956" spans="19:20">
      <c r="S932956" s="33"/>
      <c r="T932956" s="33"/>
    </row>
    <row r="932973" spans="19:20">
      <c r="S932973" s="33"/>
      <c r="T932973" s="33"/>
    </row>
    <row r="932990" spans="19:20">
      <c r="S932990" s="33"/>
      <c r="T932990" s="33"/>
    </row>
    <row r="933007" spans="19:20">
      <c r="S933007" s="33"/>
      <c r="T933007" s="33"/>
    </row>
    <row r="933024" spans="19:20">
      <c r="S933024" s="33"/>
      <c r="T933024" s="33"/>
    </row>
    <row r="933041" spans="19:20">
      <c r="S933041" s="33"/>
      <c r="T933041" s="33"/>
    </row>
    <row r="933058" spans="19:20">
      <c r="S933058" s="33"/>
      <c r="T933058" s="33"/>
    </row>
    <row r="933075" spans="19:20">
      <c r="S933075" s="33"/>
      <c r="T933075" s="33"/>
    </row>
    <row r="933092" spans="19:20">
      <c r="S933092" s="33"/>
      <c r="T933092" s="33"/>
    </row>
    <row r="933109" spans="19:20">
      <c r="S933109" s="33"/>
      <c r="T933109" s="33"/>
    </row>
    <row r="933126" spans="19:20">
      <c r="S933126" s="33"/>
      <c r="T933126" s="33"/>
    </row>
    <row r="933143" spans="19:20">
      <c r="S933143" s="33"/>
      <c r="T933143" s="33"/>
    </row>
    <row r="933160" spans="19:20">
      <c r="S933160" s="33"/>
      <c r="T933160" s="33"/>
    </row>
    <row r="933177" spans="19:20">
      <c r="S933177" s="33"/>
      <c r="T933177" s="33"/>
    </row>
    <row r="933194" spans="19:20">
      <c r="S933194" s="33"/>
      <c r="T933194" s="33"/>
    </row>
    <row r="933211" spans="19:20">
      <c r="S933211" s="33"/>
      <c r="T933211" s="33"/>
    </row>
    <row r="933228" spans="19:20">
      <c r="S933228" s="33"/>
      <c r="T933228" s="33"/>
    </row>
    <row r="933245" spans="19:20">
      <c r="S933245" s="33"/>
      <c r="T933245" s="33"/>
    </row>
    <row r="933262" spans="19:20">
      <c r="S933262" s="33"/>
      <c r="T933262" s="33"/>
    </row>
    <row r="933279" spans="19:20">
      <c r="S933279" s="33"/>
      <c r="T933279" s="33"/>
    </row>
    <row r="933296" spans="19:20">
      <c r="S933296" s="33"/>
      <c r="T933296" s="33"/>
    </row>
    <row r="933313" spans="19:20">
      <c r="S933313" s="33"/>
      <c r="T933313" s="33"/>
    </row>
    <row r="933330" spans="19:20">
      <c r="S933330" s="33"/>
      <c r="T933330" s="33"/>
    </row>
    <row r="933347" spans="19:20">
      <c r="S933347" s="33"/>
      <c r="T933347" s="33"/>
    </row>
    <row r="933364" spans="19:20">
      <c r="S933364" s="33"/>
      <c r="T933364" s="33"/>
    </row>
    <row r="933381" spans="19:20">
      <c r="S933381" s="33"/>
      <c r="T933381" s="33"/>
    </row>
    <row r="933398" spans="19:20">
      <c r="S933398" s="33"/>
      <c r="T933398" s="33"/>
    </row>
    <row r="933415" spans="19:20">
      <c r="S933415" s="33"/>
      <c r="T933415" s="33"/>
    </row>
    <row r="933432" spans="19:20">
      <c r="S933432" s="33"/>
      <c r="T933432" s="33"/>
    </row>
    <row r="933449" spans="19:20">
      <c r="S933449" s="33"/>
      <c r="T933449" s="33"/>
    </row>
    <row r="933466" spans="19:20">
      <c r="S933466" s="33"/>
      <c r="T933466" s="33"/>
    </row>
    <row r="933483" spans="19:20">
      <c r="S933483" s="33"/>
      <c r="T933483" s="33"/>
    </row>
    <row r="933500" spans="19:20">
      <c r="S933500" s="33"/>
      <c r="T933500" s="33"/>
    </row>
    <row r="933517" spans="19:20">
      <c r="S933517" s="33"/>
      <c r="T933517" s="33"/>
    </row>
    <row r="933534" spans="19:20">
      <c r="S933534" s="33"/>
      <c r="T933534" s="33"/>
    </row>
    <row r="933551" spans="19:20">
      <c r="S933551" s="33"/>
      <c r="T933551" s="33"/>
    </row>
    <row r="933568" spans="19:20">
      <c r="S933568" s="33"/>
      <c r="T933568" s="33"/>
    </row>
    <row r="933585" spans="19:20">
      <c r="S933585" s="33"/>
      <c r="T933585" s="33"/>
    </row>
    <row r="933602" spans="19:20">
      <c r="S933602" s="33"/>
      <c r="T933602" s="33"/>
    </row>
    <row r="933619" spans="19:20">
      <c r="S933619" s="33"/>
      <c r="T933619" s="33"/>
    </row>
    <row r="933636" spans="19:20">
      <c r="S933636" s="33"/>
      <c r="T933636" s="33"/>
    </row>
    <row r="933653" spans="19:20">
      <c r="S933653" s="33"/>
      <c r="T933653" s="33"/>
    </row>
    <row r="933670" spans="19:20">
      <c r="S933670" s="33"/>
      <c r="T933670" s="33"/>
    </row>
    <row r="933687" spans="19:20">
      <c r="S933687" s="33"/>
      <c r="T933687" s="33"/>
    </row>
    <row r="933704" spans="19:20">
      <c r="S933704" s="33"/>
      <c r="T933704" s="33"/>
    </row>
    <row r="933721" spans="19:20">
      <c r="S933721" s="33"/>
      <c r="T933721" s="33"/>
    </row>
    <row r="933738" spans="19:20">
      <c r="S933738" s="33"/>
      <c r="T933738" s="33"/>
    </row>
    <row r="933755" spans="19:20">
      <c r="S933755" s="33"/>
      <c r="T933755" s="33"/>
    </row>
    <row r="933772" spans="19:20">
      <c r="S933772" s="33"/>
      <c r="T933772" s="33"/>
    </row>
    <row r="933789" spans="19:20">
      <c r="S933789" s="33"/>
      <c r="T933789" s="33"/>
    </row>
    <row r="933806" spans="19:20">
      <c r="S933806" s="33"/>
      <c r="T933806" s="33"/>
    </row>
    <row r="933823" spans="19:20">
      <c r="S933823" s="33"/>
      <c r="T933823" s="33"/>
    </row>
    <row r="933840" spans="19:20">
      <c r="S933840" s="33"/>
      <c r="T933840" s="33"/>
    </row>
    <row r="933857" spans="19:20">
      <c r="S933857" s="33"/>
      <c r="T933857" s="33"/>
    </row>
    <row r="933874" spans="19:20">
      <c r="S933874" s="33"/>
      <c r="T933874" s="33"/>
    </row>
    <row r="933891" spans="19:20">
      <c r="S933891" s="33"/>
      <c r="T933891" s="33"/>
    </row>
    <row r="933908" spans="19:20">
      <c r="S933908" s="33"/>
      <c r="T933908" s="33"/>
    </row>
    <row r="933925" spans="19:20">
      <c r="S933925" s="33"/>
      <c r="T933925" s="33"/>
    </row>
    <row r="933942" spans="19:20">
      <c r="S933942" s="33"/>
      <c r="T933942" s="33"/>
    </row>
    <row r="933959" spans="19:20">
      <c r="S933959" s="33"/>
      <c r="T933959" s="33"/>
    </row>
    <row r="933976" spans="19:20">
      <c r="S933976" s="33"/>
      <c r="T933976" s="33"/>
    </row>
    <row r="933993" spans="19:20">
      <c r="S933993" s="33"/>
      <c r="T933993" s="33"/>
    </row>
    <row r="934010" spans="19:20">
      <c r="S934010" s="33"/>
      <c r="T934010" s="33"/>
    </row>
    <row r="934027" spans="19:20">
      <c r="S934027" s="33"/>
      <c r="T934027" s="33"/>
    </row>
    <row r="934044" spans="19:20">
      <c r="S934044" s="33"/>
      <c r="T934044" s="33"/>
    </row>
    <row r="934061" spans="19:20">
      <c r="S934061" s="33"/>
      <c r="T934061" s="33"/>
    </row>
    <row r="934078" spans="19:20">
      <c r="S934078" s="33"/>
      <c r="T934078" s="33"/>
    </row>
    <row r="934095" spans="19:20">
      <c r="S934095" s="33"/>
      <c r="T934095" s="33"/>
    </row>
    <row r="934112" spans="19:20">
      <c r="S934112" s="33"/>
      <c r="T934112" s="33"/>
    </row>
    <row r="934129" spans="19:20">
      <c r="S934129" s="33"/>
      <c r="T934129" s="33"/>
    </row>
    <row r="934146" spans="19:20">
      <c r="S934146" s="33"/>
      <c r="T934146" s="33"/>
    </row>
    <row r="934163" spans="19:20">
      <c r="S934163" s="33"/>
      <c r="T934163" s="33"/>
    </row>
    <row r="934180" spans="19:20">
      <c r="S934180" s="33"/>
      <c r="T934180" s="33"/>
    </row>
    <row r="934197" spans="19:20">
      <c r="S934197" s="33"/>
      <c r="T934197" s="33"/>
    </row>
    <row r="934214" spans="19:20">
      <c r="S934214" s="33"/>
      <c r="T934214" s="33"/>
    </row>
    <row r="934231" spans="19:20">
      <c r="S934231" s="33"/>
      <c r="T934231" s="33"/>
    </row>
    <row r="934248" spans="19:20">
      <c r="S934248" s="33"/>
      <c r="T934248" s="33"/>
    </row>
    <row r="934265" spans="19:20">
      <c r="S934265" s="33"/>
      <c r="T934265" s="33"/>
    </row>
    <row r="934282" spans="19:20">
      <c r="S934282" s="33"/>
      <c r="T934282" s="33"/>
    </row>
    <row r="934299" spans="19:20">
      <c r="S934299" s="33"/>
      <c r="T934299" s="33"/>
    </row>
    <row r="934316" spans="19:20">
      <c r="S934316" s="33"/>
      <c r="T934316" s="33"/>
    </row>
    <row r="934333" spans="19:20">
      <c r="S934333" s="33"/>
      <c r="T934333" s="33"/>
    </row>
    <row r="934350" spans="19:20">
      <c r="S934350" s="33"/>
      <c r="T934350" s="33"/>
    </row>
    <row r="934367" spans="19:20">
      <c r="S934367" s="33"/>
      <c r="T934367" s="33"/>
    </row>
    <row r="934384" spans="19:20">
      <c r="S934384" s="33"/>
      <c r="T934384" s="33"/>
    </row>
    <row r="934401" spans="19:20">
      <c r="S934401" s="33"/>
      <c r="T934401" s="33"/>
    </row>
    <row r="934418" spans="19:20">
      <c r="S934418" s="33"/>
      <c r="T934418" s="33"/>
    </row>
    <row r="934435" spans="19:20">
      <c r="S934435" s="33"/>
      <c r="T934435" s="33"/>
    </row>
    <row r="934452" spans="19:20">
      <c r="S934452" s="33"/>
      <c r="T934452" s="33"/>
    </row>
    <row r="934469" spans="19:20">
      <c r="S934469" s="33"/>
      <c r="T934469" s="33"/>
    </row>
    <row r="934486" spans="19:20">
      <c r="S934486" s="33"/>
      <c r="T934486" s="33"/>
    </row>
    <row r="934503" spans="19:20">
      <c r="S934503" s="33"/>
      <c r="T934503" s="33"/>
    </row>
    <row r="934520" spans="19:20">
      <c r="S934520" s="33"/>
      <c r="T934520" s="33"/>
    </row>
    <row r="934537" spans="19:20">
      <c r="S934537" s="33"/>
      <c r="T934537" s="33"/>
    </row>
    <row r="934554" spans="19:20">
      <c r="S934554" s="33"/>
      <c r="T934554" s="33"/>
    </row>
    <row r="934571" spans="19:20">
      <c r="S934571" s="33"/>
      <c r="T934571" s="33"/>
    </row>
    <row r="934588" spans="19:20">
      <c r="S934588" s="33"/>
      <c r="T934588" s="33"/>
    </row>
    <row r="934605" spans="19:20">
      <c r="S934605" s="33"/>
      <c r="T934605" s="33"/>
    </row>
    <row r="934622" spans="19:20">
      <c r="S934622" s="33"/>
      <c r="T934622" s="33"/>
    </row>
    <row r="934639" spans="19:20">
      <c r="S934639" s="33"/>
      <c r="T934639" s="33"/>
    </row>
    <row r="934656" spans="19:20">
      <c r="S934656" s="33"/>
      <c r="T934656" s="33"/>
    </row>
    <row r="934673" spans="19:20">
      <c r="S934673" s="33"/>
      <c r="T934673" s="33"/>
    </row>
    <row r="934690" spans="19:20">
      <c r="S934690" s="33"/>
      <c r="T934690" s="33"/>
    </row>
    <row r="934707" spans="19:20">
      <c r="S934707" s="33"/>
      <c r="T934707" s="33"/>
    </row>
    <row r="934724" spans="19:20">
      <c r="S934724" s="33"/>
      <c r="T934724" s="33"/>
    </row>
    <row r="934741" spans="19:20">
      <c r="S934741" s="33"/>
      <c r="T934741" s="33"/>
    </row>
    <row r="934758" spans="19:20">
      <c r="S934758" s="33"/>
      <c r="T934758" s="33"/>
    </row>
    <row r="934775" spans="19:20">
      <c r="S934775" s="33"/>
      <c r="T934775" s="33"/>
    </row>
    <row r="934792" spans="19:20">
      <c r="S934792" s="33"/>
      <c r="T934792" s="33"/>
    </row>
    <row r="934809" spans="19:20">
      <c r="S934809" s="33"/>
      <c r="T934809" s="33"/>
    </row>
    <row r="934826" spans="19:20">
      <c r="S934826" s="33"/>
      <c r="T934826" s="33"/>
    </row>
    <row r="934843" spans="19:20">
      <c r="S934843" s="33"/>
      <c r="T934843" s="33"/>
    </row>
    <row r="934860" spans="19:20">
      <c r="S934860" s="33"/>
      <c r="T934860" s="33"/>
    </row>
    <row r="934877" spans="19:20">
      <c r="S934877" s="33"/>
      <c r="T934877" s="33"/>
    </row>
    <row r="934894" spans="19:20">
      <c r="S934894" s="33"/>
      <c r="T934894" s="33"/>
    </row>
    <row r="934911" spans="19:20">
      <c r="S934911" s="33"/>
      <c r="T934911" s="33"/>
    </row>
    <row r="934928" spans="19:20">
      <c r="S934928" s="33"/>
      <c r="T934928" s="33"/>
    </row>
    <row r="934945" spans="19:20">
      <c r="S934945" s="33"/>
      <c r="T934945" s="33"/>
    </row>
    <row r="934962" spans="19:20">
      <c r="S934962" s="33"/>
      <c r="T934962" s="33"/>
    </row>
    <row r="934979" spans="19:20">
      <c r="S934979" s="33"/>
      <c r="T934979" s="33"/>
    </row>
    <row r="934996" spans="19:20">
      <c r="S934996" s="33"/>
      <c r="T934996" s="33"/>
    </row>
    <row r="935013" spans="19:20">
      <c r="S935013" s="33"/>
      <c r="T935013" s="33"/>
    </row>
    <row r="935030" spans="19:20">
      <c r="S935030" s="33"/>
      <c r="T935030" s="33"/>
    </row>
    <row r="935047" spans="19:20">
      <c r="S935047" s="33"/>
      <c r="T935047" s="33"/>
    </row>
    <row r="935064" spans="19:20">
      <c r="S935064" s="33"/>
      <c r="T935064" s="33"/>
    </row>
    <row r="935081" spans="19:20">
      <c r="S935081" s="33"/>
      <c r="T935081" s="33"/>
    </row>
    <row r="935098" spans="19:20">
      <c r="S935098" s="33"/>
      <c r="T935098" s="33"/>
    </row>
    <row r="935115" spans="19:20">
      <c r="S935115" s="33"/>
      <c r="T935115" s="33"/>
    </row>
    <row r="935132" spans="19:20">
      <c r="S935132" s="33"/>
      <c r="T935132" s="33"/>
    </row>
    <row r="935149" spans="19:20">
      <c r="S935149" s="33"/>
      <c r="T935149" s="33"/>
    </row>
    <row r="935166" spans="19:20">
      <c r="S935166" s="33"/>
      <c r="T935166" s="33"/>
    </row>
    <row r="935183" spans="19:20">
      <c r="S935183" s="33"/>
      <c r="T935183" s="33"/>
    </row>
    <row r="935200" spans="19:20">
      <c r="S935200" s="33"/>
      <c r="T935200" s="33"/>
    </row>
    <row r="935217" spans="19:20">
      <c r="S935217" s="33"/>
      <c r="T935217" s="33"/>
    </row>
    <row r="935234" spans="19:20">
      <c r="S935234" s="33"/>
      <c r="T935234" s="33"/>
    </row>
    <row r="935251" spans="19:20">
      <c r="S935251" s="33"/>
      <c r="T935251" s="33"/>
    </row>
    <row r="935268" spans="19:20">
      <c r="S935268" s="33"/>
      <c r="T935268" s="33"/>
    </row>
    <row r="935285" spans="19:20">
      <c r="S935285" s="33"/>
      <c r="T935285" s="33"/>
    </row>
    <row r="935302" spans="19:20">
      <c r="S935302" s="33"/>
      <c r="T935302" s="33"/>
    </row>
    <row r="935319" spans="19:20">
      <c r="S935319" s="33"/>
      <c r="T935319" s="33"/>
    </row>
    <row r="935336" spans="19:20">
      <c r="S935336" s="33"/>
      <c r="T935336" s="33"/>
    </row>
    <row r="935353" spans="19:20">
      <c r="S935353" s="33"/>
      <c r="T935353" s="33"/>
    </row>
    <row r="935370" spans="19:20">
      <c r="S935370" s="33"/>
      <c r="T935370" s="33"/>
    </row>
    <row r="935387" spans="19:20">
      <c r="S935387" s="33"/>
      <c r="T935387" s="33"/>
    </row>
    <row r="935404" spans="19:20">
      <c r="S935404" s="33"/>
      <c r="T935404" s="33"/>
    </row>
    <row r="935421" spans="19:20">
      <c r="S935421" s="33"/>
      <c r="T935421" s="33"/>
    </row>
    <row r="935438" spans="19:20">
      <c r="S935438" s="33"/>
      <c r="T935438" s="33"/>
    </row>
    <row r="935455" spans="19:20">
      <c r="S935455" s="33"/>
      <c r="T935455" s="33"/>
    </row>
    <row r="935472" spans="19:20">
      <c r="S935472" s="33"/>
      <c r="T935472" s="33"/>
    </row>
    <row r="935489" spans="19:20">
      <c r="S935489" s="33"/>
      <c r="T935489" s="33"/>
    </row>
    <row r="935506" spans="19:20">
      <c r="S935506" s="33"/>
      <c r="T935506" s="33"/>
    </row>
    <row r="935523" spans="19:20">
      <c r="S935523" s="33"/>
      <c r="T935523" s="33"/>
    </row>
    <row r="935540" spans="19:20">
      <c r="S935540" s="33"/>
      <c r="T935540" s="33"/>
    </row>
    <row r="935557" spans="19:20">
      <c r="S935557" s="33"/>
      <c r="T935557" s="33"/>
    </row>
    <row r="935574" spans="19:20">
      <c r="S935574" s="33"/>
      <c r="T935574" s="33"/>
    </row>
    <row r="935591" spans="19:20">
      <c r="S935591" s="33"/>
      <c r="T935591" s="33"/>
    </row>
    <row r="935608" spans="19:20">
      <c r="S935608" s="33"/>
      <c r="T935608" s="33"/>
    </row>
    <row r="935625" spans="19:20">
      <c r="S935625" s="33"/>
      <c r="T935625" s="33"/>
    </row>
    <row r="935642" spans="19:20">
      <c r="S935642" s="33"/>
      <c r="T935642" s="33"/>
    </row>
    <row r="935659" spans="19:20">
      <c r="S935659" s="33"/>
      <c r="T935659" s="33"/>
    </row>
    <row r="935676" spans="19:20">
      <c r="S935676" s="33"/>
      <c r="T935676" s="33"/>
    </row>
    <row r="935693" spans="19:20">
      <c r="S935693" s="33"/>
      <c r="T935693" s="33"/>
    </row>
    <row r="935710" spans="19:20">
      <c r="S935710" s="33"/>
      <c r="T935710" s="33"/>
    </row>
    <row r="935727" spans="19:20">
      <c r="S935727" s="33"/>
      <c r="T935727" s="33"/>
    </row>
    <row r="935744" spans="19:20">
      <c r="S935744" s="33"/>
      <c r="T935744" s="33"/>
    </row>
    <row r="935761" spans="19:20">
      <c r="S935761" s="33"/>
      <c r="T935761" s="33"/>
    </row>
    <row r="935778" spans="19:20">
      <c r="S935778" s="33"/>
      <c r="T935778" s="33"/>
    </row>
    <row r="935795" spans="19:20">
      <c r="S935795" s="33"/>
      <c r="T935795" s="33"/>
    </row>
    <row r="935812" spans="19:20">
      <c r="S935812" s="33"/>
      <c r="T935812" s="33"/>
    </row>
    <row r="935829" spans="19:20">
      <c r="S935829" s="33"/>
      <c r="T935829" s="33"/>
    </row>
    <row r="935846" spans="19:20">
      <c r="S935846" s="33"/>
      <c r="T935846" s="33"/>
    </row>
    <row r="935863" spans="19:20">
      <c r="S935863" s="33"/>
      <c r="T935863" s="33"/>
    </row>
    <row r="935880" spans="19:20">
      <c r="S935880" s="33"/>
      <c r="T935880" s="33"/>
    </row>
    <row r="935897" spans="19:20">
      <c r="S935897" s="33"/>
      <c r="T935897" s="33"/>
    </row>
    <row r="935914" spans="19:20">
      <c r="S935914" s="33"/>
      <c r="T935914" s="33"/>
    </row>
    <row r="935931" spans="19:20">
      <c r="S935931" s="33"/>
      <c r="T935931" s="33"/>
    </row>
    <row r="935948" spans="19:20">
      <c r="S935948" s="33"/>
      <c r="T935948" s="33"/>
    </row>
    <row r="935965" spans="19:20">
      <c r="S935965" s="33"/>
      <c r="T935965" s="33"/>
    </row>
    <row r="935982" spans="19:20">
      <c r="S935982" s="33"/>
      <c r="T935982" s="33"/>
    </row>
    <row r="935999" spans="19:20">
      <c r="S935999" s="33"/>
      <c r="T935999" s="33"/>
    </row>
    <row r="936016" spans="19:20">
      <c r="S936016" s="33"/>
      <c r="T936016" s="33"/>
    </row>
    <row r="936033" spans="19:20">
      <c r="S936033" s="33"/>
      <c r="T936033" s="33"/>
    </row>
    <row r="936050" spans="19:20">
      <c r="S936050" s="33"/>
      <c r="T936050" s="33"/>
    </row>
    <row r="936067" spans="19:20">
      <c r="S936067" s="33"/>
      <c r="T936067" s="33"/>
    </row>
    <row r="936084" spans="19:20">
      <c r="S936084" s="33"/>
      <c r="T936084" s="33"/>
    </row>
    <row r="936101" spans="19:20">
      <c r="S936101" s="33"/>
      <c r="T936101" s="33"/>
    </row>
    <row r="936118" spans="19:20">
      <c r="S936118" s="33"/>
      <c r="T936118" s="33"/>
    </row>
    <row r="936135" spans="19:20">
      <c r="S936135" s="33"/>
      <c r="T936135" s="33"/>
    </row>
    <row r="936152" spans="19:20">
      <c r="S936152" s="33"/>
      <c r="T936152" s="33"/>
    </row>
    <row r="936169" spans="19:20">
      <c r="S936169" s="33"/>
      <c r="T936169" s="33"/>
    </row>
    <row r="936186" spans="19:20">
      <c r="S936186" s="33"/>
      <c r="T936186" s="33"/>
    </row>
    <row r="936203" spans="19:20">
      <c r="S936203" s="33"/>
      <c r="T936203" s="33"/>
    </row>
    <row r="936220" spans="19:20">
      <c r="S936220" s="33"/>
      <c r="T936220" s="33"/>
    </row>
    <row r="936237" spans="19:20">
      <c r="S936237" s="33"/>
      <c r="T936237" s="33"/>
    </row>
    <row r="936254" spans="19:20">
      <c r="S936254" s="33"/>
      <c r="T936254" s="33"/>
    </row>
    <row r="936271" spans="19:20">
      <c r="S936271" s="33"/>
      <c r="T936271" s="33"/>
    </row>
    <row r="936288" spans="19:20">
      <c r="S936288" s="33"/>
      <c r="T936288" s="33"/>
    </row>
    <row r="936305" spans="19:20">
      <c r="S936305" s="33"/>
      <c r="T936305" s="33"/>
    </row>
    <row r="936322" spans="19:20">
      <c r="S936322" s="33"/>
      <c r="T936322" s="33"/>
    </row>
    <row r="936339" spans="19:20">
      <c r="S936339" s="33"/>
      <c r="T936339" s="33"/>
    </row>
    <row r="936356" spans="19:20">
      <c r="S936356" s="33"/>
      <c r="T936356" s="33"/>
    </row>
    <row r="936373" spans="19:20">
      <c r="S936373" s="33"/>
      <c r="T936373" s="33"/>
    </row>
    <row r="936390" spans="19:20">
      <c r="S936390" s="33"/>
      <c r="T936390" s="33"/>
    </row>
    <row r="936407" spans="19:20">
      <c r="S936407" s="33"/>
      <c r="T936407" s="33"/>
    </row>
    <row r="936424" spans="19:20">
      <c r="S936424" s="33"/>
      <c r="T936424" s="33"/>
    </row>
    <row r="936441" spans="19:20">
      <c r="S936441" s="33"/>
      <c r="T936441" s="33"/>
    </row>
    <row r="936458" spans="19:20">
      <c r="S936458" s="33"/>
      <c r="T936458" s="33"/>
    </row>
    <row r="936475" spans="19:20">
      <c r="S936475" s="33"/>
      <c r="T936475" s="33"/>
    </row>
    <row r="936492" spans="19:20">
      <c r="S936492" s="33"/>
      <c r="T936492" s="33"/>
    </row>
    <row r="936509" spans="19:20">
      <c r="S936509" s="33"/>
      <c r="T936509" s="33"/>
    </row>
    <row r="936526" spans="19:20">
      <c r="S936526" s="33"/>
      <c r="T936526" s="33"/>
    </row>
    <row r="936543" spans="19:20">
      <c r="S936543" s="33"/>
      <c r="T936543" s="33"/>
    </row>
    <row r="936560" spans="19:20">
      <c r="S936560" s="33"/>
      <c r="T936560" s="33"/>
    </row>
    <row r="936577" spans="19:20">
      <c r="S936577" s="33"/>
      <c r="T936577" s="33"/>
    </row>
    <row r="936594" spans="19:20">
      <c r="S936594" s="33"/>
      <c r="T936594" s="33"/>
    </row>
    <row r="936611" spans="19:20">
      <c r="S936611" s="33"/>
      <c r="T936611" s="33"/>
    </row>
    <row r="936628" spans="19:20">
      <c r="S936628" s="33"/>
      <c r="T936628" s="33"/>
    </row>
    <row r="936645" spans="19:20">
      <c r="S936645" s="33"/>
      <c r="T936645" s="33"/>
    </row>
    <row r="936662" spans="19:20">
      <c r="S936662" s="33"/>
      <c r="T936662" s="33"/>
    </row>
    <row r="936679" spans="19:20">
      <c r="S936679" s="33"/>
      <c r="T936679" s="33"/>
    </row>
    <row r="936696" spans="19:20">
      <c r="S936696" s="33"/>
      <c r="T936696" s="33"/>
    </row>
    <row r="936713" spans="19:20">
      <c r="S936713" s="33"/>
      <c r="T936713" s="33"/>
    </row>
    <row r="936730" spans="19:20">
      <c r="S936730" s="33"/>
      <c r="T936730" s="33"/>
    </row>
    <row r="936747" spans="19:20">
      <c r="S936747" s="33"/>
      <c r="T936747" s="33"/>
    </row>
    <row r="936764" spans="19:20">
      <c r="S936764" s="33"/>
      <c r="T936764" s="33"/>
    </row>
    <row r="936781" spans="19:20">
      <c r="S936781" s="33"/>
      <c r="T936781" s="33"/>
    </row>
    <row r="936798" spans="19:20">
      <c r="S936798" s="33"/>
      <c r="T936798" s="33"/>
    </row>
    <row r="936815" spans="19:20">
      <c r="S936815" s="33"/>
      <c r="T936815" s="33"/>
    </row>
    <row r="936832" spans="19:20">
      <c r="S936832" s="33"/>
      <c r="T936832" s="33"/>
    </row>
    <row r="936849" spans="19:20">
      <c r="S936849" s="33"/>
      <c r="T936849" s="33"/>
    </row>
    <row r="936866" spans="19:20">
      <c r="S936866" s="33"/>
      <c r="T936866" s="33"/>
    </row>
    <row r="936883" spans="19:20">
      <c r="S936883" s="33"/>
      <c r="T936883" s="33"/>
    </row>
    <row r="936900" spans="19:20">
      <c r="S936900" s="33"/>
      <c r="T936900" s="33"/>
    </row>
    <row r="936917" spans="19:20">
      <c r="S936917" s="33"/>
      <c r="T936917" s="33"/>
    </row>
    <row r="936934" spans="19:20">
      <c r="S936934" s="33"/>
      <c r="T936934" s="33"/>
    </row>
    <row r="936951" spans="19:20">
      <c r="S936951" s="33"/>
      <c r="T936951" s="33"/>
    </row>
    <row r="936968" spans="19:20">
      <c r="S936968" s="33"/>
      <c r="T936968" s="33"/>
    </row>
    <row r="936985" spans="19:20">
      <c r="S936985" s="33"/>
      <c r="T936985" s="33"/>
    </row>
    <row r="937002" spans="19:20">
      <c r="S937002" s="33"/>
      <c r="T937002" s="33"/>
    </row>
    <row r="937019" spans="19:20">
      <c r="S937019" s="33"/>
      <c r="T937019" s="33"/>
    </row>
    <row r="937036" spans="19:20">
      <c r="S937036" s="33"/>
      <c r="T937036" s="33"/>
    </row>
    <row r="937053" spans="19:20">
      <c r="S937053" s="33"/>
      <c r="T937053" s="33"/>
    </row>
    <row r="937070" spans="19:20">
      <c r="S937070" s="33"/>
      <c r="T937070" s="33"/>
    </row>
    <row r="937087" spans="19:20">
      <c r="S937087" s="33"/>
      <c r="T937087" s="33"/>
    </row>
    <row r="937104" spans="19:20">
      <c r="S937104" s="33"/>
      <c r="T937104" s="33"/>
    </row>
    <row r="937121" spans="19:20">
      <c r="S937121" s="33"/>
      <c r="T937121" s="33"/>
    </row>
    <row r="937138" spans="19:20">
      <c r="S937138" s="33"/>
      <c r="T937138" s="33"/>
    </row>
    <row r="937155" spans="19:20">
      <c r="S937155" s="33"/>
      <c r="T937155" s="33"/>
    </row>
    <row r="937172" spans="19:20">
      <c r="S937172" s="33"/>
      <c r="T937172" s="33"/>
    </row>
    <row r="937189" spans="19:20">
      <c r="S937189" s="33"/>
      <c r="T937189" s="33"/>
    </row>
    <row r="937206" spans="19:20">
      <c r="S937206" s="33"/>
      <c r="T937206" s="33"/>
    </row>
    <row r="937223" spans="19:20">
      <c r="S937223" s="33"/>
      <c r="T937223" s="33"/>
    </row>
    <row r="937240" spans="19:20">
      <c r="S937240" s="33"/>
      <c r="T937240" s="33"/>
    </row>
    <row r="937257" spans="19:20">
      <c r="S937257" s="33"/>
      <c r="T937257" s="33"/>
    </row>
    <row r="937274" spans="19:20">
      <c r="S937274" s="33"/>
      <c r="T937274" s="33"/>
    </row>
    <row r="937291" spans="19:20">
      <c r="S937291" s="33"/>
      <c r="T937291" s="33"/>
    </row>
    <row r="937308" spans="19:20">
      <c r="S937308" s="33"/>
      <c r="T937308" s="33"/>
    </row>
    <row r="937325" spans="19:20">
      <c r="S937325" s="33"/>
      <c r="T937325" s="33"/>
    </row>
    <row r="937342" spans="19:20">
      <c r="S937342" s="33"/>
      <c r="T937342" s="33"/>
    </row>
    <row r="937359" spans="19:20">
      <c r="S937359" s="33"/>
      <c r="T937359" s="33"/>
    </row>
    <row r="937376" spans="19:20">
      <c r="S937376" s="33"/>
      <c r="T937376" s="33"/>
    </row>
    <row r="937393" spans="19:20">
      <c r="S937393" s="33"/>
      <c r="T937393" s="33"/>
    </row>
    <row r="937410" spans="19:20">
      <c r="S937410" s="33"/>
      <c r="T937410" s="33"/>
    </row>
    <row r="937427" spans="19:20">
      <c r="S937427" s="33"/>
      <c r="T937427" s="33"/>
    </row>
    <row r="937444" spans="19:20">
      <c r="S937444" s="33"/>
      <c r="T937444" s="33"/>
    </row>
    <row r="937461" spans="19:20">
      <c r="S937461" s="33"/>
      <c r="T937461" s="33"/>
    </row>
    <row r="937478" spans="19:20">
      <c r="S937478" s="33"/>
      <c r="T937478" s="33"/>
    </row>
    <row r="937495" spans="19:20">
      <c r="S937495" s="33"/>
      <c r="T937495" s="33"/>
    </row>
    <row r="937512" spans="19:20">
      <c r="S937512" s="33"/>
      <c r="T937512" s="33"/>
    </row>
    <row r="937529" spans="19:20">
      <c r="S937529" s="33"/>
      <c r="T937529" s="33"/>
    </row>
    <row r="937546" spans="19:20">
      <c r="S937546" s="33"/>
      <c r="T937546" s="33"/>
    </row>
    <row r="937563" spans="19:20">
      <c r="S937563" s="33"/>
      <c r="T937563" s="33"/>
    </row>
    <row r="937580" spans="19:20">
      <c r="S937580" s="33"/>
      <c r="T937580" s="33"/>
    </row>
    <row r="937597" spans="19:20">
      <c r="S937597" s="33"/>
      <c r="T937597" s="33"/>
    </row>
    <row r="937614" spans="19:20">
      <c r="S937614" s="33"/>
      <c r="T937614" s="33"/>
    </row>
    <row r="937631" spans="19:20">
      <c r="S937631" s="33"/>
      <c r="T937631" s="33"/>
    </row>
    <row r="937648" spans="19:20">
      <c r="S937648" s="33"/>
      <c r="T937648" s="33"/>
    </row>
    <row r="937665" spans="19:20">
      <c r="S937665" s="33"/>
      <c r="T937665" s="33"/>
    </row>
    <row r="937682" spans="19:20">
      <c r="S937682" s="33"/>
      <c r="T937682" s="33"/>
    </row>
    <row r="937699" spans="19:20">
      <c r="S937699" s="33"/>
      <c r="T937699" s="33"/>
    </row>
    <row r="937716" spans="19:20">
      <c r="S937716" s="33"/>
      <c r="T937716" s="33"/>
    </row>
    <row r="937733" spans="19:20">
      <c r="S937733" s="33"/>
      <c r="T937733" s="33"/>
    </row>
    <row r="937750" spans="19:20">
      <c r="S937750" s="33"/>
      <c r="T937750" s="33"/>
    </row>
    <row r="937767" spans="19:20">
      <c r="S937767" s="33"/>
      <c r="T937767" s="33"/>
    </row>
    <row r="937784" spans="19:20">
      <c r="S937784" s="33"/>
      <c r="T937784" s="33"/>
    </row>
    <row r="937801" spans="19:20">
      <c r="S937801" s="33"/>
      <c r="T937801" s="33"/>
    </row>
    <row r="937818" spans="19:20">
      <c r="S937818" s="33"/>
      <c r="T937818" s="33"/>
    </row>
    <row r="937835" spans="19:20">
      <c r="S937835" s="33"/>
      <c r="T937835" s="33"/>
    </row>
    <row r="937852" spans="19:20">
      <c r="S937852" s="33"/>
      <c r="T937852" s="33"/>
    </row>
    <row r="937869" spans="19:20">
      <c r="S937869" s="33"/>
      <c r="T937869" s="33"/>
    </row>
    <row r="937886" spans="19:20">
      <c r="S937886" s="33"/>
      <c r="T937886" s="33"/>
    </row>
    <row r="937903" spans="19:20">
      <c r="S937903" s="33"/>
      <c r="T937903" s="33"/>
    </row>
    <row r="937920" spans="19:20">
      <c r="S937920" s="33"/>
      <c r="T937920" s="33"/>
    </row>
    <row r="937937" spans="19:20">
      <c r="S937937" s="33"/>
      <c r="T937937" s="33"/>
    </row>
    <row r="937954" spans="19:20">
      <c r="S937954" s="33"/>
      <c r="T937954" s="33"/>
    </row>
    <row r="937971" spans="19:20">
      <c r="S937971" s="33"/>
      <c r="T937971" s="33"/>
    </row>
    <row r="937988" spans="19:20">
      <c r="S937988" s="33"/>
      <c r="T937988" s="33"/>
    </row>
    <row r="938005" spans="19:20">
      <c r="S938005" s="33"/>
      <c r="T938005" s="33"/>
    </row>
    <row r="938022" spans="19:20">
      <c r="S938022" s="33"/>
      <c r="T938022" s="33"/>
    </row>
    <row r="938039" spans="19:20">
      <c r="S938039" s="33"/>
      <c r="T938039" s="33"/>
    </row>
    <row r="938056" spans="19:20">
      <c r="S938056" s="33"/>
      <c r="T938056" s="33"/>
    </row>
    <row r="938073" spans="19:20">
      <c r="S938073" s="33"/>
      <c r="T938073" s="33"/>
    </row>
    <row r="938090" spans="19:20">
      <c r="S938090" s="33"/>
      <c r="T938090" s="33"/>
    </row>
    <row r="938107" spans="19:20">
      <c r="S938107" s="33"/>
      <c r="T938107" s="33"/>
    </row>
    <row r="938124" spans="19:20">
      <c r="S938124" s="33"/>
      <c r="T938124" s="33"/>
    </row>
    <row r="938141" spans="19:20">
      <c r="S938141" s="33"/>
      <c r="T938141" s="33"/>
    </row>
    <row r="938158" spans="19:20">
      <c r="S938158" s="33"/>
      <c r="T938158" s="33"/>
    </row>
    <row r="938175" spans="19:20">
      <c r="S938175" s="33"/>
      <c r="T938175" s="33"/>
    </row>
    <row r="938192" spans="19:20">
      <c r="S938192" s="33"/>
      <c r="T938192" s="33"/>
    </row>
    <row r="938209" spans="19:20">
      <c r="S938209" s="33"/>
      <c r="T938209" s="33"/>
    </row>
    <row r="938226" spans="19:20">
      <c r="S938226" s="33"/>
      <c r="T938226" s="33"/>
    </row>
    <row r="938243" spans="19:20">
      <c r="S938243" s="33"/>
      <c r="T938243" s="33"/>
    </row>
    <row r="938260" spans="19:20">
      <c r="S938260" s="33"/>
      <c r="T938260" s="33"/>
    </row>
    <row r="938277" spans="19:20">
      <c r="S938277" s="33"/>
      <c r="T938277" s="33"/>
    </row>
    <row r="938294" spans="19:20">
      <c r="S938294" s="33"/>
      <c r="T938294" s="33"/>
    </row>
    <row r="938311" spans="19:20">
      <c r="S938311" s="33"/>
      <c r="T938311" s="33"/>
    </row>
    <row r="938328" spans="19:20">
      <c r="S938328" s="33"/>
      <c r="T938328" s="33"/>
    </row>
    <row r="938345" spans="19:20">
      <c r="S938345" s="33"/>
      <c r="T938345" s="33"/>
    </row>
    <row r="938362" spans="19:20">
      <c r="S938362" s="33"/>
      <c r="T938362" s="33"/>
    </row>
    <row r="938379" spans="19:20">
      <c r="S938379" s="33"/>
      <c r="T938379" s="33"/>
    </row>
    <row r="938396" spans="19:20">
      <c r="S938396" s="33"/>
      <c r="T938396" s="33"/>
    </row>
    <row r="938413" spans="19:20">
      <c r="S938413" s="33"/>
      <c r="T938413" s="33"/>
    </row>
    <row r="938430" spans="19:20">
      <c r="S938430" s="33"/>
      <c r="T938430" s="33"/>
    </row>
    <row r="938447" spans="19:20">
      <c r="S938447" s="33"/>
      <c r="T938447" s="33"/>
    </row>
    <row r="938464" spans="19:20">
      <c r="S938464" s="33"/>
      <c r="T938464" s="33"/>
    </row>
    <row r="938481" spans="19:20">
      <c r="S938481" s="33"/>
      <c r="T938481" s="33"/>
    </row>
    <row r="938498" spans="19:20">
      <c r="S938498" s="33"/>
      <c r="T938498" s="33"/>
    </row>
    <row r="938515" spans="19:20">
      <c r="S938515" s="33"/>
      <c r="T938515" s="33"/>
    </row>
    <row r="938532" spans="19:20">
      <c r="S938532" s="33"/>
      <c r="T938532" s="33"/>
    </row>
    <row r="938549" spans="19:20">
      <c r="S938549" s="33"/>
      <c r="T938549" s="33"/>
    </row>
    <row r="938566" spans="19:20">
      <c r="S938566" s="33"/>
      <c r="T938566" s="33"/>
    </row>
    <row r="938583" spans="19:20">
      <c r="S938583" s="33"/>
      <c r="T938583" s="33"/>
    </row>
    <row r="938600" spans="19:20">
      <c r="S938600" s="33"/>
      <c r="T938600" s="33"/>
    </row>
    <row r="938617" spans="19:20">
      <c r="S938617" s="33"/>
      <c r="T938617" s="33"/>
    </row>
    <row r="938634" spans="19:20">
      <c r="S938634" s="33"/>
      <c r="T938634" s="33"/>
    </row>
    <row r="938651" spans="19:20">
      <c r="S938651" s="33"/>
      <c r="T938651" s="33"/>
    </row>
    <row r="938668" spans="19:20">
      <c r="S938668" s="33"/>
      <c r="T938668" s="33"/>
    </row>
    <row r="938685" spans="19:20">
      <c r="S938685" s="33"/>
      <c r="T938685" s="33"/>
    </row>
    <row r="938702" spans="19:20">
      <c r="S938702" s="33"/>
      <c r="T938702" s="33"/>
    </row>
    <row r="938719" spans="19:20">
      <c r="S938719" s="33"/>
      <c r="T938719" s="33"/>
    </row>
    <row r="938736" spans="19:20">
      <c r="S938736" s="33"/>
      <c r="T938736" s="33"/>
    </row>
    <row r="938753" spans="19:20">
      <c r="S938753" s="33"/>
      <c r="T938753" s="33"/>
    </row>
    <row r="938770" spans="19:20">
      <c r="S938770" s="33"/>
      <c r="T938770" s="33"/>
    </row>
    <row r="938787" spans="19:20">
      <c r="S938787" s="33"/>
      <c r="T938787" s="33"/>
    </row>
    <row r="938804" spans="19:20">
      <c r="S938804" s="33"/>
      <c r="T938804" s="33"/>
    </row>
    <row r="938821" spans="19:20">
      <c r="S938821" s="33"/>
      <c r="T938821" s="33"/>
    </row>
    <row r="938838" spans="19:20">
      <c r="S938838" s="33"/>
      <c r="T938838" s="33"/>
    </row>
    <row r="938855" spans="19:20">
      <c r="S938855" s="33"/>
      <c r="T938855" s="33"/>
    </row>
    <row r="938872" spans="19:20">
      <c r="S938872" s="33"/>
      <c r="T938872" s="33"/>
    </row>
    <row r="938889" spans="19:20">
      <c r="S938889" s="33"/>
      <c r="T938889" s="33"/>
    </row>
    <row r="938906" spans="19:20">
      <c r="S938906" s="33"/>
      <c r="T938906" s="33"/>
    </row>
    <row r="938923" spans="19:20">
      <c r="S938923" s="33"/>
      <c r="T938923" s="33"/>
    </row>
    <row r="938940" spans="19:20">
      <c r="S938940" s="33"/>
      <c r="T938940" s="33"/>
    </row>
    <row r="938957" spans="19:20">
      <c r="S938957" s="33"/>
      <c r="T938957" s="33"/>
    </row>
    <row r="938974" spans="19:20">
      <c r="S938974" s="33"/>
      <c r="T938974" s="33"/>
    </row>
    <row r="938991" spans="19:20">
      <c r="S938991" s="33"/>
      <c r="T938991" s="33"/>
    </row>
    <row r="939008" spans="19:20">
      <c r="S939008" s="33"/>
      <c r="T939008" s="33"/>
    </row>
    <row r="939025" spans="19:20">
      <c r="S939025" s="33"/>
      <c r="T939025" s="33"/>
    </row>
    <row r="939042" spans="19:20">
      <c r="S939042" s="33"/>
      <c r="T939042" s="33"/>
    </row>
    <row r="939059" spans="19:20">
      <c r="S939059" s="33"/>
      <c r="T939059" s="33"/>
    </row>
    <row r="939076" spans="19:20">
      <c r="S939076" s="33"/>
      <c r="T939076" s="33"/>
    </row>
    <row r="939093" spans="19:20">
      <c r="S939093" s="33"/>
      <c r="T939093" s="33"/>
    </row>
    <row r="939110" spans="19:20">
      <c r="S939110" s="33"/>
      <c r="T939110" s="33"/>
    </row>
    <row r="939127" spans="19:20">
      <c r="S939127" s="33"/>
      <c r="T939127" s="33"/>
    </row>
    <row r="939144" spans="19:20">
      <c r="S939144" s="33"/>
      <c r="T939144" s="33"/>
    </row>
    <row r="939161" spans="19:20">
      <c r="S939161" s="33"/>
      <c r="T939161" s="33"/>
    </row>
    <row r="939178" spans="19:20">
      <c r="S939178" s="33"/>
      <c r="T939178" s="33"/>
    </row>
    <row r="939195" spans="19:20">
      <c r="S939195" s="33"/>
      <c r="T939195" s="33"/>
    </row>
    <row r="939212" spans="19:20">
      <c r="S939212" s="33"/>
      <c r="T939212" s="33"/>
    </row>
    <row r="939229" spans="19:20">
      <c r="S939229" s="33"/>
      <c r="T939229" s="33"/>
    </row>
    <row r="939246" spans="19:20">
      <c r="S939246" s="33"/>
      <c r="T939246" s="33"/>
    </row>
    <row r="939263" spans="19:20">
      <c r="S939263" s="33"/>
      <c r="T939263" s="33"/>
    </row>
    <row r="939280" spans="19:20">
      <c r="S939280" s="33"/>
      <c r="T939280" s="33"/>
    </row>
    <row r="939297" spans="19:20">
      <c r="S939297" s="33"/>
      <c r="T939297" s="33"/>
    </row>
    <row r="939314" spans="19:20">
      <c r="S939314" s="33"/>
      <c r="T939314" s="33"/>
    </row>
    <row r="939331" spans="19:20">
      <c r="S939331" s="33"/>
      <c r="T939331" s="33"/>
    </row>
    <row r="939348" spans="19:20">
      <c r="S939348" s="33"/>
      <c r="T939348" s="33"/>
    </row>
    <row r="939365" spans="19:20">
      <c r="S939365" s="33"/>
      <c r="T939365" s="33"/>
    </row>
    <row r="939382" spans="19:20">
      <c r="S939382" s="33"/>
      <c r="T939382" s="33"/>
    </row>
    <row r="939399" spans="19:20">
      <c r="S939399" s="33"/>
      <c r="T939399" s="33"/>
    </row>
    <row r="939416" spans="19:20">
      <c r="S939416" s="33"/>
      <c r="T939416" s="33"/>
    </row>
    <row r="939433" spans="19:20">
      <c r="S939433" s="33"/>
      <c r="T939433" s="33"/>
    </row>
    <row r="939450" spans="19:20">
      <c r="S939450" s="33"/>
      <c r="T939450" s="33"/>
    </row>
    <row r="939467" spans="19:20">
      <c r="S939467" s="33"/>
      <c r="T939467" s="33"/>
    </row>
    <row r="939484" spans="19:20">
      <c r="S939484" s="33"/>
      <c r="T939484" s="33"/>
    </row>
    <row r="939501" spans="19:20">
      <c r="S939501" s="33"/>
      <c r="T939501" s="33"/>
    </row>
    <row r="939518" spans="19:20">
      <c r="S939518" s="33"/>
      <c r="T939518" s="33"/>
    </row>
    <row r="939535" spans="19:20">
      <c r="S939535" s="33"/>
      <c r="T939535" s="33"/>
    </row>
    <row r="939552" spans="19:20">
      <c r="S939552" s="33"/>
      <c r="T939552" s="33"/>
    </row>
    <row r="939569" spans="19:20">
      <c r="S939569" s="33"/>
      <c r="T939569" s="33"/>
    </row>
    <row r="939586" spans="19:20">
      <c r="S939586" s="33"/>
      <c r="T939586" s="33"/>
    </row>
    <row r="939603" spans="19:20">
      <c r="S939603" s="33"/>
      <c r="T939603" s="33"/>
    </row>
    <row r="939620" spans="19:20">
      <c r="S939620" s="33"/>
      <c r="T939620" s="33"/>
    </row>
    <row r="939637" spans="19:20">
      <c r="S939637" s="33"/>
      <c r="T939637" s="33"/>
    </row>
    <row r="939654" spans="19:20">
      <c r="S939654" s="33"/>
      <c r="T939654" s="33"/>
    </row>
    <row r="939671" spans="19:20">
      <c r="S939671" s="33"/>
      <c r="T939671" s="33"/>
    </row>
    <row r="939688" spans="19:20">
      <c r="S939688" s="33"/>
      <c r="T939688" s="33"/>
    </row>
    <row r="939705" spans="19:20">
      <c r="S939705" s="33"/>
      <c r="T939705" s="33"/>
    </row>
    <row r="939722" spans="19:20">
      <c r="S939722" s="33"/>
      <c r="T939722" s="33"/>
    </row>
    <row r="939739" spans="19:20">
      <c r="S939739" s="33"/>
      <c r="T939739" s="33"/>
    </row>
    <row r="939756" spans="19:20">
      <c r="S939756" s="33"/>
      <c r="T939756" s="33"/>
    </row>
    <row r="939773" spans="19:20">
      <c r="S939773" s="33"/>
      <c r="T939773" s="33"/>
    </row>
    <row r="939790" spans="19:20">
      <c r="S939790" s="33"/>
      <c r="T939790" s="33"/>
    </row>
    <row r="939807" spans="19:20">
      <c r="S939807" s="33"/>
      <c r="T939807" s="33"/>
    </row>
    <row r="939824" spans="19:20">
      <c r="S939824" s="33"/>
      <c r="T939824" s="33"/>
    </row>
    <row r="939841" spans="19:20">
      <c r="S939841" s="33"/>
      <c r="T939841" s="33"/>
    </row>
    <row r="939858" spans="19:20">
      <c r="S939858" s="33"/>
      <c r="T939858" s="33"/>
    </row>
    <row r="939875" spans="19:20">
      <c r="S939875" s="33"/>
      <c r="T939875" s="33"/>
    </row>
    <row r="939892" spans="19:20">
      <c r="S939892" s="33"/>
      <c r="T939892" s="33"/>
    </row>
    <row r="939909" spans="19:20">
      <c r="S939909" s="33"/>
      <c r="T939909" s="33"/>
    </row>
    <row r="939926" spans="19:20">
      <c r="S939926" s="33"/>
      <c r="T939926" s="33"/>
    </row>
    <row r="939943" spans="19:20">
      <c r="S939943" s="33"/>
      <c r="T939943" s="33"/>
    </row>
    <row r="939960" spans="19:20">
      <c r="S939960" s="33"/>
      <c r="T939960" s="33"/>
    </row>
    <row r="939977" spans="19:20">
      <c r="S939977" s="33"/>
      <c r="T939977" s="33"/>
    </row>
    <row r="939994" spans="19:20">
      <c r="S939994" s="33"/>
      <c r="T939994" s="33"/>
    </row>
    <row r="940011" spans="19:20">
      <c r="S940011" s="33"/>
      <c r="T940011" s="33"/>
    </row>
    <row r="940028" spans="19:20">
      <c r="S940028" s="33"/>
      <c r="T940028" s="33"/>
    </row>
    <row r="940045" spans="19:20">
      <c r="S940045" s="33"/>
      <c r="T940045" s="33"/>
    </row>
    <row r="940062" spans="19:20">
      <c r="S940062" s="33"/>
      <c r="T940062" s="33"/>
    </row>
    <row r="940079" spans="19:20">
      <c r="S940079" s="33"/>
      <c r="T940079" s="33"/>
    </row>
    <row r="940096" spans="19:20">
      <c r="S940096" s="33"/>
      <c r="T940096" s="33"/>
    </row>
    <row r="940113" spans="19:20">
      <c r="S940113" s="33"/>
      <c r="T940113" s="33"/>
    </row>
    <row r="940130" spans="19:20">
      <c r="S940130" s="33"/>
      <c r="T940130" s="33"/>
    </row>
    <row r="940147" spans="19:20">
      <c r="S940147" s="33"/>
      <c r="T940147" s="33"/>
    </row>
    <row r="940164" spans="19:20">
      <c r="S940164" s="33"/>
      <c r="T940164" s="33"/>
    </row>
    <row r="940181" spans="19:20">
      <c r="S940181" s="33"/>
      <c r="T940181" s="33"/>
    </row>
    <row r="940198" spans="19:20">
      <c r="S940198" s="33"/>
      <c r="T940198" s="33"/>
    </row>
    <row r="940215" spans="19:20">
      <c r="S940215" s="33"/>
      <c r="T940215" s="33"/>
    </row>
    <row r="940232" spans="19:20">
      <c r="S940232" s="33"/>
      <c r="T940232" s="33"/>
    </row>
    <row r="940249" spans="19:20">
      <c r="S940249" s="33"/>
      <c r="T940249" s="33"/>
    </row>
    <row r="940266" spans="19:20">
      <c r="S940266" s="33"/>
      <c r="T940266" s="33"/>
    </row>
    <row r="940283" spans="19:20">
      <c r="S940283" s="33"/>
      <c r="T940283" s="33"/>
    </row>
    <row r="940300" spans="19:20">
      <c r="S940300" s="33"/>
      <c r="T940300" s="33"/>
    </row>
    <row r="940317" spans="19:20">
      <c r="S940317" s="33"/>
      <c r="T940317" s="33"/>
    </row>
    <row r="940334" spans="19:20">
      <c r="S940334" s="33"/>
      <c r="T940334" s="33"/>
    </row>
    <row r="940351" spans="19:20">
      <c r="S940351" s="33"/>
      <c r="T940351" s="33"/>
    </row>
    <row r="940368" spans="19:20">
      <c r="S940368" s="33"/>
      <c r="T940368" s="33"/>
    </row>
    <row r="940385" spans="19:20">
      <c r="S940385" s="33"/>
      <c r="T940385" s="33"/>
    </row>
    <row r="940402" spans="19:20">
      <c r="S940402" s="33"/>
      <c r="T940402" s="33"/>
    </row>
    <row r="940419" spans="19:20">
      <c r="S940419" s="33"/>
      <c r="T940419" s="33"/>
    </row>
    <row r="940436" spans="19:20">
      <c r="S940436" s="33"/>
      <c r="T940436" s="33"/>
    </row>
    <row r="940453" spans="19:20">
      <c r="S940453" s="33"/>
      <c r="T940453" s="33"/>
    </row>
    <row r="940470" spans="19:20">
      <c r="S940470" s="33"/>
      <c r="T940470" s="33"/>
    </row>
    <row r="940487" spans="19:20">
      <c r="S940487" s="33"/>
      <c r="T940487" s="33"/>
    </row>
    <row r="940504" spans="19:20">
      <c r="S940504" s="33"/>
      <c r="T940504" s="33"/>
    </row>
    <row r="940521" spans="19:20">
      <c r="S940521" s="33"/>
      <c r="T940521" s="33"/>
    </row>
    <row r="940538" spans="19:20">
      <c r="S940538" s="33"/>
      <c r="T940538" s="33"/>
    </row>
    <row r="940555" spans="19:20">
      <c r="S940555" s="33"/>
      <c r="T940555" s="33"/>
    </row>
    <row r="940572" spans="19:20">
      <c r="S940572" s="33"/>
      <c r="T940572" s="33"/>
    </row>
    <row r="940589" spans="19:20">
      <c r="S940589" s="33"/>
      <c r="T940589" s="33"/>
    </row>
    <row r="940606" spans="19:20">
      <c r="S940606" s="33"/>
      <c r="T940606" s="33"/>
    </row>
    <row r="940623" spans="19:20">
      <c r="S940623" s="33"/>
      <c r="T940623" s="33"/>
    </row>
    <row r="940640" spans="19:20">
      <c r="S940640" s="33"/>
      <c r="T940640" s="33"/>
    </row>
    <row r="940657" spans="19:20">
      <c r="S940657" s="33"/>
      <c r="T940657" s="33"/>
    </row>
    <row r="940674" spans="19:20">
      <c r="S940674" s="33"/>
      <c r="T940674" s="33"/>
    </row>
    <row r="940691" spans="19:20">
      <c r="S940691" s="33"/>
      <c r="T940691" s="33"/>
    </row>
    <row r="940708" spans="19:20">
      <c r="S940708" s="33"/>
      <c r="T940708" s="33"/>
    </row>
    <row r="940725" spans="19:20">
      <c r="S940725" s="33"/>
      <c r="T940725" s="33"/>
    </row>
    <row r="940742" spans="19:20">
      <c r="S940742" s="33"/>
      <c r="T940742" s="33"/>
    </row>
    <row r="940759" spans="19:20">
      <c r="S940759" s="33"/>
      <c r="T940759" s="33"/>
    </row>
    <row r="940776" spans="19:20">
      <c r="S940776" s="33"/>
      <c r="T940776" s="33"/>
    </row>
    <row r="940793" spans="19:20">
      <c r="S940793" s="33"/>
      <c r="T940793" s="33"/>
    </row>
    <row r="940810" spans="19:20">
      <c r="S940810" s="33"/>
      <c r="T940810" s="33"/>
    </row>
    <row r="940827" spans="19:20">
      <c r="S940827" s="33"/>
      <c r="T940827" s="33"/>
    </row>
    <row r="940844" spans="19:20">
      <c r="S940844" s="33"/>
      <c r="T940844" s="33"/>
    </row>
    <row r="940861" spans="19:20">
      <c r="S940861" s="33"/>
      <c r="T940861" s="33"/>
    </row>
    <row r="940878" spans="19:20">
      <c r="S940878" s="33"/>
      <c r="T940878" s="33"/>
    </row>
    <row r="940895" spans="19:20">
      <c r="S940895" s="33"/>
      <c r="T940895" s="33"/>
    </row>
    <row r="940912" spans="19:20">
      <c r="S940912" s="33"/>
      <c r="T940912" s="33"/>
    </row>
    <row r="940929" spans="19:20">
      <c r="S940929" s="33"/>
      <c r="T940929" s="33"/>
    </row>
    <row r="940946" spans="19:20">
      <c r="S940946" s="33"/>
      <c r="T940946" s="33"/>
    </row>
    <row r="940963" spans="19:20">
      <c r="S940963" s="33"/>
      <c r="T940963" s="33"/>
    </row>
    <row r="940980" spans="19:20">
      <c r="S940980" s="33"/>
      <c r="T940980" s="33"/>
    </row>
    <row r="940997" spans="19:20">
      <c r="S940997" s="33"/>
      <c r="T940997" s="33"/>
    </row>
    <row r="941014" spans="19:20">
      <c r="S941014" s="33"/>
      <c r="T941014" s="33"/>
    </row>
    <row r="941031" spans="19:20">
      <c r="S941031" s="33"/>
      <c r="T941031" s="33"/>
    </row>
    <row r="941048" spans="19:20">
      <c r="S941048" s="33"/>
      <c r="T941048" s="33"/>
    </row>
    <row r="941065" spans="19:20">
      <c r="S941065" s="33"/>
      <c r="T941065" s="33"/>
    </row>
    <row r="941082" spans="19:20">
      <c r="S941082" s="33"/>
      <c r="T941082" s="33"/>
    </row>
    <row r="941099" spans="19:20">
      <c r="S941099" s="33"/>
      <c r="T941099" s="33"/>
    </row>
    <row r="941116" spans="19:20">
      <c r="S941116" s="33"/>
      <c r="T941116" s="33"/>
    </row>
    <row r="941133" spans="19:20">
      <c r="S941133" s="33"/>
      <c r="T941133" s="33"/>
    </row>
    <row r="941150" spans="19:20">
      <c r="S941150" s="33"/>
      <c r="T941150" s="33"/>
    </row>
    <row r="941167" spans="19:20">
      <c r="S941167" s="33"/>
      <c r="T941167" s="33"/>
    </row>
    <row r="941184" spans="19:20">
      <c r="S941184" s="33"/>
      <c r="T941184" s="33"/>
    </row>
    <row r="941201" spans="19:20">
      <c r="S941201" s="33"/>
      <c r="T941201" s="33"/>
    </row>
    <row r="941218" spans="19:20">
      <c r="S941218" s="33"/>
      <c r="T941218" s="33"/>
    </row>
    <row r="941235" spans="19:20">
      <c r="S941235" s="33"/>
      <c r="T941235" s="33"/>
    </row>
    <row r="941252" spans="19:20">
      <c r="S941252" s="33"/>
      <c r="T941252" s="33"/>
    </row>
    <row r="941269" spans="19:20">
      <c r="S941269" s="33"/>
      <c r="T941269" s="33"/>
    </row>
    <row r="941286" spans="19:20">
      <c r="S941286" s="33"/>
      <c r="T941286" s="33"/>
    </row>
    <row r="941303" spans="19:20">
      <c r="S941303" s="33"/>
      <c r="T941303" s="33"/>
    </row>
    <row r="941320" spans="19:20">
      <c r="S941320" s="33"/>
      <c r="T941320" s="33"/>
    </row>
    <row r="941337" spans="19:20">
      <c r="S941337" s="33"/>
      <c r="T941337" s="33"/>
    </row>
    <row r="941354" spans="19:20">
      <c r="S941354" s="33"/>
      <c r="T941354" s="33"/>
    </row>
    <row r="941371" spans="19:20">
      <c r="S941371" s="33"/>
      <c r="T941371" s="33"/>
    </row>
    <row r="941388" spans="19:20">
      <c r="S941388" s="33"/>
      <c r="T941388" s="33"/>
    </row>
    <row r="941405" spans="19:20">
      <c r="S941405" s="33"/>
      <c r="T941405" s="33"/>
    </row>
    <row r="941422" spans="19:20">
      <c r="S941422" s="33"/>
      <c r="T941422" s="33"/>
    </row>
    <row r="941439" spans="19:20">
      <c r="S941439" s="33"/>
      <c r="T941439" s="33"/>
    </row>
    <row r="941456" spans="19:20">
      <c r="S941456" s="33"/>
      <c r="T941456" s="33"/>
    </row>
    <row r="941473" spans="19:20">
      <c r="S941473" s="33"/>
      <c r="T941473" s="33"/>
    </row>
    <row r="941490" spans="19:20">
      <c r="S941490" s="33"/>
      <c r="T941490" s="33"/>
    </row>
    <row r="941507" spans="19:20">
      <c r="S941507" s="33"/>
      <c r="T941507" s="33"/>
    </row>
    <row r="941524" spans="19:20">
      <c r="S941524" s="33"/>
      <c r="T941524" s="33"/>
    </row>
    <row r="941541" spans="19:20">
      <c r="S941541" s="33"/>
      <c r="T941541" s="33"/>
    </row>
    <row r="941558" spans="19:20">
      <c r="S941558" s="33"/>
      <c r="T941558" s="33"/>
    </row>
    <row r="941575" spans="19:20">
      <c r="S941575" s="33"/>
      <c r="T941575" s="33"/>
    </row>
    <row r="941592" spans="19:20">
      <c r="S941592" s="33"/>
      <c r="T941592" s="33"/>
    </row>
    <row r="941609" spans="19:20">
      <c r="S941609" s="33"/>
      <c r="T941609" s="33"/>
    </row>
    <row r="941626" spans="19:20">
      <c r="S941626" s="33"/>
      <c r="T941626" s="33"/>
    </row>
    <row r="941643" spans="19:20">
      <c r="S941643" s="33"/>
      <c r="T941643" s="33"/>
    </row>
    <row r="941660" spans="19:20">
      <c r="S941660" s="33"/>
      <c r="T941660" s="33"/>
    </row>
    <row r="941677" spans="19:20">
      <c r="S941677" s="33"/>
      <c r="T941677" s="33"/>
    </row>
    <row r="941694" spans="19:20">
      <c r="S941694" s="33"/>
      <c r="T941694" s="33"/>
    </row>
    <row r="941711" spans="19:20">
      <c r="S941711" s="33"/>
      <c r="T941711" s="33"/>
    </row>
    <row r="941728" spans="19:20">
      <c r="S941728" s="33"/>
      <c r="T941728" s="33"/>
    </row>
    <row r="941745" spans="19:20">
      <c r="S941745" s="33"/>
      <c r="T941745" s="33"/>
    </row>
    <row r="941762" spans="19:20">
      <c r="S941762" s="33"/>
      <c r="T941762" s="33"/>
    </row>
    <row r="941779" spans="19:20">
      <c r="S941779" s="33"/>
      <c r="T941779" s="33"/>
    </row>
    <row r="941796" spans="19:20">
      <c r="S941796" s="33"/>
      <c r="T941796" s="33"/>
    </row>
    <row r="941813" spans="19:20">
      <c r="S941813" s="33"/>
      <c r="T941813" s="33"/>
    </row>
    <row r="941830" spans="19:20">
      <c r="S941830" s="33"/>
      <c r="T941830" s="33"/>
    </row>
    <row r="941847" spans="19:20">
      <c r="S941847" s="33"/>
      <c r="T941847" s="33"/>
    </row>
    <row r="941864" spans="19:20">
      <c r="S941864" s="33"/>
      <c r="T941864" s="33"/>
    </row>
    <row r="941881" spans="19:20">
      <c r="S941881" s="33"/>
      <c r="T941881" s="33"/>
    </row>
    <row r="941898" spans="19:20">
      <c r="S941898" s="33"/>
      <c r="T941898" s="33"/>
    </row>
    <row r="941915" spans="19:20">
      <c r="S941915" s="33"/>
      <c r="T941915" s="33"/>
    </row>
    <row r="941932" spans="19:20">
      <c r="S941932" s="33"/>
      <c r="T941932" s="33"/>
    </row>
    <row r="941949" spans="19:20">
      <c r="S941949" s="33"/>
      <c r="T941949" s="33"/>
    </row>
    <row r="941966" spans="19:20">
      <c r="S941966" s="33"/>
      <c r="T941966" s="33"/>
    </row>
    <row r="941983" spans="19:20">
      <c r="S941983" s="33"/>
      <c r="T941983" s="33"/>
    </row>
    <row r="942000" spans="19:20">
      <c r="S942000" s="33"/>
      <c r="T942000" s="33"/>
    </row>
    <row r="942017" spans="19:20">
      <c r="S942017" s="33"/>
      <c r="T942017" s="33"/>
    </row>
    <row r="942034" spans="19:20">
      <c r="S942034" s="33"/>
      <c r="T942034" s="33"/>
    </row>
    <row r="942051" spans="19:20">
      <c r="S942051" s="33"/>
      <c r="T942051" s="33"/>
    </row>
    <row r="942068" spans="19:20">
      <c r="S942068" s="33"/>
      <c r="T942068" s="33"/>
    </row>
    <row r="942085" spans="19:20">
      <c r="S942085" s="33"/>
      <c r="T942085" s="33"/>
    </row>
    <row r="942102" spans="19:20">
      <c r="S942102" s="33"/>
      <c r="T942102" s="33"/>
    </row>
    <row r="942119" spans="19:20">
      <c r="S942119" s="33"/>
      <c r="T942119" s="33"/>
    </row>
    <row r="942136" spans="19:20">
      <c r="S942136" s="33"/>
      <c r="T942136" s="33"/>
    </row>
    <row r="942153" spans="19:20">
      <c r="S942153" s="33"/>
      <c r="T942153" s="33"/>
    </row>
    <row r="942170" spans="19:20">
      <c r="S942170" s="33"/>
      <c r="T942170" s="33"/>
    </row>
    <row r="942187" spans="19:20">
      <c r="S942187" s="33"/>
      <c r="T942187" s="33"/>
    </row>
    <row r="942204" spans="19:20">
      <c r="S942204" s="33"/>
      <c r="T942204" s="33"/>
    </row>
    <row r="942221" spans="19:20">
      <c r="S942221" s="33"/>
      <c r="T942221" s="33"/>
    </row>
    <row r="942238" spans="19:20">
      <c r="S942238" s="33"/>
      <c r="T942238" s="33"/>
    </row>
    <row r="942255" spans="19:20">
      <c r="S942255" s="33"/>
      <c r="T942255" s="33"/>
    </row>
    <row r="942272" spans="19:20">
      <c r="S942272" s="33"/>
      <c r="T942272" s="33"/>
    </row>
    <row r="942289" spans="19:20">
      <c r="S942289" s="33"/>
      <c r="T942289" s="33"/>
    </row>
    <row r="942306" spans="19:20">
      <c r="S942306" s="33"/>
      <c r="T942306" s="33"/>
    </row>
    <row r="942323" spans="19:20">
      <c r="S942323" s="33"/>
      <c r="T942323" s="33"/>
    </row>
    <row r="942340" spans="19:20">
      <c r="S942340" s="33"/>
      <c r="T942340" s="33"/>
    </row>
    <row r="942357" spans="19:20">
      <c r="S942357" s="33"/>
      <c r="T942357" s="33"/>
    </row>
    <row r="942374" spans="19:20">
      <c r="S942374" s="33"/>
      <c r="T942374" s="33"/>
    </row>
    <row r="942391" spans="19:20">
      <c r="S942391" s="33"/>
      <c r="T942391" s="33"/>
    </row>
    <row r="942408" spans="19:20">
      <c r="S942408" s="33"/>
      <c r="T942408" s="33"/>
    </row>
    <row r="942425" spans="19:20">
      <c r="S942425" s="33"/>
      <c r="T942425" s="33"/>
    </row>
    <row r="942442" spans="19:20">
      <c r="S942442" s="33"/>
      <c r="T942442" s="33"/>
    </row>
    <row r="942459" spans="19:20">
      <c r="S942459" s="33"/>
      <c r="T942459" s="33"/>
    </row>
    <row r="942476" spans="19:20">
      <c r="S942476" s="33"/>
      <c r="T942476" s="33"/>
    </row>
    <row r="942493" spans="19:20">
      <c r="S942493" s="33"/>
      <c r="T942493" s="33"/>
    </row>
    <row r="942510" spans="19:20">
      <c r="S942510" s="33"/>
      <c r="T942510" s="33"/>
    </row>
    <row r="942527" spans="19:20">
      <c r="S942527" s="33"/>
      <c r="T942527" s="33"/>
    </row>
    <row r="942544" spans="19:20">
      <c r="S942544" s="33"/>
      <c r="T942544" s="33"/>
    </row>
    <row r="942561" spans="19:20">
      <c r="S942561" s="33"/>
      <c r="T942561" s="33"/>
    </row>
    <row r="942578" spans="19:20">
      <c r="S942578" s="33"/>
      <c r="T942578" s="33"/>
    </row>
    <row r="942595" spans="19:20">
      <c r="S942595" s="33"/>
      <c r="T942595" s="33"/>
    </row>
    <row r="942612" spans="19:20">
      <c r="S942612" s="33"/>
      <c r="T942612" s="33"/>
    </row>
    <row r="942629" spans="19:20">
      <c r="S942629" s="33"/>
      <c r="T942629" s="33"/>
    </row>
    <row r="942646" spans="19:20">
      <c r="S942646" s="33"/>
      <c r="T942646" s="33"/>
    </row>
    <row r="942663" spans="19:20">
      <c r="S942663" s="33"/>
      <c r="T942663" s="33"/>
    </row>
    <row r="942680" spans="19:20">
      <c r="S942680" s="33"/>
      <c r="T942680" s="33"/>
    </row>
    <row r="942697" spans="19:20">
      <c r="S942697" s="33"/>
      <c r="T942697" s="33"/>
    </row>
    <row r="942714" spans="19:20">
      <c r="S942714" s="33"/>
      <c r="T942714" s="33"/>
    </row>
    <row r="942731" spans="19:20">
      <c r="S942731" s="33"/>
      <c r="T942731" s="33"/>
    </row>
    <row r="942748" spans="19:20">
      <c r="S942748" s="33"/>
      <c r="T942748" s="33"/>
    </row>
    <row r="942765" spans="19:20">
      <c r="S942765" s="33"/>
      <c r="T942765" s="33"/>
    </row>
    <row r="942782" spans="19:20">
      <c r="S942782" s="33"/>
      <c r="T942782" s="33"/>
    </row>
    <row r="942799" spans="19:20">
      <c r="S942799" s="33"/>
      <c r="T942799" s="33"/>
    </row>
    <row r="942816" spans="19:20">
      <c r="S942816" s="33"/>
      <c r="T942816" s="33"/>
    </row>
    <row r="942833" spans="19:20">
      <c r="S942833" s="33"/>
      <c r="T942833" s="33"/>
    </row>
    <row r="942850" spans="19:20">
      <c r="S942850" s="33"/>
      <c r="T942850" s="33"/>
    </row>
    <row r="942867" spans="19:20">
      <c r="S942867" s="33"/>
      <c r="T942867" s="33"/>
    </row>
    <row r="942884" spans="19:20">
      <c r="S942884" s="33"/>
      <c r="T942884" s="33"/>
    </row>
    <row r="942901" spans="19:20">
      <c r="S942901" s="33"/>
      <c r="T942901" s="33"/>
    </row>
    <row r="942918" spans="19:20">
      <c r="S942918" s="33"/>
      <c r="T942918" s="33"/>
    </row>
    <row r="942935" spans="19:20">
      <c r="S942935" s="33"/>
      <c r="T942935" s="33"/>
    </row>
    <row r="942952" spans="19:20">
      <c r="S942952" s="33"/>
      <c r="T942952" s="33"/>
    </row>
    <row r="942969" spans="19:20">
      <c r="S942969" s="33"/>
      <c r="T942969" s="33"/>
    </row>
    <row r="942986" spans="19:20">
      <c r="S942986" s="33"/>
      <c r="T942986" s="33"/>
    </row>
    <row r="943003" spans="19:20">
      <c r="S943003" s="33"/>
      <c r="T943003" s="33"/>
    </row>
    <row r="943020" spans="19:20">
      <c r="S943020" s="33"/>
      <c r="T943020" s="33"/>
    </row>
    <row r="943037" spans="19:20">
      <c r="S943037" s="33"/>
      <c r="T943037" s="33"/>
    </row>
    <row r="943054" spans="19:20">
      <c r="S943054" s="33"/>
      <c r="T943054" s="33"/>
    </row>
    <row r="943071" spans="19:20">
      <c r="S943071" s="33"/>
      <c r="T943071" s="33"/>
    </row>
    <row r="943088" spans="19:20">
      <c r="S943088" s="33"/>
      <c r="T943088" s="33"/>
    </row>
    <row r="943105" spans="19:20">
      <c r="S943105" s="33"/>
      <c r="T943105" s="33"/>
    </row>
    <row r="943122" spans="19:20">
      <c r="S943122" s="33"/>
      <c r="T943122" s="33"/>
    </row>
    <row r="943139" spans="19:20">
      <c r="S943139" s="33"/>
      <c r="T943139" s="33"/>
    </row>
    <row r="943156" spans="19:20">
      <c r="S943156" s="33"/>
      <c r="T943156" s="33"/>
    </row>
    <row r="943173" spans="19:20">
      <c r="S943173" s="33"/>
      <c r="T943173" s="33"/>
    </row>
    <row r="943190" spans="19:20">
      <c r="S943190" s="33"/>
      <c r="T943190" s="33"/>
    </row>
    <row r="943207" spans="19:20">
      <c r="S943207" s="33"/>
      <c r="T943207" s="33"/>
    </row>
    <row r="943224" spans="19:20">
      <c r="S943224" s="33"/>
      <c r="T943224" s="33"/>
    </row>
    <row r="943241" spans="19:20">
      <c r="S943241" s="33"/>
      <c r="T943241" s="33"/>
    </row>
    <row r="943258" spans="19:20">
      <c r="S943258" s="33"/>
      <c r="T943258" s="33"/>
    </row>
    <row r="943275" spans="19:20">
      <c r="S943275" s="33"/>
      <c r="T943275" s="33"/>
    </row>
    <row r="943292" spans="19:20">
      <c r="S943292" s="33"/>
      <c r="T943292" s="33"/>
    </row>
    <row r="943309" spans="19:20">
      <c r="S943309" s="33"/>
      <c r="T943309" s="33"/>
    </row>
    <row r="943326" spans="19:20">
      <c r="S943326" s="33"/>
      <c r="T943326" s="33"/>
    </row>
    <row r="943343" spans="19:20">
      <c r="S943343" s="33"/>
      <c r="T943343" s="33"/>
    </row>
    <row r="943360" spans="19:20">
      <c r="S943360" s="33"/>
      <c r="T943360" s="33"/>
    </row>
    <row r="943377" spans="19:20">
      <c r="S943377" s="33"/>
      <c r="T943377" s="33"/>
    </row>
    <row r="943394" spans="19:20">
      <c r="S943394" s="33"/>
      <c r="T943394" s="33"/>
    </row>
    <row r="943411" spans="19:20">
      <c r="S943411" s="33"/>
      <c r="T943411" s="33"/>
    </row>
    <row r="943428" spans="19:20">
      <c r="S943428" s="33"/>
      <c r="T943428" s="33"/>
    </row>
    <row r="943445" spans="19:20">
      <c r="S943445" s="33"/>
      <c r="T943445" s="33"/>
    </row>
    <row r="943462" spans="19:20">
      <c r="S943462" s="33"/>
      <c r="T943462" s="33"/>
    </row>
    <row r="943479" spans="19:20">
      <c r="S943479" s="33"/>
      <c r="T943479" s="33"/>
    </row>
    <row r="943496" spans="19:20">
      <c r="S943496" s="33"/>
      <c r="T943496" s="33"/>
    </row>
    <row r="943513" spans="19:20">
      <c r="S943513" s="33"/>
      <c r="T943513" s="33"/>
    </row>
    <row r="943530" spans="19:20">
      <c r="S943530" s="33"/>
      <c r="T943530" s="33"/>
    </row>
    <row r="943547" spans="19:20">
      <c r="S943547" s="33"/>
      <c r="T943547" s="33"/>
    </row>
    <row r="943564" spans="19:20">
      <c r="S943564" s="33"/>
      <c r="T943564" s="33"/>
    </row>
    <row r="943581" spans="19:20">
      <c r="S943581" s="33"/>
      <c r="T943581" s="33"/>
    </row>
    <row r="943598" spans="19:20">
      <c r="S943598" s="33"/>
      <c r="T943598" s="33"/>
    </row>
    <row r="943615" spans="19:20">
      <c r="S943615" s="33"/>
      <c r="T943615" s="33"/>
    </row>
    <row r="943632" spans="19:20">
      <c r="S943632" s="33"/>
      <c r="T943632" s="33"/>
    </row>
    <row r="943649" spans="19:20">
      <c r="S943649" s="33"/>
      <c r="T943649" s="33"/>
    </row>
    <row r="943666" spans="19:20">
      <c r="S943666" s="33"/>
      <c r="T943666" s="33"/>
    </row>
    <row r="943683" spans="19:20">
      <c r="S943683" s="33"/>
      <c r="T943683" s="33"/>
    </row>
    <row r="943700" spans="19:20">
      <c r="S943700" s="33"/>
      <c r="T943700" s="33"/>
    </row>
    <row r="943717" spans="19:20">
      <c r="S943717" s="33"/>
      <c r="T943717" s="33"/>
    </row>
    <row r="943734" spans="19:20">
      <c r="S943734" s="33"/>
      <c r="T943734" s="33"/>
    </row>
    <row r="943751" spans="19:20">
      <c r="S943751" s="33"/>
      <c r="T943751" s="33"/>
    </row>
    <row r="943768" spans="19:20">
      <c r="S943768" s="33"/>
      <c r="T943768" s="33"/>
    </row>
    <row r="943785" spans="19:20">
      <c r="S943785" s="33"/>
      <c r="T943785" s="33"/>
    </row>
    <row r="943802" spans="19:20">
      <c r="S943802" s="33"/>
      <c r="T943802" s="33"/>
    </row>
    <row r="943819" spans="19:20">
      <c r="S943819" s="33"/>
      <c r="T943819" s="33"/>
    </row>
    <row r="943836" spans="19:20">
      <c r="S943836" s="33"/>
      <c r="T943836" s="33"/>
    </row>
    <row r="943853" spans="19:20">
      <c r="S943853" s="33"/>
      <c r="T943853" s="33"/>
    </row>
    <row r="943870" spans="19:20">
      <c r="S943870" s="33"/>
      <c r="T943870" s="33"/>
    </row>
    <row r="943887" spans="19:20">
      <c r="S943887" s="33"/>
      <c r="T943887" s="33"/>
    </row>
    <row r="943904" spans="19:20">
      <c r="S943904" s="33"/>
      <c r="T943904" s="33"/>
    </row>
    <row r="943921" spans="19:20">
      <c r="S943921" s="33"/>
      <c r="T943921" s="33"/>
    </row>
    <row r="943938" spans="19:20">
      <c r="S943938" s="33"/>
      <c r="T943938" s="33"/>
    </row>
    <row r="943955" spans="19:20">
      <c r="S943955" s="33"/>
      <c r="T943955" s="33"/>
    </row>
    <row r="943972" spans="19:20">
      <c r="S943972" s="33"/>
      <c r="T943972" s="33"/>
    </row>
    <row r="943989" spans="19:20">
      <c r="S943989" s="33"/>
      <c r="T943989" s="33"/>
    </row>
    <row r="944006" spans="19:20">
      <c r="S944006" s="33"/>
      <c r="T944006" s="33"/>
    </row>
    <row r="944023" spans="19:20">
      <c r="S944023" s="33"/>
      <c r="T944023" s="33"/>
    </row>
    <row r="944040" spans="19:20">
      <c r="S944040" s="33"/>
      <c r="T944040" s="33"/>
    </row>
    <row r="944057" spans="19:20">
      <c r="S944057" s="33"/>
      <c r="T944057" s="33"/>
    </row>
    <row r="944074" spans="19:20">
      <c r="S944074" s="33"/>
      <c r="T944074" s="33"/>
    </row>
    <row r="944091" spans="19:20">
      <c r="S944091" s="33"/>
      <c r="T944091" s="33"/>
    </row>
    <row r="944108" spans="19:20">
      <c r="S944108" s="33"/>
      <c r="T944108" s="33"/>
    </row>
    <row r="944125" spans="19:20">
      <c r="S944125" s="33"/>
      <c r="T944125" s="33"/>
    </row>
    <row r="944142" spans="19:20">
      <c r="S944142" s="33"/>
      <c r="T944142" s="33"/>
    </row>
    <row r="944159" spans="19:20">
      <c r="S944159" s="33"/>
      <c r="T944159" s="33"/>
    </row>
    <row r="944176" spans="19:20">
      <c r="S944176" s="33"/>
      <c r="T944176" s="33"/>
    </row>
    <row r="944193" spans="19:20">
      <c r="S944193" s="33"/>
      <c r="T944193" s="33"/>
    </row>
    <row r="944210" spans="19:20">
      <c r="S944210" s="33"/>
      <c r="T944210" s="33"/>
    </row>
    <row r="944227" spans="19:20">
      <c r="S944227" s="33"/>
      <c r="T944227" s="33"/>
    </row>
    <row r="944244" spans="19:20">
      <c r="S944244" s="33"/>
      <c r="T944244" s="33"/>
    </row>
    <row r="944261" spans="19:20">
      <c r="S944261" s="33"/>
      <c r="T944261" s="33"/>
    </row>
    <row r="944278" spans="19:20">
      <c r="S944278" s="33"/>
      <c r="T944278" s="33"/>
    </row>
    <row r="944295" spans="19:20">
      <c r="S944295" s="33"/>
      <c r="T944295" s="33"/>
    </row>
    <row r="944312" spans="19:20">
      <c r="S944312" s="33"/>
      <c r="T944312" s="33"/>
    </row>
    <row r="944329" spans="19:20">
      <c r="S944329" s="33"/>
      <c r="T944329" s="33"/>
    </row>
    <row r="944346" spans="19:20">
      <c r="S944346" s="33"/>
      <c r="T944346" s="33"/>
    </row>
    <row r="944363" spans="19:20">
      <c r="S944363" s="33"/>
      <c r="T944363" s="33"/>
    </row>
    <row r="944380" spans="19:20">
      <c r="S944380" s="33"/>
      <c r="T944380" s="33"/>
    </row>
    <row r="944397" spans="19:20">
      <c r="S944397" s="33"/>
      <c r="T944397" s="33"/>
    </row>
    <row r="944414" spans="19:20">
      <c r="S944414" s="33"/>
      <c r="T944414" s="33"/>
    </row>
    <row r="944431" spans="19:20">
      <c r="S944431" s="33"/>
      <c r="T944431" s="33"/>
    </row>
    <row r="944448" spans="19:20">
      <c r="S944448" s="33"/>
      <c r="T944448" s="33"/>
    </row>
    <row r="944465" spans="19:20">
      <c r="S944465" s="33"/>
      <c r="T944465" s="33"/>
    </row>
    <row r="944482" spans="19:20">
      <c r="S944482" s="33"/>
      <c r="T944482" s="33"/>
    </row>
    <row r="944499" spans="19:20">
      <c r="S944499" s="33"/>
      <c r="T944499" s="33"/>
    </row>
    <row r="944516" spans="19:20">
      <c r="S944516" s="33"/>
      <c r="T944516" s="33"/>
    </row>
    <row r="944533" spans="19:20">
      <c r="S944533" s="33"/>
      <c r="T944533" s="33"/>
    </row>
    <row r="944550" spans="19:20">
      <c r="S944550" s="33"/>
      <c r="T944550" s="33"/>
    </row>
    <row r="944567" spans="19:20">
      <c r="S944567" s="33"/>
      <c r="T944567" s="33"/>
    </row>
    <row r="944584" spans="19:20">
      <c r="S944584" s="33"/>
      <c r="T944584" s="33"/>
    </row>
    <row r="944601" spans="19:20">
      <c r="S944601" s="33"/>
      <c r="T944601" s="33"/>
    </row>
    <row r="944618" spans="19:20">
      <c r="S944618" s="33"/>
      <c r="T944618" s="33"/>
    </row>
    <row r="944635" spans="19:20">
      <c r="S944635" s="33"/>
      <c r="T944635" s="33"/>
    </row>
    <row r="944652" spans="19:20">
      <c r="S944652" s="33"/>
      <c r="T944652" s="33"/>
    </row>
    <row r="944669" spans="19:20">
      <c r="S944669" s="33"/>
      <c r="T944669" s="33"/>
    </row>
    <row r="944686" spans="19:20">
      <c r="S944686" s="33"/>
      <c r="T944686" s="33"/>
    </row>
    <row r="944703" spans="19:20">
      <c r="S944703" s="33"/>
      <c r="T944703" s="33"/>
    </row>
    <row r="944720" spans="19:20">
      <c r="S944720" s="33"/>
      <c r="T944720" s="33"/>
    </row>
    <row r="944737" spans="19:20">
      <c r="S944737" s="33"/>
      <c r="T944737" s="33"/>
    </row>
    <row r="944754" spans="19:20">
      <c r="S944754" s="33"/>
      <c r="T944754" s="33"/>
    </row>
    <row r="944771" spans="19:20">
      <c r="S944771" s="33"/>
      <c r="T944771" s="33"/>
    </row>
    <row r="944788" spans="19:20">
      <c r="S944788" s="33"/>
      <c r="T944788" s="33"/>
    </row>
    <row r="944805" spans="19:20">
      <c r="S944805" s="33"/>
      <c r="T944805" s="33"/>
    </row>
    <row r="944822" spans="19:20">
      <c r="S944822" s="33"/>
      <c r="T944822" s="33"/>
    </row>
    <row r="944839" spans="19:20">
      <c r="S944839" s="33"/>
      <c r="T944839" s="33"/>
    </row>
    <row r="944856" spans="19:20">
      <c r="S944856" s="33"/>
      <c r="T944856" s="33"/>
    </row>
    <row r="944873" spans="19:20">
      <c r="S944873" s="33"/>
      <c r="T944873" s="33"/>
    </row>
    <row r="944890" spans="19:20">
      <c r="S944890" s="33"/>
      <c r="T944890" s="33"/>
    </row>
    <row r="944907" spans="19:20">
      <c r="S944907" s="33"/>
      <c r="T944907" s="33"/>
    </row>
    <row r="944924" spans="19:20">
      <c r="S944924" s="33"/>
      <c r="T944924" s="33"/>
    </row>
    <row r="944941" spans="19:20">
      <c r="S944941" s="33"/>
      <c r="T944941" s="33"/>
    </row>
    <row r="944958" spans="19:20">
      <c r="S944958" s="33"/>
      <c r="T944958" s="33"/>
    </row>
    <row r="944975" spans="19:20">
      <c r="S944975" s="33"/>
      <c r="T944975" s="33"/>
    </row>
    <row r="944992" spans="19:20">
      <c r="S944992" s="33"/>
      <c r="T944992" s="33"/>
    </row>
    <row r="945009" spans="19:20">
      <c r="S945009" s="33"/>
      <c r="T945009" s="33"/>
    </row>
    <row r="945026" spans="19:20">
      <c r="S945026" s="33"/>
      <c r="T945026" s="33"/>
    </row>
    <row r="945043" spans="19:20">
      <c r="S945043" s="33"/>
      <c r="T945043" s="33"/>
    </row>
    <row r="945060" spans="19:20">
      <c r="S945060" s="33"/>
      <c r="T945060" s="33"/>
    </row>
    <row r="945077" spans="19:20">
      <c r="S945077" s="33"/>
      <c r="T945077" s="33"/>
    </row>
    <row r="945094" spans="19:20">
      <c r="S945094" s="33"/>
      <c r="T945094" s="33"/>
    </row>
    <row r="945111" spans="19:20">
      <c r="S945111" s="33"/>
      <c r="T945111" s="33"/>
    </row>
    <row r="945128" spans="19:20">
      <c r="S945128" s="33"/>
      <c r="T945128" s="33"/>
    </row>
    <row r="945145" spans="19:20">
      <c r="S945145" s="33"/>
      <c r="T945145" s="33"/>
    </row>
    <row r="945162" spans="19:20">
      <c r="S945162" s="33"/>
      <c r="T945162" s="33"/>
    </row>
    <row r="945179" spans="19:20">
      <c r="S945179" s="33"/>
      <c r="T945179" s="33"/>
    </row>
    <row r="945196" spans="19:20">
      <c r="S945196" s="33"/>
      <c r="T945196" s="33"/>
    </row>
    <row r="945213" spans="19:20">
      <c r="S945213" s="33"/>
      <c r="T945213" s="33"/>
    </row>
    <row r="945230" spans="19:20">
      <c r="S945230" s="33"/>
      <c r="T945230" s="33"/>
    </row>
    <row r="945247" spans="19:20">
      <c r="S945247" s="33"/>
      <c r="T945247" s="33"/>
    </row>
    <row r="945264" spans="19:20">
      <c r="S945264" s="33"/>
      <c r="T945264" s="33"/>
    </row>
    <row r="945281" spans="19:20">
      <c r="S945281" s="33"/>
      <c r="T945281" s="33"/>
    </row>
    <row r="945298" spans="19:20">
      <c r="S945298" s="33"/>
      <c r="T945298" s="33"/>
    </row>
    <row r="945315" spans="19:20">
      <c r="S945315" s="33"/>
      <c r="T945315" s="33"/>
    </row>
    <row r="945332" spans="19:20">
      <c r="S945332" s="33"/>
      <c r="T945332" s="33"/>
    </row>
    <row r="945349" spans="19:20">
      <c r="S945349" s="33"/>
      <c r="T945349" s="33"/>
    </row>
    <row r="945366" spans="19:20">
      <c r="S945366" s="33"/>
      <c r="T945366" s="33"/>
    </row>
    <row r="945383" spans="19:20">
      <c r="S945383" s="33"/>
      <c r="T945383" s="33"/>
    </row>
    <row r="945400" spans="19:20">
      <c r="S945400" s="33"/>
      <c r="T945400" s="33"/>
    </row>
    <row r="945417" spans="19:20">
      <c r="S945417" s="33"/>
      <c r="T945417" s="33"/>
    </row>
    <row r="945434" spans="19:20">
      <c r="S945434" s="33"/>
      <c r="T945434" s="33"/>
    </row>
    <row r="945451" spans="19:20">
      <c r="S945451" s="33"/>
      <c r="T945451" s="33"/>
    </row>
    <row r="945468" spans="19:20">
      <c r="S945468" s="33"/>
      <c r="T945468" s="33"/>
    </row>
    <row r="945485" spans="19:20">
      <c r="S945485" s="33"/>
      <c r="T945485" s="33"/>
    </row>
    <row r="945502" spans="19:20">
      <c r="S945502" s="33"/>
      <c r="T945502" s="33"/>
    </row>
    <row r="945519" spans="19:20">
      <c r="S945519" s="33"/>
      <c r="T945519" s="33"/>
    </row>
    <row r="945536" spans="19:20">
      <c r="S945536" s="33"/>
      <c r="T945536" s="33"/>
    </row>
    <row r="945553" spans="19:20">
      <c r="S945553" s="33"/>
      <c r="T945553" s="33"/>
    </row>
    <row r="945570" spans="19:20">
      <c r="S945570" s="33"/>
      <c r="T945570" s="33"/>
    </row>
    <row r="945587" spans="19:20">
      <c r="S945587" s="33"/>
      <c r="T945587" s="33"/>
    </row>
    <row r="945604" spans="19:20">
      <c r="S945604" s="33"/>
      <c r="T945604" s="33"/>
    </row>
    <row r="945621" spans="19:20">
      <c r="S945621" s="33"/>
      <c r="T945621" s="33"/>
    </row>
    <row r="945638" spans="19:20">
      <c r="S945638" s="33"/>
      <c r="T945638" s="33"/>
    </row>
    <row r="945655" spans="19:20">
      <c r="S945655" s="33"/>
      <c r="T945655" s="33"/>
    </row>
    <row r="945672" spans="19:20">
      <c r="S945672" s="33"/>
      <c r="T945672" s="33"/>
    </row>
    <row r="945689" spans="19:20">
      <c r="S945689" s="33"/>
      <c r="T945689" s="33"/>
    </row>
    <row r="945706" spans="19:20">
      <c r="S945706" s="33"/>
      <c r="T945706" s="33"/>
    </row>
    <row r="945723" spans="19:20">
      <c r="S945723" s="33"/>
      <c r="T945723" s="33"/>
    </row>
    <row r="945740" spans="19:20">
      <c r="S945740" s="33"/>
      <c r="T945740" s="33"/>
    </row>
    <row r="945757" spans="19:20">
      <c r="S945757" s="33"/>
      <c r="T945757" s="33"/>
    </row>
    <row r="945774" spans="19:20">
      <c r="S945774" s="33"/>
      <c r="T945774" s="33"/>
    </row>
    <row r="945791" spans="19:20">
      <c r="S945791" s="33"/>
      <c r="T945791" s="33"/>
    </row>
    <row r="945808" spans="19:20">
      <c r="S945808" s="33"/>
      <c r="T945808" s="33"/>
    </row>
    <row r="945825" spans="19:20">
      <c r="S945825" s="33"/>
      <c r="T945825" s="33"/>
    </row>
    <row r="945842" spans="19:20">
      <c r="S945842" s="33"/>
      <c r="T945842" s="33"/>
    </row>
    <row r="945859" spans="19:20">
      <c r="S945859" s="33"/>
      <c r="T945859" s="33"/>
    </row>
    <row r="945876" spans="19:20">
      <c r="S945876" s="33"/>
      <c r="T945876" s="33"/>
    </row>
    <row r="945893" spans="19:20">
      <c r="S945893" s="33"/>
      <c r="T945893" s="33"/>
    </row>
    <row r="945910" spans="19:20">
      <c r="S945910" s="33"/>
      <c r="T945910" s="33"/>
    </row>
    <row r="945927" spans="19:20">
      <c r="S945927" s="33"/>
      <c r="T945927" s="33"/>
    </row>
    <row r="945944" spans="19:20">
      <c r="S945944" s="33"/>
      <c r="T945944" s="33"/>
    </row>
    <row r="945961" spans="19:20">
      <c r="S945961" s="33"/>
      <c r="T945961" s="33"/>
    </row>
    <row r="945978" spans="19:20">
      <c r="S945978" s="33"/>
      <c r="T945978" s="33"/>
    </row>
    <row r="945995" spans="19:20">
      <c r="S945995" s="33"/>
      <c r="T945995" s="33"/>
    </row>
    <row r="946012" spans="19:20">
      <c r="S946012" s="33"/>
      <c r="T946012" s="33"/>
    </row>
    <row r="946029" spans="19:20">
      <c r="S946029" s="33"/>
      <c r="T946029" s="33"/>
    </row>
    <row r="946046" spans="19:20">
      <c r="S946046" s="33"/>
      <c r="T946046" s="33"/>
    </row>
    <row r="946063" spans="19:20">
      <c r="S946063" s="33"/>
      <c r="T946063" s="33"/>
    </row>
    <row r="946080" spans="19:20">
      <c r="S946080" s="33"/>
      <c r="T946080" s="33"/>
    </row>
    <row r="946097" spans="19:20">
      <c r="S946097" s="33"/>
      <c r="T946097" s="33"/>
    </row>
    <row r="946114" spans="19:20">
      <c r="S946114" s="33"/>
      <c r="T946114" s="33"/>
    </row>
    <row r="946131" spans="19:20">
      <c r="S946131" s="33"/>
      <c r="T946131" s="33"/>
    </row>
    <row r="946148" spans="19:20">
      <c r="S946148" s="33"/>
      <c r="T946148" s="33"/>
    </row>
    <row r="946165" spans="19:20">
      <c r="S946165" s="33"/>
      <c r="T946165" s="33"/>
    </row>
    <row r="946182" spans="19:20">
      <c r="S946182" s="33"/>
      <c r="T946182" s="33"/>
    </row>
    <row r="946199" spans="19:20">
      <c r="S946199" s="33"/>
      <c r="T946199" s="33"/>
    </row>
    <row r="946216" spans="19:20">
      <c r="S946216" s="33"/>
      <c r="T946216" s="33"/>
    </row>
    <row r="946233" spans="19:20">
      <c r="S946233" s="33"/>
      <c r="T946233" s="33"/>
    </row>
    <row r="946250" spans="19:20">
      <c r="S946250" s="33"/>
      <c r="T946250" s="33"/>
    </row>
    <row r="946267" spans="19:20">
      <c r="S946267" s="33"/>
      <c r="T946267" s="33"/>
    </row>
    <row r="946284" spans="19:20">
      <c r="S946284" s="33"/>
      <c r="T946284" s="33"/>
    </row>
    <row r="946301" spans="19:20">
      <c r="S946301" s="33"/>
      <c r="T946301" s="33"/>
    </row>
    <row r="946318" spans="19:20">
      <c r="S946318" s="33"/>
      <c r="T946318" s="33"/>
    </row>
    <row r="946335" spans="19:20">
      <c r="S946335" s="33"/>
      <c r="T946335" s="33"/>
    </row>
    <row r="946352" spans="19:20">
      <c r="S946352" s="33"/>
      <c r="T946352" s="33"/>
    </row>
    <row r="946369" spans="19:20">
      <c r="S946369" s="33"/>
      <c r="T946369" s="33"/>
    </row>
    <row r="946386" spans="19:20">
      <c r="S946386" s="33"/>
      <c r="T946386" s="33"/>
    </row>
    <row r="946403" spans="19:20">
      <c r="S946403" s="33"/>
      <c r="T946403" s="33"/>
    </row>
    <row r="946420" spans="19:20">
      <c r="S946420" s="33"/>
      <c r="T946420" s="33"/>
    </row>
    <row r="946437" spans="19:20">
      <c r="S946437" s="33"/>
      <c r="T946437" s="33"/>
    </row>
    <row r="946454" spans="19:20">
      <c r="S946454" s="33"/>
      <c r="T946454" s="33"/>
    </row>
    <row r="946471" spans="19:20">
      <c r="S946471" s="33"/>
      <c r="T946471" s="33"/>
    </row>
    <row r="946488" spans="19:20">
      <c r="S946488" s="33"/>
      <c r="T946488" s="33"/>
    </row>
    <row r="946505" spans="19:20">
      <c r="S946505" s="33"/>
      <c r="T946505" s="33"/>
    </row>
    <row r="946522" spans="19:20">
      <c r="S946522" s="33"/>
      <c r="T946522" s="33"/>
    </row>
    <row r="946539" spans="19:20">
      <c r="S946539" s="33"/>
      <c r="T946539" s="33"/>
    </row>
    <row r="946556" spans="19:20">
      <c r="S946556" s="33"/>
      <c r="T946556" s="33"/>
    </row>
    <row r="946573" spans="19:20">
      <c r="S946573" s="33"/>
      <c r="T946573" s="33"/>
    </row>
    <row r="946590" spans="19:20">
      <c r="S946590" s="33"/>
      <c r="T946590" s="33"/>
    </row>
    <row r="946607" spans="19:20">
      <c r="S946607" s="33"/>
      <c r="T946607" s="33"/>
    </row>
    <row r="946624" spans="19:20">
      <c r="S946624" s="33"/>
      <c r="T946624" s="33"/>
    </row>
    <row r="946641" spans="19:20">
      <c r="S946641" s="33"/>
      <c r="T946641" s="33"/>
    </row>
    <row r="946658" spans="19:20">
      <c r="S946658" s="33"/>
      <c r="T946658" s="33"/>
    </row>
    <row r="946675" spans="19:20">
      <c r="S946675" s="33"/>
      <c r="T946675" s="33"/>
    </row>
    <row r="946692" spans="19:20">
      <c r="S946692" s="33"/>
      <c r="T946692" s="33"/>
    </row>
    <row r="946709" spans="19:20">
      <c r="S946709" s="33"/>
      <c r="T946709" s="33"/>
    </row>
    <row r="946726" spans="19:20">
      <c r="S946726" s="33"/>
      <c r="T946726" s="33"/>
    </row>
    <row r="946743" spans="19:20">
      <c r="S946743" s="33"/>
      <c r="T946743" s="33"/>
    </row>
    <row r="946760" spans="19:20">
      <c r="S946760" s="33"/>
      <c r="T946760" s="33"/>
    </row>
    <row r="946777" spans="19:20">
      <c r="S946777" s="33"/>
      <c r="T946777" s="33"/>
    </row>
    <row r="946794" spans="19:20">
      <c r="S946794" s="33"/>
      <c r="T946794" s="33"/>
    </row>
    <row r="946811" spans="19:20">
      <c r="S946811" s="33"/>
      <c r="T946811" s="33"/>
    </row>
    <row r="946828" spans="19:20">
      <c r="S946828" s="33"/>
      <c r="T946828" s="33"/>
    </row>
    <row r="946845" spans="19:20">
      <c r="S946845" s="33"/>
      <c r="T946845" s="33"/>
    </row>
    <row r="946862" spans="19:20">
      <c r="S946862" s="33"/>
      <c r="T946862" s="33"/>
    </row>
    <row r="946879" spans="19:20">
      <c r="S946879" s="33"/>
      <c r="T946879" s="33"/>
    </row>
    <row r="946896" spans="19:20">
      <c r="S946896" s="33"/>
      <c r="T946896" s="33"/>
    </row>
    <row r="946913" spans="19:20">
      <c r="S946913" s="33"/>
      <c r="T946913" s="33"/>
    </row>
    <row r="946930" spans="19:20">
      <c r="S946930" s="33"/>
      <c r="T946930" s="33"/>
    </row>
    <row r="946947" spans="19:20">
      <c r="S946947" s="33"/>
      <c r="T946947" s="33"/>
    </row>
    <row r="946964" spans="19:20">
      <c r="S946964" s="33"/>
      <c r="T946964" s="33"/>
    </row>
    <row r="946981" spans="19:20">
      <c r="S946981" s="33"/>
      <c r="T946981" s="33"/>
    </row>
    <row r="946998" spans="19:20">
      <c r="S946998" s="33"/>
      <c r="T946998" s="33"/>
    </row>
    <row r="947015" spans="19:20">
      <c r="S947015" s="33"/>
      <c r="T947015" s="33"/>
    </row>
    <row r="947032" spans="19:20">
      <c r="S947032" s="33"/>
      <c r="T947032" s="33"/>
    </row>
    <row r="947049" spans="19:20">
      <c r="S947049" s="33"/>
      <c r="T947049" s="33"/>
    </row>
    <row r="947066" spans="19:20">
      <c r="S947066" s="33"/>
      <c r="T947066" s="33"/>
    </row>
    <row r="947083" spans="19:20">
      <c r="S947083" s="33"/>
      <c r="T947083" s="33"/>
    </row>
    <row r="947100" spans="19:20">
      <c r="S947100" s="33"/>
      <c r="T947100" s="33"/>
    </row>
    <row r="947117" spans="19:20">
      <c r="S947117" s="33"/>
      <c r="T947117" s="33"/>
    </row>
    <row r="947134" spans="19:20">
      <c r="S947134" s="33"/>
      <c r="T947134" s="33"/>
    </row>
    <row r="947151" spans="19:20">
      <c r="S947151" s="33"/>
      <c r="T947151" s="33"/>
    </row>
    <row r="947168" spans="19:20">
      <c r="S947168" s="33"/>
      <c r="T947168" s="33"/>
    </row>
    <row r="947185" spans="19:20">
      <c r="S947185" s="33"/>
      <c r="T947185" s="33"/>
    </row>
    <row r="947202" spans="19:20">
      <c r="S947202" s="33"/>
      <c r="T947202" s="33"/>
    </row>
    <row r="947219" spans="19:20">
      <c r="S947219" s="33"/>
      <c r="T947219" s="33"/>
    </row>
    <row r="947236" spans="19:20">
      <c r="S947236" s="33"/>
      <c r="T947236" s="33"/>
    </row>
    <row r="947253" spans="19:20">
      <c r="S947253" s="33"/>
      <c r="T947253" s="33"/>
    </row>
    <row r="947270" spans="19:20">
      <c r="S947270" s="33"/>
      <c r="T947270" s="33"/>
    </row>
    <row r="947287" spans="19:20">
      <c r="S947287" s="33"/>
      <c r="T947287" s="33"/>
    </row>
    <row r="947304" spans="19:20">
      <c r="S947304" s="33"/>
      <c r="T947304" s="33"/>
    </row>
    <row r="947321" spans="19:20">
      <c r="S947321" s="33"/>
      <c r="T947321" s="33"/>
    </row>
    <row r="947338" spans="19:20">
      <c r="S947338" s="33"/>
      <c r="T947338" s="33"/>
    </row>
    <row r="947355" spans="19:20">
      <c r="S947355" s="33"/>
      <c r="T947355" s="33"/>
    </row>
    <row r="947372" spans="19:20">
      <c r="S947372" s="33"/>
      <c r="T947372" s="33"/>
    </row>
    <row r="947389" spans="19:20">
      <c r="S947389" s="33"/>
      <c r="T947389" s="33"/>
    </row>
    <row r="947406" spans="19:20">
      <c r="S947406" s="33"/>
      <c r="T947406" s="33"/>
    </row>
    <row r="947423" spans="19:20">
      <c r="S947423" s="33"/>
      <c r="T947423" s="33"/>
    </row>
    <row r="947440" spans="19:20">
      <c r="S947440" s="33"/>
      <c r="T947440" s="33"/>
    </row>
    <row r="947457" spans="19:20">
      <c r="S947457" s="33"/>
      <c r="T947457" s="33"/>
    </row>
    <row r="947474" spans="19:20">
      <c r="S947474" s="33"/>
      <c r="T947474" s="33"/>
    </row>
    <row r="947491" spans="19:20">
      <c r="S947491" s="33"/>
      <c r="T947491" s="33"/>
    </row>
    <row r="947508" spans="19:20">
      <c r="S947508" s="33"/>
      <c r="T947508" s="33"/>
    </row>
    <row r="947525" spans="19:20">
      <c r="S947525" s="33"/>
      <c r="T947525" s="33"/>
    </row>
    <row r="947542" spans="19:20">
      <c r="S947542" s="33"/>
      <c r="T947542" s="33"/>
    </row>
    <row r="947559" spans="19:20">
      <c r="S947559" s="33"/>
      <c r="T947559" s="33"/>
    </row>
    <row r="947576" spans="19:20">
      <c r="S947576" s="33"/>
      <c r="T947576" s="33"/>
    </row>
    <row r="947593" spans="19:20">
      <c r="S947593" s="33"/>
      <c r="T947593" s="33"/>
    </row>
    <row r="947610" spans="19:20">
      <c r="S947610" s="33"/>
      <c r="T947610" s="33"/>
    </row>
    <row r="947627" spans="19:20">
      <c r="S947627" s="33"/>
      <c r="T947627" s="33"/>
    </row>
    <row r="947644" spans="19:20">
      <c r="S947644" s="33"/>
      <c r="T947644" s="33"/>
    </row>
    <row r="947661" spans="19:20">
      <c r="S947661" s="33"/>
      <c r="T947661" s="33"/>
    </row>
    <row r="947678" spans="19:20">
      <c r="S947678" s="33"/>
      <c r="T947678" s="33"/>
    </row>
    <row r="947695" spans="19:20">
      <c r="S947695" s="33"/>
      <c r="T947695" s="33"/>
    </row>
    <row r="947712" spans="19:20">
      <c r="S947712" s="33"/>
      <c r="T947712" s="33"/>
    </row>
    <row r="947729" spans="19:20">
      <c r="S947729" s="33"/>
      <c r="T947729" s="33"/>
    </row>
    <row r="947746" spans="19:20">
      <c r="S947746" s="33"/>
      <c r="T947746" s="33"/>
    </row>
    <row r="947763" spans="19:20">
      <c r="S947763" s="33"/>
      <c r="T947763" s="33"/>
    </row>
    <row r="947780" spans="19:20">
      <c r="S947780" s="33"/>
      <c r="T947780" s="33"/>
    </row>
    <row r="947797" spans="19:20">
      <c r="S947797" s="33"/>
      <c r="T947797" s="33"/>
    </row>
    <row r="947814" spans="19:20">
      <c r="S947814" s="33"/>
      <c r="T947814" s="33"/>
    </row>
    <row r="947831" spans="19:20">
      <c r="S947831" s="33"/>
      <c r="T947831" s="33"/>
    </row>
    <row r="947848" spans="19:20">
      <c r="S947848" s="33"/>
      <c r="T947848" s="33"/>
    </row>
    <row r="947865" spans="19:20">
      <c r="S947865" s="33"/>
      <c r="T947865" s="33"/>
    </row>
    <row r="947882" spans="19:20">
      <c r="S947882" s="33"/>
      <c r="T947882" s="33"/>
    </row>
    <row r="947899" spans="19:20">
      <c r="S947899" s="33"/>
      <c r="T947899" s="33"/>
    </row>
    <row r="947916" spans="19:20">
      <c r="S947916" s="33"/>
      <c r="T947916" s="33"/>
    </row>
    <row r="947933" spans="19:20">
      <c r="S947933" s="33"/>
      <c r="T947933" s="33"/>
    </row>
    <row r="947950" spans="19:20">
      <c r="S947950" s="33"/>
      <c r="T947950" s="33"/>
    </row>
    <row r="947967" spans="19:20">
      <c r="S947967" s="33"/>
      <c r="T947967" s="33"/>
    </row>
    <row r="947984" spans="19:20">
      <c r="S947984" s="33"/>
      <c r="T947984" s="33"/>
    </row>
    <row r="948001" spans="19:20">
      <c r="S948001" s="33"/>
      <c r="T948001" s="33"/>
    </row>
    <row r="948018" spans="19:20">
      <c r="S948018" s="33"/>
      <c r="T948018" s="33"/>
    </row>
    <row r="948035" spans="19:20">
      <c r="S948035" s="33"/>
      <c r="T948035" s="33"/>
    </row>
    <row r="948052" spans="19:20">
      <c r="S948052" s="33"/>
      <c r="T948052" s="33"/>
    </row>
    <row r="948069" spans="19:20">
      <c r="S948069" s="33"/>
      <c r="T948069" s="33"/>
    </row>
    <row r="948086" spans="19:20">
      <c r="S948086" s="33"/>
      <c r="T948086" s="33"/>
    </row>
    <row r="948103" spans="19:20">
      <c r="S948103" s="33"/>
      <c r="T948103" s="33"/>
    </row>
    <row r="948120" spans="19:20">
      <c r="S948120" s="33"/>
      <c r="T948120" s="33"/>
    </row>
    <row r="948137" spans="19:20">
      <c r="S948137" s="33"/>
      <c r="T948137" s="33"/>
    </row>
    <row r="948154" spans="19:20">
      <c r="S948154" s="33"/>
      <c r="T948154" s="33"/>
    </row>
    <row r="948171" spans="19:20">
      <c r="S948171" s="33"/>
      <c r="T948171" s="33"/>
    </row>
    <row r="948188" spans="19:20">
      <c r="S948188" s="33"/>
      <c r="T948188" s="33"/>
    </row>
    <row r="948205" spans="19:20">
      <c r="S948205" s="33"/>
      <c r="T948205" s="33"/>
    </row>
    <row r="948222" spans="19:20">
      <c r="S948222" s="33"/>
      <c r="T948222" s="33"/>
    </row>
    <row r="948239" spans="19:20">
      <c r="S948239" s="33"/>
      <c r="T948239" s="33"/>
    </row>
    <row r="948256" spans="19:20">
      <c r="S948256" s="33"/>
      <c r="T948256" s="33"/>
    </row>
    <row r="948273" spans="19:20">
      <c r="S948273" s="33"/>
      <c r="T948273" s="33"/>
    </row>
    <row r="948290" spans="19:20">
      <c r="S948290" s="33"/>
      <c r="T948290" s="33"/>
    </row>
    <row r="948307" spans="19:20">
      <c r="S948307" s="33"/>
      <c r="T948307" s="33"/>
    </row>
    <row r="948324" spans="19:20">
      <c r="S948324" s="33"/>
      <c r="T948324" s="33"/>
    </row>
    <row r="948341" spans="19:20">
      <c r="S948341" s="33"/>
      <c r="T948341" s="33"/>
    </row>
    <row r="948358" spans="19:20">
      <c r="S948358" s="33"/>
      <c r="T948358" s="33"/>
    </row>
    <row r="948375" spans="19:20">
      <c r="S948375" s="33"/>
      <c r="T948375" s="33"/>
    </row>
    <row r="948392" spans="19:20">
      <c r="S948392" s="33"/>
      <c r="T948392" s="33"/>
    </row>
    <row r="948409" spans="19:20">
      <c r="S948409" s="33"/>
      <c r="T948409" s="33"/>
    </row>
    <row r="948426" spans="19:20">
      <c r="S948426" s="33"/>
      <c r="T948426" s="33"/>
    </row>
    <row r="948443" spans="19:20">
      <c r="S948443" s="33"/>
      <c r="T948443" s="33"/>
    </row>
    <row r="948460" spans="19:20">
      <c r="S948460" s="33"/>
      <c r="T948460" s="33"/>
    </row>
    <row r="948477" spans="19:20">
      <c r="S948477" s="33"/>
      <c r="T948477" s="33"/>
    </row>
    <row r="948494" spans="19:20">
      <c r="S948494" s="33"/>
      <c r="T948494" s="33"/>
    </row>
    <row r="948511" spans="19:20">
      <c r="S948511" s="33"/>
      <c r="T948511" s="33"/>
    </row>
    <row r="948528" spans="19:20">
      <c r="S948528" s="33"/>
      <c r="T948528" s="33"/>
    </row>
    <row r="948545" spans="19:20">
      <c r="S948545" s="33"/>
      <c r="T948545" s="33"/>
    </row>
    <row r="948562" spans="19:20">
      <c r="S948562" s="33"/>
      <c r="T948562" s="33"/>
    </row>
    <row r="948579" spans="19:20">
      <c r="S948579" s="33"/>
      <c r="T948579" s="33"/>
    </row>
    <row r="948596" spans="19:20">
      <c r="S948596" s="33"/>
      <c r="T948596" s="33"/>
    </row>
    <row r="948613" spans="19:20">
      <c r="S948613" s="33"/>
      <c r="T948613" s="33"/>
    </row>
    <row r="948630" spans="19:20">
      <c r="S948630" s="33"/>
      <c r="T948630" s="33"/>
    </row>
    <row r="948647" spans="19:20">
      <c r="S948647" s="33"/>
      <c r="T948647" s="33"/>
    </row>
    <row r="948664" spans="19:20">
      <c r="S948664" s="33"/>
      <c r="T948664" s="33"/>
    </row>
    <row r="948681" spans="19:20">
      <c r="S948681" s="33"/>
      <c r="T948681" s="33"/>
    </row>
    <row r="948698" spans="19:20">
      <c r="S948698" s="33"/>
      <c r="T948698" s="33"/>
    </row>
    <row r="948715" spans="19:20">
      <c r="S948715" s="33"/>
      <c r="T948715" s="33"/>
    </row>
    <row r="948732" spans="19:20">
      <c r="S948732" s="33"/>
      <c r="T948732" s="33"/>
    </row>
    <row r="948749" spans="19:20">
      <c r="S948749" s="33"/>
      <c r="T948749" s="33"/>
    </row>
    <row r="948766" spans="19:20">
      <c r="S948766" s="33"/>
      <c r="T948766" s="33"/>
    </row>
    <row r="948783" spans="19:20">
      <c r="S948783" s="33"/>
      <c r="T948783" s="33"/>
    </row>
    <row r="948800" spans="19:20">
      <c r="S948800" s="33"/>
      <c r="T948800" s="33"/>
    </row>
    <row r="948817" spans="19:20">
      <c r="S948817" s="33"/>
      <c r="T948817" s="33"/>
    </row>
    <row r="948834" spans="19:20">
      <c r="S948834" s="33"/>
      <c r="T948834" s="33"/>
    </row>
    <row r="948851" spans="19:20">
      <c r="S948851" s="33"/>
      <c r="T948851" s="33"/>
    </row>
    <row r="948868" spans="19:20">
      <c r="S948868" s="33"/>
      <c r="T948868" s="33"/>
    </row>
    <row r="948885" spans="19:20">
      <c r="S948885" s="33"/>
      <c r="T948885" s="33"/>
    </row>
    <row r="948902" spans="19:20">
      <c r="S948902" s="33"/>
      <c r="T948902" s="33"/>
    </row>
    <row r="948919" spans="19:20">
      <c r="S948919" s="33"/>
      <c r="T948919" s="33"/>
    </row>
    <row r="948936" spans="19:20">
      <c r="S948936" s="33"/>
      <c r="T948936" s="33"/>
    </row>
    <row r="948953" spans="19:20">
      <c r="S948953" s="33"/>
      <c r="T948953" s="33"/>
    </row>
    <row r="948970" spans="19:20">
      <c r="S948970" s="33"/>
      <c r="T948970" s="33"/>
    </row>
    <row r="948987" spans="19:20">
      <c r="S948987" s="33"/>
      <c r="T948987" s="33"/>
    </row>
    <row r="949004" spans="19:20">
      <c r="S949004" s="33"/>
      <c r="T949004" s="33"/>
    </row>
    <row r="949021" spans="19:20">
      <c r="S949021" s="33"/>
      <c r="T949021" s="33"/>
    </row>
    <row r="949038" spans="19:20">
      <c r="S949038" s="33"/>
      <c r="T949038" s="33"/>
    </row>
    <row r="949055" spans="19:20">
      <c r="S949055" s="33"/>
      <c r="T949055" s="33"/>
    </row>
    <row r="949072" spans="19:20">
      <c r="S949072" s="33"/>
      <c r="T949072" s="33"/>
    </row>
    <row r="949089" spans="19:20">
      <c r="S949089" s="33"/>
      <c r="T949089" s="33"/>
    </row>
    <row r="949106" spans="19:20">
      <c r="S949106" s="33"/>
      <c r="T949106" s="33"/>
    </row>
    <row r="949123" spans="19:20">
      <c r="S949123" s="33"/>
      <c r="T949123" s="33"/>
    </row>
    <row r="949140" spans="19:20">
      <c r="S949140" s="33"/>
      <c r="T949140" s="33"/>
    </row>
    <row r="949157" spans="19:20">
      <c r="S949157" s="33"/>
      <c r="T949157" s="33"/>
    </row>
    <row r="949174" spans="19:20">
      <c r="S949174" s="33"/>
      <c r="T949174" s="33"/>
    </row>
    <row r="949191" spans="19:20">
      <c r="S949191" s="33"/>
      <c r="T949191" s="33"/>
    </row>
    <row r="949208" spans="19:20">
      <c r="S949208" s="33"/>
      <c r="T949208" s="33"/>
    </row>
    <row r="949225" spans="19:20">
      <c r="S949225" s="33"/>
      <c r="T949225" s="33"/>
    </row>
    <row r="949242" spans="19:20">
      <c r="S949242" s="33"/>
      <c r="T949242" s="33"/>
    </row>
    <row r="949259" spans="19:20">
      <c r="S949259" s="33"/>
      <c r="T949259" s="33"/>
    </row>
    <row r="949276" spans="19:20">
      <c r="S949276" s="33"/>
      <c r="T949276" s="33"/>
    </row>
    <row r="949293" spans="19:20">
      <c r="S949293" s="33"/>
      <c r="T949293" s="33"/>
    </row>
    <row r="949310" spans="19:20">
      <c r="S949310" s="33"/>
      <c r="T949310" s="33"/>
    </row>
    <row r="949327" spans="19:20">
      <c r="S949327" s="33"/>
      <c r="T949327" s="33"/>
    </row>
    <row r="949344" spans="19:20">
      <c r="S949344" s="33"/>
      <c r="T949344" s="33"/>
    </row>
    <row r="949361" spans="19:20">
      <c r="S949361" s="33"/>
      <c r="T949361" s="33"/>
    </row>
    <row r="949378" spans="19:20">
      <c r="S949378" s="33"/>
      <c r="T949378" s="33"/>
    </row>
    <row r="949395" spans="19:20">
      <c r="S949395" s="33"/>
      <c r="T949395" s="33"/>
    </row>
    <row r="949412" spans="19:20">
      <c r="S949412" s="33"/>
      <c r="T949412" s="33"/>
    </row>
    <row r="949429" spans="19:20">
      <c r="S949429" s="33"/>
      <c r="T949429" s="33"/>
    </row>
    <row r="949446" spans="19:20">
      <c r="S949446" s="33"/>
      <c r="T949446" s="33"/>
    </row>
    <row r="949463" spans="19:20">
      <c r="S949463" s="33"/>
      <c r="T949463" s="33"/>
    </row>
    <row r="949480" spans="19:20">
      <c r="S949480" s="33"/>
      <c r="T949480" s="33"/>
    </row>
    <row r="949497" spans="19:20">
      <c r="S949497" s="33"/>
      <c r="T949497" s="33"/>
    </row>
    <row r="949514" spans="19:20">
      <c r="S949514" s="33"/>
      <c r="T949514" s="33"/>
    </row>
    <row r="949531" spans="19:20">
      <c r="S949531" s="33"/>
      <c r="T949531" s="33"/>
    </row>
    <row r="949548" spans="19:20">
      <c r="S949548" s="33"/>
      <c r="T949548" s="33"/>
    </row>
    <row r="949565" spans="19:20">
      <c r="S949565" s="33"/>
      <c r="T949565" s="33"/>
    </row>
    <row r="949582" spans="19:20">
      <c r="S949582" s="33"/>
      <c r="T949582" s="33"/>
    </row>
    <row r="949599" spans="19:20">
      <c r="S949599" s="33"/>
      <c r="T949599" s="33"/>
    </row>
    <row r="949616" spans="19:20">
      <c r="S949616" s="33"/>
      <c r="T949616" s="33"/>
    </row>
    <row r="949633" spans="19:20">
      <c r="S949633" s="33"/>
      <c r="T949633" s="33"/>
    </row>
    <row r="949650" spans="19:20">
      <c r="S949650" s="33"/>
      <c r="T949650" s="33"/>
    </row>
    <row r="949667" spans="19:20">
      <c r="S949667" s="33"/>
      <c r="T949667" s="33"/>
    </row>
    <row r="949684" spans="19:20">
      <c r="S949684" s="33"/>
      <c r="T949684" s="33"/>
    </row>
    <row r="949701" spans="19:20">
      <c r="S949701" s="33"/>
      <c r="T949701" s="33"/>
    </row>
    <row r="949718" spans="19:20">
      <c r="S949718" s="33"/>
      <c r="T949718" s="33"/>
    </row>
    <row r="949735" spans="19:20">
      <c r="S949735" s="33"/>
      <c r="T949735" s="33"/>
    </row>
    <row r="949752" spans="19:20">
      <c r="S949752" s="33"/>
      <c r="T949752" s="33"/>
    </row>
    <row r="949769" spans="19:20">
      <c r="S949769" s="33"/>
      <c r="T949769" s="33"/>
    </row>
    <row r="949786" spans="19:20">
      <c r="S949786" s="33"/>
      <c r="T949786" s="33"/>
    </row>
    <row r="949803" spans="19:20">
      <c r="S949803" s="33"/>
      <c r="T949803" s="33"/>
    </row>
    <row r="949820" spans="19:20">
      <c r="S949820" s="33"/>
      <c r="T949820" s="33"/>
    </row>
    <row r="949837" spans="19:20">
      <c r="S949837" s="33"/>
      <c r="T949837" s="33"/>
    </row>
    <row r="949854" spans="19:20">
      <c r="S949854" s="33"/>
      <c r="T949854" s="33"/>
    </row>
    <row r="949871" spans="19:20">
      <c r="S949871" s="33"/>
      <c r="T949871" s="33"/>
    </row>
    <row r="949888" spans="19:20">
      <c r="S949888" s="33"/>
      <c r="T949888" s="33"/>
    </row>
    <row r="949905" spans="19:20">
      <c r="S949905" s="33"/>
      <c r="T949905" s="33"/>
    </row>
    <row r="949922" spans="19:20">
      <c r="S949922" s="33"/>
      <c r="T949922" s="33"/>
    </row>
    <row r="949939" spans="19:20">
      <c r="S949939" s="33"/>
      <c r="T949939" s="33"/>
    </row>
    <row r="949956" spans="19:20">
      <c r="S949956" s="33"/>
      <c r="T949956" s="33"/>
    </row>
    <row r="949973" spans="19:20">
      <c r="S949973" s="33"/>
      <c r="T949973" s="33"/>
    </row>
    <row r="949990" spans="19:20">
      <c r="S949990" s="33"/>
      <c r="T949990" s="33"/>
    </row>
    <row r="950007" spans="19:20">
      <c r="S950007" s="33"/>
      <c r="T950007" s="33"/>
    </row>
    <row r="950024" spans="19:20">
      <c r="S950024" s="33"/>
      <c r="T950024" s="33"/>
    </row>
    <row r="950041" spans="19:20">
      <c r="S950041" s="33"/>
      <c r="T950041" s="33"/>
    </row>
    <row r="950058" spans="19:20">
      <c r="S950058" s="33"/>
      <c r="T950058" s="33"/>
    </row>
    <row r="950075" spans="19:20">
      <c r="S950075" s="33"/>
      <c r="T950075" s="33"/>
    </row>
    <row r="950092" spans="19:20">
      <c r="S950092" s="33"/>
      <c r="T950092" s="33"/>
    </row>
    <row r="950109" spans="19:20">
      <c r="S950109" s="33"/>
      <c r="T950109" s="33"/>
    </row>
    <row r="950126" spans="19:20">
      <c r="S950126" s="33"/>
      <c r="T950126" s="33"/>
    </row>
    <row r="950143" spans="19:20">
      <c r="S950143" s="33"/>
      <c r="T950143" s="33"/>
    </row>
    <row r="950160" spans="19:20">
      <c r="S950160" s="33"/>
      <c r="T950160" s="33"/>
    </row>
    <row r="950177" spans="19:20">
      <c r="S950177" s="33"/>
      <c r="T950177" s="33"/>
    </row>
    <row r="950194" spans="19:20">
      <c r="S950194" s="33"/>
      <c r="T950194" s="33"/>
    </row>
    <row r="950211" spans="19:20">
      <c r="S950211" s="33"/>
      <c r="T950211" s="33"/>
    </row>
    <row r="950228" spans="19:20">
      <c r="S950228" s="33"/>
      <c r="T950228" s="33"/>
    </row>
    <row r="950245" spans="19:20">
      <c r="S950245" s="33"/>
      <c r="T950245" s="33"/>
    </row>
    <row r="950262" spans="19:20">
      <c r="S950262" s="33"/>
      <c r="T950262" s="33"/>
    </row>
    <row r="950279" spans="19:20">
      <c r="S950279" s="33"/>
      <c r="T950279" s="33"/>
    </row>
    <row r="950296" spans="19:20">
      <c r="S950296" s="33"/>
      <c r="T950296" s="33"/>
    </row>
    <row r="950313" spans="19:20">
      <c r="S950313" s="33"/>
      <c r="T950313" s="33"/>
    </row>
    <row r="950330" spans="19:20">
      <c r="S950330" s="33"/>
      <c r="T950330" s="33"/>
    </row>
    <row r="950347" spans="19:20">
      <c r="S950347" s="33"/>
      <c r="T950347" s="33"/>
    </row>
    <row r="950364" spans="19:20">
      <c r="S950364" s="33"/>
      <c r="T950364" s="33"/>
    </row>
    <row r="950381" spans="19:20">
      <c r="S950381" s="33"/>
      <c r="T950381" s="33"/>
    </row>
    <row r="950398" spans="19:20">
      <c r="S950398" s="33"/>
      <c r="T950398" s="33"/>
    </row>
    <row r="950415" spans="19:20">
      <c r="S950415" s="33"/>
      <c r="T950415" s="33"/>
    </row>
    <row r="950432" spans="19:20">
      <c r="S950432" s="33"/>
      <c r="T950432" s="33"/>
    </row>
    <row r="950449" spans="19:20">
      <c r="S950449" s="33"/>
      <c r="T950449" s="33"/>
    </row>
    <row r="950466" spans="19:20">
      <c r="S950466" s="33"/>
      <c r="T950466" s="33"/>
    </row>
    <row r="950483" spans="19:20">
      <c r="S950483" s="33"/>
      <c r="T950483" s="33"/>
    </row>
    <row r="950500" spans="19:20">
      <c r="S950500" s="33"/>
      <c r="T950500" s="33"/>
    </row>
    <row r="950517" spans="19:20">
      <c r="S950517" s="33"/>
      <c r="T950517" s="33"/>
    </row>
    <row r="950534" spans="19:20">
      <c r="S950534" s="33"/>
      <c r="T950534" s="33"/>
    </row>
    <row r="950551" spans="19:20">
      <c r="S950551" s="33"/>
      <c r="T950551" s="33"/>
    </row>
    <row r="950568" spans="19:20">
      <c r="S950568" s="33"/>
      <c r="T950568" s="33"/>
    </row>
    <row r="950585" spans="19:20">
      <c r="S950585" s="33"/>
      <c r="T950585" s="33"/>
    </row>
    <row r="950602" spans="19:20">
      <c r="S950602" s="33"/>
      <c r="T950602" s="33"/>
    </row>
    <row r="950619" spans="19:20">
      <c r="S950619" s="33"/>
      <c r="T950619" s="33"/>
    </row>
    <row r="950636" spans="19:20">
      <c r="S950636" s="33"/>
      <c r="T950636" s="33"/>
    </row>
    <row r="950653" spans="19:20">
      <c r="S950653" s="33"/>
      <c r="T950653" s="33"/>
    </row>
    <row r="950670" spans="19:20">
      <c r="S950670" s="33"/>
      <c r="T950670" s="33"/>
    </row>
    <row r="950687" spans="19:20">
      <c r="S950687" s="33"/>
      <c r="T950687" s="33"/>
    </row>
    <row r="950704" spans="19:20">
      <c r="S950704" s="33"/>
      <c r="T950704" s="33"/>
    </row>
    <row r="950721" spans="19:20">
      <c r="S950721" s="33"/>
      <c r="T950721" s="33"/>
    </row>
    <row r="950738" spans="19:20">
      <c r="S950738" s="33"/>
      <c r="T950738" s="33"/>
    </row>
    <row r="950755" spans="19:20">
      <c r="S950755" s="33"/>
      <c r="T950755" s="33"/>
    </row>
    <row r="950772" spans="19:20">
      <c r="S950772" s="33"/>
      <c r="T950772" s="33"/>
    </row>
    <row r="950789" spans="19:20">
      <c r="S950789" s="33"/>
      <c r="T950789" s="33"/>
    </row>
    <row r="950806" spans="19:20">
      <c r="S950806" s="33"/>
      <c r="T950806" s="33"/>
    </row>
    <row r="950823" spans="19:20">
      <c r="S950823" s="33"/>
      <c r="T950823" s="33"/>
    </row>
    <row r="950840" spans="19:20">
      <c r="S950840" s="33"/>
      <c r="T950840" s="33"/>
    </row>
    <row r="950857" spans="19:20">
      <c r="S950857" s="33"/>
      <c r="T950857" s="33"/>
    </row>
    <row r="950874" spans="19:20">
      <c r="S950874" s="33"/>
      <c r="T950874" s="33"/>
    </row>
    <row r="950891" spans="19:20">
      <c r="S950891" s="33"/>
      <c r="T950891" s="33"/>
    </row>
    <row r="950908" spans="19:20">
      <c r="S950908" s="33"/>
      <c r="T950908" s="33"/>
    </row>
    <row r="950925" spans="19:20">
      <c r="S950925" s="33"/>
      <c r="T950925" s="33"/>
    </row>
    <row r="950942" spans="19:20">
      <c r="S950942" s="33"/>
      <c r="T950942" s="33"/>
    </row>
    <row r="950959" spans="19:20">
      <c r="S950959" s="33"/>
      <c r="T950959" s="33"/>
    </row>
    <row r="950976" spans="19:20">
      <c r="S950976" s="33"/>
      <c r="T950976" s="33"/>
    </row>
    <row r="950993" spans="19:20">
      <c r="S950993" s="33"/>
      <c r="T950993" s="33"/>
    </row>
    <row r="951010" spans="19:20">
      <c r="S951010" s="33"/>
      <c r="T951010" s="33"/>
    </row>
    <row r="951027" spans="19:20">
      <c r="S951027" s="33"/>
      <c r="T951027" s="33"/>
    </row>
    <row r="951044" spans="19:20">
      <c r="S951044" s="33"/>
      <c r="T951044" s="33"/>
    </row>
    <row r="951061" spans="19:20">
      <c r="S951061" s="33"/>
      <c r="T951061" s="33"/>
    </row>
    <row r="951078" spans="19:20">
      <c r="S951078" s="33"/>
      <c r="T951078" s="33"/>
    </row>
    <row r="951095" spans="19:20">
      <c r="S951095" s="33"/>
      <c r="T951095" s="33"/>
    </row>
    <row r="951112" spans="19:20">
      <c r="S951112" s="33"/>
      <c r="T951112" s="33"/>
    </row>
    <row r="951129" spans="19:20">
      <c r="S951129" s="33"/>
      <c r="T951129" s="33"/>
    </row>
    <row r="951146" spans="19:20">
      <c r="S951146" s="33"/>
      <c r="T951146" s="33"/>
    </row>
    <row r="951163" spans="19:20">
      <c r="S951163" s="33"/>
      <c r="T951163" s="33"/>
    </row>
    <row r="951180" spans="19:20">
      <c r="S951180" s="33"/>
      <c r="T951180" s="33"/>
    </row>
    <row r="951197" spans="19:20">
      <c r="S951197" s="33"/>
      <c r="T951197" s="33"/>
    </row>
    <row r="951214" spans="19:20">
      <c r="S951214" s="33"/>
      <c r="T951214" s="33"/>
    </row>
    <row r="951231" spans="19:20">
      <c r="S951231" s="33"/>
      <c r="T951231" s="33"/>
    </row>
    <row r="951248" spans="19:20">
      <c r="S951248" s="33"/>
      <c r="T951248" s="33"/>
    </row>
    <row r="951265" spans="19:20">
      <c r="S951265" s="33"/>
      <c r="T951265" s="33"/>
    </row>
    <row r="951282" spans="19:20">
      <c r="S951282" s="33"/>
      <c r="T951282" s="33"/>
    </row>
    <row r="951299" spans="19:20">
      <c r="S951299" s="33"/>
      <c r="T951299" s="33"/>
    </row>
    <row r="951316" spans="19:20">
      <c r="S951316" s="33"/>
      <c r="T951316" s="33"/>
    </row>
    <row r="951333" spans="19:20">
      <c r="S951333" s="33"/>
      <c r="T951333" s="33"/>
    </row>
    <row r="951350" spans="19:20">
      <c r="S951350" s="33"/>
      <c r="T951350" s="33"/>
    </row>
    <row r="951367" spans="19:20">
      <c r="S951367" s="33"/>
      <c r="T951367" s="33"/>
    </row>
    <row r="951384" spans="19:20">
      <c r="S951384" s="33"/>
      <c r="T951384" s="33"/>
    </row>
    <row r="951401" spans="19:20">
      <c r="S951401" s="33"/>
      <c r="T951401" s="33"/>
    </row>
    <row r="951418" spans="19:20">
      <c r="S951418" s="33"/>
      <c r="T951418" s="33"/>
    </row>
    <row r="951435" spans="19:20">
      <c r="S951435" s="33"/>
      <c r="T951435" s="33"/>
    </row>
    <row r="951452" spans="19:20">
      <c r="S951452" s="33"/>
      <c r="T951452" s="33"/>
    </row>
    <row r="951469" spans="19:20">
      <c r="S951469" s="33"/>
      <c r="T951469" s="33"/>
    </row>
    <row r="951486" spans="19:20">
      <c r="S951486" s="33"/>
      <c r="T951486" s="33"/>
    </row>
    <row r="951503" spans="19:20">
      <c r="S951503" s="33"/>
      <c r="T951503" s="33"/>
    </row>
    <row r="951520" spans="19:20">
      <c r="S951520" s="33"/>
      <c r="T951520" s="33"/>
    </row>
    <row r="951537" spans="19:20">
      <c r="S951537" s="33"/>
      <c r="T951537" s="33"/>
    </row>
    <row r="951554" spans="19:20">
      <c r="S951554" s="33"/>
      <c r="T951554" s="33"/>
    </row>
    <row r="951571" spans="19:20">
      <c r="S951571" s="33"/>
      <c r="T951571" s="33"/>
    </row>
    <row r="951588" spans="19:20">
      <c r="S951588" s="33"/>
      <c r="T951588" s="33"/>
    </row>
    <row r="951605" spans="19:20">
      <c r="S951605" s="33"/>
      <c r="T951605" s="33"/>
    </row>
    <row r="951622" spans="19:20">
      <c r="S951622" s="33"/>
      <c r="T951622" s="33"/>
    </row>
    <row r="951639" spans="19:20">
      <c r="S951639" s="33"/>
      <c r="T951639" s="33"/>
    </row>
    <row r="951656" spans="19:20">
      <c r="S951656" s="33"/>
      <c r="T951656" s="33"/>
    </row>
    <row r="951673" spans="19:20">
      <c r="S951673" s="33"/>
      <c r="T951673" s="33"/>
    </row>
    <row r="951690" spans="19:20">
      <c r="S951690" s="33"/>
      <c r="T951690" s="33"/>
    </row>
    <row r="951707" spans="19:20">
      <c r="S951707" s="33"/>
      <c r="T951707" s="33"/>
    </row>
    <row r="951724" spans="19:20">
      <c r="S951724" s="33"/>
      <c r="T951724" s="33"/>
    </row>
    <row r="951741" spans="19:20">
      <c r="S951741" s="33"/>
      <c r="T951741" s="33"/>
    </row>
    <row r="951758" spans="19:20">
      <c r="S951758" s="33"/>
      <c r="T951758" s="33"/>
    </row>
    <row r="951775" spans="19:20">
      <c r="S951775" s="33"/>
      <c r="T951775" s="33"/>
    </row>
    <row r="951792" spans="19:20">
      <c r="S951792" s="33"/>
      <c r="T951792" s="33"/>
    </row>
    <row r="951809" spans="19:20">
      <c r="S951809" s="33"/>
      <c r="T951809" s="33"/>
    </row>
    <row r="951826" spans="19:20">
      <c r="S951826" s="33"/>
      <c r="T951826" s="33"/>
    </row>
    <row r="951843" spans="19:20">
      <c r="S951843" s="33"/>
      <c r="T951843" s="33"/>
    </row>
    <row r="951860" spans="19:20">
      <c r="S951860" s="33"/>
      <c r="T951860" s="33"/>
    </row>
    <row r="951877" spans="19:20">
      <c r="S951877" s="33"/>
      <c r="T951877" s="33"/>
    </row>
    <row r="951894" spans="19:20">
      <c r="S951894" s="33"/>
      <c r="T951894" s="33"/>
    </row>
    <row r="951911" spans="19:20">
      <c r="S951911" s="33"/>
      <c r="T951911" s="33"/>
    </row>
    <row r="951928" spans="19:20">
      <c r="S951928" s="33"/>
      <c r="T951928" s="33"/>
    </row>
    <row r="951945" spans="19:20">
      <c r="S951945" s="33"/>
      <c r="T951945" s="33"/>
    </row>
    <row r="951962" spans="19:20">
      <c r="S951962" s="33"/>
      <c r="T951962" s="33"/>
    </row>
    <row r="951979" spans="19:20">
      <c r="S951979" s="33"/>
      <c r="T951979" s="33"/>
    </row>
    <row r="951996" spans="19:20">
      <c r="S951996" s="33"/>
      <c r="T951996" s="33"/>
    </row>
    <row r="952013" spans="19:20">
      <c r="S952013" s="33"/>
      <c r="T952013" s="33"/>
    </row>
    <row r="952030" spans="19:20">
      <c r="S952030" s="33"/>
      <c r="T952030" s="33"/>
    </row>
    <row r="952047" spans="19:20">
      <c r="S952047" s="33"/>
      <c r="T952047" s="33"/>
    </row>
    <row r="952064" spans="19:20">
      <c r="S952064" s="33"/>
      <c r="T952064" s="33"/>
    </row>
    <row r="952081" spans="19:20">
      <c r="S952081" s="33"/>
      <c r="T952081" s="33"/>
    </row>
    <row r="952098" spans="19:20">
      <c r="S952098" s="33"/>
      <c r="T952098" s="33"/>
    </row>
    <row r="952115" spans="19:20">
      <c r="S952115" s="33"/>
      <c r="T952115" s="33"/>
    </row>
    <row r="952132" spans="19:20">
      <c r="S952132" s="33"/>
      <c r="T952132" s="33"/>
    </row>
    <row r="952149" spans="19:20">
      <c r="S952149" s="33"/>
      <c r="T952149" s="33"/>
    </row>
    <row r="952166" spans="19:20">
      <c r="S952166" s="33"/>
      <c r="T952166" s="33"/>
    </row>
    <row r="952183" spans="19:20">
      <c r="S952183" s="33"/>
      <c r="T952183" s="33"/>
    </row>
    <row r="952200" spans="19:20">
      <c r="S952200" s="33"/>
      <c r="T952200" s="33"/>
    </row>
    <row r="952217" spans="19:20">
      <c r="S952217" s="33"/>
      <c r="T952217" s="33"/>
    </row>
    <row r="952234" spans="19:20">
      <c r="S952234" s="33"/>
      <c r="T952234" s="33"/>
    </row>
    <row r="952251" spans="19:20">
      <c r="S952251" s="33"/>
      <c r="T952251" s="33"/>
    </row>
    <row r="952268" spans="19:20">
      <c r="S952268" s="33"/>
      <c r="T952268" s="33"/>
    </row>
    <row r="952285" spans="19:20">
      <c r="S952285" s="33"/>
      <c r="T952285" s="33"/>
    </row>
    <row r="952302" spans="19:20">
      <c r="S952302" s="33"/>
      <c r="T952302" s="33"/>
    </row>
    <row r="952319" spans="19:20">
      <c r="S952319" s="33"/>
      <c r="T952319" s="33"/>
    </row>
    <row r="952336" spans="19:20">
      <c r="S952336" s="33"/>
      <c r="T952336" s="33"/>
    </row>
    <row r="952353" spans="19:20">
      <c r="S952353" s="33"/>
      <c r="T952353" s="33"/>
    </row>
    <row r="952370" spans="19:20">
      <c r="S952370" s="33"/>
      <c r="T952370" s="33"/>
    </row>
    <row r="952387" spans="19:20">
      <c r="S952387" s="33"/>
      <c r="T952387" s="33"/>
    </row>
    <row r="952404" spans="19:20">
      <c r="S952404" s="33"/>
      <c r="T952404" s="33"/>
    </row>
    <row r="952421" spans="19:20">
      <c r="S952421" s="33"/>
      <c r="T952421" s="33"/>
    </row>
    <row r="952438" spans="19:20">
      <c r="S952438" s="33"/>
      <c r="T952438" s="33"/>
    </row>
    <row r="952455" spans="19:20">
      <c r="S952455" s="33"/>
      <c r="T952455" s="33"/>
    </row>
    <row r="952472" spans="19:20">
      <c r="S952472" s="33"/>
      <c r="T952472" s="33"/>
    </row>
    <row r="952489" spans="19:20">
      <c r="S952489" s="33"/>
      <c r="T952489" s="33"/>
    </row>
    <row r="952506" spans="19:20">
      <c r="S952506" s="33"/>
      <c r="T952506" s="33"/>
    </row>
    <row r="952523" spans="19:20">
      <c r="S952523" s="33"/>
      <c r="T952523" s="33"/>
    </row>
    <row r="952540" spans="19:20">
      <c r="S952540" s="33"/>
      <c r="T952540" s="33"/>
    </row>
    <row r="952557" spans="19:20">
      <c r="S952557" s="33"/>
      <c r="T952557" s="33"/>
    </row>
    <row r="952574" spans="19:20">
      <c r="S952574" s="33"/>
      <c r="T952574" s="33"/>
    </row>
    <row r="952591" spans="19:20">
      <c r="S952591" s="33"/>
      <c r="T952591" s="33"/>
    </row>
    <row r="952608" spans="19:20">
      <c r="S952608" s="33"/>
      <c r="T952608" s="33"/>
    </row>
    <row r="952625" spans="19:20">
      <c r="S952625" s="33"/>
      <c r="T952625" s="33"/>
    </row>
    <row r="952642" spans="19:20">
      <c r="S952642" s="33"/>
      <c r="T952642" s="33"/>
    </row>
    <row r="952659" spans="19:20">
      <c r="S952659" s="33"/>
      <c r="T952659" s="33"/>
    </row>
    <row r="952676" spans="19:20">
      <c r="S952676" s="33"/>
      <c r="T952676" s="33"/>
    </row>
    <row r="952693" spans="19:20">
      <c r="S952693" s="33"/>
      <c r="T952693" s="33"/>
    </row>
    <row r="952710" spans="19:20">
      <c r="S952710" s="33"/>
      <c r="T952710" s="33"/>
    </row>
    <row r="952727" spans="19:20">
      <c r="S952727" s="33"/>
      <c r="T952727" s="33"/>
    </row>
    <row r="952744" spans="19:20">
      <c r="S952744" s="33"/>
      <c r="T952744" s="33"/>
    </row>
    <row r="952761" spans="19:20">
      <c r="S952761" s="33"/>
      <c r="T952761" s="33"/>
    </row>
    <row r="952778" spans="19:20">
      <c r="S952778" s="33"/>
      <c r="T952778" s="33"/>
    </row>
    <row r="952795" spans="19:20">
      <c r="S952795" s="33"/>
      <c r="T952795" s="33"/>
    </row>
    <row r="952812" spans="19:20">
      <c r="S952812" s="33"/>
      <c r="T952812" s="33"/>
    </row>
    <row r="952829" spans="19:20">
      <c r="S952829" s="33"/>
      <c r="T952829" s="33"/>
    </row>
    <row r="952846" spans="19:20">
      <c r="S952846" s="33"/>
      <c r="T952846" s="33"/>
    </row>
    <row r="952863" spans="19:20">
      <c r="S952863" s="33"/>
      <c r="T952863" s="33"/>
    </row>
    <row r="952880" spans="19:20">
      <c r="S952880" s="33"/>
      <c r="T952880" s="33"/>
    </row>
    <row r="952897" spans="19:20">
      <c r="S952897" s="33"/>
      <c r="T952897" s="33"/>
    </row>
    <row r="952914" spans="19:20">
      <c r="S952914" s="33"/>
      <c r="T952914" s="33"/>
    </row>
    <row r="952931" spans="19:20">
      <c r="S952931" s="33"/>
      <c r="T952931" s="33"/>
    </row>
    <row r="952948" spans="19:20">
      <c r="S952948" s="33"/>
      <c r="T952948" s="33"/>
    </row>
    <row r="952965" spans="19:20">
      <c r="S952965" s="33"/>
      <c r="T952965" s="33"/>
    </row>
    <row r="952982" spans="19:20">
      <c r="S952982" s="33"/>
      <c r="T952982" s="33"/>
    </row>
    <row r="952999" spans="19:20">
      <c r="S952999" s="33"/>
      <c r="T952999" s="33"/>
    </row>
    <row r="953016" spans="19:20">
      <c r="S953016" s="33"/>
      <c r="T953016" s="33"/>
    </row>
    <row r="953033" spans="19:20">
      <c r="S953033" s="33"/>
      <c r="T953033" s="33"/>
    </row>
    <row r="953050" spans="19:20">
      <c r="S953050" s="33"/>
      <c r="T953050" s="33"/>
    </row>
    <row r="953067" spans="19:20">
      <c r="S953067" s="33"/>
      <c r="T953067" s="33"/>
    </row>
    <row r="953084" spans="19:20">
      <c r="S953084" s="33"/>
      <c r="T953084" s="33"/>
    </row>
    <row r="953101" spans="19:20">
      <c r="S953101" s="33"/>
      <c r="T953101" s="33"/>
    </row>
    <row r="953118" spans="19:20">
      <c r="S953118" s="33"/>
      <c r="T953118" s="33"/>
    </row>
    <row r="953135" spans="19:20">
      <c r="S953135" s="33"/>
      <c r="T953135" s="33"/>
    </row>
    <row r="953152" spans="19:20">
      <c r="S953152" s="33"/>
      <c r="T953152" s="33"/>
    </row>
    <row r="953169" spans="19:20">
      <c r="S953169" s="33"/>
      <c r="T953169" s="33"/>
    </row>
    <row r="953186" spans="19:20">
      <c r="S953186" s="33"/>
      <c r="T953186" s="33"/>
    </row>
    <row r="953203" spans="19:20">
      <c r="S953203" s="33"/>
      <c r="T953203" s="33"/>
    </row>
    <row r="953220" spans="19:20">
      <c r="S953220" s="33"/>
      <c r="T953220" s="33"/>
    </row>
    <row r="953237" spans="19:20">
      <c r="S953237" s="33"/>
      <c r="T953237" s="33"/>
    </row>
    <row r="953254" spans="19:20">
      <c r="S953254" s="33"/>
      <c r="T953254" s="33"/>
    </row>
    <row r="953271" spans="19:20">
      <c r="S953271" s="33"/>
      <c r="T953271" s="33"/>
    </row>
    <row r="953288" spans="19:20">
      <c r="S953288" s="33"/>
      <c r="T953288" s="33"/>
    </row>
    <row r="953305" spans="19:20">
      <c r="S953305" s="33"/>
      <c r="T953305" s="33"/>
    </row>
    <row r="953322" spans="19:20">
      <c r="S953322" s="33"/>
      <c r="T953322" s="33"/>
    </row>
    <row r="953339" spans="19:20">
      <c r="S953339" s="33"/>
      <c r="T953339" s="33"/>
    </row>
    <row r="953356" spans="19:20">
      <c r="S953356" s="33"/>
      <c r="T953356" s="33"/>
    </row>
    <row r="953373" spans="19:20">
      <c r="S953373" s="33"/>
      <c r="T953373" s="33"/>
    </row>
    <row r="953390" spans="19:20">
      <c r="S953390" s="33"/>
      <c r="T953390" s="33"/>
    </row>
    <row r="953407" spans="19:20">
      <c r="S953407" s="33"/>
      <c r="T953407" s="33"/>
    </row>
    <row r="953424" spans="19:20">
      <c r="S953424" s="33"/>
      <c r="T953424" s="33"/>
    </row>
    <row r="953441" spans="19:20">
      <c r="S953441" s="33"/>
      <c r="T953441" s="33"/>
    </row>
    <row r="953458" spans="19:20">
      <c r="S953458" s="33"/>
      <c r="T953458" s="33"/>
    </row>
    <row r="953475" spans="19:20">
      <c r="S953475" s="33"/>
      <c r="T953475" s="33"/>
    </row>
    <row r="953492" spans="19:20">
      <c r="S953492" s="33"/>
      <c r="T953492" s="33"/>
    </row>
    <row r="953509" spans="19:20">
      <c r="S953509" s="33"/>
      <c r="T953509" s="33"/>
    </row>
    <row r="953526" spans="19:20">
      <c r="S953526" s="33"/>
      <c r="T953526" s="33"/>
    </row>
    <row r="953543" spans="19:20">
      <c r="S953543" s="33"/>
      <c r="T953543" s="33"/>
    </row>
    <row r="953560" spans="19:20">
      <c r="S953560" s="33"/>
      <c r="T953560" s="33"/>
    </row>
    <row r="953577" spans="19:20">
      <c r="S953577" s="33"/>
      <c r="T953577" s="33"/>
    </row>
    <row r="953594" spans="19:20">
      <c r="S953594" s="33"/>
      <c r="T953594" s="33"/>
    </row>
    <row r="953611" spans="19:20">
      <c r="S953611" s="33"/>
      <c r="T953611" s="33"/>
    </row>
    <row r="953628" spans="19:20">
      <c r="S953628" s="33"/>
      <c r="T953628" s="33"/>
    </row>
    <row r="953645" spans="19:20">
      <c r="S953645" s="33"/>
      <c r="T953645" s="33"/>
    </row>
    <row r="953662" spans="19:20">
      <c r="S953662" s="33"/>
      <c r="T953662" s="33"/>
    </row>
    <row r="953679" spans="19:20">
      <c r="S953679" s="33"/>
      <c r="T953679" s="33"/>
    </row>
    <row r="953696" spans="19:20">
      <c r="S953696" s="33"/>
      <c r="T953696" s="33"/>
    </row>
    <row r="953713" spans="19:20">
      <c r="S953713" s="33"/>
      <c r="T953713" s="33"/>
    </row>
    <row r="953730" spans="19:20">
      <c r="S953730" s="33"/>
      <c r="T953730" s="33"/>
    </row>
    <row r="953747" spans="19:20">
      <c r="S953747" s="33"/>
      <c r="T953747" s="33"/>
    </row>
    <row r="953764" spans="19:20">
      <c r="S953764" s="33"/>
      <c r="T953764" s="33"/>
    </row>
    <row r="953781" spans="19:20">
      <c r="S953781" s="33"/>
      <c r="T953781" s="33"/>
    </row>
    <row r="953798" spans="19:20">
      <c r="S953798" s="33"/>
      <c r="T953798" s="33"/>
    </row>
    <row r="953815" spans="19:20">
      <c r="S953815" s="33"/>
      <c r="T953815" s="33"/>
    </row>
    <row r="953832" spans="19:20">
      <c r="S953832" s="33"/>
      <c r="T953832" s="33"/>
    </row>
    <row r="953849" spans="19:20">
      <c r="S953849" s="33"/>
      <c r="T953849" s="33"/>
    </row>
    <row r="953866" spans="19:20">
      <c r="S953866" s="33"/>
      <c r="T953866" s="33"/>
    </row>
    <row r="953883" spans="19:20">
      <c r="S953883" s="33"/>
      <c r="T953883" s="33"/>
    </row>
    <row r="953900" spans="19:20">
      <c r="S953900" s="33"/>
      <c r="T953900" s="33"/>
    </row>
    <row r="953917" spans="19:20">
      <c r="S953917" s="33"/>
      <c r="T953917" s="33"/>
    </row>
    <row r="953934" spans="19:20">
      <c r="S953934" s="33"/>
      <c r="T953934" s="33"/>
    </row>
    <row r="953951" spans="19:20">
      <c r="S953951" s="33"/>
      <c r="T953951" s="33"/>
    </row>
    <row r="953968" spans="19:20">
      <c r="S953968" s="33"/>
      <c r="T953968" s="33"/>
    </row>
    <row r="953985" spans="19:20">
      <c r="S953985" s="33"/>
      <c r="T953985" s="33"/>
    </row>
    <row r="954002" spans="19:20">
      <c r="S954002" s="33"/>
      <c r="T954002" s="33"/>
    </row>
    <row r="954019" spans="19:20">
      <c r="S954019" s="33"/>
      <c r="T954019" s="33"/>
    </row>
    <row r="954036" spans="19:20">
      <c r="S954036" s="33"/>
      <c r="T954036" s="33"/>
    </row>
    <row r="954053" spans="19:20">
      <c r="S954053" s="33"/>
      <c r="T954053" s="33"/>
    </row>
    <row r="954070" spans="19:20">
      <c r="S954070" s="33"/>
      <c r="T954070" s="33"/>
    </row>
    <row r="954087" spans="19:20">
      <c r="S954087" s="33"/>
      <c r="T954087" s="33"/>
    </row>
    <row r="954104" spans="19:20">
      <c r="S954104" s="33"/>
      <c r="T954104" s="33"/>
    </row>
    <row r="954121" spans="19:20">
      <c r="S954121" s="33"/>
      <c r="T954121" s="33"/>
    </row>
    <row r="954138" spans="19:20">
      <c r="S954138" s="33"/>
      <c r="T954138" s="33"/>
    </row>
    <row r="954155" spans="19:20">
      <c r="S954155" s="33"/>
      <c r="T954155" s="33"/>
    </row>
    <row r="954172" spans="19:20">
      <c r="S954172" s="33"/>
      <c r="T954172" s="33"/>
    </row>
    <row r="954189" spans="19:20">
      <c r="S954189" s="33"/>
      <c r="T954189" s="33"/>
    </row>
    <row r="954206" spans="19:20">
      <c r="S954206" s="33"/>
      <c r="T954206" s="33"/>
    </row>
    <row r="954223" spans="19:20">
      <c r="S954223" s="33"/>
      <c r="T954223" s="33"/>
    </row>
    <row r="954240" spans="19:20">
      <c r="S954240" s="33"/>
      <c r="T954240" s="33"/>
    </row>
    <row r="954257" spans="19:20">
      <c r="S954257" s="33"/>
      <c r="T954257" s="33"/>
    </row>
    <row r="954274" spans="19:20">
      <c r="S954274" s="33"/>
      <c r="T954274" s="33"/>
    </row>
    <row r="954291" spans="19:20">
      <c r="S954291" s="33"/>
      <c r="T954291" s="33"/>
    </row>
    <row r="954308" spans="19:20">
      <c r="S954308" s="33"/>
      <c r="T954308" s="33"/>
    </row>
    <row r="954325" spans="19:20">
      <c r="S954325" s="33"/>
      <c r="T954325" s="33"/>
    </row>
    <row r="954342" spans="19:20">
      <c r="S954342" s="33"/>
      <c r="T954342" s="33"/>
    </row>
    <row r="954359" spans="19:20">
      <c r="S954359" s="33"/>
      <c r="T954359" s="33"/>
    </row>
    <row r="954376" spans="19:20">
      <c r="S954376" s="33"/>
      <c r="T954376" s="33"/>
    </row>
    <row r="954393" spans="19:20">
      <c r="S954393" s="33"/>
      <c r="T954393" s="33"/>
    </row>
    <row r="954410" spans="19:20">
      <c r="S954410" s="33"/>
      <c r="T954410" s="33"/>
    </row>
    <row r="954427" spans="19:20">
      <c r="S954427" s="33"/>
      <c r="T954427" s="33"/>
    </row>
    <row r="954444" spans="19:20">
      <c r="S954444" s="33"/>
      <c r="T954444" s="33"/>
    </row>
    <row r="954461" spans="19:20">
      <c r="S954461" s="33"/>
      <c r="T954461" s="33"/>
    </row>
    <row r="954478" spans="19:20">
      <c r="S954478" s="33"/>
      <c r="T954478" s="33"/>
    </row>
    <row r="954495" spans="19:20">
      <c r="S954495" s="33"/>
      <c r="T954495" s="33"/>
    </row>
    <row r="954512" spans="19:20">
      <c r="S954512" s="33"/>
      <c r="T954512" s="33"/>
    </row>
    <row r="954529" spans="19:20">
      <c r="S954529" s="33"/>
      <c r="T954529" s="33"/>
    </row>
    <row r="954546" spans="19:20">
      <c r="S954546" s="33"/>
      <c r="T954546" s="33"/>
    </row>
    <row r="954563" spans="19:20">
      <c r="S954563" s="33"/>
      <c r="T954563" s="33"/>
    </row>
    <row r="954580" spans="19:20">
      <c r="S954580" s="33"/>
      <c r="T954580" s="33"/>
    </row>
    <row r="954597" spans="19:20">
      <c r="S954597" s="33"/>
      <c r="T954597" s="33"/>
    </row>
    <row r="954614" spans="19:20">
      <c r="S954614" s="33"/>
      <c r="T954614" s="33"/>
    </row>
    <row r="954631" spans="19:20">
      <c r="S954631" s="33"/>
      <c r="T954631" s="33"/>
    </row>
    <row r="954648" spans="19:20">
      <c r="S954648" s="33"/>
      <c r="T954648" s="33"/>
    </row>
    <row r="954665" spans="19:20">
      <c r="S954665" s="33"/>
      <c r="T954665" s="33"/>
    </row>
    <row r="954682" spans="19:20">
      <c r="S954682" s="33"/>
      <c r="T954682" s="33"/>
    </row>
    <row r="954699" spans="19:20">
      <c r="S954699" s="33"/>
      <c r="T954699" s="33"/>
    </row>
    <row r="954716" spans="19:20">
      <c r="S954716" s="33"/>
      <c r="T954716" s="33"/>
    </row>
    <row r="954733" spans="19:20">
      <c r="S954733" s="33"/>
      <c r="T954733" s="33"/>
    </row>
    <row r="954750" spans="19:20">
      <c r="S954750" s="33"/>
      <c r="T954750" s="33"/>
    </row>
    <row r="954767" spans="19:20">
      <c r="S954767" s="33"/>
      <c r="T954767" s="33"/>
    </row>
    <row r="954784" spans="19:20">
      <c r="S954784" s="33"/>
      <c r="T954784" s="33"/>
    </row>
    <row r="954801" spans="19:20">
      <c r="S954801" s="33"/>
      <c r="T954801" s="33"/>
    </row>
    <row r="954818" spans="19:20">
      <c r="S954818" s="33"/>
      <c r="T954818" s="33"/>
    </row>
    <row r="954835" spans="19:20">
      <c r="S954835" s="33"/>
      <c r="T954835" s="33"/>
    </row>
    <row r="954852" spans="19:20">
      <c r="S954852" s="33"/>
      <c r="T954852" s="33"/>
    </row>
    <row r="954869" spans="19:20">
      <c r="S954869" s="33"/>
      <c r="T954869" s="33"/>
    </row>
    <row r="954886" spans="19:20">
      <c r="S954886" s="33"/>
      <c r="T954886" s="33"/>
    </row>
    <row r="954903" spans="19:20">
      <c r="S954903" s="33"/>
      <c r="T954903" s="33"/>
    </row>
    <row r="954920" spans="19:20">
      <c r="S954920" s="33"/>
      <c r="T954920" s="33"/>
    </row>
    <row r="954937" spans="19:20">
      <c r="S954937" s="33"/>
      <c r="T954937" s="33"/>
    </row>
    <row r="954954" spans="19:20">
      <c r="S954954" s="33"/>
      <c r="T954954" s="33"/>
    </row>
    <row r="954971" spans="19:20">
      <c r="S954971" s="33"/>
      <c r="T954971" s="33"/>
    </row>
    <row r="954988" spans="19:20">
      <c r="S954988" s="33"/>
      <c r="T954988" s="33"/>
    </row>
    <row r="955005" spans="19:20">
      <c r="S955005" s="33"/>
      <c r="T955005" s="33"/>
    </row>
    <row r="955022" spans="19:20">
      <c r="S955022" s="33"/>
      <c r="T955022" s="33"/>
    </row>
    <row r="955039" spans="19:20">
      <c r="S955039" s="33"/>
      <c r="T955039" s="33"/>
    </row>
    <row r="955056" spans="19:20">
      <c r="S955056" s="33"/>
      <c r="T955056" s="33"/>
    </row>
    <row r="955073" spans="19:20">
      <c r="S955073" s="33"/>
      <c r="T955073" s="33"/>
    </row>
    <row r="955090" spans="19:20">
      <c r="S955090" s="33"/>
      <c r="T955090" s="33"/>
    </row>
    <row r="955107" spans="19:20">
      <c r="S955107" s="33"/>
      <c r="T955107" s="33"/>
    </row>
    <row r="955124" spans="19:20">
      <c r="S955124" s="33"/>
      <c r="T955124" s="33"/>
    </row>
    <row r="955141" spans="19:20">
      <c r="S955141" s="33"/>
      <c r="T955141" s="33"/>
    </row>
    <row r="955158" spans="19:20">
      <c r="S955158" s="33"/>
      <c r="T955158" s="33"/>
    </row>
    <row r="955175" spans="19:20">
      <c r="S955175" s="33"/>
      <c r="T955175" s="33"/>
    </row>
    <row r="955192" spans="19:20">
      <c r="S955192" s="33"/>
      <c r="T955192" s="33"/>
    </row>
    <row r="955209" spans="19:20">
      <c r="S955209" s="33"/>
      <c r="T955209" s="33"/>
    </row>
    <row r="955226" spans="19:20">
      <c r="S955226" s="33"/>
      <c r="T955226" s="33"/>
    </row>
    <row r="955243" spans="19:20">
      <c r="S955243" s="33"/>
      <c r="T955243" s="33"/>
    </row>
    <row r="955260" spans="19:20">
      <c r="S955260" s="33"/>
      <c r="T955260" s="33"/>
    </row>
    <row r="955277" spans="19:20">
      <c r="S955277" s="33"/>
      <c r="T955277" s="33"/>
    </row>
    <row r="955294" spans="19:20">
      <c r="S955294" s="33"/>
      <c r="T955294" s="33"/>
    </row>
    <row r="955311" spans="19:20">
      <c r="S955311" s="33"/>
      <c r="T955311" s="33"/>
    </row>
    <row r="955328" spans="19:20">
      <c r="S955328" s="33"/>
      <c r="T955328" s="33"/>
    </row>
    <row r="955345" spans="19:20">
      <c r="S955345" s="33"/>
      <c r="T955345" s="33"/>
    </row>
    <row r="955362" spans="19:20">
      <c r="S955362" s="33"/>
      <c r="T955362" s="33"/>
    </row>
    <row r="955379" spans="19:20">
      <c r="S955379" s="33"/>
      <c r="T955379" s="33"/>
    </row>
    <row r="955396" spans="19:20">
      <c r="S955396" s="33"/>
      <c r="T955396" s="33"/>
    </row>
    <row r="955413" spans="19:20">
      <c r="S955413" s="33"/>
      <c r="T955413" s="33"/>
    </row>
    <row r="955430" spans="19:20">
      <c r="S955430" s="33"/>
      <c r="T955430" s="33"/>
    </row>
    <row r="955447" spans="19:20">
      <c r="S955447" s="33"/>
      <c r="T955447" s="33"/>
    </row>
    <row r="955464" spans="19:20">
      <c r="S955464" s="33"/>
      <c r="T955464" s="33"/>
    </row>
    <row r="955481" spans="19:20">
      <c r="S955481" s="33"/>
      <c r="T955481" s="33"/>
    </row>
    <row r="955498" spans="19:20">
      <c r="S955498" s="33"/>
      <c r="T955498" s="33"/>
    </row>
    <row r="955515" spans="19:20">
      <c r="S955515" s="33"/>
      <c r="T955515" s="33"/>
    </row>
    <row r="955532" spans="19:20">
      <c r="S955532" s="33"/>
      <c r="T955532" s="33"/>
    </row>
    <row r="955549" spans="19:20">
      <c r="S955549" s="33"/>
      <c r="T955549" s="33"/>
    </row>
    <row r="955566" spans="19:20">
      <c r="S955566" s="33"/>
      <c r="T955566" s="33"/>
    </row>
    <row r="955583" spans="19:20">
      <c r="S955583" s="33"/>
      <c r="T955583" s="33"/>
    </row>
    <row r="955600" spans="19:20">
      <c r="S955600" s="33"/>
      <c r="T955600" s="33"/>
    </row>
    <row r="955617" spans="19:20">
      <c r="S955617" s="33"/>
      <c r="T955617" s="33"/>
    </row>
    <row r="955634" spans="19:20">
      <c r="S955634" s="33"/>
      <c r="T955634" s="33"/>
    </row>
    <row r="955651" spans="19:20">
      <c r="S955651" s="33"/>
      <c r="T955651" s="33"/>
    </row>
    <row r="955668" spans="19:20">
      <c r="S955668" s="33"/>
      <c r="T955668" s="33"/>
    </row>
    <row r="955685" spans="19:20">
      <c r="S955685" s="33"/>
      <c r="T955685" s="33"/>
    </row>
    <row r="955702" spans="19:20">
      <c r="S955702" s="33"/>
      <c r="T955702" s="33"/>
    </row>
    <row r="955719" spans="19:20">
      <c r="S955719" s="33"/>
      <c r="T955719" s="33"/>
    </row>
    <row r="955736" spans="19:20">
      <c r="S955736" s="33"/>
      <c r="T955736" s="33"/>
    </row>
    <row r="955753" spans="19:20">
      <c r="S955753" s="33"/>
      <c r="T955753" s="33"/>
    </row>
    <row r="955770" spans="19:20">
      <c r="S955770" s="33"/>
      <c r="T955770" s="33"/>
    </row>
    <row r="955787" spans="19:20">
      <c r="S955787" s="33"/>
      <c r="T955787" s="33"/>
    </row>
    <row r="955804" spans="19:20">
      <c r="S955804" s="33"/>
      <c r="T955804" s="33"/>
    </row>
    <row r="955821" spans="19:20">
      <c r="S955821" s="33"/>
      <c r="T955821" s="33"/>
    </row>
    <row r="955838" spans="19:20">
      <c r="S955838" s="33"/>
      <c r="T955838" s="33"/>
    </row>
    <row r="955855" spans="19:20">
      <c r="S955855" s="33"/>
      <c r="T955855" s="33"/>
    </row>
    <row r="955872" spans="19:20">
      <c r="S955872" s="33"/>
      <c r="T955872" s="33"/>
    </row>
    <row r="955889" spans="19:20">
      <c r="S955889" s="33"/>
      <c r="T955889" s="33"/>
    </row>
    <row r="955906" spans="19:20">
      <c r="S955906" s="33"/>
      <c r="T955906" s="33"/>
    </row>
    <row r="955923" spans="19:20">
      <c r="S955923" s="33"/>
      <c r="T955923" s="33"/>
    </row>
    <row r="955940" spans="19:20">
      <c r="S955940" s="33"/>
      <c r="T955940" s="33"/>
    </row>
    <row r="955957" spans="19:20">
      <c r="S955957" s="33"/>
      <c r="T955957" s="33"/>
    </row>
    <row r="955974" spans="19:20">
      <c r="S955974" s="33"/>
      <c r="T955974" s="33"/>
    </row>
    <row r="955991" spans="19:20">
      <c r="S955991" s="33"/>
      <c r="T955991" s="33"/>
    </row>
    <row r="956008" spans="19:20">
      <c r="S956008" s="33"/>
      <c r="T956008" s="33"/>
    </row>
    <row r="956025" spans="19:20">
      <c r="S956025" s="33"/>
      <c r="T956025" s="33"/>
    </row>
    <row r="956042" spans="19:20">
      <c r="S956042" s="33"/>
      <c r="T956042" s="33"/>
    </row>
    <row r="956059" spans="19:20">
      <c r="S956059" s="33"/>
      <c r="T956059" s="33"/>
    </row>
    <row r="956076" spans="19:20">
      <c r="S956076" s="33"/>
      <c r="T956076" s="33"/>
    </row>
    <row r="956093" spans="19:20">
      <c r="S956093" s="33"/>
      <c r="T956093" s="33"/>
    </row>
    <row r="956110" spans="19:20">
      <c r="S956110" s="33"/>
      <c r="T956110" s="33"/>
    </row>
    <row r="956127" spans="19:20">
      <c r="S956127" s="33"/>
      <c r="T956127" s="33"/>
    </row>
    <row r="956144" spans="19:20">
      <c r="S956144" s="33"/>
      <c r="T956144" s="33"/>
    </row>
    <row r="956161" spans="19:20">
      <c r="S956161" s="33"/>
      <c r="T956161" s="33"/>
    </row>
    <row r="956178" spans="19:20">
      <c r="S956178" s="33"/>
      <c r="T956178" s="33"/>
    </row>
    <row r="956195" spans="19:20">
      <c r="S956195" s="33"/>
      <c r="T956195" s="33"/>
    </row>
    <row r="956212" spans="19:20">
      <c r="S956212" s="33"/>
      <c r="T956212" s="33"/>
    </row>
    <row r="956229" spans="19:20">
      <c r="S956229" s="33"/>
      <c r="T956229" s="33"/>
    </row>
    <row r="956246" spans="19:20">
      <c r="S956246" s="33"/>
      <c r="T956246" s="33"/>
    </row>
    <row r="956263" spans="19:20">
      <c r="S956263" s="33"/>
      <c r="T956263" s="33"/>
    </row>
    <row r="956280" spans="19:20">
      <c r="S956280" s="33"/>
      <c r="T956280" s="33"/>
    </row>
    <row r="956297" spans="19:20">
      <c r="S956297" s="33"/>
      <c r="T956297" s="33"/>
    </row>
    <row r="956314" spans="19:20">
      <c r="S956314" s="33"/>
      <c r="T956314" s="33"/>
    </row>
    <row r="956331" spans="19:20">
      <c r="S956331" s="33"/>
      <c r="T956331" s="33"/>
    </row>
    <row r="956348" spans="19:20">
      <c r="S956348" s="33"/>
      <c r="T956348" s="33"/>
    </row>
    <row r="956365" spans="19:20">
      <c r="S956365" s="33"/>
      <c r="T956365" s="33"/>
    </row>
    <row r="956382" spans="19:20">
      <c r="S956382" s="33"/>
      <c r="T956382" s="33"/>
    </row>
    <row r="956399" spans="19:20">
      <c r="S956399" s="33"/>
      <c r="T956399" s="33"/>
    </row>
    <row r="956416" spans="19:20">
      <c r="S956416" s="33"/>
      <c r="T956416" s="33"/>
    </row>
    <row r="956433" spans="19:20">
      <c r="S956433" s="33"/>
      <c r="T956433" s="33"/>
    </row>
    <row r="956450" spans="19:20">
      <c r="S956450" s="33"/>
      <c r="T956450" s="33"/>
    </row>
    <row r="956467" spans="19:20">
      <c r="S956467" s="33"/>
      <c r="T956467" s="33"/>
    </row>
    <row r="956484" spans="19:20">
      <c r="S956484" s="33"/>
      <c r="T956484" s="33"/>
    </row>
    <row r="956501" spans="19:20">
      <c r="S956501" s="33"/>
      <c r="T956501" s="33"/>
    </row>
    <row r="956518" spans="19:20">
      <c r="S956518" s="33"/>
      <c r="T956518" s="33"/>
    </row>
    <row r="956535" spans="19:20">
      <c r="S956535" s="33"/>
      <c r="T956535" s="33"/>
    </row>
    <row r="956552" spans="19:20">
      <c r="S956552" s="33"/>
      <c r="T956552" s="33"/>
    </row>
    <row r="956569" spans="19:20">
      <c r="S956569" s="33"/>
      <c r="T956569" s="33"/>
    </row>
    <row r="956586" spans="19:20">
      <c r="S956586" s="33"/>
      <c r="T956586" s="33"/>
    </row>
    <row r="956603" spans="19:20">
      <c r="S956603" s="33"/>
      <c r="T956603" s="33"/>
    </row>
    <row r="956620" spans="19:20">
      <c r="S956620" s="33"/>
      <c r="T956620" s="33"/>
    </row>
    <row r="956637" spans="19:20">
      <c r="S956637" s="33"/>
      <c r="T956637" s="33"/>
    </row>
    <row r="956654" spans="19:20">
      <c r="S956654" s="33"/>
      <c r="T956654" s="33"/>
    </row>
    <row r="956671" spans="19:20">
      <c r="S956671" s="33"/>
      <c r="T956671" s="33"/>
    </row>
    <row r="956688" spans="19:20">
      <c r="S956688" s="33"/>
      <c r="T956688" s="33"/>
    </row>
    <row r="956705" spans="19:20">
      <c r="S956705" s="33"/>
      <c r="T956705" s="33"/>
    </row>
    <row r="956722" spans="19:20">
      <c r="S956722" s="33"/>
      <c r="T956722" s="33"/>
    </row>
    <row r="956739" spans="19:20">
      <c r="S956739" s="33"/>
      <c r="T956739" s="33"/>
    </row>
    <row r="956756" spans="19:20">
      <c r="S956756" s="33"/>
      <c r="T956756" s="33"/>
    </row>
    <row r="956773" spans="19:20">
      <c r="S956773" s="33"/>
      <c r="T956773" s="33"/>
    </row>
    <row r="956790" spans="19:20">
      <c r="S956790" s="33"/>
      <c r="T956790" s="33"/>
    </row>
    <row r="956807" spans="19:20">
      <c r="S956807" s="33"/>
      <c r="T956807" s="33"/>
    </row>
    <row r="956824" spans="19:20">
      <c r="S956824" s="33"/>
      <c r="T956824" s="33"/>
    </row>
    <row r="956841" spans="19:20">
      <c r="S956841" s="33"/>
      <c r="T956841" s="33"/>
    </row>
    <row r="956858" spans="19:20">
      <c r="S956858" s="33"/>
      <c r="T956858" s="33"/>
    </row>
    <row r="956875" spans="19:20">
      <c r="S956875" s="33"/>
      <c r="T956875" s="33"/>
    </row>
    <row r="956892" spans="19:20">
      <c r="S956892" s="33"/>
      <c r="T956892" s="33"/>
    </row>
    <row r="956909" spans="19:20">
      <c r="S956909" s="33"/>
      <c r="T956909" s="33"/>
    </row>
    <row r="956926" spans="19:20">
      <c r="S956926" s="33"/>
      <c r="T956926" s="33"/>
    </row>
    <row r="956943" spans="19:20">
      <c r="S956943" s="33"/>
      <c r="T956943" s="33"/>
    </row>
    <row r="956960" spans="19:20">
      <c r="S956960" s="33"/>
      <c r="T956960" s="33"/>
    </row>
    <row r="956977" spans="19:20">
      <c r="S956977" s="33"/>
      <c r="T956977" s="33"/>
    </row>
    <row r="956994" spans="19:20">
      <c r="S956994" s="33"/>
      <c r="T956994" s="33"/>
    </row>
    <row r="957011" spans="19:20">
      <c r="S957011" s="33"/>
      <c r="T957011" s="33"/>
    </row>
    <row r="957028" spans="19:20">
      <c r="S957028" s="33"/>
      <c r="T957028" s="33"/>
    </row>
    <row r="957045" spans="19:20">
      <c r="S957045" s="33"/>
      <c r="T957045" s="33"/>
    </row>
    <row r="957062" spans="19:20">
      <c r="S957062" s="33"/>
      <c r="T957062" s="33"/>
    </row>
    <row r="957079" spans="19:20">
      <c r="S957079" s="33"/>
      <c r="T957079" s="33"/>
    </row>
    <row r="957096" spans="19:20">
      <c r="S957096" s="33"/>
      <c r="T957096" s="33"/>
    </row>
    <row r="957113" spans="19:20">
      <c r="S957113" s="33"/>
      <c r="T957113" s="33"/>
    </row>
    <row r="957130" spans="19:20">
      <c r="S957130" s="33"/>
      <c r="T957130" s="33"/>
    </row>
    <row r="957147" spans="19:20">
      <c r="S957147" s="33"/>
      <c r="T957147" s="33"/>
    </row>
    <row r="957164" spans="19:20">
      <c r="S957164" s="33"/>
      <c r="T957164" s="33"/>
    </row>
    <row r="957181" spans="19:20">
      <c r="S957181" s="33"/>
      <c r="T957181" s="33"/>
    </row>
    <row r="957198" spans="19:20">
      <c r="S957198" s="33"/>
      <c r="T957198" s="33"/>
    </row>
    <row r="957215" spans="19:20">
      <c r="S957215" s="33"/>
      <c r="T957215" s="33"/>
    </row>
    <row r="957232" spans="19:20">
      <c r="S957232" s="33"/>
      <c r="T957232" s="33"/>
    </row>
    <row r="957249" spans="19:20">
      <c r="S957249" s="33"/>
      <c r="T957249" s="33"/>
    </row>
    <row r="957266" spans="19:20">
      <c r="S957266" s="33"/>
      <c r="T957266" s="33"/>
    </row>
    <row r="957283" spans="19:20">
      <c r="S957283" s="33"/>
      <c r="T957283" s="33"/>
    </row>
    <row r="957300" spans="19:20">
      <c r="S957300" s="33"/>
      <c r="T957300" s="33"/>
    </row>
    <row r="957317" spans="19:20">
      <c r="S957317" s="33"/>
      <c r="T957317" s="33"/>
    </row>
    <row r="957334" spans="19:20">
      <c r="S957334" s="33"/>
      <c r="T957334" s="33"/>
    </row>
    <row r="957351" spans="19:20">
      <c r="S957351" s="33"/>
      <c r="T957351" s="33"/>
    </row>
    <row r="957368" spans="19:20">
      <c r="S957368" s="33"/>
      <c r="T957368" s="33"/>
    </row>
    <row r="957385" spans="19:20">
      <c r="S957385" s="33"/>
      <c r="T957385" s="33"/>
    </row>
    <row r="957402" spans="19:20">
      <c r="S957402" s="33"/>
      <c r="T957402" s="33"/>
    </row>
    <row r="957419" spans="19:20">
      <c r="S957419" s="33"/>
      <c r="T957419" s="33"/>
    </row>
    <row r="957436" spans="19:20">
      <c r="S957436" s="33"/>
      <c r="T957436" s="33"/>
    </row>
    <row r="957453" spans="19:20">
      <c r="S957453" s="33"/>
      <c r="T957453" s="33"/>
    </row>
    <row r="957470" spans="19:20">
      <c r="S957470" s="33"/>
      <c r="T957470" s="33"/>
    </row>
    <row r="957487" spans="19:20">
      <c r="S957487" s="33"/>
      <c r="T957487" s="33"/>
    </row>
    <row r="957504" spans="19:20">
      <c r="S957504" s="33"/>
      <c r="T957504" s="33"/>
    </row>
    <row r="957521" spans="19:20">
      <c r="S957521" s="33"/>
      <c r="T957521" s="33"/>
    </row>
    <row r="957538" spans="19:20">
      <c r="S957538" s="33"/>
      <c r="T957538" s="33"/>
    </row>
    <row r="957555" spans="19:20">
      <c r="S957555" s="33"/>
      <c r="T957555" s="33"/>
    </row>
    <row r="957572" spans="19:20">
      <c r="S957572" s="33"/>
      <c r="T957572" s="33"/>
    </row>
    <row r="957589" spans="19:20">
      <c r="S957589" s="33"/>
      <c r="T957589" s="33"/>
    </row>
    <row r="957606" spans="19:20">
      <c r="S957606" s="33"/>
      <c r="T957606" s="33"/>
    </row>
    <row r="957623" spans="19:20">
      <c r="S957623" s="33"/>
      <c r="T957623" s="33"/>
    </row>
    <row r="957640" spans="19:20">
      <c r="S957640" s="33"/>
      <c r="T957640" s="33"/>
    </row>
    <row r="957657" spans="19:20">
      <c r="S957657" s="33"/>
      <c r="T957657" s="33"/>
    </row>
    <row r="957674" spans="19:20">
      <c r="S957674" s="33"/>
      <c r="T957674" s="33"/>
    </row>
    <row r="957691" spans="19:20">
      <c r="S957691" s="33"/>
      <c r="T957691" s="33"/>
    </row>
    <row r="957708" spans="19:20">
      <c r="S957708" s="33"/>
      <c r="T957708" s="33"/>
    </row>
    <row r="957725" spans="19:20">
      <c r="S957725" s="33"/>
      <c r="T957725" s="33"/>
    </row>
    <row r="957742" spans="19:20">
      <c r="S957742" s="33"/>
      <c r="T957742" s="33"/>
    </row>
    <row r="957759" spans="19:20">
      <c r="S957759" s="33"/>
      <c r="T957759" s="33"/>
    </row>
    <row r="957776" spans="19:20">
      <c r="S957776" s="33"/>
      <c r="T957776" s="33"/>
    </row>
    <row r="957793" spans="19:20">
      <c r="S957793" s="33"/>
      <c r="T957793" s="33"/>
    </row>
    <row r="957810" spans="19:20">
      <c r="S957810" s="33"/>
      <c r="T957810" s="33"/>
    </row>
    <row r="957827" spans="19:20">
      <c r="S957827" s="33"/>
      <c r="T957827" s="33"/>
    </row>
    <row r="957844" spans="19:20">
      <c r="S957844" s="33"/>
      <c r="T957844" s="33"/>
    </row>
    <row r="957861" spans="19:20">
      <c r="S957861" s="33"/>
      <c r="T957861" s="33"/>
    </row>
    <row r="957878" spans="19:20">
      <c r="S957878" s="33"/>
      <c r="T957878" s="33"/>
    </row>
    <row r="957895" spans="19:20">
      <c r="S957895" s="33"/>
      <c r="T957895" s="33"/>
    </row>
    <row r="957912" spans="19:20">
      <c r="S957912" s="33"/>
      <c r="T957912" s="33"/>
    </row>
    <row r="957929" spans="19:20">
      <c r="S957929" s="33"/>
      <c r="T957929" s="33"/>
    </row>
    <row r="957946" spans="19:20">
      <c r="S957946" s="33"/>
      <c r="T957946" s="33"/>
    </row>
    <row r="957963" spans="19:20">
      <c r="S957963" s="33"/>
      <c r="T957963" s="33"/>
    </row>
    <row r="957980" spans="19:20">
      <c r="S957980" s="33"/>
      <c r="T957980" s="33"/>
    </row>
    <row r="957997" spans="19:20">
      <c r="S957997" s="33"/>
      <c r="T957997" s="33"/>
    </row>
    <row r="958014" spans="19:20">
      <c r="S958014" s="33"/>
      <c r="T958014" s="33"/>
    </row>
    <row r="958031" spans="19:20">
      <c r="S958031" s="33"/>
      <c r="T958031" s="33"/>
    </row>
    <row r="958048" spans="19:20">
      <c r="S958048" s="33"/>
      <c r="T958048" s="33"/>
    </row>
    <row r="958065" spans="19:20">
      <c r="S958065" s="33"/>
      <c r="T958065" s="33"/>
    </row>
    <row r="958082" spans="19:20">
      <c r="S958082" s="33"/>
      <c r="T958082" s="33"/>
    </row>
    <row r="958099" spans="19:20">
      <c r="S958099" s="33"/>
      <c r="T958099" s="33"/>
    </row>
    <row r="958116" spans="19:20">
      <c r="S958116" s="33"/>
      <c r="T958116" s="33"/>
    </row>
    <row r="958133" spans="19:20">
      <c r="S958133" s="33"/>
      <c r="T958133" s="33"/>
    </row>
    <row r="958150" spans="19:20">
      <c r="S958150" s="33"/>
      <c r="T958150" s="33"/>
    </row>
    <row r="958167" spans="19:20">
      <c r="S958167" s="33"/>
      <c r="T958167" s="33"/>
    </row>
    <row r="958184" spans="19:20">
      <c r="S958184" s="33"/>
      <c r="T958184" s="33"/>
    </row>
    <row r="958201" spans="19:20">
      <c r="S958201" s="33"/>
      <c r="T958201" s="33"/>
    </row>
    <row r="958218" spans="19:20">
      <c r="S958218" s="33"/>
      <c r="T958218" s="33"/>
    </row>
    <row r="958235" spans="19:20">
      <c r="S958235" s="33"/>
      <c r="T958235" s="33"/>
    </row>
    <row r="958252" spans="19:20">
      <c r="S958252" s="33"/>
      <c r="T958252" s="33"/>
    </row>
    <row r="958269" spans="19:20">
      <c r="S958269" s="33"/>
      <c r="T958269" s="33"/>
    </row>
    <row r="958286" spans="19:20">
      <c r="S958286" s="33"/>
      <c r="T958286" s="33"/>
    </row>
    <row r="958303" spans="19:20">
      <c r="S958303" s="33"/>
      <c r="T958303" s="33"/>
    </row>
    <row r="958320" spans="19:20">
      <c r="S958320" s="33"/>
      <c r="T958320" s="33"/>
    </row>
    <row r="958337" spans="19:20">
      <c r="S958337" s="33"/>
      <c r="T958337" s="33"/>
    </row>
    <row r="958354" spans="19:20">
      <c r="S958354" s="33"/>
      <c r="T958354" s="33"/>
    </row>
    <row r="958371" spans="19:20">
      <c r="S958371" s="33"/>
      <c r="T958371" s="33"/>
    </row>
    <row r="958388" spans="19:20">
      <c r="S958388" s="33"/>
      <c r="T958388" s="33"/>
    </row>
    <row r="958405" spans="19:20">
      <c r="S958405" s="33"/>
      <c r="T958405" s="33"/>
    </row>
    <row r="958422" spans="19:20">
      <c r="S958422" s="33"/>
      <c r="T958422" s="33"/>
    </row>
    <row r="958439" spans="19:20">
      <c r="S958439" s="33"/>
      <c r="T958439" s="33"/>
    </row>
    <row r="958456" spans="19:20">
      <c r="S958456" s="33"/>
      <c r="T958456" s="33"/>
    </row>
    <row r="958473" spans="19:20">
      <c r="S958473" s="33"/>
      <c r="T958473" s="33"/>
    </row>
    <row r="958490" spans="19:20">
      <c r="S958490" s="33"/>
      <c r="T958490" s="33"/>
    </row>
    <row r="958507" spans="19:20">
      <c r="S958507" s="33"/>
      <c r="T958507" s="33"/>
    </row>
    <row r="958524" spans="19:20">
      <c r="S958524" s="33"/>
      <c r="T958524" s="33"/>
    </row>
    <row r="958541" spans="19:20">
      <c r="S958541" s="33"/>
      <c r="T958541" s="33"/>
    </row>
    <row r="958558" spans="19:20">
      <c r="S958558" s="33"/>
      <c r="T958558" s="33"/>
    </row>
    <row r="958575" spans="19:20">
      <c r="S958575" s="33"/>
      <c r="T958575" s="33"/>
    </row>
    <row r="958592" spans="19:20">
      <c r="S958592" s="33"/>
      <c r="T958592" s="33"/>
    </row>
    <row r="958609" spans="19:20">
      <c r="S958609" s="33"/>
      <c r="T958609" s="33"/>
    </row>
    <row r="958626" spans="19:20">
      <c r="S958626" s="33"/>
      <c r="T958626" s="33"/>
    </row>
    <row r="958643" spans="19:20">
      <c r="S958643" s="33"/>
      <c r="T958643" s="33"/>
    </row>
    <row r="958660" spans="19:20">
      <c r="S958660" s="33"/>
      <c r="T958660" s="33"/>
    </row>
    <row r="958677" spans="19:20">
      <c r="S958677" s="33"/>
      <c r="T958677" s="33"/>
    </row>
    <row r="958694" spans="19:20">
      <c r="S958694" s="33"/>
      <c r="T958694" s="33"/>
    </row>
    <row r="958711" spans="19:20">
      <c r="S958711" s="33"/>
      <c r="T958711" s="33"/>
    </row>
    <row r="958728" spans="19:20">
      <c r="S958728" s="33"/>
      <c r="T958728" s="33"/>
    </row>
    <row r="958745" spans="19:20">
      <c r="S958745" s="33"/>
      <c r="T958745" s="33"/>
    </row>
    <row r="958762" spans="19:20">
      <c r="S958762" s="33"/>
      <c r="T958762" s="33"/>
    </row>
    <row r="958779" spans="19:20">
      <c r="S958779" s="33"/>
      <c r="T958779" s="33"/>
    </row>
    <row r="958796" spans="19:20">
      <c r="S958796" s="33"/>
      <c r="T958796" s="33"/>
    </row>
    <row r="958813" spans="19:20">
      <c r="S958813" s="33"/>
      <c r="T958813" s="33"/>
    </row>
    <row r="958830" spans="19:20">
      <c r="S958830" s="33"/>
      <c r="T958830" s="33"/>
    </row>
    <row r="958847" spans="19:20">
      <c r="S958847" s="33"/>
      <c r="T958847" s="33"/>
    </row>
    <row r="958864" spans="19:20">
      <c r="S958864" s="33"/>
      <c r="T958864" s="33"/>
    </row>
    <row r="958881" spans="19:20">
      <c r="S958881" s="33"/>
      <c r="T958881" s="33"/>
    </row>
    <row r="958898" spans="19:20">
      <c r="S958898" s="33"/>
      <c r="T958898" s="33"/>
    </row>
    <row r="958915" spans="19:20">
      <c r="S958915" s="33"/>
      <c r="T958915" s="33"/>
    </row>
    <row r="958932" spans="19:20">
      <c r="S958932" s="33"/>
      <c r="T958932" s="33"/>
    </row>
    <row r="958949" spans="19:20">
      <c r="S958949" s="33"/>
      <c r="T958949" s="33"/>
    </row>
    <row r="958966" spans="19:20">
      <c r="S958966" s="33"/>
      <c r="T958966" s="33"/>
    </row>
    <row r="958983" spans="19:20">
      <c r="S958983" s="33"/>
      <c r="T958983" s="33"/>
    </row>
    <row r="959000" spans="19:20">
      <c r="S959000" s="33"/>
      <c r="T959000" s="33"/>
    </row>
    <row r="959017" spans="19:20">
      <c r="S959017" s="33"/>
      <c r="T959017" s="33"/>
    </row>
    <row r="959034" spans="19:20">
      <c r="S959034" s="33"/>
      <c r="T959034" s="33"/>
    </row>
    <row r="959051" spans="19:20">
      <c r="S959051" s="33"/>
      <c r="T959051" s="33"/>
    </row>
    <row r="959068" spans="19:20">
      <c r="S959068" s="33"/>
      <c r="T959068" s="33"/>
    </row>
    <row r="959085" spans="19:20">
      <c r="S959085" s="33"/>
      <c r="T959085" s="33"/>
    </row>
    <row r="959102" spans="19:20">
      <c r="S959102" s="33"/>
      <c r="T959102" s="33"/>
    </row>
    <row r="959119" spans="19:20">
      <c r="S959119" s="33"/>
      <c r="T959119" s="33"/>
    </row>
    <row r="959136" spans="19:20">
      <c r="S959136" s="33"/>
      <c r="T959136" s="33"/>
    </row>
    <row r="959153" spans="19:20">
      <c r="S959153" s="33"/>
      <c r="T959153" s="33"/>
    </row>
    <row r="959170" spans="19:20">
      <c r="S959170" s="33"/>
      <c r="T959170" s="33"/>
    </row>
    <row r="959187" spans="19:20">
      <c r="S959187" s="33"/>
      <c r="T959187" s="33"/>
    </row>
    <row r="959204" spans="19:20">
      <c r="S959204" s="33"/>
      <c r="T959204" s="33"/>
    </row>
    <row r="959221" spans="19:20">
      <c r="S959221" s="33"/>
      <c r="T959221" s="33"/>
    </row>
    <row r="959238" spans="19:20">
      <c r="S959238" s="33"/>
      <c r="T959238" s="33"/>
    </row>
    <row r="959255" spans="19:20">
      <c r="S959255" s="33"/>
      <c r="T959255" s="33"/>
    </row>
    <row r="959272" spans="19:20">
      <c r="S959272" s="33"/>
      <c r="T959272" s="33"/>
    </row>
    <row r="959289" spans="19:20">
      <c r="S959289" s="33"/>
      <c r="T959289" s="33"/>
    </row>
    <row r="959306" spans="19:20">
      <c r="S959306" s="33"/>
      <c r="T959306" s="33"/>
    </row>
    <row r="959323" spans="19:20">
      <c r="S959323" s="33"/>
      <c r="T959323" s="33"/>
    </row>
    <row r="959340" spans="19:20">
      <c r="S959340" s="33"/>
      <c r="T959340" s="33"/>
    </row>
    <row r="959357" spans="19:20">
      <c r="S959357" s="33"/>
      <c r="T959357" s="33"/>
    </row>
    <row r="959374" spans="19:20">
      <c r="S959374" s="33"/>
      <c r="T959374" s="33"/>
    </row>
    <row r="959391" spans="19:20">
      <c r="S959391" s="33"/>
      <c r="T959391" s="33"/>
    </row>
    <row r="959408" spans="19:20">
      <c r="S959408" s="33"/>
      <c r="T959408" s="33"/>
    </row>
    <row r="959425" spans="19:20">
      <c r="S959425" s="33"/>
      <c r="T959425" s="33"/>
    </row>
    <row r="959442" spans="19:20">
      <c r="S959442" s="33"/>
      <c r="T959442" s="33"/>
    </row>
    <row r="959459" spans="19:20">
      <c r="S959459" s="33"/>
      <c r="T959459" s="33"/>
    </row>
    <row r="959476" spans="19:20">
      <c r="S959476" s="33"/>
      <c r="T959476" s="33"/>
    </row>
    <row r="959493" spans="19:20">
      <c r="S959493" s="33"/>
      <c r="T959493" s="33"/>
    </row>
    <row r="959510" spans="19:20">
      <c r="S959510" s="33"/>
      <c r="T959510" s="33"/>
    </row>
    <row r="959527" spans="19:20">
      <c r="S959527" s="33"/>
      <c r="T959527" s="33"/>
    </row>
    <row r="959544" spans="19:20">
      <c r="S959544" s="33"/>
      <c r="T959544" s="33"/>
    </row>
    <row r="959561" spans="19:20">
      <c r="S959561" s="33"/>
      <c r="T959561" s="33"/>
    </row>
    <row r="959578" spans="19:20">
      <c r="S959578" s="33"/>
      <c r="T959578" s="33"/>
    </row>
    <row r="959595" spans="19:20">
      <c r="S959595" s="33"/>
      <c r="T959595" s="33"/>
    </row>
    <row r="959612" spans="19:20">
      <c r="S959612" s="33"/>
      <c r="T959612" s="33"/>
    </row>
    <row r="959629" spans="19:20">
      <c r="S959629" s="33"/>
      <c r="T959629" s="33"/>
    </row>
    <row r="959646" spans="19:20">
      <c r="S959646" s="33"/>
      <c r="T959646" s="33"/>
    </row>
    <row r="959663" spans="19:20">
      <c r="S959663" s="33"/>
      <c r="T959663" s="33"/>
    </row>
    <row r="959680" spans="19:20">
      <c r="S959680" s="33"/>
      <c r="T959680" s="33"/>
    </row>
    <row r="959697" spans="19:20">
      <c r="S959697" s="33"/>
      <c r="T959697" s="33"/>
    </row>
    <row r="959714" spans="19:20">
      <c r="S959714" s="33"/>
      <c r="T959714" s="33"/>
    </row>
    <row r="959731" spans="19:20">
      <c r="S959731" s="33"/>
      <c r="T959731" s="33"/>
    </row>
    <row r="959748" spans="19:20">
      <c r="S959748" s="33"/>
      <c r="T959748" s="33"/>
    </row>
    <row r="959765" spans="19:20">
      <c r="S959765" s="33"/>
      <c r="T959765" s="33"/>
    </row>
    <row r="959782" spans="19:20">
      <c r="S959782" s="33"/>
      <c r="T959782" s="33"/>
    </row>
    <row r="959799" spans="19:20">
      <c r="S959799" s="33"/>
      <c r="T959799" s="33"/>
    </row>
    <row r="959816" spans="19:20">
      <c r="S959816" s="33"/>
      <c r="T959816" s="33"/>
    </row>
    <row r="959833" spans="19:20">
      <c r="S959833" s="33"/>
      <c r="T959833" s="33"/>
    </row>
    <row r="959850" spans="19:20">
      <c r="S959850" s="33"/>
      <c r="T959850" s="33"/>
    </row>
    <row r="959867" spans="19:20">
      <c r="S959867" s="33"/>
      <c r="T959867" s="33"/>
    </row>
    <row r="959884" spans="19:20">
      <c r="S959884" s="33"/>
      <c r="T959884" s="33"/>
    </row>
    <row r="959901" spans="19:20">
      <c r="S959901" s="33"/>
      <c r="T959901" s="33"/>
    </row>
    <row r="959918" spans="19:20">
      <c r="S959918" s="33"/>
      <c r="T959918" s="33"/>
    </row>
    <row r="959935" spans="19:20">
      <c r="S959935" s="33"/>
      <c r="T959935" s="33"/>
    </row>
    <row r="959952" spans="19:20">
      <c r="S959952" s="33"/>
      <c r="T959952" s="33"/>
    </row>
    <row r="959969" spans="19:20">
      <c r="S959969" s="33"/>
      <c r="T959969" s="33"/>
    </row>
    <row r="959986" spans="19:20">
      <c r="S959986" s="33"/>
      <c r="T959986" s="33"/>
    </row>
    <row r="960003" spans="19:20">
      <c r="S960003" s="33"/>
      <c r="T960003" s="33"/>
    </row>
    <row r="960020" spans="19:20">
      <c r="S960020" s="33"/>
      <c r="T960020" s="33"/>
    </row>
    <row r="960037" spans="19:20">
      <c r="S960037" s="33"/>
      <c r="T960037" s="33"/>
    </row>
    <row r="960054" spans="19:20">
      <c r="S960054" s="33"/>
      <c r="T960054" s="33"/>
    </row>
    <row r="960071" spans="19:20">
      <c r="S960071" s="33"/>
      <c r="T960071" s="33"/>
    </row>
    <row r="960088" spans="19:20">
      <c r="S960088" s="33"/>
      <c r="T960088" s="33"/>
    </row>
    <row r="960105" spans="19:20">
      <c r="S960105" s="33"/>
      <c r="T960105" s="33"/>
    </row>
    <row r="960122" spans="19:20">
      <c r="S960122" s="33"/>
      <c r="T960122" s="33"/>
    </row>
    <row r="960139" spans="19:20">
      <c r="S960139" s="33"/>
      <c r="T960139" s="33"/>
    </row>
    <row r="960156" spans="19:20">
      <c r="S960156" s="33"/>
      <c r="T960156" s="33"/>
    </row>
    <row r="960173" spans="19:20">
      <c r="S960173" s="33"/>
      <c r="T960173" s="33"/>
    </row>
    <row r="960190" spans="19:20">
      <c r="S960190" s="33"/>
      <c r="T960190" s="33"/>
    </row>
    <row r="960207" spans="19:20">
      <c r="S960207" s="33"/>
      <c r="T960207" s="33"/>
    </row>
    <row r="960224" spans="19:20">
      <c r="S960224" s="33"/>
      <c r="T960224" s="33"/>
    </row>
    <row r="960241" spans="19:20">
      <c r="S960241" s="33"/>
      <c r="T960241" s="33"/>
    </row>
    <row r="960258" spans="19:20">
      <c r="S960258" s="33"/>
      <c r="T960258" s="33"/>
    </row>
    <row r="960275" spans="19:20">
      <c r="S960275" s="33"/>
      <c r="T960275" s="33"/>
    </row>
    <row r="960292" spans="19:20">
      <c r="S960292" s="33"/>
      <c r="T960292" s="33"/>
    </row>
    <row r="960309" spans="19:20">
      <c r="S960309" s="33"/>
      <c r="T960309" s="33"/>
    </row>
    <row r="960326" spans="19:20">
      <c r="S960326" s="33"/>
      <c r="T960326" s="33"/>
    </row>
    <row r="960343" spans="19:20">
      <c r="S960343" s="33"/>
      <c r="T960343" s="33"/>
    </row>
    <row r="960360" spans="19:20">
      <c r="S960360" s="33"/>
      <c r="T960360" s="33"/>
    </row>
    <row r="960377" spans="19:20">
      <c r="S960377" s="33"/>
      <c r="T960377" s="33"/>
    </row>
    <row r="960394" spans="19:20">
      <c r="S960394" s="33"/>
      <c r="T960394" s="33"/>
    </row>
    <row r="960411" spans="19:20">
      <c r="S960411" s="33"/>
      <c r="T960411" s="33"/>
    </row>
    <row r="960428" spans="19:20">
      <c r="S960428" s="33"/>
      <c r="T960428" s="33"/>
    </row>
    <row r="960445" spans="19:20">
      <c r="S960445" s="33"/>
      <c r="T960445" s="33"/>
    </row>
    <row r="960462" spans="19:20">
      <c r="S960462" s="33"/>
      <c r="T960462" s="33"/>
    </row>
    <row r="960479" spans="19:20">
      <c r="S960479" s="33"/>
      <c r="T960479" s="33"/>
    </row>
    <row r="960496" spans="19:20">
      <c r="S960496" s="33"/>
      <c r="T960496" s="33"/>
    </row>
    <row r="960513" spans="19:20">
      <c r="S960513" s="33"/>
      <c r="T960513" s="33"/>
    </row>
    <row r="960530" spans="19:20">
      <c r="S960530" s="33"/>
      <c r="T960530" s="33"/>
    </row>
    <row r="960547" spans="19:20">
      <c r="S960547" s="33"/>
      <c r="T960547" s="33"/>
    </row>
    <row r="960564" spans="19:20">
      <c r="S960564" s="33"/>
      <c r="T960564" s="33"/>
    </row>
    <row r="960581" spans="19:20">
      <c r="S960581" s="33"/>
      <c r="T960581" s="33"/>
    </row>
    <row r="960598" spans="19:20">
      <c r="S960598" s="33"/>
      <c r="T960598" s="33"/>
    </row>
    <row r="960615" spans="19:20">
      <c r="S960615" s="33"/>
      <c r="T960615" s="33"/>
    </row>
    <row r="960632" spans="19:20">
      <c r="S960632" s="33"/>
      <c r="T960632" s="33"/>
    </row>
    <row r="960649" spans="19:20">
      <c r="S960649" s="33"/>
      <c r="T960649" s="33"/>
    </row>
    <row r="960666" spans="19:20">
      <c r="S960666" s="33"/>
      <c r="T960666" s="33"/>
    </row>
    <row r="960683" spans="19:20">
      <c r="S960683" s="33"/>
      <c r="T960683" s="33"/>
    </row>
    <row r="960700" spans="19:20">
      <c r="S960700" s="33"/>
      <c r="T960700" s="33"/>
    </row>
    <row r="960717" spans="19:20">
      <c r="S960717" s="33"/>
      <c r="T960717" s="33"/>
    </row>
    <row r="960734" spans="19:20">
      <c r="S960734" s="33"/>
      <c r="T960734" s="33"/>
    </row>
    <row r="960751" spans="19:20">
      <c r="S960751" s="33"/>
      <c r="T960751" s="33"/>
    </row>
    <row r="960768" spans="19:20">
      <c r="S960768" s="33"/>
      <c r="T960768" s="33"/>
    </row>
    <row r="960785" spans="19:20">
      <c r="S960785" s="33"/>
      <c r="T960785" s="33"/>
    </row>
    <row r="960802" spans="19:20">
      <c r="S960802" s="33"/>
      <c r="T960802" s="33"/>
    </row>
    <row r="960819" spans="19:20">
      <c r="S960819" s="33"/>
      <c r="T960819" s="33"/>
    </row>
    <row r="960836" spans="19:20">
      <c r="S960836" s="33"/>
      <c r="T960836" s="33"/>
    </row>
    <row r="960853" spans="19:20">
      <c r="S960853" s="33"/>
      <c r="T960853" s="33"/>
    </row>
    <row r="960870" spans="19:20">
      <c r="S960870" s="33"/>
      <c r="T960870" s="33"/>
    </row>
    <row r="960887" spans="19:20">
      <c r="S960887" s="33"/>
      <c r="T960887" s="33"/>
    </row>
    <row r="960904" spans="19:20">
      <c r="S960904" s="33"/>
      <c r="T960904" s="33"/>
    </row>
    <row r="960921" spans="19:20">
      <c r="S960921" s="33"/>
      <c r="T960921" s="33"/>
    </row>
    <row r="960938" spans="19:20">
      <c r="S960938" s="33"/>
      <c r="T960938" s="33"/>
    </row>
    <row r="960955" spans="19:20">
      <c r="S960955" s="33"/>
      <c r="T960955" s="33"/>
    </row>
    <row r="960972" spans="19:20">
      <c r="S960972" s="33"/>
      <c r="T960972" s="33"/>
    </row>
    <row r="960989" spans="19:20">
      <c r="S960989" s="33"/>
      <c r="T960989" s="33"/>
    </row>
    <row r="961006" spans="19:20">
      <c r="S961006" s="33"/>
      <c r="T961006" s="33"/>
    </row>
    <row r="961023" spans="19:20">
      <c r="S961023" s="33"/>
      <c r="T961023" s="33"/>
    </row>
    <row r="961040" spans="19:20">
      <c r="S961040" s="33"/>
      <c r="T961040" s="33"/>
    </row>
    <row r="961057" spans="19:20">
      <c r="S961057" s="33"/>
      <c r="T961057" s="33"/>
    </row>
    <row r="961074" spans="19:20">
      <c r="S961074" s="33"/>
      <c r="T961074" s="33"/>
    </row>
    <row r="961091" spans="19:20">
      <c r="S961091" s="33"/>
      <c r="T961091" s="33"/>
    </row>
    <row r="961108" spans="19:20">
      <c r="S961108" s="33"/>
      <c r="T961108" s="33"/>
    </row>
    <row r="961125" spans="19:20">
      <c r="S961125" s="33"/>
      <c r="T961125" s="33"/>
    </row>
    <row r="961142" spans="19:20">
      <c r="S961142" s="33"/>
      <c r="T961142" s="33"/>
    </row>
    <row r="961159" spans="19:20">
      <c r="S961159" s="33"/>
      <c r="T961159" s="33"/>
    </row>
    <row r="961176" spans="19:20">
      <c r="S961176" s="33"/>
      <c r="T961176" s="33"/>
    </row>
    <row r="961193" spans="19:20">
      <c r="S961193" s="33"/>
      <c r="T961193" s="33"/>
    </row>
    <row r="961210" spans="19:20">
      <c r="S961210" s="33"/>
      <c r="T961210" s="33"/>
    </row>
    <row r="961227" spans="19:20">
      <c r="S961227" s="33"/>
      <c r="T961227" s="33"/>
    </row>
    <row r="961244" spans="19:20">
      <c r="S961244" s="33"/>
      <c r="T961244" s="33"/>
    </row>
    <row r="961261" spans="19:20">
      <c r="S961261" s="33"/>
      <c r="T961261" s="33"/>
    </row>
    <row r="961278" spans="19:20">
      <c r="S961278" s="33"/>
      <c r="T961278" s="33"/>
    </row>
    <row r="961295" spans="19:20">
      <c r="S961295" s="33"/>
      <c r="T961295" s="33"/>
    </row>
    <row r="961312" spans="19:20">
      <c r="S961312" s="33"/>
      <c r="T961312" s="33"/>
    </row>
    <row r="961329" spans="19:20">
      <c r="S961329" s="33"/>
      <c r="T961329" s="33"/>
    </row>
    <row r="961346" spans="19:20">
      <c r="S961346" s="33"/>
      <c r="T961346" s="33"/>
    </row>
    <row r="961363" spans="19:20">
      <c r="S961363" s="33"/>
      <c r="T961363" s="33"/>
    </row>
    <row r="961380" spans="19:20">
      <c r="S961380" s="33"/>
      <c r="T961380" s="33"/>
    </row>
    <row r="961397" spans="19:20">
      <c r="S961397" s="33"/>
      <c r="T961397" s="33"/>
    </row>
    <row r="961414" spans="19:20">
      <c r="S961414" s="33"/>
      <c r="T961414" s="33"/>
    </row>
    <row r="961431" spans="19:20">
      <c r="S961431" s="33"/>
      <c r="T961431" s="33"/>
    </row>
    <row r="961448" spans="19:20">
      <c r="S961448" s="33"/>
      <c r="T961448" s="33"/>
    </row>
    <row r="961465" spans="19:20">
      <c r="S961465" s="33"/>
      <c r="T961465" s="33"/>
    </row>
    <row r="961482" spans="19:20">
      <c r="S961482" s="33"/>
      <c r="T961482" s="33"/>
    </row>
    <row r="961499" spans="19:20">
      <c r="S961499" s="33"/>
      <c r="T961499" s="33"/>
    </row>
    <row r="961516" spans="19:20">
      <c r="S961516" s="33"/>
      <c r="T961516" s="33"/>
    </row>
    <row r="961533" spans="19:20">
      <c r="S961533" s="33"/>
      <c r="T961533" s="33"/>
    </row>
    <row r="961550" spans="19:20">
      <c r="S961550" s="33"/>
      <c r="T961550" s="33"/>
    </row>
    <row r="961567" spans="19:20">
      <c r="S961567" s="33"/>
      <c r="T961567" s="33"/>
    </row>
    <row r="961584" spans="19:20">
      <c r="S961584" s="33"/>
      <c r="T961584" s="33"/>
    </row>
    <row r="961601" spans="19:20">
      <c r="S961601" s="33"/>
      <c r="T961601" s="33"/>
    </row>
    <row r="961618" spans="19:20">
      <c r="S961618" s="33"/>
      <c r="T961618" s="33"/>
    </row>
    <row r="961635" spans="19:20">
      <c r="S961635" s="33"/>
      <c r="T961635" s="33"/>
    </row>
    <row r="961652" spans="19:20">
      <c r="S961652" s="33"/>
      <c r="T961652" s="33"/>
    </row>
    <row r="961669" spans="19:20">
      <c r="S961669" s="33"/>
      <c r="T961669" s="33"/>
    </row>
    <row r="961686" spans="19:20">
      <c r="S961686" s="33"/>
      <c r="T961686" s="33"/>
    </row>
    <row r="961703" spans="19:20">
      <c r="S961703" s="33"/>
      <c r="T961703" s="33"/>
    </row>
    <row r="961720" spans="19:20">
      <c r="S961720" s="33"/>
      <c r="T961720" s="33"/>
    </row>
    <row r="961737" spans="19:20">
      <c r="S961737" s="33"/>
      <c r="T961737" s="33"/>
    </row>
    <row r="961754" spans="19:20">
      <c r="S961754" s="33"/>
      <c r="T961754" s="33"/>
    </row>
    <row r="961771" spans="19:20">
      <c r="S961771" s="33"/>
      <c r="T961771" s="33"/>
    </row>
    <row r="961788" spans="19:20">
      <c r="S961788" s="33"/>
      <c r="T961788" s="33"/>
    </row>
    <row r="961805" spans="19:20">
      <c r="S961805" s="33"/>
      <c r="T961805" s="33"/>
    </row>
    <row r="961822" spans="19:20">
      <c r="S961822" s="33"/>
      <c r="T961822" s="33"/>
    </row>
    <row r="961839" spans="19:20">
      <c r="S961839" s="33"/>
      <c r="T961839" s="33"/>
    </row>
    <row r="961856" spans="19:20">
      <c r="S961856" s="33"/>
      <c r="T961856" s="33"/>
    </row>
    <row r="961873" spans="19:20">
      <c r="S961873" s="33"/>
      <c r="T961873" s="33"/>
    </row>
    <row r="961890" spans="19:20">
      <c r="S961890" s="33"/>
      <c r="T961890" s="33"/>
    </row>
    <row r="961907" spans="19:20">
      <c r="S961907" s="33"/>
      <c r="T961907" s="33"/>
    </row>
    <row r="961924" spans="19:20">
      <c r="S961924" s="33"/>
      <c r="T961924" s="33"/>
    </row>
    <row r="961941" spans="19:20">
      <c r="S961941" s="33"/>
      <c r="T961941" s="33"/>
    </row>
    <row r="961958" spans="19:20">
      <c r="S961958" s="33"/>
      <c r="T961958" s="33"/>
    </row>
    <row r="961975" spans="19:20">
      <c r="S961975" s="33"/>
      <c r="T961975" s="33"/>
    </row>
    <row r="961992" spans="19:20">
      <c r="S961992" s="33"/>
      <c r="T961992" s="33"/>
    </row>
    <row r="962009" spans="19:20">
      <c r="S962009" s="33"/>
      <c r="T962009" s="33"/>
    </row>
    <row r="962026" spans="19:20">
      <c r="S962026" s="33"/>
      <c r="T962026" s="33"/>
    </row>
    <row r="962043" spans="19:20">
      <c r="S962043" s="33"/>
      <c r="T962043" s="33"/>
    </row>
    <row r="962060" spans="19:20">
      <c r="S962060" s="33"/>
      <c r="T962060" s="33"/>
    </row>
    <row r="962077" spans="19:20">
      <c r="S962077" s="33"/>
      <c r="T962077" s="33"/>
    </row>
    <row r="962094" spans="19:20">
      <c r="S962094" s="33"/>
      <c r="T962094" s="33"/>
    </row>
    <row r="962111" spans="19:20">
      <c r="S962111" s="33"/>
      <c r="T962111" s="33"/>
    </row>
    <row r="962128" spans="19:20">
      <c r="S962128" s="33"/>
      <c r="T962128" s="33"/>
    </row>
    <row r="962145" spans="19:20">
      <c r="S962145" s="33"/>
      <c r="T962145" s="33"/>
    </row>
    <row r="962162" spans="19:20">
      <c r="S962162" s="33"/>
      <c r="T962162" s="33"/>
    </row>
    <row r="962179" spans="19:20">
      <c r="S962179" s="33"/>
      <c r="T962179" s="33"/>
    </row>
    <row r="962196" spans="19:20">
      <c r="S962196" s="33"/>
      <c r="T962196" s="33"/>
    </row>
    <row r="962213" spans="19:20">
      <c r="S962213" s="33"/>
      <c r="T962213" s="33"/>
    </row>
    <row r="962230" spans="19:20">
      <c r="S962230" s="33"/>
      <c r="T962230" s="33"/>
    </row>
    <row r="962247" spans="19:20">
      <c r="S962247" s="33"/>
      <c r="T962247" s="33"/>
    </row>
    <row r="962264" spans="19:20">
      <c r="S962264" s="33"/>
      <c r="T962264" s="33"/>
    </row>
    <row r="962281" spans="19:20">
      <c r="S962281" s="33"/>
      <c r="T962281" s="33"/>
    </row>
    <row r="962298" spans="19:20">
      <c r="S962298" s="33"/>
      <c r="T962298" s="33"/>
    </row>
    <row r="962315" spans="19:20">
      <c r="S962315" s="33"/>
      <c r="T962315" s="33"/>
    </row>
    <row r="962332" spans="19:20">
      <c r="S962332" s="33"/>
      <c r="T962332" s="33"/>
    </row>
    <row r="962349" spans="19:20">
      <c r="S962349" s="33"/>
      <c r="T962349" s="33"/>
    </row>
    <row r="962366" spans="19:20">
      <c r="S962366" s="33"/>
      <c r="T962366" s="33"/>
    </row>
    <row r="962383" spans="19:20">
      <c r="S962383" s="33"/>
      <c r="T962383" s="33"/>
    </row>
    <row r="962400" spans="19:20">
      <c r="S962400" s="33"/>
      <c r="T962400" s="33"/>
    </row>
    <row r="962417" spans="19:20">
      <c r="S962417" s="33"/>
      <c r="T962417" s="33"/>
    </row>
    <row r="962434" spans="19:20">
      <c r="S962434" s="33"/>
      <c r="T962434" s="33"/>
    </row>
    <row r="962451" spans="19:20">
      <c r="S962451" s="33"/>
      <c r="T962451" s="33"/>
    </row>
    <row r="962468" spans="19:20">
      <c r="S962468" s="33"/>
      <c r="T962468" s="33"/>
    </row>
    <row r="962485" spans="19:20">
      <c r="S962485" s="33"/>
      <c r="T962485" s="33"/>
    </row>
    <row r="962502" spans="19:20">
      <c r="S962502" s="33"/>
      <c r="T962502" s="33"/>
    </row>
    <row r="962519" spans="19:20">
      <c r="S962519" s="33"/>
      <c r="T962519" s="33"/>
    </row>
    <row r="962536" spans="19:20">
      <c r="S962536" s="33"/>
      <c r="T962536" s="33"/>
    </row>
    <row r="962553" spans="19:20">
      <c r="S962553" s="33"/>
      <c r="T962553" s="33"/>
    </row>
    <row r="962570" spans="19:20">
      <c r="S962570" s="33"/>
      <c r="T962570" s="33"/>
    </row>
    <row r="962587" spans="19:20">
      <c r="S962587" s="33"/>
      <c r="T962587" s="33"/>
    </row>
    <row r="962604" spans="19:20">
      <c r="S962604" s="33"/>
      <c r="T962604" s="33"/>
    </row>
    <row r="962621" spans="19:20">
      <c r="S962621" s="33"/>
      <c r="T962621" s="33"/>
    </row>
    <row r="962638" spans="19:20">
      <c r="S962638" s="33"/>
      <c r="T962638" s="33"/>
    </row>
    <row r="962655" spans="19:20">
      <c r="S962655" s="33"/>
      <c r="T962655" s="33"/>
    </row>
    <row r="962672" spans="19:20">
      <c r="S962672" s="33"/>
      <c r="T962672" s="33"/>
    </row>
    <row r="962689" spans="19:20">
      <c r="S962689" s="33"/>
      <c r="T962689" s="33"/>
    </row>
    <row r="962706" spans="19:20">
      <c r="S962706" s="33"/>
      <c r="T962706" s="33"/>
    </row>
    <row r="962723" spans="19:20">
      <c r="S962723" s="33"/>
      <c r="T962723" s="33"/>
    </row>
    <row r="962740" spans="19:20">
      <c r="S962740" s="33"/>
      <c r="T962740" s="33"/>
    </row>
    <row r="962757" spans="19:20">
      <c r="S962757" s="33"/>
      <c r="T962757" s="33"/>
    </row>
    <row r="962774" spans="19:20">
      <c r="S962774" s="33"/>
      <c r="T962774" s="33"/>
    </row>
    <row r="962791" spans="19:20">
      <c r="S962791" s="33"/>
      <c r="T962791" s="33"/>
    </row>
    <row r="962808" spans="19:20">
      <c r="S962808" s="33"/>
      <c r="T962808" s="33"/>
    </row>
    <row r="962825" spans="19:20">
      <c r="S962825" s="33"/>
      <c r="T962825" s="33"/>
    </row>
    <row r="962842" spans="19:20">
      <c r="S962842" s="33"/>
      <c r="T962842" s="33"/>
    </row>
    <row r="962859" spans="19:20">
      <c r="S962859" s="33"/>
      <c r="T962859" s="33"/>
    </row>
    <row r="962876" spans="19:20">
      <c r="S962876" s="33"/>
      <c r="T962876" s="33"/>
    </row>
    <row r="962893" spans="19:20">
      <c r="S962893" s="33"/>
      <c r="T962893" s="33"/>
    </row>
    <row r="962910" spans="19:20">
      <c r="S962910" s="33"/>
      <c r="T962910" s="33"/>
    </row>
    <row r="962927" spans="19:20">
      <c r="S962927" s="33"/>
      <c r="T962927" s="33"/>
    </row>
    <row r="962944" spans="19:20">
      <c r="S962944" s="33"/>
      <c r="T962944" s="33"/>
    </row>
    <row r="962961" spans="19:20">
      <c r="S962961" s="33"/>
      <c r="T962961" s="33"/>
    </row>
    <row r="962978" spans="19:20">
      <c r="S962978" s="33"/>
      <c r="T962978" s="33"/>
    </row>
    <row r="962995" spans="19:20">
      <c r="S962995" s="33"/>
      <c r="T962995" s="33"/>
    </row>
    <row r="963012" spans="19:20">
      <c r="S963012" s="33"/>
      <c r="T963012" s="33"/>
    </row>
    <row r="963029" spans="19:20">
      <c r="S963029" s="33"/>
      <c r="T963029" s="33"/>
    </row>
    <row r="963046" spans="19:20">
      <c r="S963046" s="33"/>
      <c r="T963046" s="33"/>
    </row>
    <row r="963063" spans="19:20">
      <c r="S963063" s="33"/>
      <c r="T963063" s="33"/>
    </row>
    <row r="963080" spans="19:20">
      <c r="S963080" s="33"/>
      <c r="T963080" s="33"/>
    </row>
    <row r="963097" spans="19:20">
      <c r="S963097" s="33"/>
      <c r="T963097" s="33"/>
    </row>
    <row r="963114" spans="19:20">
      <c r="S963114" s="33"/>
      <c r="T963114" s="33"/>
    </row>
    <row r="963131" spans="19:20">
      <c r="S963131" s="33"/>
      <c r="T963131" s="33"/>
    </row>
    <row r="963148" spans="19:20">
      <c r="S963148" s="33"/>
      <c r="T963148" s="33"/>
    </row>
    <row r="963165" spans="19:20">
      <c r="S963165" s="33"/>
      <c r="T963165" s="33"/>
    </row>
    <row r="963182" spans="19:20">
      <c r="S963182" s="33"/>
      <c r="T963182" s="33"/>
    </row>
    <row r="963199" spans="19:20">
      <c r="S963199" s="33"/>
      <c r="T963199" s="33"/>
    </row>
    <row r="963216" spans="19:20">
      <c r="S963216" s="33"/>
      <c r="T963216" s="33"/>
    </row>
    <row r="963233" spans="19:20">
      <c r="S963233" s="33"/>
      <c r="T963233" s="33"/>
    </row>
    <row r="963250" spans="19:20">
      <c r="S963250" s="33"/>
      <c r="T963250" s="33"/>
    </row>
    <row r="963267" spans="19:20">
      <c r="S963267" s="33"/>
      <c r="T963267" s="33"/>
    </row>
    <row r="963284" spans="19:20">
      <c r="S963284" s="33"/>
      <c r="T963284" s="33"/>
    </row>
    <row r="963301" spans="19:20">
      <c r="S963301" s="33"/>
      <c r="T963301" s="33"/>
    </row>
    <row r="963318" spans="19:20">
      <c r="S963318" s="33"/>
      <c r="T963318" s="33"/>
    </row>
    <row r="963335" spans="19:20">
      <c r="S963335" s="33"/>
      <c r="T963335" s="33"/>
    </row>
    <row r="963352" spans="19:20">
      <c r="S963352" s="33"/>
      <c r="T963352" s="33"/>
    </row>
    <row r="963369" spans="19:20">
      <c r="S963369" s="33"/>
      <c r="T963369" s="33"/>
    </row>
    <row r="963386" spans="19:20">
      <c r="S963386" s="33"/>
      <c r="T963386" s="33"/>
    </row>
    <row r="963403" spans="19:20">
      <c r="S963403" s="33"/>
      <c r="T963403" s="33"/>
    </row>
    <row r="963420" spans="19:20">
      <c r="S963420" s="33"/>
      <c r="T963420" s="33"/>
    </row>
    <row r="963437" spans="19:20">
      <c r="S963437" s="33"/>
      <c r="T963437" s="33"/>
    </row>
    <row r="963454" spans="19:20">
      <c r="S963454" s="33"/>
      <c r="T963454" s="33"/>
    </row>
    <row r="963471" spans="19:20">
      <c r="S963471" s="33"/>
      <c r="T963471" s="33"/>
    </row>
    <row r="963488" spans="19:20">
      <c r="S963488" s="33"/>
      <c r="T963488" s="33"/>
    </row>
    <row r="963505" spans="19:20">
      <c r="S963505" s="33"/>
      <c r="T963505" s="33"/>
    </row>
    <row r="963522" spans="19:20">
      <c r="S963522" s="33"/>
      <c r="T963522" s="33"/>
    </row>
    <row r="963539" spans="19:20">
      <c r="S963539" s="33"/>
      <c r="T963539" s="33"/>
    </row>
    <row r="963556" spans="19:20">
      <c r="S963556" s="33"/>
      <c r="T963556" s="33"/>
    </row>
    <row r="963573" spans="19:20">
      <c r="S963573" s="33"/>
      <c r="T963573" s="33"/>
    </row>
    <row r="963590" spans="19:20">
      <c r="S963590" s="33"/>
      <c r="T963590" s="33"/>
    </row>
    <row r="963607" spans="19:20">
      <c r="S963607" s="33"/>
      <c r="T963607" s="33"/>
    </row>
    <row r="963624" spans="19:20">
      <c r="S963624" s="33"/>
      <c r="T963624" s="33"/>
    </row>
    <row r="963641" spans="19:20">
      <c r="S963641" s="33"/>
      <c r="T963641" s="33"/>
    </row>
    <row r="963658" spans="19:20">
      <c r="S963658" s="33"/>
      <c r="T963658" s="33"/>
    </row>
    <row r="963675" spans="19:20">
      <c r="S963675" s="33"/>
      <c r="T963675" s="33"/>
    </row>
    <row r="963692" spans="19:20">
      <c r="S963692" s="33"/>
      <c r="T963692" s="33"/>
    </row>
    <row r="963709" spans="19:20">
      <c r="S963709" s="33"/>
      <c r="T963709" s="33"/>
    </row>
    <row r="963726" spans="19:20">
      <c r="S963726" s="33"/>
      <c r="T963726" s="33"/>
    </row>
    <row r="963743" spans="19:20">
      <c r="S963743" s="33"/>
      <c r="T963743" s="33"/>
    </row>
    <row r="963760" spans="19:20">
      <c r="S963760" s="33"/>
      <c r="T963760" s="33"/>
    </row>
    <row r="963777" spans="19:20">
      <c r="S963777" s="33"/>
      <c r="T963777" s="33"/>
    </row>
    <row r="963794" spans="19:20">
      <c r="S963794" s="33"/>
      <c r="T963794" s="33"/>
    </row>
    <row r="963811" spans="19:20">
      <c r="S963811" s="33"/>
      <c r="T963811" s="33"/>
    </row>
    <row r="963828" spans="19:20">
      <c r="S963828" s="33"/>
      <c r="T963828" s="33"/>
    </row>
    <row r="963845" spans="19:20">
      <c r="S963845" s="33"/>
      <c r="T963845" s="33"/>
    </row>
    <row r="963862" spans="19:20">
      <c r="S963862" s="33"/>
      <c r="T963862" s="33"/>
    </row>
    <row r="963879" spans="19:20">
      <c r="S963879" s="33"/>
      <c r="T963879" s="33"/>
    </row>
    <row r="963896" spans="19:20">
      <c r="S963896" s="33"/>
      <c r="T963896" s="33"/>
    </row>
    <row r="963913" spans="19:20">
      <c r="S963913" s="33"/>
      <c r="T963913" s="33"/>
    </row>
    <row r="963930" spans="19:20">
      <c r="S963930" s="33"/>
      <c r="T963930" s="33"/>
    </row>
    <row r="963947" spans="19:20">
      <c r="S963947" s="33"/>
      <c r="T963947" s="33"/>
    </row>
    <row r="963964" spans="19:20">
      <c r="S963964" s="33"/>
      <c r="T963964" s="33"/>
    </row>
    <row r="963981" spans="19:20">
      <c r="S963981" s="33"/>
      <c r="T963981" s="33"/>
    </row>
    <row r="963998" spans="19:20">
      <c r="S963998" s="33"/>
      <c r="T963998" s="33"/>
    </row>
    <row r="964015" spans="19:20">
      <c r="S964015" s="33"/>
      <c r="T964015" s="33"/>
    </row>
    <row r="964032" spans="19:20">
      <c r="S964032" s="33"/>
      <c r="T964032" s="33"/>
    </row>
    <row r="964049" spans="19:20">
      <c r="S964049" s="33"/>
      <c r="T964049" s="33"/>
    </row>
    <row r="964066" spans="19:20">
      <c r="S964066" s="33"/>
      <c r="T964066" s="33"/>
    </row>
    <row r="964083" spans="19:20">
      <c r="S964083" s="33"/>
      <c r="T964083" s="33"/>
    </row>
    <row r="964100" spans="19:20">
      <c r="S964100" s="33"/>
      <c r="T964100" s="33"/>
    </row>
    <row r="964117" spans="19:20">
      <c r="S964117" s="33"/>
      <c r="T964117" s="33"/>
    </row>
    <row r="964134" spans="19:20">
      <c r="S964134" s="33"/>
      <c r="T964134" s="33"/>
    </row>
    <row r="964151" spans="19:20">
      <c r="S964151" s="33"/>
      <c r="T964151" s="33"/>
    </row>
    <row r="964168" spans="19:20">
      <c r="S964168" s="33"/>
      <c r="T964168" s="33"/>
    </row>
    <row r="964185" spans="19:20">
      <c r="S964185" s="33"/>
      <c r="T964185" s="33"/>
    </row>
    <row r="964202" spans="19:20">
      <c r="S964202" s="33"/>
      <c r="T964202" s="33"/>
    </row>
    <row r="964219" spans="19:20">
      <c r="S964219" s="33"/>
      <c r="T964219" s="33"/>
    </row>
    <row r="964236" spans="19:20">
      <c r="S964236" s="33"/>
      <c r="T964236" s="33"/>
    </row>
    <row r="964253" spans="19:20">
      <c r="S964253" s="33"/>
      <c r="T964253" s="33"/>
    </row>
    <row r="964270" spans="19:20">
      <c r="S964270" s="33"/>
      <c r="T964270" s="33"/>
    </row>
    <row r="964287" spans="19:20">
      <c r="S964287" s="33"/>
      <c r="T964287" s="33"/>
    </row>
    <row r="964304" spans="19:20">
      <c r="S964304" s="33"/>
      <c r="T964304" s="33"/>
    </row>
    <row r="964321" spans="19:20">
      <c r="S964321" s="33"/>
      <c r="T964321" s="33"/>
    </row>
    <row r="964338" spans="19:20">
      <c r="S964338" s="33"/>
      <c r="T964338" s="33"/>
    </row>
    <row r="964355" spans="19:20">
      <c r="S964355" s="33"/>
      <c r="T964355" s="33"/>
    </row>
    <row r="964372" spans="19:20">
      <c r="S964372" s="33"/>
      <c r="T964372" s="33"/>
    </row>
    <row r="964389" spans="19:20">
      <c r="S964389" s="33"/>
      <c r="T964389" s="33"/>
    </row>
    <row r="964406" spans="19:20">
      <c r="S964406" s="33"/>
      <c r="T964406" s="33"/>
    </row>
    <row r="964423" spans="19:20">
      <c r="S964423" s="33"/>
      <c r="T964423" s="33"/>
    </row>
    <row r="964440" spans="19:20">
      <c r="S964440" s="33"/>
      <c r="T964440" s="33"/>
    </row>
    <row r="964457" spans="19:20">
      <c r="S964457" s="33"/>
      <c r="T964457" s="33"/>
    </row>
    <row r="964474" spans="19:20">
      <c r="S964474" s="33"/>
      <c r="T964474" s="33"/>
    </row>
    <row r="964491" spans="19:20">
      <c r="S964491" s="33"/>
      <c r="T964491" s="33"/>
    </row>
    <row r="964508" spans="19:20">
      <c r="S964508" s="33"/>
      <c r="T964508" s="33"/>
    </row>
    <row r="964525" spans="19:20">
      <c r="S964525" s="33"/>
      <c r="T964525" s="33"/>
    </row>
    <row r="964542" spans="19:20">
      <c r="S964542" s="33"/>
      <c r="T964542" s="33"/>
    </row>
    <row r="964559" spans="19:20">
      <c r="S964559" s="33"/>
      <c r="T964559" s="33"/>
    </row>
    <row r="964576" spans="19:20">
      <c r="S964576" s="33"/>
      <c r="T964576" s="33"/>
    </row>
    <row r="964593" spans="19:20">
      <c r="S964593" s="33"/>
      <c r="T964593" s="33"/>
    </row>
    <row r="964610" spans="19:20">
      <c r="S964610" s="33"/>
      <c r="T964610" s="33"/>
    </row>
    <row r="964627" spans="19:20">
      <c r="S964627" s="33"/>
      <c r="T964627" s="33"/>
    </row>
    <row r="964644" spans="19:20">
      <c r="S964644" s="33"/>
      <c r="T964644" s="33"/>
    </row>
    <row r="964661" spans="19:20">
      <c r="S964661" s="33"/>
      <c r="T964661" s="33"/>
    </row>
    <row r="964678" spans="19:20">
      <c r="S964678" s="33"/>
      <c r="T964678" s="33"/>
    </row>
    <row r="964695" spans="19:20">
      <c r="S964695" s="33"/>
      <c r="T964695" s="33"/>
    </row>
    <row r="964712" spans="19:20">
      <c r="S964712" s="33"/>
      <c r="T964712" s="33"/>
    </row>
    <row r="964729" spans="19:20">
      <c r="S964729" s="33"/>
      <c r="T964729" s="33"/>
    </row>
    <row r="964746" spans="19:20">
      <c r="S964746" s="33"/>
      <c r="T964746" s="33"/>
    </row>
    <row r="964763" spans="19:20">
      <c r="S964763" s="33"/>
      <c r="T964763" s="33"/>
    </row>
    <row r="964780" spans="19:20">
      <c r="S964780" s="33"/>
      <c r="T964780" s="33"/>
    </row>
    <row r="964797" spans="19:20">
      <c r="S964797" s="33"/>
      <c r="T964797" s="33"/>
    </row>
    <row r="964814" spans="19:20">
      <c r="S964814" s="33"/>
      <c r="T964814" s="33"/>
    </row>
    <row r="964831" spans="19:20">
      <c r="S964831" s="33"/>
      <c r="T964831" s="33"/>
    </row>
    <row r="964848" spans="19:20">
      <c r="S964848" s="33"/>
      <c r="T964848" s="33"/>
    </row>
    <row r="964865" spans="19:20">
      <c r="S964865" s="33"/>
      <c r="T964865" s="33"/>
    </row>
    <row r="964882" spans="19:20">
      <c r="S964882" s="33"/>
      <c r="T964882" s="33"/>
    </row>
    <row r="964899" spans="19:20">
      <c r="S964899" s="33"/>
      <c r="T964899" s="33"/>
    </row>
    <row r="964916" spans="19:20">
      <c r="S964916" s="33"/>
      <c r="T964916" s="33"/>
    </row>
    <row r="964933" spans="19:20">
      <c r="S964933" s="33"/>
      <c r="T964933" s="33"/>
    </row>
    <row r="964950" spans="19:20">
      <c r="S964950" s="33"/>
      <c r="T964950" s="33"/>
    </row>
    <row r="964967" spans="19:20">
      <c r="S964967" s="33"/>
      <c r="T964967" s="33"/>
    </row>
    <row r="964984" spans="19:20">
      <c r="S964984" s="33"/>
      <c r="T964984" s="33"/>
    </row>
    <row r="965001" spans="19:20">
      <c r="S965001" s="33"/>
      <c r="T965001" s="33"/>
    </row>
    <row r="965018" spans="19:20">
      <c r="S965018" s="33"/>
      <c r="T965018" s="33"/>
    </row>
    <row r="965035" spans="19:20">
      <c r="S965035" s="33"/>
      <c r="T965035" s="33"/>
    </row>
    <row r="965052" spans="19:20">
      <c r="S965052" s="33"/>
      <c r="T965052" s="33"/>
    </row>
    <row r="965069" spans="19:20">
      <c r="S965069" s="33"/>
      <c r="T965069" s="33"/>
    </row>
    <row r="965086" spans="19:20">
      <c r="S965086" s="33"/>
      <c r="T965086" s="33"/>
    </row>
    <row r="965103" spans="19:20">
      <c r="S965103" s="33"/>
      <c r="T965103" s="33"/>
    </row>
    <row r="965120" spans="19:20">
      <c r="S965120" s="33"/>
      <c r="T965120" s="33"/>
    </row>
    <row r="965137" spans="19:20">
      <c r="S965137" s="33"/>
      <c r="T965137" s="33"/>
    </row>
    <row r="965154" spans="19:20">
      <c r="S965154" s="33"/>
      <c r="T965154" s="33"/>
    </row>
    <row r="965171" spans="19:20">
      <c r="S965171" s="33"/>
      <c r="T965171" s="33"/>
    </row>
    <row r="965188" spans="19:20">
      <c r="S965188" s="33"/>
      <c r="T965188" s="33"/>
    </row>
    <row r="965205" spans="19:20">
      <c r="S965205" s="33"/>
      <c r="T965205" s="33"/>
    </row>
    <row r="965222" spans="19:20">
      <c r="S965222" s="33"/>
      <c r="T965222" s="33"/>
    </row>
    <row r="965239" spans="19:20">
      <c r="S965239" s="33"/>
      <c r="T965239" s="33"/>
    </row>
    <row r="965256" spans="19:20">
      <c r="S965256" s="33"/>
      <c r="T965256" s="33"/>
    </row>
    <row r="965273" spans="19:20">
      <c r="S965273" s="33"/>
      <c r="T965273" s="33"/>
    </row>
    <row r="965290" spans="19:20">
      <c r="S965290" s="33"/>
      <c r="T965290" s="33"/>
    </row>
    <row r="965307" spans="19:20">
      <c r="S965307" s="33"/>
      <c r="T965307" s="33"/>
    </row>
    <row r="965324" spans="19:20">
      <c r="S965324" s="33"/>
      <c r="T965324" s="33"/>
    </row>
    <row r="965341" spans="19:20">
      <c r="S965341" s="33"/>
      <c r="T965341" s="33"/>
    </row>
    <row r="965358" spans="19:20">
      <c r="S965358" s="33"/>
      <c r="T965358" s="33"/>
    </row>
    <row r="965375" spans="19:20">
      <c r="S965375" s="33"/>
      <c r="T965375" s="33"/>
    </row>
    <row r="965392" spans="19:20">
      <c r="S965392" s="33"/>
      <c r="T965392" s="33"/>
    </row>
    <row r="965409" spans="19:20">
      <c r="S965409" s="33"/>
      <c r="T965409" s="33"/>
    </row>
    <row r="965426" spans="19:20">
      <c r="S965426" s="33"/>
      <c r="T965426" s="33"/>
    </row>
    <row r="965443" spans="19:20">
      <c r="S965443" s="33"/>
      <c r="T965443" s="33"/>
    </row>
    <row r="965460" spans="19:20">
      <c r="S965460" s="33"/>
      <c r="T965460" s="33"/>
    </row>
    <row r="965477" spans="19:20">
      <c r="S965477" s="33"/>
      <c r="T965477" s="33"/>
    </row>
    <row r="965494" spans="19:20">
      <c r="S965494" s="33"/>
      <c r="T965494" s="33"/>
    </row>
    <row r="965511" spans="19:20">
      <c r="S965511" s="33"/>
      <c r="T965511" s="33"/>
    </row>
    <row r="965528" spans="19:20">
      <c r="S965528" s="33"/>
      <c r="T965528" s="33"/>
    </row>
    <row r="965545" spans="19:20">
      <c r="S965545" s="33"/>
      <c r="T965545" s="33"/>
    </row>
    <row r="965562" spans="19:20">
      <c r="S965562" s="33"/>
      <c r="T965562" s="33"/>
    </row>
    <row r="965579" spans="19:20">
      <c r="S965579" s="33"/>
      <c r="T965579" s="33"/>
    </row>
    <row r="965596" spans="19:20">
      <c r="S965596" s="33"/>
      <c r="T965596" s="33"/>
    </row>
    <row r="965613" spans="19:20">
      <c r="S965613" s="33"/>
      <c r="T965613" s="33"/>
    </row>
    <row r="965630" spans="19:20">
      <c r="S965630" s="33"/>
      <c r="T965630" s="33"/>
    </row>
    <row r="965647" spans="19:20">
      <c r="S965647" s="33"/>
      <c r="T965647" s="33"/>
    </row>
    <row r="965664" spans="19:20">
      <c r="S965664" s="33"/>
      <c r="T965664" s="33"/>
    </row>
    <row r="965681" spans="19:20">
      <c r="S965681" s="33"/>
      <c r="T965681" s="33"/>
    </row>
    <row r="965698" spans="19:20">
      <c r="S965698" s="33"/>
      <c r="T965698" s="33"/>
    </row>
    <row r="965715" spans="19:20">
      <c r="S965715" s="33"/>
      <c r="T965715" s="33"/>
    </row>
    <row r="965732" spans="19:20">
      <c r="S965732" s="33"/>
      <c r="T965732" s="33"/>
    </row>
    <row r="965749" spans="19:20">
      <c r="S965749" s="33"/>
      <c r="T965749" s="33"/>
    </row>
    <row r="965766" spans="19:20">
      <c r="S965766" s="33"/>
      <c r="T965766" s="33"/>
    </row>
    <row r="965783" spans="19:20">
      <c r="S965783" s="33"/>
      <c r="T965783" s="33"/>
    </row>
    <row r="965800" spans="19:20">
      <c r="S965800" s="33"/>
      <c r="T965800" s="33"/>
    </row>
    <row r="965817" spans="19:20">
      <c r="S965817" s="33"/>
      <c r="T965817" s="33"/>
    </row>
    <row r="965834" spans="19:20">
      <c r="S965834" s="33"/>
      <c r="T965834" s="33"/>
    </row>
    <row r="965851" spans="19:20">
      <c r="S965851" s="33"/>
      <c r="T965851" s="33"/>
    </row>
    <row r="965868" spans="19:20">
      <c r="S965868" s="33"/>
      <c r="T965868" s="33"/>
    </row>
    <row r="965885" spans="19:20">
      <c r="S965885" s="33"/>
      <c r="T965885" s="33"/>
    </row>
    <row r="965902" spans="19:20">
      <c r="S965902" s="33"/>
      <c r="T965902" s="33"/>
    </row>
    <row r="965919" spans="19:20">
      <c r="S965919" s="33"/>
      <c r="T965919" s="33"/>
    </row>
    <row r="965936" spans="19:20">
      <c r="S965936" s="33"/>
      <c r="T965936" s="33"/>
    </row>
    <row r="965953" spans="19:20">
      <c r="S965953" s="33"/>
      <c r="T965953" s="33"/>
    </row>
    <row r="965970" spans="19:20">
      <c r="S965970" s="33"/>
      <c r="T965970" s="33"/>
    </row>
    <row r="965987" spans="19:20">
      <c r="S965987" s="33"/>
      <c r="T965987" s="33"/>
    </row>
    <row r="966004" spans="19:20">
      <c r="S966004" s="33"/>
      <c r="T966004" s="33"/>
    </row>
    <row r="966021" spans="19:20">
      <c r="S966021" s="33"/>
      <c r="T966021" s="33"/>
    </row>
    <row r="966038" spans="19:20">
      <c r="S966038" s="33"/>
      <c r="T966038" s="33"/>
    </row>
    <row r="966055" spans="19:20">
      <c r="S966055" s="33"/>
      <c r="T966055" s="33"/>
    </row>
    <row r="966072" spans="19:20">
      <c r="S966072" s="33"/>
      <c r="T966072" s="33"/>
    </row>
    <row r="966089" spans="19:20">
      <c r="S966089" s="33"/>
      <c r="T966089" s="33"/>
    </row>
    <row r="966106" spans="19:20">
      <c r="S966106" s="33"/>
      <c r="T966106" s="33"/>
    </row>
    <row r="966123" spans="19:20">
      <c r="S966123" s="33"/>
      <c r="T966123" s="33"/>
    </row>
    <row r="966140" spans="19:20">
      <c r="S966140" s="33"/>
      <c r="T966140" s="33"/>
    </row>
    <row r="966157" spans="19:20">
      <c r="S966157" s="33"/>
      <c r="T966157" s="33"/>
    </row>
    <row r="966174" spans="19:20">
      <c r="S966174" s="33"/>
      <c r="T966174" s="33"/>
    </row>
    <row r="966191" spans="19:20">
      <c r="S966191" s="33"/>
      <c r="T966191" s="33"/>
    </row>
    <row r="966208" spans="19:20">
      <c r="S966208" s="33"/>
      <c r="T966208" s="33"/>
    </row>
    <row r="966225" spans="19:20">
      <c r="S966225" s="33"/>
      <c r="T966225" s="33"/>
    </row>
    <row r="966242" spans="19:20">
      <c r="S966242" s="33"/>
      <c r="T966242" s="33"/>
    </row>
    <row r="966259" spans="19:20">
      <c r="S966259" s="33"/>
      <c r="T966259" s="33"/>
    </row>
    <row r="966276" spans="19:20">
      <c r="S966276" s="33"/>
      <c r="T966276" s="33"/>
    </row>
    <row r="966293" spans="19:20">
      <c r="S966293" s="33"/>
      <c r="T966293" s="33"/>
    </row>
    <row r="966310" spans="19:20">
      <c r="S966310" s="33"/>
      <c r="T966310" s="33"/>
    </row>
    <row r="966327" spans="19:20">
      <c r="S966327" s="33"/>
      <c r="T966327" s="33"/>
    </row>
    <row r="966344" spans="19:20">
      <c r="S966344" s="33"/>
      <c r="T966344" s="33"/>
    </row>
    <row r="966361" spans="19:20">
      <c r="S966361" s="33"/>
      <c r="T966361" s="33"/>
    </row>
    <row r="966378" spans="19:20">
      <c r="S966378" s="33"/>
      <c r="T966378" s="33"/>
    </row>
    <row r="966395" spans="19:20">
      <c r="S966395" s="33"/>
      <c r="T966395" s="33"/>
    </row>
    <row r="966412" spans="19:20">
      <c r="S966412" s="33"/>
      <c r="T966412" s="33"/>
    </row>
    <row r="966429" spans="19:20">
      <c r="S966429" s="33"/>
      <c r="T966429" s="33"/>
    </row>
    <row r="966446" spans="19:20">
      <c r="S966446" s="33"/>
      <c r="T966446" s="33"/>
    </row>
    <row r="966463" spans="19:20">
      <c r="S966463" s="33"/>
      <c r="T966463" s="33"/>
    </row>
    <row r="966480" spans="19:20">
      <c r="S966480" s="33"/>
      <c r="T966480" s="33"/>
    </row>
    <row r="966497" spans="19:20">
      <c r="S966497" s="33"/>
      <c r="T966497" s="33"/>
    </row>
    <row r="966514" spans="19:20">
      <c r="S966514" s="33"/>
      <c r="T966514" s="33"/>
    </row>
    <row r="966531" spans="19:20">
      <c r="S966531" s="33"/>
      <c r="T966531" s="33"/>
    </row>
    <row r="966548" spans="19:20">
      <c r="S966548" s="33"/>
      <c r="T966548" s="33"/>
    </row>
    <row r="966565" spans="19:20">
      <c r="S966565" s="33"/>
      <c r="T966565" s="33"/>
    </row>
    <row r="966582" spans="19:20">
      <c r="S966582" s="33"/>
      <c r="T966582" s="33"/>
    </row>
    <row r="966599" spans="19:20">
      <c r="S966599" s="33"/>
      <c r="T966599" s="33"/>
    </row>
    <row r="966616" spans="19:20">
      <c r="S966616" s="33"/>
      <c r="T966616" s="33"/>
    </row>
    <row r="966633" spans="19:20">
      <c r="S966633" s="33"/>
      <c r="T966633" s="33"/>
    </row>
    <row r="966650" spans="19:20">
      <c r="S966650" s="33"/>
      <c r="T966650" s="33"/>
    </row>
    <row r="966667" spans="19:20">
      <c r="S966667" s="33"/>
      <c r="T966667" s="33"/>
    </row>
    <row r="966684" spans="19:20">
      <c r="S966684" s="33"/>
      <c r="T966684" s="33"/>
    </row>
    <row r="966701" spans="19:20">
      <c r="S966701" s="33"/>
      <c r="T966701" s="33"/>
    </row>
    <row r="966718" spans="19:20">
      <c r="S966718" s="33"/>
      <c r="T966718" s="33"/>
    </row>
    <row r="966735" spans="19:20">
      <c r="S966735" s="33"/>
      <c r="T966735" s="33"/>
    </row>
    <row r="966752" spans="19:20">
      <c r="S966752" s="33"/>
      <c r="T966752" s="33"/>
    </row>
    <row r="966769" spans="19:20">
      <c r="S966769" s="33"/>
      <c r="T966769" s="33"/>
    </row>
    <row r="966786" spans="19:20">
      <c r="S966786" s="33"/>
      <c r="T966786" s="33"/>
    </row>
    <row r="966803" spans="19:20">
      <c r="S966803" s="33"/>
      <c r="T966803" s="33"/>
    </row>
    <row r="966820" spans="19:20">
      <c r="S966820" s="33"/>
      <c r="T966820" s="33"/>
    </row>
    <row r="966837" spans="19:20">
      <c r="S966837" s="33"/>
      <c r="T966837" s="33"/>
    </row>
    <row r="966854" spans="19:20">
      <c r="S966854" s="33"/>
      <c r="T966854" s="33"/>
    </row>
    <row r="966871" spans="19:20">
      <c r="S966871" s="33"/>
      <c r="T966871" s="33"/>
    </row>
    <row r="966888" spans="19:20">
      <c r="S966888" s="33"/>
      <c r="T966888" s="33"/>
    </row>
    <row r="966905" spans="19:20">
      <c r="S966905" s="33"/>
      <c r="T966905" s="33"/>
    </row>
    <row r="966922" spans="19:20">
      <c r="S966922" s="33"/>
      <c r="T966922" s="33"/>
    </row>
    <row r="966939" spans="19:20">
      <c r="S966939" s="33"/>
      <c r="T966939" s="33"/>
    </row>
    <row r="966956" spans="19:20">
      <c r="S966956" s="33"/>
      <c r="T966956" s="33"/>
    </row>
    <row r="966973" spans="19:20">
      <c r="S966973" s="33"/>
      <c r="T966973" s="33"/>
    </row>
    <row r="966990" spans="19:20">
      <c r="S966990" s="33"/>
      <c r="T966990" s="33"/>
    </row>
    <row r="967007" spans="19:20">
      <c r="S967007" s="33"/>
      <c r="T967007" s="33"/>
    </row>
    <row r="967024" spans="19:20">
      <c r="S967024" s="33"/>
      <c r="T967024" s="33"/>
    </row>
    <row r="967041" spans="19:20">
      <c r="S967041" s="33"/>
      <c r="T967041" s="33"/>
    </row>
    <row r="967058" spans="19:20">
      <c r="S967058" s="33"/>
      <c r="T967058" s="33"/>
    </row>
    <row r="967075" spans="19:20">
      <c r="S967075" s="33"/>
      <c r="T967075" s="33"/>
    </row>
    <row r="967092" spans="19:20">
      <c r="S967092" s="33"/>
      <c r="T967092" s="33"/>
    </row>
    <row r="967109" spans="19:20">
      <c r="S967109" s="33"/>
      <c r="T967109" s="33"/>
    </row>
    <row r="967126" spans="19:20">
      <c r="S967126" s="33"/>
      <c r="T967126" s="33"/>
    </row>
    <row r="967143" spans="19:20">
      <c r="S967143" s="33"/>
      <c r="T967143" s="33"/>
    </row>
    <row r="967160" spans="19:20">
      <c r="S967160" s="33"/>
      <c r="T967160" s="33"/>
    </row>
    <row r="967177" spans="19:20">
      <c r="S967177" s="33"/>
      <c r="T967177" s="33"/>
    </row>
    <row r="967194" spans="19:20">
      <c r="S967194" s="33"/>
      <c r="T967194" s="33"/>
    </row>
    <row r="967211" spans="19:20">
      <c r="S967211" s="33"/>
      <c r="T967211" s="33"/>
    </row>
    <row r="967228" spans="19:20">
      <c r="S967228" s="33"/>
      <c r="T967228" s="33"/>
    </row>
    <row r="967245" spans="19:20">
      <c r="S967245" s="33"/>
      <c r="T967245" s="33"/>
    </row>
    <row r="967262" spans="19:20">
      <c r="S967262" s="33"/>
      <c r="T967262" s="33"/>
    </row>
    <row r="967279" spans="19:20">
      <c r="S967279" s="33"/>
      <c r="T967279" s="33"/>
    </row>
    <row r="967296" spans="19:20">
      <c r="S967296" s="33"/>
      <c r="T967296" s="33"/>
    </row>
    <row r="967313" spans="19:20">
      <c r="S967313" s="33"/>
      <c r="T967313" s="33"/>
    </row>
    <row r="967330" spans="19:20">
      <c r="S967330" s="33"/>
      <c r="T967330" s="33"/>
    </row>
    <row r="967347" spans="19:20">
      <c r="S967347" s="33"/>
      <c r="T967347" s="33"/>
    </row>
    <row r="967364" spans="19:20">
      <c r="S967364" s="33"/>
      <c r="T967364" s="33"/>
    </row>
    <row r="967381" spans="19:20">
      <c r="S967381" s="33"/>
      <c r="T967381" s="33"/>
    </row>
    <row r="967398" spans="19:20">
      <c r="S967398" s="33"/>
      <c r="T967398" s="33"/>
    </row>
    <row r="967415" spans="19:20">
      <c r="S967415" s="33"/>
      <c r="T967415" s="33"/>
    </row>
    <row r="967432" spans="19:20">
      <c r="S967432" s="33"/>
      <c r="T967432" s="33"/>
    </row>
    <row r="967449" spans="19:20">
      <c r="S967449" s="33"/>
      <c r="T967449" s="33"/>
    </row>
    <row r="967466" spans="19:20">
      <c r="S967466" s="33"/>
      <c r="T967466" s="33"/>
    </row>
    <row r="967483" spans="19:20">
      <c r="S967483" s="33"/>
      <c r="T967483" s="33"/>
    </row>
    <row r="967500" spans="19:20">
      <c r="S967500" s="33"/>
      <c r="T967500" s="33"/>
    </row>
    <row r="967517" spans="19:20">
      <c r="S967517" s="33"/>
      <c r="T967517" s="33"/>
    </row>
    <row r="967534" spans="19:20">
      <c r="S967534" s="33"/>
      <c r="T967534" s="33"/>
    </row>
    <row r="967551" spans="19:20">
      <c r="S967551" s="33"/>
      <c r="T967551" s="33"/>
    </row>
    <row r="967568" spans="19:20">
      <c r="S967568" s="33"/>
      <c r="T967568" s="33"/>
    </row>
    <row r="967585" spans="19:20">
      <c r="S967585" s="33"/>
      <c r="T967585" s="33"/>
    </row>
    <row r="967602" spans="19:20">
      <c r="S967602" s="33"/>
      <c r="T967602" s="33"/>
    </row>
    <row r="967619" spans="19:20">
      <c r="S967619" s="33"/>
      <c r="T967619" s="33"/>
    </row>
    <row r="967636" spans="19:20">
      <c r="S967636" s="33"/>
      <c r="T967636" s="33"/>
    </row>
    <row r="967653" spans="19:20">
      <c r="S967653" s="33"/>
      <c r="T967653" s="33"/>
    </row>
    <row r="967670" spans="19:20">
      <c r="S967670" s="33"/>
      <c r="T967670" s="33"/>
    </row>
    <row r="967687" spans="19:20">
      <c r="S967687" s="33"/>
      <c r="T967687" s="33"/>
    </row>
    <row r="967704" spans="19:20">
      <c r="S967704" s="33"/>
      <c r="T967704" s="33"/>
    </row>
    <row r="967721" spans="19:20">
      <c r="S967721" s="33"/>
      <c r="T967721" s="33"/>
    </row>
    <row r="967738" spans="19:20">
      <c r="S967738" s="33"/>
      <c r="T967738" s="33"/>
    </row>
    <row r="967755" spans="19:20">
      <c r="S967755" s="33"/>
      <c r="T967755" s="33"/>
    </row>
    <row r="967772" spans="19:20">
      <c r="S967772" s="33"/>
      <c r="T967772" s="33"/>
    </row>
    <row r="967789" spans="19:20">
      <c r="S967789" s="33"/>
      <c r="T967789" s="33"/>
    </row>
    <row r="967806" spans="19:20">
      <c r="S967806" s="33"/>
      <c r="T967806" s="33"/>
    </row>
    <row r="967823" spans="19:20">
      <c r="S967823" s="33"/>
      <c r="T967823" s="33"/>
    </row>
    <row r="967840" spans="19:20">
      <c r="S967840" s="33"/>
      <c r="T967840" s="33"/>
    </row>
    <row r="967857" spans="19:20">
      <c r="S967857" s="33"/>
      <c r="T967857" s="33"/>
    </row>
    <row r="967874" spans="19:20">
      <c r="S967874" s="33"/>
      <c r="T967874" s="33"/>
    </row>
    <row r="967891" spans="19:20">
      <c r="S967891" s="33"/>
      <c r="T967891" s="33"/>
    </row>
    <row r="967908" spans="19:20">
      <c r="S967908" s="33"/>
      <c r="T967908" s="33"/>
    </row>
    <row r="967925" spans="19:20">
      <c r="S967925" s="33"/>
      <c r="T967925" s="33"/>
    </row>
    <row r="967942" spans="19:20">
      <c r="S967942" s="33"/>
      <c r="T967942" s="33"/>
    </row>
    <row r="967959" spans="19:20">
      <c r="S967959" s="33"/>
      <c r="T967959" s="33"/>
    </row>
    <row r="967976" spans="19:20">
      <c r="S967976" s="33"/>
      <c r="T967976" s="33"/>
    </row>
    <row r="967993" spans="19:20">
      <c r="S967993" s="33"/>
      <c r="T967993" s="33"/>
    </row>
    <row r="968010" spans="19:20">
      <c r="S968010" s="33"/>
      <c r="T968010" s="33"/>
    </row>
    <row r="968027" spans="19:20">
      <c r="S968027" s="33"/>
      <c r="T968027" s="33"/>
    </row>
    <row r="968044" spans="19:20">
      <c r="S968044" s="33"/>
      <c r="T968044" s="33"/>
    </row>
    <row r="968061" spans="19:20">
      <c r="S968061" s="33"/>
      <c r="T968061" s="33"/>
    </row>
    <row r="968078" spans="19:20">
      <c r="S968078" s="33"/>
      <c r="T968078" s="33"/>
    </row>
    <row r="968095" spans="19:20">
      <c r="S968095" s="33"/>
      <c r="T968095" s="33"/>
    </row>
    <row r="968112" spans="19:20">
      <c r="S968112" s="33"/>
      <c r="T968112" s="33"/>
    </row>
    <row r="968129" spans="19:20">
      <c r="S968129" s="33"/>
      <c r="T968129" s="33"/>
    </row>
    <row r="968146" spans="19:20">
      <c r="S968146" s="33"/>
      <c r="T968146" s="33"/>
    </row>
    <row r="968163" spans="19:20">
      <c r="S968163" s="33"/>
      <c r="T968163" s="33"/>
    </row>
    <row r="968180" spans="19:20">
      <c r="S968180" s="33"/>
      <c r="T968180" s="33"/>
    </row>
    <row r="968197" spans="19:20">
      <c r="S968197" s="33"/>
      <c r="T968197" s="33"/>
    </row>
    <row r="968214" spans="19:20">
      <c r="S968214" s="33"/>
      <c r="T968214" s="33"/>
    </row>
    <row r="968231" spans="19:20">
      <c r="S968231" s="33"/>
      <c r="T968231" s="33"/>
    </row>
    <row r="968248" spans="19:20">
      <c r="S968248" s="33"/>
      <c r="T968248" s="33"/>
    </row>
    <row r="968265" spans="19:20">
      <c r="S968265" s="33"/>
      <c r="T968265" s="33"/>
    </row>
    <row r="968282" spans="19:20">
      <c r="S968282" s="33"/>
      <c r="T968282" s="33"/>
    </row>
    <row r="968299" spans="19:20">
      <c r="S968299" s="33"/>
      <c r="T968299" s="33"/>
    </row>
    <row r="968316" spans="19:20">
      <c r="S968316" s="33"/>
      <c r="T968316" s="33"/>
    </row>
    <row r="968333" spans="19:20">
      <c r="S968333" s="33"/>
      <c r="T968333" s="33"/>
    </row>
    <row r="968350" spans="19:20">
      <c r="S968350" s="33"/>
      <c r="T968350" s="33"/>
    </row>
    <row r="968367" spans="19:20">
      <c r="S968367" s="33"/>
      <c r="T968367" s="33"/>
    </row>
    <row r="968384" spans="19:20">
      <c r="S968384" s="33"/>
      <c r="T968384" s="33"/>
    </row>
    <row r="968401" spans="19:20">
      <c r="S968401" s="33"/>
      <c r="T968401" s="33"/>
    </row>
    <row r="968418" spans="19:20">
      <c r="S968418" s="33"/>
      <c r="T968418" s="33"/>
    </row>
    <row r="968435" spans="19:20">
      <c r="S968435" s="33"/>
      <c r="T968435" s="33"/>
    </row>
    <row r="968452" spans="19:20">
      <c r="S968452" s="33"/>
      <c r="T968452" s="33"/>
    </row>
    <row r="968469" spans="19:20">
      <c r="S968469" s="33"/>
      <c r="T968469" s="33"/>
    </row>
    <row r="968486" spans="19:20">
      <c r="S968486" s="33"/>
      <c r="T968486" s="33"/>
    </row>
    <row r="968503" spans="19:20">
      <c r="S968503" s="33"/>
      <c r="T968503" s="33"/>
    </row>
    <row r="968520" spans="19:20">
      <c r="S968520" s="33"/>
      <c r="T968520" s="33"/>
    </row>
    <row r="968537" spans="19:20">
      <c r="S968537" s="33"/>
      <c r="T968537" s="33"/>
    </row>
    <row r="968554" spans="19:20">
      <c r="S968554" s="33"/>
      <c r="T968554" s="33"/>
    </row>
    <row r="968571" spans="19:20">
      <c r="S968571" s="33"/>
      <c r="T968571" s="33"/>
    </row>
    <row r="968588" spans="19:20">
      <c r="S968588" s="33"/>
      <c r="T968588" s="33"/>
    </row>
    <row r="968605" spans="19:20">
      <c r="S968605" s="33"/>
      <c r="T968605" s="33"/>
    </row>
    <row r="968622" spans="19:20">
      <c r="S968622" s="33"/>
      <c r="T968622" s="33"/>
    </row>
    <row r="968639" spans="19:20">
      <c r="S968639" s="33"/>
      <c r="T968639" s="33"/>
    </row>
    <row r="968656" spans="19:20">
      <c r="S968656" s="33"/>
      <c r="T968656" s="33"/>
    </row>
    <row r="968673" spans="19:20">
      <c r="S968673" s="33"/>
      <c r="T968673" s="33"/>
    </row>
    <row r="968690" spans="19:20">
      <c r="S968690" s="33"/>
      <c r="T968690" s="33"/>
    </row>
    <row r="968707" spans="19:20">
      <c r="S968707" s="33"/>
      <c r="T968707" s="33"/>
    </row>
    <row r="968724" spans="19:20">
      <c r="S968724" s="33"/>
      <c r="T968724" s="33"/>
    </row>
    <row r="968741" spans="19:20">
      <c r="S968741" s="33"/>
      <c r="T968741" s="33"/>
    </row>
    <row r="968758" spans="19:20">
      <c r="S968758" s="33"/>
      <c r="T968758" s="33"/>
    </row>
    <row r="968775" spans="19:20">
      <c r="S968775" s="33"/>
      <c r="T968775" s="33"/>
    </row>
    <row r="968792" spans="19:20">
      <c r="S968792" s="33"/>
      <c r="T968792" s="33"/>
    </row>
    <row r="968809" spans="19:20">
      <c r="S968809" s="33"/>
      <c r="T968809" s="33"/>
    </row>
    <row r="968826" spans="19:20">
      <c r="S968826" s="33"/>
      <c r="T968826" s="33"/>
    </row>
    <row r="968843" spans="19:20">
      <c r="S968843" s="33"/>
      <c r="T968843" s="33"/>
    </row>
    <row r="968860" spans="19:20">
      <c r="S968860" s="33"/>
      <c r="T968860" s="33"/>
    </row>
    <row r="968877" spans="19:20">
      <c r="S968877" s="33"/>
      <c r="T968877" s="33"/>
    </row>
    <row r="968894" spans="19:20">
      <c r="S968894" s="33"/>
      <c r="T968894" s="33"/>
    </row>
    <row r="968911" spans="19:20">
      <c r="S968911" s="33"/>
      <c r="T968911" s="33"/>
    </row>
    <row r="968928" spans="19:20">
      <c r="S968928" s="33"/>
      <c r="T968928" s="33"/>
    </row>
    <row r="968945" spans="19:20">
      <c r="S968945" s="33"/>
      <c r="T968945" s="33"/>
    </row>
    <row r="968962" spans="19:20">
      <c r="S968962" s="33"/>
      <c r="T968962" s="33"/>
    </row>
    <row r="968979" spans="19:20">
      <c r="S968979" s="33"/>
      <c r="T968979" s="33"/>
    </row>
    <row r="968996" spans="19:20">
      <c r="S968996" s="33"/>
      <c r="T968996" s="33"/>
    </row>
    <row r="969013" spans="19:20">
      <c r="S969013" s="33"/>
      <c r="T969013" s="33"/>
    </row>
    <row r="969030" spans="19:20">
      <c r="S969030" s="33"/>
      <c r="T969030" s="33"/>
    </row>
    <row r="969047" spans="19:20">
      <c r="S969047" s="33"/>
      <c r="T969047" s="33"/>
    </row>
    <row r="969064" spans="19:20">
      <c r="S969064" s="33"/>
      <c r="T969064" s="33"/>
    </row>
    <row r="969081" spans="19:20">
      <c r="S969081" s="33"/>
      <c r="T969081" s="33"/>
    </row>
    <row r="969098" spans="19:20">
      <c r="S969098" s="33"/>
      <c r="T969098" s="33"/>
    </row>
    <row r="969115" spans="19:20">
      <c r="S969115" s="33"/>
      <c r="T969115" s="33"/>
    </row>
    <row r="969132" spans="19:20">
      <c r="S969132" s="33"/>
      <c r="T969132" s="33"/>
    </row>
    <row r="969149" spans="19:20">
      <c r="S969149" s="33"/>
      <c r="T969149" s="33"/>
    </row>
    <row r="969166" spans="19:20">
      <c r="S969166" s="33"/>
      <c r="T969166" s="33"/>
    </row>
    <row r="969183" spans="19:20">
      <c r="S969183" s="33"/>
      <c r="T969183" s="33"/>
    </row>
    <row r="969200" spans="19:20">
      <c r="S969200" s="33"/>
      <c r="T969200" s="33"/>
    </row>
    <row r="969217" spans="19:20">
      <c r="S969217" s="33"/>
      <c r="T969217" s="33"/>
    </row>
    <row r="969234" spans="19:20">
      <c r="S969234" s="33"/>
      <c r="T969234" s="33"/>
    </row>
    <row r="969251" spans="19:20">
      <c r="S969251" s="33"/>
      <c r="T969251" s="33"/>
    </row>
    <row r="969268" spans="19:20">
      <c r="S969268" s="33"/>
      <c r="T969268" s="33"/>
    </row>
    <row r="969285" spans="19:20">
      <c r="S969285" s="33"/>
      <c r="T969285" s="33"/>
    </row>
    <row r="969302" spans="19:20">
      <c r="S969302" s="33"/>
      <c r="T969302" s="33"/>
    </row>
    <row r="969319" spans="19:20">
      <c r="S969319" s="33"/>
      <c r="T969319" s="33"/>
    </row>
    <row r="969336" spans="19:20">
      <c r="S969336" s="33"/>
      <c r="T969336" s="33"/>
    </row>
    <row r="969353" spans="19:20">
      <c r="S969353" s="33"/>
      <c r="T969353" s="33"/>
    </row>
    <row r="969370" spans="19:20">
      <c r="S969370" s="33"/>
      <c r="T969370" s="33"/>
    </row>
    <row r="969387" spans="19:20">
      <c r="S969387" s="33"/>
      <c r="T969387" s="33"/>
    </row>
    <row r="969404" spans="19:20">
      <c r="S969404" s="33"/>
      <c r="T969404" s="33"/>
    </row>
    <row r="969421" spans="19:20">
      <c r="S969421" s="33"/>
      <c r="T969421" s="33"/>
    </row>
    <row r="969438" spans="19:20">
      <c r="S969438" s="33"/>
      <c r="T969438" s="33"/>
    </row>
    <row r="969455" spans="19:20">
      <c r="S969455" s="33"/>
      <c r="T969455" s="33"/>
    </row>
    <row r="969472" spans="19:20">
      <c r="S969472" s="33"/>
      <c r="T969472" s="33"/>
    </row>
    <row r="969489" spans="19:20">
      <c r="S969489" s="33"/>
      <c r="T969489" s="33"/>
    </row>
    <row r="969506" spans="19:20">
      <c r="S969506" s="33"/>
      <c r="T969506" s="33"/>
    </row>
    <row r="969523" spans="19:20">
      <c r="S969523" s="33"/>
      <c r="T969523" s="33"/>
    </row>
    <row r="969540" spans="19:20">
      <c r="S969540" s="33"/>
      <c r="T969540" s="33"/>
    </row>
    <row r="969557" spans="19:20">
      <c r="S969557" s="33"/>
      <c r="T969557" s="33"/>
    </row>
    <row r="969574" spans="19:20">
      <c r="S969574" s="33"/>
      <c r="T969574" s="33"/>
    </row>
    <row r="969591" spans="19:20">
      <c r="S969591" s="33"/>
      <c r="T969591" s="33"/>
    </row>
    <row r="969608" spans="19:20">
      <c r="S969608" s="33"/>
      <c r="T969608" s="33"/>
    </row>
    <row r="969625" spans="19:20">
      <c r="S969625" s="33"/>
      <c r="T969625" s="33"/>
    </row>
    <row r="969642" spans="19:20">
      <c r="S969642" s="33"/>
      <c r="T969642" s="33"/>
    </row>
    <row r="969659" spans="19:20">
      <c r="S969659" s="33"/>
      <c r="T969659" s="33"/>
    </row>
    <row r="969676" spans="19:20">
      <c r="S969676" s="33"/>
      <c r="T969676" s="33"/>
    </row>
    <row r="969693" spans="19:20">
      <c r="S969693" s="33"/>
      <c r="T969693" s="33"/>
    </row>
    <row r="969710" spans="19:20">
      <c r="S969710" s="33"/>
      <c r="T969710" s="33"/>
    </row>
    <row r="969727" spans="19:20">
      <c r="S969727" s="33"/>
      <c r="T969727" s="33"/>
    </row>
    <row r="969744" spans="19:20">
      <c r="S969744" s="33"/>
      <c r="T969744" s="33"/>
    </row>
    <row r="969761" spans="19:20">
      <c r="S969761" s="33"/>
      <c r="T969761" s="33"/>
    </row>
    <row r="969778" spans="19:20">
      <c r="S969778" s="33"/>
      <c r="T969778" s="33"/>
    </row>
    <row r="969795" spans="19:20">
      <c r="S969795" s="33"/>
      <c r="T969795" s="33"/>
    </row>
    <row r="969812" spans="19:20">
      <c r="S969812" s="33"/>
      <c r="T969812" s="33"/>
    </row>
    <row r="969829" spans="19:20">
      <c r="S969829" s="33"/>
      <c r="T969829" s="33"/>
    </row>
    <row r="969846" spans="19:20">
      <c r="S969846" s="33"/>
      <c r="T969846" s="33"/>
    </row>
    <row r="969863" spans="19:20">
      <c r="S969863" s="33"/>
      <c r="T969863" s="33"/>
    </row>
    <row r="969880" spans="19:20">
      <c r="S969880" s="33"/>
      <c r="T969880" s="33"/>
    </row>
    <row r="969897" spans="19:20">
      <c r="S969897" s="33"/>
      <c r="T969897" s="33"/>
    </row>
    <row r="969914" spans="19:20">
      <c r="S969914" s="33"/>
      <c r="T969914" s="33"/>
    </row>
    <row r="969931" spans="19:20">
      <c r="S969931" s="33"/>
      <c r="T969931" s="33"/>
    </row>
    <row r="969948" spans="19:20">
      <c r="S969948" s="33"/>
      <c r="T969948" s="33"/>
    </row>
    <row r="969965" spans="19:20">
      <c r="S969965" s="33"/>
      <c r="T969965" s="33"/>
    </row>
    <row r="969982" spans="19:20">
      <c r="S969982" s="33"/>
      <c r="T969982" s="33"/>
    </row>
    <row r="969999" spans="19:20">
      <c r="S969999" s="33"/>
      <c r="T969999" s="33"/>
    </row>
    <row r="970016" spans="19:20">
      <c r="S970016" s="33"/>
      <c r="T970016" s="33"/>
    </row>
    <row r="970033" spans="19:20">
      <c r="S970033" s="33"/>
      <c r="T970033" s="33"/>
    </row>
    <row r="970050" spans="19:20">
      <c r="S970050" s="33"/>
      <c r="T970050" s="33"/>
    </row>
    <row r="970067" spans="19:20">
      <c r="S970067" s="33"/>
      <c r="T970067" s="33"/>
    </row>
    <row r="970084" spans="19:20">
      <c r="S970084" s="33"/>
      <c r="T970084" s="33"/>
    </row>
    <row r="970101" spans="19:20">
      <c r="S970101" s="33"/>
      <c r="T970101" s="33"/>
    </row>
    <row r="970118" spans="19:20">
      <c r="S970118" s="33"/>
      <c r="T970118" s="33"/>
    </row>
    <row r="970135" spans="19:20">
      <c r="S970135" s="33"/>
      <c r="T970135" s="33"/>
    </row>
    <row r="970152" spans="19:20">
      <c r="S970152" s="33"/>
      <c r="T970152" s="33"/>
    </row>
    <row r="970169" spans="19:20">
      <c r="S970169" s="33"/>
      <c r="T970169" s="33"/>
    </row>
    <row r="970186" spans="19:20">
      <c r="S970186" s="33"/>
      <c r="T970186" s="33"/>
    </row>
    <row r="970203" spans="19:20">
      <c r="S970203" s="33"/>
      <c r="T970203" s="33"/>
    </row>
    <row r="970220" spans="19:20">
      <c r="S970220" s="33"/>
      <c r="T970220" s="33"/>
    </row>
    <row r="970237" spans="19:20">
      <c r="S970237" s="33"/>
      <c r="T970237" s="33"/>
    </row>
    <row r="970254" spans="19:20">
      <c r="S970254" s="33"/>
      <c r="T970254" s="33"/>
    </row>
    <row r="970271" spans="19:20">
      <c r="S970271" s="33"/>
      <c r="T970271" s="33"/>
    </row>
    <row r="970288" spans="19:20">
      <c r="S970288" s="33"/>
      <c r="T970288" s="33"/>
    </row>
    <row r="970305" spans="19:20">
      <c r="S970305" s="33"/>
      <c r="T970305" s="33"/>
    </row>
    <row r="970322" spans="19:20">
      <c r="S970322" s="33"/>
      <c r="T970322" s="33"/>
    </row>
    <row r="970339" spans="19:20">
      <c r="S970339" s="33"/>
      <c r="T970339" s="33"/>
    </row>
    <row r="970356" spans="19:20">
      <c r="S970356" s="33"/>
      <c r="T970356" s="33"/>
    </row>
    <row r="970373" spans="19:20">
      <c r="S970373" s="33"/>
      <c r="T970373" s="33"/>
    </row>
    <row r="970390" spans="19:20">
      <c r="S970390" s="33"/>
      <c r="T970390" s="33"/>
    </row>
    <row r="970407" spans="19:20">
      <c r="S970407" s="33"/>
      <c r="T970407" s="33"/>
    </row>
    <row r="970424" spans="19:20">
      <c r="S970424" s="33"/>
      <c r="T970424" s="33"/>
    </row>
    <row r="970441" spans="19:20">
      <c r="S970441" s="33"/>
      <c r="T970441" s="33"/>
    </row>
    <row r="970458" spans="19:20">
      <c r="S970458" s="33"/>
      <c r="T970458" s="33"/>
    </row>
    <row r="970475" spans="19:20">
      <c r="S970475" s="33"/>
      <c r="T970475" s="33"/>
    </row>
    <row r="970492" spans="19:20">
      <c r="S970492" s="33"/>
      <c r="T970492" s="33"/>
    </row>
    <row r="970509" spans="19:20">
      <c r="S970509" s="33"/>
      <c r="T970509" s="33"/>
    </row>
    <row r="970526" spans="19:20">
      <c r="S970526" s="33"/>
      <c r="T970526" s="33"/>
    </row>
    <row r="970543" spans="19:20">
      <c r="S970543" s="33"/>
      <c r="T970543" s="33"/>
    </row>
    <row r="970560" spans="19:20">
      <c r="S970560" s="33"/>
      <c r="T970560" s="33"/>
    </row>
    <row r="970577" spans="19:20">
      <c r="S970577" s="33"/>
      <c r="T970577" s="33"/>
    </row>
    <row r="970594" spans="19:20">
      <c r="S970594" s="33"/>
      <c r="T970594" s="33"/>
    </row>
    <row r="970611" spans="19:20">
      <c r="S970611" s="33"/>
      <c r="T970611" s="33"/>
    </row>
    <row r="970628" spans="19:20">
      <c r="S970628" s="33"/>
      <c r="T970628" s="33"/>
    </row>
    <row r="970645" spans="19:20">
      <c r="S970645" s="33"/>
      <c r="T970645" s="33"/>
    </row>
    <row r="970662" spans="19:20">
      <c r="S970662" s="33"/>
      <c r="T970662" s="33"/>
    </row>
    <row r="970679" spans="19:20">
      <c r="S970679" s="33"/>
      <c r="T970679" s="33"/>
    </row>
    <row r="970696" spans="19:20">
      <c r="S970696" s="33"/>
      <c r="T970696" s="33"/>
    </row>
    <row r="970713" spans="19:20">
      <c r="S970713" s="33"/>
      <c r="T970713" s="33"/>
    </row>
    <row r="970730" spans="19:20">
      <c r="S970730" s="33"/>
      <c r="T970730" s="33"/>
    </row>
    <row r="970747" spans="19:20">
      <c r="S970747" s="33"/>
      <c r="T970747" s="33"/>
    </row>
    <row r="970764" spans="19:20">
      <c r="S970764" s="33"/>
      <c r="T970764" s="33"/>
    </row>
    <row r="970781" spans="19:20">
      <c r="S970781" s="33"/>
      <c r="T970781" s="33"/>
    </row>
    <row r="970798" spans="19:20">
      <c r="S970798" s="33"/>
      <c r="T970798" s="33"/>
    </row>
    <row r="970815" spans="19:20">
      <c r="S970815" s="33"/>
      <c r="T970815" s="33"/>
    </row>
    <row r="970832" spans="19:20">
      <c r="S970832" s="33"/>
      <c r="T970832" s="33"/>
    </row>
    <row r="970849" spans="19:20">
      <c r="S970849" s="33"/>
      <c r="T970849" s="33"/>
    </row>
    <row r="970866" spans="19:20">
      <c r="S970866" s="33"/>
      <c r="T970866" s="33"/>
    </row>
    <row r="970883" spans="19:20">
      <c r="S970883" s="33"/>
      <c r="T970883" s="33"/>
    </row>
    <row r="970900" spans="19:20">
      <c r="S970900" s="33"/>
      <c r="T970900" s="33"/>
    </row>
    <row r="970917" spans="19:20">
      <c r="S970917" s="33"/>
      <c r="T970917" s="33"/>
    </row>
    <row r="970934" spans="19:20">
      <c r="S970934" s="33"/>
      <c r="T970934" s="33"/>
    </row>
    <row r="970951" spans="19:20">
      <c r="S970951" s="33"/>
      <c r="T970951" s="33"/>
    </row>
    <row r="970968" spans="19:20">
      <c r="S970968" s="33"/>
      <c r="T970968" s="33"/>
    </row>
    <row r="970985" spans="19:20">
      <c r="S970985" s="33"/>
      <c r="T970985" s="33"/>
    </row>
    <row r="971002" spans="19:20">
      <c r="S971002" s="33"/>
      <c r="T971002" s="33"/>
    </row>
    <row r="971019" spans="19:20">
      <c r="S971019" s="33"/>
      <c r="T971019" s="33"/>
    </row>
    <row r="971036" spans="19:20">
      <c r="S971036" s="33"/>
      <c r="T971036" s="33"/>
    </row>
    <row r="971053" spans="19:20">
      <c r="S971053" s="33"/>
      <c r="T971053" s="33"/>
    </row>
    <row r="971070" spans="19:20">
      <c r="S971070" s="33"/>
      <c r="T971070" s="33"/>
    </row>
    <row r="971087" spans="19:20">
      <c r="S971087" s="33"/>
      <c r="T971087" s="33"/>
    </row>
    <row r="971104" spans="19:20">
      <c r="S971104" s="33"/>
      <c r="T971104" s="33"/>
    </row>
    <row r="971121" spans="19:20">
      <c r="S971121" s="33"/>
      <c r="T971121" s="33"/>
    </row>
    <row r="971138" spans="19:20">
      <c r="S971138" s="33"/>
      <c r="T971138" s="33"/>
    </row>
    <row r="971155" spans="19:20">
      <c r="S971155" s="33"/>
      <c r="T971155" s="33"/>
    </row>
    <row r="971172" spans="19:20">
      <c r="S971172" s="33"/>
      <c r="T971172" s="33"/>
    </row>
    <row r="971189" spans="19:20">
      <c r="S971189" s="33"/>
      <c r="T971189" s="33"/>
    </row>
    <row r="971206" spans="19:20">
      <c r="S971206" s="33"/>
      <c r="T971206" s="33"/>
    </row>
    <row r="971223" spans="19:20">
      <c r="S971223" s="33"/>
      <c r="T971223" s="33"/>
    </row>
    <row r="971240" spans="19:20">
      <c r="S971240" s="33"/>
      <c r="T971240" s="33"/>
    </row>
    <row r="971257" spans="19:20">
      <c r="S971257" s="33"/>
      <c r="T971257" s="33"/>
    </row>
    <row r="971274" spans="19:20">
      <c r="S971274" s="33"/>
      <c r="T971274" s="33"/>
    </row>
    <row r="971291" spans="19:20">
      <c r="S971291" s="33"/>
      <c r="T971291" s="33"/>
    </row>
    <row r="971308" spans="19:20">
      <c r="S971308" s="33"/>
      <c r="T971308" s="33"/>
    </row>
    <row r="971325" spans="19:20">
      <c r="S971325" s="33"/>
      <c r="T971325" s="33"/>
    </row>
    <row r="971342" spans="19:20">
      <c r="S971342" s="33"/>
      <c r="T971342" s="33"/>
    </row>
    <row r="971359" spans="19:20">
      <c r="S971359" s="33"/>
      <c r="T971359" s="33"/>
    </row>
    <row r="971376" spans="19:20">
      <c r="S971376" s="33"/>
      <c r="T971376" s="33"/>
    </row>
    <row r="971393" spans="19:20">
      <c r="S971393" s="33"/>
      <c r="T971393" s="33"/>
    </row>
    <row r="971410" spans="19:20">
      <c r="S971410" s="33"/>
      <c r="T971410" s="33"/>
    </row>
    <row r="971427" spans="19:20">
      <c r="S971427" s="33"/>
      <c r="T971427" s="33"/>
    </row>
    <row r="971444" spans="19:20">
      <c r="S971444" s="33"/>
      <c r="T971444" s="33"/>
    </row>
    <row r="971461" spans="19:20">
      <c r="S971461" s="33"/>
      <c r="T971461" s="33"/>
    </row>
    <row r="971478" spans="19:20">
      <c r="S971478" s="33"/>
      <c r="T971478" s="33"/>
    </row>
    <row r="971495" spans="19:20">
      <c r="S971495" s="33"/>
      <c r="T971495" s="33"/>
    </row>
    <row r="971512" spans="19:20">
      <c r="S971512" s="33"/>
      <c r="T971512" s="33"/>
    </row>
    <row r="971529" spans="19:20">
      <c r="S971529" s="33"/>
      <c r="T971529" s="33"/>
    </row>
    <row r="971546" spans="19:20">
      <c r="S971546" s="33"/>
      <c r="T971546" s="33"/>
    </row>
    <row r="971563" spans="19:20">
      <c r="S971563" s="33"/>
      <c r="T971563" s="33"/>
    </row>
    <row r="971580" spans="19:20">
      <c r="S971580" s="33"/>
      <c r="T971580" s="33"/>
    </row>
    <row r="971597" spans="19:20">
      <c r="S971597" s="33"/>
      <c r="T971597" s="33"/>
    </row>
    <row r="971614" spans="19:20">
      <c r="S971614" s="33"/>
      <c r="T971614" s="33"/>
    </row>
    <row r="971631" spans="19:20">
      <c r="S971631" s="33"/>
      <c r="T971631" s="33"/>
    </row>
    <row r="971648" spans="19:20">
      <c r="S971648" s="33"/>
      <c r="T971648" s="33"/>
    </row>
    <row r="971665" spans="19:20">
      <c r="S971665" s="33"/>
      <c r="T971665" s="33"/>
    </row>
    <row r="971682" spans="19:20">
      <c r="S971682" s="33"/>
      <c r="T971682" s="33"/>
    </row>
    <row r="971699" spans="19:20">
      <c r="S971699" s="33"/>
      <c r="T971699" s="33"/>
    </row>
    <row r="971716" spans="19:20">
      <c r="S971716" s="33"/>
      <c r="T971716" s="33"/>
    </row>
    <row r="971733" spans="19:20">
      <c r="S971733" s="33"/>
      <c r="T971733" s="33"/>
    </row>
    <row r="971750" spans="19:20">
      <c r="S971750" s="33"/>
      <c r="T971750" s="33"/>
    </row>
    <row r="971767" spans="19:20">
      <c r="S971767" s="33"/>
      <c r="T971767" s="33"/>
    </row>
    <row r="971784" spans="19:20">
      <c r="S971784" s="33"/>
      <c r="T971784" s="33"/>
    </row>
    <row r="971801" spans="19:20">
      <c r="S971801" s="33"/>
      <c r="T971801" s="33"/>
    </row>
    <row r="971818" spans="19:20">
      <c r="S971818" s="33"/>
      <c r="T971818" s="33"/>
    </row>
    <row r="971835" spans="19:20">
      <c r="S971835" s="33"/>
      <c r="T971835" s="33"/>
    </row>
    <row r="971852" spans="19:20">
      <c r="S971852" s="33"/>
      <c r="T971852" s="33"/>
    </row>
    <row r="971869" spans="19:20">
      <c r="S971869" s="33"/>
      <c r="T971869" s="33"/>
    </row>
    <row r="971886" spans="19:20">
      <c r="S971886" s="33"/>
      <c r="T971886" s="33"/>
    </row>
    <row r="971903" spans="19:20">
      <c r="S971903" s="33"/>
      <c r="T971903" s="33"/>
    </row>
    <row r="971920" spans="19:20">
      <c r="S971920" s="33"/>
      <c r="T971920" s="33"/>
    </row>
    <row r="971937" spans="19:20">
      <c r="S971937" s="33"/>
      <c r="T971937" s="33"/>
    </row>
    <row r="971954" spans="19:20">
      <c r="S971954" s="33"/>
      <c r="T971954" s="33"/>
    </row>
    <row r="971971" spans="19:20">
      <c r="S971971" s="33"/>
      <c r="T971971" s="33"/>
    </row>
    <row r="971988" spans="19:20">
      <c r="S971988" s="33"/>
      <c r="T971988" s="33"/>
    </row>
    <row r="972005" spans="19:20">
      <c r="S972005" s="33"/>
      <c r="T972005" s="33"/>
    </row>
    <row r="972022" spans="19:20">
      <c r="S972022" s="33"/>
      <c r="T972022" s="33"/>
    </row>
    <row r="972039" spans="19:20">
      <c r="S972039" s="33"/>
      <c r="T972039" s="33"/>
    </row>
    <row r="972056" spans="19:20">
      <c r="S972056" s="33"/>
      <c r="T972056" s="33"/>
    </row>
    <row r="972073" spans="19:20">
      <c r="S972073" s="33"/>
      <c r="T972073" s="33"/>
    </row>
    <row r="972090" spans="19:20">
      <c r="S972090" s="33"/>
      <c r="T972090" s="33"/>
    </row>
    <row r="972107" spans="19:20">
      <c r="S972107" s="33"/>
      <c r="T972107" s="33"/>
    </row>
    <row r="972124" spans="19:20">
      <c r="S972124" s="33"/>
      <c r="T972124" s="33"/>
    </row>
    <row r="972141" spans="19:20">
      <c r="S972141" s="33"/>
      <c r="T972141" s="33"/>
    </row>
    <row r="972158" spans="19:20">
      <c r="S972158" s="33"/>
      <c r="T972158" s="33"/>
    </row>
    <row r="972175" spans="19:20">
      <c r="S972175" s="33"/>
      <c r="T972175" s="33"/>
    </row>
    <row r="972192" spans="19:20">
      <c r="S972192" s="33"/>
      <c r="T972192" s="33"/>
    </row>
    <row r="972209" spans="19:20">
      <c r="S972209" s="33"/>
      <c r="T972209" s="33"/>
    </row>
    <row r="972226" spans="19:20">
      <c r="S972226" s="33"/>
      <c r="T972226" s="33"/>
    </row>
    <row r="972243" spans="19:20">
      <c r="S972243" s="33"/>
      <c r="T972243" s="33"/>
    </row>
    <row r="972260" spans="19:20">
      <c r="S972260" s="33"/>
      <c r="T972260" s="33"/>
    </row>
    <row r="972277" spans="19:20">
      <c r="S972277" s="33"/>
      <c r="T972277" s="33"/>
    </row>
    <row r="972294" spans="19:20">
      <c r="S972294" s="33"/>
      <c r="T972294" s="33"/>
    </row>
    <row r="972311" spans="19:20">
      <c r="S972311" s="33"/>
      <c r="T972311" s="33"/>
    </row>
    <row r="972328" spans="19:20">
      <c r="S972328" s="33"/>
      <c r="T972328" s="33"/>
    </row>
    <row r="972345" spans="19:20">
      <c r="S972345" s="33"/>
      <c r="T972345" s="33"/>
    </row>
    <row r="972362" spans="19:20">
      <c r="S972362" s="33"/>
      <c r="T972362" s="33"/>
    </row>
    <row r="972379" spans="19:20">
      <c r="S972379" s="33"/>
      <c r="T972379" s="33"/>
    </row>
    <row r="972396" spans="19:20">
      <c r="S972396" s="33"/>
      <c r="T972396" s="33"/>
    </row>
    <row r="972413" spans="19:20">
      <c r="S972413" s="33"/>
      <c r="T972413" s="33"/>
    </row>
    <row r="972430" spans="19:20">
      <c r="S972430" s="33"/>
      <c r="T972430" s="33"/>
    </row>
    <row r="972447" spans="19:20">
      <c r="S972447" s="33"/>
      <c r="T972447" s="33"/>
    </row>
    <row r="972464" spans="19:20">
      <c r="S972464" s="33"/>
      <c r="T972464" s="33"/>
    </row>
    <row r="972481" spans="19:20">
      <c r="S972481" s="33"/>
      <c r="T972481" s="33"/>
    </row>
    <row r="972498" spans="19:20">
      <c r="S972498" s="33"/>
      <c r="T972498" s="33"/>
    </row>
    <row r="972515" spans="19:20">
      <c r="S972515" s="33"/>
      <c r="T972515" s="33"/>
    </row>
    <row r="972532" spans="19:20">
      <c r="S972532" s="33"/>
      <c r="T972532" s="33"/>
    </row>
    <row r="972549" spans="19:20">
      <c r="S972549" s="33"/>
      <c r="T972549" s="33"/>
    </row>
    <row r="972566" spans="19:20">
      <c r="S972566" s="33"/>
      <c r="T972566" s="33"/>
    </row>
    <row r="972583" spans="19:20">
      <c r="S972583" s="33"/>
      <c r="T972583" s="33"/>
    </row>
    <row r="972600" spans="19:20">
      <c r="S972600" s="33"/>
      <c r="T972600" s="33"/>
    </row>
    <row r="972617" spans="19:20">
      <c r="S972617" s="33"/>
      <c r="T972617" s="33"/>
    </row>
    <row r="972634" spans="19:20">
      <c r="S972634" s="33"/>
      <c r="T972634" s="33"/>
    </row>
    <row r="972651" spans="19:20">
      <c r="S972651" s="33"/>
      <c r="T972651" s="33"/>
    </row>
    <row r="972668" spans="19:20">
      <c r="S972668" s="33"/>
      <c r="T972668" s="33"/>
    </row>
    <row r="972685" spans="19:20">
      <c r="S972685" s="33"/>
      <c r="T972685" s="33"/>
    </row>
    <row r="972702" spans="19:20">
      <c r="S972702" s="33"/>
      <c r="T972702" s="33"/>
    </row>
    <row r="972719" spans="19:20">
      <c r="S972719" s="33"/>
      <c r="T972719" s="33"/>
    </row>
    <row r="972736" spans="19:20">
      <c r="S972736" s="33"/>
      <c r="T972736" s="33"/>
    </row>
    <row r="972753" spans="19:20">
      <c r="S972753" s="33"/>
      <c r="T972753" s="33"/>
    </row>
    <row r="972770" spans="19:20">
      <c r="S972770" s="33"/>
      <c r="T972770" s="33"/>
    </row>
    <row r="972787" spans="19:20">
      <c r="S972787" s="33"/>
      <c r="T972787" s="33"/>
    </row>
    <row r="972804" spans="19:20">
      <c r="S972804" s="33"/>
      <c r="T972804" s="33"/>
    </row>
    <row r="972821" spans="19:20">
      <c r="S972821" s="33"/>
      <c r="T972821" s="33"/>
    </row>
    <row r="972838" spans="19:20">
      <c r="S972838" s="33"/>
      <c r="T972838" s="33"/>
    </row>
    <row r="972855" spans="19:20">
      <c r="S972855" s="33"/>
      <c r="T972855" s="33"/>
    </row>
    <row r="972872" spans="19:20">
      <c r="S972872" s="33"/>
      <c r="T972872" s="33"/>
    </row>
    <row r="972889" spans="19:20">
      <c r="S972889" s="33"/>
      <c r="T972889" s="33"/>
    </row>
    <row r="972906" spans="19:20">
      <c r="S972906" s="33"/>
      <c r="T972906" s="33"/>
    </row>
    <row r="972923" spans="19:20">
      <c r="S972923" s="33"/>
      <c r="T972923" s="33"/>
    </row>
    <row r="972940" spans="19:20">
      <c r="S972940" s="33"/>
      <c r="T972940" s="33"/>
    </row>
    <row r="972957" spans="19:20">
      <c r="S972957" s="33"/>
      <c r="T972957" s="33"/>
    </row>
    <row r="972974" spans="19:20">
      <c r="S972974" s="33"/>
      <c r="T972974" s="33"/>
    </row>
    <row r="972991" spans="19:20">
      <c r="S972991" s="33"/>
      <c r="T972991" s="33"/>
    </row>
    <row r="973008" spans="19:20">
      <c r="S973008" s="33"/>
      <c r="T973008" s="33"/>
    </row>
    <row r="973025" spans="19:20">
      <c r="S973025" s="33"/>
      <c r="T973025" s="33"/>
    </row>
    <row r="973042" spans="19:20">
      <c r="S973042" s="33"/>
      <c r="T973042" s="33"/>
    </row>
    <row r="973059" spans="19:20">
      <c r="S973059" s="33"/>
      <c r="T973059" s="33"/>
    </row>
    <row r="973076" spans="19:20">
      <c r="S973076" s="33"/>
      <c r="T973076" s="33"/>
    </row>
    <row r="973093" spans="19:20">
      <c r="S973093" s="33"/>
      <c r="T973093" s="33"/>
    </row>
    <row r="973110" spans="19:20">
      <c r="S973110" s="33"/>
      <c r="T973110" s="33"/>
    </row>
    <row r="973127" spans="19:20">
      <c r="S973127" s="33"/>
      <c r="T973127" s="33"/>
    </row>
    <row r="973144" spans="19:20">
      <c r="S973144" s="33"/>
      <c r="T973144" s="33"/>
    </row>
    <row r="973161" spans="19:20">
      <c r="S973161" s="33"/>
      <c r="T973161" s="33"/>
    </row>
    <row r="973178" spans="19:20">
      <c r="S973178" s="33"/>
      <c r="T973178" s="33"/>
    </row>
    <row r="973195" spans="19:20">
      <c r="S973195" s="33"/>
      <c r="T973195" s="33"/>
    </row>
    <row r="973212" spans="19:20">
      <c r="S973212" s="33"/>
      <c r="T973212" s="33"/>
    </row>
    <row r="973229" spans="19:20">
      <c r="S973229" s="33"/>
      <c r="T973229" s="33"/>
    </row>
    <row r="973246" spans="19:20">
      <c r="S973246" s="33"/>
      <c r="T973246" s="33"/>
    </row>
    <row r="973263" spans="19:20">
      <c r="S973263" s="33"/>
      <c r="T973263" s="33"/>
    </row>
    <row r="973280" spans="19:20">
      <c r="S973280" s="33"/>
      <c r="T973280" s="33"/>
    </row>
    <row r="973297" spans="19:20">
      <c r="S973297" s="33"/>
      <c r="T973297" s="33"/>
    </row>
    <row r="973314" spans="19:20">
      <c r="S973314" s="33"/>
      <c r="T973314" s="33"/>
    </row>
    <row r="973331" spans="19:20">
      <c r="S973331" s="33"/>
      <c r="T973331" s="33"/>
    </row>
    <row r="973348" spans="19:20">
      <c r="S973348" s="33"/>
      <c r="T973348" s="33"/>
    </row>
    <row r="973365" spans="19:20">
      <c r="S973365" s="33"/>
      <c r="T973365" s="33"/>
    </row>
    <row r="973382" spans="19:20">
      <c r="S973382" s="33"/>
      <c r="T973382" s="33"/>
    </row>
    <row r="973399" spans="19:20">
      <c r="S973399" s="33"/>
      <c r="T973399" s="33"/>
    </row>
    <row r="973416" spans="19:20">
      <c r="S973416" s="33"/>
      <c r="T973416" s="33"/>
    </row>
    <row r="973433" spans="19:20">
      <c r="S973433" s="33"/>
      <c r="T973433" s="33"/>
    </row>
    <row r="973450" spans="19:20">
      <c r="S973450" s="33"/>
      <c r="T973450" s="33"/>
    </row>
    <row r="973467" spans="19:20">
      <c r="S973467" s="33"/>
      <c r="T973467" s="33"/>
    </row>
    <row r="973484" spans="19:20">
      <c r="S973484" s="33"/>
      <c r="T973484" s="33"/>
    </row>
    <row r="973501" spans="19:20">
      <c r="S973501" s="33"/>
      <c r="T973501" s="33"/>
    </row>
    <row r="973518" spans="19:20">
      <c r="S973518" s="33"/>
      <c r="T973518" s="33"/>
    </row>
    <row r="973535" spans="19:20">
      <c r="S973535" s="33"/>
      <c r="T973535" s="33"/>
    </row>
    <row r="973552" spans="19:20">
      <c r="S973552" s="33"/>
      <c r="T973552" s="33"/>
    </row>
    <row r="973569" spans="19:20">
      <c r="S973569" s="33"/>
      <c r="T973569" s="33"/>
    </row>
    <row r="973586" spans="19:20">
      <c r="S973586" s="33"/>
      <c r="T973586" s="33"/>
    </row>
    <row r="973603" spans="19:20">
      <c r="S973603" s="33"/>
      <c r="T973603" s="33"/>
    </row>
    <row r="973620" spans="19:20">
      <c r="S973620" s="33"/>
      <c r="T973620" s="33"/>
    </row>
    <row r="973637" spans="19:20">
      <c r="S973637" s="33"/>
      <c r="T973637" s="33"/>
    </row>
    <row r="973654" spans="19:20">
      <c r="S973654" s="33"/>
      <c r="T973654" s="33"/>
    </row>
    <row r="973671" spans="19:20">
      <c r="S973671" s="33"/>
      <c r="T973671" s="33"/>
    </row>
    <row r="973688" spans="19:20">
      <c r="S973688" s="33"/>
      <c r="T973688" s="33"/>
    </row>
    <row r="973705" spans="19:20">
      <c r="S973705" s="33"/>
      <c r="T973705" s="33"/>
    </row>
    <row r="973722" spans="19:20">
      <c r="S973722" s="33"/>
      <c r="T973722" s="33"/>
    </row>
    <row r="973739" spans="19:20">
      <c r="S973739" s="33"/>
      <c r="T973739" s="33"/>
    </row>
    <row r="973756" spans="19:20">
      <c r="S973756" s="33"/>
      <c r="T973756" s="33"/>
    </row>
    <row r="973773" spans="19:20">
      <c r="S973773" s="33"/>
      <c r="T973773" s="33"/>
    </row>
    <row r="973790" spans="19:20">
      <c r="S973790" s="33"/>
      <c r="T973790" s="33"/>
    </row>
    <row r="973807" spans="19:20">
      <c r="S973807" s="33"/>
      <c r="T973807" s="33"/>
    </row>
    <row r="973824" spans="19:20">
      <c r="S973824" s="33"/>
      <c r="T973824" s="33"/>
    </row>
    <row r="973841" spans="19:20">
      <c r="S973841" s="33"/>
      <c r="T973841" s="33"/>
    </row>
    <row r="973858" spans="19:20">
      <c r="S973858" s="33"/>
      <c r="T973858" s="33"/>
    </row>
    <row r="973875" spans="19:20">
      <c r="S973875" s="33"/>
      <c r="T973875" s="33"/>
    </row>
    <row r="973892" spans="19:20">
      <c r="S973892" s="33"/>
      <c r="T973892" s="33"/>
    </row>
    <row r="973909" spans="19:20">
      <c r="S973909" s="33"/>
      <c r="T973909" s="33"/>
    </row>
    <row r="973926" spans="19:20">
      <c r="S973926" s="33"/>
      <c r="T973926" s="33"/>
    </row>
    <row r="973943" spans="19:20">
      <c r="S973943" s="33"/>
      <c r="T973943" s="33"/>
    </row>
    <row r="973960" spans="19:20">
      <c r="S973960" s="33"/>
      <c r="T973960" s="33"/>
    </row>
    <row r="973977" spans="19:20">
      <c r="S973977" s="33"/>
      <c r="T973977" s="33"/>
    </row>
    <row r="973994" spans="19:20">
      <c r="S973994" s="33"/>
      <c r="T973994" s="33"/>
    </row>
    <row r="974011" spans="19:20">
      <c r="S974011" s="33"/>
      <c r="T974011" s="33"/>
    </row>
    <row r="974028" spans="19:20">
      <c r="S974028" s="33"/>
      <c r="T974028" s="33"/>
    </row>
    <row r="974045" spans="19:20">
      <c r="S974045" s="33"/>
      <c r="T974045" s="33"/>
    </row>
    <row r="974062" spans="19:20">
      <c r="S974062" s="33"/>
      <c r="T974062" s="33"/>
    </row>
    <row r="974079" spans="19:20">
      <c r="S974079" s="33"/>
      <c r="T974079" s="33"/>
    </row>
    <row r="974096" spans="19:20">
      <c r="S974096" s="33"/>
      <c r="T974096" s="33"/>
    </row>
    <row r="974113" spans="19:20">
      <c r="S974113" s="33"/>
      <c r="T974113" s="33"/>
    </row>
    <row r="974130" spans="19:20">
      <c r="S974130" s="33"/>
      <c r="T974130" s="33"/>
    </row>
    <row r="974147" spans="19:20">
      <c r="S974147" s="33"/>
      <c r="T974147" s="33"/>
    </row>
    <row r="974164" spans="19:20">
      <c r="S974164" s="33"/>
      <c r="T974164" s="33"/>
    </row>
    <row r="974181" spans="19:20">
      <c r="S974181" s="33"/>
      <c r="T974181" s="33"/>
    </row>
    <row r="974198" spans="19:20">
      <c r="S974198" s="33"/>
      <c r="T974198" s="33"/>
    </row>
    <row r="974215" spans="19:20">
      <c r="S974215" s="33"/>
      <c r="T974215" s="33"/>
    </row>
    <row r="974232" spans="19:20">
      <c r="S974232" s="33"/>
      <c r="T974232" s="33"/>
    </row>
    <row r="974249" spans="19:20">
      <c r="S974249" s="33"/>
      <c r="T974249" s="33"/>
    </row>
    <row r="974266" spans="19:20">
      <c r="S974266" s="33"/>
      <c r="T974266" s="33"/>
    </row>
    <row r="974283" spans="19:20">
      <c r="S974283" s="33"/>
      <c r="T974283" s="33"/>
    </row>
    <row r="974300" spans="19:20">
      <c r="S974300" s="33"/>
      <c r="T974300" s="33"/>
    </row>
    <row r="974317" spans="19:20">
      <c r="S974317" s="33"/>
      <c r="T974317" s="33"/>
    </row>
    <row r="974334" spans="19:20">
      <c r="S974334" s="33"/>
      <c r="T974334" s="33"/>
    </row>
    <row r="974351" spans="19:20">
      <c r="S974351" s="33"/>
      <c r="T974351" s="33"/>
    </row>
    <row r="974368" spans="19:20">
      <c r="S974368" s="33"/>
      <c r="T974368" s="33"/>
    </row>
    <row r="974385" spans="19:20">
      <c r="S974385" s="33"/>
      <c r="T974385" s="33"/>
    </row>
    <row r="974402" spans="19:20">
      <c r="S974402" s="33"/>
      <c r="T974402" s="33"/>
    </row>
    <row r="974419" spans="19:20">
      <c r="S974419" s="33"/>
      <c r="T974419" s="33"/>
    </row>
    <row r="974436" spans="19:20">
      <c r="S974436" s="33"/>
      <c r="T974436" s="33"/>
    </row>
    <row r="974453" spans="19:20">
      <c r="S974453" s="33"/>
      <c r="T974453" s="33"/>
    </row>
    <row r="974470" spans="19:20">
      <c r="S974470" s="33"/>
      <c r="T974470" s="33"/>
    </row>
    <row r="974487" spans="19:20">
      <c r="S974487" s="33"/>
      <c r="T974487" s="33"/>
    </row>
    <row r="974504" spans="19:20">
      <c r="S974504" s="33"/>
      <c r="T974504" s="33"/>
    </row>
    <row r="974521" spans="19:20">
      <c r="S974521" s="33"/>
      <c r="T974521" s="33"/>
    </row>
    <row r="974538" spans="19:20">
      <c r="S974538" s="33"/>
      <c r="T974538" s="33"/>
    </row>
    <row r="974555" spans="19:20">
      <c r="S974555" s="33"/>
      <c r="T974555" s="33"/>
    </row>
    <row r="974572" spans="19:20">
      <c r="S974572" s="33"/>
      <c r="T974572" s="33"/>
    </row>
    <row r="974589" spans="19:20">
      <c r="S974589" s="33"/>
      <c r="T974589" s="33"/>
    </row>
    <row r="974606" spans="19:20">
      <c r="S974606" s="33"/>
      <c r="T974606" s="33"/>
    </row>
    <row r="974623" spans="19:20">
      <c r="S974623" s="33"/>
      <c r="T974623" s="33"/>
    </row>
    <row r="974640" spans="19:20">
      <c r="S974640" s="33"/>
      <c r="T974640" s="33"/>
    </row>
    <row r="974657" spans="19:20">
      <c r="S974657" s="33"/>
      <c r="T974657" s="33"/>
    </row>
    <row r="974674" spans="19:20">
      <c r="S974674" s="33"/>
      <c r="T974674" s="33"/>
    </row>
    <row r="974691" spans="19:20">
      <c r="S974691" s="33"/>
      <c r="T974691" s="33"/>
    </row>
    <row r="974708" spans="19:20">
      <c r="S974708" s="33"/>
      <c r="T974708" s="33"/>
    </row>
    <row r="974725" spans="19:20">
      <c r="S974725" s="33"/>
      <c r="T974725" s="33"/>
    </row>
    <row r="974742" spans="19:20">
      <c r="S974742" s="33"/>
      <c r="T974742" s="33"/>
    </row>
    <row r="974759" spans="19:20">
      <c r="S974759" s="33"/>
      <c r="T974759" s="33"/>
    </row>
    <row r="974776" spans="19:20">
      <c r="S974776" s="33"/>
      <c r="T974776" s="33"/>
    </row>
    <row r="974793" spans="19:20">
      <c r="S974793" s="33"/>
      <c r="T974793" s="33"/>
    </row>
    <row r="974810" spans="19:20">
      <c r="S974810" s="33"/>
      <c r="T974810" s="33"/>
    </row>
    <row r="974827" spans="19:20">
      <c r="S974827" s="33"/>
      <c r="T974827" s="33"/>
    </row>
    <row r="974844" spans="19:20">
      <c r="S974844" s="33"/>
      <c r="T974844" s="33"/>
    </row>
    <row r="974861" spans="19:20">
      <c r="S974861" s="33"/>
      <c r="T974861" s="33"/>
    </row>
    <row r="974878" spans="19:20">
      <c r="S974878" s="33"/>
      <c r="T974878" s="33"/>
    </row>
    <row r="974895" spans="19:20">
      <c r="S974895" s="33"/>
      <c r="T974895" s="33"/>
    </row>
    <row r="974912" spans="19:20">
      <c r="S974912" s="33"/>
      <c r="T974912" s="33"/>
    </row>
    <row r="974929" spans="19:20">
      <c r="S974929" s="33"/>
      <c r="T974929" s="33"/>
    </row>
    <row r="974946" spans="19:20">
      <c r="S974946" s="33"/>
      <c r="T974946" s="33"/>
    </row>
    <row r="974963" spans="19:20">
      <c r="S974963" s="33"/>
      <c r="T974963" s="33"/>
    </row>
    <row r="974980" spans="19:20">
      <c r="S974980" s="33"/>
      <c r="T974980" s="33"/>
    </row>
    <row r="974997" spans="19:20">
      <c r="S974997" s="33"/>
      <c r="T974997" s="33"/>
    </row>
    <row r="975014" spans="19:20">
      <c r="S975014" s="33"/>
      <c r="T975014" s="33"/>
    </row>
    <row r="975031" spans="19:20">
      <c r="S975031" s="33"/>
      <c r="T975031" s="33"/>
    </row>
    <row r="975048" spans="19:20">
      <c r="S975048" s="33"/>
      <c r="T975048" s="33"/>
    </row>
    <row r="975065" spans="19:20">
      <c r="S975065" s="33"/>
      <c r="T975065" s="33"/>
    </row>
    <row r="975082" spans="19:20">
      <c r="S975082" s="33"/>
      <c r="T975082" s="33"/>
    </row>
    <row r="975099" spans="19:20">
      <c r="S975099" s="33"/>
      <c r="T975099" s="33"/>
    </row>
    <row r="975116" spans="19:20">
      <c r="S975116" s="33"/>
      <c r="T975116" s="33"/>
    </row>
    <row r="975133" spans="19:20">
      <c r="S975133" s="33"/>
      <c r="T975133" s="33"/>
    </row>
    <row r="975150" spans="19:20">
      <c r="S975150" s="33"/>
      <c r="T975150" s="33"/>
    </row>
    <row r="975167" spans="19:20">
      <c r="S975167" s="33"/>
      <c r="T975167" s="33"/>
    </row>
    <row r="975184" spans="19:20">
      <c r="S975184" s="33"/>
      <c r="T975184" s="33"/>
    </row>
    <row r="975201" spans="19:20">
      <c r="S975201" s="33"/>
      <c r="T975201" s="33"/>
    </row>
    <row r="975218" spans="19:20">
      <c r="S975218" s="33"/>
      <c r="T975218" s="33"/>
    </row>
    <row r="975235" spans="19:20">
      <c r="S975235" s="33"/>
      <c r="T975235" s="33"/>
    </row>
    <row r="975252" spans="19:20">
      <c r="S975252" s="33"/>
      <c r="T975252" s="33"/>
    </row>
    <row r="975269" spans="19:20">
      <c r="S975269" s="33"/>
      <c r="T975269" s="33"/>
    </row>
    <row r="975286" spans="19:20">
      <c r="S975286" s="33"/>
      <c r="T975286" s="33"/>
    </row>
    <row r="975303" spans="19:20">
      <c r="S975303" s="33"/>
      <c r="T975303" s="33"/>
    </row>
    <row r="975320" spans="19:20">
      <c r="S975320" s="33"/>
      <c r="T975320" s="33"/>
    </row>
    <row r="975337" spans="19:20">
      <c r="S975337" s="33"/>
      <c r="T975337" s="33"/>
    </row>
    <row r="975354" spans="19:20">
      <c r="S975354" s="33"/>
      <c r="T975354" s="33"/>
    </row>
    <row r="975371" spans="19:20">
      <c r="S975371" s="33"/>
      <c r="T975371" s="33"/>
    </row>
    <row r="975388" spans="19:20">
      <c r="S975388" s="33"/>
      <c r="T975388" s="33"/>
    </row>
    <row r="975405" spans="19:20">
      <c r="S975405" s="33"/>
      <c r="T975405" s="33"/>
    </row>
    <row r="975422" spans="19:20">
      <c r="S975422" s="33"/>
      <c r="T975422" s="33"/>
    </row>
    <row r="975439" spans="19:20">
      <c r="S975439" s="33"/>
      <c r="T975439" s="33"/>
    </row>
    <row r="975456" spans="19:20">
      <c r="S975456" s="33"/>
      <c r="T975456" s="33"/>
    </row>
    <row r="975473" spans="19:20">
      <c r="S975473" s="33"/>
      <c r="T975473" s="33"/>
    </row>
    <row r="975490" spans="19:20">
      <c r="S975490" s="33"/>
      <c r="T975490" s="33"/>
    </row>
    <row r="975507" spans="19:20">
      <c r="S975507" s="33"/>
      <c r="T975507" s="33"/>
    </row>
    <row r="975524" spans="19:20">
      <c r="S975524" s="33"/>
      <c r="T975524" s="33"/>
    </row>
    <row r="975541" spans="19:20">
      <c r="S975541" s="33"/>
      <c r="T975541" s="33"/>
    </row>
    <row r="975558" spans="19:20">
      <c r="S975558" s="33"/>
      <c r="T975558" s="33"/>
    </row>
    <row r="975575" spans="19:20">
      <c r="S975575" s="33"/>
      <c r="T975575" s="33"/>
    </row>
    <row r="975592" spans="19:20">
      <c r="S975592" s="33"/>
      <c r="T975592" s="33"/>
    </row>
    <row r="975609" spans="19:20">
      <c r="S975609" s="33"/>
      <c r="T975609" s="33"/>
    </row>
    <row r="975626" spans="19:20">
      <c r="S975626" s="33"/>
      <c r="T975626" s="33"/>
    </row>
    <row r="975643" spans="19:20">
      <c r="S975643" s="33"/>
      <c r="T975643" s="33"/>
    </row>
    <row r="975660" spans="19:20">
      <c r="S975660" s="33"/>
      <c r="T975660" s="33"/>
    </row>
    <row r="975677" spans="19:20">
      <c r="S975677" s="33"/>
      <c r="T975677" s="33"/>
    </row>
    <row r="975694" spans="19:20">
      <c r="S975694" s="33"/>
      <c r="T975694" s="33"/>
    </row>
    <row r="975711" spans="19:20">
      <c r="S975711" s="33"/>
      <c r="T975711" s="33"/>
    </row>
    <row r="975728" spans="19:20">
      <c r="S975728" s="33"/>
      <c r="T975728" s="33"/>
    </row>
    <row r="975745" spans="19:20">
      <c r="S975745" s="33"/>
      <c r="T975745" s="33"/>
    </row>
    <row r="975762" spans="19:20">
      <c r="S975762" s="33"/>
      <c r="T975762" s="33"/>
    </row>
    <row r="975779" spans="19:20">
      <c r="S975779" s="33"/>
      <c r="T975779" s="33"/>
    </row>
    <row r="975796" spans="19:20">
      <c r="S975796" s="33"/>
      <c r="T975796" s="33"/>
    </row>
    <row r="975813" spans="19:20">
      <c r="S975813" s="33"/>
      <c r="T975813" s="33"/>
    </row>
    <row r="975830" spans="19:20">
      <c r="S975830" s="33"/>
      <c r="T975830" s="33"/>
    </row>
    <row r="975847" spans="19:20">
      <c r="S975847" s="33"/>
      <c r="T975847" s="33"/>
    </row>
    <row r="975864" spans="19:20">
      <c r="S975864" s="33"/>
      <c r="T975864" s="33"/>
    </row>
    <row r="975881" spans="19:20">
      <c r="S975881" s="33"/>
      <c r="T975881" s="33"/>
    </row>
    <row r="975898" spans="19:20">
      <c r="S975898" s="33"/>
      <c r="T975898" s="33"/>
    </row>
    <row r="975915" spans="19:20">
      <c r="S975915" s="33"/>
      <c r="T975915" s="33"/>
    </row>
    <row r="975932" spans="19:20">
      <c r="S975932" s="33"/>
      <c r="T975932" s="33"/>
    </row>
    <row r="975949" spans="19:20">
      <c r="S975949" s="33"/>
      <c r="T975949" s="33"/>
    </row>
    <row r="975966" spans="19:20">
      <c r="S975966" s="33"/>
      <c r="T975966" s="33"/>
    </row>
    <row r="975983" spans="19:20">
      <c r="S975983" s="33"/>
      <c r="T975983" s="33"/>
    </row>
    <row r="976000" spans="19:20">
      <c r="S976000" s="33"/>
      <c r="T976000" s="33"/>
    </row>
    <row r="976017" spans="19:20">
      <c r="S976017" s="33"/>
      <c r="T976017" s="33"/>
    </row>
    <row r="976034" spans="19:20">
      <c r="S976034" s="33"/>
      <c r="T976034" s="33"/>
    </row>
    <row r="976051" spans="19:20">
      <c r="S976051" s="33"/>
      <c r="T976051" s="33"/>
    </row>
    <row r="976068" spans="19:20">
      <c r="S976068" s="33"/>
      <c r="T976068" s="33"/>
    </row>
    <row r="976085" spans="19:20">
      <c r="S976085" s="33"/>
      <c r="T976085" s="33"/>
    </row>
    <row r="976102" spans="19:20">
      <c r="S976102" s="33"/>
      <c r="T976102" s="33"/>
    </row>
    <row r="976119" spans="19:20">
      <c r="S976119" s="33"/>
      <c r="T976119" s="33"/>
    </row>
    <row r="976136" spans="19:20">
      <c r="S976136" s="33"/>
      <c r="T976136" s="33"/>
    </row>
    <row r="976153" spans="19:20">
      <c r="S976153" s="33"/>
      <c r="T976153" s="33"/>
    </row>
    <row r="976170" spans="19:20">
      <c r="S976170" s="33"/>
      <c r="T976170" s="33"/>
    </row>
    <row r="976187" spans="19:20">
      <c r="S976187" s="33"/>
      <c r="T976187" s="33"/>
    </row>
    <row r="976204" spans="19:20">
      <c r="S976204" s="33"/>
      <c r="T976204" s="33"/>
    </row>
    <row r="976221" spans="19:20">
      <c r="S976221" s="33"/>
      <c r="T976221" s="33"/>
    </row>
    <row r="976238" spans="19:20">
      <c r="S976238" s="33"/>
      <c r="T976238" s="33"/>
    </row>
    <row r="976255" spans="19:20">
      <c r="S976255" s="33"/>
      <c r="T976255" s="33"/>
    </row>
    <row r="976272" spans="19:20">
      <c r="S976272" s="33"/>
      <c r="T976272" s="33"/>
    </row>
    <row r="976289" spans="19:20">
      <c r="S976289" s="33"/>
      <c r="T976289" s="33"/>
    </row>
    <row r="976306" spans="19:20">
      <c r="S976306" s="33"/>
      <c r="T976306" s="33"/>
    </row>
    <row r="976323" spans="19:20">
      <c r="S976323" s="33"/>
      <c r="T976323" s="33"/>
    </row>
    <row r="976340" spans="19:20">
      <c r="S976340" s="33"/>
      <c r="T976340" s="33"/>
    </row>
    <row r="976357" spans="19:20">
      <c r="S976357" s="33"/>
      <c r="T976357" s="33"/>
    </row>
    <row r="976374" spans="19:20">
      <c r="S976374" s="33"/>
      <c r="T976374" s="33"/>
    </row>
    <row r="976391" spans="19:20">
      <c r="S976391" s="33"/>
      <c r="T976391" s="33"/>
    </row>
    <row r="976408" spans="19:20">
      <c r="S976408" s="33"/>
      <c r="T976408" s="33"/>
    </row>
    <row r="976425" spans="19:20">
      <c r="S976425" s="33"/>
      <c r="T976425" s="33"/>
    </row>
    <row r="976442" spans="19:20">
      <c r="S976442" s="33"/>
      <c r="T976442" s="33"/>
    </row>
    <row r="976459" spans="19:20">
      <c r="S976459" s="33"/>
      <c r="T976459" s="33"/>
    </row>
    <row r="976476" spans="19:20">
      <c r="S976476" s="33"/>
      <c r="T976476" s="33"/>
    </row>
    <row r="976493" spans="19:20">
      <c r="S976493" s="33"/>
      <c r="T976493" s="33"/>
    </row>
    <row r="976510" spans="19:20">
      <c r="S976510" s="33"/>
      <c r="T976510" s="33"/>
    </row>
    <row r="976527" spans="19:20">
      <c r="S976527" s="33"/>
      <c r="T976527" s="33"/>
    </row>
    <row r="976544" spans="19:20">
      <c r="S976544" s="33"/>
      <c r="T976544" s="33"/>
    </row>
    <row r="976561" spans="19:20">
      <c r="S976561" s="33"/>
      <c r="T976561" s="33"/>
    </row>
    <row r="976578" spans="19:20">
      <c r="S976578" s="33"/>
      <c r="T976578" s="33"/>
    </row>
    <row r="976595" spans="19:20">
      <c r="S976595" s="33"/>
      <c r="T976595" s="33"/>
    </row>
    <row r="976612" spans="19:20">
      <c r="S976612" s="33"/>
      <c r="T976612" s="33"/>
    </row>
    <row r="976629" spans="19:20">
      <c r="S976629" s="33"/>
      <c r="T976629" s="33"/>
    </row>
    <row r="976646" spans="19:20">
      <c r="S976646" s="33"/>
      <c r="T976646" s="33"/>
    </row>
    <row r="976663" spans="19:20">
      <c r="S976663" s="33"/>
      <c r="T976663" s="33"/>
    </row>
    <row r="976680" spans="19:20">
      <c r="S976680" s="33"/>
      <c r="T976680" s="33"/>
    </row>
    <row r="976697" spans="19:20">
      <c r="S976697" s="33"/>
      <c r="T976697" s="33"/>
    </row>
    <row r="976714" spans="19:20">
      <c r="S976714" s="33"/>
      <c r="T976714" s="33"/>
    </row>
    <row r="976731" spans="19:20">
      <c r="S976731" s="33"/>
      <c r="T976731" s="33"/>
    </row>
    <row r="976748" spans="19:20">
      <c r="S976748" s="33"/>
      <c r="T976748" s="33"/>
    </row>
    <row r="976765" spans="19:20">
      <c r="S976765" s="33"/>
      <c r="T976765" s="33"/>
    </row>
    <row r="976782" spans="19:20">
      <c r="S976782" s="33"/>
      <c r="T976782" s="33"/>
    </row>
    <row r="976799" spans="19:20">
      <c r="S976799" s="33"/>
      <c r="T976799" s="33"/>
    </row>
    <row r="976816" spans="19:20">
      <c r="S976816" s="33"/>
      <c r="T976816" s="33"/>
    </row>
    <row r="976833" spans="19:20">
      <c r="S976833" s="33"/>
      <c r="T976833" s="33"/>
    </row>
    <row r="976850" spans="19:20">
      <c r="S976850" s="33"/>
      <c r="T976850" s="33"/>
    </row>
    <row r="976867" spans="19:20">
      <c r="S976867" s="33"/>
      <c r="T976867" s="33"/>
    </row>
    <row r="976884" spans="19:20">
      <c r="S976884" s="33"/>
      <c r="T976884" s="33"/>
    </row>
    <row r="976901" spans="19:20">
      <c r="S976901" s="33"/>
      <c r="T976901" s="33"/>
    </row>
    <row r="976918" spans="19:20">
      <c r="S976918" s="33"/>
      <c r="T976918" s="33"/>
    </row>
    <row r="976935" spans="19:20">
      <c r="S976935" s="33"/>
      <c r="T976935" s="33"/>
    </row>
    <row r="976952" spans="19:20">
      <c r="S976952" s="33"/>
      <c r="T976952" s="33"/>
    </row>
    <row r="976969" spans="19:20">
      <c r="S976969" s="33"/>
      <c r="T976969" s="33"/>
    </row>
    <row r="976986" spans="19:20">
      <c r="S976986" s="33"/>
      <c r="T976986" s="33"/>
    </row>
    <row r="977003" spans="19:20">
      <c r="S977003" s="33"/>
      <c r="T977003" s="33"/>
    </row>
    <row r="977020" spans="19:20">
      <c r="S977020" s="33"/>
      <c r="T977020" s="33"/>
    </row>
    <row r="977037" spans="19:20">
      <c r="S977037" s="33"/>
      <c r="T977037" s="33"/>
    </row>
    <row r="977054" spans="19:20">
      <c r="S977054" s="33"/>
      <c r="T977054" s="33"/>
    </row>
    <row r="977071" spans="19:20">
      <c r="S977071" s="33"/>
      <c r="T977071" s="33"/>
    </row>
    <row r="977088" spans="19:20">
      <c r="S977088" s="33"/>
      <c r="T977088" s="33"/>
    </row>
    <row r="977105" spans="19:20">
      <c r="S977105" s="33"/>
      <c r="T977105" s="33"/>
    </row>
    <row r="977122" spans="19:20">
      <c r="S977122" s="33"/>
      <c r="T977122" s="33"/>
    </row>
    <row r="977139" spans="19:20">
      <c r="S977139" s="33"/>
      <c r="T977139" s="33"/>
    </row>
    <row r="977156" spans="19:20">
      <c r="S977156" s="33"/>
      <c r="T977156" s="33"/>
    </row>
    <row r="977173" spans="19:20">
      <c r="S977173" s="33"/>
      <c r="T977173" s="33"/>
    </row>
    <row r="977190" spans="19:20">
      <c r="S977190" s="33"/>
      <c r="T977190" s="33"/>
    </row>
    <row r="977207" spans="19:20">
      <c r="S977207" s="33"/>
      <c r="T977207" s="33"/>
    </row>
    <row r="977224" spans="19:20">
      <c r="S977224" s="33"/>
      <c r="T977224" s="33"/>
    </row>
    <row r="977241" spans="19:20">
      <c r="S977241" s="33"/>
      <c r="T977241" s="33"/>
    </row>
    <row r="977258" spans="19:20">
      <c r="S977258" s="33"/>
      <c r="T977258" s="33"/>
    </row>
    <row r="977275" spans="19:20">
      <c r="S977275" s="33"/>
      <c r="T977275" s="33"/>
    </row>
    <row r="977292" spans="19:20">
      <c r="S977292" s="33"/>
      <c r="T977292" s="33"/>
    </row>
    <row r="977309" spans="19:20">
      <c r="S977309" s="33"/>
      <c r="T977309" s="33"/>
    </row>
    <row r="977326" spans="19:20">
      <c r="S977326" s="33"/>
      <c r="T977326" s="33"/>
    </row>
    <row r="977343" spans="19:20">
      <c r="S977343" s="33"/>
      <c r="T977343" s="33"/>
    </row>
    <row r="977360" spans="19:20">
      <c r="S977360" s="33"/>
      <c r="T977360" s="33"/>
    </row>
    <row r="977377" spans="19:20">
      <c r="S977377" s="33"/>
      <c r="T977377" s="33"/>
    </row>
    <row r="977394" spans="19:20">
      <c r="S977394" s="33"/>
      <c r="T977394" s="33"/>
    </row>
    <row r="977411" spans="19:20">
      <c r="S977411" s="33"/>
      <c r="T977411" s="33"/>
    </row>
    <row r="977428" spans="19:20">
      <c r="S977428" s="33"/>
      <c r="T977428" s="33"/>
    </row>
    <row r="977445" spans="19:20">
      <c r="S977445" s="33"/>
      <c r="T977445" s="33"/>
    </row>
    <row r="977462" spans="19:20">
      <c r="S977462" s="33"/>
      <c r="T977462" s="33"/>
    </row>
    <row r="977479" spans="19:20">
      <c r="S977479" s="33"/>
      <c r="T977479" s="33"/>
    </row>
    <row r="977496" spans="19:20">
      <c r="S977496" s="33"/>
      <c r="T977496" s="33"/>
    </row>
    <row r="977513" spans="19:20">
      <c r="S977513" s="33"/>
      <c r="T977513" s="33"/>
    </row>
    <row r="977530" spans="19:20">
      <c r="S977530" s="33"/>
      <c r="T977530" s="33"/>
    </row>
    <row r="977547" spans="19:20">
      <c r="S977547" s="33"/>
      <c r="T977547" s="33"/>
    </row>
    <row r="977564" spans="19:20">
      <c r="S977564" s="33"/>
      <c r="T977564" s="33"/>
    </row>
    <row r="977581" spans="19:20">
      <c r="S977581" s="33"/>
      <c r="T977581" s="33"/>
    </row>
    <row r="977598" spans="19:20">
      <c r="S977598" s="33"/>
      <c r="T977598" s="33"/>
    </row>
    <row r="977615" spans="19:20">
      <c r="S977615" s="33"/>
      <c r="T977615" s="33"/>
    </row>
    <row r="977632" spans="19:20">
      <c r="S977632" s="33"/>
      <c r="T977632" s="33"/>
    </row>
    <row r="977649" spans="19:20">
      <c r="S977649" s="33"/>
      <c r="T977649" s="33"/>
    </row>
    <row r="977666" spans="19:20">
      <c r="S977666" s="33"/>
      <c r="T977666" s="33"/>
    </row>
    <row r="977683" spans="19:20">
      <c r="S977683" s="33"/>
      <c r="T977683" s="33"/>
    </row>
    <row r="977700" spans="19:20">
      <c r="S977700" s="33"/>
      <c r="T977700" s="33"/>
    </row>
    <row r="977717" spans="19:20">
      <c r="S977717" s="33"/>
      <c r="T977717" s="33"/>
    </row>
    <row r="977734" spans="19:20">
      <c r="S977734" s="33"/>
      <c r="T977734" s="33"/>
    </row>
    <row r="977751" spans="19:20">
      <c r="S977751" s="33"/>
      <c r="T977751" s="33"/>
    </row>
    <row r="977768" spans="19:20">
      <c r="S977768" s="33"/>
      <c r="T977768" s="33"/>
    </row>
    <row r="977785" spans="19:20">
      <c r="S977785" s="33"/>
      <c r="T977785" s="33"/>
    </row>
    <row r="977802" spans="19:20">
      <c r="S977802" s="33"/>
      <c r="T977802" s="33"/>
    </row>
    <row r="977819" spans="19:20">
      <c r="S977819" s="33"/>
      <c r="T977819" s="33"/>
    </row>
    <row r="977836" spans="19:20">
      <c r="S977836" s="33"/>
      <c r="T977836" s="33"/>
    </row>
    <row r="977853" spans="19:20">
      <c r="S977853" s="33"/>
      <c r="T977853" s="33"/>
    </row>
    <row r="977870" spans="19:20">
      <c r="S977870" s="33"/>
      <c r="T977870" s="33"/>
    </row>
    <row r="977887" spans="19:20">
      <c r="S977887" s="33"/>
      <c r="T977887" s="33"/>
    </row>
    <row r="977904" spans="19:20">
      <c r="S977904" s="33"/>
      <c r="T977904" s="33"/>
    </row>
    <row r="977921" spans="19:20">
      <c r="S977921" s="33"/>
      <c r="T977921" s="33"/>
    </row>
    <row r="977938" spans="19:20">
      <c r="S977938" s="33"/>
      <c r="T977938" s="33"/>
    </row>
    <row r="977955" spans="19:20">
      <c r="S977955" s="33"/>
      <c r="T977955" s="33"/>
    </row>
    <row r="977972" spans="19:20">
      <c r="S977972" s="33"/>
      <c r="T977972" s="33"/>
    </row>
    <row r="977989" spans="19:20">
      <c r="S977989" s="33"/>
      <c r="T977989" s="33"/>
    </row>
    <row r="978006" spans="19:20">
      <c r="S978006" s="33"/>
      <c r="T978006" s="33"/>
    </row>
    <row r="978023" spans="19:20">
      <c r="S978023" s="33"/>
      <c r="T978023" s="33"/>
    </row>
    <row r="978040" spans="19:20">
      <c r="S978040" s="33"/>
      <c r="T978040" s="33"/>
    </row>
    <row r="978057" spans="19:20">
      <c r="S978057" s="33"/>
      <c r="T978057" s="33"/>
    </row>
    <row r="978074" spans="19:20">
      <c r="S978074" s="33"/>
      <c r="T978074" s="33"/>
    </row>
    <row r="978091" spans="19:20">
      <c r="S978091" s="33"/>
      <c r="T978091" s="33"/>
    </row>
    <row r="978108" spans="19:20">
      <c r="S978108" s="33"/>
      <c r="T978108" s="33"/>
    </row>
    <row r="978125" spans="19:20">
      <c r="S978125" s="33"/>
      <c r="T978125" s="33"/>
    </row>
    <row r="978142" spans="19:20">
      <c r="S978142" s="33"/>
      <c r="T978142" s="33"/>
    </row>
    <row r="978159" spans="19:20">
      <c r="S978159" s="33"/>
      <c r="T978159" s="33"/>
    </row>
    <row r="978176" spans="19:20">
      <c r="S978176" s="33"/>
      <c r="T978176" s="33"/>
    </row>
    <row r="978193" spans="19:20">
      <c r="S978193" s="33"/>
      <c r="T978193" s="33"/>
    </row>
    <row r="978210" spans="19:20">
      <c r="S978210" s="33"/>
      <c r="T978210" s="33"/>
    </row>
    <row r="978227" spans="19:20">
      <c r="S978227" s="33"/>
      <c r="T978227" s="33"/>
    </row>
    <row r="978244" spans="19:20">
      <c r="S978244" s="33"/>
      <c r="T978244" s="33"/>
    </row>
    <row r="978261" spans="19:20">
      <c r="S978261" s="33"/>
      <c r="T978261" s="33"/>
    </row>
    <row r="978278" spans="19:20">
      <c r="S978278" s="33"/>
      <c r="T978278" s="33"/>
    </row>
    <row r="978295" spans="19:20">
      <c r="S978295" s="33"/>
      <c r="T978295" s="33"/>
    </row>
    <row r="978312" spans="19:20">
      <c r="S978312" s="33"/>
      <c r="T978312" s="33"/>
    </row>
    <row r="978329" spans="19:20">
      <c r="S978329" s="33"/>
      <c r="T978329" s="33"/>
    </row>
    <row r="978346" spans="19:20">
      <c r="S978346" s="33"/>
      <c r="T978346" s="33"/>
    </row>
    <row r="978363" spans="19:20">
      <c r="S978363" s="33"/>
      <c r="T978363" s="33"/>
    </row>
    <row r="978380" spans="19:20">
      <c r="S978380" s="33"/>
      <c r="T978380" s="33"/>
    </row>
    <row r="978397" spans="19:20">
      <c r="S978397" s="33"/>
      <c r="T978397" s="33"/>
    </row>
    <row r="978414" spans="19:20">
      <c r="S978414" s="33"/>
      <c r="T978414" s="33"/>
    </row>
    <row r="978431" spans="19:20">
      <c r="S978431" s="33"/>
      <c r="T978431" s="33"/>
    </row>
    <row r="978448" spans="19:20">
      <c r="S978448" s="33"/>
      <c r="T978448" s="33"/>
    </row>
    <row r="978465" spans="19:20">
      <c r="S978465" s="33"/>
      <c r="T978465" s="33"/>
    </row>
    <row r="978482" spans="19:20">
      <c r="S978482" s="33"/>
      <c r="T978482" s="33"/>
    </row>
    <row r="978499" spans="19:20">
      <c r="S978499" s="33"/>
      <c r="T978499" s="33"/>
    </row>
    <row r="978516" spans="19:20">
      <c r="S978516" s="33"/>
      <c r="T978516" s="33"/>
    </row>
    <row r="978533" spans="19:20">
      <c r="S978533" s="33"/>
      <c r="T978533" s="33"/>
    </row>
    <row r="978550" spans="19:20">
      <c r="S978550" s="33"/>
      <c r="T978550" s="33"/>
    </row>
    <row r="978567" spans="19:20">
      <c r="S978567" s="33"/>
      <c r="T978567" s="33"/>
    </row>
    <row r="978584" spans="19:20">
      <c r="S978584" s="33"/>
      <c r="T978584" s="33"/>
    </row>
    <row r="978601" spans="19:20">
      <c r="S978601" s="33"/>
      <c r="T978601" s="33"/>
    </row>
    <row r="978618" spans="19:20">
      <c r="S978618" s="33"/>
      <c r="T978618" s="33"/>
    </row>
    <row r="978635" spans="19:20">
      <c r="S978635" s="33"/>
      <c r="T978635" s="33"/>
    </row>
    <row r="978652" spans="19:20">
      <c r="S978652" s="33"/>
      <c r="T978652" s="33"/>
    </row>
    <row r="978669" spans="19:20">
      <c r="S978669" s="33"/>
      <c r="T978669" s="33"/>
    </row>
    <row r="978686" spans="19:20">
      <c r="S978686" s="33"/>
      <c r="T978686" s="33"/>
    </row>
    <row r="978703" spans="19:20">
      <c r="S978703" s="33"/>
      <c r="T978703" s="33"/>
    </row>
    <row r="978720" spans="19:20">
      <c r="S978720" s="33"/>
      <c r="T978720" s="33"/>
    </row>
    <row r="978737" spans="19:20">
      <c r="S978737" s="33"/>
      <c r="T978737" s="33"/>
    </row>
    <row r="978754" spans="19:20">
      <c r="S978754" s="33"/>
      <c r="T978754" s="33"/>
    </row>
    <row r="978771" spans="19:20">
      <c r="S978771" s="33"/>
      <c r="T978771" s="33"/>
    </row>
    <row r="978788" spans="19:20">
      <c r="S978788" s="33"/>
      <c r="T978788" s="33"/>
    </row>
    <row r="978805" spans="19:20">
      <c r="S978805" s="33"/>
      <c r="T978805" s="33"/>
    </row>
    <row r="978822" spans="19:20">
      <c r="S978822" s="33"/>
      <c r="T978822" s="33"/>
    </row>
    <row r="978839" spans="19:20">
      <c r="S978839" s="33"/>
      <c r="T978839" s="33"/>
    </row>
    <row r="978856" spans="19:20">
      <c r="S978856" s="33"/>
      <c r="T978856" s="33"/>
    </row>
    <row r="978873" spans="19:20">
      <c r="S978873" s="33"/>
      <c r="T978873" s="33"/>
    </row>
    <row r="978890" spans="19:20">
      <c r="S978890" s="33"/>
      <c r="T978890" s="33"/>
    </row>
    <row r="978907" spans="19:20">
      <c r="S978907" s="33"/>
      <c r="T978907" s="33"/>
    </row>
    <row r="978924" spans="19:20">
      <c r="S978924" s="33"/>
      <c r="T978924" s="33"/>
    </row>
    <row r="978941" spans="19:20">
      <c r="S978941" s="33"/>
      <c r="T978941" s="33"/>
    </row>
    <row r="978958" spans="19:20">
      <c r="S978958" s="33"/>
      <c r="T978958" s="33"/>
    </row>
    <row r="978975" spans="19:20">
      <c r="S978975" s="33"/>
      <c r="T978975" s="33"/>
    </row>
    <row r="978992" spans="19:20">
      <c r="S978992" s="33"/>
      <c r="T978992" s="33"/>
    </row>
    <row r="979009" spans="19:20">
      <c r="S979009" s="33"/>
      <c r="T979009" s="33"/>
    </row>
    <row r="979026" spans="19:20">
      <c r="S979026" s="33"/>
      <c r="T979026" s="33"/>
    </row>
    <row r="979043" spans="19:20">
      <c r="S979043" s="33"/>
      <c r="T979043" s="33"/>
    </row>
    <row r="979060" spans="19:20">
      <c r="S979060" s="33"/>
      <c r="T979060" s="33"/>
    </row>
    <row r="979077" spans="19:20">
      <c r="S979077" s="33"/>
      <c r="T979077" s="33"/>
    </row>
    <row r="979094" spans="19:20">
      <c r="S979094" s="33"/>
      <c r="T979094" s="33"/>
    </row>
    <row r="979111" spans="19:20">
      <c r="S979111" s="33"/>
      <c r="T979111" s="33"/>
    </row>
    <row r="979128" spans="19:20">
      <c r="S979128" s="33"/>
      <c r="T979128" s="33"/>
    </row>
    <row r="979145" spans="19:20">
      <c r="S979145" s="33"/>
      <c r="T979145" s="33"/>
    </row>
    <row r="979162" spans="19:20">
      <c r="S979162" s="33"/>
      <c r="T979162" s="33"/>
    </row>
    <row r="979179" spans="19:20">
      <c r="S979179" s="33"/>
      <c r="T979179" s="33"/>
    </row>
    <row r="979196" spans="19:20">
      <c r="S979196" s="33"/>
      <c r="T979196" s="33"/>
    </row>
    <row r="979213" spans="19:20">
      <c r="S979213" s="33"/>
      <c r="T979213" s="33"/>
    </row>
    <row r="979230" spans="19:20">
      <c r="S979230" s="33"/>
      <c r="T979230" s="33"/>
    </row>
    <row r="979247" spans="19:20">
      <c r="S979247" s="33"/>
      <c r="T979247" s="33"/>
    </row>
    <row r="979264" spans="19:20">
      <c r="S979264" s="33"/>
      <c r="T979264" s="33"/>
    </row>
    <row r="979281" spans="19:20">
      <c r="S979281" s="33"/>
      <c r="T979281" s="33"/>
    </row>
    <row r="979298" spans="19:20">
      <c r="S979298" s="33"/>
      <c r="T979298" s="33"/>
    </row>
    <row r="979315" spans="19:20">
      <c r="S979315" s="33"/>
      <c r="T979315" s="33"/>
    </row>
    <row r="979332" spans="19:20">
      <c r="S979332" s="33"/>
      <c r="T979332" s="33"/>
    </row>
    <row r="979349" spans="19:20">
      <c r="S979349" s="33"/>
      <c r="T979349" s="33"/>
    </row>
    <row r="979366" spans="19:20">
      <c r="S979366" s="33"/>
      <c r="T979366" s="33"/>
    </row>
    <row r="979383" spans="19:20">
      <c r="S979383" s="33"/>
      <c r="T979383" s="33"/>
    </row>
    <row r="979400" spans="19:20">
      <c r="S979400" s="33"/>
      <c r="T979400" s="33"/>
    </row>
    <row r="979417" spans="19:20">
      <c r="S979417" s="33"/>
      <c r="T979417" s="33"/>
    </row>
    <row r="979434" spans="19:20">
      <c r="S979434" s="33"/>
      <c r="T979434" s="33"/>
    </row>
    <row r="979451" spans="19:20">
      <c r="S979451" s="33"/>
      <c r="T979451" s="33"/>
    </row>
    <row r="979468" spans="19:20">
      <c r="S979468" s="33"/>
      <c r="T979468" s="33"/>
    </row>
    <row r="979485" spans="19:20">
      <c r="S979485" s="33"/>
      <c r="T979485" s="33"/>
    </row>
    <row r="979502" spans="19:20">
      <c r="S979502" s="33"/>
      <c r="T979502" s="33"/>
    </row>
    <row r="979519" spans="19:20">
      <c r="S979519" s="33"/>
      <c r="T979519" s="33"/>
    </row>
    <row r="979536" spans="19:20">
      <c r="S979536" s="33"/>
      <c r="T979536" s="33"/>
    </row>
    <row r="979553" spans="19:20">
      <c r="S979553" s="33"/>
      <c r="T979553" s="33"/>
    </row>
    <row r="979570" spans="19:20">
      <c r="S979570" s="33"/>
      <c r="T979570" s="33"/>
    </row>
    <row r="979587" spans="19:20">
      <c r="S979587" s="33"/>
      <c r="T979587" s="33"/>
    </row>
    <row r="979604" spans="19:20">
      <c r="S979604" s="33"/>
      <c r="T979604" s="33"/>
    </row>
    <row r="979621" spans="19:20">
      <c r="S979621" s="33"/>
      <c r="T979621" s="33"/>
    </row>
    <row r="979638" spans="19:20">
      <c r="S979638" s="33"/>
      <c r="T979638" s="33"/>
    </row>
    <row r="979655" spans="19:20">
      <c r="S979655" s="33"/>
      <c r="T979655" s="33"/>
    </row>
    <row r="979672" spans="19:20">
      <c r="S979672" s="33"/>
      <c r="T979672" s="33"/>
    </row>
    <row r="979689" spans="19:20">
      <c r="S979689" s="33"/>
      <c r="T979689" s="33"/>
    </row>
    <row r="979706" spans="19:20">
      <c r="S979706" s="33"/>
      <c r="T979706" s="33"/>
    </row>
    <row r="979723" spans="19:20">
      <c r="S979723" s="33"/>
      <c r="T979723" s="33"/>
    </row>
    <row r="979740" spans="19:20">
      <c r="S979740" s="33"/>
      <c r="T979740" s="33"/>
    </row>
    <row r="979757" spans="19:20">
      <c r="S979757" s="33"/>
      <c r="T979757" s="33"/>
    </row>
    <row r="979774" spans="19:20">
      <c r="S979774" s="33"/>
      <c r="T979774" s="33"/>
    </row>
    <row r="979791" spans="19:20">
      <c r="S979791" s="33"/>
      <c r="T979791" s="33"/>
    </row>
    <row r="979808" spans="19:20">
      <c r="S979808" s="33"/>
      <c r="T979808" s="33"/>
    </row>
    <row r="979825" spans="19:20">
      <c r="S979825" s="33"/>
      <c r="T979825" s="33"/>
    </row>
    <row r="979842" spans="19:20">
      <c r="S979842" s="33"/>
      <c r="T979842" s="33"/>
    </row>
    <row r="979859" spans="19:20">
      <c r="S979859" s="33"/>
      <c r="T979859" s="33"/>
    </row>
    <row r="979876" spans="19:20">
      <c r="S979876" s="33"/>
      <c r="T979876" s="33"/>
    </row>
    <row r="979893" spans="19:20">
      <c r="S979893" s="33"/>
      <c r="T979893" s="33"/>
    </row>
    <row r="979910" spans="19:20">
      <c r="S979910" s="33"/>
      <c r="T979910" s="33"/>
    </row>
    <row r="979927" spans="19:20">
      <c r="S979927" s="33"/>
      <c r="T979927" s="33"/>
    </row>
    <row r="979944" spans="19:20">
      <c r="S979944" s="33"/>
      <c r="T979944" s="33"/>
    </row>
    <row r="979961" spans="19:20">
      <c r="S979961" s="33"/>
      <c r="T979961" s="33"/>
    </row>
    <row r="979978" spans="19:20">
      <c r="S979978" s="33"/>
      <c r="T979978" s="33"/>
    </row>
    <row r="979995" spans="19:20">
      <c r="S979995" s="33"/>
      <c r="T979995" s="33"/>
    </row>
    <row r="980012" spans="19:20">
      <c r="S980012" s="33"/>
      <c r="T980012" s="33"/>
    </row>
    <row r="980029" spans="19:20">
      <c r="S980029" s="33"/>
      <c r="T980029" s="33"/>
    </row>
    <row r="980046" spans="19:20">
      <c r="S980046" s="33"/>
      <c r="T980046" s="33"/>
    </row>
    <row r="980063" spans="19:20">
      <c r="S980063" s="33"/>
      <c r="T980063" s="33"/>
    </row>
    <row r="980080" spans="19:20">
      <c r="S980080" s="33"/>
      <c r="T980080" s="33"/>
    </row>
    <row r="980097" spans="19:20">
      <c r="S980097" s="33"/>
      <c r="T980097" s="33"/>
    </row>
    <row r="980114" spans="19:20">
      <c r="S980114" s="33"/>
      <c r="T980114" s="33"/>
    </row>
    <row r="980131" spans="19:20">
      <c r="S980131" s="33"/>
      <c r="T980131" s="33"/>
    </row>
    <row r="980148" spans="19:20">
      <c r="S980148" s="33"/>
      <c r="T980148" s="33"/>
    </row>
    <row r="980165" spans="19:20">
      <c r="S980165" s="33"/>
      <c r="T980165" s="33"/>
    </row>
    <row r="980182" spans="19:20">
      <c r="S980182" s="33"/>
      <c r="T980182" s="33"/>
    </row>
    <row r="980199" spans="19:20">
      <c r="S980199" s="33"/>
      <c r="T980199" s="33"/>
    </row>
    <row r="980216" spans="19:20">
      <c r="S980216" s="33"/>
      <c r="T980216" s="33"/>
    </row>
    <row r="980233" spans="19:20">
      <c r="S980233" s="33"/>
      <c r="T980233" s="33"/>
    </row>
    <row r="980250" spans="19:20">
      <c r="S980250" s="33"/>
      <c r="T980250" s="33"/>
    </row>
    <row r="980267" spans="19:20">
      <c r="S980267" s="33"/>
      <c r="T980267" s="33"/>
    </row>
    <row r="980284" spans="19:20">
      <c r="S980284" s="33"/>
      <c r="T980284" s="33"/>
    </row>
    <row r="980301" spans="19:20">
      <c r="S980301" s="33"/>
      <c r="T980301" s="33"/>
    </row>
    <row r="980318" spans="19:20">
      <c r="S980318" s="33"/>
      <c r="T980318" s="33"/>
    </row>
    <row r="980335" spans="19:20">
      <c r="S980335" s="33"/>
      <c r="T980335" s="33"/>
    </row>
    <row r="980352" spans="19:20">
      <c r="S980352" s="33"/>
      <c r="T980352" s="33"/>
    </row>
    <row r="980369" spans="19:20">
      <c r="S980369" s="33"/>
      <c r="T980369" s="33"/>
    </row>
    <row r="980386" spans="19:20">
      <c r="S980386" s="33"/>
      <c r="T980386" s="33"/>
    </row>
    <row r="980403" spans="19:20">
      <c r="S980403" s="33"/>
      <c r="T980403" s="33"/>
    </row>
    <row r="980420" spans="19:20">
      <c r="S980420" s="33"/>
      <c r="T980420" s="33"/>
    </row>
    <row r="980437" spans="19:20">
      <c r="S980437" s="33"/>
      <c r="T980437" s="33"/>
    </row>
    <row r="980454" spans="19:20">
      <c r="S980454" s="33"/>
      <c r="T980454" s="33"/>
    </row>
    <row r="980471" spans="19:20">
      <c r="S980471" s="33"/>
      <c r="T980471" s="33"/>
    </row>
    <row r="980488" spans="19:20">
      <c r="S980488" s="33"/>
      <c r="T980488" s="33"/>
    </row>
    <row r="980505" spans="19:20">
      <c r="S980505" s="33"/>
      <c r="T980505" s="33"/>
    </row>
    <row r="980522" spans="19:20">
      <c r="S980522" s="33"/>
      <c r="T980522" s="33"/>
    </row>
    <row r="980539" spans="19:20">
      <c r="S980539" s="33"/>
      <c r="T980539" s="33"/>
    </row>
    <row r="980556" spans="19:20">
      <c r="S980556" s="33"/>
      <c r="T980556" s="33"/>
    </row>
    <row r="980573" spans="19:20">
      <c r="S980573" s="33"/>
      <c r="T980573" s="33"/>
    </row>
    <row r="980590" spans="19:20">
      <c r="S980590" s="33"/>
      <c r="T980590" s="33"/>
    </row>
    <row r="980607" spans="19:20">
      <c r="S980607" s="33"/>
      <c r="T980607" s="33"/>
    </row>
    <row r="980624" spans="19:20">
      <c r="S980624" s="33"/>
      <c r="T980624" s="33"/>
    </row>
    <row r="980641" spans="19:20">
      <c r="S980641" s="33"/>
      <c r="T980641" s="33"/>
    </row>
    <row r="980658" spans="19:20">
      <c r="S980658" s="33"/>
      <c r="T980658" s="33"/>
    </row>
    <row r="980675" spans="19:20">
      <c r="S980675" s="33"/>
      <c r="T980675" s="33"/>
    </row>
    <row r="980692" spans="19:20">
      <c r="S980692" s="33"/>
      <c r="T980692" s="33"/>
    </row>
    <row r="980709" spans="19:20">
      <c r="S980709" s="33"/>
      <c r="T980709" s="33"/>
    </row>
    <row r="980726" spans="19:20">
      <c r="S980726" s="33"/>
      <c r="T980726" s="33"/>
    </row>
    <row r="980743" spans="19:20">
      <c r="S980743" s="33"/>
      <c r="T980743" s="33"/>
    </row>
    <row r="980760" spans="19:20">
      <c r="S980760" s="33"/>
      <c r="T980760" s="33"/>
    </row>
    <row r="980777" spans="19:20">
      <c r="S980777" s="33"/>
      <c r="T980777" s="33"/>
    </row>
    <row r="980794" spans="19:20">
      <c r="S980794" s="33"/>
      <c r="T980794" s="33"/>
    </row>
    <row r="980811" spans="19:20">
      <c r="S980811" s="33"/>
      <c r="T980811" s="33"/>
    </row>
    <row r="980828" spans="19:20">
      <c r="S980828" s="33"/>
      <c r="T980828" s="33"/>
    </row>
    <row r="980845" spans="19:20">
      <c r="S980845" s="33"/>
      <c r="T980845" s="33"/>
    </row>
    <row r="980862" spans="19:20">
      <c r="S980862" s="33"/>
      <c r="T980862" s="33"/>
    </row>
    <row r="980879" spans="19:20">
      <c r="S980879" s="33"/>
      <c r="T980879" s="33"/>
    </row>
    <row r="980896" spans="19:20">
      <c r="S980896" s="33"/>
      <c r="T980896" s="33"/>
    </row>
    <row r="980913" spans="19:20">
      <c r="S980913" s="33"/>
      <c r="T980913" s="33"/>
    </row>
    <row r="980930" spans="19:20">
      <c r="S980930" s="33"/>
      <c r="T980930" s="33"/>
    </row>
    <row r="980947" spans="19:20">
      <c r="S980947" s="33"/>
      <c r="T980947" s="33"/>
    </row>
    <row r="980964" spans="19:20">
      <c r="S980964" s="33"/>
      <c r="T980964" s="33"/>
    </row>
    <row r="980981" spans="19:20">
      <c r="S980981" s="33"/>
      <c r="T980981" s="33"/>
    </row>
    <row r="980998" spans="19:20">
      <c r="S980998" s="33"/>
      <c r="T980998" s="33"/>
    </row>
    <row r="981015" spans="19:20">
      <c r="S981015" s="33"/>
      <c r="T981015" s="33"/>
    </row>
    <row r="981032" spans="19:20">
      <c r="S981032" s="33"/>
      <c r="T981032" s="33"/>
    </row>
    <row r="981049" spans="19:20">
      <c r="S981049" s="33"/>
      <c r="T981049" s="33"/>
    </row>
    <row r="981066" spans="19:20">
      <c r="S981066" s="33"/>
      <c r="T981066" s="33"/>
    </row>
    <row r="981083" spans="19:20">
      <c r="S981083" s="33"/>
      <c r="T981083" s="33"/>
    </row>
    <row r="981100" spans="19:20">
      <c r="S981100" s="33"/>
      <c r="T981100" s="33"/>
    </row>
    <row r="981117" spans="19:20">
      <c r="S981117" s="33"/>
      <c r="T981117" s="33"/>
    </row>
    <row r="981134" spans="19:20">
      <c r="S981134" s="33"/>
      <c r="T981134" s="33"/>
    </row>
    <row r="981151" spans="19:20">
      <c r="S981151" s="33"/>
      <c r="T981151" s="33"/>
    </row>
    <row r="981168" spans="19:20">
      <c r="S981168" s="33"/>
      <c r="T981168" s="33"/>
    </row>
    <row r="981185" spans="19:20">
      <c r="S981185" s="33"/>
      <c r="T981185" s="33"/>
    </row>
    <row r="981202" spans="19:20">
      <c r="S981202" s="33"/>
      <c r="T981202" s="33"/>
    </row>
    <row r="981219" spans="19:20">
      <c r="S981219" s="33"/>
      <c r="T981219" s="33"/>
    </row>
    <row r="981236" spans="19:20">
      <c r="S981236" s="33"/>
      <c r="T981236" s="33"/>
    </row>
    <row r="981253" spans="19:20">
      <c r="S981253" s="33"/>
      <c r="T981253" s="33"/>
    </row>
    <row r="981270" spans="19:20">
      <c r="S981270" s="33"/>
      <c r="T981270" s="33"/>
    </row>
    <row r="981287" spans="19:20">
      <c r="S981287" s="33"/>
      <c r="T981287" s="33"/>
    </row>
    <row r="981304" spans="19:20">
      <c r="S981304" s="33"/>
      <c r="T981304" s="33"/>
    </row>
    <row r="981321" spans="19:20">
      <c r="S981321" s="33"/>
      <c r="T981321" s="33"/>
    </row>
    <row r="981338" spans="19:20">
      <c r="S981338" s="33"/>
      <c r="T981338" s="33"/>
    </row>
    <row r="981355" spans="19:20">
      <c r="S981355" s="33"/>
      <c r="T981355" s="33"/>
    </row>
    <row r="981372" spans="19:20">
      <c r="S981372" s="33"/>
      <c r="T981372" s="33"/>
    </row>
    <row r="981389" spans="19:20">
      <c r="S981389" s="33"/>
      <c r="T981389" s="33"/>
    </row>
    <row r="981406" spans="19:20">
      <c r="S981406" s="33"/>
      <c r="T981406" s="33"/>
    </row>
    <row r="981423" spans="19:20">
      <c r="S981423" s="33"/>
      <c r="T981423" s="33"/>
    </row>
    <row r="981440" spans="19:20">
      <c r="S981440" s="33"/>
      <c r="T981440" s="33"/>
    </row>
    <row r="981457" spans="19:20">
      <c r="S981457" s="33"/>
      <c r="T981457" s="33"/>
    </row>
    <row r="981474" spans="19:20">
      <c r="S981474" s="33"/>
      <c r="T981474" s="33"/>
    </row>
    <row r="981491" spans="19:20">
      <c r="S981491" s="33"/>
      <c r="T981491" s="33"/>
    </row>
    <row r="981508" spans="19:20">
      <c r="S981508" s="33"/>
      <c r="T981508" s="33"/>
    </row>
    <row r="981525" spans="19:20">
      <c r="S981525" s="33"/>
      <c r="T981525" s="33"/>
    </row>
    <row r="981542" spans="19:20">
      <c r="S981542" s="33"/>
      <c r="T981542" s="33"/>
    </row>
    <row r="981559" spans="19:20">
      <c r="S981559" s="33"/>
      <c r="T981559" s="33"/>
    </row>
    <row r="981576" spans="19:20">
      <c r="S981576" s="33"/>
      <c r="T981576" s="33"/>
    </row>
    <row r="981593" spans="19:20">
      <c r="S981593" s="33"/>
      <c r="T981593" s="33"/>
    </row>
    <row r="981610" spans="19:20">
      <c r="S981610" s="33"/>
      <c r="T981610" s="33"/>
    </row>
    <row r="981627" spans="19:20">
      <c r="S981627" s="33"/>
      <c r="T981627" s="33"/>
    </row>
    <row r="981644" spans="19:20">
      <c r="S981644" s="33"/>
      <c r="T981644" s="33"/>
    </row>
    <row r="981661" spans="19:20">
      <c r="S981661" s="33"/>
      <c r="T981661" s="33"/>
    </row>
    <row r="981678" spans="19:20">
      <c r="S981678" s="33"/>
      <c r="T981678" s="33"/>
    </row>
    <row r="981695" spans="19:20">
      <c r="S981695" s="33"/>
      <c r="T981695" s="33"/>
    </row>
    <row r="981712" spans="19:20">
      <c r="S981712" s="33"/>
      <c r="T981712" s="33"/>
    </row>
    <row r="981729" spans="19:20">
      <c r="S981729" s="33"/>
      <c r="T981729" s="33"/>
    </row>
    <row r="981746" spans="19:20">
      <c r="S981746" s="33"/>
      <c r="T981746" s="33"/>
    </row>
    <row r="981763" spans="19:20">
      <c r="S981763" s="33"/>
      <c r="T981763" s="33"/>
    </row>
    <row r="981780" spans="19:20">
      <c r="S981780" s="33"/>
      <c r="T981780" s="33"/>
    </row>
    <row r="981797" spans="19:20">
      <c r="S981797" s="33"/>
      <c r="T981797" s="33"/>
    </row>
    <row r="981814" spans="19:20">
      <c r="S981814" s="33"/>
      <c r="T981814" s="33"/>
    </row>
    <row r="981831" spans="19:20">
      <c r="S981831" s="33"/>
      <c r="T981831" s="33"/>
    </row>
    <row r="981848" spans="19:20">
      <c r="S981848" s="33"/>
      <c r="T981848" s="33"/>
    </row>
    <row r="981865" spans="19:20">
      <c r="S981865" s="33"/>
      <c r="T981865" s="33"/>
    </row>
    <row r="981882" spans="19:20">
      <c r="S981882" s="33"/>
      <c r="T981882" s="33"/>
    </row>
    <row r="981899" spans="19:20">
      <c r="S981899" s="33"/>
      <c r="T981899" s="33"/>
    </row>
    <row r="981916" spans="19:20">
      <c r="S981916" s="33"/>
      <c r="T981916" s="33"/>
    </row>
    <row r="981933" spans="19:20">
      <c r="S981933" s="33"/>
      <c r="T981933" s="33"/>
    </row>
    <row r="981950" spans="19:20">
      <c r="S981950" s="33"/>
      <c r="T981950" s="33"/>
    </row>
    <row r="981967" spans="19:20">
      <c r="S981967" s="33"/>
      <c r="T981967" s="33"/>
    </row>
    <row r="981984" spans="19:20">
      <c r="S981984" s="33"/>
      <c r="T981984" s="33"/>
    </row>
    <row r="982001" spans="19:20">
      <c r="S982001" s="33"/>
      <c r="T982001" s="33"/>
    </row>
    <row r="982018" spans="19:20">
      <c r="S982018" s="33"/>
      <c r="T982018" s="33"/>
    </row>
    <row r="982035" spans="19:20">
      <c r="S982035" s="33"/>
      <c r="T982035" s="33"/>
    </row>
    <row r="982052" spans="19:20">
      <c r="S982052" s="33"/>
      <c r="T982052" s="33"/>
    </row>
    <row r="982069" spans="19:20">
      <c r="S982069" s="33"/>
      <c r="T982069" s="33"/>
    </row>
    <row r="982086" spans="19:20">
      <c r="S982086" s="33"/>
      <c r="T982086" s="33"/>
    </row>
    <row r="982103" spans="19:20">
      <c r="S982103" s="33"/>
      <c r="T982103" s="33"/>
    </row>
    <row r="982120" spans="19:20">
      <c r="S982120" s="33"/>
      <c r="T982120" s="33"/>
    </row>
    <row r="982137" spans="19:20">
      <c r="S982137" s="33"/>
      <c r="T982137" s="33"/>
    </row>
    <row r="982154" spans="19:20">
      <c r="S982154" s="33"/>
      <c r="T982154" s="33"/>
    </row>
    <row r="982171" spans="19:20">
      <c r="S982171" s="33"/>
      <c r="T982171" s="33"/>
    </row>
    <row r="982188" spans="19:20">
      <c r="S982188" s="33"/>
      <c r="T982188" s="33"/>
    </row>
    <row r="982205" spans="19:20">
      <c r="S982205" s="33"/>
      <c r="T982205" s="33"/>
    </row>
    <row r="982222" spans="19:20">
      <c r="S982222" s="33"/>
      <c r="T982222" s="33"/>
    </row>
    <row r="982239" spans="19:20">
      <c r="S982239" s="33"/>
      <c r="T982239" s="33"/>
    </row>
    <row r="982256" spans="19:20">
      <c r="S982256" s="33"/>
      <c r="T982256" s="33"/>
    </row>
    <row r="982273" spans="19:20">
      <c r="S982273" s="33"/>
      <c r="T982273" s="33"/>
    </row>
    <row r="982290" spans="19:20">
      <c r="S982290" s="33"/>
      <c r="T982290" s="33"/>
    </row>
    <row r="982307" spans="19:20">
      <c r="S982307" s="33"/>
      <c r="T982307" s="33"/>
    </row>
    <row r="982324" spans="19:20">
      <c r="S982324" s="33"/>
      <c r="T982324" s="33"/>
    </row>
    <row r="982341" spans="19:20">
      <c r="S982341" s="33"/>
      <c r="T982341" s="33"/>
    </row>
    <row r="982358" spans="19:20">
      <c r="S982358" s="33"/>
      <c r="T982358" s="33"/>
    </row>
    <row r="982375" spans="19:20">
      <c r="S982375" s="33"/>
      <c r="T982375" s="33"/>
    </row>
    <row r="982392" spans="19:20">
      <c r="S982392" s="33"/>
      <c r="T982392" s="33"/>
    </row>
    <row r="982409" spans="19:20">
      <c r="S982409" s="33"/>
      <c r="T982409" s="33"/>
    </row>
    <row r="982426" spans="19:20">
      <c r="S982426" s="33"/>
      <c r="T982426" s="33"/>
    </row>
    <row r="982443" spans="19:20">
      <c r="S982443" s="33"/>
      <c r="T982443" s="33"/>
    </row>
    <row r="982460" spans="19:20">
      <c r="S982460" s="33"/>
      <c r="T982460" s="33"/>
    </row>
    <row r="982477" spans="19:20">
      <c r="S982477" s="33"/>
      <c r="T982477" s="33"/>
    </row>
    <row r="982494" spans="19:20">
      <c r="S982494" s="33"/>
      <c r="T982494" s="33"/>
    </row>
    <row r="982511" spans="19:20">
      <c r="S982511" s="33"/>
      <c r="T982511" s="33"/>
    </row>
    <row r="982528" spans="19:20">
      <c r="S982528" s="33"/>
      <c r="T982528" s="33"/>
    </row>
    <row r="982545" spans="19:20">
      <c r="S982545" s="33"/>
      <c r="T982545" s="33"/>
    </row>
    <row r="982562" spans="19:20">
      <c r="S982562" s="33"/>
      <c r="T982562" s="33"/>
    </row>
    <row r="982579" spans="19:20">
      <c r="S982579" s="33"/>
      <c r="T982579" s="33"/>
    </row>
    <row r="982596" spans="19:20">
      <c r="S982596" s="33"/>
      <c r="T982596" s="33"/>
    </row>
    <row r="982613" spans="19:20">
      <c r="S982613" s="33"/>
      <c r="T982613" s="33"/>
    </row>
    <row r="982630" spans="19:20">
      <c r="S982630" s="33"/>
      <c r="T982630" s="33"/>
    </row>
    <row r="982647" spans="19:20">
      <c r="S982647" s="33"/>
      <c r="T982647" s="33"/>
    </row>
    <row r="982664" spans="19:20">
      <c r="S982664" s="33"/>
      <c r="T982664" s="33"/>
    </row>
    <row r="982681" spans="19:20">
      <c r="S982681" s="33"/>
      <c r="T982681" s="33"/>
    </row>
    <row r="982698" spans="19:20">
      <c r="S982698" s="33"/>
      <c r="T982698" s="33"/>
    </row>
    <row r="982715" spans="19:20">
      <c r="S982715" s="33"/>
      <c r="T982715" s="33"/>
    </row>
    <row r="982732" spans="19:20">
      <c r="S982732" s="33"/>
      <c r="T982732" s="33"/>
    </row>
    <row r="982749" spans="19:20">
      <c r="S982749" s="33"/>
      <c r="T982749" s="33"/>
    </row>
    <row r="982766" spans="19:20">
      <c r="S982766" s="33"/>
      <c r="T982766" s="33"/>
    </row>
    <row r="982783" spans="19:20">
      <c r="S982783" s="33"/>
      <c r="T982783" s="33"/>
    </row>
    <row r="982800" spans="19:20">
      <c r="S982800" s="33"/>
      <c r="T982800" s="33"/>
    </row>
    <row r="982817" spans="19:20">
      <c r="S982817" s="33"/>
      <c r="T982817" s="33"/>
    </row>
    <row r="982834" spans="19:20">
      <c r="S982834" s="33"/>
      <c r="T982834" s="33"/>
    </row>
    <row r="982851" spans="19:20">
      <c r="S982851" s="33"/>
      <c r="T982851" s="33"/>
    </row>
    <row r="982868" spans="19:20">
      <c r="S982868" s="33"/>
      <c r="T982868" s="33"/>
    </row>
    <row r="982885" spans="19:20">
      <c r="S982885" s="33"/>
      <c r="T982885" s="33"/>
    </row>
    <row r="982902" spans="19:20">
      <c r="S982902" s="33"/>
      <c r="T982902" s="33"/>
    </row>
    <row r="982919" spans="19:20">
      <c r="S982919" s="33"/>
      <c r="T982919" s="33"/>
    </row>
    <row r="982936" spans="19:20">
      <c r="S982936" s="33"/>
      <c r="T982936" s="33"/>
    </row>
    <row r="982953" spans="19:20">
      <c r="S982953" s="33"/>
      <c r="T982953" s="33"/>
    </row>
    <row r="982970" spans="19:20">
      <c r="S982970" s="33"/>
      <c r="T982970" s="33"/>
    </row>
    <row r="982987" spans="19:20">
      <c r="S982987" s="33"/>
      <c r="T982987" s="33"/>
    </row>
    <row r="983004" spans="19:20">
      <c r="S983004" s="33"/>
      <c r="T983004" s="33"/>
    </row>
    <row r="983021" spans="19:20">
      <c r="S983021" s="33"/>
      <c r="T983021" s="33"/>
    </row>
    <row r="983038" spans="19:20">
      <c r="S983038" s="33"/>
      <c r="T983038" s="33"/>
    </row>
    <row r="983055" spans="19:20">
      <c r="S983055" s="33"/>
      <c r="T983055" s="33"/>
    </row>
    <row r="983072" spans="19:20">
      <c r="S983072" s="33"/>
      <c r="T983072" s="33"/>
    </row>
    <row r="983089" spans="19:20">
      <c r="S983089" s="33"/>
      <c r="T983089" s="33"/>
    </row>
    <row r="983106" spans="19:20">
      <c r="S983106" s="33"/>
      <c r="T983106" s="33"/>
    </row>
    <row r="983123" spans="19:20">
      <c r="S983123" s="33"/>
      <c r="T983123" s="33"/>
    </row>
    <row r="983140" spans="19:20">
      <c r="S983140" s="33"/>
      <c r="T983140" s="33"/>
    </row>
    <row r="983157" spans="19:20">
      <c r="S983157" s="33"/>
      <c r="T983157" s="33"/>
    </row>
    <row r="983174" spans="19:20">
      <c r="S983174" s="33"/>
      <c r="T983174" s="33"/>
    </row>
    <row r="983191" spans="19:20">
      <c r="S983191" s="33"/>
      <c r="T983191" s="33"/>
    </row>
    <row r="983208" spans="19:20">
      <c r="S983208" s="33"/>
      <c r="T983208" s="33"/>
    </row>
    <row r="983225" spans="19:20">
      <c r="S983225" s="33"/>
      <c r="T983225" s="33"/>
    </row>
    <row r="983242" spans="19:20">
      <c r="S983242" s="33"/>
      <c r="T983242" s="33"/>
    </row>
    <row r="983259" spans="19:20">
      <c r="S983259" s="33"/>
      <c r="T983259" s="33"/>
    </row>
    <row r="983276" spans="19:20">
      <c r="S983276" s="33"/>
      <c r="T983276" s="33"/>
    </row>
    <row r="983293" spans="19:20">
      <c r="S983293" s="33"/>
      <c r="T983293" s="33"/>
    </row>
    <row r="983310" spans="19:20">
      <c r="S983310" s="33"/>
      <c r="T983310" s="33"/>
    </row>
    <row r="983327" spans="19:20">
      <c r="S983327" s="33"/>
      <c r="T983327" s="33"/>
    </row>
    <row r="983344" spans="19:20">
      <c r="S983344" s="33"/>
      <c r="T983344" s="33"/>
    </row>
    <row r="983361" spans="19:20">
      <c r="S983361" s="33"/>
      <c r="T983361" s="33"/>
    </row>
    <row r="983378" spans="19:20">
      <c r="S983378" s="33"/>
      <c r="T983378" s="33"/>
    </row>
    <row r="983395" spans="19:20">
      <c r="S983395" s="33"/>
      <c r="T983395" s="33"/>
    </row>
    <row r="983412" spans="19:20">
      <c r="S983412" s="33"/>
      <c r="T983412" s="33"/>
    </row>
    <row r="983429" spans="19:20">
      <c r="S983429" s="33"/>
      <c r="T983429" s="33"/>
    </row>
    <row r="983446" spans="19:20">
      <c r="S983446" s="33"/>
      <c r="T983446" s="33"/>
    </row>
    <row r="983463" spans="19:20">
      <c r="S983463" s="33"/>
      <c r="T983463" s="33"/>
    </row>
    <row r="983480" spans="19:20">
      <c r="S983480" s="33"/>
      <c r="T983480" s="33"/>
    </row>
    <row r="983497" spans="19:20">
      <c r="S983497" s="33"/>
      <c r="T983497" s="33"/>
    </row>
    <row r="983514" spans="19:20">
      <c r="S983514" s="33"/>
      <c r="T983514" s="33"/>
    </row>
    <row r="983531" spans="19:20">
      <c r="S983531" s="33"/>
      <c r="T983531" s="33"/>
    </row>
    <row r="983548" spans="19:20">
      <c r="S983548" s="33"/>
      <c r="T983548" s="33"/>
    </row>
    <row r="983565" spans="19:20">
      <c r="S983565" s="33"/>
      <c r="T983565" s="33"/>
    </row>
    <row r="983582" spans="19:20">
      <c r="S983582" s="33"/>
      <c r="T983582" s="33"/>
    </row>
    <row r="983599" spans="19:20">
      <c r="S983599" s="33"/>
      <c r="T983599" s="33"/>
    </row>
    <row r="983616" spans="19:20">
      <c r="S983616" s="33"/>
      <c r="T983616" s="33"/>
    </row>
    <row r="983633" spans="19:20">
      <c r="S983633" s="33"/>
      <c r="T983633" s="33"/>
    </row>
    <row r="983650" spans="19:20">
      <c r="S983650" s="33"/>
      <c r="T983650" s="33"/>
    </row>
    <row r="983667" spans="19:20">
      <c r="S983667" s="33"/>
      <c r="T983667" s="33"/>
    </row>
    <row r="983684" spans="19:20">
      <c r="S983684" s="33"/>
      <c r="T983684" s="33"/>
    </row>
    <row r="983701" spans="19:20">
      <c r="S983701" s="33"/>
      <c r="T983701" s="33"/>
    </row>
    <row r="983718" spans="19:20">
      <c r="S983718" s="33"/>
      <c r="T983718" s="33"/>
    </row>
    <row r="983735" spans="19:20">
      <c r="S983735" s="33"/>
      <c r="T983735" s="33"/>
    </row>
    <row r="983752" spans="19:20">
      <c r="S983752" s="33"/>
      <c r="T983752" s="33"/>
    </row>
    <row r="983769" spans="19:20">
      <c r="S983769" s="33"/>
      <c r="T983769" s="33"/>
    </row>
    <row r="983786" spans="19:20">
      <c r="S983786" s="33"/>
      <c r="T983786" s="33"/>
    </row>
    <row r="983803" spans="19:20">
      <c r="S983803" s="33"/>
      <c r="T983803" s="33"/>
    </row>
    <row r="983820" spans="19:20">
      <c r="S983820" s="33"/>
      <c r="T983820" s="33"/>
    </row>
    <row r="983837" spans="19:20">
      <c r="S983837" s="33"/>
      <c r="T983837" s="33"/>
    </row>
    <row r="983854" spans="19:20">
      <c r="S983854" s="33"/>
      <c r="T983854" s="33"/>
    </row>
    <row r="983871" spans="19:20">
      <c r="S983871" s="33"/>
      <c r="T983871" s="33"/>
    </row>
    <row r="983888" spans="19:20">
      <c r="S983888" s="33"/>
      <c r="T983888" s="33"/>
    </row>
    <row r="983905" spans="19:20">
      <c r="S983905" s="33"/>
      <c r="T983905" s="33"/>
    </row>
    <row r="983922" spans="19:20">
      <c r="S983922" s="33"/>
      <c r="T983922" s="33"/>
    </row>
    <row r="983939" spans="19:20">
      <c r="S983939" s="33"/>
      <c r="T983939" s="33"/>
    </row>
    <row r="983956" spans="19:20">
      <c r="S983956" s="33"/>
      <c r="T983956" s="33"/>
    </row>
    <row r="983973" spans="19:20">
      <c r="S983973" s="33"/>
      <c r="T983973" s="33"/>
    </row>
    <row r="983990" spans="19:20">
      <c r="S983990" s="33"/>
      <c r="T983990" s="33"/>
    </row>
    <row r="984007" spans="19:20">
      <c r="S984007" s="33"/>
      <c r="T984007" s="33"/>
    </row>
    <row r="984024" spans="19:20">
      <c r="S984024" s="33"/>
      <c r="T984024" s="33"/>
    </row>
    <row r="984041" spans="19:20">
      <c r="S984041" s="33"/>
      <c r="T984041" s="33"/>
    </row>
    <row r="984058" spans="19:20">
      <c r="S984058" s="33"/>
      <c r="T984058" s="33"/>
    </row>
    <row r="984075" spans="19:20">
      <c r="S984075" s="33"/>
      <c r="T984075" s="33"/>
    </row>
    <row r="984092" spans="19:20">
      <c r="S984092" s="33"/>
      <c r="T984092" s="33"/>
    </row>
    <row r="984109" spans="19:20">
      <c r="S984109" s="33"/>
      <c r="T984109" s="33"/>
    </row>
    <row r="984126" spans="19:20">
      <c r="S984126" s="33"/>
      <c r="T984126" s="33"/>
    </row>
    <row r="984143" spans="19:20">
      <c r="S984143" s="33"/>
      <c r="T984143" s="33"/>
    </row>
    <row r="984160" spans="19:20">
      <c r="S984160" s="33"/>
      <c r="T984160" s="33"/>
    </row>
    <row r="984177" spans="19:20">
      <c r="S984177" s="33"/>
      <c r="T984177" s="33"/>
    </row>
    <row r="984194" spans="19:20">
      <c r="S984194" s="33"/>
      <c r="T984194" s="33"/>
    </row>
    <row r="984211" spans="19:20">
      <c r="S984211" s="33"/>
      <c r="T984211" s="33"/>
    </row>
    <row r="984228" spans="19:20">
      <c r="S984228" s="33"/>
      <c r="T984228" s="33"/>
    </row>
    <row r="984245" spans="19:20">
      <c r="S984245" s="33"/>
      <c r="T984245" s="33"/>
    </row>
    <row r="984262" spans="19:20">
      <c r="S984262" s="33"/>
      <c r="T984262" s="33"/>
    </row>
    <row r="984279" spans="19:20">
      <c r="S984279" s="33"/>
      <c r="T984279" s="33"/>
    </row>
    <row r="984296" spans="19:20">
      <c r="S984296" s="33"/>
      <c r="T984296" s="33"/>
    </row>
    <row r="984313" spans="19:20">
      <c r="S984313" s="33"/>
      <c r="T984313" s="33"/>
    </row>
    <row r="984330" spans="19:20">
      <c r="S984330" s="33"/>
      <c r="T984330" s="33"/>
    </row>
    <row r="984347" spans="19:20">
      <c r="S984347" s="33"/>
      <c r="T984347" s="33"/>
    </row>
    <row r="984364" spans="19:20">
      <c r="S984364" s="33"/>
      <c r="T984364" s="33"/>
    </row>
    <row r="984381" spans="19:20">
      <c r="S984381" s="33"/>
      <c r="T984381" s="33"/>
    </row>
    <row r="984398" spans="19:20">
      <c r="S984398" s="33"/>
      <c r="T984398" s="33"/>
    </row>
    <row r="984415" spans="19:20">
      <c r="S984415" s="33"/>
      <c r="T984415" s="33"/>
    </row>
    <row r="984432" spans="19:20">
      <c r="S984432" s="33"/>
      <c r="T984432" s="33"/>
    </row>
    <row r="984449" spans="19:20">
      <c r="S984449" s="33"/>
      <c r="T984449" s="33"/>
    </row>
    <row r="984466" spans="19:20">
      <c r="S984466" s="33"/>
      <c r="T984466" s="33"/>
    </row>
    <row r="984483" spans="19:20">
      <c r="S984483" s="33"/>
      <c r="T984483" s="33"/>
    </row>
    <row r="984500" spans="19:20">
      <c r="S984500" s="33"/>
      <c r="T984500" s="33"/>
    </row>
    <row r="984517" spans="19:20">
      <c r="S984517" s="33"/>
      <c r="T984517" s="33"/>
    </row>
    <row r="984534" spans="19:20">
      <c r="S984534" s="33"/>
      <c r="T984534" s="33"/>
    </row>
    <row r="984551" spans="19:20">
      <c r="S984551" s="33"/>
      <c r="T984551" s="33"/>
    </row>
    <row r="984568" spans="19:20">
      <c r="S984568" s="33"/>
      <c r="T984568" s="33"/>
    </row>
    <row r="984585" spans="19:20">
      <c r="S984585" s="33"/>
      <c r="T984585" s="33"/>
    </row>
    <row r="984602" spans="19:20">
      <c r="S984602" s="33"/>
      <c r="T984602" s="33"/>
    </row>
    <row r="984619" spans="19:20">
      <c r="S984619" s="33"/>
      <c r="T984619" s="33"/>
    </row>
    <row r="984636" spans="19:20">
      <c r="S984636" s="33"/>
      <c r="T984636" s="33"/>
    </row>
    <row r="984653" spans="19:20">
      <c r="S984653" s="33"/>
      <c r="T984653" s="33"/>
    </row>
    <row r="984670" spans="19:20">
      <c r="S984670" s="33"/>
      <c r="T984670" s="33"/>
    </row>
    <row r="984687" spans="19:20">
      <c r="S984687" s="33"/>
      <c r="T984687" s="33"/>
    </row>
    <row r="984704" spans="19:20">
      <c r="S984704" s="33"/>
      <c r="T984704" s="33"/>
    </row>
    <row r="984721" spans="19:20">
      <c r="S984721" s="33"/>
      <c r="T984721" s="33"/>
    </row>
    <row r="984738" spans="19:20">
      <c r="S984738" s="33"/>
      <c r="T984738" s="33"/>
    </row>
    <row r="984755" spans="19:20">
      <c r="S984755" s="33"/>
      <c r="T984755" s="33"/>
    </row>
    <row r="984772" spans="19:20">
      <c r="S984772" s="33"/>
      <c r="T984772" s="33"/>
    </row>
    <row r="984789" spans="19:20">
      <c r="S984789" s="33"/>
      <c r="T984789" s="33"/>
    </row>
    <row r="984806" spans="19:20">
      <c r="S984806" s="33"/>
      <c r="T984806" s="33"/>
    </row>
    <row r="984823" spans="19:20">
      <c r="S984823" s="33"/>
      <c r="T984823" s="33"/>
    </row>
    <row r="984840" spans="19:20">
      <c r="S984840" s="33"/>
      <c r="T984840" s="33"/>
    </row>
    <row r="984857" spans="19:20">
      <c r="S984857" s="33"/>
      <c r="T984857" s="33"/>
    </row>
    <row r="984874" spans="19:20">
      <c r="S984874" s="33"/>
      <c r="T984874" s="33"/>
    </row>
    <row r="984891" spans="19:20">
      <c r="S984891" s="33"/>
      <c r="T984891" s="33"/>
    </row>
    <row r="984908" spans="19:20">
      <c r="S984908" s="33"/>
      <c r="T984908" s="33"/>
    </row>
    <row r="984925" spans="19:20">
      <c r="S984925" s="33"/>
      <c r="T984925" s="33"/>
    </row>
    <row r="984942" spans="19:20">
      <c r="S984942" s="33"/>
      <c r="T984942" s="33"/>
    </row>
    <row r="984959" spans="19:20">
      <c r="S984959" s="33"/>
      <c r="T984959" s="33"/>
    </row>
    <row r="984976" spans="19:20">
      <c r="S984976" s="33"/>
      <c r="T984976" s="33"/>
    </row>
    <row r="984993" spans="19:20">
      <c r="S984993" s="33"/>
      <c r="T984993" s="33"/>
    </row>
    <row r="985010" spans="19:20">
      <c r="S985010" s="33"/>
      <c r="T985010" s="33"/>
    </row>
    <row r="985027" spans="19:20">
      <c r="S985027" s="33"/>
      <c r="T985027" s="33"/>
    </row>
    <row r="985044" spans="19:20">
      <c r="S985044" s="33"/>
      <c r="T985044" s="33"/>
    </row>
    <row r="985061" spans="19:20">
      <c r="S985061" s="33"/>
      <c r="T985061" s="33"/>
    </row>
    <row r="985078" spans="19:20">
      <c r="S985078" s="33"/>
      <c r="T985078" s="33"/>
    </row>
    <row r="985095" spans="19:20">
      <c r="S985095" s="33"/>
      <c r="T985095" s="33"/>
    </row>
    <row r="985112" spans="19:20">
      <c r="S985112" s="33"/>
      <c r="T985112" s="33"/>
    </row>
    <row r="985129" spans="19:20">
      <c r="S985129" s="33"/>
      <c r="T985129" s="33"/>
    </row>
    <row r="985146" spans="19:20">
      <c r="S985146" s="33"/>
      <c r="T985146" s="33"/>
    </row>
    <row r="985163" spans="19:20">
      <c r="S985163" s="33"/>
      <c r="T985163" s="33"/>
    </row>
    <row r="985180" spans="19:20">
      <c r="S985180" s="33"/>
      <c r="T985180" s="33"/>
    </row>
    <row r="985197" spans="19:20">
      <c r="S985197" s="33"/>
      <c r="T985197" s="33"/>
    </row>
    <row r="985214" spans="19:20">
      <c r="S985214" s="33"/>
      <c r="T985214" s="33"/>
    </row>
    <row r="985231" spans="19:20">
      <c r="S985231" s="33"/>
      <c r="T985231" s="33"/>
    </row>
    <row r="985248" spans="19:20">
      <c r="S985248" s="33"/>
      <c r="T985248" s="33"/>
    </row>
    <row r="985265" spans="19:20">
      <c r="S985265" s="33"/>
      <c r="T985265" s="33"/>
    </row>
    <row r="985282" spans="19:20">
      <c r="S985282" s="33"/>
      <c r="T985282" s="33"/>
    </row>
    <row r="985299" spans="19:20">
      <c r="S985299" s="33"/>
      <c r="T985299" s="33"/>
    </row>
    <row r="985316" spans="19:20">
      <c r="S985316" s="33"/>
      <c r="T985316" s="33"/>
    </row>
    <row r="985333" spans="19:20">
      <c r="S985333" s="33"/>
      <c r="T985333" s="33"/>
    </row>
    <row r="985350" spans="19:20">
      <c r="S985350" s="33"/>
      <c r="T985350" s="33"/>
    </row>
    <row r="985367" spans="19:20">
      <c r="S985367" s="33"/>
      <c r="T985367" s="33"/>
    </row>
    <row r="985384" spans="19:20">
      <c r="S985384" s="33"/>
      <c r="T985384" s="33"/>
    </row>
    <row r="985401" spans="19:20">
      <c r="S985401" s="33"/>
      <c r="T985401" s="33"/>
    </row>
    <row r="985418" spans="19:20">
      <c r="S985418" s="33"/>
      <c r="T985418" s="33"/>
    </row>
    <row r="985435" spans="19:20">
      <c r="S985435" s="33"/>
      <c r="T985435" s="33"/>
    </row>
    <row r="985452" spans="19:20">
      <c r="S985452" s="33"/>
      <c r="T985452" s="33"/>
    </row>
    <row r="985469" spans="19:20">
      <c r="S985469" s="33"/>
      <c r="T985469" s="33"/>
    </row>
    <row r="985486" spans="19:20">
      <c r="S985486" s="33"/>
      <c r="T985486" s="33"/>
    </row>
    <row r="985503" spans="19:20">
      <c r="S985503" s="33"/>
      <c r="T985503" s="33"/>
    </row>
    <row r="985520" spans="19:20">
      <c r="S985520" s="33"/>
      <c r="T985520" s="33"/>
    </row>
    <row r="985537" spans="19:20">
      <c r="S985537" s="33"/>
      <c r="T985537" s="33"/>
    </row>
    <row r="985554" spans="19:20">
      <c r="S985554" s="33"/>
      <c r="T985554" s="33"/>
    </row>
    <row r="985571" spans="19:20">
      <c r="S985571" s="33"/>
      <c r="T985571" s="33"/>
    </row>
    <row r="985588" spans="19:20">
      <c r="S985588" s="33"/>
      <c r="T985588" s="33"/>
    </row>
    <row r="985605" spans="19:20">
      <c r="S985605" s="33"/>
      <c r="T985605" s="33"/>
    </row>
    <row r="985622" spans="19:20">
      <c r="S985622" s="33"/>
      <c r="T985622" s="33"/>
    </row>
    <row r="985639" spans="19:20">
      <c r="S985639" s="33"/>
      <c r="T985639" s="33"/>
    </row>
    <row r="985656" spans="19:20">
      <c r="S985656" s="33"/>
      <c r="T985656" s="33"/>
    </row>
    <row r="985673" spans="19:20">
      <c r="S985673" s="33"/>
      <c r="T985673" s="33"/>
    </row>
    <row r="985690" spans="19:20">
      <c r="S985690" s="33"/>
      <c r="T985690" s="33"/>
    </row>
    <row r="985707" spans="19:20">
      <c r="S985707" s="33"/>
      <c r="T985707" s="33"/>
    </row>
    <row r="985724" spans="19:20">
      <c r="S985724" s="33"/>
      <c r="T985724" s="33"/>
    </row>
    <row r="985741" spans="19:20">
      <c r="S985741" s="33"/>
      <c r="T985741" s="33"/>
    </row>
    <row r="985758" spans="19:20">
      <c r="S985758" s="33"/>
      <c r="T985758" s="33"/>
    </row>
    <row r="985775" spans="19:20">
      <c r="S985775" s="33"/>
      <c r="T985775" s="33"/>
    </row>
    <row r="985792" spans="19:20">
      <c r="S985792" s="33"/>
      <c r="T985792" s="33"/>
    </row>
    <row r="985809" spans="19:20">
      <c r="S985809" s="33"/>
      <c r="T985809" s="33"/>
    </row>
    <row r="985826" spans="19:20">
      <c r="S985826" s="33"/>
      <c r="T985826" s="33"/>
    </row>
    <row r="985843" spans="19:20">
      <c r="S985843" s="33"/>
      <c r="T985843" s="33"/>
    </row>
    <row r="985860" spans="19:20">
      <c r="S985860" s="33"/>
      <c r="T985860" s="33"/>
    </row>
    <row r="985877" spans="19:20">
      <c r="S985877" s="33"/>
      <c r="T985877" s="33"/>
    </row>
    <row r="985894" spans="19:20">
      <c r="S985894" s="33"/>
      <c r="T985894" s="33"/>
    </row>
    <row r="985911" spans="19:20">
      <c r="S985911" s="33"/>
      <c r="T985911" s="33"/>
    </row>
    <row r="985928" spans="19:20">
      <c r="S985928" s="33"/>
      <c r="T985928" s="33"/>
    </row>
    <row r="985945" spans="19:20">
      <c r="S985945" s="33"/>
      <c r="T985945" s="33"/>
    </row>
    <row r="985962" spans="19:20">
      <c r="S985962" s="33"/>
      <c r="T985962" s="33"/>
    </row>
    <row r="985979" spans="19:20">
      <c r="S985979" s="33"/>
      <c r="T985979" s="33"/>
    </row>
    <row r="985996" spans="19:20">
      <c r="S985996" s="33"/>
      <c r="T985996" s="33"/>
    </row>
    <row r="986013" spans="19:20">
      <c r="S986013" s="33"/>
      <c r="T986013" s="33"/>
    </row>
    <row r="986030" spans="19:20">
      <c r="S986030" s="33"/>
      <c r="T986030" s="33"/>
    </row>
    <row r="986047" spans="19:20">
      <c r="S986047" s="33"/>
      <c r="T986047" s="33"/>
    </row>
    <row r="986064" spans="19:20">
      <c r="S986064" s="33"/>
      <c r="T986064" s="33"/>
    </row>
    <row r="986081" spans="19:20">
      <c r="S986081" s="33"/>
      <c r="T986081" s="33"/>
    </row>
    <row r="986098" spans="19:20">
      <c r="S986098" s="33"/>
      <c r="T986098" s="33"/>
    </row>
    <row r="986115" spans="19:20">
      <c r="S986115" s="33"/>
      <c r="T986115" s="33"/>
    </row>
    <row r="986132" spans="19:20">
      <c r="S986132" s="33"/>
      <c r="T986132" s="33"/>
    </row>
    <row r="986149" spans="19:20">
      <c r="S986149" s="33"/>
      <c r="T986149" s="33"/>
    </row>
    <row r="986166" spans="19:20">
      <c r="S986166" s="33"/>
      <c r="T986166" s="33"/>
    </row>
    <row r="986183" spans="19:20">
      <c r="S986183" s="33"/>
      <c r="T986183" s="33"/>
    </row>
    <row r="986200" spans="19:20">
      <c r="S986200" s="33"/>
      <c r="T986200" s="33"/>
    </row>
    <row r="986217" spans="19:20">
      <c r="S986217" s="33"/>
      <c r="T986217" s="33"/>
    </row>
    <row r="986234" spans="19:20">
      <c r="S986234" s="33"/>
      <c r="T986234" s="33"/>
    </row>
    <row r="986251" spans="19:20">
      <c r="S986251" s="33"/>
      <c r="T986251" s="33"/>
    </row>
    <row r="986268" spans="19:20">
      <c r="S986268" s="33"/>
      <c r="T986268" s="33"/>
    </row>
    <row r="986285" spans="19:20">
      <c r="S986285" s="33"/>
      <c r="T986285" s="33"/>
    </row>
    <row r="986302" spans="19:20">
      <c r="S986302" s="33"/>
      <c r="T986302" s="33"/>
    </row>
    <row r="986319" spans="19:20">
      <c r="S986319" s="33"/>
      <c r="T986319" s="33"/>
    </row>
    <row r="986336" spans="19:20">
      <c r="S986336" s="33"/>
      <c r="T986336" s="33"/>
    </row>
    <row r="986353" spans="19:20">
      <c r="S986353" s="33"/>
      <c r="T986353" s="33"/>
    </row>
    <row r="986370" spans="19:20">
      <c r="S986370" s="33"/>
      <c r="T986370" s="33"/>
    </row>
    <row r="986387" spans="19:20">
      <c r="S986387" s="33"/>
      <c r="T986387" s="33"/>
    </row>
    <row r="986404" spans="19:20">
      <c r="S986404" s="33"/>
      <c r="T986404" s="33"/>
    </row>
    <row r="986421" spans="19:20">
      <c r="S986421" s="33"/>
      <c r="T986421" s="33"/>
    </row>
    <row r="986438" spans="19:20">
      <c r="S986438" s="33"/>
      <c r="T986438" s="33"/>
    </row>
    <row r="986455" spans="19:20">
      <c r="S986455" s="33"/>
      <c r="T986455" s="33"/>
    </row>
    <row r="986472" spans="19:20">
      <c r="S986472" s="33"/>
      <c r="T986472" s="33"/>
    </row>
    <row r="986489" spans="19:20">
      <c r="S986489" s="33"/>
      <c r="T986489" s="33"/>
    </row>
    <row r="986506" spans="19:20">
      <c r="S986506" s="33"/>
      <c r="T986506" s="33"/>
    </row>
    <row r="986523" spans="19:20">
      <c r="S986523" s="33"/>
      <c r="T986523" s="33"/>
    </row>
    <row r="986540" spans="19:20">
      <c r="S986540" s="33"/>
      <c r="T986540" s="33"/>
    </row>
    <row r="986557" spans="19:20">
      <c r="S986557" s="33"/>
      <c r="T986557" s="33"/>
    </row>
    <row r="986574" spans="19:20">
      <c r="S986574" s="33"/>
      <c r="T986574" s="33"/>
    </row>
    <row r="986591" spans="19:20">
      <c r="S986591" s="33"/>
      <c r="T986591" s="33"/>
    </row>
    <row r="986608" spans="19:20">
      <c r="S986608" s="33"/>
      <c r="T986608" s="33"/>
    </row>
    <row r="986625" spans="19:20">
      <c r="S986625" s="33"/>
      <c r="T986625" s="33"/>
    </row>
    <row r="986642" spans="19:20">
      <c r="S986642" s="33"/>
      <c r="T986642" s="33"/>
    </row>
    <row r="986659" spans="19:20">
      <c r="S986659" s="33"/>
      <c r="T986659" s="33"/>
    </row>
    <row r="986676" spans="19:20">
      <c r="S986676" s="33"/>
      <c r="T986676" s="33"/>
    </row>
    <row r="986693" spans="19:20">
      <c r="S986693" s="33"/>
      <c r="T986693" s="33"/>
    </row>
    <row r="986710" spans="19:20">
      <c r="S986710" s="33"/>
      <c r="T986710" s="33"/>
    </row>
    <row r="986727" spans="19:20">
      <c r="S986727" s="33"/>
      <c r="T986727" s="33"/>
    </row>
    <row r="986744" spans="19:20">
      <c r="S986744" s="33"/>
      <c r="T986744" s="33"/>
    </row>
    <row r="986761" spans="19:20">
      <c r="S986761" s="33"/>
      <c r="T986761" s="33"/>
    </row>
    <row r="986778" spans="19:20">
      <c r="S986778" s="33"/>
      <c r="T986778" s="33"/>
    </row>
    <row r="986795" spans="19:20">
      <c r="S986795" s="33"/>
      <c r="T986795" s="33"/>
    </row>
    <row r="986812" spans="19:20">
      <c r="S986812" s="33"/>
      <c r="T986812" s="33"/>
    </row>
    <row r="986829" spans="19:20">
      <c r="S986829" s="33"/>
      <c r="T986829" s="33"/>
    </row>
    <row r="986846" spans="19:20">
      <c r="S986846" s="33"/>
      <c r="T986846" s="33"/>
    </row>
    <row r="986863" spans="19:20">
      <c r="S986863" s="33"/>
      <c r="T986863" s="33"/>
    </row>
    <row r="986880" spans="19:20">
      <c r="S986880" s="33"/>
      <c r="T986880" s="33"/>
    </row>
    <row r="986897" spans="19:20">
      <c r="S986897" s="33"/>
      <c r="T986897" s="33"/>
    </row>
    <row r="986914" spans="19:20">
      <c r="S986914" s="33"/>
      <c r="T986914" s="33"/>
    </row>
    <row r="986931" spans="19:20">
      <c r="S986931" s="33"/>
      <c r="T986931" s="33"/>
    </row>
    <row r="986948" spans="19:20">
      <c r="S986948" s="33"/>
      <c r="T986948" s="33"/>
    </row>
    <row r="986965" spans="19:20">
      <c r="S986965" s="33"/>
      <c r="T986965" s="33"/>
    </row>
    <row r="986982" spans="19:20">
      <c r="S986982" s="33"/>
      <c r="T986982" s="33"/>
    </row>
    <row r="986999" spans="19:20">
      <c r="S986999" s="33"/>
      <c r="T986999" s="33"/>
    </row>
    <row r="987016" spans="19:20">
      <c r="S987016" s="33"/>
      <c r="T987016" s="33"/>
    </row>
    <row r="987033" spans="19:20">
      <c r="S987033" s="33"/>
      <c r="T987033" s="33"/>
    </row>
    <row r="987050" spans="19:20">
      <c r="S987050" s="33"/>
      <c r="T987050" s="33"/>
    </row>
    <row r="987067" spans="19:20">
      <c r="S987067" s="33"/>
      <c r="T987067" s="33"/>
    </row>
    <row r="987084" spans="19:20">
      <c r="S987084" s="33"/>
      <c r="T987084" s="33"/>
    </row>
    <row r="987101" spans="19:20">
      <c r="S987101" s="33"/>
      <c r="T987101" s="33"/>
    </row>
    <row r="987118" spans="19:20">
      <c r="S987118" s="33"/>
      <c r="T987118" s="33"/>
    </row>
    <row r="987135" spans="19:20">
      <c r="S987135" s="33"/>
      <c r="T987135" s="33"/>
    </row>
    <row r="987152" spans="19:20">
      <c r="S987152" s="33"/>
      <c r="T987152" s="33"/>
    </row>
    <row r="987169" spans="19:20">
      <c r="S987169" s="33"/>
      <c r="T987169" s="33"/>
    </row>
    <row r="987186" spans="19:20">
      <c r="S987186" s="33"/>
      <c r="T987186" s="33"/>
    </row>
    <row r="987203" spans="19:20">
      <c r="S987203" s="33"/>
      <c r="T987203" s="33"/>
    </row>
    <row r="987220" spans="19:20">
      <c r="S987220" s="33"/>
      <c r="T987220" s="33"/>
    </row>
    <row r="987237" spans="19:20">
      <c r="S987237" s="33"/>
      <c r="T987237" s="33"/>
    </row>
    <row r="987254" spans="19:20">
      <c r="S987254" s="33"/>
      <c r="T987254" s="33"/>
    </row>
    <row r="987271" spans="19:20">
      <c r="S987271" s="33"/>
      <c r="T987271" s="33"/>
    </row>
    <row r="987288" spans="19:20">
      <c r="S987288" s="33"/>
      <c r="T987288" s="33"/>
    </row>
    <row r="987305" spans="19:20">
      <c r="S987305" s="33"/>
      <c r="T987305" s="33"/>
    </row>
    <row r="987322" spans="19:20">
      <c r="S987322" s="33"/>
      <c r="T987322" s="33"/>
    </row>
    <row r="987339" spans="19:20">
      <c r="S987339" s="33"/>
      <c r="T987339" s="33"/>
    </row>
    <row r="987356" spans="19:20">
      <c r="S987356" s="33"/>
      <c r="T987356" s="33"/>
    </row>
    <row r="987373" spans="19:20">
      <c r="S987373" s="33"/>
      <c r="T987373" s="33"/>
    </row>
    <row r="987390" spans="19:20">
      <c r="S987390" s="33"/>
      <c r="T987390" s="33"/>
    </row>
    <row r="987407" spans="19:20">
      <c r="S987407" s="33"/>
      <c r="T987407" s="33"/>
    </row>
    <row r="987424" spans="19:20">
      <c r="S987424" s="33"/>
      <c r="T987424" s="33"/>
    </row>
    <row r="987441" spans="19:20">
      <c r="S987441" s="33"/>
      <c r="T987441" s="33"/>
    </row>
    <row r="987458" spans="19:20">
      <c r="S987458" s="33"/>
      <c r="T987458" s="33"/>
    </row>
    <row r="987475" spans="19:20">
      <c r="S987475" s="33"/>
      <c r="T987475" s="33"/>
    </row>
    <row r="987492" spans="19:20">
      <c r="S987492" s="33"/>
      <c r="T987492" s="33"/>
    </row>
    <row r="987509" spans="19:20">
      <c r="S987509" s="33"/>
      <c r="T987509" s="33"/>
    </row>
    <row r="987526" spans="19:20">
      <c r="S987526" s="33"/>
      <c r="T987526" s="33"/>
    </row>
    <row r="987543" spans="19:20">
      <c r="S987543" s="33"/>
      <c r="T987543" s="33"/>
    </row>
    <row r="987560" spans="19:20">
      <c r="S987560" s="33"/>
      <c r="T987560" s="33"/>
    </row>
    <row r="987577" spans="19:20">
      <c r="S987577" s="33"/>
      <c r="T987577" s="33"/>
    </row>
    <row r="987594" spans="19:20">
      <c r="S987594" s="33"/>
      <c r="T987594" s="33"/>
    </row>
    <row r="987611" spans="19:20">
      <c r="S987611" s="33"/>
      <c r="T987611" s="33"/>
    </row>
    <row r="987628" spans="19:20">
      <c r="S987628" s="33"/>
      <c r="T987628" s="33"/>
    </row>
    <row r="987645" spans="19:20">
      <c r="S987645" s="33"/>
      <c r="T987645" s="33"/>
    </row>
    <row r="987662" spans="19:20">
      <c r="S987662" s="33"/>
      <c r="T987662" s="33"/>
    </row>
    <row r="987679" spans="19:20">
      <c r="S987679" s="33"/>
      <c r="T987679" s="33"/>
    </row>
    <row r="987696" spans="19:20">
      <c r="S987696" s="33"/>
      <c r="T987696" s="33"/>
    </row>
    <row r="987713" spans="19:20">
      <c r="S987713" s="33"/>
      <c r="T987713" s="33"/>
    </row>
    <row r="987730" spans="19:20">
      <c r="S987730" s="33"/>
      <c r="T987730" s="33"/>
    </row>
    <row r="987747" spans="19:20">
      <c r="S987747" s="33"/>
      <c r="T987747" s="33"/>
    </row>
    <row r="987764" spans="19:20">
      <c r="S987764" s="33"/>
      <c r="T987764" s="33"/>
    </row>
    <row r="987781" spans="19:20">
      <c r="S987781" s="33"/>
      <c r="T987781" s="33"/>
    </row>
    <row r="987798" spans="19:20">
      <c r="S987798" s="33"/>
      <c r="T987798" s="33"/>
    </row>
    <row r="987815" spans="19:20">
      <c r="S987815" s="33"/>
      <c r="T987815" s="33"/>
    </row>
    <row r="987832" spans="19:20">
      <c r="S987832" s="33"/>
      <c r="T987832" s="33"/>
    </row>
    <row r="987849" spans="19:20">
      <c r="S987849" s="33"/>
      <c r="T987849" s="33"/>
    </row>
    <row r="987866" spans="19:20">
      <c r="S987866" s="33"/>
      <c r="T987866" s="33"/>
    </row>
    <row r="987883" spans="19:20">
      <c r="S987883" s="33"/>
      <c r="T987883" s="33"/>
    </row>
    <row r="987900" spans="19:20">
      <c r="S987900" s="33"/>
      <c r="T987900" s="33"/>
    </row>
    <row r="987917" spans="19:20">
      <c r="S987917" s="33"/>
      <c r="T987917" s="33"/>
    </row>
    <row r="987934" spans="19:20">
      <c r="S987934" s="33"/>
      <c r="T987934" s="33"/>
    </row>
    <row r="987951" spans="19:20">
      <c r="S987951" s="33"/>
      <c r="T987951" s="33"/>
    </row>
    <row r="987968" spans="19:20">
      <c r="S987968" s="33"/>
      <c r="T987968" s="33"/>
    </row>
    <row r="987985" spans="19:20">
      <c r="S987985" s="33"/>
      <c r="T987985" s="33"/>
    </row>
    <row r="988002" spans="19:20">
      <c r="S988002" s="33"/>
      <c r="T988002" s="33"/>
    </row>
    <row r="988019" spans="19:20">
      <c r="S988019" s="33"/>
      <c r="T988019" s="33"/>
    </row>
    <row r="988036" spans="19:20">
      <c r="S988036" s="33"/>
      <c r="T988036" s="33"/>
    </row>
    <row r="988053" spans="19:20">
      <c r="S988053" s="33"/>
      <c r="T988053" s="33"/>
    </row>
    <row r="988070" spans="19:20">
      <c r="S988070" s="33"/>
      <c r="T988070" s="33"/>
    </row>
    <row r="988087" spans="19:20">
      <c r="S988087" s="33"/>
      <c r="T988087" s="33"/>
    </row>
    <row r="988104" spans="19:20">
      <c r="S988104" s="33"/>
      <c r="T988104" s="33"/>
    </row>
    <row r="988121" spans="19:20">
      <c r="S988121" s="33"/>
      <c r="T988121" s="33"/>
    </row>
    <row r="988138" spans="19:20">
      <c r="S988138" s="33"/>
      <c r="T988138" s="33"/>
    </row>
    <row r="988155" spans="19:20">
      <c r="S988155" s="33"/>
      <c r="T988155" s="33"/>
    </row>
    <row r="988172" spans="19:20">
      <c r="S988172" s="33"/>
      <c r="T988172" s="33"/>
    </row>
    <row r="988189" spans="19:20">
      <c r="S988189" s="33"/>
      <c r="T988189" s="33"/>
    </row>
    <row r="988206" spans="19:20">
      <c r="S988206" s="33"/>
      <c r="T988206" s="33"/>
    </row>
    <row r="988223" spans="19:20">
      <c r="S988223" s="33"/>
      <c r="T988223" s="33"/>
    </row>
    <row r="988240" spans="19:20">
      <c r="S988240" s="33"/>
      <c r="T988240" s="33"/>
    </row>
    <row r="988257" spans="19:20">
      <c r="S988257" s="33"/>
      <c r="T988257" s="33"/>
    </row>
    <row r="988274" spans="19:20">
      <c r="S988274" s="33"/>
      <c r="T988274" s="33"/>
    </row>
    <row r="988291" spans="19:20">
      <c r="S988291" s="33"/>
      <c r="T988291" s="33"/>
    </row>
    <row r="988308" spans="19:20">
      <c r="S988308" s="33"/>
      <c r="T988308" s="33"/>
    </row>
    <row r="988325" spans="19:20">
      <c r="S988325" s="33"/>
      <c r="T988325" s="33"/>
    </row>
    <row r="988342" spans="19:20">
      <c r="S988342" s="33"/>
      <c r="T988342" s="33"/>
    </row>
    <row r="988359" spans="19:20">
      <c r="S988359" s="33"/>
      <c r="T988359" s="33"/>
    </row>
    <row r="988376" spans="19:20">
      <c r="S988376" s="33"/>
      <c r="T988376" s="33"/>
    </row>
    <row r="988393" spans="19:20">
      <c r="S988393" s="33"/>
      <c r="T988393" s="33"/>
    </row>
    <row r="988410" spans="19:20">
      <c r="S988410" s="33"/>
      <c r="T988410" s="33"/>
    </row>
    <row r="988427" spans="19:20">
      <c r="S988427" s="33"/>
      <c r="T988427" s="33"/>
    </row>
    <row r="988444" spans="19:20">
      <c r="S988444" s="33"/>
      <c r="T988444" s="33"/>
    </row>
    <row r="988461" spans="19:20">
      <c r="S988461" s="33"/>
      <c r="T988461" s="33"/>
    </row>
    <row r="988478" spans="19:20">
      <c r="S988478" s="33"/>
      <c r="T988478" s="33"/>
    </row>
    <row r="988495" spans="19:20">
      <c r="S988495" s="33"/>
      <c r="T988495" s="33"/>
    </row>
    <row r="988512" spans="19:20">
      <c r="S988512" s="33"/>
      <c r="T988512" s="33"/>
    </row>
    <row r="988529" spans="19:20">
      <c r="S988529" s="33"/>
      <c r="T988529" s="33"/>
    </row>
    <row r="988546" spans="19:20">
      <c r="S988546" s="33"/>
      <c r="T988546" s="33"/>
    </row>
    <row r="988563" spans="19:20">
      <c r="S988563" s="33"/>
      <c r="T988563" s="33"/>
    </row>
    <row r="988580" spans="19:20">
      <c r="S988580" s="33"/>
      <c r="T988580" s="33"/>
    </row>
    <row r="988597" spans="19:20">
      <c r="S988597" s="33"/>
      <c r="T988597" s="33"/>
    </row>
    <row r="988614" spans="19:20">
      <c r="S988614" s="33"/>
      <c r="T988614" s="33"/>
    </row>
    <row r="988631" spans="19:20">
      <c r="S988631" s="33"/>
      <c r="T988631" s="33"/>
    </row>
    <row r="988648" spans="19:20">
      <c r="S988648" s="33"/>
      <c r="T988648" s="33"/>
    </row>
    <row r="988665" spans="19:20">
      <c r="S988665" s="33"/>
      <c r="T988665" s="33"/>
    </row>
    <row r="988682" spans="19:20">
      <c r="S988682" s="33"/>
      <c r="T988682" s="33"/>
    </row>
    <row r="988699" spans="19:20">
      <c r="S988699" s="33"/>
      <c r="T988699" s="33"/>
    </row>
    <row r="988716" spans="19:20">
      <c r="S988716" s="33"/>
      <c r="T988716" s="33"/>
    </row>
    <row r="988733" spans="19:20">
      <c r="S988733" s="33"/>
      <c r="T988733" s="33"/>
    </row>
    <row r="988750" spans="19:20">
      <c r="S988750" s="33"/>
      <c r="T988750" s="33"/>
    </row>
    <row r="988767" spans="19:20">
      <c r="S988767" s="33"/>
      <c r="T988767" s="33"/>
    </row>
    <row r="988784" spans="19:20">
      <c r="S988784" s="33"/>
      <c r="T988784" s="33"/>
    </row>
    <row r="988801" spans="19:20">
      <c r="S988801" s="33"/>
      <c r="T988801" s="33"/>
    </row>
    <row r="988818" spans="19:20">
      <c r="S988818" s="33"/>
      <c r="T988818" s="33"/>
    </row>
    <row r="988835" spans="19:20">
      <c r="S988835" s="33"/>
      <c r="T988835" s="33"/>
    </row>
    <row r="988852" spans="19:20">
      <c r="S988852" s="33"/>
      <c r="T988852" s="33"/>
    </row>
    <row r="988869" spans="19:20">
      <c r="S988869" s="33"/>
      <c r="T988869" s="33"/>
    </row>
    <row r="988886" spans="19:20">
      <c r="S988886" s="33"/>
      <c r="T988886" s="33"/>
    </row>
    <row r="988903" spans="19:20">
      <c r="S988903" s="33"/>
      <c r="T988903" s="33"/>
    </row>
    <row r="988920" spans="19:20">
      <c r="S988920" s="33"/>
      <c r="T988920" s="33"/>
    </row>
    <row r="988937" spans="19:20">
      <c r="S988937" s="33"/>
      <c r="T988937" s="33"/>
    </row>
    <row r="988954" spans="19:20">
      <c r="S988954" s="33"/>
      <c r="T988954" s="33"/>
    </row>
    <row r="988971" spans="19:20">
      <c r="S988971" s="33"/>
      <c r="T988971" s="33"/>
    </row>
    <row r="988988" spans="19:20">
      <c r="S988988" s="33"/>
      <c r="T988988" s="33"/>
    </row>
    <row r="989005" spans="19:20">
      <c r="S989005" s="33"/>
      <c r="T989005" s="33"/>
    </row>
    <row r="989022" spans="19:20">
      <c r="S989022" s="33"/>
      <c r="T989022" s="33"/>
    </row>
    <row r="989039" spans="19:20">
      <c r="S989039" s="33"/>
      <c r="T989039" s="33"/>
    </row>
    <row r="989056" spans="19:20">
      <c r="S989056" s="33"/>
      <c r="T989056" s="33"/>
    </row>
    <row r="989073" spans="19:20">
      <c r="S989073" s="33"/>
      <c r="T989073" s="33"/>
    </row>
    <row r="989090" spans="19:20">
      <c r="S989090" s="33"/>
      <c r="T989090" s="33"/>
    </row>
    <row r="989107" spans="19:20">
      <c r="S989107" s="33"/>
      <c r="T989107" s="33"/>
    </row>
    <row r="989124" spans="19:20">
      <c r="S989124" s="33"/>
      <c r="T989124" s="33"/>
    </row>
    <row r="989141" spans="19:20">
      <c r="S989141" s="33"/>
      <c r="T989141" s="33"/>
    </row>
    <row r="989158" spans="19:20">
      <c r="S989158" s="33"/>
      <c r="T989158" s="33"/>
    </row>
    <row r="989175" spans="19:20">
      <c r="S989175" s="33"/>
      <c r="T989175" s="33"/>
    </row>
    <row r="989192" spans="19:20">
      <c r="S989192" s="33"/>
      <c r="T989192" s="33"/>
    </row>
    <row r="989209" spans="19:20">
      <c r="S989209" s="33"/>
      <c r="T989209" s="33"/>
    </row>
    <row r="989226" spans="19:20">
      <c r="S989226" s="33"/>
      <c r="T989226" s="33"/>
    </row>
    <row r="989243" spans="19:20">
      <c r="S989243" s="33"/>
      <c r="T989243" s="33"/>
    </row>
    <row r="989260" spans="19:20">
      <c r="S989260" s="33"/>
      <c r="T989260" s="33"/>
    </row>
    <row r="989277" spans="19:20">
      <c r="S989277" s="33"/>
      <c r="T989277" s="33"/>
    </row>
    <row r="989294" spans="19:20">
      <c r="S989294" s="33"/>
      <c r="T989294" s="33"/>
    </row>
    <row r="989311" spans="19:20">
      <c r="S989311" s="33"/>
      <c r="T989311" s="33"/>
    </row>
    <row r="989328" spans="19:20">
      <c r="S989328" s="33"/>
      <c r="T989328" s="33"/>
    </row>
    <row r="989345" spans="19:20">
      <c r="S989345" s="33"/>
      <c r="T989345" s="33"/>
    </row>
    <row r="989362" spans="19:20">
      <c r="S989362" s="33"/>
      <c r="T989362" s="33"/>
    </row>
    <row r="989379" spans="19:20">
      <c r="S989379" s="33"/>
      <c r="T989379" s="33"/>
    </row>
    <row r="989396" spans="19:20">
      <c r="S989396" s="33"/>
      <c r="T989396" s="33"/>
    </row>
    <row r="989413" spans="19:20">
      <c r="S989413" s="33"/>
      <c r="T989413" s="33"/>
    </row>
    <row r="989430" spans="19:20">
      <c r="S989430" s="33"/>
      <c r="T989430" s="33"/>
    </row>
    <row r="989447" spans="19:20">
      <c r="S989447" s="33"/>
      <c r="T989447" s="33"/>
    </row>
    <row r="989464" spans="19:20">
      <c r="S989464" s="33"/>
      <c r="T989464" s="33"/>
    </row>
    <row r="989481" spans="19:20">
      <c r="S989481" s="33"/>
      <c r="T989481" s="33"/>
    </row>
    <row r="989498" spans="19:20">
      <c r="S989498" s="33"/>
      <c r="T989498" s="33"/>
    </row>
    <row r="989515" spans="19:20">
      <c r="S989515" s="33"/>
      <c r="T989515" s="33"/>
    </row>
    <row r="989532" spans="19:20">
      <c r="S989532" s="33"/>
      <c r="T989532" s="33"/>
    </row>
    <row r="989549" spans="19:20">
      <c r="S989549" s="33"/>
      <c r="T989549" s="33"/>
    </row>
    <row r="989566" spans="19:20">
      <c r="S989566" s="33"/>
      <c r="T989566" s="33"/>
    </row>
    <row r="989583" spans="19:20">
      <c r="S989583" s="33"/>
      <c r="T989583" s="33"/>
    </row>
    <row r="989600" spans="19:20">
      <c r="S989600" s="33"/>
      <c r="T989600" s="33"/>
    </row>
    <row r="989617" spans="19:20">
      <c r="S989617" s="33"/>
      <c r="T989617" s="33"/>
    </row>
    <row r="989634" spans="19:20">
      <c r="S989634" s="33"/>
      <c r="T989634" s="33"/>
    </row>
    <row r="989651" spans="19:20">
      <c r="S989651" s="33"/>
      <c r="T989651" s="33"/>
    </row>
    <row r="989668" spans="19:20">
      <c r="S989668" s="33"/>
      <c r="T989668" s="33"/>
    </row>
    <row r="989685" spans="19:20">
      <c r="S989685" s="33"/>
      <c r="T989685" s="33"/>
    </row>
    <row r="989702" spans="19:20">
      <c r="S989702" s="33"/>
      <c r="T989702" s="33"/>
    </row>
    <row r="989719" spans="19:20">
      <c r="S989719" s="33"/>
      <c r="T989719" s="33"/>
    </row>
    <row r="989736" spans="19:20">
      <c r="S989736" s="33"/>
      <c r="T989736" s="33"/>
    </row>
    <row r="989753" spans="19:20">
      <c r="S989753" s="33"/>
      <c r="T989753" s="33"/>
    </row>
    <row r="989770" spans="19:20">
      <c r="S989770" s="33"/>
      <c r="T989770" s="33"/>
    </row>
    <row r="989787" spans="19:20">
      <c r="S989787" s="33"/>
      <c r="T989787" s="33"/>
    </row>
    <row r="989804" spans="19:20">
      <c r="S989804" s="33"/>
      <c r="T989804" s="33"/>
    </row>
    <row r="989821" spans="19:20">
      <c r="S989821" s="33"/>
      <c r="T989821" s="33"/>
    </row>
    <row r="989838" spans="19:20">
      <c r="S989838" s="33"/>
      <c r="T989838" s="33"/>
    </row>
    <row r="989855" spans="19:20">
      <c r="S989855" s="33"/>
      <c r="T989855" s="33"/>
    </row>
    <row r="989872" spans="19:20">
      <c r="S989872" s="33"/>
      <c r="T989872" s="33"/>
    </row>
    <row r="989889" spans="19:20">
      <c r="S989889" s="33"/>
      <c r="T989889" s="33"/>
    </row>
    <row r="989906" spans="19:20">
      <c r="S989906" s="33"/>
      <c r="T989906" s="33"/>
    </row>
    <row r="989923" spans="19:20">
      <c r="S989923" s="33"/>
      <c r="T989923" s="33"/>
    </row>
    <row r="989940" spans="19:20">
      <c r="S989940" s="33"/>
      <c r="T989940" s="33"/>
    </row>
    <row r="989957" spans="19:20">
      <c r="S989957" s="33"/>
      <c r="T989957" s="33"/>
    </row>
    <row r="989974" spans="19:20">
      <c r="S989974" s="33"/>
      <c r="T989974" s="33"/>
    </row>
    <row r="989991" spans="19:20">
      <c r="S989991" s="33"/>
      <c r="T989991" s="33"/>
    </row>
    <row r="990008" spans="19:20">
      <c r="S990008" s="33"/>
      <c r="T990008" s="33"/>
    </row>
    <row r="990025" spans="19:20">
      <c r="S990025" s="33"/>
      <c r="T990025" s="33"/>
    </row>
    <row r="990042" spans="19:20">
      <c r="S990042" s="33"/>
      <c r="T990042" s="33"/>
    </row>
    <row r="990059" spans="19:20">
      <c r="S990059" s="33"/>
      <c r="T990059" s="33"/>
    </row>
    <row r="990076" spans="19:20">
      <c r="S990076" s="33"/>
      <c r="T990076" s="33"/>
    </row>
    <row r="990093" spans="19:20">
      <c r="S990093" s="33"/>
      <c r="T990093" s="33"/>
    </row>
    <row r="990110" spans="19:20">
      <c r="S990110" s="33"/>
      <c r="T990110" s="33"/>
    </row>
    <row r="990127" spans="19:20">
      <c r="S990127" s="33"/>
      <c r="T990127" s="33"/>
    </row>
    <row r="990144" spans="19:20">
      <c r="S990144" s="33"/>
      <c r="T990144" s="33"/>
    </row>
    <row r="990161" spans="19:20">
      <c r="S990161" s="33"/>
      <c r="T990161" s="33"/>
    </row>
    <row r="990178" spans="19:20">
      <c r="S990178" s="33"/>
      <c r="T990178" s="33"/>
    </row>
    <row r="990195" spans="19:20">
      <c r="S990195" s="33"/>
      <c r="T990195" s="33"/>
    </row>
    <row r="990212" spans="19:20">
      <c r="S990212" s="33"/>
      <c r="T990212" s="33"/>
    </row>
    <row r="990229" spans="19:20">
      <c r="S990229" s="33"/>
      <c r="T990229" s="33"/>
    </row>
    <row r="990246" spans="19:20">
      <c r="S990246" s="33"/>
      <c r="T990246" s="33"/>
    </row>
    <row r="990263" spans="19:20">
      <c r="S990263" s="33"/>
      <c r="T990263" s="33"/>
    </row>
    <row r="990280" spans="19:20">
      <c r="S990280" s="33"/>
      <c r="T990280" s="33"/>
    </row>
    <row r="990297" spans="19:20">
      <c r="S990297" s="33"/>
      <c r="T990297" s="33"/>
    </row>
    <row r="990314" spans="19:20">
      <c r="S990314" s="33"/>
      <c r="T990314" s="33"/>
    </row>
    <row r="990331" spans="19:20">
      <c r="S990331" s="33"/>
      <c r="T990331" s="33"/>
    </row>
    <row r="990348" spans="19:20">
      <c r="S990348" s="33"/>
      <c r="T990348" s="33"/>
    </row>
    <row r="990365" spans="19:20">
      <c r="S990365" s="33"/>
      <c r="T990365" s="33"/>
    </row>
    <row r="990382" spans="19:20">
      <c r="S990382" s="33"/>
      <c r="T990382" s="33"/>
    </row>
    <row r="990399" spans="19:20">
      <c r="S990399" s="33"/>
      <c r="T990399" s="33"/>
    </row>
    <row r="990416" spans="19:20">
      <c r="S990416" s="33"/>
      <c r="T990416" s="33"/>
    </row>
    <row r="990433" spans="19:20">
      <c r="S990433" s="33"/>
      <c r="T990433" s="33"/>
    </row>
    <row r="990450" spans="19:20">
      <c r="S990450" s="33"/>
      <c r="T990450" s="33"/>
    </row>
    <row r="990467" spans="19:20">
      <c r="S990467" s="33"/>
      <c r="T990467" s="33"/>
    </row>
    <row r="990484" spans="19:20">
      <c r="S990484" s="33"/>
      <c r="T990484" s="33"/>
    </row>
    <row r="990501" spans="19:20">
      <c r="S990501" s="33"/>
      <c r="T990501" s="33"/>
    </row>
    <row r="990518" spans="19:20">
      <c r="S990518" s="33"/>
      <c r="T990518" s="33"/>
    </row>
    <row r="990535" spans="19:20">
      <c r="S990535" s="33"/>
      <c r="T990535" s="33"/>
    </row>
    <row r="990552" spans="19:20">
      <c r="S990552" s="33"/>
      <c r="T990552" s="33"/>
    </row>
    <row r="990569" spans="19:20">
      <c r="S990569" s="33"/>
      <c r="T990569" s="33"/>
    </row>
    <row r="990586" spans="19:20">
      <c r="S990586" s="33"/>
      <c r="T990586" s="33"/>
    </row>
    <row r="990603" spans="19:20">
      <c r="S990603" s="33"/>
      <c r="T990603" s="33"/>
    </row>
    <row r="990620" spans="19:20">
      <c r="S990620" s="33"/>
      <c r="T990620" s="33"/>
    </row>
    <row r="990637" spans="19:20">
      <c r="S990637" s="33"/>
      <c r="T990637" s="33"/>
    </row>
    <row r="990654" spans="19:20">
      <c r="S990654" s="33"/>
      <c r="T990654" s="33"/>
    </row>
    <row r="990671" spans="19:20">
      <c r="S990671" s="33"/>
      <c r="T990671" s="33"/>
    </row>
    <row r="990688" spans="19:20">
      <c r="S990688" s="33"/>
      <c r="T990688" s="33"/>
    </row>
    <row r="990705" spans="19:20">
      <c r="S990705" s="33"/>
      <c r="T990705" s="33"/>
    </row>
    <row r="990722" spans="19:20">
      <c r="S990722" s="33"/>
      <c r="T990722" s="33"/>
    </row>
    <row r="990739" spans="19:20">
      <c r="S990739" s="33"/>
      <c r="T990739" s="33"/>
    </row>
    <row r="990756" spans="19:20">
      <c r="S990756" s="33"/>
      <c r="T990756" s="33"/>
    </row>
    <row r="990773" spans="19:20">
      <c r="S990773" s="33"/>
      <c r="T990773" s="33"/>
    </row>
    <row r="990790" spans="19:20">
      <c r="S990790" s="33"/>
      <c r="T990790" s="33"/>
    </row>
    <row r="990807" spans="19:20">
      <c r="S990807" s="33"/>
      <c r="T990807" s="33"/>
    </row>
    <row r="990824" spans="19:20">
      <c r="S990824" s="33"/>
      <c r="T990824" s="33"/>
    </row>
    <row r="990841" spans="19:20">
      <c r="S990841" s="33"/>
      <c r="T990841" s="33"/>
    </row>
    <row r="990858" spans="19:20">
      <c r="S990858" s="33"/>
      <c r="T990858" s="33"/>
    </row>
    <row r="990875" spans="19:20">
      <c r="S990875" s="33"/>
      <c r="T990875" s="33"/>
    </row>
    <row r="990892" spans="19:20">
      <c r="S990892" s="33"/>
      <c r="T990892" s="33"/>
    </row>
    <row r="990909" spans="19:20">
      <c r="S990909" s="33"/>
      <c r="T990909" s="33"/>
    </row>
    <row r="990926" spans="19:20">
      <c r="S990926" s="33"/>
      <c r="T990926" s="33"/>
    </row>
    <row r="990943" spans="19:20">
      <c r="S990943" s="33"/>
      <c r="T990943" s="33"/>
    </row>
    <row r="990960" spans="19:20">
      <c r="S990960" s="33"/>
      <c r="T990960" s="33"/>
    </row>
    <row r="990977" spans="19:20">
      <c r="S990977" s="33"/>
      <c r="T990977" s="33"/>
    </row>
    <row r="990994" spans="19:20">
      <c r="S990994" s="33"/>
      <c r="T990994" s="33"/>
    </row>
    <row r="991011" spans="19:20">
      <c r="S991011" s="33"/>
      <c r="T991011" s="33"/>
    </row>
    <row r="991028" spans="19:20">
      <c r="S991028" s="33"/>
      <c r="T991028" s="33"/>
    </row>
    <row r="991045" spans="19:20">
      <c r="S991045" s="33"/>
      <c r="T991045" s="33"/>
    </row>
    <row r="991062" spans="19:20">
      <c r="S991062" s="33"/>
      <c r="T991062" s="33"/>
    </row>
    <row r="991079" spans="19:20">
      <c r="S991079" s="33"/>
      <c r="T991079" s="33"/>
    </row>
    <row r="991096" spans="19:20">
      <c r="S991096" s="33"/>
      <c r="T991096" s="33"/>
    </row>
    <row r="991113" spans="19:20">
      <c r="S991113" s="33"/>
      <c r="T991113" s="33"/>
    </row>
    <row r="991130" spans="19:20">
      <c r="S991130" s="33"/>
      <c r="T991130" s="33"/>
    </row>
    <row r="991147" spans="19:20">
      <c r="S991147" s="33"/>
      <c r="T991147" s="33"/>
    </row>
    <row r="991164" spans="19:20">
      <c r="S991164" s="33"/>
      <c r="T991164" s="33"/>
    </row>
    <row r="991181" spans="19:20">
      <c r="S991181" s="33"/>
      <c r="T991181" s="33"/>
    </row>
    <row r="991198" spans="19:20">
      <c r="S991198" s="33"/>
      <c r="T991198" s="33"/>
    </row>
    <row r="991215" spans="19:20">
      <c r="S991215" s="33"/>
      <c r="T991215" s="33"/>
    </row>
    <row r="991232" spans="19:20">
      <c r="S991232" s="33"/>
      <c r="T991232" s="33"/>
    </row>
    <row r="991249" spans="19:20">
      <c r="S991249" s="33"/>
      <c r="T991249" s="33"/>
    </row>
    <row r="991266" spans="19:20">
      <c r="S991266" s="33"/>
      <c r="T991266" s="33"/>
    </row>
    <row r="991283" spans="19:20">
      <c r="S991283" s="33"/>
      <c r="T991283" s="33"/>
    </row>
    <row r="991300" spans="19:20">
      <c r="S991300" s="33"/>
      <c r="T991300" s="33"/>
    </row>
    <row r="991317" spans="19:20">
      <c r="S991317" s="33"/>
      <c r="T991317" s="33"/>
    </row>
    <row r="991334" spans="19:20">
      <c r="S991334" s="33"/>
      <c r="T991334" s="33"/>
    </row>
    <row r="991351" spans="19:20">
      <c r="S991351" s="33"/>
      <c r="T991351" s="33"/>
    </row>
    <row r="991368" spans="19:20">
      <c r="S991368" s="33"/>
      <c r="T991368" s="33"/>
    </row>
    <row r="991385" spans="19:20">
      <c r="S991385" s="33"/>
      <c r="T991385" s="33"/>
    </row>
    <row r="991402" spans="19:20">
      <c r="S991402" s="33"/>
      <c r="T991402" s="33"/>
    </row>
    <row r="991419" spans="19:20">
      <c r="S991419" s="33"/>
      <c r="T991419" s="33"/>
    </row>
    <row r="991436" spans="19:20">
      <c r="S991436" s="33"/>
      <c r="T991436" s="33"/>
    </row>
    <row r="991453" spans="19:20">
      <c r="S991453" s="33"/>
      <c r="T991453" s="33"/>
    </row>
    <row r="991470" spans="19:20">
      <c r="S991470" s="33"/>
      <c r="T991470" s="33"/>
    </row>
    <row r="991487" spans="19:20">
      <c r="S991487" s="33"/>
      <c r="T991487" s="33"/>
    </row>
    <row r="991504" spans="19:20">
      <c r="S991504" s="33"/>
      <c r="T991504" s="33"/>
    </row>
    <row r="991521" spans="19:20">
      <c r="S991521" s="33"/>
      <c r="T991521" s="33"/>
    </row>
    <row r="991538" spans="19:20">
      <c r="S991538" s="33"/>
      <c r="T991538" s="33"/>
    </row>
    <row r="991555" spans="19:20">
      <c r="S991555" s="33"/>
      <c r="T991555" s="33"/>
    </row>
    <row r="991572" spans="19:20">
      <c r="S991572" s="33"/>
      <c r="T991572" s="33"/>
    </row>
    <row r="991589" spans="19:20">
      <c r="S991589" s="33"/>
      <c r="T991589" s="33"/>
    </row>
    <row r="991606" spans="19:20">
      <c r="S991606" s="33"/>
      <c r="T991606" s="33"/>
    </row>
    <row r="991623" spans="19:20">
      <c r="S991623" s="33"/>
      <c r="T991623" s="33"/>
    </row>
    <row r="991640" spans="19:20">
      <c r="S991640" s="33"/>
      <c r="T991640" s="33"/>
    </row>
    <row r="991657" spans="19:20">
      <c r="S991657" s="33"/>
      <c r="T991657" s="33"/>
    </row>
    <row r="991674" spans="19:20">
      <c r="S991674" s="33"/>
      <c r="T991674" s="33"/>
    </row>
    <row r="991691" spans="19:20">
      <c r="S991691" s="33"/>
      <c r="T991691" s="33"/>
    </row>
    <row r="991708" spans="19:20">
      <c r="S991708" s="33"/>
      <c r="T991708" s="33"/>
    </row>
    <row r="991725" spans="19:20">
      <c r="S991725" s="33"/>
      <c r="T991725" s="33"/>
    </row>
    <row r="991742" spans="19:20">
      <c r="S991742" s="33"/>
      <c r="T991742" s="33"/>
    </row>
    <row r="991759" spans="19:20">
      <c r="S991759" s="33"/>
      <c r="T991759" s="33"/>
    </row>
    <row r="991776" spans="19:20">
      <c r="S991776" s="33"/>
      <c r="T991776" s="33"/>
    </row>
    <row r="991793" spans="19:20">
      <c r="S991793" s="33"/>
      <c r="T991793" s="33"/>
    </row>
    <row r="991810" spans="19:20">
      <c r="S991810" s="33"/>
      <c r="T991810" s="33"/>
    </row>
    <row r="991827" spans="19:20">
      <c r="S991827" s="33"/>
      <c r="T991827" s="33"/>
    </row>
    <row r="991844" spans="19:20">
      <c r="S991844" s="33"/>
      <c r="T991844" s="33"/>
    </row>
    <row r="991861" spans="19:20">
      <c r="S991861" s="33"/>
      <c r="T991861" s="33"/>
    </row>
    <row r="991878" spans="19:20">
      <c r="S991878" s="33"/>
      <c r="T991878" s="33"/>
    </row>
    <row r="991895" spans="19:20">
      <c r="S991895" s="33"/>
      <c r="T991895" s="33"/>
    </row>
    <row r="991912" spans="19:20">
      <c r="S991912" s="33"/>
      <c r="T991912" s="33"/>
    </row>
    <row r="991929" spans="19:20">
      <c r="S991929" s="33"/>
      <c r="T991929" s="33"/>
    </row>
    <row r="991946" spans="19:20">
      <c r="S991946" s="33"/>
      <c r="T991946" s="33"/>
    </row>
    <row r="991963" spans="19:20">
      <c r="S991963" s="33"/>
      <c r="T991963" s="33"/>
    </row>
    <row r="991980" spans="19:20">
      <c r="S991980" s="33"/>
      <c r="T991980" s="33"/>
    </row>
    <row r="991997" spans="19:20">
      <c r="S991997" s="33"/>
      <c r="T991997" s="33"/>
    </row>
    <row r="992014" spans="19:20">
      <c r="S992014" s="33"/>
      <c r="T992014" s="33"/>
    </row>
    <row r="992031" spans="19:20">
      <c r="S992031" s="33"/>
      <c r="T992031" s="33"/>
    </row>
    <row r="992048" spans="19:20">
      <c r="S992048" s="33"/>
      <c r="T992048" s="33"/>
    </row>
    <row r="992065" spans="19:20">
      <c r="S992065" s="33"/>
      <c r="T992065" s="33"/>
    </row>
    <row r="992082" spans="19:20">
      <c r="S992082" s="33"/>
      <c r="T992082" s="33"/>
    </row>
    <row r="992099" spans="19:20">
      <c r="S992099" s="33"/>
      <c r="T992099" s="33"/>
    </row>
    <row r="992116" spans="19:20">
      <c r="S992116" s="33"/>
      <c r="T992116" s="33"/>
    </row>
    <row r="992133" spans="19:20">
      <c r="S992133" s="33"/>
      <c r="T992133" s="33"/>
    </row>
    <row r="992150" spans="19:20">
      <c r="S992150" s="33"/>
      <c r="T992150" s="33"/>
    </row>
    <row r="992167" spans="19:20">
      <c r="S992167" s="33"/>
      <c r="T992167" s="33"/>
    </row>
    <row r="992184" spans="19:20">
      <c r="S992184" s="33"/>
      <c r="T992184" s="33"/>
    </row>
    <row r="992201" spans="19:20">
      <c r="S992201" s="33"/>
      <c r="T992201" s="33"/>
    </row>
    <row r="992218" spans="19:20">
      <c r="S992218" s="33"/>
      <c r="T992218" s="33"/>
    </row>
    <row r="992235" spans="19:20">
      <c r="S992235" s="33"/>
      <c r="T992235" s="33"/>
    </row>
    <row r="992252" spans="19:20">
      <c r="S992252" s="33"/>
      <c r="T992252" s="33"/>
    </row>
    <row r="992269" spans="19:20">
      <c r="S992269" s="33"/>
      <c r="T992269" s="33"/>
    </row>
    <row r="992286" spans="19:20">
      <c r="S992286" s="33"/>
      <c r="T992286" s="33"/>
    </row>
    <row r="992303" spans="19:20">
      <c r="S992303" s="33"/>
      <c r="T992303" s="33"/>
    </row>
    <row r="992320" spans="19:20">
      <c r="S992320" s="33"/>
      <c r="T992320" s="33"/>
    </row>
    <row r="992337" spans="19:20">
      <c r="S992337" s="33"/>
      <c r="T992337" s="33"/>
    </row>
    <row r="992354" spans="19:20">
      <c r="S992354" s="33"/>
      <c r="T992354" s="33"/>
    </row>
    <row r="992371" spans="19:20">
      <c r="S992371" s="33"/>
      <c r="T992371" s="33"/>
    </row>
    <row r="992388" spans="19:20">
      <c r="S992388" s="33"/>
      <c r="T992388" s="33"/>
    </row>
    <row r="992405" spans="19:20">
      <c r="S992405" s="33"/>
      <c r="T992405" s="33"/>
    </row>
    <row r="992422" spans="19:20">
      <c r="S992422" s="33"/>
      <c r="T992422" s="33"/>
    </row>
    <row r="992439" spans="19:20">
      <c r="S992439" s="33"/>
      <c r="T992439" s="33"/>
    </row>
    <row r="992456" spans="19:20">
      <c r="S992456" s="33"/>
      <c r="T992456" s="33"/>
    </row>
    <row r="992473" spans="19:20">
      <c r="S992473" s="33"/>
      <c r="T992473" s="33"/>
    </row>
    <row r="992490" spans="19:20">
      <c r="S992490" s="33"/>
      <c r="T992490" s="33"/>
    </row>
    <row r="992507" spans="19:20">
      <c r="S992507" s="33"/>
      <c r="T992507" s="33"/>
    </row>
    <row r="992524" spans="19:20">
      <c r="S992524" s="33"/>
      <c r="T992524" s="33"/>
    </row>
    <row r="992541" spans="19:20">
      <c r="S992541" s="33"/>
      <c r="T992541" s="33"/>
    </row>
    <row r="992558" spans="19:20">
      <c r="S992558" s="33"/>
      <c r="T992558" s="33"/>
    </row>
    <row r="992575" spans="19:20">
      <c r="S992575" s="33"/>
      <c r="T992575" s="33"/>
    </row>
    <row r="992592" spans="19:20">
      <c r="S992592" s="33"/>
      <c r="T992592" s="33"/>
    </row>
    <row r="992609" spans="19:20">
      <c r="S992609" s="33"/>
      <c r="T992609" s="33"/>
    </row>
    <row r="992626" spans="19:20">
      <c r="S992626" s="33"/>
      <c r="T992626" s="33"/>
    </row>
    <row r="992643" spans="19:20">
      <c r="S992643" s="33"/>
      <c r="T992643" s="33"/>
    </row>
    <row r="992660" spans="19:20">
      <c r="S992660" s="33"/>
      <c r="T992660" s="33"/>
    </row>
    <row r="992677" spans="19:20">
      <c r="S992677" s="33"/>
      <c r="T992677" s="33"/>
    </row>
    <row r="992694" spans="19:20">
      <c r="S992694" s="33"/>
      <c r="T992694" s="33"/>
    </row>
    <row r="992711" spans="19:20">
      <c r="S992711" s="33"/>
      <c r="T992711" s="33"/>
    </row>
    <row r="992728" spans="19:20">
      <c r="S992728" s="33"/>
      <c r="T992728" s="33"/>
    </row>
    <row r="992745" spans="19:20">
      <c r="S992745" s="33"/>
      <c r="T992745" s="33"/>
    </row>
    <row r="992762" spans="19:20">
      <c r="S992762" s="33"/>
      <c r="T992762" s="33"/>
    </row>
    <row r="992779" spans="19:20">
      <c r="S992779" s="33"/>
      <c r="T992779" s="33"/>
    </row>
    <row r="992796" spans="19:20">
      <c r="S992796" s="33"/>
      <c r="T992796" s="33"/>
    </row>
    <row r="992813" spans="19:20">
      <c r="S992813" s="33"/>
      <c r="T992813" s="33"/>
    </row>
    <row r="992830" spans="19:20">
      <c r="S992830" s="33"/>
      <c r="T992830" s="33"/>
    </row>
    <row r="992847" spans="19:20">
      <c r="S992847" s="33"/>
      <c r="T992847" s="33"/>
    </row>
    <row r="992864" spans="19:20">
      <c r="S992864" s="33"/>
      <c r="T992864" s="33"/>
    </row>
    <row r="992881" spans="19:20">
      <c r="S992881" s="33"/>
      <c r="T992881" s="33"/>
    </row>
    <row r="992898" spans="19:20">
      <c r="S992898" s="33"/>
      <c r="T992898" s="33"/>
    </row>
    <row r="992915" spans="19:20">
      <c r="S992915" s="33"/>
      <c r="T992915" s="33"/>
    </row>
    <row r="992932" spans="19:20">
      <c r="S992932" s="33"/>
      <c r="T992932" s="33"/>
    </row>
    <row r="992949" spans="19:20">
      <c r="S992949" s="33"/>
      <c r="T992949" s="33"/>
    </row>
    <row r="992966" spans="19:20">
      <c r="S992966" s="33"/>
      <c r="T992966" s="33"/>
    </row>
    <row r="992983" spans="19:20">
      <c r="S992983" s="33"/>
      <c r="T992983" s="33"/>
    </row>
    <row r="993000" spans="19:20">
      <c r="S993000" s="33"/>
      <c r="T993000" s="33"/>
    </row>
    <row r="993017" spans="19:20">
      <c r="S993017" s="33"/>
      <c r="T993017" s="33"/>
    </row>
    <row r="993034" spans="19:20">
      <c r="S993034" s="33"/>
      <c r="T993034" s="33"/>
    </row>
    <row r="993051" spans="19:20">
      <c r="S993051" s="33"/>
      <c r="T993051" s="33"/>
    </row>
    <row r="993068" spans="19:20">
      <c r="S993068" s="33"/>
      <c r="T993068" s="33"/>
    </row>
    <row r="993085" spans="19:20">
      <c r="S993085" s="33"/>
      <c r="T993085" s="33"/>
    </row>
    <row r="993102" spans="19:20">
      <c r="S993102" s="33"/>
      <c r="T993102" s="33"/>
    </row>
    <row r="993119" spans="19:20">
      <c r="S993119" s="33"/>
      <c r="T993119" s="33"/>
    </row>
    <row r="993136" spans="19:20">
      <c r="S993136" s="33"/>
      <c r="T993136" s="33"/>
    </row>
    <row r="993153" spans="19:20">
      <c r="S993153" s="33"/>
      <c r="T993153" s="33"/>
    </row>
    <row r="993170" spans="19:20">
      <c r="S993170" s="33"/>
      <c r="T993170" s="33"/>
    </row>
    <row r="993187" spans="19:20">
      <c r="S993187" s="33"/>
      <c r="T993187" s="33"/>
    </row>
    <row r="993204" spans="19:20">
      <c r="S993204" s="33"/>
      <c r="T993204" s="33"/>
    </row>
    <row r="993221" spans="19:20">
      <c r="S993221" s="33"/>
      <c r="T993221" s="33"/>
    </row>
    <row r="993238" spans="19:20">
      <c r="S993238" s="33"/>
      <c r="T993238" s="33"/>
    </row>
    <row r="993255" spans="19:20">
      <c r="S993255" s="33"/>
      <c r="T993255" s="33"/>
    </row>
    <row r="993272" spans="19:20">
      <c r="S993272" s="33"/>
      <c r="T993272" s="33"/>
    </row>
    <row r="993289" spans="19:20">
      <c r="S993289" s="33"/>
      <c r="T993289" s="33"/>
    </row>
    <row r="993306" spans="19:20">
      <c r="S993306" s="33"/>
      <c r="T993306" s="33"/>
    </row>
    <row r="993323" spans="19:20">
      <c r="S993323" s="33"/>
      <c r="T993323" s="33"/>
    </row>
    <row r="993340" spans="19:20">
      <c r="S993340" s="33"/>
      <c r="T993340" s="33"/>
    </row>
    <row r="993357" spans="19:20">
      <c r="S993357" s="33"/>
      <c r="T993357" s="33"/>
    </row>
    <row r="993374" spans="19:20">
      <c r="S993374" s="33"/>
      <c r="T993374" s="33"/>
    </row>
    <row r="993391" spans="19:20">
      <c r="S993391" s="33"/>
      <c r="T993391" s="33"/>
    </row>
    <row r="993408" spans="19:20">
      <c r="S993408" s="33"/>
      <c r="T993408" s="33"/>
    </row>
    <row r="993425" spans="19:20">
      <c r="S993425" s="33"/>
      <c r="T993425" s="33"/>
    </row>
    <row r="993442" spans="19:20">
      <c r="S993442" s="33"/>
      <c r="T993442" s="33"/>
    </row>
    <row r="993459" spans="19:20">
      <c r="S993459" s="33"/>
      <c r="T993459" s="33"/>
    </row>
    <row r="993476" spans="19:20">
      <c r="S993476" s="33"/>
      <c r="T993476" s="33"/>
    </row>
    <row r="993493" spans="19:20">
      <c r="S993493" s="33"/>
      <c r="T993493" s="33"/>
    </row>
    <row r="993510" spans="19:20">
      <c r="S993510" s="33"/>
      <c r="T993510" s="33"/>
    </row>
    <row r="993527" spans="19:20">
      <c r="S993527" s="33"/>
      <c r="T993527" s="33"/>
    </row>
    <row r="993544" spans="19:20">
      <c r="S993544" s="33"/>
      <c r="T993544" s="33"/>
    </row>
    <row r="993561" spans="19:20">
      <c r="S993561" s="33"/>
      <c r="T993561" s="33"/>
    </row>
    <row r="993578" spans="19:20">
      <c r="S993578" s="33"/>
      <c r="T993578" s="33"/>
    </row>
    <row r="993595" spans="19:20">
      <c r="S993595" s="33"/>
      <c r="T993595" s="33"/>
    </row>
    <row r="993612" spans="19:20">
      <c r="S993612" s="33"/>
      <c r="T993612" s="33"/>
    </row>
    <row r="993629" spans="19:20">
      <c r="S993629" s="33"/>
      <c r="T993629" s="33"/>
    </row>
    <row r="993646" spans="19:20">
      <c r="S993646" s="33"/>
      <c r="T993646" s="33"/>
    </row>
    <row r="993663" spans="19:20">
      <c r="S993663" s="33"/>
      <c r="T993663" s="33"/>
    </row>
    <row r="993680" spans="19:20">
      <c r="S993680" s="33"/>
      <c r="T993680" s="33"/>
    </row>
    <row r="993697" spans="19:20">
      <c r="S993697" s="33"/>
      <c r="T993697" s="33"/>
    </row>
    <row r="993714" spans="19:20">
      <c r="S993714" s="33"/>
      <c r="T993714" s="33"/>
    </row>
    <row r="993731" spans="19:20">
      <c r="S993731" s="33"/>
      <c r="T993731" s="33"/>
    </row>
    <row r="993748" spans="19:20">
      <c r="S993748" s="33"/>
      <c r="T993748" s="33"/>
    </row>
    <row r="993765" spans="19:20">
      <c r="S993765" s="33"/>
      <c r="T993765" s="33"/>
    </row>
    <row r="993782" spans="19:20">
      <c r="S993782" s="33"/>
      <c r="T993782" s="33"/>
    </row>
    <row r="993799" spans="19:20">
      <c r="S993799" s="33"/>
      <c r="T993799" s="33"/>
    </row>
    <row r="993816" spans="19:20">
      <c r="S993816" s="33"/>
      <c r="T993816" s="33"/>
    </row>
    <row r="993833" spans="19:20">
      <c r="S993833" s="33"/>
      <c r="T993833" s="33"/>
    </row>
    <row r="993850" spans="19:20">
      <c r="S993850" s="33"/>
      <c r="T993850" s="33"/>
    </row>
    <row r="993867" spans="19:20">
      <c r="S993867" s="33"/>
      <c r="T993867" s="33"/>
    </row>
    <row r="993884" spans="19:20">
      <c r="S993884" s="33"/>
      <c r="T993884" s="33"/>
    </row>
    <row r="993901" spans="19:20">
      <c r="S993901" s="33"/>
      <c r="T993901" s="33"/>
    </row>
    <row r="993918" spans="19:20">
      <c r="S993918" s="33"/>
      <c r="T993918" s="33"/>
    </row>
    <row r="993935" spans="19:20">
      <c r="S993935" s="33"/>
      <c r="T993935" s="33"/>
    </row>
    <row r="993952" spans="19:20">
      <c r="S993952" s="33"/>
      <c r="T993952" s="33"/>
    </row>
    <row r="993969" spans="19:20">
      <c r="S993969" s="33"/>
      <c r="T993969" s="33"/>
    </row>
    <row r="993986" spans="19:20">
      <c r="S993986" s="33"/>
      <c r="T993986" s="33"/>
    </row>
    <row r="994003" spans="19:20">
      <c r="S994003" s="33"/>
      <c r="T994003" s="33"/>
    </row>
    <row r="994020" spans="19:20">
      <c r="S994020" s="33"/>
      <c r="T994020" s="33"/>
    </row>
    <row r="994037" spans="19:20">
      <c r="S994037" s="33"/>
      <c r="T994037" s="33"/>
    </row>
    <row r="994054" spans="19:20">
      <c r="S994054" s="33"/>
      <c r="T994054" s="33"/>
    </row>
    <row r="994071" spans="19:20">
      <c r="S994071" s="33"/>
      <c r="T994071" s="33"/>
    </row>
    <row r="994088" spans="19:20">
      <c r="S994088" s="33"/>
      <c r="T994088" s="33"/>
    </row>
    <row r="994105" spans="19:20">
      <c r="S994105" s="33"/>
      <c r="T994105" s="33"/>
    </row>
    <row r="994122" spans="19:20">
      <c r="S994122" s="33"/>
      <c r="T994122" s="33"/>
    </row>
    <row r="994139" spans="19:20">
      <c r="S994139" s="33"/>
      <c r="T994139" s="33"/>
    </row>
    <row r="994156" spans="19:20">
      <c r="S994156" s="33"/>
      <c r="T994156" s="33"/>
    </row>
    <row r="994173" spans="19:20">
      <c r="S994173" s="33"/>
      <c r="T994173" s="33"/>
    </row>
    <row r="994190" spans="19:20">
      <c r="S994190" s="33"/>
      <c r="T994190" s="33"/>
    </row>
    <row r="994207" spans="19:20">
      <c r="S994207" s="33"/>
      <c r="T994207" s="33"/>
    </row>
    <row r="994224" spans="19:20">
      <c r="S994224" s="33"/>
      <c r="T994224" s="33"/>
    </row>
    <row r="994241" spans="19:20">
      <c r="S994241" s="33"/>
      <c r="T994241" s="33"/>
    </row>
    <row r="994258" spans="19:20">
      <c r="S994258" s="33"/>
      <c r="T994258" s="33"/>
    </row>
    <row r="994275" spans="19:20">
      <c r="S994275" s="33"/>
      <c r="T994275" s="33"/>
    </row>
    <row r="994292" spans="19:20">
      <c r="S994292" s="33"/>
      <c r="T994292" s="33"/>
    </row>
    <row r="994309" spans="19:20">
      <c r="S994309" s="33"/>
      <c r="T994309" s="33"/>
    </row>
    <row r="994326" spans="19:20">
      <c r="S994326" s="33"/>
      <c r="T994326" s="33"/>
    </row>
    <row r="994343" spans="19:20">
      <c r="S994343" s="33"/>
      <c r="T994343" s="33"/>
    </row>
    <row r="994360" spans="19:20">
      <c r="S994360" s="33"/>
      <c r="T994360" s="33"/>
    </row>
    <row r="994377" spans="19:20">
      <c r="S994377" s="33"/>
      <c r="T994377" s="33"/>
    </row>
    <row r="994394" spans="19:20">
      <c r="S994394" s="33"/>
      <c r="T994394" s="33"/>
    </row>
    <row r="994411" spans="19:20">
      <c r="S994411" s="33"/>
      <c r="T994411" s="33"/>
    </row>
    <row r="994428" spans="19:20">
      <c r="S994428" s="33"/>
      <c r="T994428" s="33"/>
    </row>
    <row r="994445" spans="19:20">
      <c r="S994445" s="33"/>
      <c r="T994445" s="33"/>
    </row>
    <row r="994462" spans="19:20">
      <c r="S994462" s="33"/>
      <c r="T994462" s="33"/>
    </row>
    <row r="994479" spans="19:20">
      <c r="S994479" s="33"/>
      <c r="T994479" s="33"/>
    </row>
    <row r="994496" spans="19:20">
      <c r="S994496" s="33"/>
      <c r="T994496" s="33"/>
    </row>
    <row r="994513" spans="19:20">
      <c r="S994513" s="33"/>
      <c r="T994513" s="33"/>
    </row>
    <row r="994530" spans="19:20">
      <c r="S994530" s="33"/>
      <c r="T994530" s="33"/>
    </row>
    <row r="994547" spans="19:20">
      <c r="S994547" s="33"/>
      <c r="T994547" s="33"/>
    </row>
    <row r="994564" spans="19:20">
      <c r="S994564" s="33"/>
      <c r="T994564" s="33"/>
    </row>
    <row r="994581" spans="19:20">
      <c r="S994581" s="33"/>
      <c r="T994581" s="33"/>
    </row>
    <row r="994598" spans="19:20">
      <c r="S994598" s="33"/>
      <c r="T994598" s="33"/>
    </row>
    <row r="994615" spans="19:20">
      <c r="S994615" s="33"/>
      <c r="T994615" s="33"/>
    </row>
    <row r="994632" spans="19:20">
      <c r="S994632" s="33"/>
      <c r="T994632" s="33"/>
    </row>
    <row r="994649" spans="19:20">
      <c r="S994649" s="33"/>
      <c r="T994649" s="33"/>
    </row>
    <row r="994666" spans="19:20">
      <c r="S994666" s="33"/>
      <c r="T994666" s="33"/>
    </row>
    <row r="994683" spans="19:20">
      <c r="S994683" s="33"/>
      <c r="T994683" s="33"/>
    </row>
    <row r="994700" spans="19:20">
      <c r="S994700" s="33"/>
      <c r="T994700" s="33"/>
    </row>
    <row r="994717" spans="19:20">
      <c r="S994717" s="33"/>
      <c r="T994717" s="33"/>
    </row>
    <row r="994734" spans="19:20">
      <c r="S994734" s="33"/>
      <c r="T994734" s="33"/>
    </row>
    <row r="994751" spans="19:20">
      <c r="S994751" s="33"/>
      <c r="T994751" s="33"/>
    </row>
    <row r="994768" spans="19:20">
      <c r="S994768" s="33"/>
      <c r="T994768" s="33"/>
    </row>
    <row r="994785" spans="19:20">
      <c r="S994785" s="33"/>
      <c r="T994785" s="33"/>
    </row>
    <row r="994802" spans="19:20">
      <c r="S994802" s="33"/>
      <c r="T994802" s="33"/>
    </row>
    <row r="994819" spans="19:20">
      <c r="S994819" s="33"/>
      <c r="T994819" s="33"/>
    </row>
    <row r="994836" spans="19:20">
      <c r="S994836" s="33"/>
      <c r="T994836" s="33"/>
    </row>
    <row r="994853" spans="19:20">
      <c r="S994853" s="33"/>
      <c r="T994853" s="33"/>
    </row>
    <row r="994870" spans="19:20">
      <c r="S994870" s="33"/>
      <c r="T994870" s="33"/>
    </row>
    <row r="994887" spans="19:20">
      <c r="S994887" s="33"/>
      <c r="T994887" s="33"/>
    </row>
    <row r="994904" spans="19:20">
      <c r="S994904" s="33"/>
      <c r="T994904" s="33"/>
    </row>
    <row r="994921" spans="19:20">
      <c r="S994921" s="33"/>
      <c r="T994921" s="33"/>
    </row>
    <row r="994938" spans="19:20">
      <c r="S994938" s="33"/>
      <c r="T994938" s="33"/>
    </row>
    <row r="994955" spans="19:20">
      <c r="S994955" s="33"/>
      <c r="T994955" s="33"/>
    </row>
    <row r="994972" spans="19:20">
      <c r="S994972" s="33"/>
      <c r="T994972" s="33"/>
    </row>
    <row r="994989" spans="19:20">
      <c r="S994989" s="33"/>
      <c r="T994989" s="33"/>
    </row>
    <row r="995006" spans="19:20">
      <c r="S995006" s="33"/>
      <c r="T995006" s="33"/>
    </row>
    <row r="995023" spans="19:20">
      <c r="S995023" s="33"/>
      <c r="T995023" s="33"/>
    </row>
    <row r="995040" spans="19:20">
      <c r="S995040" s="33"/>
      <c r="T995040" s="33"/>
    </row>
    <row r="995057" spans="19:20">
      <c r="S995057" s="33"/>
      <c r="T995057" s="33"/>
    </row>
    <row r="995074" spans="19:20">
      <c r="S995074" s="33"/>
      <c r="T995074" s="33"/>
    </row>
    <row r="995091" spans="19:20">
      <c r="S995091" s="33"/>
      <c r="T995091" s="33"/>
    </row>
    <row r="995108" spans="19:20">
      <c r="S995108" s="33"/>
      <c r="T995108" s="33"/>
    </row>
    <row r="995125" spans="19:20">
      <c r="S995125" s="33"/>
      <c r="T995125" s="33"/>
    </row>
    <row r="995142" spans="19:20">
      <c r="S995142" s="33"/>
      <c r="T995142" s="33"/>
    </row>
    <row r="995159" spans="19:20">
      <c r="S995159" s="33"/>
      <c r="T995159" s="33"/>
    </row>
    <row r="995176" spans="19:20">
      <c r="S995176" s="33"/>
      <c r="T995176" s="33"/>
    </row>
    <row r="995193" spans="19:20">
      <c r="S995193" s="33"/>
      <c r="T995193" s="33"/>
    </row>
    <row r="995210" spans="19:20">
      <c r="S995210" s="33"/>
      <c r="T995210" s="33"/>
    </row>
    <row r="995227" spans="19:20">
      <c r="S995227" s="33"/>
      <c r="T995227" s="33"/>
    </row>
    <row r="995244" spans="19:20">
      <c r="S995244" s="33"/>
      <c r="T995244" s="33"/>
    </row>
    <row r="995261" spans="19:20">
      <c r="S995261" s="33"/>
      <c r="T995261" s="33"/>
    </row>
    <row r="995278" spans="19:20">
      <c r="S995278" s="33"/>
      <c r="T995278" s="33"/>
    </row>
    <row r="995295" spans="19:20">
      <c r="S995295" s="33"/>
      <c r="T995295" s="33"/>
    </row>
    <row r="995312" spans="19:20">
      <c r="S995312" s="33"/>
      <c r="T995312" s="33"/>
    </row>
    <row r="995329" spans="19:20">
      <c r="S995329" s="33"/>
      <c r="T995329" s="33"/>
    </row>
    <row r="995346" spans="19:20">
      <c r="S995346" s="33"/>
      <c r="T995346" s="33"/>
    </row>
    <row r="995363" spans="19:20">
      <c r="S995363" s="33"/>
      <c r="T995363" s="33"/>
    </row>
    <row r="995380" spans="19:20">
      <c r="S995380" s="33"/>
      <c r="T995380" s="33"/>
    </row>
    <row r="995397" spans="19:20">
      <c r="S995397" s="33"/>
      <c r="T995397" s="33"/>
    </row>
    <row r="995414" spans="19:20">
      <c r="S995414" s="33"/>
      <c r="T995414" s="33"/>
    </row>
    <row r="995431" spans="19:20">
      <c r="S995431" s="33"/>
      <c r="T995431" s="33"/>
    </row>
    <row r="995448" spans="19:20">
      <c r="S995448" s="33"/>
      <c r="T995448" s="33"/>
    </row>
    <row r="995465" spans="19:20">
      <c r="S995465" s="33"/>
      <c r="T995465" s="33"/>
    </row>
    <row r="995482" spans="19:20">
      <c r="S995482" s="33"/>
      <c r="T995482" s="33"/>
    </row>
    <row r="995499" spans="19:20">
      <c r="S995499" s="33"/>
      <c r="T995499" s="33"/>
    </row>
    <row r="995516" spans="19:20">
      <c r="S995516" s="33"/>
      <c r="T995516" s="33"/>
    </row>
    <row r="995533" spans="19:20">
      <c r="S995533" s="33"/>
      <c r="T995533" s="33"/>
    </row>
    <row r="995550" spans="19:20">
      <c r="S995550" s="33"/>
      <c r="T995550" s="33"/>
    </row>
    <row r="995567" spans="19:20">
      <c r="S995567" s="33"/>
      <c r="T995567" s="33"/>
    </row>
    <row r="995584" spans="19:20">
      <c r="S995584" s="33"/>
      <c r="T995584" s="33"/>
    </row>
    <row r="995601" spans="19:20">
      <c r="S995601" s="33"/>
      <c r="T995601" s="33"/>
    </row>
    <row r="995618" spans="19:20">
      <c r="S995618" s="33"/>
      <c r="T995618" s="33"/>
    </row>
    <row r="995635" spans="19:20">
      <c r="S995635" s="33"/>
      <c r="T995635" s="33"/>
    </row>
    <row r="995652" spans="19:20">
      <c r="S995652" s="33"/>
      <c r="T995652" s="33"/>
    </row>
    <row r="995669" spans="19:20">
      <c r="S995669" s="33"/>
      <c r="T995669" s="33"/>
    </row>
    <row r="995686" spans="19:20">
      <c r="S995686" s="33"/>
      <c r="T995686" s="33"/>
    </row>
    <row r="995703" spans="19:20">
      <c r="S995703" s="33"/>
      <c r="T995703" s="33"/>
    </row>
    <row r="995720" spans="19:20">
      <c r="S995720" s="33"/>
      <c r="T995720" s="33"/>
    </row>
    <row r="995737" spans="19:20">
      <c r="S995737" s="33"/>
      <c r="T995737" s="33"/>
    </row>
    <row r="995754" spans="19:20">
      <c r="S995754" s="33"/>
      <c r="T995754" s="33"/>
    </row>
    <row r="995771" spans="19:20">
      <c r="S995771" s="33"/>
      <c r="T995771" s="33"/>
    </row>
    <row r="995788" spans="19:20">
      <c r="S995788" s="33"/>
      <c r="T995788" s="33"/>
    </row>
    <row r="995805" spans="19:20">
      <c r="S995805" s="33"/>
      <c r="T995805" s="33"/>
    </row>
    <row r="995822" spans="19:20">
      <c r="S995822" s="33"/>
      <c r="T995822" s="33"/>
    </row>
    <row r="995839" spans="19:20">
      <c r="S995839" s="33"/>
      <c r="T995839" s="33"/>
    </row>
    <row r="995856" spans="19:20">
      <c r="S995856" s="33"/>
      <c r="T995856" s="33"/>
    </row>
    <row r="995873" spans="19:20">
      <c r="S995873" s="33"/>
      <c r="T995873" s="33"/>
    </row>
    <row r="995890" spans="19:20">
      <c r="S995890" s="33"/>
      <c r="T995890" s="33"/>
    </row>
    <row r="995907" spans="19:20">
      <c r="S995907" s="33"/>
      <c r="T995907" s="33"/>
    </row>
    <row r="995924" spans="19:20">
      <c r="S995924" s="33"/>
      <c r="T995924" s="33"/>
    </row>
    <row r="995941" spans="19:20">
      <c r="S995941" s="33"/>
      <c r="T995941" s="33"/>
    </row>
    <row r="995958" spans="19:20">
      <c r="S995958" s="33"/>
      <c r="T995958" s="33"/>
    </row>
    <row r="995975" spans="19:20">
      <c r="S995975" s="33"/>
      <c r="T995975" s="33"/>
    </row>
    <row r="995992" spans="19:20">
      <c r="S995992" s="33"/>
      <c r="T995992" s="33"/>
    </row>
    <row r="996009" spans="19:20">
      <c r="S996009" s="33"/>
      <c r="T996009" s="33"/>
    </row>
    <row r="996026" spans="19:20">
      <c r="S996026" s="33"/>
      <c r="T996026" s="33"/>
    </row>
    <row r="996043" spans="19:20">
      <c r="S996043" s="33"/>
      <c r="T996043" s="33"/>
    </row>
    <row r="996060" spans="19:20">
      <c r="S996060" s="33"/>
      <c r="T996060" s="33"/>
    </row>
    <row r="996077" spans="19:20">
      <c r="S996077" s="33"/>
      <c r="T996077" s="33"/>
    </row>
    <row r="996094" spans="19:20">
      <c r="S996094" s="33"/>
      <c r="T996094" s="33"/>
    </row>
    <row r="996111" spans="19:20">
      <c r="S996111" s="33"/>
      <c r="T996111" s="33"/>
    </row>
    <row r="996128" spans="19:20">
      <c r="S996128" s="33"/>
      <c r="T996128" s="33"/>
    </row>
    <row r="996145" spans="19:20">
      <c r="S996145" s="33"/>
      <c r="T996145" s="33"/>
    </row>
    <row r="996162" spans="19:20">
      <c r="S996162" s="33"/>
      <c r="T996162" s="33"/>
    </row>
    <row r="996179" spans="19:20">
      <c r="S996179" s="33"/>
      <c r="T996179" s="33"/>
    </row>
    <row r="996196" spans="19:20">
      <c r="S996196" s="33"/>
      <c r="T996196" s="33"/>
    </row>
    <row r="996213" spans="19:20">
      <c r="S996213" s="33"/>
      <c r="T996213" s="33"/>
    </row>
    <row r="996230" spans="19:20">
      <c r="S996230" s="33"/>
      <c r="T996230" s="33"/>
    </row>
    <row r="996247" spans="19:20">
      <c r="S996247" s="33"/>
      <c r="T996247" s="33"/>
    </row>
    <row r="996264" spans="19:20">
      <c r="S996264" s="33"/>
      <c r="T996264" s="33"/>
    </row>
    <row r="996281" spans="19:20">
      <c r="S996281" s="33"/>
      <c r="T996281" s="33"/>
    </row>
    <row r="996298" spans="19:20">
      <c r="S996298" s="33"/>
      <c r="T996298" s="33"/>
    </row>
    <row r="996315" spans="19:20">
      <c r="S996315" s="33"/>
      <c r="T996315" s="33"/>
    </row>
    <row r="996332" spans="19:20">
      <c r="S996332" s="33"/>
      <c r="T996332" s="33"/>
    </row>
    <row r="996349" spans="19:20">
      <c r="S996349" s="33"/>
      <c r="T996349" s="33"/>
    </row>
    <row r="996366" spans="19:20">
      <c r="S996366" s="33"/>
      <c r="T996366" s="33"/>
    </row>
    <row r="996383" spans="19:20">
      <c r="S996383" s="33"/>
      <c r="T996383" s="33"/>
    </row>
    <row r="996400" spans="19:20">
      <c r="S996400" s="33"/>
      <c r="T996400" s="33"/>
    </row>
    <row r="996417" spans="19:20">
      <c r="S996417" s="33"/>
      <c r="T996417" s="33"/>
    </row>
    <row r="996434" spans="19:20">
      <c r="S996434" s="33"/>
      <c r="T996434" s="33"/>
    </row>
    <row r="996451" spans="19:20">
      <c r="S996451" s="33"/>
      <c r="T996451" s="33"/>
    </row>
    <row r="996468" spans="19:20">
      <c r="S996468" s="33"/>
      <c r="T996468" s="33"/>
    </row>
    <row r="996485" spans="19:20">
      <c r="S996485" s="33"/>
      <c r="T996485" s="33"/>
    </row>
    <row r="996502" spans="19:20">
      <c r="S996502" s="33"/>
      <c r="T996502" s="33"/>
    </row>
    <row r="996519" spans="19:20">
      <c r="S996519" s="33"/>
      <c r="T996519" s="33"/>
    </row>
    <row r="996536" spans="19:20">
      <c r="S996536" s="33"/>
      <c r="T996536" s="33"/>
    </row>
    <row r="996553" spans="19:20">
      <c r="S996553" s="33"/>
      <c r="T996553" s="33"/>
    </row>
    <row r="996570" spans="19:20">
      <c r="S996570" s="33"/>
      <c r="T996570" s="33"/>
    </row>
    <row r="996587" spans="19:20">
      <c r="S996587" s="33"/>
      <c r="T996587" s="33"/>
    </row>
    <row r="996604" spans="19:20">
      <c r="S996604" s="33"/>
      <c r="T996604" s="33"/>
    </row>
    <row r="996621" spans="19:20">
      <c r="S996621" s="33"/>
      <c r="T996621" s="33"/>
    </row>
    <row r="996638" spans="19:20">
      <c r="S996638" s="33"/>
      <c r="T996638" s="33"/>
    </row>
    <row r="996655" spans="19:20">
      <c r="S996655" s="33"/>
      <c r="T996655" s="33"/>
    </row>
    <row r="996672" spans="19:20">
      <c r="S996672" s="33"/>
      <c r="T996672" s="33"/>
    </row>
    <row r="996689" spans="19:20">
      <c r="S996689" s="33"/>
      <c r="T996689" s="33"/>
    </row>
    <row r="996706" spans="19:20">
      <c r="S996706" s="33"/>
      <c r="T996706" s="33"/>
    </row>
    <row r="996723" spans="19:20">
      <c r="S996723" s="33"/>
      <c r="T996723" s="33"/>
    </row>
    <row r="996740" spans="19:20">
      <c r="S996740" s="33"/>
      <c r="T996740" s="33"/>
    </row>
    <row r="996757" spans="19:20">
      <c r="S996757" s="33"/>
      <c r="T996757" s="33"/>
    </row>
    <row r="996774" spans="19:20">
      <c r="S996774" s="33"/>
      <c r="T996774" s="33"/>
    </row>
    <row r="996791" spans="19:20">
      <c r="S996791" s="33"/>
      <c r="T996791" s="33"/>
    </row>
    <row r="996808" spans="19:20">
      <c r="S996808" s="33"/>
      <c r="T996808" s="33"/>
    </row>
    <row r="996825" spans="19:20">
      <c r="S996825" s="33"/>
      <c r="T996825" s="33"/>
    </row>
    <row r="996842" spans="19:20">
      <c r="S996842" s="33"/>
      <c r="T996842" s="33"/>
    </row>
    <row r="996859" spans="19:20">
      <c r="S996859" s="33"/>
      <c r="T996859" s="33"/>
    </row>
    <row r="996876" spans="19:20">
      <c r="S996876" s="33"/>
      <c r="T996876" s="33"/>
    </row>
    <row r="996893" spans="19:20">
      <c r="S996893" s="33"/>
      <c r="T996893" s="33"/>
    </row>
    <row r="996910" spans="19:20">
      <c r="S996910" s="33"/>
      <c r="T996910" s="33"/>
    </row>
    <row r="996927" spans="19:20">
      <c r="S996927" s="33"/>
      <c r="T996927" s="33"/>
    </row>
    <row r="996944" spans="19:20">
      <c r="S996944" s="33"/>
      <c r="T996944" s="33"/>
    </row>
    <row r="996961" spans="19:20">
      <c r="S996961" s="33"/>
      <c r="T996961" s="33"/>
    </row>
    <row r="996978" spans="19:20">
      <c r="S996978" s="33"/>
      <c r="T996978" s="33"/>
    </row>
    <row r="996995" spans="19:20">
      <c r="S996995" s="33"/>
      <c r="T996995" s="33"/>
    </row>
    <row r="997012" spans="19:20">
      <c r="S997012" s="33"/>
      <c r="T997012" s="33"/>
    </row>
    <row r="997029" spans="19:20">
      <c r="S997029" s="33"/>
      <c r="T997029" s="33"/>
    </row>
    <row r="997046" spans="19:20">
      <c r="S997046" s="33"/>
      <c r="T997046" s="33"/>
    </row>
    <row r="997063" spans="19:20">
      <c r="S997063" s="33"/>
      <c r="T997063" s="33"/>
    </row>
    <row r="997080" spans="19:20">
      <c r="S997080" s="33"/>
      <c r="T997080" s="33"/>
    </row>
    <row r="997097" spans="19:20">
      <c r="S997097" s="33"/>
      <c r="T997097" s="33"/>
    </row>
    <row r="997114" spans="19:20">
      <c r="S997114" s="33"/>
      <c r="T997114" s="33"/>
    </row>
    <row r="997131" spans="19:20">
      <c r="S997131" s="33"/>
      <c r="T997131" s="33"/>
    </row>
    <row r="997148" spans="19:20">
      <c r="S997148" s="33"/>
      <c r="T997148" s="33"/>
    </row>
    <row r="997165" spans="19:20">
      <c r="S997165" s="33"/>
      <c r="T997165" s="33"/>
    </row>
    <row r="997182" spans="19:20">
      <c r="S997182" s="33"/>
      <c r="T997182" s="33"/>
    </row>
    <row r="997199" spans="19:20">
      <c r="S997199" s="33"/>
      <c r="T997199" s="33"/>
    </row>
    <row r="997216" spans="19:20">
      <c r="S997216" s="33"/>
      <c r="T997216" s="33"/>
    </row>
    <row r="997233" spans="19:20">
      <c r="S997233" s="33"/>
      <c r="T997233" s="33"/>
    </row>
    <row r="997250" spans="19:20">
      <c r="S997250" s="33"/>
      <c r="T997250" s="33"/>
    </row>
    <row r="997267" spans="19:20">
      <c r="S997267" s="33"/>
      <c r="T997267" s="33"/>
    </row>
    <row r="997284" spans="19:20">
      <c r="S997284" s="33"/>
      <c r="T997284" s="33"/>
    </row>
    <row r="997301" spans="19:20">
      <c r="S997301" s="33"/>
      <c r="T997301" s="33"/>
    </row>
    <row r="997318" spans="19:20">
      <c r="S997318" s="33"/>
      <c r="T997318" s="33"/>
    </row>
    <row r="997335" spans="19:20">
      <c r="S997335" s="33"/>
      <c r="T997335" s="33"/>
    </row>
    <row r="997352" spans="19:20">
      <c r="S997352" s="33"/>
      <c r="T997352" s="33"/>
    </row>
    <row r="997369" spans="19:20">
      <c r="S997369" s="33"/>
      <c r="T997369" s="33"/>
    </row>
    <row r="997386" spans="19:20">
      <c r="S997386" s="33"/>
      <c r="T997386" s="33"/>
    </row>
    <row r="997403" spans="19:20">
      <c r="S997403" s="33"/>
      <c r="T997403" s="33"/>
    </row>
    <row r="997420" spans="19:20">
      <c r="S997420" s="33"/>
      <c r="T997420" s="33"/>
    </row>
    <row r="997437" spans="19:20">
      <c r="S997437" s="33"/>
      <c r="T997437" s="33"/>
    </row>
    <row r="997454" spans="19:20">
      <c r="S997454" s="33"/>
      <c r="T997454" s="33"/>
    </row>
    <row r="997471" spans="19:20">
      <c r="S997471" s="33"/>
      <c r="T997471" s="33"/>
    </row>
    <row r="997488" spans="19:20">
      <c r="S997488" s="33"/>
      <c r="T997488" s="33"/>
    </row>
    <row r="997505" spans="19:20">
      <c r="S997505" s="33"/>
      <c r="T997505" s="33"/>
    </row>
    <row r="997522" spans="19:20">
      <c r="S997522" s="33"/>
      <c r="T997522" s="33"/>
    </row>
    <row r="997539" spans="19:20">
      <c r="S997539" s="33"/>
      <c r="T997539" s="33"/>
    </row>
    <row r="997556" spans="19:20">
      <c r="S997556" s="33"/>
      <c r="T997556" s="33"/>
    </row>
    <row r="997573" spans="19:20">
      <c r="S997573" s="33"/>
      <c r="T997573" s="33"/>
    </row>
    <row r="997590" spans="19:20">
      <c r="S997590" s="33"/>
      <c r="T997590" s="33"/>
    </row>
    <row r="997607" spans="19:20">
      <c r="S997607" s="33"/>
      <c r="T997607" s="33"/>
    </row>
    <row r="997624" spans="19:20">
      <c r="S997624" s="33"/>
      <c r="T997624" s="33"/>
    </row>
    <row r="997641" spans="19:20">
      <c r="S997641" s="33"/>
      <c r="T997641" s="33"/>
    </row>
    <row r="997658" spans="19:20">
      <c r="S997658" s="33"/>
      <c r="T997658" s="33"/>
    </row>
    <row r="997675" spans="19:20">
      <c r="S997675" s="33"/>
      <c r="T997675" s="33"/>
    </row>
    <row r="997692" spans="19:20">
      <c r="S997692" s="33"/>
      <c r="T997692" s="33"/>
    </row>
    <row r="997709" spans="19:20">
      <c r="S997709" s="33"/>
      <c r="T997709" s="33"/>
    </row>
    <row r="997726" spans="19:20">
      <c r="S997726" s="33"/>
      <c r="T997726" s="33"/>
    </row>
    <row r="997743" spans="19:20">
      <c r="S997743" s="33"/>
      <c r="T997743" s="33"/>
    </row>
    <row r="997760" spans="19:20">
      <c r="S997760" s="33"/>
      <c r="T997760" s="33"/>
    </row>
    <row r="997777" spans="19:20">
      <c r="S997777" s="33"/>
      <c r="T997777" s="33"/>
    </row>
    <row r="997794" spans="19:20">
      <c r="S997794" s="33"/>
      <c r="T997794" s="33"/>
    </row>
    <row r="997811" spans="19:20">
      <c r="S997811" s="33"/>
      <c r="T997811" s="33"/>
    </row>
    <row r="997828" spans="19:20">
      <c r="S997828" s="33"/>
      <c r="T997828" s="33"/>
    </row>
    <row r="997845" spans="19:20">
      <c r="S997845" s="33"/>
      <c r="T997845" s="33"/>
    </row>
    <row r="997862" spans="19:20">
      <c r="S997862" s="33"/>
      <c r="T997862" s="33"/>
    </row>
    <row r="997879" spans="19:20">
      <c r="S997879" s="33"/>
      <c r="T997879" s="33"/>
    </row>
    <row r="997896" spans="19:20">
      <c r="S997896" s="33"/>
      <c r="T997896" s="33"/>
    </row>
    <row r="997913" spans="19:20">
      <c r="S997913" s="33"/>
      <c r="T997913" s="33"/>
    </row>
    <row r="997930" spans="19:20">
      <c r="S997930" s="33"/>
      <c r="T997930" s="33"/>
    </row>
    <row r="997947" spans="19:20">
      <c r="S997947" s="33"/>
      <c r="T997947" s="33"/>
    </row>
    <row r="997964" spans="19:20">
      <c r="S997964" s="33"/>
      <c r="T997964" s="33"/>
    </row>
    <row r="997981" spans="19:20">
      <c r="S997981" s="33"/>
      <c r="T997981" s="33"/>
    </row>
    <row r="997998" spans="19:20">
      <c r="S997998" s="33"/>
      <c r="T997998" s="33"/>
    </row>
    <row r="998015" spans="19:20">
      <c r="S998015" s="33"/>
      <c r="T998015" s="33"/>
    </row>
    <row r="998032" spans="19:20">
      <c r="S998032" s="33"/>
      <c r="T998032" s="33"/>
    </row>
    <row r="998049" spans="19:20">
      <c r="S998049" s="33"/>
      <c r="T998049" s="33"/>
    </row>
    <row r="998066" spans="19:20">
      <c r="S998066" s="33"/>
      <c r="T998066" s="33"/>
    </row>
    <row r="998083" spans="19:20">
      <c r="S998083" s="33"/>
      <c r="T998083" s="33"/>
    </row>
    <row r="998100" spans="19:20">
      <c r="S998100" s="33"/>
      <c r="T998100" s="33"/>
    </row>
    <row r="998117" spans="19:20">
      <c r="S998117" s="33"/>
      <c r="T998117" s="33"/>
    </row>
    <row r="998134" spans="19:20">
      <c r="S998134" s="33"/>
      <c r="T998134" s="33"/>
    </row>
    <row r="998151" spans="19:20">
      <c r="S998151" s="33"/>
      <c r="T998151" s="33"/>
    </row>
    <row r="998168" spans="19:20">
      <c r="S998168" s="33"/>
      <c r="T998168" s="33"/>
    </row>
    <row r="998185" spans="19:20">
      <c r="S998185" s="33"/>
      <c r="T998185" s="33"/>
    </row>
    <row r="998202" spans="19:20">
      <c r="S998202" s="33"/>
      <c r="T998202" s="33"/>
    </row>
    <row r="998219" spans="19:20">
      <c r="S998219" s="33"/>
      <c r="T998219" s="33"/>
    </row>
    <row r="998236" spans="19:20">
      <c r="S998236" s="33"/>
      <c r="T998236" s="33"/>
    </row>
    <row r="998253" spans="19:20">
      <c r="S998253" s="33"/>
      <c r="T998253" s="33"/>
    </row>
    <row r="998270" spans="19:20">
      <c r="S998270" s="33"/>
      <c r="T998270" s="33"/>
    </row>
    <row r="998287" spans="19:20">
      <c r="S998287" s="33"/>
      <c r="T998287" s="33"/>
    </row>
    <row r="998304" spans="19:20">
      <c r="S998304" s="33"/>
      <c r="T998304" s="33"/>
    </row>
    <row r="998321" spans="19:20">
      <c r="S998321" s="33"/>
      <c r="T998321" s="33"/>
    </row>
    <row r="998338" spans="19:20">
      <c r="S998338" s="33"/>
      <c r="T998338" s="33"/>
    </row>
    <row r="998355" spans="19:20">
      <c r="S998355" s="33"/>
      <c r="T998355" s="33"/>
    </row>
    <row r="998372" spans="19:20">
      <c r="S998372" s="33"/>
      <c r="T998372" s="33"/>
    </row>
    <row r="998389" spans="19:20">
      <c r="S998389" s="33"/>
      <c r="T998389" s="33"/>
    </row>
    <row r="998406" spans="19:20">
      <c r="S998406" s="33"/>
      <c r="T998406" s="33"/>
    </row>
    <row r="998423" spans="19:20">
      <c r="S998423" s="33"/>
      <c r="T998423" s="33"/>
    </row>
    <row r="998440" spans="19:20">
      <c r="S998440" s="33"/>
      <c r="T998440" s="33"/>
    </row>
    <row r="998457" spans="19:20">
      <c r="S998457" s="33"/>
      <c r="T998457" s="33"/>
    </row>
    <row r="998474" spans="19:20">
      <c r="S998474" s="33"/>
      <c r="T998474" s="33"/>
    </row>
    <row r="998491" spans="19:20">
      <c r="S998491" s="33"/>
      <c r="T998491" s="33"/>
    </row>
    <row r="998508" spans="19:20">
      <c r="S998508" s="33"/>
      <c r="T998508" s="33"/>
    </row>
    <row r="998525" spans="19:20">
      <c r="S998525" s="33"/>
      <c r="T998525" s="33"/>
    </row>
    <row r="998542" spans="19:20">
      <c r="S998542" s="33"/>
      <c r="T998542" s="33"/>
    </row>
    <row r="998559" spans="19:20">
      <c r="S998559" s="33"/>
      <c r="T998559" s="33"/>
    </row>
    <row r="998576" spans="19:20">
      <c r="S998576" s="33"/>
      <c r="T998576" s="33"/>
    </row>
    <row r="998593" spans="19:20">
      <c r="S998593" s="33"/>
      <c r="T998593" s="33"/>
    </row>
    <row r="998610" spans="19:20">
      <c r="S998610" s="33"/>
      <c r="T998610" s="33"/>
    </row>
    <row r="998627" spans="19:20">
      <c r="S998627" s="33"/>
      <c r="T998627" s="33"/>
    </row>
    <row r="998644" spans="19:20">
      <c r="S998644" s="33"/>
      <c r="T998644" s="33"/>
    </row>
    <row r="998661" spans="19:20">
      <c r="S998661" s="33"/>
      <c r="T998661" s="33"/>
    </row>
    <row r="998678" spans="19:20">
      <c r="S998678" s="33"/>
      <c r="T998678" s="33"/>
    </row>
    <row r="998695" spans="19:20">
      <c r="S998695" s="33"/>
      <c r="T998695" s="33"/>
    </row>
    <row r="998712" spans="19:20">
      <c r="S998712" s="33"/>
      <c r="T998712" s="33"/>
    </row>
    <row r="998729" spans="19:20">
      <c r="S998729" s="33"/>
      <c r="T998729" s="33"/>
    </row>
    <row r="998746" spans="19:20">
      <c r="S998746" s="33"/>
      <c r="T998746" s="33"/>
    </row>
    <row r="998763" spans="19:20">
      <c r="S998763" s="33"/>
      <c r="T998763" s="33"/>
    </row>
    <row r="998780" spans="19:20">
      <c r="S998780" s="33"/>
      <c r="T998780" s="33"/>
    </row>
    <row r="998797" spans="19:20">
      <c r="S998797" s="33"/>
      <c r="T998797" s="33"/>
    </row>
    <row r="998814" spans="19:20">
      <c r="S998814" s="33"/>
      <c r="T998814" s="33"/>
    </row>
    <row r="998831" spans="19:20">
      <c r="S998831" s="33"/>
      <c r="T998831" s="33"/>
    </row>
    <row r="998848" spans="19:20">
      <c r="S998848" s="33"/>
      <c r="T998848" s="33"/>
    </row>
    <row r="998865" spans="19:20">
      <c r="S998865" s="33"/>
      <c r="T998865" s="33"/>
    </row>
    <row r="998882" spans="19:20">
      <c r="S998882" s="33"/>
      <c r="T998882" s="33"/>
    </row>
    <row r="998899" spans="19:20">
      <c r="S998899" s="33"/>
      <c r="T998899" s="33"/>
    </row>
    <row r="998916" spans="19:20">
      <c r="S998916" s="33"/>
      <c r="T998916" s="33"/>
    </row>
    <row r="998933" spans="19:20">
      <c r="S998933" s="33"/>
      <c r="T998933" s="33"/>
    </row>
    <row r="998950" spans="19:20">
      <c r="S998950" s="33"/>
      <c r="T998950" s="33"/>
    </row>
    <row r="998967" spans="19:20">
      <c r="S998967" s="33"/>
      <c r="T998967" s="33"/>
    </row>
    <row r="998984" spans="19:20">
      <c r="S998984" s="33"/>
      <c r="T998984" s="33"/>
    </row>
    <row r="999001" spans="19:20">
      <c r="S999001" s="33"/>
      <c r="T999001" s="33"/>
    </row>
    <row r="999018" spans="19:20">
      <c r="S999018" s="33"/>
      <c r="T999018" s="33"/>
    </row>
    <row r="999035" spans="19:20">
      <c r="S999035" s="33"/>
      <c r="T999035" s="33"/>
    </row>
    <row r="999052" spans="19:20">
      <c r="S999052" s="33"/>
      <c r="T999052" s="33"/>
    </row>
    <row r="999069" spans="19:20">
      <c r="S999069" s="33"/>
      <c r="T999069" s="33"/>
    </row>
    <row r="999086" spans="19:20">
      <c r="S999086" s="33"/>
      <c r="T999086" s="33"/>
    </row>
    <row r="999103" spans="19:20">
      <c r="S999103" s="33"/>
      <c r="T999103" s="33"/>
    </row>
    <row r="999120" spans="19:20">
      <c r="S999120" s="33"/>
      <c r="T999120" s="33"/>
    </row>
    <row r="999137" spans="19:20">
      <c r="S999137" s="33"/>
      <c r="T999137" s="33"/>
    </row>
    <row r="999154" spans="19:20">
      <c r="S999154" s="33"/>
      <c r="T999154" s="33"/>
    </row>
    <row r="999171" spans="19:20">
      <c r="S999171" s="33"/>
      <c r="T999171" s="33"/>
    </row>
    <row r="999188" spans="19:20">
      <c r="S999188" s="33"/>
      <c r="T999188" s="33"/>
    </row>
    <row r="999205" spans="19:20">
      <c r="S999205" s="33"/>
      <c r="T999205" s="33"/>
    </row>
    <row r="999222" spans="19:20">
      <c r="S999222" s="33"/>
      <c r="T999222" s="33"/>
    </row>
    <row r="999239" spans="19:20">
      <c r="S999239" s="33"/>
      <c r="T999239" s="33"/>
    </row>
    <row r="999256" spans="19:20">
      <c r="S999256" s="33"/>
      <c r="T999256" s="33"/>
    </row>
    <row r="999273" spans="19:20">
      <c r="S999273" s="33"/>
      <c r="T999273" s="33"/>
    </row>
    <row r="999290" spans="19:20">
      <c r="S999290" s="33"/>
      <c r="T999290" s="33"/>
    </row>
    <row r="999307" spans="19:20">
      <c r="S999307" s="33"/>
      <c r="T999307" s="33"/>
    </row>
    <row r="999324" spans="19:20">
      <c r="S999324" s="33"/>
      <c r="T999324" s="33"/>
    </row>
    <row r="999341" spans="19:20">
      <c r="S999341" s="33"/>
      <c r="T999341" s="33"/>
    </row>
    <row r="999358" spans="19:20">
      <c r="S999358" s="33"/>
      <c r="T999358" s="33"/>
    </row>
    <row r="999375" spans="19:20">
      <c r="S999375" s="33"/>
      <c r="T999375" s="33"/>
    </row>
    <row r="999392" spans="19:20">
      <c r="S999392" s="33"/>
      <c r="T999392" s="33"/>
    </row>
    <row r="999409" spans="19:20">
      <c r="S999409" s="33"/>
      <c r="T999409" s="33"/>
    </row>
    <row r="999426" spans="19:20">
      <c r="S999426" s="33"/>
      <c r="T999426" s="33"/>
    </row>
    <row r="999443" spans="19:20">
      <c r="S999443" s="33"/>
      <c r="T999443" s="33"/>
    </row>
    <row r="999460" spans="19:20">
      <c r="S999460" s="33"/>
      <c r="T999460" s="33"/>
    </row>
    <row r="999477" spans="19:20">
      <c r="S999477" s="33"/>
      <c r="T999477" s="33"/>
    </row>
    <row r="999494" spans="19:20">
      <c r="S999494" s="33"/>
      <c r="T999494" s="33"/>
    </row>
    <row r="999511" spans="19:20">
      <c r="S999511" s="33"/>
      <c r="T999511" s="33"/>
    </row>
    <row r="999528" spans="19:20">
      <c r="S999528" s="33"/>
      <c r="T999528" s="33"/>
    </row>
    <row r="999545" spans="19:20">
      <c r="S999545" s="33"/>
      <c r="T999545" s="33"/>
    </row>
    <row r="999562" spans="19:20">
      <c r="S999562" s="33"/>
      <c r="T999562" s="33"/>
    </row>
    <row r="999579" spans="19:20">
      <c r="S999579" s="33"/>
      <c r="T999579" s="33"/>
    </row>
    <row r="999596" spans="19:20">
      <c r="S999596" s="33"/>
      <c r="T999596" s="33"/>
    </row>
    <row r="999613" spans="19:20">
      <c r="S999613" s="33"/>
      <c r="T999613" s="33"/>
    </row>
    <row r="999630" spans="19:20">
      <c r="S999630" s="33"/>
      <c r="T999630" s="33"/>
    </row>
    <row r="999647" spans="19:20">
      <c r="S999647" s="33"/>
      <c r="T999647" s="33"/>
    </row>
    <row r="999664" spans="19:20">
      <c r="S999664" s="33"/>
      <c r="T999664" s="33"/>
    </row>
    <row r="999681" spans="19:20">
      <c r="S999681" s="33"/>
      <c r="T999681" s="33"/>
    </row>
    <row r="999698" spans="19:20">
      <c r="S999698" s="33"/>
      <c r="T999698" s="33"/>
    </row>
    <row r="999715" spans="19:20">
      <c r="S999715" s="33"/>
      <c r="T999715" s="33"/>
    </row>
    <row r="999732" spans="19:20">
      <c r="S999732" s="33"/>
      <c r="T999732" s="33"/>
    </row>
    <row r="999749" spans="19:20">
      <c r="S999749" s="33"/>
      <c r="T999749" s="33"/>
    </row>
    <row r="999766" spans="19:20">
      <c r="S999766" s="33"/>
      <c r="T999766" s="33"/>
    </row>
    <row r="999783" spans="19:20">
      <c r="S999783" s="33"/>
      <c r="T999783" s="33"/>
    </row>
    <row r="999800" spans="19:20">
      <c r="S999800" s="33"/>
      <c r="T999800" s="33"/>
    </row>
    <row r="999817" spans="19:20">
      <c r="S999817" s="33"/>
      <c r="T999817" s="33"/>
    </row>
    <row r="999834" spans="19:20">
      <c r="S999834" s="33"/>
      <c r="T999834" s="33"/>
    </row>
    <row r="999851" spans="19:20">
      <c r="S999851" s="33"/>
      <c r="T999851" s="33"/>
    </row>
    <row r="999868" spans="19:20">
      <c r="S999868" s="33"/>
      <c r="T999868" s="33"/>
    </row>
    <row r="999885" spans="19:20">
      <c r="S999885" s="33"/>
      <c r="T999885" s="33"/>
    </row>
    <row r="999902" spans="19:20">
      <c r="S999902" s="33"/>
      <c r="T999902" s="33"/>
    </row>
    <row r="999919" spans="19:20">
      <c r="S999919" s="33"/>
      <c r="T999919" s="33"/>
    </row>
    <row r="999936" spans="19:20">
      <c r="S999936" s="33"/>
      <c r="T999936" s="33"/>
    </row>
    <row r="999953" spans="19:20">
      <c r="S999953" s="33"/>
      <c r="T999953" s="33"/>
    </row>
    <row r="999970" spans="19:20">
      <c r="S999970" s="33"/>
      <c r="T999970" s="33"/>
    </row>
    <row r="999987" spans="19:20">
      <c r="S999987" s="33"/>
      <c r="T999987" s="33"/>
    </row>
    <row r="1000004" spans="19:20">
      <c r="S1000004" s="33"/>
      <c r="T1000004" s="33"/>
    </row>
    <row r="1000021" spans="19:20">
      <c r="S1000021" s="33"/>
      <c r="T1000021" s="33"/>
    </row>
    <row r="1000038" spans="19:20">
      <c r="S1000038" s="33"/>
      <c r="T1000038" s="33"/>
    </row>
    <row r="1000055" spans="19:20">
      <c r="S1000055" s="33"/>
      <c r="T1000055" s="33"/>
    </row>
    <row r="1000072" spans="19:20">
      <c r="S1000072" s="33"/>
      <c r="T1000072" s="33"/>
    </row>
    <row r="1000089" spans="19:20">
      <c r="S1000089" s="33"/>
      <c r="T1000089" s="33"/>
    </row>
    <row r="1000106" spans="19:20">
      <c r="S1000106" s="33"/>
      <c r="T1000106" s="33"/>
    </row>
    <row r="1000123" spans="19:20">
      <c r="S1000123" s="33"/>
      <c r="T1000123" s="33"/>
    </row>
    <row r="1000140" spans="19:20">
      <c r="S1000140" s="33"/>
      <c r="T1000140" s="33"/>
    </row>
    <row r="1000157" spans="19:20">
      <c r="S1000157" s="33"/>
      <c r="T1000157" s="33"/>
    </row>
    <row r="1000174" spans="19:20">
      <c r="S1000174" s="33"/>
      <c r="T1000174" s="33"/>
    </row>
    <row r="1000191" spans="19:20">
      <c r="S1000191" s="33"/>
      <c r="T1000191" s="33"/>
    </row>
    <row r="1000208" spans="19:20">
      <c r="S1000208" s="33"/>
      <c r="T1000208" s="33"/>
    </row>
    <row r="1000225" spans="19:20">
      <c r="S1000225" s="33"/>
      <c r="T1000225" s="33"/>
    </row>
    <row r="1000242" spans="19:20">
      <c r="S1000242" s="33"/>
      <c r="T1000242" s="33"/>
    </row>
    <row r="1000259" spans="19:20">
      <c r="S1000259" s="33"/>
      <c r="T1000259" s="33"/>
    </row>
    <row r="1000276" spans="19:20">
      <c r="S1000276" s="33"/>
      <c r="T1000276" s="33"/>
    </row>
    <row r="1000293" spans="19:20">
      <c r="S1000293" s="33"/>
      <c r="T1000293" s="33"/>
    </row>
    <row r="1000310" spans="19:20">
      <c r="S1000310" s="33"/>
      <c r="T1000310" s="33"/>
    </row>
    <row r="1000327" spans="19:20">
      <c r="S1000327" s="33"/>
      <c r="T1000327" s="33"/>
    </row>
    <row r="1000344" spans="19:20">
      <c r="S1000344" s="33"/>
      <c r="T1000344" s="33"/>
    </row>
    <row r="1000361" spans="19:20">
      <c r="S1000361" s="33"/>
      <c r="T1000361" s="33"/>
    </row>
    <row r="1000378" spans="19:20">
      <c r="S1000378" s="33"/>
      <c r="T1000378" s="33"/>
    </row>
    <row r="1000395" spans="19:20">
      <c r="S1000395" s="33"/>
      <c r="T1000395" s="33"/>
    </row>
    <row r="1000412" spans="19:20">
      <c r="S1000412" s="33"/>
      <c r="T1000412" s="33"/>
    </row>
    <row r="1000429" spans="19:20">
      <c r="S1000429" s="33"/>
      <c r="T1000429" s="33"/>
    </row>
    <row r="1000446" spans="19:20">
      <c r="S1000446" s="33"/>
      <c r="T1000446" s="33"/>
    </row>
    <row r="1000463" spans="19:20">
      <c r="S1000463" s="33"/>
      <c r="T1000463" s="33"/>
    </row>
    <row r="1000480" spans="19:20">
      <c r="S1000480" s="33"/>
      <c r="T1000480" s="33"/>
    </row>
    <row r="1000497" spans="19:20">
      <c r="S1000497" s="33"/>
      <c r="T1000497" s="33"/>
    </row>
    <row r="1000514" spans="19:20">
      <c r="S1000514" s="33"/>
      <c r="T1000514" s="33"/>
    </row>
    <row r="1000531" spans="19:20">
      <c r="S1000531" s="33"/>
      <c r="T1000531" s="33"/>
    </row>
    <row r="1000548" spans="19:20">
      <c r="S1000548" s="33"/>
      <c r="T1000548" s="33"/>
    </row>
    <row r="1000565" spans="19:20">
      <c r="S1000565" s="33"/>
      <c r="T1000565" s="33"/>
    </row>
    <row r="1000582" spans="19:20">
      <c r="S1000582" s="33"/>
      <c r="T1000582" s="33"/>
    </row>
    <row r="1000599" spans="19:20">
      <c r="S1000599" s="33"/>
      <c r="T1000599" s="33"/>
    </row>
    <row r="1000616" spans="19:20">
      <c r="S1000616" s="33"/>
      <c r="T1000616" s="33"/>
    </row>
    <row r="1000633" spans="19:20">
      <c r="S1000633" s="33"/>
      <c r="T1000633" s="33"/>
    </row>
    <row r="1000650" spans="19:20">
      <c r="S1000650" s="33"/>
      <c r="T1000650" s="33"/>
    </row>
    <row r="1000667" spans="19:20">
      <c r="S1000667" s="33"/>
      <c r="T1000667" s="33"/>
    </row>
    <row r="1000684" spans="19:20">
      <c r="S1000684" s="33"/>
      <c r="T1000684" s="33"/>
    </row>
    <row r="1000701" spans="19:20">
      <c r="S1000701" s="33"/>
      <c r="T1000701" s="33"/>
    </row>
    <row r="1000718" spans="19:20">
      <c r="S1000718" s="33"/>
      <c r="T1000718" s="33"/>
    </row>
    <row r="1000735" spans="19:20">
      <c r="S1000735" s="33"/>
      <c r="T1000735" s="33"/>
    </row>
    <row r="1000752" spans="19:20">
      <c r="S1000752" s="33"/>
      <c r="T1000752" s="33"/>
    </row>
    <row r="1000769" spans="19:20">
      <c r="S1000769" s="33"/>
      <c r="T1000769" s="33"/>
    </row>
    <row r="1000786" spans="19:20">
      <c r="S1000786" s="33"/>
      <c r="T1000786" s="33"/>
    </row>
    <row r="1000803" spans="19:20">
      <c r="S1000803" s="33"/>
      <c r="T1000803" s="33"/>
    </row>
    <row r="1000820" spans="19:20">
      <c r="S1000820" s="33"/>
      <c r="T1000820" s="33"/>
    </row>
    <row r="1000837" spans="19:20">
      <c r="S1000837" s="33"/>
      <c r="T1000837" s="33"/>
    </row>
    <row r="1000854" spans="19:20">
      <c r="S1000854" s="33"/>
      <c r="T1000854" s="33"/>
    </row>
    <row r="1000871" spans="19:20">
      <c r="S1000871" s="33"/>
      <c r="T1000871" s="33"/>
    </row>
    <row r="1000888" spans="19:20">
      <c r="S1000888" s="33"/>
      <c r="T1000888" s="33"/>
    </row>
    <row r="1000905" spans="19:20">
      <c r="S1000905" s="33"/>
      <c r="T1000905" s="33"/>
    </row>
    <row r="1000922" spans="19:20">
      <c r="S1000922" s="33"/>
      <c r="T1000922" s="33"/>
    </row>
    <row r="1000939" spans="19:20">
      <c r="S1000939" s="33"/>
      <c r="T1000939" s="33"/>
    </row>
    <row r="1000956" spans="19:20">
      <c r="S1000956" s="33"/>
      <c r="T1000956" s="33"/>
    </row>
    <row r="1000973" spans="19:20">
      <c r="S1000973" s="33"/>
      <c r="T1000973" s="33"/>
    </row>
    <row r="1000990" spans="19:20">
      <c r="S1000990" s="33"/>
      <c r="T1000990" s="33"/>
    </row>
    <row r="1001007" spans="19:20">
      <c r="S1001007" s="33"/>
      <c r="T1001007" s="33"/>
    </row>
    <row r="1001024" spans="19:20">
      <c r="S1001024" s="33"/>
      <c r="T1001024" s="33"/>
    </row>
    <row r="1001041" spans="19:20">
      <c r="S1001041" s="33"/>
      <c r="T1001041" s="33"/>
    </row>
    <row r="1001058" spans="19:20">
      <c r="S1001058" s="33"/>
      <c r="T1001058" s="33"/>
    </row>
    <row r="1001075" spans="19:20">
      <c r="S1001075" s="33"/>
      <c r="T1001075" s="33"/>
    </row>
    <row r="1001092" spans="19:20">
      <c r="S1001092" s="33"/>
      <c r="T1001092" s="33"/>
    </row>
    <row r="1001109" spans="19:20">
      <c r="S1001109" s="33"/>
      <c r="T1001109" s="33"/>
    </row>
    <row r="1001126" spans="19:20">
      <c r="S1001126" s="33"/>
      <c r="T1001126" s="33"/>
    </row>
    <row r="1001143" spans="19:20">
      <c r="S1001143" s="33"/>
      <c r="T1001143" s="33"/>
    </row>
    <row r="1001160" spans="19:20">
      <c r="S1001160" s="33"/>
      <c r="T1001160" s="33"/>
    </row>
    <row r="1001177" spans="19:20">
      <c r="S1001177" s="33"/>
      <c r="T1001177" s="33"/>
    </row>
    <row r="1001194" spans="19:20">
      <c r="S1001194" s="33"/>
      <c r="T1001194" s="33"/>
    </row>
    <row r="1001211" spans="19:20">
      <c r="S1001211" s="33"/>
      <c r="T1001211" s="33"/>
    </row>
    <row r="1001228" spans="19:20">
      <c r="S1001228" s="33"/>
      <c r="T1001228" s="33"/>
    </row>
    <row r="1001245" spans="19:20">
      <c r="S1001245" s="33"/>
      <c r="T1001245" s="33"/>
    </row>
    <row r="1001262" spans="19:20">
      <c r="S1001262" s="33"/>
      <c r="T1001262" s="33"/>
    </row>
    <row r="1001279" spans="19:20">
      <c r="S1001279" s="33"/>
      <c r="T1001279" s="33"/>
    </row>
    <row r="1001296" spans="19:20">
      <c r="S1001296" s="33"/>
      <c r="T1001296" s="33"/>
    </row>
    <row r="1001313" spans="19:20">
      <c r="S1001313" s="33"/>
      <c r="T1001313" s="33"/>
    </row>
    <row r="1001330" spans="19:20">
      <c r="S1001330" s="33"/>
      <c r="T1001330" s="33"/>
    </row>
    <row r="1001347" spans="19:20">
      <c r="S1001347" s="33"/>
      <c r="T1001347" s="33"/>
    </row>
    <row r="1001364" spans="19:20">
      <c r="S1001364" s="33"/>
      <c r="T1001364" s="33"/>
    </row>
    <row r="1001381" spans="19:20">
      <c r="S1001381" s="33"/>
      <c r="T1001381" s="33"/>
    </row>
    <row r="1001398" spans="19:20">
      <c r="S1001398" s="33"/>
      <c r="T1001398" s="33"/>
    </row>
    <row r="1001415" spans="19:20">
      <c r="S1001415" s="33"/>
      <c r="T1001415" s="33"/>
    </row>
    <row r="1001432" spans="19:20">
      <c r="S1001432" s="33"/>
      <c r="T1001432" s="33"/>
    </row>
    <row r="1001449" spans="19:20">
      <c r="S1001449" s="33"/>
      <c r="T1001449" s="33"/>
    </row>
    <row r="1001466" spans="19:20">
      <c r="S1001466" s="33"/>
      <c r="T1001466" s="33"/>
    </row>
    <row r="1001483" spans="19:20">
      <c r="S1001483" s="33"/>
      <c r="T1001483" s="33"/>
    </row>
    <row r="1001500" spans="19:20">
      <c r="S1001500" s="33"/>
      <c r="T1001500" s="33"/>
    </row>
    <row r="1001517" spans="19:20">
      <c r="S1001517" s="33"/>
      <c r="T1001517" s="33"/>
    </row>
    <row r="1001534" spans="19:20">
      <c r="S1001534" s="33"/>
      <c r="T1001534" s="33"/>
    </row>
    <row r="1001551" spans="19:20">
      <c r="S1001551" s="33"/>
      <c r="T1001551" s="33"/>
    </row>
    <row r="1001568" spans="19:20">
      <c r="S1001568" s="33"/>
      <c r="T1001568" s="33"/>
    </row>
    <row r="1001585" spans="19:20">
      <c r="S1001585" s="33"/>
      <c r="T1001585" s="33"/>
    </row>
    <row r="1001602" spans="19:20">
      <c r="S1001602" s="33"/>
      <c r="T1001602" s="33"/>
    </row>
    <row r="1001619" spans="19:20">
      <c r="S1001619" s="33"/>
      <c r="T1001619" s="33"/>
    </row>
    <row r="1001636" spans="19:20">
      <c r="S1001636" s="33"/>
      <c r="T1001636" s="33"/>
    </row>
    <row r="1001653" spans="19:20">
      <c r="S1001653" s="33"/>
      <c r="T1001653" s="33"/>
    </row>
    <row r="1001670" spans="19:20">
      <c r="S1001670" s="33"/>
      <c r="T1001670" s="33"/>
    </row>
    <row r="1001687" spans="19:20">
      <c r="S1001687" s="33"/>
      <c r="T1001687" s="33"/>
    </row>
    <row r="1001704" spans="19:20">
      <c r="S1001704" s="33"/>
      <c r="T1001704" s="33"/>
    </row>
    <row r="1001721" spans="19:20">
      <c r="S1001721" s="33"/>
      <c r="T1001721" s="33"/>
    </row>
    <row r="1001738" spans="19:20">
      <c r="S1001738" s="33"/>
      <c r="T1001738" s="33"/>
    </row>
    <row r="1001755" spans="19:20">
      <c r="S1001755" s="33"/>
      <c r="T1001755" s="33"/>
    </row>
    <row r="1001772" spans="19:20">
      <c r="S1001772" s="33"/>
      <c r="T1001772" s="33"/>
    </row>
    <row r="1001789" spans="19:20">
      <c r="S1001789" s="33"/>
      <c r="T1001789" s="33"/>
    </row>
    <row r="1001806" spans="19:20">
      <c r="S1001806" s="33"/>
      <c r="T1001806" s="33"/>
    </row>
    <row r="1001823" spans="19:20">
      <c r="S1001823" s="33"/>
      <c r="T1001823" s="33"/>
    </row>
    <row r="1001840" spans="19:20">
      <c r="S1001840" s="33"/>
      <c r="T1001840" s="33"/>
    </row>
    <row r="1001857" spans="19:20">
      <c r="S1001857" s="33"/>
      <c r="T1001857" s="33"/>
    </row>
    <row r="1001874" spans="19:20">
      <c r="S1001874" s="33"/>
      <c r="T1001874" s="33"/>
    </row>
    <row r="1001891" spans="19:20">
      <c r="S1001891" s="33"/>
      <c r="T1001891" s="33"/>
    </row>
    <row r="1001908" spans="19:20">
      <c r="S1001908" s="33"/>
      <c r="T1001908" s="33"/>
    </row>
    <row r="1001925" spans="19:20">
      <c r="S1001925" s="33"/>
      <c r="T1001925" s="33"/>
    </row>
    <row r="1001942" spans="19:20">
      <c r="S1001942" s="33"/>
      <c r="T1001942" s="33"/>
    </row>
    <row r="1001959" spans="19:20">
      <c r="S1001959" s="33"/>
      <c r="T1001959" s="33"/>
    </row>
    <row r="1001976" spans="19:20">
      <c r="S1001976" s="33"/>
      <c r="T1001976" s="33"/>
    </row>
    <row r="1001993" spans="19:20">
      <c r="S1001993" s="33"/>
      <c r="T1001993" s="33"/>
    </row>
    <row r="1002010" spans="19:20">
      <c r="S1002010" s="33"/>
      <c r="T1002010" s="33"/>
    </row>
    <row r="1002027" spans="19:20">
      <c r="S1002027" s="33"/>
      <c r="T1002027" s="33"/>
    </row>
    <row r="1002044" spans="19:20">
      <c r="S1002044" s="33"/>
      <c r="T1002044" s="33"/>
    </row>
    <row r="1002061" spans="19:20">
      <c r="S1002061" s="33"/>
      <c r="T1002061" s="33"/>
    </row>
    <row r="1002078" spans="19:20">
      <c r="S1002078" s="33"/>
      <c r="T1002078" s="33"/>
    </row>
    <row r="1002095" spans="19:20">
      <c r="S1002095" s="33"/>
      <c r="T1002095" s="33"/>
    </row>
    <row r="1002112" spans="19:20">
      <c r="S1002112" s="33"/>
      <c r="T1002112" s="33"/>
    </row>
    <row r="1002129" spans="19:20">
      <c r="S1002129" s="33"/>
      <c r="T1002129" s="33"/>
    </row>
    <row r="1002146" spans="19:20">
      <c r="S1002146" s="33"/>
      <c r="T1002146" s="33"/>
    </row>
    <row r="1002163" spans="19:20">
      <c r="S1002163" s="33"/>
      <c r="T1002163" s="33"/>
    </row>
    <row r="1002180" spans="19:20">
      <c r="S1002180" s="33"/>
      <c r="T1002180" s="33"/>
    </row>
    <row r="1002197" spans="19:20">
      <c r="S1002197" s="33"/>
      <c r="T1002197" s="33"/>
    </row>
    <row r="1002214" spans="19:20">
      <c r="S1002214" s="33"/>
      <c r="T1002214" s="33"/>
    </row>
    <row r="1002231" spans="19:20">
      <c r="S1002231" s="33"/>
      <c r="T1002231" s="33"/>
    </row>
    <row r="1002248" spans="19:20">
      <c r="S1002248" s="33"/>
      <c r="T1002248" s="33"/>
    </row>
    <row r="1002265" spans="19:20">
      <c r="S1002265" s="33"/>
      <c r="T1002265" s="33"/>
    </row>
    <row r="1002282" spans="19:20">
      <c r="S1002282" s="33"/>
      <c r="T1002282" s="33"/>
    </row>
    <row r="1002299" spans="19:20">
      <c r="S1002299" s="33"/>
      <c r="T1002299" s="33"/>
    </row>
    <row r="1002316" spans="19:20">
      <c r="S1002316" s="33"/>
      <c r="T1002316" s="33"/>
    </row>
    <row r="1002333" spans="19:20">
      <c r="S1002333" s="33"/>
      <c r="T1002333" s="33"/>
    </row>
    <row r="1002350" spans="19:20">
      <c r="S1002350" s="33"/>
      <c r="T1002350" s="33"/>
    </row>
    <row r="1002367" spans="19:20">
      <c r="S1002367" s="33"/>
      <c r="T1002367" s="33"/>
    </row>
    <row r="1002384" spans="19:20">
      <c r="S1002384" s="33"/>
      <c r="T1002384" s="33"/>
    </row>
    <row r="1002401" spans="19:20">
      <c r="S1002401" s="33"/>
      <c r="T1002401" s="33"/>
    </row>
    <row r="1002418" spans="19:20">
      <c r="S1002418" s="33"/>
      <c r="T1002418" s="33"/>
    </row>
    <row r="1002435" spans="19:20">
      <c r="S1002435" s="33"/>
      <c r="T1002435" s="33"/>
    </row>
    <row r="1002452" spans="19:20">
      <c r="S1002452" s="33"/>
      <c r="T1002452" s="33"/>
    </row>
    <row r="1002469" spans="19:20">
      <c r="S1002469" s="33"/>
      <c r="T1002469" s="33"/>
    </row>
    <row r="1002486" spans="19:20">
      <c r="S1002486" s="33"/>
      <c r="T1002486" s="33"/>
    </row>
    <row r="1002503" spans="19:20">
      <c r="S1002503" s="33"/>
      <c r="T1002503" s="33"/>
    </row>
    <row r="1002520" spans="19:20">
      <c r="S1002520" s="33"/>
      <c r="T1002520" s="33"/>
    </row>
    <row r="1002537" spans="19:20">
      <c r="S1002537" s="33"/>
      <c r="T1002537" s="33"/>
    </row>
    <row r="1002554" spans="19:20">
      <c r="S1002554" s="33"/>
      <c r="T1002554" s="33"/>
    </row>
    <row r="1002571" spans="19:20">
      <c r="S1002571" s="33"/>
      <c r="T1002571" s="33"/>
    </row>
    <row r="1002588" spans="19:20">
      <c r="S1002588" s="33"/>
      <c r="T1002588" s="33"/>
    </row>
    <row r="1002605" spans="19:20">
      <c r="S1002605" s="33"/>
      <c r="T1002605" s="33"/>
    </row>
    <row r="1002622" spans="19:20">
      <c r="S1002622" s="33"/>
      <c r="T1002622" s="33"/>
    </row>
    <row r="1002639" spans="19:20">
      <c r="S1002639" s="33"/>
      <c r="T1002639" s="33"/>
    </row>
    <row r="1002656" spans="19:20">
      <c r="S1002656" s="33"/>
      <c r="T1002656" s="33"/>
    </row>
    <row r="1002673" spans="19:20">
      <c r="S1002673" s="33"/>
      <c r="T1002673" s="33"/>
    </row>
    <row r="1002690" spans="19:20">
      <c r="S1002690" s="33"/>
      <c r="T1002690" s="33"/>
    </row>
    <row r="1002707" spans="19:20">
      <c r="S1002707" s="33"/>
      <c r="T1002707" s="33"/>
    </row>
    <row r="1002724" spans="19:20">
      <c r="S1002724" s="33"/>
      <c r="T1002724" s="33"/>
    </row>
    <row r="1002741" spans="19:20">
      <c r="S1002741" s="33"/>
      <c r="T1002741" s="33"/>
    </row>
    <row r="1002758" spans="19:20">
      <c r="S1002758" s="33"/>
      <c r="T1002758" s="33"/>
    </row>
    <row r="1002775" spans="19:20">
      <c r="S1002775" s="33"/>
      <c r="T1002775" s="33"/>
    </row>
    <row r="1002792" spans="19:20">
      <c r="S1002792" s="33"/>
      <c r="T1002792" s="33"/>
    </row>
    <row r="1002809" spans="19:20">
      <c r="S1002809" s="33"/>
      <c r="T1002809" s="33"/>
    </row>
    <row r="1002826" spans="19:20">
      <c r="S1002826" s="33"/>
      <c r="T1002826" s="33"/>
    </row>
    <row r="1002843" spans="19:20">
      <c r="S1002843" s="33"/>
      <c r="T1002843" s="33"/>
    </row>
    <row r="1002860" spans="19:20">
      <c r="S1002860" s="33"/>
      <c r="T1002860" s="33"/>
    </row>
    <row r="1002877" spans="19:20">
      <c r="S1002877" s="33"/>
      <c r="T1002877" s="33"/>
    </row>
    <row r="1002894" spans="19:20">
      <c r="S1002894" s="33"/>
      <c r="T1002894" s="33"/>
    </row>
    <row r="1002911" spans="19:20">
      <c r="S1002911" s="33"/>
      <c r="T1002911" s="33"/>
    </row>
    <row r="1002928" spans="19:20">
      <c r="S1002928" s="33"/>
      <c r="T1002928" s="33"/>
    </row>
    <row r="1002945" spans="19:20">
      <c r="S1002945" s="33"/>
      <c r="T1002945" s="33"/>
    </row>
    <row r="1002962" spans="19:20">
      <c r="S1002962" s="33"/>
      <c r="T1002962" s="33"/>
    </row>
    <row r="1002979" spans="19:20">
      <c r="S1002979" s="33"/>
      <c r="T1002979" s="33"/>
    </row>
    <row r="1002996" spans="19:20">
      <c r="S1002996" s="33"/>
      <c r="T1002996" s="33"/>
    </row>
    <row r="1003013" spans="19:20">
      <c r="S1003013" s="33"/>
      <c r="T1003013" s="33"/>
    </row>
    <row r="1003030" spans="19:20">
      <c r="S1003030" s="33"/>
      <c r="T1003030" s="33"/>
    </row>
    <row r="1003047" spans="19:20">
      <c r="S1003047" s="33"/>
      <c r="T1003047" s="33"/>
    </row>
    <row r="1003064" spans="19:20">
      <c r="S1003064" s="33"/>
      <c r="T1003064" s="33"/>
    </row>
    <row r="1003081" spans="19:20">
      <c r="S1003081" s="33"/>
      <c r="T1003081" s="33"/>
    </row>
    <row r="1003098" spans="19:20">
      <c r="S1003098" s="33"/>
      <c r="T1003098" s="33"/>
    </row>
    <row r="1003115" spans="19:20">
      <c r="S1003115" s="33"/>
      <c r="T1003115" s="33"/>
    </row>
    <row r="1003132" spans="19:20">
      <c r="S1003132" s="33"/>
      <c r="T1003132" s="33"/>
    </row>
    <row r="1003149" spans="19:20">
      <c r="S1003149" s="33"/>
      <c r="T1003149" s="33"/>
    </row>
    <row r="1003166" spans="19:20">
      <c r="S1003166" s="33"/>
      <c r="T1003166" s="33"/>
    </row>
    <row r="1003183" spans="19:20">
      <c r="S1003183" s="33"/>
      <c r="T1003183" s="33"/>
    </row>
    <row r="1003200" spans="19:20">
      <c r="S1003200" s="33"/>
      <c r="T1003200" s="33"/>
    </row>
    <row r="1003217" spans="19:20">
      <c r="S1003217" s="33"/>
      <c r="T1003217" s="33"/>
    </row>
    <row r="1003234" spans="19:20">
      <c r="S1003234" s="33"/>
      <c r="T1003234" s="33"/>
    </row>
    <row r="1003251" spans="19:20">
      <c r="S1003251" s="33"/>
      <c r="T1003251" s="33"/>
    </row>
    <row r="1003268" spans="19:20">
      <c r="S1003268" s="33"/>
      <c r="T1003268" s="33"/>
    </row>
    <row r="1003285" spans="19:20">
      <c r="S1003285" s="33"/>
      <c r="T1003285" s="33"/>
    </row>
    <row r="1003302" spans="19:20">
      <c r="S1003302" s="33"/>
      <c r="T1003302" s="33"/>
    </row>
    <row r="1003319" spans="19:20">
      <c r="S1003319" s="33"/>
      <c r="T1003319" s="33"/>
    </row>
    <row r="1003336" spans="19:20">
      <c r="S1003336" s="33"/>
      <c r="T1003336" s="33"/>
    </row>
    <row r="1003353" spans="19:20">
      <c r="S1003353" s="33"/>
      <c r="T1003353" s="33"/>
    </row>
    <row r="1003370" spans="19:20">
      <c r="S1003370" s="33"/>
      <c r="T1003370" s="33"/>
    </row>
    <row r="1003387" spans="19:20">
      <c r="S1003387" s="33"/>
      <c r="T1003387" s="33"/>
    </row>
    <row r="1003404" spans="19:20">
      <c r="S1003404" s="33"/>
      <c r="T1003404" s="33"/>
    </row>
    <row r="1003421" spans="19:20">
      <c r="S1003421" s="33"/>
      <c r="T1003421" s="33"/>
    </row>
    <row r="1003438" spans="19:20">
      <c r="S1003438" s="33"/>
      <c r="T1003438" s="33"/>
    </row>
    <row r="1003455" spans="19:20">
      <c r="S1003455" s="33"/>
      <c r="T1003455" s="33"/>
    </row>
    <row r="1003472" spans="19:20">
      <c r="S1003472" s="33"/>
      <c r="T1003472" s="33"/>
    </row>
    <row r="1003489" spans="19:20">
      <c r="S1003489" s="33"/>
      <c r="T1003489" s="33"/>
    </row>
    <row r="1003506" spans="19:20">
      <c r="S1003506" s="33"/>
      <c r="T1003506" s="33"/>
    </row>
    <row r="1003523" spans="19:20">
      <c r="S1003523" s="33"/>
      <c r="T1003523" s="33"/>
    </row>
    <row r="1003540" spans="19:20">
      <c r="S1003540" s="33"/>
      <c r="T1003540" s="33"/>
    </row>
    <row r="1003557" spans="19:20">
      <c r="S1003557" s="33"/>
      <c r="T1003557" s="33"/>
    </row>
    <row r="1003574" spans="19:20">
      <c r="S1003574" s="33"/>
      <c r="T1003574" s="33"/>
    </row>
    <row r="1003591" spans="19:20">
      <c r="S1003591" s="33"/>
      <c r="T1003591" s="33"/>
    </row>
    <row r="1003608" spans="19:20">
      <c r="S1003608" s="33"/>
      <c r="T1003608" s="33"/>
    </row>
    <row r="1003625" spans="19:20">
      <c r="S1003625" s="33"/>
      <c r="T1003625" s="33"/>
    </row>
    <row r="1003642" spans="19:20">
      <c r="S1003642" s="33"/>
      <c r="T1003642" s="33"/>
    </row>
    <row r="1003659" spans="19:20">
      <c r="S1003659" s="33"/>
      <c r="T1003659" s="33"/>
    </row>
    <row r="1003676" spans="19:20">
      <c r="S1003676" s="33"/>
      <c r="T1003676" s="33"/>
    </row>
    <row r="1003693" spans="19:20">
      <c r="S1003693" s="33"/>
      <c r="T1003693" s="33"/>
    </row>
    <row r="1003710" spans="19:20">
      <c r="S1003710" s="33"/>
      <c r="T1003710" s="33"/>
    </row>
    <row r="1003727" spans="19:20">
      <c r="S1003727" s="33"/>
      <c r="T1003727" s="33"/>
    </row>
    <row r="1003744" spans="19:20">
      <c r="S1003744" s="33"/>
      <c r="T1003744" s="33"/>
    </row>
    <row r="1003761" spans="19:20">
      <c r="S1003761" s="33"/>
      <c r="T1003761" s="33"/>
    </row>
    <row r="1003778" spans="19:20">
      <c r="S1003778" s="33"/>
      <c r="T1003778" s="33"/>
    </row>
    <row r="1003795" spans="19:20">
      <c r="S1003795" s="33"/>
      <c r="T1003795" s="33"/>
    </row>
    <row r="1003812" spans="19:20">
      <c r="S1003812" s="33"/>
      <c r="T1003812" s="33"/>
    </row>
    <row r="1003829" spans="19:20">
      <c r="S1003829" s="33"/>
      <c r="T1003829" s="33"/>
    </row>
    <row r="1003846" spans="19:20">
      <c r="S1003846" s="33"/>
      <c r="T1003846" s="33"/>
    </row>
    <row r="1003863" spans="19:20">
      <c r="S1003863" s="33"/>
      <c r="T1003863" s="33"/>
    </row>
    <row r="1003880" spans="19:20">
      <c r="S1003880" s="33"/>
      <c r="T1003880" s="33"/>
    </row>
    <row r="1003897" spans="19:20">
      <c r="S1003897" s="33"/>
      <c r="T1003897" s="33"/>
    </row>
    <row r="1003914" spans="19:20">
      <c r="S1003914" s="33"/>
      <c r="T1003914" s="33"/>
    </row>
    <row r="1003931" spans="19:20">
      <c r="S1003931" s="33"/>
      <c r="T1003931" s="33"/>
    </row>
    <row r="1003948" spans="19:20">
      <c r="S1003948" s="33"/>
      <c r="T1003948" s="33"/>
    </row>
    <row r="1003965" spans="19:20">
      <c r="S1003965" s="33"/>
      <c r="T1003965" s="33"/>
    </row>
    <row r="1003982" spans="19:20">
      <c r="S1003982" s="33"/>
      <c r="T1003982" s="33"/>
    </row>
    <row r="1003999" spans="19:20">
      <c r="S1003999" s="33"/>
      <c r="T1003999" s="33"/>
    </row>
    <row r="1004016" spans="19:20">
      <c r="S1004016" s="33"/>
      <c r="T1004016" s="33"/>
    </row>
    <row r="1004033" spans="19:20">
      <c r="S1004033" s="33"/>
      <c r="T1004033" s="33"/>
    </row>
    <row r="1004050" spans="19:20">
      <c r="S1004050" s="33"/>
      <c r="T1004050" s="33"/>
    </row>
    <row r="1004067" spans="19:20">
      <c r="S1004067" s="33"/>
      <c r="T1004067" s="33"/>
    </row>
    <row r="1004084" spans="19:20">
      <c r="S1004084" s="33"/>
      <c r="T1004084" s="33"/>
    </row>
    <row r="1004101" spans="19:20">
      <c r="S1004101" s="33"/>
      <c r="T1004101" s="33"/>
    </row>
    <row r="1004118" spans="19:20">
      <c r="S1004118" s="33"/>
      <c r="T1004118" s="33"/>
    </row>
    <row r="1004135" spans="19:20">
      <c r="S1004135" s="33"/>
      <c r="T1004135" s="33"/>
    </row>
    <row r="1004152" spans="19:20">
      <c r="S1004152" s="33"/>
      <c r="T1004152" s="33"/>
    </row>
    <row r="1004169" spans="19:20">
      <c r="S1004169" s="33"/>
      <c r="T1004169" s="33"/>
    </row>
    <row r="1004186" spans="19:20">
      <c r="S1004186" s="33"/>
      <c r="T1004186" s="33"/>
    </row>
    <row r="1004203" spans="19:20">
      <c r="S1004203" s="33"/>
      <c r="T1004203" s="33"/>
    </row>
    <row r="1004220" spans="19:20">
      <c r="S1004220" s="33"/>
      <c r="T1004220" s="33"/>
    </row>
    <row r="1004237" spans="19:20">
      <c r="S1004237" s="33"/>
      <c r="T1004237" s="33"/>
    </row>
    <row r="1004254" spans="19:20">
      <c r="S1004254" s="33"/>
      <c r="T1004254" s="33"/>
    </row>
    <row r="1004271" spans="19:20">
      <c r="S1004271" s="33"/>
      <c r="T1004271" s="33"/>
    </row>
    <row r="1004288" spans="19:20">
      <c r="S1004288" s="33"/>
      <c r="T1004288" s="33"/>
    </row>
    <row r="1004305" spans="19:20">
      <c r="S1004305" s="33"/>
      <c r="T1004305" s="33"/>
    </row>
    <row r="1004322" spans="19:20">
      <c r="S1004322" s="33"/>
      <c r="T1004322" s="33"/>
    </row>
    <row r="1004339" spans="19:20">
      <c r="S1004339" s="33"/>
      <c r="T1004339" s="33"/>
    </row>
    <row r="1004356" spans="19:20">
      <c r="S1004356" s="33"/>
      <c r="T1004356" s="33"/>
    </row>
    <row r="1004373" spans="19:20">
      <c r="S1004373" s="33"/>
      <c r="T1004373" s="33"/>
    </row>
    <row r="1004390" spans="19:20">
      <c r="S1004390" s="33"/>
      <c r="T1004390" s="33"/>
    </row>
    <row r="1004407" spans="19:20">
      <c r="S1004407" s="33"/>
      <c r="T1004407" s="33"/>
    </row>
    <row r="1004424" spans="19:20">
      <c r="S1004424" s="33"/>
      <c r="T1004424" s="33"/>
    </row>
    <row r="1004441" spans="19:20">
      <c r="S1004441" s="33"/>
      <c r="T1004441" s="33"/>
    </row>
    <row r="1004458" spans="19:20">
      <c r="S1004458" s="33"/>
      <c r="T1004458" s="33"/>
    </row>
    <row r="1004475" spans="19:20">
      <c r="S1004475" s="33"/>
      <c r="T1004475" s="33"/>
    </row>
    <row r="1004492" spans="19:20">
      <c r="S1004492" s="33"/>
      <c r="T1004492" s="33"/>
    </row>
    <row r="1004509" spans="19:20">
      <c r="S1004509" s="33"/>
      <c r="T1004509" s="33"/>
    </row>
    <row r="1004526" spans="19:20">
      <c r="S1004526" s="33"/>
      <c r="T1004526" s="33"/>
    </row>
    <row r="1004543" spans="19:20">
      <c r="S1004543" s="33"/>
      <c r="T1004543" s="33"/>
    </row>
    <row r="1004560" spans="19:20">
      <c r="S1004560" s="33"/>
      <c r="T1004560" s="33"/>
    </row>
    <row r="1004577" spans="19:20">
      <c r="S1004577" s="33"/>
      <c r="T1004577" s="33"/>
    </row>
    <row r="1004594" spans="19:20">
      <c r="S1004594" s="33"/>
      <c r="T1004594" s="33"/>
    </row>
    <row r="1004611" spans="19:20">
      <c r="S1004611" s="33"/>
      <c r="T1004611" s="33"/>
    </row>
    <row r="1004628" spans="19:20">
      <c r="S1004628" s="33"/>
      <c r="T1004628" s="33"/>
    </row>
    <row r="1004645" spans="19:20">
      <c r="S1004645" s="33"/>
      <c r="T1004645" s="33"/>
    </row>
    <row r="1004662" spans="19:20">
      <c r="S1004662" s="33"/>
      <c r="T1004662" s="33"/>
    </row>
    <row r="1004679" spans="19:20">
      <c r="S1004679" s="33"/>
      <c r="T1004679" s="33"/>
    </row>
    <row r="1004696" spans="19:20">
      <c r="S1004696" s="33"/>
      <c r="T1004696" s="33"/>
    </row>
    <row r="1004713" spans="19:20">
      <c r="S1004713" s="33"/>
      <c r="T1004713" s="33"/>
    </row>
    <row r="1004730" spans="19:20">
      <c r="S1004730" s="33"/>
      <c r="T1004730" s="33"/>
    </row>
    <row r="1004747" spans="19:20">
      <c r="S1004747" s="33"/>
      <c r="T1004747" s="33"/>
    </row>
    <row r="1004764" spans="19:20">
      <c r="S1004764" s="33"/>
      <c r="T1004764" s="33"/>
    </row>
    <row r="1004781" spans="19:20">
      <c r="S1004781" s="33"/>
      <c r="T1004781" s="33"/>
    </row>
    <row r="1004798" spans="19:20">
      <c r="S1004798" s="33"/>
      <c r="T1004798" s="33"/>
    </row>
    <row r="1004815" spans="19:20">
      <c r="S1004815" s="33"/>
      <c r="T1004815" s="33"/>
    </row>
    <row r="1004832" spans="19:20">
      <c r="S1004832" s="33"/>
      <c r="T1004832" s="33"/>
    </row>
    <row r="1004849" spans="19:20">
      <c r="S1004849" s="33"/>
      <c r="T1004849" s="33"/>
    </row>
    <row r="1004866" spans="19:20">
      <c r="S1004866" s="33"/>
      <c r="T1004866" s="33"/>
    </row>
    <row r="1004883" spans="19:20">
      <c r="S1004883" s="33"/>
      <c r="T1004883" s="33"/>
    </row>
    <row r="1004900" spans="19:20">
      <c r="S1004900" s="33"/>
      <c r="T1004900" s="33"/>
    </row>
    <row r="1004917" spans="19:20">
      <c r="S1004917" s="33"/>
      <c r="T1004917" s="33"/>
    </row>
    <row r="1004934" spans="19:20">
      <c r="S1004934" s="33"/>
      <c r="T1004934" s="33"/>
    </row>
    <row r="1004951" spans="19:20">
      <c r="S1004951" s="33"/>
      <c r="T1004951" s="33"/>
    </row>
    <row r="1004968" spans="19:20">
      <c r="S1004968" s="33"/>
      <c r="T1004968" s="33"/>
    </row>
    <row r="1004985" spans="19:20">
      <c r="S1004985" s="33"/>
      <c r="T1004985" s="33"/>
    </row>
    <row r="1005002" spans="19:20">
      <c r="S1005002" s="33"/>
      <c r="T1005002" s="33"/>
    </row>
    <row r="1005019" spans="19:20">
      <c r="S1005019" s="33"/>
      <c r="T1005019" s="33"/>
    </row>
    <row r="1005036" spans="19:20">
      <c r="S1005036" s="33"/>
      <c r="T1005036" s="33"/>
    </row>
    <row r="1005053" spans="19:20">
      <c r="S1005053" s="33"/>
      <c r="T1005053" s="33"/>
    </row>
    <row r="1005070" spans="19:20">
      <c r="S1005070" s="33"/>
      <c r="T1005070" s="33"/>
    </row>
    <row r="1005087" spans="19:20">
      <c r="S1005087" s="33"/>
      <c r="T1005087" s="33"/>
    </row>
    <row r="1005104" spans="19:20">
      <c r="S1005104" s="33"/>
      <c r="T1005104" s="33"/>
    </row>
    <row r="1005121" spans="19:20">
      <c r="S1005121" s="33"/>
      <c r="T1005121" s="33"/>
    </row>
    <row r="1005138" spans="19:20">
      <c r="S1005138" s="33"/>
      <c r="T1005138" s="33"/>
    </row>
    <row r="1005155" spans="19:20">
      <c r="S1005155" s="33"/>
      <c r="T1005155" s="33"/>
    </row>
    <row r="1005172" spans="19:20">
      <c r="S1005172" s="33"/>
      <c r="T1005172" s="33"/>
    </row>
    <row r="1005189" spans="19:20">
      <c r="S1005189" s="33"/>
      <c r="T1005189" s="33"/>
    </row>
    <row r="1005206" spans="19:20">
      <c r="S1005206" s="33"/>
      <c r="T1005206" s="33"/>
    </row>
    <row r="1005223" spans="19:20">
      <c r="S1005223" s="33"/>
      <c r="T1005223" s="33"/>
    </row>
    <row r="1005240" spans="19:20">
      <c r="S1005240" s="33"/>
      <c r="T1005240" s="33"/>
    </row>
    <row r="1005257" spans="19:20">
      <c r="S1005257" s="33"/>
      <c r="T1005257" s="33"/>
    </row>
    <row r="1005274" spans="19:20">
      <c r="S1005274" s="33"/>
      <c r="T1005274" s="33"/>
    </row>
    <row r="1005291" spans="19:20">
      <c r="S1005291" s="33"/>
      <c r="T1005291" s="33"/>
    </row>
    <row r="1005308" spans="19:20">
      <c r="S1005308" s="33"/>
      <c r="T1005308" s="33"/>
    </row>
    <row r="1005325" spans="19:20">
      <c r="S1005325" s="33"/>
      <c r="T1005325" s="33"/>
    </row>
    <row r="1005342" spans="19:20">
      <c r="S1005342" s="33"/>
      <c r="T1005342" s="33"/>
    </row>
    <row r="1005359" spans="19:20">
      <c r="S1005359" s="33"/>
      <c r="T1005359" s="33"/>
    </row>
    <row r="1005376" spans="19:20">
      <c r="S1005376" s="33"/>
      <c r="T1005376" s="33"/>
    </row>
    <row r="1005393" spans="19:20">
      <c r="S1005393" s="33"/>
      <c r="T1005393" s="33"/>
    </row>
    <row r="1005410" spans="19:20">
      <c r="S1005410" s="33"/>
      <c r="T1005410" s="33"/>
    </row>
    <row r="1005427" spans="19:20">
      <c r="S1005427" s="33"/>
      <c r="T1005427" s="33"/>
    </row>
    <row r="1005444" spans="19:20">
      <c r="S1005444" s="33"/>
      <c r="T1005444" s="33"/>
    </row>
    <row r="1005461" spans="19:20">
      <c r="S1005461" s="33"/>
      <c r="T1005461" s="33"/>
    </row>
    <row r="1005478" spans="19:20">
      <c r="S1005478" s="33"/>
      <c r="T1005478" s="33"/>
    </row>
    <row r="1005495" spans="19:20">
      <c r="S1005495" s="33"/>
      <c r="T1005495" s="33"/>
    </row>
    <row r="1005512" spans="19:20">
      <c r="S1005512" s="33"/>
      <c r="T1005512" s="33"/>
    </row>
    <row r="1005529" spans="19:20">
      <c r="S1005529" s="33"/>
      <c r="T1005529" s="33"/>
    </row>
    <row r="1005546" spans="19:20">
      <c r="S1005546" s="33"/>
      <c r="T1005546" s="33"/>
    </row>
    <row r="1005563" spans="19:20">
      <c r="S1005563" s="33"/>
      <c r="T1005563" s="33"/>
    </row>
    <row r="1005580" spans="19:20">
      <c r="S1005580" s="33"/>
      <c r="T1005580" s="33"/>
    </row>
    <row r="1005597" spans="19:20">
      <c r="S1005597" s="33"/>
      <c r="T1005597" s="33"/>
    </row>
    <row r="1005614" spans="19:20">
      <c r="S1005614" s="33"/>
      <c r="T1005614" s="33"/>
    </row>
    <row r="1005631" spans="19:20">
      <c r="S1005631" s="33"/>
      <c r="T1005631" s="33"/>
    </row>
    <row r="1005648" spans="19:20">
      <c r="S1005648" s="33"/>
      <c r="T1005648" s="33"/>
    </row>
    <row r="1005665" spans="19:20">
      <c r="S1005665" s="33"/>
      <c r="T1005665" s="33"/>
    </row>
    <row r="1005682" spans="19:20">
      <c r="S1005682" s="33"/>
      <c r="T1005682" s="33"/>
    </row>
    <row r="1005699" spans="19:20">
      <c r="S1005699" s="33"/>
      <c r="T1005699" s="33"/>
    </row>
    <row r="1005716" spans="19:20">
      <c r="S1005716" s="33"/>
      <c r="T1005716" s="33"/>
    </row>
    <row r="1005733" spans="19:20">
      <c r="S1005733" s="33"/>
      <c r="T1005733" s="33"/>
    </row>
    <row r="1005750" spans="19:20">
      <c r="S1005750" s="33"/>
      <c r="T1005750" s="33"/>
    </row>
    <row r="1005767" spans="19:20">
      <c r="S1005767" s="33"/>
      <c r="T1005767" s="33"/>
    </row>
    <row r="1005784" spans="19:20">
      <c r="S1005784" s="33"/>
      <c r="T1005784" s="33"/>
    </row>
    <row r="1005801" spans="19:20">
      <c r="S1005801" s="33"/>
      <c r="T1005801" s="33"/>
    </row>
    <row r="1005818" spans="19:20">
      <c r="S1005818" s="33"/>
      <c r="T1005818" s="33"/>
    </row>
    <row r="1005835" spans="19:20">
      <c r="S1005835" s="33"/>
      <c r="T1005835" s="33"/>
    </row>
    <row r="1005852" spans="19:20">
      <c r="S1005852" s="33"/>
      <c r="T1005852" s="33"/>
    </row>
    <row r="1005869" spans="19:20">
      <c r="S1005869" s="33"/>
      <c r="T1005869" s="33"/>
    </row>
    <row r="1005886" spans="19:20">
      <c r="S1005886" s="33"/>
      <c r="T1005886" s="33"/>
    </row>
    <row r="1005903" spans="19:20">
      <c r="S1005903" s="33"/>
      <c r="T1005903" s="33"/>
    </row>
    <row r="1005920" spans="19:20">
      <c r="S1005920" s="33"/>
      <c r="T1005920" s="33"/>
    </row>
    <row r="1005937" spans="19:20">
      <c r="S1005937" s="33"/>
      <c r="T1005937" s="33"/>
    </row>
    <row r="1005954" spans="19:20">
      <c r="S1005954" s="33"/>
      <c r="T1005954" s="33"/>
    </row>
    <row r="1005971" spans="19:20">
      <c r="S1005971" s="33"/>
      <c r="T1005971" s="33"/>
    </row>
    <row r="1005988" spans="19:20">
      <c r="S1005988" s="33"/>
      <c r="T1005988" s="33"/>
    </row>
    <row r="1006005" spans="19:20">
      <c r="S1006005" s="33"/>
      <c r="T1006005" s="33"/>
    </row>
    <row r="1006022" spans="19:20">
      <c r="S1006022" s="33"/>
      <c r="T1006022" s="33"/>
    </row>
    <row r="1006039" spans="19:20">
      <c r="S1006039" s="33"/>
      <c r="T1006039" s="33"/>
    </row>
    <row r="1006056" spans="19:20">
      <c r="S1006056" s="33"/>
      <c r="T1006056" s="33"/>
    </row>
    <row r="1006073" spans="19:20">
      <c r="S1006073" s="33"/>
      <c r="T1006073" s="33"/>
    </row>
    <row r="1006090" spans="19:20">
      <c r="S1006090" s="33"/>
      <c r="T1006090" s="33"/>
    </row>
    <row r="1006107" spans="19:20">
      <c r="S1006107" s="33"/>
      <c r="T1006107" s="33"/>
    </row>
    <row r="1006124" spans="19:20">
      <c r="S1006124" s="33"/>
      <c r="T1006124" s="33"/>
    </row>
    <row r="1006141" spans="19:20">
      <c r="S1006141" s="33"/>
      <c r="T1006141" s="33"/>
    </row>
    <row r="1006158" spans="19:20">
      <c r="S1006158" s="33"/>
      <c r="T1006158" s="33"/>
    </row>
    <row r="1006175" spans="19:20">
      <c r="S1006175" s="33"/>
      <c r="T1006175" s="33"/>
    </row>
    <row r="1006192" spans="19:20">
      <c r="S1006192" s="33"/>
      <c r="T1006192" s="33"/>
    </row>
    <row r="1006209" spans="19:20">
      <c r="S1006209" s="33"/>
      <c r="T1006209" s="33"/>
    </row>
    <row r="1006226" spans="19:20">
      <c r="S1006226" s="33"/>
      <c r="T1006226" s="33"/>
    </row>
    <row r="1006243" spans="19:20">
      <c r="S1006243" s="33"/>
      <c r="T1006243" s="33"/>
    </row>
    <row r="1006260" spans="19:20">
      <c r="S1006260" s="33"/>
      <c r="T1006260" s="33"/>
    </row>
    <row r="1006277" spans="19:20">
      <c r="S1006277" s="33"/>
      <c r="T1006277" s="33"/>
    </row>
    <row r="1006294" spans="19:20">
      <c r="S1006294" s="33"/>
      <c r="T1006294" s="33"/>
    </row>
    <row r="1006311" spans="19:20">
      <c r="S1006311" s="33"/>
      <c r="T1006311" s="33"/>
    </row>
    <row r="1006328" spans="19:20">
      <c r="S1006328" s="33"/>
      <c r="T1006328" s="33"/>
    </row>
    <row r="1006345" spans="19:20">
      <c r="S1006345" s="33"/>
      <c r="T1006345" s="33"/>
    </row>
    <row r="1006362" spans="19:20">
      <c r="S1006362" s="33"/>
      <c r="T1006362" s="33"/>
    </row>
    <row r="1006379" spans="19:20">
      <c r="S1006379" s="33"/>
      <c r="T1006379" s="33"/>
    </row>
    <row r="1006396" spans="19:20">
      <c r="S1006396" s="33"/>
      <c r="T1006396" s="33"/>
    </row>
    <row r="1006413" spans="19:20">
      <c r="S1006413" s="33"/>
      <c r="T1006413" s="33"/>
    </row>
    <row r="1006430" spans="19:20">
      <c r="S1006430" s="33"/>
      <c r="T1006430" s="33"/>
    </row>
    <row r="1006447" spans="19:20">
      <c r="S1006447" s="33"/>
      <c r="T1006447" s="33"/>
    </row>
    <row r="1006464" spans="19:20">
      <c r="S1006464" s="33"/>
      <c r="T1006464" s="33"/>
    </row>
    <row r="1006481" spans="19:20">
      <c r="S1006481" s="33"/>
      <c r="T1006481" s="33"/>
    </row>
    <row r="1006498" spans="19:20">
      <c r="S1006498" s="33"/>
      <c r="T1006498" s="33"/>
    </row>
    <row r="1006515" spans="19:20">
      <c r="S1006515" s="33"/>
      <c r="T1006515" s="33"/>
    </row>
    <row r="1006532" spans="19:20">
      <c r="S1006532" s="33"/>
      <c r="T1006532" s="33"/>
    </row>
    <row r="1006549" spans="19:20">
      <c r="S1006549" s="33"/>
      <c r="T1006549" s="33"/>
    </row>
    <row r="1006566" spans="19:20">
      <c r="S1006566" s="33"/>
      <c r="T1006566" s="33"/>
    </row>
    <row r="1006583" spans="19:20">
      <c r="S1006583" s="33"/>
      <c r="T1006583" s="33"/>
    </row>
    <row r="1006600" spans="19:20">
      <c r="S1006600" s="33"/>
      <c r="T1006600" s="33"/>
    </row>
    <row r="1006617" spans="19:20">
      <c r="S1006617" s="33"/>
      <c r="T1006617" s="33"/>
    </row>
    <row r="1006634" spans="19:20">
      <c r="S1006634" s="33"/>
      <c r="T1006634" s="33"/>
    </row>
    <row r="1006651" spans="19:20">
      <c r="S1006651" s="33"/>
      <c r="T1006651" s="33"/>
    </row>
    <row r="1006668" spans="19:20">
      <c r="S1006668" s="33"/>
      <c r="T1006668" s="33"/>
    </row>
    <row r="1006685" spans="19:20">
      <c r="S1006685" s="33"/>
      <c r="T1006685" s="33"/>
    </row>
    <row r="1006702" spans="19:20">
      <c r="S1006702" s="33"/>
      <c r="T1006702" s="33"/>
    </row>
    <row r="1006719" spans="19:20">
      <c r="S1006719" s="33"/>
      <c r="T1006719" s="33"/>
    </row>
    <row r="1006736" spans="19:20">
      <c r="S1006736" s="33"/>
      <c r="T1006736" s="33"/>
    </row>
    <row r="1006753" spans="19:20">
      <c r="S1006753" s="33"/>
      <c r="T1006753" s="33"/>
    </row>
    <row r="1006770" spans="19:20">
      <c r="S1006770" s="33"/>
      <c r="T1006770" s="33"/>
    </row>
    <row r="1006787" spans="19:20">
      <c r="S1006787" s="33"/>
      <c r="T1006787" s="33"/>
    </row>
    <row r="1006804" spans="19:20">
      <c r="S1006804" s="33"/>
      <c r="T1006804" s="33"/>
    </row>
    <row r="1006821" spans="19:20">
      <c r="S1006821" s="33"/>
      <c r="T1006821" s="33"/>
    </row>
    <row r="1006838" spans="19:20">
      <c r="S1006838" s="33"/>
      <c r="T1006838" s="33"/>
    </row>
    <row r="1006855" spans="19:20">
      <c r="S1006855" s="33"/>
      <c r="T1006855" s="33"/>
    </row>
    <row r="1006872" spans="19:20">
      <c r="S1006872" s="33"/>
      <c r="T1006872" s="33"/>
    </row>
    <row r="1006889" spans="19:20">
      <c r="S1006889" s="33"/>
      <c r="T1006889" s="33"/>
    </row>
    <row r="1006906" spans="19:20">
      <c r="S1006906" s="33"/>
      <c r="T1006906" s="33"/>
    </row>
    <row r="1006923" spans="19:20">
      <c r="S1006923" s="33"/>
      <c r="T1006923" s="33"/>
    </row>
    <row r="1006940" spans="19:20">
      <c r="S1006940" s="33"/>
      <c r="T1006940" s="33"/>
    </row>
    <row r="1006957" spans="19:20">
      <c r="S1006957" s="33"/>
      <c r="T1006957" s="33"/>
    </row>
    <row r="1006974" spans="19:20">
      <c r="S1006974" s="33"/>
      <c r="T1006974" s="33"/>
    </row>
    <row r="1006991" spans="19:20">
      <c r="S1006991" s="33"/>
      <c r="T1006991" s="33"/>
    </row>
    <row r="1007008" spans="19:20">
      <c r="S1007008" s="33"/>
      <c r="T1007008" s="33"/>
    </row>
    <row r="1007025" spans="19:20">
      <c r="S1007025" s="33"/>
      <c r="T1007025" s="33"/>
    </row>
    <row r="1007042" spans="19:20">
      <c r="S1007042" s="33"/>
      <c r="T1007042" s="33"/>
    </row>
    <row r="1007059" spans="19:20">
      <c r="S1007059" s="33"/>
      <c r="T1007059" s="33"/>
    </row>
    <row r="1007076" spans="19:20">
      <c r="S1007076" s="33"/>
      <c r="T1007076" s="33"/>
    </row>
    <row r="1007093" spans="19:20">
      <c r="S1007093" s="33"/>
      <c r="T1007093" s="33"/>
    </row>
    <row r="1007110" spans="19:20">
      <c r="S1007110" s="33"/>
      <c r="T1007110" s="33"/>
    </row>
    <row r="1007127" spans="19:20">
      <c r="S1007127" s="33"/>
      <c r="T1007127" s="33"/>
    </row>
    <row r="1007144" spans="19:20">
      <c r="S1007144" s="33"/>
      <c r="T1007144" s="33"/>
    </row>
    <row r="1007161" spans="19:20">
      <c r="S1007161" s="33"/>
      <c r="T1007161" s="33"/>
    </row>
    <row r="1007178" spans="19:20">
      <c r="S1007178" s="33"/>
      <c r="T1007178" s="33"/>
    </row>
    <row r="1007195" spans="19:20">
      <c r="S1007195" s="33"/>
      <c r="T1007195" s="33"/>
    </row>
    <row r="1007212" spans="19:20">
      <c r="S1007212" s="33"/>
      <c r="T1007212" s="33"/>
    </row>
    <row r="1007229" spans="19:20">
      <c r="S1007229" s="33"/>
      <c r="T1007229" s="33"/>
    </row>
    <row r="1007246" spans="19:20">
      <c r="S1007246" s="33"/>
      <c r="T1007246" s="33"/>
    </row>
    <row r="1007263" spans="19:20">
      <c r="S1007263" s="33"/>
      <c r="T1007263" s="33"/>
    </row>
    <row r="1007280" spans="19:20">
      <c r="S1007280" s="33"/>
      <c r="T1007280" s="33"/>
    </row>
    <row r="1007297" spans="19:20">
      <c r="S1007297" s="33"/>
      <c r="T1007297" s="33"/>
    </row>
    <row r="1007314" spans="19:20">
      <c r="S1007314" s="33"/>
      <c r="T1007314" s="33"/>
    </row>
    <row r="1007331" spans="19:20">
      <c r="S1007331" s="33"/>
      <c r="T1007331" s="33"/>
    </row>
    <row r="1007348" spans="19:20">
      <c r="S1007348" s="33"/>
      <c r="T1007348" s="33"/>
    </row>
    <row r="1007365" spans="19:20">
      <c r="S1007365" s="33"/>
      <c r="T1007365" s="33"/>
    </row>
    <row r="1007382" spans="19:20">
      <c r="S1007382" s="33"/>
      <c r="T1007382" s="33"/>
    </row>
    <row r="1007399" spans="19:20">
      <c r="S1007399" s="33"/>
      <c r="T1007399" s="33"/>
    </row>
    <row r="1007416" spans="19:20">
      <c r="S1007416" s="33"/>
      <c r="T1007416" s="33"/>
    </row>
    <row r="1007433" spans="19:20">
      <c r="S1007433" s="33"/>
      <c r="T1007433" s="33"/>
    </row>
    <row r="1007450" spans="19:20">
      <c r="S1007450" s="33"/>
      <c r="T1007450" s="33"/>
    </row>
    <row r="1007467" spans="19:20">
      <c r="S1007467" s="33"/>
      <c r="T1007467" s="33"/>
    </row>
    <row r="1007484" spans="19:20">
      <c r="S1007484" s="33"/>
      <c r="T1007484" s="33"/>
    </row>
    <row r="1007501" spans="19:20">
      <c r="S1007501" s="33"/>
      <c r="T1007501" s="33"/>
    </row>
    <row r="1007518" spans="19:20">
      <c r="S1007518" s="33"/>
      <c r="T1007518" s="33"/>
    </row>
    <row r="1007535" spans="19:20">
      <c r="S1007535" s="33"/>
      <c r="T1007535" s="33"/>
    </row>
    <row r="1007552" spans="19:20">
      <c r="S1007552" s="33"/>
      <c r="T1007552" s="33"/>
    </row>
    <row r="1007569" spans="19:20">
      <c r="S1007569" s="33"/>
      <c r="T1007569" s="33"/>
    </row>
    <row r="1007586" spans="19:20">
      <c r="S1007586" s="33"/>
      <c r="T1007586" s="33"/>
    </row>
    <row r="1007603" spans="19:20">
      <c r="S1007603" s="33"/>
      <c r="T1007603" s="33"/>
    </row>
    <row r="1007620" spans="19:20">
      <c r="S1007620" s="33"/>
      <c r="T1007620" s="33"/>
    </row>
    <row r="1007637" spans="19:20">
      <c r="S1007637" s="33"/>
      <c r="T1007637" s="33"/>
    </row>
    <row r="1007654" spans="19:20">
      <c r="S1007654" s="33"/>
      <c r="T1007654" s="33"/>
    </row>
    <row r="1007671" spans="19:20">
      <c r="S1007671" s="33"/>
      <c r="T1007671" s="33"/>
    </row>
    <row r="1007688" spans="19:20">
      <c r="S1007688" s="33"/>
      <c r="T1007688" s="33"/>
    </row>
    <row r="1007705" spans="19:20">
      <c r="S1007705" s="33"/>
      <c r="T1007705" s="33"/>
    </row>
    <row r="1007722" spans="19:20">
      <c r="S1007722" s="33"/>
      <c r="T1007722" s="33"/>
    </row>
    <row r="1007739" spans="19:20">
      <c r="S1007739" s="33"/>
      <c r="T1007739" s="33"/>
    </row>
    <row r="1007756" spans="19:20">
      <c r="S1007756" s="33"/>
      <c r="T1007756" s="33"/>
    </row>
    <row r="1007773" spans="19:20">
      <c r="S1007773" s="33"/>
      <c r="T1007773" s="33"/>
    </row>
    <row r="1007790" spans="19:20">
      <c r="S1007790" s="33"/>
      <c r="T1007790" s="33"/>
    </row>
    <row r="1007807" spans="19:20">
      <c r="S1007807" s="33"/>
      <c r="T1007807" s="33"/>
    </row>
    <row r="1007824" spans="19:20">
      <c r="S1007824" s="33"/>
      <c r="T1007824" s="33"/>
    </row>
    <row r="1007841" spans="19:20">
      <c r="S1007841" s="33"/>
      <c r="T1007841" s="33"/>
    </row>
    <row r="1007858" spans="19:20">
      <c r="S1007858" s="33"/>
      <c r="T1007858" s="33"/>
    </row>
    <row r="1007875" spans="19:20">
      <c r="S1007875" s="33"/>
      <c r="T1007875" s="33"/>
    </row>
    <row r="1007892" spans="19:20">
      <c r="S1007892" s="33"/>
      <c r="T1007892" s="33"/>
    </row>
    <row r="1007909" spans="19:20">
      <c r="S1007909" s="33"/>
      <c r="T1007909" s="33"/>
    </row>
    <row r="1007926" spans="19:20">
      <c r="S1007926" s="33"/>
      <c r="T1007926" s="33"/>
    </row>
    <row r="1007943" spans="19:20">
      <c r="S1007943" s="33"/>
      <c r="T1007943" s="33"/>
    </row>
    <row r="1007960" spans="19:20">
      <c r="S1007960" s="33"/>
      <c r="T1007960" s="33"/>
    </row>
    <row r="1007977" spans="19:20">
      <c r="S1007977" s="33"/>
      <c r="T1007977" s="33"/>
    </row>
    <row r="1007994" spans="19:20">
      <c r="S1007994" s="33"/>
      <c r="T1007994" s="33"/>
    </row>
    <row r="1008011" spans="19:20">
      <c r="S1008011" s="33"/>
      <c r="T1008011" s="33"/>
    </row>
    <row r="1008028" spans="19:20">
      <c r="S1008028" s="33"/>
      <c r="T1008028" s="33"/>
    </row>
    <row r="1008045" spans="19:20">
      <c r="S1008045" s="33"/>
      <c r="T1008045" s="33"/>
    </row>
    <row r="1008062" spans="19:20">
      <c r="S1008062" s="33"/>
      <c r="T1008062" s="33"/>
    </row>
    <row r="1008079" spans="19:20">
      <c r="S1008079" s="33"/>
      <c r="T1008079" s="33"/>
    </row>
    <row r="1008096" spans="19:20">
      <c r="S1008096" s="33"/>
      <c r="T1008096" s="33"/>
    </row>
    <row r="1008113" spans="19:20">
      <c r="S1008113" s="33"/>
      <c r="T1008113" s="33"/>
    </row>
    <row r="1008130" spans="19:20">
      <c r="S1008130" s="33"/>
      <c r="T1008130" s="33"/>
    </row>
    <row r="1008147" spans="19:20">
      <c r="S1008147" s="33"/>
      <c r="T1008147" s="33"/>
    </row>
    <row r="1008164" spans="19:20">
      <c r="S1008164" s="33"/>
      <c r="T1008164" s="33"/>
    </row>
    <row r="1008181" spans="19:20">
      <c r="S1008181" s="33"/>
      <c r="T1008181" s="33"/>
    </row>
    <row r="1008198" spans="19:20">
      <c r="S1008198" s="33"/>
      <c r="T1008198" s="33"/>
    </row>
    <row r="1008215" spans="19:20">
      <c r="S1008215" s="33"/>
      <c r="T1008215" s="33"/>
    </row>
    <row r="1008232" spans="19:20">
      <c r="S1008232" s="33"/>
      <c r="T1008232" s="33"/>
    </row>
    <row r="1008249" spans="19:20">
      <c r="S1008249" s="33"/>
      <c r="T1008249" s="33"/>
    </row>
    <row r="1008266" spans="19:20">
      <c r="S1008266" s="33"/>
      <c r="T1008266" s="33"/>
    </row>
    <row r="1008283" spans="19:20">
      <c r="S1008283" s="33"/>
      <c r="T1008283" s="33"/>
    </row>
    <row r="1008300" spans="19:20">
      <c r="S1008300" s="33"/>
      <c r="T1008300" s="33"/>
    </row>
    <row r="1008317" spans="19:20">
      <c r="S1008317" s="33"/>
      <c r="T1008317" s="33"/>
    </row>
    <row r="1008334" spans="19:20">
      <c r="S1008334" s="33"/>
      <c r="T1008334" s="33"/>
    </row>
    <row r="1008351" spans="19:20">
      <c r="S1008351" s="33"/>
      <c r="T1008351" s="33"/>
    </row>
    <row r="1008368" spans="19:20">
      <c r="S1008368" s="33"/>
      <c r="T1008368" s="33"/>
    </row>
    <row r="1008385" spans="19:20">
      <c r="S1008385" s="33"/>
      <c r="T1008385" s="33"/>
    </row>
    <row r="1008402" spans="19:20">
      <c r="S1008402" s="33"/>
      <c r="T1008402" s="33"/>
    </row>
    <row r="1008419" spans="19:20">
      <c r="S1008419" s="33"/>
      <c r="T1008419" s="33"/>
    </row>
    <row r="1008436" spans="19:20">
      <c r="S1008436" s="33"/>
      <c r="T1008436" s="33"/>
    </row>
    <row r="1008453" spans="19:20">
      <c r="S1008453" s="33"/>
      <c r="T1008453" s="33"/>
    </row>
    <row r="1008470" spans="19:20">
      <c r="S1008470" s="33"/>
      <c r="T1008470" s="33"/>
    </row>
    <row r="1008487" spans="19:20">
      <c r="S1008487" s="33"/>
      <c r="T1008487" s="33"/>
    </row>
    <row r="1008504" spans="19:20">
      <c r="S1008504" s="33"/>
      <c r="T1008504" s="33"/>
    </row>
    <row r="1008521" spans="19:20">
      <c r="S1008521" s="33"/>
      <c r="T1008521" s="33"/>
    </row>
    <row r="1008538" spans="19:20">
      <c r="S1008538" s="33"/>
      <c r="T1008538" s="33"/>
    </row>
    <row r="1008555" spans="19:20">
      <c r="S1008555" s="33"/>
      <c r="T1008555" s="33"/>
    </row>
    <row r="1008572" spans="19:20">
      <c r="S1008572" s="33"/>
      <c r="T1008572" s="33"/>
    </row>
    <row r="1008589" spans="19:20">
      <c r="S1008589" s="33"/>
      <c r="T1008589" s="33"/>
    </row>
    <row r="1008606" spans="19:20">
      <c r="S1008606" s="33"/>
      <c r="T1008606" s="33"/>
    </row>
    <row r="1008623" spans="19:20">
      <c r="S1008623" s="33"/>
      <c r="T1008623" s="33"/>
    </row>
    <row r="1008640" spans="19:20">
      <c r="S1008640" s="33"/>
      <c r="T1008640" s="33"/>
    </row>
    <row r="1008657" spans="19:20">
      <c r="S1008657" s="33"/>
      <c r="T1008657" s="33"/>
    </row>
    <row r="1008674" spans="19:20">
      <c r="S1008674" s="33"/>
      <c r="T1008674" s="33"/>
    </row>
    <row r="1008691" spans="19:20">
      <c r="S1008691" s="33"/>
      <c r="T1008691" s="33"/>
    </row>
    <row r="1008708" spans="19:20">
      <c r="S1008708" s="33"/>
      <c r="T1008708" s="33"/>
    </row>
    <row r="1008725" spans="19:20">
      <c r="S1008725" s="33"/>
      <c r="T1008725" s="33"/>
    </row>
    <row r="1008742" spans="19:20">
      <c r="S1008742" s="33"/>
      <c r="T1008742" s="33"/>
    </row>
    <row r="1008759" spans="19:20">
      <c r="S1008759" s="33"/>
      <c r="T1008759" s="33"/>
    </row>
    <row r="1008776" spans="19:20">
      <c r="S1008776" s="33"/>
      <c r="T1008776" s="33"/>
    </row>
    <row r="1008793" spans="19:20">
      <c r="S1008793" s="33"/>
      <c r="T1008793" s="33"/>
    </row>
    <row r="1008810" spans="19:20">
      <c r="S1008810" s="33"/>
      <c r="T1008810" s="33"/>
    </row>
    <row r="1008827" spans="19:20">
      <c r="S1008827" s="33"/>
      <c r="T1008827" s="33"/>
    </row>
    <row r="1008844" spans="19:20">
      <c r="S1008844" s="33"/>
      <c r="T1008844" s="33"/>
    </row>
    <row r="1008861" spans="19:20">
      <c r="S1008861" s="33"/>
      <c r="T1008861" s="33"/>
    </row>
    <row r="1008878" spans="19:20">
      <c r="S1008878" s="33"/>
      <c r="T1008878" s="33"/>
    </row>
    <row r="1008895" spans="19:20">
      <c r="S1008895" s="33"/>
      <c r="T1008895" s="33"/>
    </row>
    <row r="1008912" spans="19:20">
      <c r="S1008912" s="33"/>
      <c r="T1008912" s="33"/>
    </row>
    <row r="1008929" spans="19:20">
      <c r="S1008929" s="33"/>
      <c r="T1008929" s="33"/>
    </row>
    <row r="1008946" spans="19:20">
      <c r="S1008946" s="33"/>
      <c r="T1008946" s="33"/>
    </row>
    <row r="1008963" spans="19:20">
      <c r="S1008963" s="33"/>
      <c r="T1008963" s="33"/>
    </row>
    <row r="1008980" spans="19:20">
      <c r="S1008980" s="33"/>
      <c r="T1008980" s="33"/>
    </row>
    <row r="1008997" spans="19:20">
      <c r="S1008997" s="33"/>
      <c r="T1008997" s="33"/>
    </row>
    <row r="1009014" spans="19:20">
      <c r="S1009014" s="33"/>
      <c r="T1009014" s="33"/>
    </row>
    <row r="1009031" spans="19:20">
      <c r="S1009031" s="33"/>
      <c r="T1009031" s="33"/>
    </row>
    <row r="1009048" spans="19:20">
      <c r="S1009048" s="33"/>
      <c r="T1009048" s="33"/>
    </row>
    <row r="1009065" spans="19:20">
      <c r="S1009065" s="33"/>
      <c r="T1009065" s="33"/>
    </row>
    <row r="1009082" spans="19:20">
      <c r="S1009082" s="33"/>
      <c r="T1009082" s="33"/>
    </row>
    <row r="1009099" spans="19:20">
      <c r="S1009099" s="33"/>
      <c r="T1009099" s="33"/>
    </row>
    <row r="1009116" spans="19:20">
      <c r="S1009116" s="33"/>
      <c r="T1009116" s="33"/>
    </row>
    <row r="1009133" spans="19:20">
      <c r="S1009133" s="33"/>
      <c r="T1009133" s="33"/>
    </row>
    <row r="1009150" spans="19:20">
      <c r="S1009150" s="33"/>
      <c r="T1009150" s="33"/>
    </row>
    <row r="1009167" spans="19:20">
      <c r="S1009167" s="33"/>
      <c r="T1009167" s="33"/>
    </row>
    <row r="1009184" spans="19:20">
      <c r="S1009184" s="33"/>
      <c r="T1009184" s="33"/>
    </row>
    <row r="1009201" spans="19:20">
      <c r="S1009201" s="33"/>
      <c r="T1009201" s="33"/>
    </row>
    <row r="1009218" spans="19:20">
      <c r="S1009218" s="33"/>
      <c r="T1009218" s="33"/>
    </row>
    <row r="1009235" spans="19:20">
      <c r="S1009235" s="33"/>
      <c r="T1009235" s="33"/>
    </row>
    <row r="1009252" spans="19:20">
      <c r="S1009252" s="33"/>
      <c r="T1009252" s="33"/>
    </row>
    <row r="1009269" spans="19:20">
      <c r="S1009269" s="33"/>
      <c r="T1009269" s="33"/>
    </row>
    <row r="1009286" spans="19:20">
      <c r="S1009286" s="33"/>
      <c r="T1009286" s="33"/>
    </row>
    <row r="1009303" spans="19:20">
      <c r="S1009303" s="33"/>
      <c r="T1009303" s="33"/>
    </row>
    <row r="1009320" spans="19:20">
      <c r="S1009320" s="33"/>
      <c r="T1009320" s="33"/>
    </row>
    <row r="1009337" spans="19:20">
      <c r="S1009337" s="33"/>
      <c r="T1009337" s="33"/>
    </row>
    <row r="1009354" spans="19:20">
      <c r="S1009354" s="33"/>
      <c r="T1009354" s="33"/>
    </row>
    <row r="1009371" spans="19:20">
      <c r="S1009371" s="33"/>
      <c r="T1009371" s="33"/>
    </row>
    <row r="1009388" spans="19:20">
      <c r="S1009388" s="33"/>
      <c r="T1009388" s="33"/>
    </row>
    <row r="1009405" spans="19:20">
      <c r="S1009405" s="33"/>
      <c r="T1009405" s="33"/>
    </row>
    <row r="1009422" spans="19:20">
      <c r="S1009422" s="33"/>
      <c r="T1009422" s="33"/>
    </row>
    <row r="1009439" spans="19:20">
      <c r="S1009439" s="33"/>
      <c r="T1009439" s="33"/>
    </row>
    <row r="1009456" spans="19:20">
      <c r="S1009456" s="33"/>
      <c r="T1009456" s="33"/>
    </row>
    <row r="1009473" spans="19:20">
      <c r="S1009473" s="33"/>
      <c r="T1009473" s="33"/>
    </row>
    <row r="1009490" spans="19:20">
      <c r="S1009490" s="33"/>
      <c r="T1009490" s="33"/>
    </row>
    <row r="1009507" spans="19:20">
      <c r="S1009507" s="33"/>
      <c r="T1009507" s="33"/>
    </row>
    <row r="1009524" spans="19:20">
      <c r="S1009524" s="33"/>
      <c r="T1009524" s="33"/>
    </row>
    <row r="1009541" spans="19:20">
      <c r="S1009541" s="33"/>
      <c r="T1009541" s="33"/>
    </row>
    <row r="1009558" spans="19:20">
      <c r="S1009558" s="33"/>
      <c r="T1009558" s="33"/>
    </row>
    <row r="1009575" spans="19:20">
      <c r="S1009575" s="33"/>
      <c r="T1009575" s="33"/>
    </row>
    <row r="1009592" spans="19:20">
      <c r="S1009592" s="33"/>
      <c r="T1009592" s="33"/>
    </row>
    <row r="1009609" spans="19:20">
      <c r="S1009609" s="33"/>
      <c r="T1009609" s="33"/>
    </row>
    <row r="1009626" spans="19:20">
      <c r="S1009626" s="33"/>
      <c r="T1009626" s="33"/>
    </row>
    <row r="1009643" spans="19:20">
      <c r="S1009643" s="33"/>
      <c r="T1009643" s="33"/>
    </row>
    <row r="1009660" spans="19:20">
      <c r="S1009660" s="33"/>
      <c r="T1009660" s="33"/>
    </row>
    <row r="1009677" spans="19:20">
      <c r="S1009677" s="33"/>
      <c r="T1009677" s="33"/>
    </row>
    <row r="1009694" spans="19:20">
      <c r="S1009694" s="33"/>
      <c r="T1009694" s="33"/>
    </row>
    <row r="1009711" spans="19:20">
      <c r="S1009711" s="33"/>
      <c r="T1009711" s="33"/>
    </row>
    <row r="1009728" spans="19:20">
      <c r="S1009728" s="33"/>
      <c r="T1009728" s="33"/>
    </row>
    <row r="1009745" spans="19:20">
      <c r="S1009745" s="33"/>
      <c r="T1009745" s="33"/>
    </row>
    <row r="1009762" spans="19:20">
      <c r="S1009762" s="33"/>
      <c r="T1009762" s="33"/>
    </row>
    <row r="1009779" spans="19:20">
      <c r="S1009779" s="33"/>
      <c r="T1009779" s="33"/>
    </row>
    <row r="1009796" spans="19:20">
      <c r="S1009796" s="33"/>
      <c r="T1009796" s="33"/>
    </row>
    <row r="1009813" spans="19:20">
      <c r="S1009813" s="33"/>
      <c r="T1009813" s="33"/>
    </row>
    <row r="1009830" spans="19:20">
      <c r="S1009830" s="33"/>
      <c r="T1009830" s="33"/>
    </row>
    <row r="1009847" spans="19:20">
      <c r="S1009847" s="33"/>
      <c r="T1009847" s="33"/>
    </row>
    <row r="1009864" spans="19:20">
      <c r="S1009864" s="33"/>
      <c r="T1009864" s="33"/>
    </row>
    <row r="1009881" spans="19:20">
      <c r="S1009881" s="33"/>
      <c r="T1009881" s="33"/>
    </row>
    <row r="1009898" spans="19:20">
      <c r="S1009898" s="33"/>
      <c r="T1009898" s="33"/>
    </row>
    <row r="1009915" spans="19:20">
      <c r="S1009915" s="33"/>
      <c r="T1009915" s="33"/>
    </row>
    <row r="1009932" spans="19:20">
      <c r="S1009932" s="33"/>
      <c r="T1009932" s="33"/>
    </row>
    <row r="1009949" spans="19:20">
      <c r="S1009949" s="33"/>
      <c r="T1009949" s="33"/>
    </row>
    <row r="1009966" spans="19:20">
      <c r="S1009966" s="33"/>
      <c r="T1009966" s="33"/>
    </row>
    <row r="1009983" spans="19:20">
      <c r="S1009983" s="33"/>
      <c r="T1009983" s="33"/>
    </row>
    <row r="1010000" spans="19:20">
      <c r="S1010000" s="33"/>
      <c r="T1010000" s="33"/>
    </row>
    <row r="1010017" spans="19:20">
      <c r="S1010017" s="33"/>
      <c r="T1010017" s="33"/>
    </row>
    <row r="1010034" spans="19:20">
      <c r="S1010034" s="33"/>
      <c r="T1010034" s="33"/>
    </row>
    <row r="1010051" spans="19:20">
      <c r="S1010051" s="33"/>
      <c r="T1010051" s="33"/>
    </row>
    <row r="1010068" spans="19:20">
      <c r="S1010068" s="33"/>
      <c r="T1010068" s="33"/>
    </row>
    <row r="1010085" spans="19:20">
      <c r="S1010085" s="33"/>
      <c r="T1010085" s="33"/>
    </row>
    <row r="1010102" spans="19:20">
      <c r="S1010102" s="33"/>
      <c r="T1010102" s="33"/>
    </row>
    <row r="1010119" spans="19:20">
      <c r="S1010119" s="33"/>
      <c r="T1010119" s="33"/>
    </row>
    <row r="1010136" spans="19:20">
      <c r="S1010136" s="33"/>
      <c r="T1010136" s="33"/>
    </row>
    <row r="1010153" spans="19:20">
      <c r="S1010153" s="33"/>
      <c r="T1010153" s="33"/>
    </row>
    <row r="1010170" spans="19:20">
      <c r="S1010170" s="33"/>
      <c r="T1010170" s="33"/>
    </row>
    <row r="1010187" spans="19:20">
      <c r="S1010187" s="33"/>
      <c r="T1010187" s="33"/>
    </row>
    <row r="1010204" spans="19:20">
      <c r="S1010204" s="33"/>
      <c r="T1010204" s="33"/>
    </row>
    <row r="1010221" spans="19:20">
      <c r="S1010221" s="33"/>
      <c r="T1010221" s="33"/>
    </row>
    <row r="1010238" spans="19:20">
      <c r="S1010238" s="33"/>
      <c r="T1010238" s="33"/>
    </row>
    <row r="1010255" spans="19:20">
      <c r="S1010255" s="33"/>
      <c r="T1010255" s="33"/>
    </row>
    <row r="1010272" spans="19:20">
      <c r="S1010272" s="33"/>
      <c r="T1010272" s="33"/>
    </row>
    <row r="1010289" spans="19:20">
      <c r="S1010289" s="33"/>
      <c r="T1010289" s="33"/>
    </row>
    <row r="1010306" spans="19:20">
      <c r="S1010306" s="33"/>
      <c r="T1010306" s="33"/>
    </row>
    <row r="1010323" spans="19:20">
      <c r="S1010323" s="33"/>
      <c r="T1010323" s="33"/>
    </row>
    <row r="1010340" spans="19:20">
      <c r="S1010340" s="33"/>
      <c r="T1010340" s="33"/>
    </row>
    <row r="1010357" spans="19:20">
      <c r="S1010357" s="33"/>
      <c r="T1010357" s="33"/>
    </row>
    <row r="1010374" spans="19:20">
      <c r="S1010374" s="33"/>
      <c r="T1010374" s="33"/>
    </row>
    <row r="1010391" spans="19:20">
      <c r="S1010391" s="33"/>
      <c r="T1010391" s="33"/>
    </row>
    <row r="1010408" spans="19:20">
      <c r="S1010408" s="33"/>
      <c r="T1010408" s="33"/>
    </row>
    <row r="1010425" spans="19:20">
      <c r="S1010425" s="33"/>
      <c r="T1010425" s="33"/>
    </row>
    <row r="1010442" spans="19:20">
      <c r="S1010442" s="33"/>
      <c r="T1010442" s="33"/>
    </row>
    <row r="1010459" spans="19:20">
      <c r="S1010459" s="33"/>
      <c r="T1010459" s="33"/>
    </row>
    <row r="1010476" spans="19:20">
      <c r="S1010476" s="33"/>
      <c r="T1010476" s="33"/>
    </row>
    <row r="1010493" spans="19:20">
      <c r="S1010493" s="33"/>
      <c r="T1010493" s="33"/>
    </row>
    <row r="1010510" spans="19:20">
      <c r="S1010510" s="33"/>
      <c r="T1010510" s="33"/>
    </row>
    <row r="1010527" spans="19:20">
      <c r="S1010527" s="33"/>
      <c r="T1010527" s="33"/>
    </row>
    <row r="1010544" spans="19:20">
      <c r="S1010544" s="33"/>
      <c r="T1010544" s="33"/>
    </row>
    <row r="1010561" spans="19:20">
      <c r="S1010561" s="33"/>
      <c r="T1010561" s="33"/>
    </row>
    <row r="1010578" spans="19:20">
      <c r="S1010578" s="33"/>
      <c r="T1010578" s="33"/>
    </row>
    <row r="1010595" spans="19:20">
      <c r="S1010595" s="33"/>
      <c r="T1010595" s="33"/>
    </row>
    <row r="1010612" spans="19:20">
      <c r="S1010612" s="33"/>
      <c r="T1010612" s="33"/>
    </row>
    <row r="1010629" spans="19:20">
      <c r="S1010629" s="33"/>
      <c r="T1010629" s="33"/>
    </row>
    <row r="1010646" spans="19:20">
      <c r="S1010646" s="33"/>
      <c r="T1010646" s="33"/>
    </row>
    <row r="1010663" spans="19:20">
      <c r="S1010663" s="33"/>
      <c r="T1010663" s="33"/>
    </row>
    <row r="1010680" spans="19:20">
      <c r="S1010680" s="33"/>
      <c r="T1010680" s="33"/>
    </row>
    <row r="1010697" spans="19:20">
      <c r="S1010697" s="33"/>
      <c r="T1010697" s="33"/>
    </row>
    <row r="1010714" spans="19:20">
      <c r="S1010714" s="33"/>
      <c r="T1010714" s="33"/>
    </row>
    <row r="1010731" spans="19:20">
      <c r="S1010731" s="33"/>
      <c r="T1010731" s="33"/>
    </row>
    <row r="1010748" spans="19:20">
      <c r="S1010748" s="33"/>
      <c r="T1010748" s="33"/>
    </row>
    <row r="1010765" spans="19:20">
      <c r="S1010765" s="33"/>
      <c r="T1010765" s="33"/>
    </row>
    <row r="1010782" spans="19:20">
      <c r="S1010782" s="33"/>
      <c r="T1010782" s="33"/>
    </row>
    <row r="1010799" spans="19:20">
      <c r="S1010799" s="33"/>
      <c r="T1010799" s="33"/>
    </row>
    <row r="1010816" spans="19:20">
      <c r="S1010816" s="33"/>
      <c r="T1010816" s="33"/>
    </row>
    <row r="1010833" spans="19:20">
      <c r="S1010833" s="33"/>
      <c r="T1010833" s="33"/>
    </row>
    <row r="1010850" spans="19:20">
      <c r="S1010850" s="33"/>
      <c r="T1010850" s="33"/>
    </row>
    <row r="1010867" spans="19:20">
      <c r="S1010867" s="33"/>
      <c r="T1010867" s="33"/>
    </row>
    <row r="1010884" spans="19:20">
      <c r="S1010884" s="33"/>
      <c r="T1010884" s="33"/>
    </row>
    <row r="1010901" spans="19:20">
      <c r="S1010901" s="33"/>
      <c r="T1010901" s="33"/>
    </row>
    <row r="1010918" spans="19:20">
      <c r="S1010918" s="33"/>
      <c r="T1010918" s="33"/>
    </row>
    <row r="1010935" spans="19:20">
      <c r="S1010935" s="33"/>
      <c r="T1010935" s="33"/>
    </row>
    <row r="1010952" spans="19:20">
      <c r="S1010952" s="33"/>
      <c r="T1010952" s="33"/>
    </row>
    <row r="1010969" spans="19:20">
      <c r="S1010969" s="33"/>
      <c r="T1010969" s="33"/>
    </row>
    <row r="1010986" spans="19:20">
      <c r="S1010986" s="33"/>
      <c r="T1010986" s="33"/>
    </row>
    <row r="1011003" spans="19:20">
      <c r="S1011003" s="33"/>
      <c r="T1011003" s="33"/>
    </row>
    <row r="1011020" spans="19:20">
      <c r="S1011020" s="33"/>
      <c r="T1011020" s="33"/>
    </row>
    <row r="1011037" spans="19:20">
      <c r="S1011037" s="33"/>
      <c r="T1011037" s="33"/>
    </row>
    <row r="1011054" spans="19:20">
      <c r="S1011054" s="33"/>
      <c r="T1011054" s="33"/>
    </row>
    <row r="1011071" spans="19:20">
      <c r="S1011071" s="33"/>
      <c r="T1011071" s="33"/>
    </row>
    <row r="1011088" spans="19:20">
      <c r="S1011088" s="33"/>
      <c r="T1011088" s="33"/>
    </row>
    <row r="1011105" spans="19:20">
      <c r="S1011105" s="33"/>
      <c r="T1011105" s="33"/>
    </row>
    <row r="1011122" spans="19:20">
      <c r="S1011122" s="33"/>
      <c r="T1011122" s="33"/>
    </row>
    <row r="1011139" spans="19:20">
      <c r="S1011139" s="33"/>
      <c r="T1011139" s="33"/>
    </row>
    <row r="1011156" spans="19:20">
      <c r="S1011156" s="33"/>
      <c r="T1011156" s="33"/>
    </row>
    <row r="1011173" spans="19:20">
      <c r="S1011173" s="33"/>
      <c r="T1011173" s="33"/>
    </row>
    <row r="1011190" spans="19:20">
      <c r="S1011190" s="33"/>
      <c r="T1011190" s="33"/>
    </row>
    <row r="1011207" spans="19:20">
      <c r="S1011207" s="33"/>
      <c r="T1011207" s="33"/>
    </row>
    <row r="1011224" spans="19:20">
      <c r="S1011224" s="33"/>
      <c r="T1011224" s="33"/>
    </row>
    <row r="1011241" spans="19:20">
      <c r="S1011241" s="33"/>
      <c r="T1011241" s="33"/>
    </row>
    <row r="1011258" spans="19:20">
      <c r="S1011258" s="33"/>
      <c r="T1011258" s="33"/>
    </row>
    <row r="1011275" spans="19:20">
      <c r="S1011275" s="33"/>
      <c r="T1011275" s="33"/>
    </row>
    <row r="1011292" spans="19:20">
      <c r="S1011292" s="33"/>
      <c r="T1011292" s="33"/>
    </row>
    <row r="1011309" spans="19:20">
      <c r="S1011309" s="33"/>
      <c r="T1011309" s="33"/>
    </row>
    <row r="1011326" spans="19:20">
      <c r="S1011326" s="33"/>
      <c r="T1011326" s="33"/>
    </row>
    <row r="1011343" spans="19:20">
      <c r="S1011343" s="33"/>
      <c r="T1011343" s="33"/>
    </row>
    <row r="1011360" spans="19:20">
      <c r="S1011360" s="33"/>
      <c r="T1011360" s="33"/>
    </row>
    <row r="1011377" spans="19:20">
      <c r="S1011377" s="33"/>
      <c r="T1011377" s="33"/>
    </row>
    <row r="1011394" spans="19:20">
      <c r="S1011394" s="33"/>
      <c r="T1011394" s="33"/>
    </row>
    <row r="1011411" spans="19:20">
      <c r="S1011411" s="33"/>
      <c r="T1011411" s="33"/>
    </row>
    <row r="1011428" spans="19:20">
      <c r="S1011428" s="33"/>
      <c r="T1011428" s="33"/>
    </row>
    <row r="1011445" spans="19:20">
      <c r="S1011445" s="33"/>
      <c r="T1011445" s="33"/>
    </row>
    <row r="1011462" spans="19:20">
      <c r="S1011462" s="33"/>
      <c r="T1011462" s="33"/>
    </row>
    <row r="1011479" spans="19:20">
      <c r="S1011479" s="33"/>
      <c r="T1011479" s="33"/>
    </row>
    <row r="1011496" spans="19:20">
      <c r="S1011496" s="33"/>
      <c r="T1011496" s="33"/>
    </row>
    <row r="1011513" spans="19:20">
      <c r="S1011513" s="33"/>
      <c r="T1011513" s="33"/>
    </row>
    <row r="1011530" spans="19:20">
      <c r="S1011530" s="33"/>
      <c r="T1011530" s="33"/>
    </row>
    <row r="1011547" spans="19:20">
      <c r="S1011547" s="33"/>
      <c r="T1011547" s="33"/>
    </row>
    <row r="1011564" spans="19:20">
      <c r="S1011564" s="33"/>
      <c r="T1011564" s="33"/>
    </row>
    <row r="1011581" spans="19:20">
      <c r="S1011581" s="33"/>
      <c r="T1011581" s="33"/>
    </row>
    <row r="1011598" spans="19:20">
      <c r="S1011598" s="33"/>
      <c r="T1011598" s="33"/>
    </row>
    <row r="1011615" spans="19:20">
      <c r="S1011615" s="33"/>
      <c r="T1011615" s="33"/>
    </row>
    <row r="1011632" spans="19:20">
      <c r="S1011632" s="33"/>
      <c r="T1011632" s="33"/>
    </row>
    <row r="1011649" spans="19:20">
      <c r="S1011649" s="33"/>
      <c r="T1011649" s="33"/>
    </row>
    <row r="1011666" spans="19:20">
      <c r="S1011666" s="33"/>
      <c r="T1011666" s="33"/>
    </row>
    <row r="1011683" spans="19:20">
      <c r="S1011683" s="33"/>
      <c r="T1011683" s="33"/>
    </row>
    <row r="1011700" spans="19:20">
      <c r="S1011700" s="33"/>
      <c r="T1011700" s="33"/>
    </row>
    <row r="1011717" spans="19:20">
      <c r="S1011717" s="33"/>
      <c r="T1011717" s="33"/>
    </row>
    <row r="1011734" spans="19:20">
      <c r="S1011734" s="33"/>
      <c r="T1011734" s="33"/>
    </row>
    <row r="1011751" spans="19:20">
      <c r="S1011751" s="33"/>
      <c r="T1011751" s="33"/>
    </row>
    <row r="1011768" spans="19:20">
      <c r="S1011768" s="33"/>
      <c r="T1011768" s="33"/>
    </row>
    <row r="1011785" spans="19:20">
      <c r="S1011785" s="33"/>
      <c r="T1011785" s="33"/>
    </row>
    <row r="1011802" spans="19:20">
      <c r="S1011802" s="33"/>
      <c r="T1011802" s="33"/>
    </row>
    <row r="1011819" spans="19:20">
      <c r="S1011819" s="33"/>
      <c r="T1011819" s="33"/>
    </row>
    <row r="1011836" spans="19:20">
      <c r="S1011836" s="33"/>
      <c r="T1011836" s="33"/>
    </row>
    <row r="1011853" spans="19:20">
      <c r="S1011853" s="33"/>
      <c r="T1011853" s="33"/>
    </row>
    <row r="1011870" spans="19:20">
      <c r="S1011870" s="33"/>
      <c r="T1011870" s="33"/>
    </row>
    <row r="1011887" spans="19:20">
      <c r="S1011887" s="33"/>
      <c r="T1011887" s="33"/>
    </row>
    <row r="1011904" spans="19:20">
      <c r="S1011904" s="33"/>
      <c r="T1011904" s="33"/>
    </row>
    <row r="1011921" spans="19:20">
      <c r="S1011921" s="33"/>
      <c r="T1011921" s="33"/>
    </row>
    <row r="1011938" spans="19:20">
      <c r="S1011938" s="33"/>
      <c r="T1011938" s="33"/>
    </row>
    <row r="1011955" spans="19:20">
      <c r="S1011955" s="33"/>
      <c r="T1011955" s="33"/>
    </row>
    <row r="1011972" spans="19:20">
      <c r="S1011972" s="33"/>
      <c r="T1011972" s="33"/>
    </row>
    <row r="1011989" spans="19:20">
      <c r="S1011989" s="33"/>
      <c r="T1011989" s="33"/>
    </row>
    <row r="1012006" spans="19:20">
      <c r="S1012006" s="33"/>
      <c r="T1012006" s="33"/>
    </row>
    <row r="1012023" spans="19:20">
      <c r="S1012023" s="33"/>
      <c r="T1012023" s="33"/>
    </row>
    <row r="1012040" spans="19:20">
      <c r="S1012040" s="33"/>
      <c r="T1012040" s="33"/>
    </row>
    <row r="1012057" spans="19:20">
      <c r="S1012057" s="33"/>
      <c r="T1012057" s="33"/>
    </row>
    <row r="1012074" spans="19:20">
      <c r="S1012074" s="33"/>
      <c r="T1012074" s="33"/>
    </row>
    <row r="1012091" spans="19:20">
      <c r="S1012091" s="33"/>
      <c r="T1012091" s="33"/>
    </row>
    <row r="1012108" spans="19:20">
      <c r="S1012108" s="33"/>
      <c r="T1012108" s="33"/>
    </row>
    <row r="1012125" spans="19:20">
      <c r="S1012125" s="33"/>
      <c r="T1012125" s="33"/>
    </row>
    <row r="1012142" spans="19:20">
      <c r="S1012142" s="33"/>
      <c r="T1012142" s="33"/>
    </row>
    <row r="1012159" spans="19:20">
      <c r="S1012159" s="33"/>
      <c r="T1012159" s="33"/>
    </row>
    <row r="1012176" spans="19:20">
      <c r="S1012176" s="33"/>
      <c r="T1012176" s="33"/>
    </row>
    <row r="1012193" spans="19:20">
      <c r="S1012193" s="33"/>
      <c r="T1012193" s="33"/>
    </row>
    <row r="1012210" spans="19:20">
      <c r="S1012210" s="33"/>
      <c r="T1012210" s="33"/>
    </row>
    <row r="1012227" spans="19:20">
      <c r="S1012227" s="33"/>
      <c r="T1012227" s="33"/>
    </row>
    <row r="1012244" spans="19:20">
      <c r="S1012244" s="33"/>
      <c r="T1012244" s="33"/>
    </row>
    <row r="1012261" spans="19:20">
      <c r="S1012261" s="33"/>
      <c r="T1012261" s="33"/>
    </row>
    <row r="1012278" spans="19:20">
      <c r="S1012278" s="33"/>
      <c r="T1012278" s="33"/>
    </row>
    <row r="1012295" spans="19:20">
      <c r="S1012295" s="33"/>
      <c r="T1012295" s="33"/>
    </row>
    <row r="1012312" spans="19:20">
      <c r="S1012312" s="33"/>
      <c r="T1012312" s="33"/>
    </row>
    <row r="1012329" spans="19:20">
      <c r="S1012329" s="33"/>
      <c r="T1012329" s="33"/>
    </row>
    <row r="1012346" spans="19:20">
      <c r="S1012346" s="33"/>
      <c r="T1012346" s="33"/>
    </row>
    <row r="1012363" spans="19:20">
      <c r="S1012363" s="33"/>
      <c r="T1012363" s="33"/>
    </row>
    <row r="1012380" spans="19:20">
      <c r="S1012380" s="33"/>
      <c r="T1012380" s="33"/>
    </row>
    <row r="1012397" spans="19:20">
      <c r="S1012397" s="33"/>
      <c r="T1012397" s="33"/>
    </row>
    <row r="1012414" spans="19:20">
      <c r="S1012414" s="33"/>
      <c r="T1012414" s="33"/>
    </row>
    <row r="1012431" spans="19:20">
      <c r="S1012431" s="33"/>
      <c r="T1012431" s="33"/>
    </row>
    <row r="1012448" spans="19:20">
      <c r="S1012448" s="33"/>
      <c r="T1012448" s="33"/>
    </row>
    <row r="1012465" spans="19:20">
      <c r="S1012465" s="33"/>
      <c r="T1012465" s="33"/>
    </row>
    <row r="1012482" spans="19:20">
      <c r="S1012482" s="33"/>
      <c r="T1012482" s="33"/>
    </row>
    <row r="1012499" spans="19:20">
      <c r="S1012499" s="33"/>
      <c r="T1012499" s="33"/>
    </row>
    <row r="1012516" spans="19:20">
      <c r="S1012516" s="33"/>
      <c r="T1012516" s="33"/>
    </row>
    <row r="1012533" spans="19:20">
      <c r="S1012533" s="33"/>
      <c r="T1012533" s="33"/>
    </row>
    <row r="1012550" spans="19:20">
      <c r="S1012550" s="33"/>
      <c r="T1012550" s="33"/>
    </row>
    <row r="1012567" spans="19:20">
      <c r="S1012567" s="33"/>
      <c r="T1012567" s="33"/>
    </row>
    <row r="1012584" spans="19:20">
      <c r="S1012584" s="33"/>
      <c r="T1012584" s="33"/>
    </row>
    <row r="1012601" spans="19:20">
      <c r="S1012601" s="33"/>
      <c r="T1012601" s="33"/>
    </row>
    <row r="1012618" spans="19:20">
      <c r="S1012618" s="33"/>
      <c r="T1012618" s="33"/>
    </row>
    <row r="1012635" spans="19:20">
      <c r="S1012635" s="33"/>
      <c r="T1012635" s="33"/>
    </row>
    <row r="1012652" spans="19:20">
      <c r="S1012652" s="33"/>
      <c r="T1012652" s="33"/>
    </row>
    <row r="1012669" spans="19:20">
      <c r="S1012669" s="33"/>
      <c r="T1012669" s="33"/>
    </row>
    <row r="1012686" spans="19:20">
      <c r="S1012686" s="33"/>
      <c r="T1012686" s="33"/>
    </row>
    <row r="1012703" spans="19:20">
      <c r="S1012703" s="33"/>
      <c r="T1012703" s="33"/>
    </row>
    <row r="1012720" spans="19:20">
      <c r="S1012720" s="33"/>
      <c r="T1012720" s="33"/>
    </row>
    <row r="1012737" spans="19:20">
      <c r="S1012737" s="33"/>
      <c r="T1012737" s="33"/>
    </row>
    <row r="1012754" spans="19:20">
      <c r="S1012754" s="33"/>
      <c r="T1012754" s="33"/>
    </row>
    <row r="1012771" spans="19:20">
      <c r="S1012771" s="33"/>
      <c r="T1012771" s="33"/>
    </row>
    <row r="1012788" spans="19:20">
      <c r="S1012788" s="33"/>
      <c r="T1012788" s="33"/>
    </row>
    <row r="1012805" spans="19:20">
      <c r="S1012805" s="33"/>
      <c r="T1012805" s="33"/>
    </row>
    <row r="1012822" spans="19:20">
      <c r="S1012822" s="33"/>
      <c r="T1012822" s="33"/>
    </row>
    <row r="1012839" spans="19:20">
      <c r="S1012839" s="33"/>
      <c r="T1012839" s="33"/>
    </row>
    <row r="1012856" spans="19:20">
      <c r="S1012856" s="33"/>
      <c r="T1012856" s="33"/>
    </row>
    <row r="1012873" spans="19:20">
      <c r="S1012873" s="33"/>
      <c r="T1012873" s="33"/>
    </row>
    <row r="1012890" spans="19:20">
      <c r="S1012890" s="33"/>
      <c r="T1012890" s="33"/>
    </row>
    <row r="1012907" spans="19:20">
      <c r="S1012907" s="33"/>
      <c r="T1012907" s="33"/>
    </row>
    <row r="1012924" spans="19:20">
      <c r="S1012924" s="33"/>
      <c r="T1012924" s="33"/>
    </row>
    <row r="1012941" spans="19:20">
      <c r="S1012941" s="33"/>
      <c r="T1012941" s="33"/>
    </row>
    <row r="1012958" spans="19:20">
      <c r="S1012958" s="33"/>
      <c r="T1012958" s="33"/>
    </row>
    <row r="1012975" spans="19:20">
      <c r="S1012975" s="33"/>
      <c r="T1012975" s="33"/>
    </row>
    <row r="1012992" spans="19:20">
      <c r="S1012992" s="33"/>
      <c r="T1012992" s="33"/>
    </row>
    <row r="1013009" spans="19:20">
      <c r="S1013009" s="33"/>
      <c r="T1013009" s="33"/>
    </row>
    <row r="1013026" spans="19:20">
      <c r="S1013026" s="33"/>
      <c r="T1013026" s="33"/>
    </row>
    <row r="1013043" spans="19:20">
      <c r="S1013043" s="33"/>
      <c r="T1013043" s="33"/>
    </row>
    <row r="1013060" spans="19:20">
      <c r="S1013060" s="33"/>
      <c r="T1013060" s="33"/>
    </row>
    <row r="1013077" spans="19:20">
      <c r="S1013077" s="33"/>
      <c r="T1013077" s="33"/>
    </row>
    <row r="1013094" spans="19:20">
      <c r="S1013094" s="33"/>
      <c r="T1013094" s="33"/>
    </row>
    <row r="1013111" spans="19:20">
      <c r="S1013111" s="33"/>
      <c r="T1013111" s="33"/>
    </row>
    <row r="1013128" spans="19:20">
      <c r="S1013128" s="33"/>
      <c r="T1013128" s="33"/>
    </row>
    <row r="1013145" spans="19:20">
      <c r="S1013145" s="33"/>
      <c r="T1013145" s="33"/>
    </row>
    <row r="1013162" spans="19:20">
      <c r="S1013162" s="33"/>
      <c r="T1013162" s="33"/>
    </row>
    <row r="1013179" spans="19:20">
      <c r="S1013179" s="33"/>
      <c r="T1013179" s="33"/>
    </row>
    <row r="1013196" spans="19:20">
      <c r="S1013196" s="33"/>
      <c r="T1013196" s="33"/>
    </row>
    <row r="1013213" spans="19:20">
      <c r="S1013213" s="33"/>
      <c r="T1013213" s="33"/>
    </row>
    <row r="1013230" spans="19:20">
      <c r="S1013230" s="33"/>
      <c r="T1013230" s="33"/>
    </row>
    <row r="1013247" spans="19:20">
      <c r="S1013247" s="33"/>
      <c r="T1013247" s="33"/>
    </row>
    <row r="1013264" spans="19:20">
      <c r="S1013264" s="33"/>
      <c r="T1013264" s="33"/>
    </row>
    <row r="1013281" spans="19:20">
      <c r="S1013281" s="33"/>
      <c r="T1013281" s="33"/>
    </row>
    <row r="1013298" spans="19:20">
      <c r="S1013298" s="33"/>
      <c r="T1013298" s="33"/>
    </row>
    <row r="1013315" spans="19:20">
      <c r="S1013315" s="33"/>
      <c r="T1013315" s="33"/>
    </row>
    <row r="1013332" spans="19:20">
      <c r="S1013332" s="33"/>
      <c r="T1013332" s="33"/>
    </row>
    <row r="1013349" spans="19:20">
      <c r="S1013349" s="33"/>
      <c r="T1013349" s="33"/>
    </row>
    <row r="1013366" spans="19:20">
      <c r="S1013366" s="33"/>
      <c r="T1013366" s="33"/>
    </row>
    <row r="1013383" spans="19:20">
      <c r="S1013383" s="33"/>
      <c r="T1013383" s="33"/>
    </row>
    <row r="1013400" spans="19:20">
      <c r="S1013400" s="33"/>
      <c r="T1013400" s="33"/>
    </row>
    <row r="1013417" spans="19:20">
      <c r="S1013417" s="33"/>
      <c r="T1013417" s="33"/>
    </row>
    <row r="1013434" spans="19:20">
      <c r="S1013434" s="33"/>
      <c r="T1013434" s="33"/>
    </row>
    <row r="1013451" spans="19:20">
      <c r="S1013451" s="33"/>
      <c r="T1013451" s="33"/>
    </row>
    <row r="1013468" spans="19:20">
      <c r="S1013468" s="33"/>
      <c r="T1013468" s="33"/>
    </row>
    <row r="1013485" spans="19:20">
      <c r="S1013485" s="33"/>
      <c r="T1013485" s="33"/>
    </row>
    <row r="1013502" spans="19:20">
      <c r="S1013502" s="33"/>
      <c r="T1013502" s="33"/>
    </row>
    <row r="1013519" spans="19:20">
      <c r="S1013519" s="33"/>
      <c r="T1013519" s="33"/>
    </row>
    <row r="1013536" spans="19:20">
      <c r="S1013536" s="33"/>
      <c r="T1013536" s="33"/>
    </row>
    <row r="1013553" spans="19:20">
      <c r="S1013553" s="33"/>
      <c r="T1013553" s="33"/>
    </row>
    <row r="1013570" spans="19:20">
      <c r="S1013570" s="33"/>
      <c r="T1013570" s="33"/>
    </row>
    <row r="1013587" spans="19:20">
      <c r="S1013587" s="33"/>
      <c r="T1013587" s="33"/>
    </row>
    <row r="1013604" spans="19:20">
      <c r="S1013604" s="33"/>
      <c r="T1013604" s="33"/>
    </row>
    <row r="1013621" spans="19:20">
      <c r="S1013621" s="33"/>
      <c r="T1013621" s="33"/>
    </row>
    <row r="1013638" spans="19:20">
      <c r="S1013638" s="33"/>
      <c r="T1013638" s="33"/>
    </row>
    <row r="1013655" spans="19:20">
      <c r="S1013655" s="33"/>
      <c r="T1013655" s="33"/>
    </row>
    <row r="1013672" spans="19:20">
      <c r="S1013672" s="33"/>
      <c r="T1013672" s="33"/>
    </row>
    <row r="1013689" spans="19:20">
      <c r="S1013689" s="33"/>
      <c r="T1013689" s="33"/>
    </row>
    <row r="1013706" spans="19:20">
      <c r="S1013706" s="33"/>
      <c r="T1013706" s="33"/>
    </row>
    <row r="1013723" spans="19:20">
      <c r="S1013723" s="33"/>
      <c r="T1013723" s="33"/>
    </row>
    <row r="1013740" spans="19:20">
      <c r="S1013740" s="33"/>
      <c r="T1013740" s="33"/>
    </row>
    <row r="1013757" spans="19:20">
      <c r="S1013757" s="33"/>
      <c r="T1013757" s="33"/>
    </row>
    <row r="1013774" spans="19:20">
      <c r="S1013774" s="33"/>
      <c r="T1013774" s="33"/>
    </row>
    <row r="1013791" spans="19:20">
      <c r="S1013791" s="33"/>
      <c r="T1013791" s="33"/>
    </row>
    <row r="1013808" spans="19:20">
      <c r="S1013808" s="33"/>
      <c r="T1013808" s="33"/>
    </row>
    <row r="1013825" spans="19:20">
      <c r="S1013825" s="33"/>
      <c r="T1013825" s="33"/>
    </row>
    <row r="1013842" spans="19:20">
      <c r="S1013842" s="33"/>
      <c r="T1013842" s="33"/>
    </row>
    <row r="1013859" spans="19:20">
      <c r="S1013859" s="33"/>
      <c r="T1013859" s="33"/>
    </row>
    <row r="1013876" spans="19:20">
      <c r="S1013876" s="33"/>
      <c r="T1013876" s="33"/>
    </row>
    <row r="1013893" spans="19:20">
      <c r="S1013893" s="33"/>
      <c r="T1013893" s="33"/>
    </row>
    <row r="1013910" spans="19:20">
      <c r="S1013910" s="33"/>
      <c r="T1013910" s="33"/>
    </row>
    <row r="1013927" spans="19:20">
      <c r="S1013927" s="33"/>
      <c r="T1013927" s="33"/>
    </row>
    <row r="1013944" spans="19:20">
      <c r="S1013944" s="33"/>
      <c r="T1013944" s="33"/>
    </row>
    <row r="1013961" spans="19:20">
      <c r="S1013961" s="33"/>
      <c r="T1013961" s="33"/>
    </row>
    <row r="1013978" spans="19:20">
      <c r="S1013978" s="33"/>
      <c r="T1013978" s="33"/>
    </row>
    <row r="1013995" spans="19:20">
      <c r="S1013995" s="33"/>
      <c r="T1013995" s="33"/>
    </row>
    <row r="1014012" spans="19:20">
      <c r="S1014012" s="33"/>
      <c r="T1014012" s="33"/>
    </row>
    <row r="1014029" spans="19:20">
      <c r="S1014029" s="33"/>
      <c r="T1014029" s="33"/>
    </row>
    <row r="1014046" spans="19:20">
      <c r="S1014046" s="33"/>
      <c r="T1014046" s="33"/>
    </row>
    <row r="1014063" spans="19:20">
      <c r="S1014063" s="33"/>
      <c r="T1014063" s="33"/>
    </row>
    <row r="1014080" spans="19:20">
      <c r="S1014080" s="33"/>
      <c r="T1014080" s="33"/>
    </row>
    <row r="1014097" spans="19:20">
      <c r="S1014097" s="33"/>
      <c r="T1014097" s="33"/>
    </row>
    <row r="1014114" spans="19:20">
      <c r="S1014114" s="33"/>
      <c r="T1014114" s="33"/>
    </row>
    <row r="1014131" spans="19:20">
      <c r="S1014131" s="33"/>
      <c r="T1014131" s="33"/>
    </row>
    <row r="1014148" spans="19:20">
      <c r="S1014148" s="33"/>
      <c r="T1014148" s="33"/>
    </row>
    <row r="1014165" spans="19:20">
      <c r="S1014165" s="33"/>
      <c r="T1014165" s="33"/>
    </row>
    <row r="1014182" spans="19:20">
      <c r="S1014182" s="33"/>
      <c r="T1014182" s="33"/>
    </row>
    <row r="1014199" spans="19:20">
      <c r="S1014199" s="33"/>
      <c r="T1014199" s="33"/>
    </row>
    <row r="1014216" spans="19:20">
      <c r="S1014216" s="33"/>
      <c r="T1014216" s="33"/>
    </row>
    <row r="1014233" spans="19:20">
      <c r="S1014233" s="33"/>
      <c r="T1014233" s="33"/>
    </row>
    <row r="1014250" spans="19:20">
      <c r="S1014250" s="33"/>
      <c r="T1014250" s="33"/>
    </row>
    <row r="1014267" spans="19:20">
      <c r="S1014267" s="33"/>
      <c r="T1014267" s="33"/>
    </row>
    <row r="1014284" spans="19:20">
      <c r="S1014284" s="33"/>
      <c r="T1014284" s="33"/>
    </row>
    <row r="1014301" spans="19:20">
      <c r="S1014301" s="33"/>
      <c r="T1014301" s="33"/>
    </row>
    <row r="1014318" spans="19:20">
      <c r="S1014318" s="33"/>
      <c r="T1014318" s="33"/>
    </row>
    <row r="1014335" spans="19:20">
      <c r="S1014335" s="33"/>
      <c r="T1014335" s="33"/>
    </row>
    <row r="1014352" spans="19:20">
      <c r="S1014352" s="33"/>
      <c r="T1014352" s="33"/>
    </row>
    <row r="1014369" spans="19:20">
      <c r="S1014369" s="33"/>
      <c r="T1014369" s="33"/>
    </row>
    <row r="1014386" spans="19:20">
      <c r="S1014386" s="33"/>
      <c r="T1014386" s="33"/>
    </row>
    <row r="1014403" spans="19:20">
      <c r="S1014403" s="33"/>
      <c r="T1014403" s="33"/>
    </row>
    <row r="1014420" spans="19:20">
      <c r="S1014420" s="33"/>
      <c r="T1014420" s="33"/>
    </row>
    <row r="1014437" spans="19:20">
      <c r="S1014437" s="33"/>
      <c r="T1014437" s="33"/>
    </row>
    <row r="1014454" spans="19:20">
      <c r="S1014454" s="33"/>
      <c r="T1014454" s="33"/>
    </row>
    <row r="1014471" spans="19:20">
      <c r="S1014471" s="33"/>
      <c r="T1014471" s="33"/>
    </row>
    <row r="1014488" spans="19:20">
      <c r="S1014488" s="33"/>
      <c r="T1014488" s="33"/>
    </row>
    <row r="1014505" spans="19:20">
      <c r="S1014505" s="33"/>
      <c r="T1014505" s="33"/>
    </row>
    <row r="1014522" spans="19:20">
      <c r="S1014522" s="33"/>
      <c r="T1014522" s="33"/>
    </row>
    <row r="1014539" spans="19:20">
      <c r="S1014539" s="33"/>
      <c r="T1014539" s="33"/>
    </row>
    <row r="1014556" spans="19:20">
      <c r="S1014556" s="33"/>
      <c r="T1014556" s="33"/>
    </row>
    <row r="1014573" spans="19:20">
      <c r="S1014573" s="33"/>
      <c r="T1014573" s="33"/>
    </row>
    <row r="1014590" spans="19:20">
      <c r="S1014590" s="33"/>
      <c r="T1014590" s="33"/>
    </row>
    <row r="1014607" spans="19:20">
      <c r="S1014607" s="33"/>
      <c r="T1014607" s="33"/>
    </row>
    <row r="1014624" spans="19:20">
      <c r="S1014624" s="33"/>
      <c r="T1014624" s="33"/>
    </row>
    <row r="1014641" spans="19:20">
      <c r="S1014641" s="33"/>
      <c r="T1014641" s="33"/>
    </row>
    <row r="1014658" spans="19:20">
      <c r="S1014658" s="33"/>
      <c r="T1014658" s="33"/>
    </row>
    <row r="1014675" spans="19:20">
      <c r="S1014675" s="33"/>
      <c r="T1014675" s="33"/>
    </row>
    <row r="1014692" spans="19:20">
      <c r="S1014692" s="33"/>
      <c r="T1014692" s="33"/>
    </row>
    <row r="1014709" spans="19:20">
      <c r="S1014709" s="33"/>
      <c r="T1014709" s="33"/>
    </row>
    <row r="1014726" spans="19:20">
      <c r="S1014726" s="33"/>
      <c r="T1014726" s="33"/>
    </row>
    <row r="1014743" spans="19:20">
      <c r="S1014743" s="33"/>
      <c r="T1014743" s="33"/>
    </row>
    <row r="1014760" spans="19:20">
      <c r="S1014760" s="33"/>
      <c r="T1014760" s="33"/>
    </row>
    <row r="1014777" spans="19:20">
      <c r="S1014777" s="33"/>
      <c r="T1014777" s="33"/>
    </row>
    <row r="1014794" spans="19:20">
      <c r="S1014794" s="33"/>
      <c r="T1014794" s="33"/>
    </row>
    <row r="1014811" spans="19:20">
      <c r="S1014811" s="33"/>
      <c r="T1014811" s="33"/>
    </row>
    <row r="1014828" spans="19:20">
      <c r="S1014828" s="33"/>
      <c r="T1014828" s="33"/>
    </row>
    <row r="1014845" spans="19:20">
      <c r="S1014845" s="33"/>
      <c r="T1014845" s="33"/>
    </row>
    <row r="1014862" spans="19:20">
      <c r="S1014862" s="33"/>
      <c r="T1014862" s="33"/>
    </row>
    <row r="1014879" spans="19:20">
      <c r="S1014879" s="33"/>
      <c r="T1014879" s="33"/>
    </row>
    <row r="1014896" spans="19:20">
      <c r="S1014896" s="33"/>
      <c r="T1014896" s="33"/>
    </row>
    <row r="1014913" spans="19:20">
      <c r="S1014913" s="33"/>
      <c r="T1014913" s="33"/>
    </row>
    <row r="1014930" spans="19:20">
      <c r="S1014930" s="33"/>
      <c r="T1014930" s="33"/>
    </row>
    <row r="1014947" spans="19:20">
      <c r="S1014947" s="33"/>
      <c r="T1014947" s="33"/>
    </row>
    <row r="1014964" spans="19:20">
      <c r="S1014964" s="33"/>
      <c r="T1014964" s="33"/>
    </row>
    <row r="1014981" spans="19:20">
      <c r="S1014981" s="33"/>
      <c r="T1014981" s="33"/>
    </row>
    <row r="1014998" spans="19:20">
      <c r="S1014998" s="33"/>
      <c r="T1014998" s="33"/>
    </row>
    <row r="1015015" spans="19:20">
      <c r="S1015015" s="33"/>
      <c r="T1015015" s="33"/>
    </row>
    <row r="1015032" spans="19:20">
      <c r="S1015032" s="33"/>
      <c r="T1015032" s="33"/>
    </row>
    <row r="1015049" spans="19:20">
      <c r="S1015049" s="33"/>
      <c r="T1015049" s="33"/>
    </row>
    <row r="1015066" spans="19:20">
      <c r="S1015066" s="33"/>
      <c r="T1015066" s="33"/>
    </row>
    <row r="1015083" spans="19:20">
      <c r="S1015083" s="33"/>
      <c r="T1015083" s="33"/>
    </row>
    <row r="1015100" spans="19:20">
      <c r="S1015100" s="33"/>
      <c r="T1015100" s="33"/>
    </row>
    <row r="1015117" spans="19:20">
      <c r="S1015117" s="33"/>
      <c r="T1015117" s="33"/>
    </row>
    <row r="1015134" spans="19:20">
      <c r="S1015134" s="33"/>
      <c r="T1015134" s="33"/>
    </row>
    <row r="1015151" spans="19:20">
      <c r="S1015151" s="33"/>
      <c r="T1015151" s="33"/>
    </row>
    <row r="1015168" spans="19:20">
      <c r="S1015168" s="33"/>
      <c r="T1015168" s="33"/>
    </row>
    <row r="1015185" spans="19:20">
      <c r="S1015185" s="33"/>
      <c r="T1015185" s="33"/>
    </row>
    <row r="1015202" spans="19:20">
      <c r="S1015202" s="33"/>
      <c r="T1015202" s="33"/>
    </row>
    <row r="1015219" spans="19:20">
      <c r="S1015219" s="33"/>
      <c r="T1015219" s="33"/>
    </row>
    <row r="1015236" spans="19:20">
      <c r="S1015236" s="33"/>
      <c r="T1015236" s="33"/>
    </row>
    <row r="1015253" spans="19:20">
      <c r="S1015253" s="33"/>
      <c r="T1015253" s="33"/>
    </row>
    <row r="1015270" spans="19:20">
      <c r="S1015270" s="33"/>
      <c r="T1015270" s="33"/>
    </row>
    <row r="1015287" spans="19:20">
      <c r="S1015287" s="33"/>
      <c r="T1015287" s="33"/>
    </row>
    <row r="1015304" spans="19:20">
      <c r="S1015304" s="33"/>
      <c r="T1015304" s="33"/>
    </row>
    <row r="1015321" spans="19:20">
      <c r="S1015321" s="33"/>
      <c r="T1015321" s="33"/>
    </row>
    <row r="1015338" spans="19:20">
      <c r="S1015338" s="33"/>
      <c r="T1015338" s="33"/>
    </row>
    <row r="1015355" spans="19:20">
      <c r="S1015355" s="33"/>
      <c r="T1015355" s="33"/>
    </row>
    <row r="1015372" spans="19:20">
      <c r="S1015372" s="33"/>
      <c r="T1015372" s="33"/>
    </row>
    <row r="1015389" spans="19:20">
      <c r="S1015389" s="33"/>
      <c r="T1015389" s="33"/>
    </row>
    <row r="1015406" spans="19:20">
      <c r="S1015406" s="33"/>
      <c r="T1015406" s="33"/>
    </row>
    <row r="1015423" spans="19:20">
      <c r="S1015423" s="33"/>
      <c r="T1015423" s="33"/>
    </row>
    <row r="1015440" spans="19:20">
      <c r="S1015440" s="33"/>
      <c r="T1015440" s="33"/>
    </row>
    <row r="1015457" spans="19:20">
      <c r="S1015457" s="33"/>
      <c r="T1015457" s="33"/>
    </row>
    <row r="1015474" spans="19:20">
      <c r="S1015474" s="33"/>
      <c r="T1015474" s="33"/>
    </row>
    <row r="1015491" spans="19:20">
      <c r="S1015491" s="33"/>
      <c r="T1015491" s="33"/>
    </row>
    <row r="1015508" spans="19:20">
      <c r="S1015508" s="33"/>
      <c r="T1015508" s="33"/>
    </row>
    <row r="1015525" spans="19:20">
      <c r="S1015525" s="33"/>
      <c r="T1015525" s="33"/>
    </row>
    <row r="1015542" spans="19:20">
      <c r="S1015542" s="33"/>
      <c r="T1015542" s="33"/>
    </row>
    <row r="1015559" spans="19:20">
      <c r="S1015559" s="33"/>
      <c r="T1015559" s="33"/>
    </row>
    <row r="1015576" spans="19:20">
      <c r="S1015576" s="33"/>
      <c r="T1015576" s="33"/>
    </row>
    <row r="1015593" spans="19:20">
      <c r="S1015593" s="33"/>
      <c r="T1015593" s="33"/>
    </row>
    <row r="1015610" spans="19:20">
      <c r="S1015610" s="33"/>
      <c r="T1015610" s="33"/>
    </row>
    <row r="1015627" spans="19:20">
      <c r="S1015627" s="33"/>
      <c r="T1015627" s="33"/>
    </row>
    <row r="1015644" spans="19:20">
      <c r="S1015644" s="33"/>
      <c r="T1015644" s="33"/>
    </row>
    <row r="1015661" spans="19:20">
      <c r="S1015661" s="33"/>
      <c r="T1015661" s="33"/>
    </row>
    <row r="1015678" spans="19:20">
      <c r="S1015678" s="33"/>
      <c r="T1015678" s="33"/>
    </row>
    <row r="1015695" spans="19:20">
      <c r="S1015695" s="33"/>
      <c r="T1015695" s="33"/>
    </row>
    <row r="1015712" spans="19:20">
      <c r="S1015712" s="33"/>
      <c r="T1015712" s="33"/>
    </row>
    <row r="1015729" spans="19:20">
      <c r="S1015729" s="33"/>
      <c r="T1015729" s="33"/>
    </row>
    <row r="1015746" spans="19:20">
      <c r="S1015746" s="33"/>
      <c r="T1015746" s="33"/>
    </row>
    <row r="1015763" spans="19:20">
      <c r="S1015763" s="33"/>
      <c r="T1015763" s="33"/>
    </row>
    <row r="1015780" spans="19:20">
      <c r="S1015780" s="33"/>
      <c r="T1015780" s="33"/>
    </row>
    <row r="1015797" spans="19:20">
      <c r="S1015797" s="33"/>
      <c r="T1015797" s="33"/>
    </row>
    <row r="1015814" spans="19:20">
      <c r="S1015814" s="33"/>
      <c r="T1015814" s="33"/>
    </row>
    <row r="1015831" spans="19:20">
      <c r="S1015831" s="33"/>
      <c r="T1015831" s="33"/>
    </row>
    <row r="1015848" spans="19:20">
      <c r="S1015848" s="33"/>
      <c r="T1015848" s="33"/>
    </row>
    <row r="1015865" spans="19:20">
      <c r="S1015865" s="33"/>
      <c r="T1015865" s="33"/>
    </row>
    <row r="1015882" spans="19:20">
      <c r="S1015882" s="33"/>
      <c r="T1015882" s="33"/>
    </row>
    <row r="1015899" spans="19:20">
      <c r="S1015899" s="33"/>
      <c r="T1015899" s="33"/>
    </row>
    <row r="1015916" spans="19:20">
      <c r="S1015916" s="33"/>
      <c r="T1015916" s="33"/>
    </row>
    <row r="1015933" spans="19:20">
      <c r="S1015933" s="33"/>
      <c r="T1015933" s="33"/>
    </row>
    <row r="1015950" spans="19:20">
      <c r="S1015950" s="33"/>
      <c r="T1015950" s="33"/>
    </row>
    <row r="1015967" spans="19:20">
      <c r="S1015967" s="33"/>
      <c r="T1015967" s="33"/>
    </row>
    <row r="1015984" spans="19:20">
      <c r="S1015984" s="33"/>
      <c r="T1015984" s="33"/>
    </row>
    <row r="1016001" spans="19:20">
      <c r="S1016001" s="33"/>
      <c r="T1016001" s="33"/>
    </row>
    <row r="1016018" spans="19:20">
      <c r="S1016018" s="33"/>
      <c r="T1016018" s="33"/>
    </row>
    <row r="1016035" spans="19:20">
      <c r="S1016035" s="33"/>
      <c r="T1016035" s="33"/>
    </row>
    <row r="1016052" spans="19:20">
      <c r="S1016052" s="33"/>
      <c r="T1016052" s="33"/>
    </row>
    <row r="1016069" spans="19:20">
      <c r="S1016069" s="33"/>
      <c r="T1016069" s="33"/>
    </row>
    <row r="1016086" spans="19:20">
      <c r="S1016086" s="33"/>
      <c r="T1016086" s="33"/>
    </row>
    <row r="1016103" spans="19:20">
      <c r="S1016103" s="33"/>
      <c r="T1016103" s="33"/>
    </row>
    <row r="1016120" spans="19:20">
      <c r="S1016120" s="33"/>
      <c r="T1016120" s="33"/>
    </row>
    <row r="1016137" spans="19:20">
      <c r="S1016137" s="33"/>
      <c r="T1016137" s="33"/>
    </row>
    <row r="1016154" spans="19:20">
      <c r="S1016154" s="33"/>
      <c r="T1016154" s="33"/>
    </row>
    <row r="1016171" spans="19:20">
      <c r="S1016171" s="33"/>
      <c r="T1016171" s="33"/>
    </row>
    <row r="1016188" spans="19:20">
      <c r="S1016188" s="33"/>
      <c r="T1016188" s="33"/>
    </row>
    <row r="1016205" spans="19:20">
      <c r="S1016205" s="33"/>
      <c r="T1016205" s="33"/>
    </row>
    <row r="1016222" spans="19:20">
      <c r="S1016222" s="33"/>
      <c r="T1016222" s="33"/>
    </row>
    <row r="1016239" spans="19:20">
      <c r="S1016239" s="33"/>
      <c r="T1016239" s="33"/>
    </row>
    <row r="1016256" spans="19:20">
      <c r="S1016256" s="33"/>
      <c r="T1016256" s="33"/>
    </row>
    <row r="1016273" spans="19:20">
      <c r="S1016273" s="33"/>
      <c r="T1016273" s="33"/>
    </row>
    <row r="1016290" spans="19:20">
      <c r="S1016290" s="33"/>
      <c r="T1016290" s="33"/>
    </row>
    <row r="1016307" spans="19:20">
      <c r="S1016307" s="33"/>
      <c r="T1016307" s="33"/>
    </row>
    <row r="1016324" spans="19:20">
      <c r="S1016324" s="33"/>
      <c r="T1016324" s="33"/>
    </row>
    <row r="1016341" spans="19:20">
      <c r="S1016341" s="33"/>
      <c r="T1016341" s="33"/>
    </row>
    <row r="1016358" spans="19:20">
      <c r="S1016358" s="33"/>
      <c r="T1016358" s="33"/>
    </row>
    <row r="1016375" spans="19:20">
      <c r="S1016375" s="33"/>
      <c r="T1016375" s="33"/>
    </row>
    <row r="1016392" spans="19:20">
      <c r="S1016392" s="33"/>
      <c r="T1016392" s="33"/>
    </row>
    <row r="1016409" spans="19:20">
      <c r="S1016409" s="33"/>
      <c r="T1016409" s="33"/>
    </row>
    <row r="1016426" spans="19:20">
      <c r="S1016426" s="33"/>
      <c r="T1016426" s="33"/>
    </row>
    <row r="1016443" spans="19:20">
      <c r="S1016443" s="33"/>
      <c r="T1016443" s="33"/>
    </row>
    <row r="1016460" spans="19:20">
      <c r="S1016460" s="33"/>
      <c r="T1016460" s="33"/>
    </row>
    <row r="1016477" spans="19:20">
      <c r="S1016477" s="33"/>
      <c r="T1016477" s="33"/>
    </row>
    <row r="1016494" spans="19:20">
      <c r="S1016494" s="33"/>
      <c r="T1016494" s="33"/>
    </row>
    <row r="1016511" spans="19:20">
      <c r="S1016511" s="33"/>
      <c r="T1016511" s="33"/>
    </row>
    <row r="1016528" spans="19:20">
      <c r="S1016528" s="33"/>
      <c r="T1016528" s="33"/>
    </row>
    <row r="1016545" spans="19:20">
      <c r="S1016545" s="33"/>
      <c r="T1016545" s="33"/>
    </row>
    <row r="1016562" spans="19:20">
      <c r="S1016562" s="33"/>
      <c r="T1016562" s="33"/>
    </row>
    <row r="1016579" spans="19:20">
      <c r="S1016579" s="33"/>
      <c r="T1016579" s="33"/>
    </row>
    <row r="1016596" spans="19:20">
      <c r="S1016596" s="33"/>
      <c r="T1016596" s="33"/>
    </row>
    <row r="1016613" spans="19:20">
      <c r="S1016613" s="33"/>
      <c r="T1016613" s="33"/>
    </row>
    <row r="1016630" spans="19:20">
      <c r="S1016630" s="33"/>
      <c r="T1016630" s="33"/>
    </row>
    <row r="1016647" spans="19:20">
      <c r="S1016647" s="33"/>
      <c r="T1016647" s="33"/>
    </row>
    <row r="1016664" spans="19:20">
      <c r="S1016664" s="33"/>
      <c r="T1016664" s="33"/>
    </row>
    <row r="1016681" spans="19:20">
      <c r="S1016681" s="33"/>
      <c r="T1016681" s="33"/>
    </row>
    <row r="1016698" spans="19:20">
      <c r="S1016698" s="33"/>
      <c r="T1016698" s="33"/>
    </row>
    <row r="1016715" spans="19:20">
      <c r="S1016715" s="33"/>
      <c r="T1016715" s="33"/>
    </row>
    <row r="1016732" spans="19:20">
      <c r="S1016732" s="33"/>
      <c r="T1016732" s="33"/>
    </row>
    <row r="1016749" spans="19:20">
      <c r="S1016749" s="33"/>
      <c r="T1016749" s="33"/>
    </row>
    <row r="1016766" spans="19:20">
      <c r="S1016766" s="33"/>
      <c r="T1016766" s="33"/>
    </row>
    <row r="1016783" spans="19:20">
      <c r="S1016783" s="33"/>
      <c r="T1016783" s="33"/>
    </row>
    <row r="1016800" spans="19:20">
      <c r="S1016800" s="33"/>
      <c r="T1016800" s="33"/>
    </row>
    <row r="1016817" spans="19:20">
      <c r="S1016817" s="33"/>
      <c r="T1016817" s="33"/>
    </row>
    <row r="1016834" spans="19:20">
      <c r="S1016834" s="33"/>
      <c r="T1016834" s="33"/>
    </row>
    <row r="1016851" spans="19:20">
      <c r="S1016851" s="33"/>
      <c r="T1016851" s="33"/>
    </row>
    <row r="1016868" spans="19:20">
      <c r="S1016868" s="33"/>
      <c r="T1016868" s="33"/>
    </row>
    <row r="1016885" spans="19:20">
      <c r="S1016885" s="33"/>
      <c r="T1016885" s="33"/>
    </row>
    <row r="1016902" spans="19:20">
      <c r="S1016902" s="33"/>
      <c r="T1016902" s="33"/>
    </row>
    <row r="1016919" spans="19:20">
      <c r="S1016919" s="33"/>
      <c r="T1016919" s="33"/>
    </row>
    <row r="1016936" spans="19:20">
      <c r="S1016936" s="33"/>
      <c r="T1016936" s="33"/>
    </row>
    <row r="1016953" spans="19:20">
      <c r="S1016953" s="33"/>
      <c r="T1016953" s="33"/>
    </row>
    <row r="1016970" spans="19:20">
      <c r="S1016970" s="33"/>
      <c r="T1016970" s="33"/>
    </row>
    <row r="1016987" spans="19:20">
      <c r="S1016987" s="33"/>
      <c r="T1016987" s="33"/>
    </row>
    <row r="1017004" spans="19:20">
      <c r="S1017004" s="33"/>
      <c r="T1017004" s="33"/>
    </row>
    <row r="1017021" spans="19:20">
      <c r="S1017021" s="33"/>
      <c r="T1017021" s="33"/>
    </row>
    <row r="1017038" spans="19:20">
      <c r="S1017038" s="33"/>
      <c r="T1017038" s="33"/>
    </row>
    <row r="1017055" spans="19:20">
      <c r="S1017055" s="33"/>
      <c r="T1017055" s="33"/>
    </row>
    <row r="1017072" spans="19:20">
      <c r="S1017072" s="33"/>
      <c r="T1017072" s="33"/>
    </row>
    <row r="1017089" spans="19:20">
      <c r="S1017089" s="33"/>
      <c r="T1017089" s="33"/>
    </row>
    <row r="1017106" spans="19:20">
      <c r="S1017106" s="33"/>
      <c r="T1017106" s="33"/>
    </row>
    <row r="1017123" spans="19:20">
      <c r="S1017123" s="33"/>
      <c r="T1017123" s="33"/>
    </row>
    <row r="1017140" spans="19:20">
      <c r="S1017140" s="33"/>
      <c r="T1017140" s="33"/>
    </row>
    <row r="1017157" spans="19:20">
      <c r="S1017157" s="33"/>
      <c r="T1017157" s="33"/>
    </row>
    <row r="1017174" spans="19:20">
      <c r="S1017174" s="33"/>
      <c r="T1017174" s="33"/>
    </row>
    <row r="1017191" spans="19:20">
      <c r="S1017191" s="33"/>
      <c r="T1017191" s="33"/>
    </row>
    <row r="1017208" spans="19:20">
      <c r="S1017208" s="33"/>
      <c r="T1017208" s="33"/>
    </row>
    <row r="1017225" spans="19:20">
      <c r="S1017225" s="33"/>
      <c r="T1017225" s="33"/>
    </row>
    <row r="1017242" spans="19:20">
      <c r="S1017242" s="33"/>
      <c r="T1017242" s="33"/>
    </row>
    <row r="1017259" spans="19:20">
      <c r="S1017259" s="33"/>
      <c r="T1017259" s="33"/>
    </row>
    <row r="1017276" spans="19:20">
      <c r="S1017276" s="33"/>
      <c r="T1017276" s="33"/>
    </row>
    <row r="1017293" spans="19:20">
      <c r="S1017293" s="33"/>
      <c r="T1017293" s="33"/>
    </row>
    <row r="1017310" spans="19:20">
      <c r="S1017310" s="33"/>
      <c r="T1017310" s="33"/>
    </row>
    <row r="1017327" spans="19:20">
      <c r="S1017327" s="33"/>
      <c r="T1017327" s="33"/>
    </row>
    <row r="1017344" spans="19:20">
      <c r="S1017344" s="33"/>
      <c r="T1017344" s="33"/>
    </row>
    <row r="1017361" spans="19:20">
      <c r="S1017361" s="33"/>
      <c r="T1017361" s="33"/>
    </row>
    <row r="1017378" spans="19:20">
      <c r="S1017378" s="33"/>
      <c r="T1017378" s="33"/>
    </row>
    <row r="1017395" spans="19:20">
      <c r="S1017395" s="33"/>
      <c r="T1017395" s="33"/>
    </row>
    <row r="1017412" spans="19:20">
      <c r="S1017412" s="33"/>
      <c r="T1017412" s="33"/>
    </row>
    <row r="1017429" spans="19:20">
      <c r="S1017429" s="33"/>
      <c r="T1017429" s="33"/>
    </row>
    <row r="1017446" spans="19:20">
      <c r="S1017446" s="33"/>
      <c r="T1017446" s="33"/>
    </row>
    <row r="1017463" spans="19:20">
      <c r="S1017463" s="33"/>
      <c r="T1017463" s="33"/>
    </row>
    <row r="1017480" spans="19:20">
      <c r="S1017480" s="33"/>
      <c r="T1017480" s="33"/>
    </row>
    <row r="1017497" spans="19:20">
      <c r="S1017497" s="33"/>
      <c r="T1017497" s="33"/>
    </row>
    <row r="1017514" spans="19:20">
      <c r="S1017514" s="33"/>
      <c r="T1017514" s="33"/>
    </row>
    <row r="1017531" spans="19:20">
      <c r="S1017531" s="33"/>
      <c r="T1017531" s="33"/>
    </row>
    <row r="1017548" spans="19:20">
      <c r="S1017548" s="33"/>
      <c r="T1017548" s="33"/>
    </row>
    <row r="1017565" spans="19:20">
      <c r="S1017565" s="33"/>
      <c r="T1017565" s="33"/>
    </row>
    <row r="1017582" spans="19:20">
      <c r="S1017582" s="33"/>
      <c r="T1017582" s="33"/>
    </row>
    <row r="1017599" spans="19:20">
      <c r="S1017599" s="33"/>
      <c r="T1017599" s="33"/>
    </row>
    <row r="1017616" spans="19:20">
      <c r="S1017616" s="33"/>
      <c r="T1017616" s="33"/>
    </row>
    <row r="1017633" spans="19:20">
      <c r="S1017633" s="33"/>
      <c r="T1017633" s="33"/>
    </row>
    <row r="1017650" spans="19:20">
      <c r="S1017650" s="33"/>
      <c r="T1017650" s="33"/>
    </row>
    <row r="1017667" spans="19:20">
      <c r="S1017667" s="33"/>
      <c r="T1017667" s="33"/>
    </row>
    <row r="1017684" spans="19:20">
      <c r="S1017684" s="33"/>
      <c r="T1017684" s="33"/>
    </row>
    <row r="1017701" spans="19:20">
      <c r="S1017701" s="33"/>
      <c r="T1017701" s="33"/>
    </row>
    <row r="1017718" spans="19:20">
      <c r="S1017718" s="33"/>
      <c r="T1017718" s="33"/>
    </row>
    <row r="1017735" spans="19:20">
      <c r="S1017735" s="33"/>
      <c r="T1017735" s="33"/>
    </row>
    <row r="1017752" spans="19:20">
      <c r="S1017752" s="33"/>
      <c r="T1017752" s="33"/>
    </row>
    <row r="1017769" spans="19:20">
      <c r="S1017769" s="33"/>
      <c r="T1017769" s="33"/>
    </row>
    <row r="1017786" spans="19:20">
      <c r="S1017786" s="33"/>
      <c r="T1017786" s="33"/>
    </row>
    <row r="1017803" spans="19:20">
      <c r="S1017803" s="33"/>
      <c r="T1017803" s="33"/>
    </row>
    <row r="1017820" spans="19:20">
      <c r="S1017820" s="33"/>
      <c r="T1017820" s="33"/>
    </row>
    <row r="1017837" spans="19:20">
      <c r="S1017837" s="33"/>
      <c r="T1017837" s="33"/>
    </row>
    <row r="1017854" spans="19:20">
      <c r="S1017854" s="33"/>
      <c r="T1017854" s="33"/>
    </row>
    <row r="1017871" spans="19:20">
      <c r="S1017871" s="33"/>
      <c r="T1017871" s="33"/>
    </row>
    <row r="1017888" spans="19:20">
      <c r="S1017888" s="33"/>
      <c r="T1017888" s="33"/>
    </row>
    <row r="1017905" spans="19:20">
      <c r="S1017905" s="33"/>
      <c r="T1017905" s="33"/>
    </row>
    <row r="1017922" spans="19:20">
      <c r="S1017922" s="33"/>
      <c r="T1017922" s="33"/>
    </row>
    <row r="1017939" spans="19:20">
      <c r="S1017939" s="33"/>
      <c r="T1017939" s="33"/>
    </row>
    <row r="1017956" spans="19:20">
      <c r="S1017956" s="33"/>
      <c r="T1017956" s="33"/>
    </row>
    <row r="1017973" spans="19:20">
      <c r="S1017973" s="33"/>
      <c r="T1017973" s="33"/>
    </row>
    <row r="1017990" spans="19:20">
      <c r="S1017990" s="33"/>
      <c r="T1017990" s="33"/>
    </row>
    <row r="1018007" spans="19:20">
      <c r="S1018007" s="33"/>
      <c r="T1018007" s="33"/>
    </row>
    <row r="1018024" spans="19:20">
      <c r="S1018024" s="33"/>
      <c r="T1018024" s="33"/>
    </row>
    <row r="1018041" spans="19:20">
      <c r="S1018041" s="33"/>
      <c r="T1018041" s="33"/>
    </row>
    <row r="1018058" spans="19:20">
      <c r="S1018058" s="33"/>
      <c r="T1018058" s="33"/>
    </row>
    <row r="1018075" spans="19:20">
      <c r="S1018075" s="33"/>
      <c r="T1018075" s="33"/>
    </row>
    <row r="1018092" spans="19:20">
      <c r="S1018092" s="33"/>
      <c r="T1018092" s="33"/>
    </row>
    <row r="1018109" spans="19:20">
      <c r="S1018109" s="33"/>
      <c r="T1018109" s="33"/>
    </row>
    <row r="1018126" spans="19:20">
      <c r="S1018126" s="33"/>
      <c r="T1018126" s="33"/>
    </row>
    <row r="1018143" spans="19:20">
      <c r="S1018143" s="33"/>
      <c r="T1018143" s="33"/>
    </row>
    <row r="1018160" spans="19:20">
      <c r="S1018160" s="33"/>
      <c r="T1018160" s="33"/>
    </row>
    <row r="1018177" spans="19:20">
      <c r="S1018177" s="33"/>
      <c r="T1018177" s="33"/>
    </row>
    <row r="1018194" spans="19:20">
      <c r="S1018194" s="33"/>
      <c r="T1018194" s="33"/>
    </row>
    <row r="1018211" spans="19:20">
      <c r="S1018211" s="33"/>
      <c r="T1018211" s="33"/>
    </row>
    <row r="1018228" spans="19:20">
      <c r="S1018228" s="33"/>
      <c r="T1018228" s="33"/>
    </row>
    <row r="1018245" spans="19:20">
      <c r="S1018245" s="33"/>
      <c r="T1018245" s="33"/>
    </row>
    <row r="1018262" spans="19:20">
      <c r="S1018262" s="33"/>
      <c r="T1018262" s="33"/>
    </row>
    <row r="1018279" spans="19:20">
      <c r="S1018279" s="33"/>
      <c r="T1018279" s="33"/>
    </row>
    <row r="1018296" spans="19:20">
      <c r="S1018296" s="33"/>
      <c r="T1018296" s="33"/>
    </row>
    <row r="1018313" spans="19:20">
      <c r="S1018313" s="33"/>
      <c r="T1018313" s="33"/>
    </row>
    <row r="1018330" spans="19:20">
      <c r="S1018330" s="33"/>
      <c r="T1018330" s="33"/>
    </row>
    <row r="1018347" spans="19:20">
      <c r="S1018347" s="33"/>
      <c r="T1018347" s="33"/>
    </row>
    <row r="1018364" spans="19:20">
      <c r="S1018364" s="33"/>
      <c r="T1018364" s="33"/>
    </row>
    <row r="1018381" spans="19:20">
      <c r="S1018381" s="33"/>
      <c r="T1018381" s="33"/>
    </row>
    <row r="1018398" spans="19:20">
      <c r="S1018398" s="33"/>
      <c r="T1018398" s="33"/>
    </row>
    <row r="1018415" spans="19:20">
      <c r="S1018415" s="33"/>
      <c r="T1018415" s="33"/>
    </row>
    <row r="1018432" spans="19:20">
      <c r="S1018432" s="33"/>
      <c r="T1018432" s="33"/>
    </row>
    <row r="1018449" spans="19:20">
      <c r="S1018449" s="33"/>
      <c r="T1018449" s="33"/>
    </row>
    <row r="1018466" spans="19:20">
      <c r="S1018466" s="33"/>
      <c r="T1018466" s="33"/>
    </row>
    <row r="1018483" spans="19:20">
      <c r="S1018483" s="33"/>
      <c r="T1018483" s="33"/>
    </row>
    <row r="1018500" spans="19:20">
      <c r="S1018500" s="33"/>
      <c r="T1018500" s="33"/>
    </row>
    <row r="1018517" spans="19:20">
      <c r="S1018517" s="33"/>
      <c r="T1018517" s="33"/>
    </row>
    <row r="1018534" spans="19:20">
      <c r="S1018534" s="33"/>
      <c r="T1018534" s="33"/>
    </row>
    <row r="1018551" spans="19:20">
      <c r="S1018551" s="33"/>
      <c r="T1018551" s="33"/>
    </row>
    <row r="1018568" spans="19:20">
      <c r="S1018568" s="33"/>
      <c r="T1018568" s="33"/>
    </row>
    <row r="1018585" spans="19:20">
      <c r="S1018585" s="33"/>
      <c r="T1018585" s="33"/>
    </row>
    <row r="1018602" spans="19:20">
      <c r="S1018602" s="33"/>
      <c r="T1018602" s="33"/>
    </row>
    <row r="1018619" spans="19:20">
      <c r="S1018619" s="33"/>
      <c r="T1018619" s="33"/>
    </row>
    <row r="1018636" spans="19:20">
      <c r="S1018636" s="33"/>
      <c r="T1018636" s="33"/>
    </row>
    <row r="1018653" spans="19:20">
      <c r="S1018653" s="33"/>
      <c r="T1018653" s="33"/>
    </row>
    <row r="1018670" spans="19:20">
      <c r="S1018670" s="33"/>
      <c r="T1018670" s="33"/>
    </row>
    <row r="1018687" spans="19:20">
      <c r="S1018687" s="33"/>
      <c r="T1018687" s="33"/>
    </row>
    <row r="1018704" spans="19:20">
      <c r="S1018704" s="33"/>
      <c r="T1018704" s="33"/>
    </row>
    <row r="1018721" spans="19:20">
      <c r="S1018721" s="33"/>
      <c r="T1018721" s="33"/>
    </row>
    <row r="1018738" spans="19:20">
      <c r="S1018738" s="33"/>
      <c r="T1018738" s="33"/>
    </row>
    <row r="1018755" spans="19:20">
      <c r="S1018755" s="33"/>
      <c r="T1018755" s="33"/>
    </row>
    <row r="1018772" spans="19:20">
      <c r="S1018772" s="33"/>
      <c r="T1018772" s="33"/>
    </row>
    <row r="1018789" spans="19:20">
      <c r="S1018789" s="33"/>
      <c r="T1018789" s="33"/>
    </row>
    <row r="1018806" spans="19:20">
      <c r="S1018806" s="33"/>
      <c r="T1018806" s="33"/>
    </row>
    <row r="1018823" spans="19:20">
      <c r="S1018823" s="33"/>
      <c r="T1018823" s="33"/>
    </row>
    <row r="1018840" spans="19:20">
      <c r="S1018840" s="33"/>
      <c r="T1018840" s="33"/>
    </row>
    <row r="1018857" spans="19:20">
      <c r="S1018857" s="33"/>
      <c r="T1018857" s="33"/>
    </row>
    <row r="1018874" spans="19:20">
      <c r="S1018874" s="33"/>
      <c r="T1018874" s="33"/>
    </row>
    <row r="1018891" spans="19:20">
      <c r="S1018891" s="33"/>
      <c r="T1018891" s="33"/>
    </row>
    <row r="1018908" spans="19:20">
      <c r="S1018908" s="33"/>
      <c r="T1018908" s="33"/>
    </row>
    <row r="1018925" spans="19:20">
      <c r="S1018925" s="33"/>
      <c r="T1018925" s="33"/>
    </row>
    <row r="1018942" spans="19:20">
      <c r="S1018942" s="33"/>
      <c r="T1018942" s="33"/>
    </row>
    <row r="1018959" spans="19:20">
      <c r="S1018959" s="33"/>
      <c r="T1018959" s="33"/>
    </row>
    <row r="1018976" spans="19:20">
      <c r="S1018976" s="33"/>
      <c r="T1018976" s="33"/>
    </row>
    <row r="1018993" spans="19:20">
      <c r="S1018993" s="33"/>
      <c r="T1018993" s="33"/>
    </row>
    <row r="1019010" spans="19:20">
      <c r="S1019010" s="33"/>
      <c r="T1019010" s="33"/>
    </row>
    <row r="1019027" spans="19:20">
      <c r="S1019027" s="33"/>
      <c r="T1019027" s="33"/>
    </row>
    <row r="1019044" spans="19:20">
      <c r="S1019044" s="33"/>
      <c r="T1019044" s="33"/>
    </row>
    <row r="1019061" spans="19:20">
      <c r="S1019061" s="33"/>
      <c r="T1019061" s="33"/>
    </row>
    <row r="1019078" spans="19:20">
      <c r="S1019078" s="33"/>
      <c r="T1019078" s="33"/>
    </row>
    <row r="1019095" spans="19:20">
      <c r="S1019095" s="33"/>
      <c r="T1019095" s="33"/>
    </row>
    <row r="1019112" spans="19:20">
      <c r="S1019112" s="33"/>
      <c r="T1019112" s="33"/>
    </row>
    <row r="1019129" spans="19:20">
      <c r="S1019129" s="33"/>
      <c r="T1019129" s="33"/>
    </row>
    <row r="1019146" spans="19:20">
      <c r="S1019146" s="33"/>
      <c r="T1019146" s="33"/>
    </row>
    <row r="1019163" spans="19:20">
      <c r="S1019163" s="33"/>
      <c r="T1019163" s="33"/>
    </row>
    <row r="1019180" spans="19:20">
      <c r="S1019180" s="33"/>
      <c r="T1019180" s="33"/>
    </row>
    <row r="1019197" spans="19:20">
      <c r="S1019197" s="33"/>
      <c r="T1019197" s="33"/>
    </row>
    <row r="1019214" spans="19:20">
      <c r="S1019214" s="33"/>
      <c r="T1019214" s="33"/>
    </row>
    <row r="1019231" spans="19:20">
      <c r="S1019231" s="33"/>
      <c r="T1019231" s="33"/>
    </row>
    <row r="1019248" spans="19:20">
      <c r="S1019248" s="33"/>
      <c r="T1019248" s="33"/>
    </row>
    <row r="1019265" spans="19:20">
      <c r="S1019265" s="33"/>
      <c r="T1019265" s="33"/>
    </row>
    <row r="1019282" spans="19:20">
      <c r="S1019282" s="33"/>
      <c r="T1019282" s="33"/>
    </row>
    <row r="1019299" spans="19:20">
      <c r="S1019299" s="33"/>
      <c r="T1019299" s="33"/>
    </row>
    <row r="1019316" spans="19:20">
      <c r="S1019316" s="33"/>
      <c r="T1019316" s="33"/>
    </row>
    <row r="1019333" spans="19:20">
      <c r="S1019333" s="33"/>
      <c r="T1019333" s="33"/>
    </row>
    <row r="1019350" spans="19:20">
      <c r="S1019350" s="33"/>
      <c r="T1019350" s="33"/>
    </row>
    <row r="1019367" spans="19:20">
      <c r="S1019367" s="33"/>
      <c r="T1019367" s="33"/>
    </row>
    <row r="1019384" spans="19:20">
      <c r="S1019384" s="33"/>
      <c r="T1019384" s="33"/>
    </row>
    <row r="1019401" spans="19:20">
      <c r="S1019401" s="33"/>
      <c r="T1019401" s="33"/>
    </row>
    <row r="1019418" spans="19:20">
      <c r="S1019418" s="33"/>
      <c r="T1019418" s="33"/>
    </row>
    <row r="1019435" spans="19:20">
      <c r="S1019435" s="33"/>
      <c r="T1019435" s="33"/>
    </row>
    <row r="1019452" spans="19:20">
      <c r="S1019452" s="33"/>
      <c r="T1019452" s="33"/>
    </row>
    <row r="1019469" spans="19:20">
      <c r="S1019469" s="33"/>
      <c r="T1019469" s="33"/>
    </row>
    <row r="1019486" spans="19:20">
      <c r="S1019486" s="33"/>
      <c r="T1019486" s="33"/>
    </row>
    <row r="1019503" spans="19:20">
      <c r="S1019503" s="33"/>
      <c r="T1019503" s="33"/>
    </row>
    <row r="1019520" spans="19:20">
      <c r="S1019520" s="33"/>
      <c r="T1019520" s="33"/>
    </row>
    <row r="1019537" spans="19:20">
      <c r="S1019537" s="33"/>
      <c r="T1019537" s="33"/>
    </row>
    <row r="1019554" spans="19:20">
      <c r="S1019554" s="33"/>
      <c r="T1019554" s="33"/>
    </row>
    <row r="1019571" spans="19:20">
      <c r="S1019571" s="33"/>
      <c r="T1019571" s="33"/>
    </row>
    <row r="1019588" spans="19:20">
      <c r="S1019588" s="33"/>
      <c r="T1019588" s="33"/>
    </row>
    <row r="1019605" spans="19:20">
      <c r="S1019605" s="33"/>
      <c r="T1019605" s="33"/>
    </row>
    <row r="1019622" spans="19:20">
      <c r="S1019622" s="33"/>
      <c r="T1019622" s="33"/>
    </row>
    <row r="1019639" spans="19:20">
      <c r="S1019639" s="33"/>
      <c r="T1019639" s="33"/>
    </row>
    <row r="1019656" spans="19:20">
      <c r="S1019656" s="33"/>
      <c r="T1019656" s="33"/>
    </row>
    <row r="1019673" spans="19:20">
      <c r="S1019673" s="33"/>
      <c r="T1019673" s="33"/>
    </row>
    <row r="1019690" spans="19:20">
      <c r="S1019690" s="33"/>
      <c r="T1019690" s="33"/>
    </row>
    <row r="1019707" spans="19:20">
      <c r="S1019707" s="33"/>
      <c r="T1019707" s="33"/>
    </row>
    <row r="1019724" spans="19:20">
      <c r="S1019724" s="33"/>
      <c r="T1019724" s="33"/>
    </row>
    <row r="1019741" spans="19:20">
      <c r="S1019741" s="33"/>
      <c r="T1019741" s="33"/>
    </row>
    <row r="1019758" spans="19:20">
      <c r="S1019758" s="33"/>
      <c r="T1019758" s="33"/>
    </row>
    <row r="1019775" spans="19:20">
      <c r="S1019775" s="33"/>
      <c r="T1019775" s="33"/>
    </row>
    <row r="1019792" spans="19:20">
      <c r="S1019792" s="33"/>
      <c r="T1019792" s="33"/>
    </row>
    <row r="1019809" spans="19:20">
      <c r="S1019809" s="33"/>
      <c r="T1019809" s="33"/>
    </row>
    <row r="1019826" spans="19:20">
      <c r="S1019826" s="33"/>
      <c r="T1019826" s="33"/>
    </row>
    <row r="1019843" spans="19:20">
      <c r="S1019843" s="33"/>
      <c r="T1019843" s="33"/>
    </row>
    <row r="1019860" spans="19:20">
      <c r="S1019860" s="33"/>
      <c r="T1019860" s="33"/>
    </row>
    <row r="1019877" spans="19:20">
      <c r="S1019877" s="33"/>
      <c r="T1019877" s="33"/>
    </row>
    <row r="1019894" spans="19:20">
      <c r="S1019894" s="33"/>
      <c r="T1019894" s="33"/>
    </row>
    <row r="1019911" spans="19:20">
      <c r="S1019911" s="33"/>
      <c r="T1019911" s="33"/>
    </row>
    <row r="1019928" spans="19:20">
      <c r="S1019928" s="33"/>
      <c r="T1019928" s="33"/>
    </row>
    <row r="1019945" spans="19:20">
      <c r="S1019945" s="33"/>
      <c r="T1019945" s="33"/>
    </row>
    <row r="1019962" spans="19:20">
      <c r="S1019962" s="33"/>
      <c r="T1019962" s="33"/>
    </row>
    <row r="1019979" spans="19:20">
      <c r="S1019979" s="33"/>
      <c r="T1019979" s="33"/>
    </row>
    <row r="1019996" spans="19:20">
      <c r="S1019996" s="33"/>
      <c r="T1019996" s="33"/>
    </row>
    <row r="1020013" spans="19:20">
      <c r="S1020013" s="33"/>
      <c r="T1020013" s="33"/>
    </row>
    <row r="1020030" spans="19:20">
      <c r="S1020030" s="33"/>
      <c r="T1020030" s="33"/>
    </row>
    <row r="1020047" spans="19:20">
      <c r="S1020047" s="33"/>
      <c r="T1020047" s="33"/>
    </row>
    <row r="1020064" spans="19:20">
      <c r="S1020064" s="33"/>
      <c r="T1020064" s="33"/>
    </row>
    <row r="1020081" spans="19:20">
      <c r="S1020081" s="33"/>
      <c r="T1020081" s="33"/>
    </row>
    <row r="1020098" spans="19:20">
      <c r="S1020098" s="33"/>
      <c r="T1020098" s="33"/>
    </row>
    <row r="1020115" spans="19:20">
      <c r="S1020115" s="33"/>
      <c r="T1020115" s="33"/>
    </row>
    <row r="1020132" spans="19:20">
      <c r="S1020132" s="33"/>
      <c r="T1020132" s="33"/>
    </row>
    <row r="1020149" spans="19:20">
      <c r="S1020149" s="33"/>
      <c r="T1020149" s="33"/>
    </row>
    <row r="1020166" spans="19:20">
      <c r="S1020166" s="33"/>
      <c r="T1020166" s="33"/>
    </row>
    <row r="1020183" spans="19:20">
      <c r="S1020183" s="33"/>
      <c r="T1020183" s="33"/>
    </row>
    <row r="1020200" spans="19:20">
      <c r="S1020200" s="33"/>
      <c r="T1020200" s="33"/>
    </row>
    <row r="1020217" spans="19:20">
      <c r="S1020217" s="33"/>
      <c r="T1020217" s="33"/>
    </row>
    <row r="1020234" spans="19:20">
      <c r="S1020234" s="33"/>
      <c r="T1020234" s="33"/>
    </row>
    <row r="1020251" spans="19:20">
      <c r="S1020251" s="33"/>
      <c r="T1020251" s="33"/>
    </row>
    <row r="1020268" spans="19:20">
      <c r="S1020268" s="33"/>
      <c r="T1020268" s="33"/>
    </row>
    <row r="1020285" spans="19:20">
      <c r="S1020285" s="33"/>
      <c r="T1020285" s="33"/>
    </row>
    <row r="1020302" spans="19:20">
      <c r="S1020302" s="33"/>
      <c r="T1020302" s="33"/>
    </row>
    <row r="1020319" spans="19:20">
      <c r="S1020319" s="33"/>
      <c r="T1020319" s="33"/>
    </row>
    <row r="1020336" spans="19:20">
      <c r="S1020336" s="33"/>
      <c r="T1020336" s="33"/>
    </row>
    <row r="1020353" spans="19:20">
      <c r="S1020353" s="33"/>
      <c r="T1020353" s="33"/>
    </row>
    <row r="1020370" spans="19:20">
      <c r="S1020370" s="33"/>
      <c r="T1020370" s="33"/>
    </row>
    <row r="1020387" spans="19:20">
      <c r="S1020387" s="33"/>
      <c r="T1020387" s="33"/>
    </row>
    <row r="1020404" spans="19:20">
      <c r="S1020404" s="33"/>
      <c r="T1020404" s="33"/>
    </row>
    <row r="1020421" spans="19:20">
      <c r="S1020421" s="33"/>
      <c r="T1020421" s="33"/>
    </row>
    <row r="1020438" spans="19:20">
      <c r="S1020438" s="33"/>
      <c r="T1020438" s="33"/>
    </row>
    <row r="1020455" spans="19:20">
      <c r="S1020455" s="33"/>
      <c r="T1020455" s="33"/>
    </row>
    <row r="1020472" spans="19:20">
      <c r="S1020472" s="33"/>
      <c r="T1020472" s="33"/>
    </row>
    <row r="1020489" spans="19:20">
      <c r="S1020489" s="33"/>
      <c r="T1020489" s="33"/>
    </row>
    <row r="1020506" spans="19:20">
      <c r="S1020506" s="33"/>
      <c r="T1020506" s="33"/>
    </row>
    <row r="1020523" spans="19:20">
      <c r="S1020523" s="33"/>
      <c r="T1020523" s="33"/>
    </row>
    <row r="1020540" spans="19:20">
      <c r="S1020540" s="33"/>
      <c r="T1020540" s="33"/>
    </row>
    <row r="1020557" spans="19:20">
      <c r="S1020557" s="33"/>
      <c r="T1020557" s="33"/>
    </row>
    <row r="1020574" spans="19:20">
      <c r="S1020574" s="33"/>
      <c r="T1020574" s="33"/>
    </row>
    <row r="1020591" spans="19:20">
      <c r="S1020591" s="33"/>
      <c r="T1020591" s="33"/>
    </row>
    <row r="1020608" spans="19:20">
      <c r="S1020608" s="33"/>
      <c r="T1020608" s="33"/>
    </row>
    <row r="1020625" spans="19:20">
      <c r="S1020625" s="33"/>
      <c r="T1020625" s="33"/>
    </row>
    <row r="1020642" spans="19:20">
      <c r="S1020642" s="33"/>
      <c r="T1020642" s="33"/>
    </row>
    <row r="1020659" spans="19:20">
      <c r="S1020659" s="33"/>
      <c r="T1020659" s="33"/>
    </row>
    <row r="1020676" spans="19:20">
      <c r="S1020676" s="33"/>
      <c r="T1020676" s="33"/>
    </row>
    <row r="1020693" spans="19:20">
      <c r="S1020693" s="33"/>
      <c r="T1020693" s="33"/>
    </row>
    <row r="1020710" spans="19:20">
      <c r="S1020710" s="33"/>
      <c r="T1020710" s="33"/>
    </row>
    <row r="1020727" spans="19:20">
      <c r="S1020727" s="33"/>
      <c r="T1020727" s="33"/>
    </row>
    <row r="1020744" spans="19:20">
      <c r="S1020744" s="33"/>
      <c r="T1020744" s="33"/>
    </row>
    <row r="1020761" spans="19:20">
      <c r="S1020761" s="33"/>
      <c r="T1020761" s="33"/>
    </row>
    <row r="1020778" spans="19:20">
      <c r="S1020778" s="33"/>
      <c r="T1020778" s="33"/>
    </row>
    <row r="1020795" spans="19:20">
      <c r="S1020795" s="33"/>
      <c r="T1020795" s="33"/>
    </row>
    <row r="1020812" spans="19:20">
      <c r="S1020812" s="33"/>
      <c r="T1020812" s="33"/>
    </row>
    <row r="1020829" spans="19:20">
      <c r="S1020829" s="33"/>
      <c r="T1020829" s="33"/>
    </row>
    <row r="1020846" spans="19:20">
      <c r="S1020846" s="33"/>
      <c r="T1020846" s="33"/>
    </row>
    <row r="1020863" spans="19:20">
      <c r="S1020863" s="33"/>
      <c r="T1020863" s="33"/>
    </row>
    <row r="1020880" spans="19:20">
      <c r="S1020880" s="33"/>
      <c r="T1020880" s="33"/>
    </row>
    <row r="1020897" spans="19:20">
      <c r="S1020897" s="33"/>
      <c r="T1020897" s="33"/>
    </row>
    <row r="1020914" spans="19:20">
      <c r="S1020914" s="33"/>
      <c r="T1020914" s="33"/>
    </row>
    <row r="1020931" spans="19:20">
      <c r="S1020931" s="33"/>
      <c r="T1020931" s="33"/>
    </row>
    <row r="1020948" spans="19:20">
      <c r="S1020948" s="33"/>
      <c r="T1020948" s="33"/>
    </row>
    <row r="1020965" spans="19:20">
      <c r="S1020965" s="33"/>
      <c r="T1020965" s="33"/>
    </row>
    <row r="1020982" spans="19:20">
      <c r="S1020982" s="33"/>
      <c r="T1020982" s="33"/>
    </row>
    <row r="1020999" spans="19:20">
      <c r="S1020999" s="33"/>
      <c r="T1020999" s="33"/>
    </row>
    <row r="1021016" spans="19:20">
      <c r="S1021016" s="33"/>
      <c r="T1021016" s="33"/>
    </row>
    <row r="1021033" spans="19:20">
      <c r="S1021033" s="33"/>
      <c r="T1021033" s="33"/>
    </row>
    <row r="1021050" spans="19:20">
      <c r="S1021050" s="33"/>
      <c r="T1021050" s="33"/>
    </row>
    <row r="1021067" spans="19:20">
      <c r="S1021067" s="33"/>
      <c r="T1021067" s="33"/>
    </row>
    <row r="1021084" spans="19:20">
      <c r="S1021084" s="33"/>
      <c r="T1021084" s="33"/>
    </row>
    <row r="1021101" spans="19:20">
      <c r="S1021101" s="33"/>
      <c r="T1021101" s="33"/>
    </row>
    <row r="1021118" spans="19:20">
      <c r="S1021118" s="33"/>
      <c r="T1021118" s="33"/>
    </row>
    <row r="1021135" spans="19:20">
      <c r="S1021135" s="33"/>
      <c r="T1021135" s="33"/>
    </row>
    <row r="1021152" spans="19:20">
      <c r="S1021152" s="33"/>
      <c r="T1021152" s="33"/>
    </row>
    <row r="1021169" spans="19:20">
      <c r="S1021169" s="33"/>
      <c r="T1021169" s="33"/>
    </row>
    <row r="1021186" spans="19:20">
      <c r="S1021186" s="33"/>
      <c r="T1021186" s="33"/>
    </row>
    <row r="1021203" spans="19:20">
      <c r="S1021203" s="33"/>
      <c r="T1021203" s="33"/>
    </row>
    <row r="1021220" spans="19:20">
      <c r="S1021220" s="33"/>
      <c r="T1021220" s="33"/>
    </row>
    <row r="1021237" spans="19:20">
      <c r="S1021237" s="33"/>
      <c r="T1021237" s="33"/>
    </row>
    <row r="1021254" spans="19:20">
      <c r="S1021254" s="33"/>
      <c r="T1021254" s="33"/>
    </row>
    <row r="1021271" spans="19:20">
      <c r="S1021271" s="33"/>
      <c r="T1021271" s="33"/>
    </row>
    <row r="1021288" spans="19:20">
      <c r="S1021288" s="33"/>
      <c r="T1021288" s="33"/>
    </row>
    <row r="1021305" spans="19:20">
      <c r="S1021305" s="33"/>
      <c r="T1021305" s="33"/>
    </row>
    <row r="1021322" spans="19:20">
      <c r="S1021322" s="33"/>
      <c r="T1021322" s="33"/>
    </row>
    <row r="1021339" spans="19:20">
      <c r="S1021339" s="33"/>
      <c r="T1021339" s="33"/>
    </row>
    <row r="1021356" spans="19:20">
      <c r="S1021356" s="33"/>
      <c r="T1021356" s="33"/>
    </row>
    <row r="1021373" spans="19:20">
      <c r="S1021373" s="33"/>
      <c r="T1021373" s="33"/>
    </row>
    <row r="1021390" spans="19:20">
      <c r="S1021390" s="33"/>
      <c r="T1021390" s="33"/>
    </row>
    <row r="1021407" spans="19:20">
      <c r="S1021407" s="33"/>
      <c r="T1021407" s="33"/>
    </row>
    <row r="1021424" spans="19:20">
      <c r="S1021424" s="33"/>
      <c r="T1021424" s="33"/>
    </row>
    <row r="1021441" spans="19:20">
      <c r="S1021441" s="33"/>
      <c r="T1021441" s="33"/>
    </row>
    <row r="1021458" spans="19:20">
      <c r="S1021458" s="33"/>
      <c r="T1021458" s="33"/>
    </row>
    <row r="1021475" spans="19:20">
      <c r="S1021475" s="33"/>
      <c r="T1021475" s="33"/>
    </row>
    <row r="1021492" spans="19:20">
      <c r="S1021492" s="33"/>
      <c r="T1021492" s="33"/>
    </row>
    <row r="1021509" spans="19:20">
      <c r="S1021509" s="33"/>
      <c r="T1021509" s="33"/>
    </row>
    <row r="1021526" spans="19:20">
      <c r="S1021526" s="33"/>
      <c r="T1021526" s="33"/>
    </row>
    <row r="1021543" spans="19:20">
      <c r="S1021543" s="33"/>
      <c r="T1021543" s="33"/>
    </row>
    <row r="1021560" spans="19:20">
      <c r="S1021560" s="33"/>
      <c r="T1021560" s="33"/>
    </row>
    <row r="1021577" spans="19:20">
      <c r="S1021577" s="33"/>
      <c r="T1021577" s="33"/>
    </row>
    <row r="1021594" spans="19:20">
      <c r="S1021594" s="33"/>
      <c r="T1021594" s="33"/>
    </row>
    <row r="1021611" spans="19:20">
      <c r="S1021611" s="33"/>
      <c r="T1021611" s="33"/>
    </row>
    <row r="1021628" spans="19:20">
      <c r="S1021628" s="33"/>
      <c r="T1021628" s="33"/>
    </row>
    <row r="1021645" spans="19:20">
      <c r="S1021645" s="33"/>
      <c r="T1021645" s="33"/>
    </row>
    <row r="1021662" spans="19:20">
      <c r="S1021662" s="33"/>
      <c r="T1021662" s="33"/>
    </row>
    <row r="1021679" spans="19:20">
      <c r="S1021679" s="33"/>
      <c r="T1021679" s="33"/>
    </row>
    <row r="1021696" spans="19:20">
      <c r="S1021696" s="33"/>
      <c r="T1021696" s="33"/>
    </row>
    <row r="1021713" spans="19:20">
      <c r="S1021713" s="33"/>
      <c r="T1021713" s="33"/>
    </row>
    <row r="1021730" spans="19:20">
      <c r="S1021730" s="33"/>
      <c r="T1021730" s="33"/>
    </row>
    <row r="1021747" spans="19:20">
      <c r="S1021747" s="33"/>
      <c r="T1021747" s="33"/>
    </row>
    <row r="1021764" spans="19:20">
      <c r="S1021764" s="33"/>
      <c r="T1021764" s="33"/>
    </row>
    <row r="1021781" spans="19:20">
      <c r="S1021781" s="33"/>
      <c r="T1021781" s="33"/>
    </row>
    <row r="1021798" spans="19:20">
      <c r="S1021798" s="33"/>
      <c r="T1021798" s="33"/>
    </row>
    <row r="1021815" spans="19:20">
      <c r="S1021815" s="33"/>
      <c r="T1021815" s="33"/>
    </row>
    <row r="1021832" spans="19:20">
      <c r="S1021832" s="33"/>
      <c r="T1021832" s="33"/>
    </row>
    <row r="1021849" spans="19:20">
      <c r="S1021849" s="33"/>
      <c r="T1021849" s="33"/>
    </row>
    <row r="1021866" spans="19:20">
      <c r="S1021866" s="33"/>
      <c r="T1021866" s="33"/>
    </row>
    <row r="1021883" spans="19:20">
      <c r="S1021883" s="33"/>
      <c r="T1021883" s="33"/>
    </row>
    <row r="1021900" spans="19:20">
      <c r="S1021900" s="33"/>
      <c r="T1021900" s="33"/>
    </row>
    <row r="1021917" spans="19:20">
      <c r="S1021917" s="33"/>
      <c r="T1021917" s="33"/>
    </row>
    <row r="1021934" spans="19:20">
      <c r="S1021934" s="33"/>
      <c r="T1021934" s="33"/>
    </row>
    <row r="1021951" spans="19:20">
      <c r="S1021951" s="33"/>
      <c r="T1021951" s="33"/>
    </row>
    <row r="1021968" spans="19:20">
      <c r="S1021968" s="33"/>
      <c r="T1021968" s="33"/>
    </row>
    <row r="1021985" spans="19:20">
      <c r="S1021985" s="33"/>
      <c r="T1021985" s="33"/>
    </row>
    <row r="1022002" spans="19:20">
      <c r="S1022002" s="33"/>
      <c r="T1022002" s="33"/>
    </row>
    <row r="1022019" spans="19:20">
      <c r="S1022019" s="33"/>
      <c r="T1022019" s="33"/>
    </row>
    <row r="1022036" spans="19:20">
      <c r="S1022036" s="33"/>
      <c r="T1022036" s="33"/>
    </row>
    <row r="1022053" spans="19:20">
      <c r="S1022053" s="33"/>
      <c r="T1022053" s="33"/>
    </row>
    <row r="1022070" spans="19:20">
      <c r="S1022070" s="33"/>
      <c r="T1022070" s="33"/>
    </row>
    <row r="1022087" spans="19:20">
      <c r="S1022087" s="33"/>
      <c r="T1022087" s="33"/>
    </row>
    <row r="1022104" spans="19:20">
      <c r="S1022104" s="33"/>
      <c r="T1022104" s="33"/>
    </row>
    <row r="1022121" spans="19:20">
      <c r="S1022121" s="33"/>
      <c r="T1022121" s="33"/>
    </row>
    <row r="1022138" spans="19:20">
      <c r="S1022138" s="33"/>
      <c r="T1022138" s="33"/>
    </row>
    <row r="1022155" spans="19:20">
      <c r="S1022155" s="33"/>
      <c r="T1022155" s="33"/>
    </row>
    <row r="1022172" spans="19:20">
      <c r="S1022172" s="33"/>
      <c r="T1022172" s="33"/>
    </row>
    <row r="1022189" spans="19:20">
      <c r="S1022189" s="33"/>
      <c r="T1022189" s="33"/>
    </row>
    <row r="1022206" spans="19:20">
      <c r="S1022206" s="33"/>
      <c r="T1022206" s="33"/>
    </row>
    <row r="1022223" spans="19:20">
      <c r="S1022223" s="33"/>
      <c r="T1022223" s="33"/>
    </row>
    <row r="1022240" spans="19:20">
      <c r="S1022240" s="33"/>
      <c r="T1022240" s="33"/>
    </row>
    <row r="1022257" spans="19:20">
      <c r="S1022257" s="33"/>
      <c r="T1022257" s="33"/>
    </row>
    <row r="1022274" spans="19:20">
      <c r="S1022274" s="33"/>
      <c r="T1022274" s="33"/>
    </row>
    <row r="1022291" spans="19:20">
      <c r="S1022291" s="33"/>
      <c r="T1022291" s="33"/>
    </row>
    <row r="1022308" spans="19:20">
      <c r="S1022308" s="33"/>
      <c r="T1022308" s="33"/>
    </row>
    <row r="1022325" spans="19:20">
      <c r="S1022325" s="33"/>
      <c r="T1022325" s="33"/>
    </row>
    <row r="1022342" spans="19:20">
      <c r="S1022342" s="33"/>
      <c r="T1022342" s="33"/>
    </row>
    <row r="1022359" spans="19:20">
      <c r="S1022359" s="33"/>
      <c r="T1022359" s="33"/>
    </row>
    <row r="1022376" spans="19:20">
      <c r="S1022376" s="33"/>
      <c r="T1022376" s="33"/>
    </row>
    <row r="1022393" spans="19:20">
      <c r="S1022393" s="33"/>
      <c r="T1022393" s="33"/>
    </row>
    <row r="1022410" spans="19:20">
      <c r="S1022410" s="33"/>
      <c r="T1022410" s="33"/>
    </row>
    <row r="1022427" spans="19:20">
      <c r="S1022427" s="33"/>
      <c r="T1022427" s="33"/>
    </row>
    <row r="1022444" spans="19:20">
      <c r="S1022444" s="33"/>
      <c r="T1022444" s="33"/>
    </row>
    <row r="1022461" spans="19:20">
      <c r="S1022461" s="33"/>
      <c r="T1022461" s="33"/>
    </row>
    <row r="1022478" spans="19:20">
      <c r="S1022478" s="33"/>
      <c r="T1022478" s="33"/>
    </row>
    <row r="1022495" spans="19:20">
      <c r="S1022495" s="33"/>
      <c r="T1022495" s="33"/>
    </row>
    <row r="1022512" spans="19:20">
      <c r="S1022512" s="33"/>
      <c r="T1022512" s="33"/>
    </row>
    <row r="1022529" spans="19:20">
      <c r="S1022529" s="33"/>
      <c r="T1022529" s="33"/>
    </row>
    <row r="1022546" spans="19:20">
      <c r="S1022546" s="33"/>
      <c r="T1022546" s="33"/>
    </row>
    <row r="1022563" spans="19:20">
      <c r="S1022563" s="33"/>
      <c r="T1022563" s="33"/>
    </row>
    <row r="1022580" spans="19:20">
      <c r="S1022580" s="33"/>
      <c r="T1022580" s="33"/>
    </row>
    <row r="1022597" spans="19:20">
      <c r="S1022597" s="33"/>
      <c r="T1022597" s="33"/>
    </row>
    <row r="1022614" spans="19:20">
      <c r="S1022614" s="33"/>
      <c r="T1022614" s="33"/>
    </row>
    <row r="1022631" spans="19:20">
      <c r="S1022631" s="33"/>
      <c r="T1022631" s="33"/>
    </row>
    <row r="1022648" spans="19:20">
      <c r="S1022648" s="33"/>
      <c r="T1022648" s="33"/>
    </row>
    <row r="1022665" spans="19:20">
      <c r="S1022665" s="33"/>
      <c r="T1022665" s="33"/>
    </row>
    <row r="1022682" spans="19:20">
      <c r="S1022682" s="33"/>
      <c r="T1022682" s="33"/>
    </row>
    <row r="1022699" spans="19:20">
      <c r="S1022699" s="33"/>
      <c r="T1022699" s="33"/>
    </row>
    <row r="1022716" spans="19:20">
      <c r="S1022716" s="33"/>
      <c r="T1022716" s="33"/>
    </row>
    <row r="1022733" spans="19:20">
      <c r="S1022733" s="33"/>
      <c r="T1022733" s="33"/>
    </row>
    <row r="1022750" spans="19:20">
      <c r="S1022750" s="33"/>
      <c r="T1022750" s="33"/>
    </row>
    <row r="1022767" spans="19:20">
      <c r="S1022767" s="33"/>
      <c r="T1022767" s="33"/>
    </row>
    <row r="1022784" spans="19:20">
      <c r="S1022784" s="33"/>
      <c r="T1022784" s="33"/>
    </row>
    <row r="1022801" spans="19:20">
      <c r="S1022801" s="33"/>
      <c r="T1022801" s="33"/>
    </row>
    <row r="1022818" spans="19:20">
      <c r="S1022818" s="33"/>
      <c r="T1022818" s="33"/>
    </row>
    <row r="1022835" spans="19:20">
      <c r="S1022835" s="33"/>
      <c r="T1022835" s="33"/>
    </row>
    <row r="1022852" spans="19:20">
      <c r="S1022852" s="33"/>
      <c r="T1022852" s="33"/>
    </row>
    <row r="1022869" spans="19:20">
      <c r="S1022869" s="33"/>
      <c r="T1022869" s="33"/>
    </row>
    <row r="1022886" spans="19:20">
      <c r="S1022886" s="33"/>
      <c r="T1022886" s="33"/>
    </row>
    <row r="1022903" spans="19:20">
      <c r="S1022903" s="33"/>
      <c r="T1022903" s="33"/>
    </row>
    <row r="1022920" spans="19:20">
      <c r="S1022920" s="33"/>
      <c r="T1022920" s="33"/>
    </row>
    <row r="1022937" spans="19:20">
      <c r="S1022937" s="33"/>
      <c r="T1022937" s="33"/>
    </row>
    <row r="1022954" spans="19:20">
      <c r="S1022954" s="33"/>
      <c r="T1022954" s="33"/>
    </row>
    <row r="1022971" spans="19:20">
      <c r="S1022971" s="33"/>
      <c r="T1022971" s="33"/>
    </row>
    <row r="1022988" spans="19:20">
      <c r="S1022988" s="33"/>
      <c r="T1022988" s="33"/>
    </row>
    <row r="1023005" spans="19:20">
      <c r="S1023005" s="33"/>
      <c r="T1023005" s="33"/>
    </row>
    <row r="1023022" spans="19:20">
      <c r="S1023022" s="33"/>
      <c r="T1023022" s="33"/>
    </row>
    <row r="1023039" spans="19:20">
      <c r="S1023039" s="33"/>
      <c r="T1023039" s="33"/>
    </row>
    <row r="1023056" spans="19:20">
      <c r="S1023056" s="33"/>
      <c r="T1023056" s="33"/>
    </row>
    <row r="1023073" spans="19:20">
      <c r="S1023073" s="33"/>
      <c r="T1023073" s="33"/>
    </row>
    <row r="1023090" spans="19:20">
      <c r="S1023090" s="33"/>
      <c r="T1023090" s="33"/>
    </row>
    <row r="1023107" spans="19:20">
      <c r="S1023107" s="33"/>
      <c r="T1023107" s="33"/>
    </row>
    <row r="1023124" spans="19:20">
      <c r="S1023124" s="33"/>
      <c r="T1023124" s="33"/>
    </row>
    <row r="1023141" spans="19:20">
      <c r="S1023141" s="33"/>
      <c r="T1023141" s="33"/>
    </row>
    <row r="1023158" spans="19:20">
      <c r="S1023158" s="33"/>
      <c r="T1023158" s="33"/>
    </row>
    <row r="1023175" spans="19:20">
      <c r="S1023175" s="33"/>
      <c r="T1023175" s="33"/>
    </row>
    <row r="1023192" spans="19:20">
      <c r="S1023192" s="33"/>
      <c r="T1023192" s="33"/>
    </row>
    <row r="1023209" spans="19:20">
      <c r="S1023209" s="33"/>
      <c r="T1023209" s="33"/>
    </row>
    <row r="1023226" spans="19:20">
      <c r="S1023226" s="33"/>
      <c r="T1023226" s="33"/>
    </row>
    <row r="1023243" spans="19:20">
      <c r="S1023243" s="33"/>
      <c r="T1023243" s="33"/>
    </row>
    <row r="1023260" spans="19:20">
      <c r="S1023260" s="33"/>
      <c r="T1023260" s="33"/>
    </row>
    <row r="1023277" spans="19:20">
      <c r="S1023277" s="33"/>
      <c r="T1023277" s="33"/>
    </row>
    <row r="1023294" spans="19:20">
      <c r="S1023294" s="33"/>
      <c r="T1023294" s="33"/>
    </row>
    <row r="1023311" spans="19:20">
      <c r="S1023311" s="33"/>
      <c r="T1023311" s="33"/>
    </row>
    <row r="1023328" spans="19:20">
      <c r="S1023328" s="33"/>
      <c r="T1023328" s="33"/>
    </row>
    <row r="1023345" spans="19:20">
      <c r="S1023345" s="33"/>
      <c r="T1023345" s="33"/>
    </row>
    <row r="1023362" spans="19:20">
      <c r="S1023362" s="33"/>
      <c r="T1023362" s="33"/>
    </row>
    <row r="1023379" spans="19:20">
      <c r="S1023379" s="33"/>
      <c r="T1023379" s="33"/>
    </row>
    <row r="1023396" spans="19:20">
      <c r="S1023396" s="33"/>
      <c r="T1023396" s="33"/>
    </row>
    <row r="1023413" spans="19:20">
      <c r="S1023413" s="33"/>
      <c r="T1023413" s="33"/>
    </row>
    <row r="1023430" spans="19:20">
      <c r="S1023430" s="33"/>
      <c r="T1023430" s="33"/>
    </row>
    <row r="1023447" spans="19:20">
      <c r="S1023447" s="33"/>
      <c r="T1023447" s="33"/>
    </row>
    <row r="1023464" spans="19:20">
      <c r="S1023464" s="33"/>
      <c r="T1023464" s="33"/>
    </row>
    <row r="1023481" spans="19:20">
      <c r="S1023481" s="33"/>
      <c r="T1023481" s="33"/>
    </row>
    <row r="1023498" spans="19:20">
      <c r="S1023498" s="33"/>
      <c r="T1023498" s="33"/>
    </row>
    <row r="1023515" spans="19:20">
      <c r="S1023515" s="33"/>
      <c r="T1023515" s="33"/>
    </row>
    <row r="1023532" spans="19:20">
      <c r="S1023532" s="33"/>
      <c r="T1023532" s="33"/>
    </row>
    <row r="1023549" spans="19:20">
      <c r="S1023549" s="33"/>
      <c r="T1023549" s="33"/>
    </row>
    <row r="1023566" spans="19:20">
      <c r="S1023566" s="33"/>
      <c r="T1023566" s="33"/>
    </row>
    <row r="1023583" spans="19:20">
      <c r="S1023583" s="33"/>
      <c r="T1023583" s="33"/>
    </row>
    <row r="1023600" spans="19:20">
      <c r="S1023600" s="33"/>
      <c r="T1023600" s="33"/>
    </row>
    <row r="1023617" spans="19:20">
      <c r="S1023617" s="33"/>
      <c r="T1023617" s="33"/>
    </row>
    <row r="1023634" spans="19:20">
      <c r="S1023634" s="33"/>
      <c r="T1023634" s="33"/>
    </row>
    <row r="1023651" spans="19:20">
      <c r="S1023651" s="33"/>
      <c r="T1023651" s="33"/>
    </row>
    <row r="1023668" spans="19:20">
      <c r="S1023668" s="33"/>
      <c r="T1023668" s="33"/>
    </row>
    <row r="1023685" spans="19:20">
      <c r="S1023685" s="33"/>
      <c r="T1023685" s="33"/>
    </row>
    <row r="1023702" spans="19:20">
      <c r="S1023702" s="33"/>
      <c r="T1023702" s="33"/>
    </row>
    <row r="1023719" spans="19:20">
      <c r="S1023719" s="33"/>
      <c r="T1023719" s="33"/>
    </row>
    <row r="1023736" spans="19:20">
      <c r="S1023736" s="33"/>
      <c r="T1023736" s="33"/>
    </row>
    <row r="1023753" spans="19:20">
      <c r="S1023753" s="33"/>
      <c r="T1023753" s="33"/>
    </row>
    <row r="1023770" spans="19:20">
      <c r="S1023770" s="33"/>
      <c r="T1023770" s="33"/>
    </row>
    <row r="1023787" spans="19:20">
      <c r="S1023787" s="33"/>
      <c r="T1023787" s="33"/>
    </row>
    <row r="1023804" spans="19:20">
      <c r="S1023804" s="33"/>
      <c r="T1023804" s="33"/>
    </row>
    <row r="1023821" spans="19:20">
      <c r="S1023821" s="33"/>
      <c r="T1023821" s="33"/>
    </row>
    <row r="1023838" spans="19:20">
      <c r="S1023838" s="33"/>
      <c r="T1023838" s="33"/>
    </row>
    <row r="1023855" spans="19:20">
      <c r="S1023855" s="33"/>
      <c r="T1023855" s="33"/>
    </row>
    <row r="1023872" spans="19:20">
      <c r="S1023872" s="33"/>
      <c r="T1023872" s="33"/>
    </row>
    <row r="1023889" spans="19:20">
      <c r="S1023889" s="33"/>
      <c r="T1023889" s="33"/>
    </row>
    <row r="1023906" spans="19:20">
      <c r="S1023906" s="33"/>
      <c r="T1023906" s="33"/>
    </row>
    <row r="1023923" spans="19:20">
      <c r="S1023923" s="33"/>
      <c r="T1023923" s="33"/>
    </row>
    <row r="1023940" spans="19:20">
      <c r="S1023940" s="33"/>
      <c r="T1023940" s="33"/>
    </row>
    <row r="1023957" spans="19:20">
      <c r="S1023957" s="33"/>
      <c r="T1023957" s="33"/>
    </row>
    <row r="1023974" spans="19:20">
      <c r="S1023974" s="33"/>
      <c r="T1023974" s="33"/>
    </row>
    <row r="1023991" spans="19:20">
      <c r="S1023991" s="33"/>
      <c r="T1023991" s="33"/>
    </row>
    <row r="1024008" spans="19:20">
      <c r="S1024008" s="33"/>
      <c r="T1024008" s="33"/>
    </row>
    <row r="1024025" spans="19:20">
      <c r="S1024025" s="33"/>
      <c r="T1024025" s="33"/>
    </row>
    <row r="1024042" spans="19:20">
      <c r="S1024042" s="33"/>
      <c r="T1024042" s="33"/>
    </row>
    <row r="1024059" spans="19:20">
      <c r="S1024059" s="33"/>
      <c r="T1024059" s="33"/>
    </row>
    <row r="1024076" spans="19:20">
      <c r="S1024076" s="33"/>
      <c r="T1024076" s="33"/>
    </row>
    <row r="1024093" spans="19:20">
      <c r="S1024093" s="33"/>
      <c r="T1024093" s="33"/>
    </row>
    <row r="1024110" spans="19:20">
      <c r="S1024110" s="33"/>
      <c r="T1024110" s="33"/>
    </row>
    <row r="1024127" spans="19:20">
      <c r="S1024127" s="33"/>
      <c r="T1024127" s="33"/>
    </row>
    <row r="1024144" spans="19:20">
      <c r="S1024144" s="33"/>
      <c r="T1024144" s="33"/>
    </row>
    <row r="1024161" spans="19:20">
      <c r="S1024161" s="33"/>
      <c r="T1024161" s="33"/>
    </row>
    <row r="1024178" spans="19:20">
      <c r="S1024178" s="33"/>
      <c r="T1024178" s="33"/>
    </row>
    <row r="1024195" spans="19:20">
      <c r="S1024195" s="33"/>
      <c r="T1024195" s="33"/>
    </row>
    <row r="1024212" spans="19:20">
      <c r="S1024212" s="33"/>
      <c r="T1024212" s="33"/>
    </row>
    <row r="1024229" spans="19:20">
      <c r="S1024229" s="33"/>
      <c r="T1024229" s="33"/>
    </row>
    <row r="1024246" spans="19:20">
      <c r="S1024246" s="33"/>
      <c r="T1024246" s="33"/>
    </row>
    <row r="1024263" spans="19:20">
      <c r="S1024263" s="33"/>
      <c r="T1024263" s="33"/>
    </row>
    <row r="1024280" spans="19:20">
      <c r="S1024280" s="33"/>
      <c r="T1024280" s="33"/>
    </row>
    <row r="1024297" spans="19:20">
      <c r="S1024297" s="33"/>
      <c r="T1024297" s="33"/>
    </row>
    <row r="1024314" spans="19:20">
      <c r="S1024314" s="33"/>
      <c r="T1024314" s="33"/>
    </row>
    <row r="1024331" spans="19:20">
      <c r="S1024331" s="33"/>
      <c r="T1024331" s="33"/>
    </row>
    <row r="1024348" spans="19:20">
      <c r="S1024348" s="33"/>
      <c r="T1024348" s="33"/>
    </row>
    <row r="1024365" spans="19:20">
      <c r="S1024365" s="33"/>
      <c r="T1024365" s="33"/>
    </row>
    <row r="1024382" spans="19:20">
      <c r="S1024382" s="33"/>
      <c r="T1024382" s="33"/>
    </row>
    <row r="1024399" spans="19:20">
      <c r="S1024399" s="33"/>
      <c r="T1024399" s="33"/>
    </row>
    <row r="1024416" spans="19:20">
      <c r="S1024416" s="33"/>
      <c r="T1024416" s="33"/>
    </row>
    <row r="1024433" spans="19:20">
      <c r="S1024433" s="33"/>
      <c r="T1024433" s="33"/>
    </row>
    <row r="1024450" spans="19:20">
      <c r="S1024450" s="33"/>
      <c r="T1024450" s="33"/>
    </row>
    <row r="1024467" spans="19:20">
      <c r="S1024467" s="33"/>
      <c r="T1024467" s="33"/>
    </row>
    <row r="1024484" spans="19:20">
      <c r="S1024484" s="33"/>
      <c r="T1024484" s="33"/>
    </row>
    <row r="1024501" spans="19:20">
      <c r="S1024501" s="33"/>
      <c r="T1024501" s="33"/>
    </row>
    <row r="1024518" spans="19:20">
      <c r="S1024518" s="33"/>
      <c r="T1024518" s="33"/>
    </row>
    <row r="1024535" spans="19:20">
      <c r="S1024535" s="33"/>
      <c r="T1024535" s="33"/>
    </row>
    <row r="1024552" spans="19:20">
      <c r="S1024552" s="33"/>
      <c r="T1024552" s="33"/>
    </row>
    <row r="1024569" spans="19:20">
      <c r="S1024569" s="33"/>
      <c r="T1024569" s="33"/>
    </row>
    <row r="1024586" spans="19:20">
      <c r="S1024586" s="33"/>
      <c r="T1024586" s="33"/>
    </row>
    <row r="1024603" spans="19:20">
      <c r="S1024603" s="33"/>
      <c r="T1024603" s="33"/>
    </row>
    <row r="1024620" spans="19:20">
      <c r="S1024620" s="33"/>
      <c r="T1024620" s="33"/>
    </row>
    <row r="1024637" spans="19:20">
      <c r="S1024637" s="33"/>
      <c r="T1024637" s="33"/>
    </row>
    <row r="1024654" spans="19:20">
      <c r="S1024654" s="33"/>
      <c r="T1024654" s="33"/>
    </row>
    <row r="1024671" spans="19:20">
      <c r="S1024671" s="33"/>
      <c r="T1024671" s="33"/>
    </row>
    <row r="1024688" spans="19:20">
      <c r="S1024688" s="33"/>
      <c r="T1024688" s="33"/>
    </row>
    <row r="1024705" spans="19:20">
      <c r="S1024705" s="33"/>
      <c r="T1024705" s="33"/>
    </row>
    <row r="1024722" spans="19:20">
      <c r="S1024722" s="33"/>
      <c r="T1024722" s="33"/>
    </row>
    <row r="1024739" spans="19:20">
      <c r="S1024739" s="33"/>
      <c r="T1024739" s="33"/>
    </row>
    <row r="1024756" spans="19:20">
      <c r="S1024756" s="33"/>
      <c r="T1024756" s="33"/>
    </row>
    <row r="1024773" spans="19:20">
      <c r="S1024773" s="33"/>
      <c r="T1024773" s="33"/>
    </row>
    <row r="1024790" spans="19:20">
      <c r="S1024790" s="33"/>
      <c r="T1024790" s="33"/>
    </row>
    <row r="1024807" spans="19:20">
      <c r="S1024807" s="33"/>
      <c r="T1024807" s="33"/>
    </row>
    <row r="1024824" spans="19:20">
      <c r="S1024824" s="33"/>
      <c r="T1024824" s="33"/>
    </row>
    <row r="1024841" spans="19:20">
      <c r="S1024841" s="33"/>
      <c r="T1024841" s="33"/>
    </row>
    <row r="1024858" spans="19:20">
      <c r="S1024858" s="33"/>
      <c r="T1024858" s="33"/>
    </row>
    <row r="1024875" spans="19:20">
      <c r="S1024875" s="33"/>
      <c r="T1024875" s="33"/>
    </row>
    <row r="1024892" spans="19:20">
      <c r="S1024892" s="33"/>
      <c r="T1024892" s="33"/>
    </row>
    <row r="1024909" spans="19:20">
      <c r="S1024909" s="33"/>
      <c r="T1024909" s="33"/>
    </row>
    <row r="1024926" spans="19:20">
      <c r="S1024926" s="33"/>
      <c r="T1024926" s="33"/>
    </row>
    <row r="1024943" spans="19:20">
      <c r="S1024943" s="33"/>
      <c r="T1024943" s="33"/>
    </row>
    <row r="1024960" spans="19:20">
      <c r="S1024960" s="33"/>
      <c r="T1024960" s="33"/>
    </row>
    <row r="1024977" spans="19:20">
      <c r="S1024977" s="33"/>
      <c r="T1024977" s="33"/>
    </row>
    <row r="1024994" spans="19:20">
      <c r="S1024994" s="33"/>
      <c r="T1024994" s="33"/>
    </row>
    <row r="1025011" spans="19:20">
      <c r="S1025011" s="33"/>
      <c r="T1025011" s="33"/>
    </row>
    <row r="1025028" spans="19:20">
      <c r="S1025028" s="33"/>
      <c r="T1025028" s="33"/>
    </row>
    <row r="1025045" spans="19:20">
      <c r="S1025045" s="33"/>
      <c r="T1025045" s="33"/>
    </row>
    <row r="1025062" spans="19:20">
      <c r="S1025062" s="33"/>
      <c r="T1025062" s="33"/>
    </row>
    <row r="1025079" spans="19:20">
      <c r="S1025079" s="33"/>
      <c r="T1025079" s="33"/>
    </row>
    <row r="1025096" spans="19:20">
      <c r="S1025096" s="33"/>
      <c r="T1025096" s="33"/>
    </row>
    <row r="1025113" spans="19:20">
      <c r="S1025113" s="33"/>
      <c r="T1025113" s="33"/>
    </row>
    <row r="1025130" spans="19:20">
      <c r="S1025130" s="33"/>
      <c r="T1025130" s="33"/>
    </row>
    <row r="1025147" spans="19:20">
      <c r="S1025147" s="33"/>
      <c r="T1025147" s="33"/>
    </row>
    <row r="1025164" spans="19:20">
      <c r="S1025164" s="33"/>
      <c r="T1025164" s="33"/>
    </row>
    <row r="1025181" spans="19:20">
      <c r="S1025181" s="33"/>
      <c r="T1025181" s="33"/>
    </row>
    <row r="1025198" spans="19:20">
      <c r="S1025198" s="33"/>
      <c r="T1025198" s="33"/>
    </row>
    <row r="1025215" spans="19:20">
      <c r="S1025215" s="33"/>
      <c r="T1025215" s="33"/>
    </row>
    <row r="1025232" spans="19:20">
      <c r="S1025232" s="33"/>
      <c r="T1025232" s="33"/>
    </row>
    <row r="1025249" spans="19:20">
      <c r="S1025249" s="33"/>
      <c r="T1025249" s="33"/>
    </row>
    <row r="1025266" spans="19:20">
      <c r="S1025266" s="33"/>
      <c r="T1025266" s="33"/>
    </row>
    <row r="1025283" spans="19:20">
      <c r="S1025283" s="33"/>
      <c r="T1025283" s="33"/>
    </row>
    <row r="1025300" spans="19:20">
      <c r="S1025300" s="33"/>
      <c r="T1025300" s="33"/>
    </row>
    <row r="1025317" spans="19:20">
      <c r="S1025317" s="33"/>
      <c r="T1025317" s="33"/>
    </row>
    <row r="1025334" spans="19:20">
      <c r="S1025334" s="33"/>
      <c r="T1025334" s="33"/>
    </row>
    <row r="1025351" spans="19:20">
      <c r="S1025351" s="33"/>
      <c r="T1025351" s="33"/>
    </row>
    <row r="1025368" spans="19:20">
      <c r="S1025368" s="33"/>
      <c r="T1025368" s="33"/>
    </row>
    <row r="1025385" spans="19:20">
      <c r="S1025385" s="33"/>
      <c r="T1025385" s="33"/>
    </row>
    <row r="1025402" spans="19:20">
      <c r="S1025402" s="33"/>
      <c r="T1025402" s="33"/>
    </row>
    <row r="1025419" spans="19:20">
      <c r="S1025419" s="33"/>
      <c r="T1025419" s="33"/>
    </row>
    <row r="1025436" spans="19:20">
      <c r="S1025436" s="33"/>
      <c r="T1025436" s="33"/>
    </row>
    <row r="1025453" spans="19:20">
      <c r="S1025453" s="33"/>
      <c r="T1025453" s="33"/>
    </row>
    <row r="1025470" spans="19:20">
      <c r="S1025470" s="33"/>
      <c r="T1025470" s="33"/>
    </row>
    <row r="1025487" spans="19:20">
      <c r="S1025487" s="33"/>
      <c r="T1025487" s="33"/>
    </row>
    <row r="1025504" spans="19:20">
      <c r="S1025504" s="33"/>
      <c r="T1025504" s="33"/>
    </row>
    <row r="1025521" spans="19:20">
      <c r="S1025521" s="33"/>
      <c r="T1025521" s="33"/>
    </row>
    <row r="1025538" spans="19:20">
      <c r="S1025538" s="33"/>
      <c r="T1025538" s="33"/>
    </row>
    <row r="1025555" spans="19:20">
      <c r="S1025555" s="33"/>
      <c r="T1025555" s="33"/>
    </row>
    <row r="1025572" spans="19:20">
      <c r="S1025572" s="33"/>
      <c r="T1025572" s="33"/>
    </row>
    <row r="1025589" spans="19:20">
      <c r="S1025589" s="33"/>
      <c r="T1025589" s="33"/>
    </row>
    <row r="1025606" spans="19:20">
      <c r="S1025606" s="33"/>
      <c r="T1025606" s="33"/>
    </row>
    <row r="1025623" spans="19:20">
      <c r="S1025623" s="33"/>
      <c r="T1025623" s="33"/>
    </row>
    <row r="1025640" spans="19:20">
      <c r="S1025640" s="33"/>
      <c r="T1025640" s="33"/>
    </row>
    <row r="1025657" spans="19:20">
      <c r="S1025657" s="33"/>
      <c r="T1025657" s="33"/>
    </row>
    <row r="1025674" spans="19:20">
      <c r="S1025674" s="33"/>
      <c r="T1025674" s="33"/>
    </row>
    <row r="1025691" spans="19:20">
      <c r="S1025691" s="33"/>
      <c r="T1025691" s="33"/>
    </row>
    <row r="1025708" spans="19:20">
      <c r="S1025708" s="33"/>
      <c r="T1025708" s="33"/>
    </row>
    <row r="1025725" spans="19:20">
      <c r="S1025725" s="33"/>
      <c r="T1025725" s="33"/>
    </row>
    <row r="1025742" spans="19:20">
      <c r="S1025742" s="33"/>
      <c r="T1025742" s="33"/>
    </row>
    <row r="1025759" spans="19:20">
      <c r="S1025759" s="33"/>
      <c r="T1025759" s="33"/>
    </row>
    <row r="1025776" spans="19:20">
      <c r="S1025776" s="33"/>
      <c r="T1025776" s="33"/>
    </row>
    <row r="1025793" spans="19:20">
      <c r="S1025793" s="33"/>
      <c r="T1025793" s="33"/>
    </row>
    <row r="1025810" spans="19:20">
      <c r="S1025810" s="33"/>
      <c r="T1025810" s="33"/>
    </row>
    <row r="1025827" spans="19:20">
      <c r="S1025827" s="33"/>
      <c r="T1025827" s="33"/>
    </row>
    <row r="1025844" spans="19:20">
      <c r="S1025844" s="33"/>
      <c r="T1025844" s="33"/>
    </row>
    <row r="1025861" spans="19:20">
      <c r="S1025861" s="33"/>
      <c r="T1025861" s="33"/>
    </row>
    <row r="1025878" spans="19:20">
      <c r="S1025878" s="33"/>
      <c r="T1025878" s="33"/>
    </row>
    <row r="1025895" spans="19:20">
      <c r="S1025895" s="33"/>
      <c r="T1025895" s="33"/>
    </row>
    <row r="1025912" spans="19:20">
      <c r="S1025912" s="33"/>
      <c r="T1025912" s="33"/>
    </row>
    <row r="1025929" spans="19:20">
      <c r="S1025929" s="33"/>
      <c r="T1025929" s="33"/>
    </row>
    <row r="1025946" spans="19:20">
      <c r="S1025946" s="33"/>
      <c r="T1025946" s="33"/>
    </row>
    <row r="1025963" spans="19:20">
      <c r="S1025963" s="33"/>
      <c r="T1025963" s="33"/>
    </row>
    <row r="1025980" spans="19:20">
      <c r="S1025980" s="33"/>
      <c r="T1025980" s="33"/>
    </row>
    <row r="1025997" spans="19:20">
      <c r="S1025997" s="33"/>
      <c r="T1025997" s="33"/>
    </row>
    <row r="1026014" spans="19:20">
      <c r="S1026014" s="33"/>
      <c r="T1026014" s="33"/>
    </row>
    <row r="1026031" spans="19:20">
      <c r="S1026031" s="33"/>
      <c r="T1026031" s="33"/>
    </row>
    <row r="1026048" spans="19:20">
      <c r="S1026048" s="33"/>
      <c r="T1026048" s="33"/>
    </row>
    <row r="1026065" spans="19:20">
      <c r="S1026065" s="33"/>
      <c r="T1026065" s="33"/>
    </row>
    <row r="1026082" spans="19:20">
      <c r="S1026082" s="33"/>
      <c r="T1026082" s="33"/>
    </row>
    <row r="1026099" spans="19:20">
      <c r="S1026099" s="33"/>
      <c r="T1026099" s="33"/>
    </row>
    <row r="1026116" spans="19:20">
      <c r="S1026116" s="33"/>
      <c r="T1026116" s="33"/>
    </row>
    <row r="1026133" spans="19:20">
      <c r="S1026133" s="33"/>
      <c r="T1026133" s="33"/>
    </row>
    <row r="1026150" spans="19:20">
      <c r="S1026150" s="33"/>
      <c r="T1026150" s="33"/>
    </row>
    <row r="1026167" spans="19:20">
      <c r="S1026167" s="33"/>
      <c r="T1026167" s="33"/>
    </row>
    <row r="1026184" spans="19:20">
      <c r="S1026184" s="33"/>
      <c r="T1026184" s="33"/>
    </row>
    <row r="1026201" spans="19:20">
      <c r="S1026201" s="33"/>
      <c r="T1026201" s="33"/>
    </row>
    <row r="1026218" spans="19:20">
      <c r="S1026218" s="33"/>
      <c r="T1026218" s="33"/>
    </row>
    <row r="1026235" spans="19:20">
      <c r="S1026235" s="33"/>
      <c r="T1026235" s="33"/>
    </row>
    <row r="1026252" spans="19:20">
      <c r="S1026252" s="33"/>
      <c r="T1026252" s="33"/>
    </row>
    <row r="1026269" spans="19:20">
      <c r="S1026269" s="33"/>
      <c r="T1026269" s="33"/>
    </row>
    <row r="1026286" spans="19:20">
      <c r="S1026286" s="33"/>
      <c r="T1026286" s="33"/>
    </row>
    <row r="1026303" spans="19:20">
      <c r="S1026303" s="33"/>
      <c r="T1026303" s="33"/>
    </row>
    <row r="1026320" spans="19:20">
      <c r="S1026320" s="33"/>
      <c r="T1026320" s="33"/>
    </row>
    <row r="1026337" spans="19:20">
      <c r="S1026337" s="33"/>
      <c r="T1026337" s="33"/>
    </row>
    <row r="1026354" spans="19:20">
      <c r="S1026354" s="33"/>
      <c r="T1026354" s="33"/>
    </row>
    <row r="1026371" spans="19:20">
      <c r="S1026371" s="33"/>
      <c r="T1026371" s="33"/>
    </row>
    <row r="1026388" spans="19:20">
      <c r="S1026388" s="33"/>
      <c r="T1026388" s="33"/>
    </row>
    <row r="1026405" spans="19:20">
      <c r="S1026405" s="33"/>
      <c r="T1026405" s="33"/>
    </row>
    <row r="1026422" spans="19:20">
      <c r="S1026422" s="33"/>
      <c r="T1026422" s="33"/>
    </row>
    <row r="1026439" spans="19:20">
      <c r="S1026439" s="33"/>
      <c r="T1026439" s="33"/>
    </row>
    <row r="1026456" spans="19:20">
      <c r="S1026456" s="33"/>
      <c r="T1026456" s="33"/>
    </row>
    <row r="1026473" spans="19:20">
      <c r="S1026473" s="33"/>
      <c r="T1026473" s="33"/>
    </row>
    <row r="1026490" spans="19:20">
      <c r="S1026490" s="33"/>
      <c r="T1026490" s="33"/>
    </row>
    <row r="1026507" spans="19:20">
      <c r="S1026507" s="33"/>
      <c r="T1026507" s="33"/>
    </row>
    <row r="1026524" spans="19:20">
      <c r="S1026524" s="33"/>
      <c r="T1026524" s="33"/>
    </row>
    <row r="1026541" spans="19:20">
      <c r="S1026541" s="33"/>
      <c r="T1026541" s="33"/>
    </row>
    <row r="1026558" spans="19:20">
      <c r="S1026558" s="33"/>
      <c r="T1026558" s="33"/>
    </row>
    <row r="1026575" spans="19:20">
      <c r="S1026575" s="33"/>
      <c r="T1026575" s="33"/>
    </row>
    <row r="1026592" spans="19:20">
      <c r="S1026592" s="33"/>
      <c r="T1026592" s="33"/>
    </row>
    <row r="1026609" spans="19:20">
      <c r="S1026609" s="33"/>
      <c r="T1026609" s="33"/>
    </row>
    <row r="1026626" spans="19:20">
      <c r="S1026626" s="33"/>
      <c r="T1026626" s="33"/>
    </row>
    <row r="1026643" spans="19:20">
      <c r="S1026643" s="33"/>
      <c r="T1026643" s="33"/>
    </row>
    <row r="1026660" spans="19:20">
      <c r="S1026660" s="33"/>
      <c r="T1026660" s="33"/>
    </row>
    <row r="1026677" spans="19:20">
      <c r="S1026677" s="33"/>
      <c r="T1026677" s="33"/>
    </row>
    <row r="1026694" spans="19:20">
      <c r="S1026694" s="33"/>
      <c r="T1026694" s="33"/>
    </row>
    <row r="1026711" spans="19:20">
      <c r="S1026711" s="33"/>
      <c r="T1026711" s="33"/>
    </row>
    <row r="1026728" spans="19:20">
      <c r="S1026728" s="33"/>
      <c r="T1026728" s="33"/>
    </row>
    <row r="1026745" spans="19:20">
      <c r="S1026745" s="33"/>
      <c r="T1026745" s="33"/>
    </row>
    <row r="1026762" spans="19:20">
      <c r="S1026762" s="33"/>
      <c r="T1026762" s="33"/>
    </row>
    <row r="1026779" spans="19:20">
      <c r="S1026779" s="33"/>
      <c r="T1026779" s="33"/>
    </row>
    <row r="1026796" spans="19:20">
      <c r="S1026796" s="33"/>
      <c r="T1026796" s="33"/>
    </row>
    <row r="1026813" spans="19:20">
      <c r="S1026813" s="33"/>
      <c r="T1026813" s="33"/>
    </row>
    <row r="1026830" spans="19:20">
      <c r="S1026830" s="33"/>
      <c r="T1026830" s="33"/>
    </row>
    <row r="1026847" spans="19:20">
      <c r="S1026847" s="33"/>
      <c r="T1026847" s="33"/>
    </row>
    <row r="1026864" spans="19:20">
      <c r="S1026864" s="33"/>
      <c r="T1026864" s="33"/>
    </row>
    <row r="1026881" spans="19:20">
      <c r="S1026881" s="33"/>
      <c r="T1026881" s="33"/>
    </row>
    <row r="1026898" spans="19:20">
      <c r="S1026898" s="33"/>
      <c r="T1026898" s="33"/>
    </row>
    <row r="1026915" spans="19:20">
      <c r="S1026915" s="33"/>
      <c r="T1026915" s="33"/>
    </row>
    <row r="1026932" spans="19:20">
      <c r="S1026932" s="33"/>
      <c r="T1026932" s="33"/>
    </row>
    <row r="1026949" spans="19:20">
      <c r="S1026949" s="33"/>
      <c r="T1026949" s="33"/>
    </row>
    <row r="1026966" spans="19:20">
      <c r="S1026966" s="33"/>
      <c r="T1026966" s="33"/>
    </row>
    <row r="1026983" spans="19:20">
      <c r="S1026983" s="33"/>
      <c r="T1026983" s="33"/>
    </row>
    <row r="1027000" spans="19:20">
      <c r="S1027000" s="33"/>
      <c r="T1027000" s="33"/>
    </row>
    <row r="1027017" spans="19:20">
      <c r="S1027017" s="33"/>
      <c r="T1027017" s="33"/>
    </row>
    <row r="1027034" spans="19:20">
      <c r="S1027034" s="33"/>
      <c r="T1027034" s="33"/>
    </row>
    <row r="1027051" spans="19:20">
      <c r="S1027051" s="33"/>
      <c r="T1027051" s="33"/>
    </row>
    <row r="1027068" spans="19:20">
      <c r="S1027068" s="33"/>
      <c r="T1027068" s="33"/>
    </row>
    <row r="1027085" spans="19:20">
      <c r="S1027085" s="33"/>
      <c r="T1027085" s="33"/>
    </row>
    <row r="1027102" spans="19:20">
      <c r="S1027102" s="33"/>
      <c r="T1027102" s="33"/>
    </row>
    <row r="1027119" spans="19:20">
      <c r="S1027119" s="33"/>
      <c r="T1027119" s="33"/>
    </row>
    <row r="1027136" spans="19:20">
      <c r="S1027136" s="33"/>
      <c r="T1027136" s="33"/>
    </row>
    <row r="1027153" spans="19:20">
      <c r="S1027153" s="33"/>
      <c r="T1027153" s="33"/>
    </row>
    <row r="1027170" spans="19:20">
      <c r="S1027170" s="33"/>
      <c r="T1027170" s="33"/>
    </row>
    <row r="1027187" spans="19:20">
      <c r="S1027187" s="33"/>
      <c r="T1027187" s="33"/>
    </row>
    <row r="1027204" spans="19:20">
      <c r="S1027204" s="33"/>
      <c r="T1027204" s="33"/>
    </row>
    <row r="1027221" spans="19:20">
      <c r="S1027221" s="33"/>
      <c r="T1027221" s="33"/>
    </row>
    <row r="1027238" spans="19:20">
      <c r="S1027238" s="33"/>
      <c r="T1027238" s="33"/>
    </row>
    <row r="1027255" spans="19:20">
      <c r="S1027255" s="33"/>
      <c r="T1027255" s="33"/>
    </row>
    <row r="1027272" spans="19:20">
      <c r="S1027272" s="33"/>
      <c r="T1027272" s="33"/>
    </row>
    <row r="1027289" spans="19:20">
      <c r="S1027289" s="33"/>
      <c r="T1027289" s="33"/>
    </row>
    <row r="1027306" spans="19:20">
      <c r="S1027306" s="33"/>
      <c r="T1027306" s="33"/>
    </row>
    <row r="1027323" spans="19:20">
      <c r="S1027323" s="33"/>
      <c r="T1027323" s="33"/>
    </row>
    <row r="1027340" spans="19:20">
      <c r="S1027340" s="33"/>
      <c r="T1027340" s="33"/>
    </row>
    <row r="1027357" spans="19:20">
      <c r="S1027357" s="33"/>
      <c r="T1027357" s="33"/>
    </row>
    <row r="1027374" spans="19:20">
      <c r="S1027374" s="33"/>
      <c r="T1027374" s="33"/>
    </row>
    <row r="1027391" spans="19:20">
      <c r="S1027391" s="33"/>
      <c r="T1027391" s="33"/>
    </row>
    <row r="1027408" spans="19:20">
      <c r="S1027408" s="33"/>
      <c r="T1027408" s="33"/>
    </row>
    <row r="1027425" spans="19:20">
      <c r="S1027425" s="33"/>
      <c r="T1027425" s="33"/>
    </row>
    <row r="1027442" spans="19:20">
      <c r="S1027442" s="33"/>
      <c r="T1027442" s="33"/>
    </row>
    <row r="1027459" spans="19:20">
      <c r="S1027459" s="33"/>
      <c r="T1027459" s="33"/>
    </row>
    <row r="1027476" spans="19:20">
      <c r="S1027476" s="33"/>
      <c r="T1027476" s="33"/>
    </row>
    <row r="1027493" spans="19:20">
      <c r="S1027493" s="33"/>
      <c r="T1027493" s="33"/>
    </row>
    <row r="1027510" spans="19:20">
      <c r="S1027510" s="33"/>
      <c r="T1027510" s="33"/>
    </row>
    <row r="1027527" spans="19:20">
      <c r="S1027527" s="33"/>
      <c r="T1027527" s="33"/>
    </row>
    <row r="1027544" spans="19:20">
      <c r="S1027544" s="33"/>
      <c r="T1027544" s="33"/>
    </row>
    <row r="1027561" spans="19:20">
      <c r="S1027561" s="33"/>
      <c r="T1027561" s="33"/>
    </row>
    <row r="1027578" spans="19:20">
      <c r="S1027578" s="33"/>
      <c r="T1027578" s="33"/>
    </row>
    <row r="1027595" spans="19:20">
      <c r="S1027595" s="33"/>
      <c r="T1027595" s="33"/>
    </row>
    <row r="1027612" spans="19:20">
      <c r="S1027612" s="33"/>
      <c r="T1027612" s="33"/>
    </row>
    <row r="1027629" spans="19:20">
      <c r="S1027629" s="33"/>
      <c r="T1027629" s="33"/>
    </row>
    <row r="1027646" spans="19:20">
      <c r="S1027646" s="33"/>
      <c r="T1027646" s="33"/>
    </row>
    <row r="1027663" spans="19:20">
      <c r="S1027663" s="33"/>
      <c r="T1027663" s="33"/>
    </row>
    <row r="1027680" spans="19:20">
      <c r="S1027680" s="33"/>
      <c r="T1027680" s="33"/>
    </row>
    <row r="1027697" spans="19:20">
      <c r="S1027697" s="33"/>
      <c r="T1027697" s="33"/>
    </row>
    <row r="1027714" spans="19:20">
      <c r="S1027714" s="33"/>
      <c r="T1027714" s="33"/>
    </row>
    <row r="1027731" spans="19:20">
      <c r="S1027731" s="33"/>
      <c r="T1027731" s="33"/>
    </row>
    <row r="1027748" spans="19:20">
      <c r="S1027748" s="33"/>
      <c r="T1027748" s="33"/>
    </row>
    <row r="1027765" spans="19:20">
      <c r="S1027765" s="33"/>
      <c r="T1027765" s="33"/>
    </row>
    <row r="1027782" spans="19:20">
      <c r="S1027782" s="33"/>
      <c r="T1027782" s="33"/>
    </row>
    <row r="1027799" spans="19:20">
      <c r="S1027799" s="33"/>
      <c r="T1027799" s="33"/>
    </row>
    <row r="1027816" spans="19:20">
      <c r="S1027816" s="33"/>
      <c r="T1027816" s="33"/>
    </row>
    <row r="1027833" spans="19:20">
      <c r="S1027833" s="33"/>
      <c r="T1027833" s="33"/>
    </row>
    <row r="1027850" spans="19:20">
      <c r="S1027850" s="33"/>
      <c r="T1027850" s="33"/>
    </row>
    <row r="1027867" spans="19:20">
      <c r="S1027867" s="33"/>
      <c r="T1027867" s="33"/>
    </row>
    <row r="1027884" spans="19:20">
      <c r="S1027884" s="33"/>
      <c r="T1027884" s="33"/>
    </row>
    <row r="1027901" spans="19:20">
      <c r="S1027901" s="33"/>
      <c r="T1027901" s="33"/>
    </row>
    <row r="1027918" spans="19:20">
      <c r="S1027918" s="33"/>
      <c r="T1027918" s="33"/>
    </row>
    <row r="1027935" spans="19:20">
      <c r="S1027935" s="33"/>
      <c r="T1027935" s="33"/>
    </row>
    <row r="1027952" spans="19:20">
      <c r="S1027952" s="33"/>
      <c r="T1027952" s="33"/>
    </row>
    <row r="1027969" spans="19:20">
      <c r="S1027969" s="33"/>
      <c r="T1027969" s="33"/>
    </row>
    <row r="1027986" spans="19:20">
      <c r="S1027986" s="33"/>
      <c r="T1027986" s="33"/>
    </row>
    <row r="1028003" spans="19:20">
      <c r="S1028003" s="33"/>
      <c r="T1028003" s="33"/>
    </row>
    <row r="1028020" spans="19:20">
      <c r="S1028020" s="33"/>
      <c r="T1028020" s="33"/>
    </row>
    <row r="1028037" spans="19:20">
      <c r="S1028037" s="33"/>
      <c r="T1028037" s="33"/>
    </row>
    <row r="1028054" spans="19:20">
      <c r="S1028054" s="33"/>
      <c r="T1028054" s="33"/>
    </row>
    <row r="1028071" spans="19:20">
      <c r="S1028071" s="33"/>
      <c r="T1028071" s="33"/>
    </row>
    <row r="1028088" spans="19:20">
      <c r="S1028088" s="33"/>
      <c r="T1028088" s="33"/>
    </row>
    <row r="1028105" spans="19:20">
      <c r="S1028105" s="33"/>
      <c r="T1028105" s="33"/>
    </row>
    <row r="1028122" spans="19:20">
      <c r="S1028122" s="33"/>
      <c r="T1028122" s="33"/>
    </row>
    <row r="1028139" spans="19:20">
      <c r="S1028139" s="33"/>
      <c r="T1028139" s="33"/>
    </row>
    <row r="1028156" spans="19:20">
      <c r="S1028156" s="33"/>
      <c r="T1028156" s="33"/>
    </row>
    <row r="1028173" spans="19:20">
      <c r="S1028173" s="33"/>
      <c r="T1028173" s="33"/>
    </row>
    <row r="1028190" spans="19:20">
      <c r="S1028190" s="33"/>
      <c r="T1028190" s="33"/>
    </row>
    <row r="1028207" spans="19:20">
      <c r="S1028207" s="33"/>
      <c r="T1028207" s="33"/>
    </row>
    <row r="1028224" spans="19:20">
      <c r="S1028224" s="33"/>
      <c r="T1028224" s="33"/>
    </row>
    <row r="1028241" spans="19:20">
      <c r="S1028241" s="33"/>
      <c r="T1028241" s="33"/>
    </row>
    <row r="1028258" spans="19:20">
      <c r="S1028258" s="33"/>
      <c r="T1028258" s="33"/>
    </row>
    <row r="1028275" spans="19:20">
      <c r="S1028275" s="33"/>
      <c r="T1028275" s="33"/>
    </row>
    <row r="1028292" spans="19:20">
      <c r="S1028292" s="33"/>
      <c r="T1028292" s="33"/>
    </row>
    <row r="1028309" spans="19:20">
      <c r="S1028309" s="33"/>
      <c r="T1028309" s="33"/>
    </row>
    <row r="1028326" spans="19:20">
      <c r="S1028326" s="33"/>
      <c r="T1028326" s="33"/>
    </row>
    <row r="1028343" spans="19:20">
      <c r="S1028343" s="33"/>
      <c r="T1028343" s="33"/>
    </row>
    <row r="1028360" spans="19:20">
      <c r="S1028360" s="33"/>
      <c r="T1028360" s="33"/>
    </row>
    <row r="1028377" spans="19:20">
      <c r="S1028377" s="33"/>
      <c r="T1028377" s="33"/>
    </row>
    <row r="1028394" spans="19:20">
      <c r="S1028394" s="33"/>
      <c r="T1028394" s="33"/>
    </row>
    <row r="1028411" spans="19:20">
      <c r="S1028411" s="33"/>
      <c r="T1028411" s="33"/>
    </row>
    <row r="1028428" spans="19:20">
      <c r="S1028428" s="33"/>
      <c r="T1028428" s="33"/>
    </row>
    <row r="1028445" spans="19:20">
      <c r="S1028445" s="33"/>
      <c r="T1028445" s="33"/>
    </row>
    <row r="1028462" spans="19:20">
      <c r="S1028462" s="33"/>
      <c r="T1028462" s="33"/>
    </row>
    <row r="1028479" spans="19:20">
      <c r="S1028479" s="33"/>
      <c r="T1028479" s="33"/>
    </row>
    <row r="1028496" spans="19:20">
      <c r="S1028496" s="33"/>
      <c r="T1028496" s="33"/>
    </row>
    <row r="1028513" spans="19:20">
      <c r="S1028513" s="33"/>
      <c r="T1028513" s="33"/>
    </row>
    <row r="1028530" spans="19:20">
      <c r="S1028530" s="33"/>
      <c r="T1028530" s="33"/>
    </row>
    <row r="1028547" spans="19:20">
      <c r="S1028547" s="33"/>
      <c r="T1028547" s="33"/>
    </row>
    <row r="1028564" spans="19:20">
      <c r="S1028564" s="33"/>
      <c r="T1028564" s="33"/>
    </row>
    <row r="1028581" spans="19:20">
      <c r="S1028581" s="33"/>
      <c r="T1028581" s="33"/>
    </row>
    <row r="1028598" spans="19:20">
      <c r="S1028598" s="33"/>
      <c r="T1028598" s="33"/>
    </row>
    <row r="1028615" spans="19:20">
      <c r="S1028615" s="33"/>
      <c r="T1028615" s="33"/>
    </row>
    <row r="1028632" spans="19:20">
      <c r="S1028632" s="33"/>
      <c r="T1028632" s="33"/>
    </row>
    <row r="1028649" spans="19:20">
      <c r="S1028649" s="33"/>
      <c r="T1028649" s="33"/>
    </row>
    <row r="1028666" spans="19:20">
      <c r="S1028666" s="33"/>
      <c r="T1028666" s="33"/>
    </row>
    <row r="1028683" spans="19:20">
      <c r="S1028683" s="33"/>
      <c r="T1028683" s="33"/>
    </row>
    <row r="1028700" spans="19:20">
      <c r="S1028700" s="33"/>
      <c r="T1028700" s="33"/>
    </row>
    <row r="1028717" spans="19:20">
      <c r="S1028717" s="33"/>
      <c r="T1028717" s="33"/>
    </row>
    <row r="1028734" spans="19:20">
      <c r="S1028734" s="33"/>
      <c r="T1028734" s="33"/>
    </row>
    <row r="1028751" spans="19:20">
      <c r="S1028751" s="33"/>
      <c r="T1028751" s="33"/>
    </row>
    <row r="1028768" spans="19:20">
      <c r="S1028768" s="33"/>
      <c r="T1028768" s="33"/>
    </row>
    <row r="1028785" spans="19:20">
      <c r="S1028785" s="33"/>
      <c r="T1028785" s="33"/>
    </row>
    <row r="1028802" spans="19:20">
      <c r="S1028802" s="33"/>
      <c r="T1028802" s="33"/>
    </row>
    <row r="1028819" spans="19:20">
      <c r="S1028819" s="33"/>
      <c r="T1028819" s="33"/>
    </row>
    <row r="1028836" spans="19:20">
      <c r="S1028836" s="33"/>
      <c r="T1028836" s="33"/>
    </row>
    <row r="1028853" spans="19:20">
      <c r="S1028853" s="33"/>
      <c r="T1028853" s="33"/>
    </row>
    <row r="1028870" spans="19:20">
      <c r="S1028870" s="33"/>
      <c r="T1028870" s="33"/>
    </row>
    <row r="1028887" spans="19:20">
      <c r="S1028887" s="33"/>
      <c r="T1028887" s="33"/>
    </row>
    <row r="1028904" spans="19:20">
      <c r="S1028904" s="33"/>
      <c r="T1028904" s="33"/>
    </row>
    <row r="1028921" spans="19:20">
      <c r="S1028921" s="33"/>
      <c r="T1028921" s="33"/>
    </row>
    <row r="1028938" spans="19:20">
      <c r="S1028938" s="33"/>
      <c r="T1028938" s="33"/>
    </row>
    <row r="1028955" spans="19:20">
      <c r="S1028955" s="33"/>
      <c r="T1028955" s="33"/>
    </row>
    <row r="1028972" spans="19:20">
      <c r="S1028972" s="33"/>
      <c r="T1028972" s="33"/>
    </row>
    <row r="1028989" spans="19:20">
      <c r="S1028989" s="33"/>
      <c r="T1028989" s="33"/>
    </row>
    <row r="1029006" spans="19:20">
      <c r="S1029006" s="33"/>
      <c r="T1029006" s="33"/>
    </row>
    <row r="1029023" spans="19:20">
      <c r="S1029023" s="33"/>
      <c r="T1029023" s="33"/>
    </row>
    <row r="1029040" spans="19:20">
      <c r="S1029040" s="33"/>
      <c r="T1029040" s="33"/>
    </row>
    <row r="1029057" spans="19:20">
      <c r="S1029057" s="33"/>
      <c r="T1029057" s="33"/>
    </row>
    <row r="1029074" spans="19:20">
      <c r="S1029074" s="33"/>
      <c r="T1029074" s="33"/>
    </row>
    <row r="1029091" spans="19:20">
      <c r="S1029091" s="33"/>
      <c r="T1029091" s="33"/>
    </row>
    <row r="1029108" spans="19:20">
      <c r="S1029108" s="33"/>
      <c r="T1029108" s="33"/>
    </row>
    <row r="1029125" spans="19:20">
      <c r="S1029125" s="33"/>
      <c r="T1029125" s="33"/>
    </row>
    <row r="1029142" spans="19:20">
      <c r="S1029142" s="33"/>
      <c r="T1029142" s="33"/>
    </row>
    <row r="1029159" spans="19:20">
      <c r="S1029159" s="33"/>
      <c r="T1029159" s="33"/>
    </row>
    <row r="1029176" spans="19:20">
      <c r="S1029176" s="33"/>
      <c r="T1029176" s="33"/>
    </row>
    <row r="1029193" spans="19:20">
      <c r="S1029193" s="33"/>
      <c r="T1029193" s="33"/>
    </row>
    <row r="1029210" spans="19:20">
      <c r="S1029210" s="33"/>
      <c r="T1029210" s="33"/>
    </row>
    <row r="1029227" spans="19:20">
      <c r="S1029227" s="33"/>
      <c r="T1029227" s="33"/>
    </row>
    <row r="1029244" spans="19:20">
      <c r="S1029244" s="33"/>
      <c r="T1029244" s="33"/>
    </row>
    <row r="1029261" spans="19:20">
      <c r="S1029261" s="33"/>
      <c r="T1029261" s="33"/>
    </row>
    <row r="1029278" spans="19:20">
      <c r="S1029278" s="33"/>
      <c r="T1029278" s="33"/>
    </row>
    <row r="1029295" spans="19:20">
      <c r="S1029295" s="33"/>
      <c r="T1029295" s="33"/>
    </row>
    <row r="1029312" spans="19:20">
      <c r="S1029312" s="33"/>
      <c r="T1029312" s="33"/>
    </row>
    <row r="1029329" spans="19:20">
      <c r="S1029329" s="33"/>
      <c r="T1029329" s="33"/>
    </row>
    <row r="1029346" spans="19:20">
      <c r="S1029346" s="33"/>
      <c r="T1029346" s="33"/>
    </row>
    <row r="1029363" spans="19:20">
      <c r="S1029363" s="33"/>
      <c r="T1029363" s="33"/>
    </row>
    <row r="1029380" spans="19:20">
      <c r="S1029380" s="33"/>
      <c r="T1029380" s="33"/>
    </row>
    <row r="1029397" spans="19:20">
      <c r="S1029397" s="33"/>
      <c r="T1029397" s="33"/>
    </row>
    <row r="1029414" spans="19:20">
      <c r="S1029414" s="33"/>
      <c r="T1029414" s="33"/>
    </row>
    <row r="1029431" spans="19:20">
      <c r="S1029431" s="33"/>
      <c r="T1029431" s="33"/>
    </row>
    <row r="1029448" spans="19:20">
      <c r="S1029448" s="33"/>
      <c r="T1029448" s="33"/>
    </row>
    <row r="1029465" spans="19:20">
      <c r="S1029465" s="33"/>
      <c r="T1029465" s="33"/>
    </row>
    <row r="1029482" spans="19:20">
      <c r="S1029482" s="33"/>
      <c r="T1029482" s="33"/>
    </row>
    <row r="1029499" spans="19:20">
      <c r="S1029499" s="33"/>
      <c r="T1029499" s="33"/>
    </row>
    <row r="1029516" spans="19:20">
      <c r="S1029516" s="33"/>
      <c r="T1029516" s="33"/>
    </row>
    <row r="1029533" spans="19:20">
      <c r="S1029533" s="33"/>
      <c r="T1029533" s="33"/>
    </row>
    <row r="1029550" spans="19:20">
      <c r="S1029550" s="33"/>
      <c r="T1029550" s="33"/>
    </row>
    <row r="1029567" spans="19:20">
      <c r="S1029567" s="33"/>
      <c r="T1029567" s="33"/>
    </row>
    <row r="1029584" spans="19:20">
      <c r="S1029584" s="33"/>
      <c r="T1029584" s="33"/>
    </row>
    <row r="1029601" spans="19:20">
      <c r="S1029601" s="33"/>
      <c r="T1029601" s="33"/>
    </row>
    <row r="1029618" spans="19:20">
      <c r="S1029618" s="33"/>
      <c r="T1029618" s="33"/>
    </row>
    <row r="1029635" spans="19:20">
      <c r="S1029635" s="33"/>
      <c r="T1029635" s="33"/>
    </row>
    <row r="1029652" spans="19:20">
      <c r="S1029652" s="33"/>
      <c r="T1029652" s="33"/>
    </row>
    <row r="1029669" spans="19:20">
      <c r="S1029669" s="33"/>
      <c r="T1029669" s="33"/>
    </row>
    <row r="1029686" spans="19:20">
      <c r="S1029686" s="33"/>
      <c r="T1029686" s="33"/>
    </row>
    <row r="1029703" spans="19:20">
      <c r="S1029703" s="33"/>
      <c r="T1029703" s="33"/>
    </row>
    <row r="1029720" spans="19:20">
      <c r="S1029720" s="33"/>
      <c r="T1029720" s="33"/>
    </row>
    <row r="1029737" spans="19:20">
      <c r="S1029737" s="33"/>
      <c r="T1029737" s="33"/>
    </row>
    <row r="1029754" spans="19:20">
      <c r="S1029754" s="33"/>
      <c r="T1029754" s="33"/>
    </row>
    <row r="1029771" spans="19:20">
      <c r="S1029771" s="33"/>
      <c r="T1029771" s="33"/>
    </row>
    <row r="1029788" spans="19:20">
      <c r="S1029788" s="33"/>
      <c r="T1029788" s="33"/>
    </row>
    <row r="1029805" spans="19:20">
      <c r="S1029805" s="33"/>
      <c r="T1029805" s="33"/>
    </row>
    <row r="1029822" spans="19:20">
      <c r="S1029822" s="33"/>
      <c r="T1029822" s="33"/>
    </row>
    <row r="1029839" spans="19:20">
      <c r="S1029839" s="33"/>
      <c r="T1029839" s="33"/>
    </row>
    <row r="1029856" spans="19:20">
      <c r="S1029856" s="33"/>
      <c r="T1029856" s="33"/>
    </row>
    <row r="1029873" spans="19:20">
      <c r="S1029873" s="33"/>
      <c r="T1029873" s="33"/>
    </row>
    <row r="1029890" spans="19:20">
      <c r="S1029890" s="33"/>
      <c r="T1029890" s="33"/>
    </row>
    <row r="1029907" spans="19:20">
      <c r="S1029907" s="33"/>
      <c r="T1029907" s="33"/>
    </row>
    <row r="1029924" spans="19:20">
      <c r="S1029924" s="33"/>
      <c r="T1029924" s="33"/>
    </row>
    <row r="1029941" spans="19:20">
      <c r="S1029941" s="33"/>
      <c r="T1029941" s="33"/>
    </row>
    <row r="1029958" spans="19:20">
      <c r="S1029958" s="33"/>
      <c r="T1029958" s="33"/>
    </row>
    <row r="1029975" spans="19:20">
      <c r="S1029975" s="33"/>
      <c r="T1029975" s="33"/>
    </row>
    <row r="1029992" spans="19:20">
      <c r="S1029992" s="33"/>
      <c r="T1029992" s="33"/>
    </row>
    <row r="1030009" spans="19:20">
      <c r="S1030009" s="33"/>
      <c r="T1030009" s="33"/>
    </row>
    <row r="1030026" spans="19:20">
      <c r="S1030026" s="33"/>
      <c r="T1030026" s="33"/>
    </row>
    <row r="1030043" spans="19:20">
      <c r="S1030043" s="33"/>
      <c r="T1030043" s="33"/>
    </row>
    <row r="1030060" spans="19:20">
      <c r="S1030060" s="33"/>
      <c r="T1030060" s="33"/>
    </row>
    <row r="1030077" spans="19:20">
      <c r="S1030077" s="33"/>
      <c r="T1030077" s="33"/>
    </row>
    <row r="1030094" spans="19:20">
      <c r="S1030094" s="33"/>
      <c r="T1030094" s="33"/>
    </row>
    <row r="1030111" spans="19:20">
      <c r="S1030111" s="33"/>
      <c r="T1030111" s="33"/>
    </row>
    <row r="1030128" spans="19:20">
      <c r="S1030128" s="33"/>
      <c r="T1030128" s="33"/>
    </row>
    <row r="1030145" spans="19:20">
      <c r="S1030145" s="33"/>
      <c r="T1030145" s="33"/>
    </row>
    <row r="1030162" spans="19:20">
      <c r="S1030162" s="33"/>
      <c r="T1030162" s="33"/>
    </row>
    <row r="1030179" spans="19:20">
      <c r="S1030179" s="33"/>
      <c r="T1030179" s="33"/>
    </row>
    <row r="1030196" spans="19:20">
      <c r="S1030196" s="33"/>
      <c r="T1030196" s="33"/>
    </row>
    <row r="1030213" spans="19:20">
      <c r="S1030213" s="33"/>
      <c r="T1030213" s="33"/>
    </row>
    <row r="1030230" spans="19:20">
      <c r="S1030230" s="33"/>
      <c r="T1030230" s="33"/>
    </row>
    <row r="1030247" spans="19:20">
      <c r="S1030247" s="33"/>
      <c r="T1030247" s="33"/>
    </row>
    <row r="1030264" spans="19:20">
      <c r="S1030264" s="33"/>
      <c r="T1030264" s="33"/>
    </row>
    <row r="1030281" spans="19:20">
      <c r="S1030281" s="33"/>
      <c r="T1030281" s="33"/>
    </row>
    <row r="1030298" spans="19:20">
      <c r="S1030298" s="33"/>
      <c r="T1030298" s="33"/>
    </row>
    <row r="1030315" spans="19:20">
      <c r="S1030315" s="33"/>
      <c r="T1030315" s="33"/>
    </row>
    <row r="1030332" spans="19:20">
      <c r="S1030332" s="33"/>
      <c r="T1030332" s="33"/>
    </row>
    <row r="1030349" spans="19:20">
      <c r="S1030349" s="33"/>
      <c r="T1030349" s="33"/>
    </row>
    <row r="1030366" spans="19:20">
      <c r="S1030366" s="33"/>
      <c r="T1030366" s="33"/>
    </row>
    <row r="1030383" spans="19:20">
      <c r="S1030383" s="33"/>
      <c r="T1030383" s="33"/>
    </row>
    <row r="1030400" spans="19:20">
      <c r="S1030400" s="33"/>
      <c r="T1030400" s="33"/>
    </row>
    <row r="1030417" spans="19:20">
      <c r="S1030417" s="33"/>
      <c r="T1030417" s="33"/>
    </row>
    <row r="1030434" spans="19:20">
      <c r="S1030434" s="33"/>
      <c r="T1030434" s="33"/>
    </row>
    <row r="1030451" spans="19:20">
      <c r="S1030451" s="33"/>
      <c r="T1030451" s="33"/>
    </row>
    <row r="1030468" spans="19:20">
      <c r="S1030468" s="33"/>
      <c r="T1030468" s="33"/>
    </row>
    <row r="1030485" spans="19:20">
      <c r="S1030485" s="33"/>
      <c r="T1030485" s="33"/>
    </row>
    <row r="1030502" spans="19:20">
      <c r="S1030502" s="33"/>
      <c r="T1030502" s="33"/>
    </row>
    <row r="1030519" spans="19:20">
      <c r="S1030519" s="33"/>
      <c r="T1030519" s="33"/>
    </row>
    <row r="1030536" spans="19:20">
      <c r="S1030536" s="33"/>
      <c r="T1030536" s="33"/>
    </row>
    <row r="1030553" spans="19:20">
      <c r="S1030553" s="33"/>
      <c r="T1030553" s="33"/>
    </row>
    <row r="1030570" spans="19:20">
      <c r="S1030570" s="33"/>
      <c r="T1030570" s="33"/>
    </row>
    <row r="1030587" spans="19:20">
      <c r="S1030587" s="33"/>
      <c r="T1030587" s="33"/>
    </row>
    <row r="1030604" spans="19:20">
      <c r="S1030604" s="33"/>
      <c r="T1030604" s="33"/>
    </row>
    <row r="1030621" spans="19:20">
      <c r="S1030621" s="33"/>
      <c r="T1030621" s="33"/>
    </row>
    <row r="1030638" spans="19:20">
      <c r="S1030638" s="33"/>
      <c r="T1030638" s="33"/>
    </row>
    <row r="1030655" spans="19:20">
      <c r="S1030655" s="33"/>
      <c r="T1030655" s="33"/>
    </row>
    <row r="1030672" spans="19:20">
      <c r="S1030672" s="33"/>
      <c r="T1030672" s="33"/>
    </row>
    <row r="1030689" spans="19:20">
      <c r="S1030689" s="33"/>
      <c r="T1030689" s="33"/>
    </row>
    <row r="1030706" spans="19:20">
      <c r="S1030706" s="33"/>
      <c r="T1030706" s="33"/>
    </row>
    <row r="1030723" spans="19:20">
      <c r="S1030723" s="33"/>
      <c r="T1030723" s="33"/>
    </row>
    <row r="1030740" spans="19:20">
      <c r="S1030740" s="33"/>
      <c r="T1030740" s="33"/>
    </row>
    <row r="1030757" spans="19:20">
      <c r="S1030757" s="33"/>
      <c r="T1030757" s="33"/>
    </row>
    <row r="1030774" spans="19:20">
      <c r="S1030774" s="33"/>
      <c r="T1030774" s="33"/>
    </row>
    <row r="1030791" spans="19:20">
      <c r="S1030791" s="33"/>
      <c r="T1030791" s="33"/>
    </row>
    <row r="1030808" spans="19:20">
      <c r="S1030808" s="33"/>
      <c r="T1030808" s="33"/>
    </row>
    <row r="1030825" spans="19:20">
      <c r="S1030825" s="33"/>
      <c r="T1030825" s="33"/>
    </row>
    <row r="1030842" spans="19:20">
      <c r="S1030842" s="33"/>
      <c r="T1030842" s="33"/>
    </row>
    <row r="1030859" spans="19:20">
      <c r="S1030859" s="33"/>
      <c r="T1030859" s="33"/>
    </row>
    <row r="1030876" spans="19:20">
      <c r="S1030876" s="33"/>
      <c r="T1030876" s="33"/>
    </row>
    <row r="1030893" spans="19:20">
      <c r="S1030893" s="33"/>
      <c r="T1030893" s="33"/>
    </row>
    <row r="1030910" spans="19:20">
      <c r="S1030910" s="33"/>
      <c r="T1030910" s="33"/>
    </row>
    <row r="1030927" spans="19:20">
      <c r="S1030927" s="33"/>
      <c r="T1030927" s="33"/>
    </row>
    <row r="1030944" spans="19:20">
      <c r="S1030944" s="33"/>
      <c r="T1030944" s="33"/>
    </row>
    <row r="1030961" spans="19:20">
      <c r="S1030961" s="33"/>
      <c r="T1030961" s="33"/>
    </row>
    <row r="1030978" spans="19:20">
      <c r="S1030978" s="33"/>
      <c r="T1030978" s="33"/>
    </row>
    <row r="1030995" spans="19:20">
      <c r="S1030995" s="33"/>
      <c r="T1030995" s="33"/>
    </row>
    <row r="1031012" spans="19:20">
      <c r="S1031012" s="33"/>
      <c r="T1031012" s="33"/>
    </row>
    <row r="1031029" spans="19:20">
      <c r="S1031029" s="33"/>
      <c r="T1031029" s="33"/>
    </row>
    <row r="1031046" spans="19:20">
      <c r="S1031046" s="33"/>
      <c r="T1031046" s="33"/>
    </row>
    <row r="1031063" spans="19:20">
      <c r="S1031063" s="33"/>
      <c r="T1031063" s="33"/>
    </row>
    <row r="1031080" spans="19:20">
      <c r="S1031080" s="33"/>
      <c r="T1031080" s="33"/>
    </row>
    <row r="1031097" spans="19:20">
      <c r="S1031097" s="33"/>
      <c r="T1031097" s="33"/>
    </row>
    <row r="1031114" spans="19:20">
      <c r="S1031114" s="33"/>
      <c r="T1031114" s="33"/>
    </row>
    <row r="1031131" spans="19:20">
      <c r="S1031131" s="33"/>
      <c r="T1031131" s="33"/>
    </row>
    <row r="1031148" spans="19:20">
      <c r="S1031148" s="33"/>
      <c r="T1031148" s="33"/>
    </row>
    <row r="1031165" spans="19:20">
      <c r="S1031165" s="33"/>
      <c r="T1031165" s="33"/>
    </row>
    <row r="1031182" spans="19:20">
      <c r="S1031182" s="33"/>
      <c r="T1031182" s="33"/>
    </row>
    <row r="1031199" spans="19:20">
      <c r="S1031199" s="33"/>
      <c r="T1031199" s="33"/>
    </row>
    <row r="1031216" spans="19:20">
      <c r="S1031216" s="33"/>
      <c r="T1031216" s="33"/>
    </row>
    <row r="1031233" spans="19:20">
      <c r="S1031233" s="33"/>
      <c r="T1031233" s="33"/>
    </row>
    <row r="1031250" spans="19:20">
      <c r="S1031250" s="33"/>
      <c r="T1031250" s="33"/>
    </row>
    <row r="1031267" spans="19:20">
      <c r="S1031267" s="33"/>
      <c r="T1031267" s="33"/>
    </row>
    <row r="1031284" spans="19:20">
      <c r="S1031284" s="33"/>
      <c r="T1031284" s="33"/>
    </row>
    <row r="1031301" spans="19:20">
      <c r="S1031301" s="33"/>
      <c r="T1031301" s="33"/>
    </row>
    <row r="1031318" spans="19:20">
      <c r="S1031318" s="33"/>
      <c r="T1031318" s="33"/>
    </row>
    <row r="1031335" spans="19:20">
      <c r="S1031335" s="33"/>
      <c r="T1031335" s="33"/>
    </row>
    <row r="1031352" spans="19:20">
      <c r="S1031352" s="33"/>
      <c r="T1031352" s="33"/>
    </row>
    <row r="1031369" spans="19:20">
      <c r="S1031369" s="33"/>
      <c r="T1031369" s="33"/>
    </row>
    <row r="1031386" spans="19:20">
      <c r="S1031386" s="33"/>
      <c r="T1031386" s="33"/>
    </row>
    <row r="1031403" spans="19:20">
      <c r="S1031403" s="33"/>
      <c r="T1031403" s="33"/>
    </row>
    <row r="1031420" spans="19:20">
      <c r="S1031420" s="33"/>
      <c r="T1031420" s="33"/>
    </row>
    <row r="1031437" spans="19:20">
      <c r="S1031437" s="33"/>
      <c r="T1031437" s="33"/>
    </row>
    <row r="1031454" spans="19:20">
      <c r="S1031454" s="33"/>
      <c r="T1031454" s="33"/>
    </row>
    <row r="1031471" spans="19:20">
      <c r="S1031471" s="33"/>
      <c r="T1031471" s="33"/>
    </row>
    <row r="1031488" spans="19:20">
      <c r="S1031488" s="33"/>
      <c r="T1031488" s="33"/>
    </row>
    <row r="1031505" spans="19:20">
      <c r="S1031505" s="33"/>
      <c r="T1031505" s="33"/>
    </row>
    <row r="1031522" spans="19:20">
      <c r="S1031522" s="33"/>
      <c r="T1031522" s="33"/>
    </row>
    <row r="1031539" spans="19:20">
      <c r="S1031539" s="33"/>
      <c r="T1031539" s="33"/>
    </row>
    <row r="1031556" spans="19:20">
      <c r="S1031556" s="33"/>
      <c r="T1031556" s="33"/>
    </row>
    <row r="1031573" spans="19:20">
      <c r="S1031573" s="33"/>
      <c r="T1031573" s="33"/>
    </row>
    <row r="1031590" spans="19:20">
      <c r="S1031590" s="33"/>
      <c r="T1031590" s="33"/>
    </row>
    <row r="1031607" spans="19:20">
      <c r="S1031607" s="33"/>
      <c r="T1031607" s="33"/>
    </row>
    <row r="1031624" spans="19:20">
      <c r="S1031624" s="33"/>
      <c r="T1031624" s="33"/>
    </row>
    <row r="1031641" spans="19:20">
      <c r="S1031641" s="33"/>
      <c r="T1031641" s="33"/>
    </row>
    <row r="1031658" spans="19:20">
      <c r="S1031658" s="33"/>
      <c r="T1031658" s="33"/>
    </row>
    <row r="1031675" spans="19:20">
      <c r="S1031675" s="33"/>
      <c r="T1031675" s="33"/>
    </row>
    <row r="1031692" spans="19:20">
      <c r="S1031692" s="33"/>
      <c r="T1031692" s="33"/>
    </row>
    <row r="1031709" spans="19:20">
      <c r="S1031709" s="33"/>
      <c r="T1031709" s="33"/>
    </row>
    <row r="1031726" spans="19:20">
      <c r="S1031726" s="33"/>
      <c r="T1031726" s="33"/>
    </row>
    <row r="1031743" spans="19:20">
      <c r="S1031743" s="33"/>
      <c r="T1031743" s="33"/>
    </row>
    <row r="1031760" spans="19:20">
      <c r="S1031760" s="33"/>
      <c r="T1031760" s="33"/>
    </row>
    <row r="1031777" spans="19:20">
      <c r="S1031777" s="33"/>
      <c r="T1031777" s="33"/>
    </row>
    <row r="1031794" spans="19:20">
      <c r="S1031794" s="33"/>
      <c r="T1031794" s="33"/>
    </row>
    <row r="1031811" spans="19:20">
      <c r="S1031811" s="33"/>
      <c r="T1031811" s="33"/>
    </row>
    <row r="1031828" spans="19:20">
      <c r="S1031828" s="33"/>
      <c r="T1031828" s="33"/>
    </row>
    <row r="1031845" spans="19:20">
      <c r="S1031845" s="33"/>
      <c r="T1031845" s="33"/>
    </row>
    <row r="1031862" spans="19:20">
      <c r="S1031862" s="33"/>
      <c r="T1031862" s="33"/>
    </row>
    <row r="1031879" spans="19:20">
      <c r="S1031879" s="33"/>
      <c r="T1031879" s="33"/>
    </row>
    <row r="1031896" spans="19:20">
      <c r="S1031896" s="33"/>
      <c r="T1031896" s="33"/>
    </row>
    <row r="1031913" spans="19:20">
      <c r="S1031913" s="33"/>
      <c r="T1031913" s="33"/>
    </row>
    <row r="1031930" spans="19:20">
      <c r="S1031930" s="33"/>
      <c r="T1031930" s="33"/>
    </row>
    <row r="1031947" spans="19:20">
      <c r="S1031947" s="33"/>
      <c r="T1031947" s="33"/>
    </row>
    <row r="1031964" spans="19:20">
      <c r="S1031964" s="33"/>
      <c r="T1031964" s="33"/>
    </row>
    <row r="1031981" spans="19:20">
      <c r="S1031981" s="33"/>
      <c r="T1031981" s="33"/>
    </row>
    <row r="1031998" spans="19:20">
      <c r="S1031998" s="33"/>
      <c r="T1031998" s="33"/>
    </row>
    <row r="1032015" spans="19:20">
      <c r="S1032015" s="33"/>
      <c r="T1032015" s="33"/>
    </row>
    <row r="1032032" spans="19:20">
      <c r="S1032032" s="33"/>
      <c r="T1032032" s="33"/>
    </row>
    <row r="1032049" spans="19:20">
      <c r="S1032049" s="33"/>
      <c r="T1032049" s="33"/>
    </row>
    <row r="1032066" spans="19:20">
      <c r="S1032066" s="33"/>
      <c r="T1032066" s="33"/>
    </row>
    <row r="1032083" spans="19:20">
      <c r="S1032083" s="33"/>
      <c r="T1032083" s="33"/>
    </row>
    <row r="1032100" spans="19:20">
      <c r="S1032100" s="33"/>
      <c r="T1032100" s="33"/>
    </row>
    <row r="1032117" spans="19:20">
      <c r="S1032117" s="33"/>
      <c r="T1032117" s="33"/>
    </row>
    <row r="1032134" spans="19:20">
      <c r="S1032134" s="33"/>
      <c r="T1032134" s="33"/>
    </row>
    <row r="1032151" spans="19:20">
      <c r="S1032151" s="33"/>
      <c r="T1032151" s="33"/>
    </row>
    <row r="1032168" spans="19:20">
      <c r="S1032168" s="33"/>
      <c r="T1032168" s="33"/>
    </row>
    <row r="1032185" spans="19:20">
      <c r="S1032185" s="33"/>
      <c r="T1032185" s="33"/>
    </row>
    <row r="1032202" spans="19:20">
      <c r="S1032202" s="33"/>
      <c r="T1032202" s="33"/>
    </row>
    <row r="1032219" spans="19:20">
      <c r="S1032219" s="33"/>
      <c r="T1032219" s="33"/>
    </row>
    <row r="1032236" spans="19:20">
      <c r="S1032236" s="33"/>
      <c r="T1032236" s="33"/>
    </row>
    <row r="1032253" spans="19:20">
      <c r="S1032253" s="33"/>
      <c r="T1032253" s="33"/>
    </row>
    <row r="1032270" spans="19:20">
      <c r="S1032270" s="33"/>
      <c r="T1032270" s="33"/>
    </row>
    <row r="1032287" spans="19:20">
      <c r="S1032287" s="33"/>
      <c r="T1032287" s="33"/>
    </row>
    <row r="1032304" spans="19:20">
      <c r="S1032304" s="33"/>
      <c r="T1032304" s="33"/>
    </row>
    <row r="1032321" spans="19:20">
      <c r="S1032321" s="33"/>
      <c r="T1032321" s="33"/>
    </row>
    <row r="1032338" spans="19:20">
      <c r="S1032338" s="33"/>
      <c r="T1032338" s="33"/>
    </row>
    <row r="1032355" spans="19:20">
      <c r="S1032355" s="33"/>
      <c r="T1032355" s="33"/>
    </row>
    <row r="1032372" spans="19:20">
      <c r="S1032372" s="33"/>
      <c r="T1032372" s="33"/>
    </row>
    <row r="1032389" spans="19:20">
      <c r="S1032389" s="33"/>
      <c r="T1032389" s="33"/>
    </row>
    <row r="1032406" spans="19:20">
      <c r="S1032406" s="33"/>
      <c r="T1032406" s="33"/>
    </row>
    <row r="1032423" spans="19:20">
      <c r="S1032423" s="33"/>
      <c r="T1032423" s="33"/>
    </row>
    <row r="1032440" spans="19:20">
      <c r="S1032440" s="33"/>
      <c r="T1032440" s="33"/>
    </row>
    <row r="1032457" spans="19:20">
      <c r="S1032457" s="33"/>
      <c r="T1032457" s="33"/>
    </row>
    <row r="1032474" spans="19:20">
      <c r="S1032474" s="33"/>
      <c r="T1032474" s="33"/>
    </row>
    <row r="1032491" spans="19:20">
      <c r="S1032491" s="33"/>
      <c r="T1032491" s="33"/>
    </row>
    <row r="1032508" spans="19:20">
      <c r="S1032508" s="33"/>
      <c r="T1032508" s="33"/>
    </row>
    <row r="1032525" spans="19:20">
      <c r="S1032525" s="33"/>
      <c r="T1032525" s="33"/>
    </row>
    <row r="1032542" spans="19:20">
      <c r="S1032542" s="33"/>
      <c r="T1032542" s="33"/>
    </row>
    <row r="1032559" spans="19:20">
      <c r="S1032559" s="33"/>
      <c r="T1032559" s="33"/>
    </row>
    <row r="1032576" spans="19:20">
      <c r="S1032576" s="33"/>
      <c r="T1032576" s="33"/>
    </row>
    <row r="1032593" spans="19:20">
      <c r="S1032593" s="33"/>
      <c r="T1032593" s="33"/>
    </row>
    <row r="1032610" spans="19:20">
      <c r="S1032610" s="33"/>
      <c r="T1032610" s="33"/>
    </row>
    <row r="1032627" spans="19:20">
      <c r="S1032627" s="33"/>
      <c r="T1032627" s="33"/>
    </row>
    <row r="1032644" spans="19:20">
      <c r="S1032644" s="33"/>
      <c r="T1032644" s="33"/>
    </row>
    <row r="1032661" spans="19:20">
      <c r="S1032661" s="33"/>
      <c r="T1032661" s="33"/>
    </row>
    <row r="1032678" spans="19:20">
      <c r="S1032678" s="33"/>
      <c r="T1032678" s="33"/>
    </row>
    <row r="1032695" spans="19:20">
      <c r="S1032695" s="33"/>
      <c r="T1032695" s="33"/>
    </row>
    <row r="1032712" spans="19:20">
      <c r="S1032712" s="33"/>
      <c r="T1032712" s="33"/>
    </row>
    <row r="1032729" spans="19:20">
      <c r="S1032729" s="33"/>
      <c r="T1032729" s="33"/>
    </row>
    <row r="1032746" spans="19:20">
      <c r="S1032746" s="33"/>
      <c r="T1032746" s="33"/>
    </row>
    <row r="1032763" spans="19:20">
      <c r="S1032763" s="33"/>
      <c r="T1032763" s="33"/>
    </row>
    <row r="1032780" spans="19:20">
      <c r="S1032780" s="33"/>
      <c r="T1032780" s="33"/>
    </row>
    <row r="1032797" spans="19:20">
      <c r="S1032797" s="33"/>
      <c r="T1032797" s="33"/>
    </row>
    <row r="1032814" spans="19:20">
      <c r="S1032814" s="33"/>
      <c r="T1032814" s="33"/>
    </row>
    <row r="1032831" spans="19:20">
      <c r="S1032831" s="33"/>
      <c r="T1032831" s="33"/>
    </row>
    <row r="1032848" spans="19:20">
      <c r="S1032848" s="33"/>
      <c r="T1032848" s="33"/>
    </row>
    <row r="1032865" spans="19:20">
      <c r="S1032865" s="33"/>
      <c r="T1032865" s="33"/>
    </row>
    <row r="1032882" spans="19:20">
      <c r="S1032882" s="33"/>
      <c r="T1032882" s="33"/>
    </row>
    <row r="1032899" spans="19:20">
      <c r="S1032899" s="33"/>
      <c r="T1032899" s="33"/>
    </row>
    <row r="1032916" spans="19:20">
      <c r="S1032916" s="33"/>
      <c r="T1032916" s="33"/>
    </row>
    <row r="1032933" spans="19:20">
      <c r="S1032933" s="33"/>
      <c r="T1032933" s="33"/>
    </row>
    <row r="1032950" spans="19:20">
      <c r="S1032950" s="33"/>
      <c r="T1032950" s="33"/>
    </row>
    <row r="1032967" spans="19:20">
      <c r="S1032967" s="33"/>
      <c r="T1032967" s="33"/>
    </row>
    <row r="1032984" spans="19:20">
      <c r="S1032984" s="33"/>
      <c r="T1032984" s="33"/>
    </row>
    <row r="1033001" spans="19:20">
      <c r="S1033001" s="33"/>
      <c r="T1033001" s="33"/>
    </row>
    <row r="1033018" spans="19:20">
      <c r="S1033018" s="33"/>
      <c r="T1033018" s="33"/>
    </row>
    <row r="1033035" spans="19:20">
      <c r="S1033035" s="33"/>
      <c r="T1033035" s="33"/>
    </row>
    <row r="1033052" spans="19:20">
      <c r="S1033052" s="33"/>
      <c r="T1033052" s="33"/>
    </row>
    <row r="1033069" spans="19:20">
      <c r="S1033069" s="33"/>
      <c r="T1033069" s="33"/>
    </row>
    <row r="1033086" spans="19:20">
      <c r="S1033086" s="33"/>
      <c r="T1033086" s="33"/>
    </row>
    <row r="1033103" spans="19:20">
      <c r="S1033103" s="33"/>
      <c r="T1033103" s="33"/>
    </row>
    <row r="1033120" spans="19:20">
      <c r="S1033120" s="33"/>
      <c r="T1033120" s="33"/>
    </row>
    <row r="1033137" spans="19:20">
      <c r="S1033137" s="33"/>
      <c r="T1033137" s="33"/>
    </row>
    <row r="1033154" spans="19:20">
      <c r="S1033154" s="33"/>
      <c r="T1033154" s="33"/>
    </row>
    <row r="1033171" spans="19:20">
      <c r="S1033171" s="33"/>
      <c r="T1033171" s="33"/>
    </row>
    <row r="1033188" spans="19:20">
      <c r="S1033188" s="33"/>
      <c r="T1033188" s="33"/>
    </row>
    <row r="1033205" spans="19:20">
      <c r="S1033205" s="33"/>
      <c r="T1033205" s="33"/>
    </row>
    <row r="1033222" spans="19:20">
      <c r="S1033222" s="33"/>
      <c r="T1033222" s="33"/>
    </row>
    <row r="1033239" spans="19:20">
      <c r="S1033239" s="33"/>
      <c r="T1033239" s="33"/>
    </row>
    <row r="1033256" spans="19:20">
      <c r="S1033256" s="33"/>
      <c r="T1033256" s="33"/>
    </row>
    <row r="1033273" spans="19:20">
      <c r="S1033273" s="33"/>
      <c r="T1033273" s="33"/>
    </row>
    <row r="1033290" spans="19:20">
      <c r="S1033290" s="33"/>
      <c r="T1033290" s="33"/>
    </row>
    <row r="1033307" spans="19:20">
      <c r="S1033307" s="33"/>
      <c r="T1033307" s="33"/>
    </row>
    <row r="1033324" spans="19:20">
      <c r="S1033324" s="33"/>
      <c r="T1033324" s="33"/>
    </row>
    <row r="1033341" spans="19:20">
      <c r="S1033341" s="33"/>
      <c r="T1033341" s="33"/>
    </row>
    <row r="1033358" spans="19:20">
      <c r="S1033358" s="33"/>
      <c r="T1033358" s="33"/>
    </row>
    <row r="1033375" spans="19:20">
      <c r="S1033375" s="33"/>
      <c r="T1033375" s="33"/>
    </row>
    <row r="1033392" spans="19:20">
      <c r="S1033392" s="33"/>
      <c r="T1033392" s="33"/>
    </row>
    <row r="1033409" spans="19:20">
      <c r="S1033409" s="33"/>
      <c r="T1033409" s="33"/>
    </row>
    <row r="1033426" spans="19:20">
      <c r="S1033426" s="33"/>
      <c r="T1033426" s="33"/>
    </row>
    <row r="1033443" spans="19:20">
      <c r="S1033443" s="33"/>
      <c r="T1033443" s="33"/>
    </row>
    <row r="1033460" spans="19:20">
      <c r="S1033460" s="33"/>
      <c r="T1033460" s="33"/>
    </row>
    <row r="1033477" spans="19:20">
      <c r="S1033477" s="33"/>
      <c r="T1033477" s="33"/>
    </row>
    <row r="1033494" spans="19:20">
      <c r="S1033494" s="33"/>
      <c r="T1033494" s="33"/>
    </row>
    <row r="1033511" spans="19:20">
      <c r="S1033511" s="33"/>
      <c r="T1033511" s="33"/>
    </row>
    <row r="1033528" spans="19:20">
      <c r="S1033528" s="33"/>
      <c r="T1033528" s="33"/>
    </row>
    <row r="1033545" spans="19:20">
      <c r="S1033545" s="33"/>
      <c r="T1033545" s="33"/>
    </row>
    <row r="1033562" spans="19:20">
      <c r="S1033562" s="33"/>
      <c r="T1033562" s="33"/>
    </row>
    <row r="1033579" spans="19:20">
      <c r="S1033579" s="33"/>
      <c r="T1033579" s="33"/>
    </row>
    <row r="1033596" spans="19:20">
      <c r="S1033596" s="33"/>
      <c r="T1033596" s="33"/>
    </row>
    <row r="1033613" spans="19:20">
      <c r="S1033613" s="33"/>
      <c r="T1033613" s="33"/>
    </row>
    <row r="1033630" spans="19:20">
      <c r="S1033630" s="33"/>
      <c r="T1033630" s="33"/>
    </row>
    <row r="1033647" spans="19:20">
      <c r="S1033647" s="33"/>
      <c r="T1033647" s="33"/>
    </row>
    <row r="1033664" spans="19:20">
      <c r="S1033664" s="33"/>
      <c r="T1033664" s="33"/>
    </row>
    <row r="1033681" spans="19:20">
      <c r="S1033681" s="33"/>
      <c r="T1033681" s="33"/>
    </row>
    <row r="1033698" spans="19:20">
      <c r="S1033698" s="33"/>
      <c r="T1033698" s="33"/>
    </row>
    <row r="1033715" spans="19:20">
      <c r="S1033715" s="33"/>
      <c r="T1033715" s="33"/>
    </row>
    <row r="1033732" spans="19:20">
      <c r="S1033732" s="33"/>
      <c r="T1033732" s="33"/>
    </row>
    <row r="1033749" spans="19:20">
      <c r="S1033749" s="33"/>
      <c r="T1033749" s="33"/>
    </row>
    <row r="1033766" spans="19:20">
      <c r="S1033766" s="33"/>
      <c r="T1033766" s="33"/>
    </row>
    <row r="1033783" spans="19:20">
      <c r="S1033783" s="33"/>
      <c r="T1033783" s="33"/>
    </row>
    <row r="1033800" spans="19:20">
      <c r="S1033800" s="33"/>
      <c r="T1033800" s="33"/>
    </row>
    <row r="1033817" spans="19:20">
      <c r="S1033817" s="33"/>
      <c r="T1033817" s="33"/>
    </row>
    <row r="1033834" spans="19:20">
      <c r="S1033834" s="33"/>
      <c r="T1033834" s="33"/>
    </row>
    <row r="1033851" spans="19:20">
      <c r="S1033851" s="33"/>
      <c r="T1033851" s="33"/>
    </row>
    <row r="1033868" spans="19:20">
      <c r="S1033868" s="33"/>
      <c r="T1033868" s="33"/>
    </row>
    <row r="1033885" spans="19:20">
      <c r="S1033885" s="33"/>
      <c r="T1033885" s="33"/>
    </row>
    <row r="1033902" spans="19:20">
      <c r="S1033902" s="33"/>
      <c r="T1033902" s="33"/>
    </row>
    <row r="1033919" spans="19:20">
      <c r="S1033919" s="33"/>
      <c r="T1033919" s="33"/>
    </row>
    <row r="1033936" spans="19:20">
      <c r="S1033936" s="33"/>
      <c r="T1033936" s="33"/>
    </row>
    <row r="1033953" spans="19:20">
      <c r="S1033953" s="33"/>
      <c r="T1033953" s="33"/>
    </row>
    <row r="1033970" spans="19:20">
      <c r="S1033970" s="33"/>
      <c r="T1033970" s="33"/>
    </row>
    <row r="1033987" spans="19:20">
      <c r="S1033987" s="33"/>
      <c r="T1033987" s="33"/>
    </row>
    <row r="1034004" spans="19:20">
      <c r="S1034004" s="33"/>
      <c r="T1034004" s="33"/>
    </row>
    <row r="1034021" spans="19:20">
      <c r="S1034021" s="33"/>
      <c r="T1034021" s="33"/>
    </row>
    <row r="1034038" spans="19:20">
      <c r="S1034038" s="33"/>
      <c r="T1034038" s="33"/>
    </row>
    <row r="1034055" spans="19:20">
      <c r="S1034055" s="33"/>
      <c r="T1034055" s="33"/>
    </row>
    <row r="1034072" spans="19:20">
      <c r="S1034072" s="33"/>
      <c r="T1034072" s="33"/>
    </row>
    <row r="1034089" spans="19:20">
      <c r="S1034089" s="33"/>
      <c r="T1034089" s="33"/>
    </row>
    <row r="1034106" spans="19:20">
      <c r="S1034106" s="33"/>
      <c r="T1034106" s="33"/>
    </row>
    <row r="1034123" spans="19:20">
      <c r="S1034123" s="33"/>
      <c r="T1034123" s="33"/>
    </row>
    <row r="1034140" spans="19:20">
      <c r="S1034140" s="33"/>
      <c r="T1034140" s="33"/>
    </row>
    <row r="1034157" spans="19:20">
      <c r="S1034157" s="33"/>
      <c r="T1034157" s="33"/>
    </row>
    <row r="1034174" spans="19:20">
      <c r="S1034174" s="33"/>
      <c r="T1034174" s="33"/>
    </row>
    <row r="1034191" spans="19:20">
      <c r="S1034191" s="33"/>
      <c r="T1034191" s="33"/>
    </row>
    <row r="1034208" spans="19:20">
      <c r="S1034208" s="33"/>
      <c r="T1034208" s="33"/>
    </row>
    <row r="1034225" spans="19:20">
      <c r="S1034225" s="33"/>
      <c r="T1034225" s="33"/>
    </row>
    <row r="1034242" spans="19:20">
      <c r="S1034242" s="33"/>
      <c r="T1034242" s="33"/>
    </row>
    <row r="1034259" spans="19:20">
      <c r="S1034259" s="33"/>
      <c r="T1034259" s="33"/>
    </row>
    <row r="1034276" spans="19:20">
      <c r="S1034276" s="33"/>
      <c r="T1034276" s="33"/>
    </row>
    <row r="1034293" spans="19:20">
      <c r="S1034293" s="33"/>
      <c r="T1034293" s="33"/>
    </row>
    <row r="1034310" spans="19:20">
      <c r="S1034310" s="33"/>
      <c r="T1034310" s="33"/>
    </row>
    <row r="1034327" spans="19:20">
      <c r="S1034327" s="33"/>
      <c r="T1034327" s="33"/>
    </row>
    <row r="1034344" spans="19:20">
      <c r="S1034344" s="33"/>
      <c r="T1034344" s="33"/>
    </row>
    <row r="1034361" spans="19:20">
      <c r="S1034361" s="33"/>
      <c r="T1034361" s="33"/>
    </row>
    <row r="1034378" spans="19:20">
      <c r="S1034378" s="33"/>
      <c r="T1034378" s="33"/>
    </row>
    <row r="1034395" spans="19:20">
      <c r="S1034395" s="33"/>
      <c r="T1034395" s="33"/>
    </row>
    <row r="1034412" spans="19:20">
      <c r="S1034412" s="33"/>
      <c r="T1034412" s="33"/>
    </row>
    <row r="1034429" spans="19:20">
      <c r="S1034429" s="33"/>
      <c r="T1034429" s="33"/>
    </row>
    <row r="1034446" spans="19:20">
      <c r="S1034446" s="33"/>
      <c r="T1034446" s="33"/>
    </row>
    <row r="1034463" spans="19:20">
      <c r="S1034463" s="33"/>
      <c r="T1034463" s="33"/>
    </row>
    <row r="1034480" spans="19:20">
      <c r="S1034480" s="33"/>
      <c r="T1034480" s="33"/>
    </row>
    <row r="1034497" spans="19:20">
      <c r="S1034497" s="33"/>
      <c r="T1034497" s="33"/>
    </row>
    <row r="1034514" spans="19:20">
      <c r="S1034514" s="33"/>
      <c r="T1034514" s="33"/>
    </row>
    <row r="1034531" spans="19:20">
      <c r="S1034531" s="33"/>
      <c r="T1034531" s="33"/>
    </row>
    <row r="1034548" spans="19:20">
      <c r="S1034548" s="33"/>
      <c r="T1034548" s="33"/>
    </row>
    <row r="1034565" spans="19:20">
      <c r="S1034565" s="33"/>
      <c r="T1034565" s="33"/>
    </row>
    <row r="1034582" spans="19:20">
      <c r="S1034582" s="33"/>
      <c r="T1034582" s="33"/>
    </row>
    <row r="1034599" spans="19:20">
      <c r="S1034599" s="33"/>
      <c r="T1034599" s="33"/>
    </row>
    <row r="1034616" spans="19:20">
      <c r="S1034616" s="33"/>
      <c r="T1034616" s="33"/>
    </row>
    <row r="1034633" spans="19:20">
      <c r="S1034633" s="33"/>
      <c r="T1034633" s="33"/>
    </row>
    <row r="1034650" spans="19:20">
      <c r="S1034650" s="33"/>
      <c r="T1034650" s="33"/>
    </row>
    <row r="1034667" spans="19:20">
      <c r="S1034667" s="33"/>
      <c r="T1034667" s="33"/>
    </row>
    <row r="1034684" spans="19:20">
      <c r="S1034684" s="33"/>
      <c r="T1034684" s="33"/>
    </row>
    <row r="1034701" spans="19:20">
      <c r="S1034701" s="33"/>
      <c r="T1034701" s="33"/>
    </row>
    <row r="1034718" spans="19:20">
      <c r="S1034718" s="33"/>
      <c r="T1034718" s="33"/>
    </row>
    <row r="1034735" spans="19:20">
      <c r="S1034735" s="33"/>
      <c r="T1034735" s="33"/>
    </row>
    <row r="1034752" spans="19:20">
      <c r="S1034752" s="33"/>
      <c r="T1034752" s="33"/>
    </row>
    <row r="1034769" spans="19:20">
      <c r="S1034769" s="33"/>
      <c r="T1034769" s="33"/>
    </row>
    <row r="1034786" spans="19:20">
      <c r="S1034786" s="33"/>
      <c r="T1034786" s="33"/>
    </row>
    <row r="1034803" spans="19:20">
      <c r="S1034803" s="33"/>
      <c r="T1034803" s="33"/>
    </row>
    <row r="1034820" spans="19:20">
      <c r="S1034820" s="33"/>
      <c r="T1034820" s="33"/>
    </row>
    <row r="1034837" spans="19:20">
      <c r="S1034837" s="33"/>
      <c r="T1034837" s="33"/>
    </row>
    <row r="1034854" spans="19:20">
      <c r="S1034854" s="33"/>
      <c r="T1034854" s="33"/>
    </row>
    <row r="1034871" spans="19:20">
      <c r="S1034871" s="33"/>
      <c r="T1034871" s="33"/>
    </row>
    <row r="1034888" spans="19:20">
      <c r="S1034888" s="33"/>
      <c r="T1034888" s="33"/>
    </row>
    <row r="1034905" spans="19:20">
      <c r="S1034905" s="33"/>
      <c r="T1034905" s="33"/>
    </row>
    <row r="1034922" spans="19:20">
      <c r="S1034922" s="33"/>
      <c r="T1034922" s="33"/>
    </row>
    <row r="1034939" spans="19:20">
      <c r="S1034939" s="33"/>
      <c r="T1034939" s="33"/>
    </row>
    <row r="1034956" spans="19:20">
      <c r="S1034956" s="33"/>
      <c r="T1034956" s="33"/>
    </row>
    <row r="1034973" spans="19:20">
      <c r="S1034973" s="33"/>
      <c r="T1034973" s="33"/>
    </row>
    <row r="1034990" spans="19:20">
      <c r="S1034990" s="33"/>
      <c r="T1034990" s="33"/>
    </row>
    <row r="1035007" spans="19:20">
      <c r="S1035007" s="33"/>
      <c r="T1035007" s="33"/>
    </row>
    <row r="1035024" spans="19:20">
      <c r="S1035024" s="33"/>
      <c r="T1035024" s="33"/>
    </row>
    <row r="1035041" spans="19:20">
      <c r="S1035041" s="33"/>
      <c r="T1035041" s="33"/>
    </row>
    <row r="1035058" spans="19:20">
      <c r="S1035058" s="33"/>
      <c r="T1035058" s="33"/>
    </row>
    <row r="1035075" spans="19:20">
      <c r="S1035075" s="33"/>
      <c r="T1035075" s="33"/>
    </row>
    <row r="1035092" spans="19:20">
      <c r="S1035092" s="33"/>
      <c r="T1035092" s="33"/>
    </row>
    <row r="1035109" spans="19:20">
      <c r="S1035109" s="33"/>
      <c r="T1035109" s="33"/>
    </row>
    <row r="1035126" spans="19:20">
      <c r="S1035126" s="33"/>
      <c r="T1035126" s="33"/>
    </row>
    <row r="1035143" spans="19:20">
      <c r="S1035143" s="33"/>
      <c r="T1035143" s="33"/>
    </row>
    <row r="1035160" spans="19:20">
      <c r="S1035160" s="33"/>
      <c r="T1035160" s="33"/>
    </row>
    <row r="1035177" spans="19:20">
      <c r="S1035177" s="33"/>
      <c r="T1035177" s="33"/>
    </row>
    <row r="1035194" spans="19:20">
      <c r="S1035194" s="33"/>
      <c r="T1035194" s="33"/>
    </row>
    <row r="1035211" spans="19:20">
      <c r="S1035211" s="33"/>
      <c r="T1035211" s="33"/>
    </row>
    <row r="1035228" spans="19:20">
      <c r="S1035228" s="33"/>
      <c r="T1035228" s="33"/>
    </row>
    <row r="1035245" spans="19:20">
      <c r="S1035245" s="33"/>
      <c r="T1035245" s="33"/>
    </row>
    <row r="1035262" spans="19:20">
      <c r="S1035262" s="33"/>
      <c r="T1035262" s="33"/>
    </row>
    <row r="1035279" spans="19:20">
      <c r="S1035279" s="33"/>
      <c r="T1035279" s="33"/>
    </row>
    <row r="1035296" spans="19:20">
      <c r="S1035296" s="33"/>
      <c r="T1035296" s="33"/>
    </row>
    <row r="1035313" spans="19:20">
      <c r="S1035313" s="33"/>
      <c r="T1035313" s="33"/>
    </row>
    <row r="1035330" spans="19:20">
      <c r="S1035330" s="33"/>
      <c r="T1035330" s="33"/>
    </row>
    <row r="1035347" spans="19:20">
      <c r="S1035347" s="33"/>
      <c r="T1035347" s="33"/>
    </row>
    <row r="1035364" spans="19:20">
      <c r="S1035364" s="33"/>
      <c r="T1035364" s="33"/>
    </row>
    <row r="1035381" spans="19:20">
      <c r="S1035381" s="33"/>
      <c r="T1035381" s="33"/>
    </row>
    <row r="1035398" spans="19:20">
      <c r="S1035398" s="33"/>
      <c r="T1035398" s="33"/>
    </row>
    <row r="1035415" spans="19:20">
      <c r="S1035415" s="33"/>
      <c r="T1035415" s="33"/>
    </row>
    <row r="1035432" spans="19:20">
      <c r="S1035432" s="33"/>
      <c r="T1035432" s="33"/>
    </row>
    <row r="1035449" spans="19:20">
      <c r="S1035449" s="33"/>
      <c r="T1035449" s="33"/>
    </row>
    <row r="1035466" spans="19:20">
      <c r="S1035466" s="33"/>
      <c r="T1035466" s="33"/>
    </row>
    <row r="1035483" spans="19:20">
      <c r="S1035483" s="33"/>
      <c r="T1035483" s="33"/>
    </row>
    <row r="1035500" spans="19:20">
      <c r="S1035500" s="33"/>
      <c r="T1035500" s="33"/>
    </row>
    <row r="1035517" spans="19:20">
      <c r="S1035517" s="33"/>
      <c r="T1035517" s="33"/>
    </row>
    <row r="1035534" spans="19:20">
      <c r="S1035534" s="33"/>
      <c r="T1035534" s="33"/>
    </row>
    <row r="1035551" spans="19:20">
      <c r="S1035551" s="33"/>
      <c r="T1035551" s="33"/>
    </row>
    <row r="1035568" spans="19:20">
      <c r="S1035568" s="33"/>
      <c r="T1035568" s="33"/>
    </row>
    <row r="1035585" spans="19:20">
      <c r="S1035585" s="33"/>
      <c r="T1035585" s="33"/>
    </row>
    <row r="1035602" spans="19:20">
      <c r="S1035602" s="33"/>
      <c r="T1035602" s="33"/>
    </row>
    <row r="1035619" spans="19:20">
      <c r="S1035619" s="33"/>
      <c r="T1035619" s="33"/>
    </row>
    <row r="1035636" spans="19:20">
      <c r="S1035636" s="33"/>
      <c r="T1035636" s="33"/>
    </row>
    <row r="1035653" spans="19:20">
      <c r="S1035653" s="33"/>
      <c r="T1035653" s="33"/>
    </row>
    <row r="1035670" spans="19:20">
      <c r="S1035670" s="33"/>
      <c r="T1035670" s="33"/>
    </row>
    <row r="1035687" spans="19:20">
      <c r="S1035687" s="33"/>
      <c r="T1035687" s="33"/>
    </row>
    <row r="1035704" spans="19:20">
      <c r="S1035704" s="33"/>
      <c r="T1035704" s="33"/>
    </row>
    <row r="1035721" spans="19:20">
      <c r="S1035721" s="33"/>
      <c r="T1035721" s="33"/>
    </row>
    <row r="1035738" spans="19:20">
      <c r="S1035738" s="33"/>
      <c r="T1035738" s="33"/>
    </row>
    <row r="1035755" spans="19:20">
      <c r="S1035755" s="33"/>
      <c r="T1035755" s="33"/>
    </row>
    <row r="1035772" spans="19:20">
      <c r="S1035772" s="33"/>
      <c r="T1035772" s="33"/>
    </row>
    <row r="1035789" spans="19:20">
      <c r="S1035789" s="33"/>
      <c r="T1035789" s="33"/>
    </row>
    <row r="1035806" spans="19:20">
      <c r="S1035806" s="33"/>
      <c r="T1035806" s="33"/>
    </row>
    <row r="1035823" spans="19:20">
      <c r="S1035823" s="33"/>
      <c r="T1035823" s="33"/>
    </row>
    <row r="1035840" spans="19:20">
      <c r="S1035840" s="33"/>
      <c r="T1035840" s="33"/>
    </row>
    <row r="1035857" spans="19:20">
      <c r="S1035857" s="33"/>
      <c r="T1035857" s="33"/>
    </row>
    <row r="1035874" spans="19:20">
      <c r="S1035874" s="33"/>
      <c r="T1035874" s="33"/>
    </row>
    <row r="1035891" spans="19:20">
      <c r="S1035891" s="33"/>
      <c r="T1035891" s="33"/>
    </row>
    <row r="1035908" spans="19:20">
      <c r="S1035908" s="33"/>
      <c r="T1035908" s="33"/>
    </row>
    <row r="1035925" spans="19:20">
      <c r="S1035925" s="33"/>
      <c r="T1035925" s="33"/>
    </row>
    <row r="1035942" spans="19:20">
      <c r="S1035942" s="33"/>
      <c r="T1035942" s="33"/>
    </row>
    <row r="1035959" spans="19:20">
      <c r="S1035959" s="33"/>
      <c r="T1035959" s="33"/>
    </row>
    <row r="1035976" spans="19:20">
      <c r="S1035976" s="33"/>
      <c r="T1035976" s="33"/>
    </row>
    <row r="1035993" spans="19:20">
      <c r="S1035993" s="33"/>
      <c r="T1035993" s="33"/>
    </row>
    <row r="1036010" spans="19:20">
      <c r="S1036010" s="33"/>
      <c r="T1036010" s="33"/>
    </row>
    <row r="1036027" spans="19:20">
      <c r="S1036027" s="33"/>
      <c r="T1036027" s="33"/>
    </row>
    <row r="1036044" spans="19:20">
      <c r="S1036044" s="33"/>
      <c r="T1036044" s="33"/>
    </row>
    <row r="1036061" spans="19:20">
      <c r="S1036061" s="33"/>
      <c r="T1036061" s="33"/>
    </row>
    <row r="1036078" spans="19:20">
      <c r="S1036078" s="33"/>
      <c r="T1036078" s="33"/>
    </row>
    <row r="1036095" spans="19:20">
      <c r="S1036095" s="33"/>
      <c r="T1036095" s="33"/>
    </row>
    <row r="1036112" spans="19:20">
      <c r="S1036112" s="33"/>
      <c r="T1036112" s="33"/>
    </row>
    <row r="1036129" spans="19:20">
      <c r="S1036129" s="33"/>
      <c r="T1036129" s="33"/>
    </row>
    <row r="1036146" spans="19:20">
      <c r="S1036146" s="33"/>
      <c r="T1036146" s="33"/>
    </row>
    <row r="1036163" spans="19:20">
      <c r="S1036163" s="33"/>
      <c r="T1036163" s="33"/>
    </row>
    <row r="1036180" spans="19:20">
      <c r="S1036180" s="33"/>
      <c r="T1036180" s="33"/>
    </row>
    <row r="1036197" spans="19:20">
      <c r="S1036197" s="33"/>
      <c r="T1036197" s="33"/>
    </row>
    <row r="1036214" spans="19:20">
      <c r="S1036214" s="33"/>
      <c r="T1036214" s="33"/>
    </row>
    <row r="1036231" spans="19:20">
      <c r="S1036231" s="33"/>
      <c r="T1036231" s="33"/>
    </row>
    <row r="1036248" spans="19:20">
      <c r="S1036248" s="33"/>
      <c r="T1036248" s="33"/>
    </row>
    <row r="1036265" spans="19:20">
      <c r="S1036265" s="33"/>
      <c r="T1036265" s="33"/>
    </row>
    <row r="1036282" spans="19:20">
      <c r="S1036282" s="33"/>
      <c r="T1036282" s="33"/>
    </row>
    <row r="1036299" spans="19:20">
      <c r="S1036299" s="33"/>
      <c r="T1036299" s="33"/>
    </row>
    <row r="1036316" spans="19:20">
      <c r="S1036316" s="33"/>
      <c r="T1036316" s="33"/>
    </row>
    <row r="1036333" spans="19:20">
      <c r="S1036333" s="33"/>
      <c r="T1036333" s="33"/>
    </row>
    <row r="1036350" spans="19:20">
      <c r="S1036350" s="33"/>
      <c r="T1036350" s="33"/>
    </row>
    <row r="1036367" spans="19:20">
      <c r="S1036367" s="33"/>
      <c r="T1036367" s="33"/>
    </row>
    <row r="1036384" spans="19:20">
      <c r="S1036384" s="33"/>
      <c r="T1036384" s="33"/>
    </row>
    <row r="1036401" spans="19:20">
      <c r="S1036401" s="33"/>
      <c r="T1036401" s="33"/>
    </row>
    <row r="1036418" spans="19:20">
      <c r="S1036418" s="33"/>
      <c r="T1036418" s="33"/>
    </row>
    <row r="1036435" spans="19:20">
      <c r="S1036435" s="33"/>
      <c r="T1036435" s="33"/>
    </row>
    <row r="1036452" spans="19:20">
      <c r="S1036452" s="33"/>
      <c r="T1036452" s="33"/>
    </row>
    <row r="1036469" spans="19:20">
      <c r="S1036469" s="33"/>
      <c r="T1036469" s="33"/>
    </row>
    <row r="1036486" spans="19:20">
      <c r="S1036486" s="33"/>
      <c r="T1036486" s="33"/>
    </row>
    <row r="1036503" spans="19:20">
      <c r="S1036503" s="33"/>
      <c r="T1036503" s="33"/>
    </row>
    <row r="1036520" spans="19:20">
      <c r="S1036520" s="33"/>
      <c r="T1036520" s="33"/>
    </row>
    <row r="1036537" spans="19:20">
      <c r="S1036537" s="33"/>
      <c r="T1036537" s="33"/>
    </row>
    <row r="1036554" spans="19:20">
      <c r="S1036554" s="33"/>
      <c r="T1036554" s="33"/>
    </row>
    <row r="1036571" spans="19:20">
      <c r="S1036571" s="33"/>
      <c r="T1036571" s="33"/>
    </row>
    <row r="1036588" spans="19:20">
      <c r="S1036588" s="33"/>
      <c r="T1036588" s="33"/>
    </row>
    <row r="1036605" spans="19:20">
      <c r="S1036605" s="33"/>
      <c r="T1036605" s="33"/>
    </row>
    <row r="1036622" spans="19:20">
      <c r="S1036622" s="33"/>
      <c r="T1036622" s="33"/>
    </row>
    <row r="1036639" spans="19:20">
      <c r="S1036639" s="33"/>
      <c r="T1036639" s="33"/>
    </row>
    <row r="1036656" spans="19:20">
      <c r="S1036656" s="33"/>
      <c r="T1036656" s="33"/>
    </row>
    <row r="1036673" spans="19:20">
      <c r="S1036673" s="33"/>
      <c r="T1036673" s="33"/>
    </row>
    <row r="1036690" spans="19:20">
      <c r="S1036690" s="33"/>
      <c r="T1036690" s="33"/>
    </row>
    <row r="1036707" spans="19:20">
      <c r="S1036707" s="33"/>
      <c r="T1036707" s="33"/>
    </row>
    <row r="1036724" spans="19:20">
      <c r="S1036724" s="33"/>
      <c r="T1036724" s="33"/>
    </row>
    <row r="1036741" spans="19:20">
      <c r="S1036741" s="33"/>
      <c r="T1036741" s="33"/>
    </row>
    <row r="1036758" spans="19:20">
      <c r="S1036758" s="33"/>
      <c r="T1036758" s="33"/>
    </row>
    <row r="1036775" spans="19:20">
      <c r="S1036775" s="33"/>
      <c r="T1036775" s="33"/>
    </row>
    <row r="1036792" spans="19:20">
      <c r="S1036792" s="33"/>
      <c r="T1036792" s="33"/>
    </row>
    <row r="1036809" spans="19:20">
      <c r="S1036809" s="33"/>
      <c r="T1036809" s="33"/>
    </row>
    <row r="1036826" spans="19:20">
      <c r="S1036826" s="33"/>
      <c r="T1036826" s="33"/>
    </row>
    <row r="1036843" spans="19:20">
      <c r="S1036843" s="33"/>
      <c r="T1036843" s="33"/>
    </row>
    <row r="1036860" spans="19:20">
      <c r="S1036860" s="33"/>
      <c r="T1036860" s="33"/>
    </row>
    <row r="1036877" spans="19:20">
      <c r="S1036877" s="33"/>
      <c r="T1036877" s="33"/>
    </row>
    <row r="1036894" spans="19:20">
      <c r="S1036894" s="33"/>
      <c r="T1036894" s="33"/>
    </row>
    <row r="1036911" spans="19:20">
      <c r="S1036911" s="33"/>
      <c r="T1036911" s="33"/>
    </row>
    <row r="1036928" spans="19:20">
      <c r="S1036928" s="33"/>
      <c r="T1036928" s="33"/>
    </row>
    <row r="1036945" spans="19:20">
      <c r="S1036945" s="33"/>
      <c r="T1036945" s="33"/>
    </row>
    <row r="1036962" spans="19:20">
      <c r="S1036962" s="33"/>
      <c r="T1036962" s="33"/>
    </row>
    <row r="1036979" spans="19:20">
      <c r="S1036979" s="33"/>
      <c r="T1036979" s="33"/>
    </row>
    <row r="1036996" spans="19:20">
      <c r="S1036996" s="33"/>
      <c r="T1036996" s="33"/>
    </row>
    <row r="1037013" spans="19:20">
      <c r="S1037013" s="33"/>
      <c r="T1037013" s="33"/>
    </row>
    <row r="1037030" spans="19:20">
      <c r="S1037030" s="33"/>
      <c r="T1037030" s="33"/>
    </row>
    <row r="1037047" spans="19:20">
      <c r="S1037047" s="33"/>
      <c r="T1037047" s="33"/>
    </row>
    <row r="1037064" spans="19:20">
      <c r="S1037064" s="33"/>
      <c r="T1037064" s="33"/>
    </row>
    <row r="1037081" spans="19:20">
      <c r="S1037081" s="33"/>
      <c r="T1037081" s="33"/>
    </row>
    <row r="1037098" spans="19:20">
      <c r="S1037098" s="33"/>
      <c r="T1037098" s="33"/>
    </row>
    <row r="1037115" spans="19:20">
      <c r="S1037115" s="33"/>
      <c r="T1037115" s="33"/>
    </row>
    <row r="1037132" spans="19:20">
      <c r="S1037132" s="33"/>
      <c r="T1037132" s="33"/>
    </row>
    <row r="1037149" spans="19:20">
      <c r="S1037149" s="33"/>
      <c r="T1037149" s="33"/>
    </row>
    <row r="1037166" spans="19:20">
      <c r="S1037166" s="33"/>
      <c r="T1037166" s="33"/>
    </row>
    <row r="1037183" spans="19:20">
      <c r="S1037183" s="33"/>
      <c r="T1037183" s="33"/>
    </row>
    <row r="1037200" spans="19:20">
      <c r="S1037200" s="33"/>
      <c r="T1037200" s="33"/>
    </row>
    <row r="1037217" spans="19:20">
      <c r="S1037217" s="33"/>
      <c r="T1037217" s="33"/>
    </row>
    <row r="1037234" spans="19:20">
      <c r="S1037234" s="33"/>
      <c r="T1037234" s="33"/>
    </row>
    <row r="1037251" spans="19:20">
      <c r="S1037251" s="33"/>
      <c r="T1037251" s="33"/>
    </row>
    <row r="1037268" spans="19:20">
      <c r="S1037268" s="33"/>
      <c r="T1037268" s="33"/>
    </row>
    <row r="1037285" spans="19:20">
      <c r="S1037285" s="33"/>
      <c r="T1037285" s="33"/>
    </row>
    <row r="1037302" spans="19:20">
      <c r="S1037302" s="33"/>
      <c r="T1037302" s="33"/>
    </row>
    <row r="1037319" spans="19:20">
      <c r="S1037319" s="33"/>
      <c r="T1037319" s="33"/>
    </row>
    <row r="1037336" spans="19:20">
      <c r="S1037336" s="33"/>
      <c r="T1037336" s="33"/>
    </row>
    <row r="1037353" spans="19:20">
      <c r="S1037353" s="33"/>
      <c r="T1037353" s="33"/>
    </row>
    <row r="1037370" spans="19:20">
      <c r="S1037370" s="33"/>
      <c r="T1037370" s="33"/>
    </row>
    <row r="1037387" spans="19:20">
      <c r="S1037387" s="33"/>
      <c r="T1037387" s="33"/>
    </row>
    <row r="1037404" spans="19:20">
      <c r="S1037404" s="33"/>
      <c r="T1037404" s="33"/>
    </row>
    <row r="1037421" spans="19:20">
      <c r="S1037421" s="33"/>
      <c r="T1037421" s="33"/>
    </row>
    <row r="1037438" spans="19:20">
      <c r="S1037438" s="33"/>
      <c r="T1037438" s="33"/>
    </row>
    <row r="1037455" spans="19:20">
      <c r="S1037455" s="33"/>
      <c r="T1037455" s="33"/>
    </row>
    <row r="1037472" spans="19:20">
      <c r="S1037472" s="33"/>
      <c r="T1037472" s="33"/>
    </row>
    <row r="1037489" spans="19:20">
      <c r="S1037489" s="33"/>
      <c r="T1037489" s="33"/>
    </row>
    <row r="1037506" spans="19:20">
      <c r="S1037506" s="33"/>
      <c r="T1037506" s="33"/>
    </row>
    <row r="1037523" spans="19:20">
      <c r="S1037523" s="33"/>
      <c r="T1037523" s="33"/>
    </row>
    <row r="1037540" spans="19:20">
      <c r="S1037540" s="33"/>
      <c r="T1037540" s="33"/>
    </row>
    <row r="1037557" spans="19:20">
      <c r="S1037557" s="33"/>
      <c r="T1037557" s="33"/>
    </row>
    <row r="1037574" spans="19:20">
      <c r="S1037574" s="33"/>
      <c r="T1037574" s="33"/>
    </row>
    <row r="1037591" spans="19:20">
      <c r="S1037591" s="33"/>
      <c r="T1037591" s="33"/>
    </row>
    <row r="1037608" spans="19:20">
      <c r="S1037608" s="33"/>
      <c r="T1037608" s="33"/>
    </row>
    <row r="1037625" spans="19:20">
      <c r="S1037625" s="33"/>
      <c r="T1037625" s="33"/>
    </row>
    <row r="1037642" spans="19:20">
      <c r="S1037642" s="33"/>
      <c r="T1037642" s="33"/>
    </row>
    <row r="1037659" spans="19:20">
      <c r="S1037659" s="33"/>
      <c r="T1037659" s="33"/>
    </row>
    <row r="1037676" spans="19:20">
      <c r="S1037676" s="33"/>
      <c r="T1037676" s="33"/>
    </row>
    <row r="1037693" spans="19:20">
      <c r="S1037693" s="33"/>
      <c r="T1037693" s="33"/>
    </row>
    <row r="1037710" spans="19:20">
      <c r="S1037710" s="33"/>
      <c r="T1037710" s="33"/>
    </row>
    <row r="1037727" spans="19:20">
      <c r="S1037727" s="33"/>
      <c r="T1037727" s="33"/>
    </row>
    <row r="1037744" spans="19:20">
      <c r="S1037744" s="33"/>
      <c r="T1037744" s="33"/>
    </row>
    <row r="1037761" spans="19:20">
      <c r="S1037761" s="33"/>
      <c r="T1037761" s="33"/>
    </row>
    <row r="1037778" spans="19:20">
      <c r="S1037778" s="33"/>
      <c r="T1037778" s="33"/>
    </row>
    <row r="1037795" spans="19:20">
      <c r="S1037795" s="33"/>
      <c r="T1037795" s="33"/>
    </row>
    <row r="1037812" spans="19:20">
      <c r="S1037812" s="33"/>
      <c r="T1037812" s="33"/>
    </row>
    <row r="1037829" spans="19:20">
      <c r="S1037829" s="33"/>
      <c r="T1037829" s="33"/>
    </row>
    <row r="1037846" spans="19:20">
      <c r="S1037846" s="33"/>
      <c r="T1037846" s="33"/>
    </row>
    <row r="1037863" spans="19:20">
      <c r="S1037863" s="33"/>
      <c r="T1037863" s="33"/>
    </row>
    <row r="1037880" spans="19:20">
      <c r="S1037880" s="33"/>
      <c r="T1037880" s="33"/>
    </row>
    <row r="1037897" spans="19:20">
      <c r="S1037897" s="33"/>
      <c r="T1037897" s="33"/>
    </row>
    <row r="1037914" spans="19:20">
      <c r="S1037914" s="33"/>
      <c r="T1037914" s="33"/>
    </row>
    <row r="1037931" spans="19:20">
      <c r="S1037931" s="33"/>
      <c r="T1037931" s="33"/>
    </row>
    <row r="1037948" spans="19:20">
      <c r="S1037948" s="33"/>
      <c r="T1037948" s="33"/>
    </row>
    <row r="1037965" spans="19:20">
      <c r="S1037965" s="33"/>
      <c r="T1037965" s="33"/>
    </row>
    <row r="1037982" spans="19:20">
      <c r="S1037982" s="33"/>
      <c r="T1037982" s="33"/>
    </row>
    <row r="1037999" spans="19:20">
      <c r="S1037999" s="33"/>
      <c r="T1037999" s="33"/>
    </row>
    <row r="1038016" spans="19:20">
      <c r="S1038016" s="33"/>
      <c r="T1038016" s="33"/>
    </row>
    <row r="1038033" spans="19:20">
      <c r="S1038033" s="33"/>
      <c r="T1038033" s="33"/>
    </row>
    <row r="1038050" spans="19:20">
      <c r="S1038050" s="33"/>
      <c r="T1038050" s="33"/>
    </row>
    <row r="1038067" spans="19:20">
      <c r="S1038067" s="33"/>
      <c r="T1038067" s="33"/>
    </row>
    <row r="1038084" spans="19:20">
      <c r="S1038084" s="33"/>
      <c r="T1038084" s="33"/>
    </row>
    <row r="1038101" spans="19:20">
      <c r="S1038101" s="33"/>
      <c r="T1038101" s="33"/>
    </row>
    <row r="1038118" spans="19:20">
      <c r="S1038118" s="33"/>
      <c r="T1038118" s="33"/>
    </row>
    <row r="1038135" spans="19:20">
      <c r="S1038135" s="33"/>
      <c r="T1038135" s="33"/>
    </row>
    <row r="1038152" spans="19:20">
      <c r="S1038152" s="33"/>
      <c r="T1038152" s="33"/>
    </row>
    <row r="1038169" spans="19:20">
      <c r="S1038169" s="33"/>
      <c r="T1038169" s="33"/>
    </row>
    <row r="1038186" spans="19:20">
      <c r="S1038186" s="33"/>
      <c r="T1038186" s="33"/>
    </row>
    <row r="1038203" spans="19:20">
      <c r="S1038203" s="33"/>
      <c r="T1038203" s="33"/>
    </row>
    <row r="1038220" spans="19:20">
      <c r="S1038220" s="33"/>
      <c r="T1038220" s="33"/>
    </row>
    <row r="1038237" spans="19:20">
      <c r="S1038237" s="33"/>
      <c r="T1038237" s="33"/>
    </row>
    <row r="1038254" spans="19:20">
      <c r="S1038254" s="33"/>
      <c r="T1038254" s="33"/>
    </row>
    <row r="1038271" spans="19:20">
      <c r="S1038271" s="33"/>
      <c r="T1038271" s="33"/>
    </row>
    <row r="1038288" spans="19:20">
      <c r="S1038288" s="33"/>
      <c r="T1038288" s="33"/>
    </row>
    <row r="1038305" spans="19:20">
      <c r="S1038305" s="33"/>
      <c r="T1038305" s="33"/>
    </row>
    <row r="1038322" spans="19:20">
      <c r="S1038322" s="33"/>
      <c r="T1038322" s="33"/>
    </row>
    <row r="1038339" spans="19:20">
      <c r="S1038339" s="33"/>
      <c r="T1038339" s="33"/>
    </row>
    <row r="1038356" spans="19:20">
      <c r="S1038356" s="33"/>
      <c r="T1038356" s="33"/>
    </row>
    <row r="1038373" spans="19:20">
      <c r="S1038373" s="33"/>
      <c r="T1038373" s="33"/>
    </row>
    <row r="1038390" spans="19:20">
      <c r="S1038390" s="33"/>
      <c r="T1038390" s="33"/>
    </row>
    <row r="1038407" spans="19:20">
      <c r="S1038407" s="33"/>
      <c r="T1038407" s="33"/>
    </row>
    <row r="1038424" spans="19:20">
      <c r="S1038424" s="33"/>
      <c r="T1038424" s="33"/>
    </row>
    <row r="1038441" spans="19:20">
      <c r="S1038441" s="33"/>
      <c r="T1038441" s="33"/>
    </row>
    <row r="1038458" spans="19:20">
      <c r="S1038458" s="33"/>
      <c r="T1038458" s="33"/>
    </row>
    <row r="1038475" spans="19:20">
      <c r="S1038475" s="33"/>
      <c r="T1038475" s="33"/>
    </row>
    <row r="1038492" spans="19:20">
      <c r="S1038492" s="33"/>
      <c r="T1038492" s="33"/>
    </row>
    <row r="1038509" spans="19:20">
      <c r="S1038509" s="33"/>
      <c r="T1038509" s="33"/>
    </row>
    <row r="1038526" spans="19:20">
      <c r="S1038526" s="33"/>
      <c r="T1038526" s="33"/>
    </row>
    <row r="1038543" spans="19:20">
      <c r="S1038543" s="33"/>
      <c r="T1038543" s="33"/>
    </row>
    <row r="1038560" spans="19:20">
      <c r="S1038560" s="33"/>
      <c r="T1038560" s="33"/>
    </row>
    <row r="1038577" spans="19:20">
      <c r="S1038577" s="33"/>
      <c r="T1038577" s="33"/>
    </row>
    <row r="1038594" spans="19:20">
      <c r="S1038594" s="33"/>
      <c r="T1038594" s="33"/>
    </row>
    <row r="1038611" spans="19:20">
      <c r="S1038611" s="33"/>
      <c r="T1038611" s="33"/>
    </row>
    <row r="1038628" spans="19:20">
      <c r="S1038628" s="33"/>
      <c r="T1038628" s="33"/>
    </row>
    <row r="1038645" spans="19:20">
      <c r="S1038645" s="33"/>
      <c r="T1038645" s="33"/>
    </row>
    <row r="1038662" spans="19:20">
      <c r="S1038662" s="33"/>
      <c r="T1038662" s="33"/>
    </row>
    <row r="1038679" spans="19:20">
      <c r="S1038679" s="33"/>
      <c r="T1038679" s="33"/>
    </row>
    <row r="1038696" spans="19:20">
      <c r="S1038696" s="33"/>
      <c r="T1038696" s="33"/>
    </row>
    <row r="1038713" spans="19:20">
      <c r="S1038713" s="33"/>
      <c r="T1038713" s="33"/>
    </row>
    <row r="1038730" spans="19:20">
      <c r="S1038730" s="33"/>
      <c r="T1038730" s="33"/>
    </row>
    <row r="1038747" spans="19:20">
      <c r="S1038747" s="33"/>
      <c r="T1038747" s="33"/>
    </row>
    <row r="1038764" spans="19:20">
      <c r="S1038764" s="33"/>
      <c r="T1038764" s="33"/>
    </row>
    <row r="1038781" spans="19:20">
      <c r="S1038781" s="33"/>
      <c r="T1038781" s="33"/>
    </row>
    <row r="1038798" spans="19:20">
      <c r="S1038798" s="33"/>
      <c r="T1038798" s="33"/>
    </row>
    <row r="1038815" spans="19:20">
      <c r="S1038815" s="33"/>
      <c r="T1038815" s="33"/>
    </row>
    <row r="1038832" spans="19:20">
      <c r="S1038832" s="33"/>
      <c r="T1038832" s="33"/>
    </row>
    <row r="1038849" spans="19:20">
      <c r="S1038849" s="33"/>
      <c r="T1038849" s="33"/>
    </row>
    <row r="1038866" spans="19:20">
      <c r="S1038866" s="33"/>
      <c r="T1038866" s="33"/>
    </row>
    <row r="1038883" spans="19:20">
      <c r="S1038883" s="33"/>
      <c r="T1038883" s="33"/>
    </row>
    <row r="1038900" spans="19:20">
      <c r="S1038900" s="33"/>
      <c r="T1038900" s="33"/>
    </row>
    <row r="1038917" spans="19:20">
      <c r="S1038917" s="33"/>
      <c r="T1038917" s="33"/>
    </row>
    <row r="1038934" spans="19:20">
      <c r="S1038934" s="33"/>
      <c r="T1038934" s="33"/>
    </row>
    <row r="1038951" spans="19:20">
      <c r="S1038951" s="33"/>
      <c r="T1038951" s="33"/>
    </row>
    <row r="1038968" spans="19:20">
      <c r="S1038968" s="33"/>
      <c r="T1038968" s="33"/>
    </row>
    <row r="1038985" spans="19:20">
      <c r="S1038985" s="33"/>
      <c r="T1038985" s="33"/>
    </row>
    <row r="1039002" spans="19:20">
      <c r="S1039002" s="33"/>
      <c r="T1039002" s="33"/>
    </row>
    <row r="1039019" spans="19:20">
      <c r="S1039019" s="33"/>
      <c r="T1039019" s="33"/>
    </row>
    <row r="1039036" spans="19:20">
      <c r="S1039036" s="33"/>
      <c r="T1039036" s="33"/>
    </row>
    <row r="1039053" spans="19:20">
      <c r="S1039053" s="33"/>
      <c r="T1039053" s="33"/>
    </row>
    <row r="1039070" spans="19:20">
      <c r="S1039070" s="33"/>
      <c r="T1039070" s="33"/>
    </row>
    <row r="1039087" spans="19:20">
      <c r="S1039087" s="33"/>
      <c r="T1039087" s="33"/>
    </row>
    <row r="1039104" spans="19:20">
      <c r="S1039104" s="33"/>
      <c r="T1039104" s="33"/>
    </row>
    <row r="1039121" spans="19:20">
      <c r="S1039121" s="33"/>
      <c r="T1039121" s="33"/>
    </row>
    <row r="1039138" spans="19:20">
      <c r="S1039138" s="33"/>
      <c r="T1039138" s="33"/>
    </row>
    <row r="1039155" spans="19:20">
      <c r="S1039155" s="33"/>
      <c r="T1039155" s="33"/>
    </row>
    <row r="1039172" spans="19:20">
      <c r="S1039172" s="33"/>
      <c r="T1039172" s="33"/>
    </row>
    <row r="1039189" spans="19:20">
      <c r="S1039189" s="33"/>
      <c r="T1039189" s="33"/>
    </row>
    <row r="1039206" spans="19:20">
      <c r="S1039206" s="33"/>
      <c r="T1039206" s="33"/>
    </row>
    <row r="1039223" spans="19:20">
      <c r="S1039223" s="33"/>
      <c r="T1039223" s="33"/>
    </row>
    <row r="1039240" spans="19:20">
      <c r="S1039240" s="33"/>
      <c r="T1039240" s="33"/>
    </row>
    <row r="1039257" spans="19:20">
      <c r="S1039257" s="33"/>
      <c r="T1039257" s="33"/>
    </row>
    <row r="1039274" spans="19:20">
      <c r="S1039274" s="33"/>
      <c r="T1039274" s="33"/>
    </row>
    <row r="1039291" spans="19:20">
      <c r="S1039291" s="33"/>
      <c r="T1039291" s="33"/>
    </row>
    <row r="1039308" spans="19:20">
      <c r="S1039308" s="33"/>
      <c r="T1039308" s="33"/>
    </row>
    <row r="1039325" spans="19:20">
      <c r="S1039325" s="33"/>
      <c r="T1039325" s="33"/>
    </row>
    <row r="1039342" spans="19:20">
      <c r="S1039342" s="33"/>
      <c r="T1039342" s="33"/>
    </row>
    <row r="1039359" spans="19:20">
      <c r="S1039359" s="33"/>
      <c r="T1039359" s="33"/>
    </row>
    <row r="1039376" spans="19:20">
      <c r="S1039376" s="33"/>
      <c r="T1039376" s="33"/>
    </row>
    <row r="1039393" spans="19:20">
      <c r="S1039393" s="33"/>
      <c r="T1039393" s="33"/>
    </row>
    <row r="1039410" spans="19:20">
      <c r="S1039410" s="33"/>
      <c r="T1039410" s="33"/>
    </row>
    <row r="1039427" spans="19:20">
      <c r="S1039427" s="33"/>
      <c r="T1039427" s="33"/>
    </row>
    <row r="1039444" spans="19:20">
      <c r="S1039444" s="33"/>
      <c r="T1039444" s="33"/>
    </row>
    <row r="1039461" spans="19:20">
      <c r="S1039461" s="33"/>
      <c r="T1039461" s="33"/>
    </row>
    <row r="1039478" spans="19:20">
      <c r="S1039478" s="33"/>
      <c r="T1039478" s="33"/>
    </row>
    <row r="1039495" spans="19:20">
      <c r="S1039495" s="33"/>
      <c r="T1039495" s="33"/>
    </row>
    <row r="1039512" spans="19:20">
      <c r="S1039512" s="33"/>
      <c r="T1039512" s="33"/>
    </row>
    <row r="1039529" spans="19:20">
      <c r="S1039529" s="33"/>
      <c r="T1039529" s="33"/>
    </row>
    <row r="1039546" spans="19:20">
      <c r="S1039546" s="33"/>
      <c r="T1039546" s="33"/>
    </row>
    <row r="1039563" spans="19:20">
      <c r="S1039563" s="33"/>
      <c r="T1039563" s="33"/>
    </row>
    <row r="1039580" spans="19:20">
      <c r="S1039580" s="33"/>
      <c r="T1039580" s="33"/>
    </row>
    <row r="1039597" spans="19:20">
      <c r="S1039597" s="33"/>
      <c r="T1039597" s="33"/>
    </row>
    <row r="1039614" spans="19:20">
      <c r="S1039614" s="33"/>
      <c r="T1039614" s="33"/>
    </row>
    <row r="1039631" spans="19:20">
      <c r="S1039631" s="33"/>
      <c r="T1039631" s="33"/>
    </row>
    <row r="1039648" spans="19:20">
      <c r="S1039648" s="33"/>
      <c r="T1039648" s="33"/>
    </row>
    <row r="1039665" spans="19:20">
      <c r="S1039665" s="33"/>
      <c r="T1039665" s="33"/>
    </row>
    <row r="1039682" spans="19:20">
      <c r="S1039682" s="33"/>
      <c r="T1039682" s="33"/>
    </row>
    <row r="1039699" spans="19:20">
      <c r="S1039699" s="33"/>
      <c r="T1039699" s="33"/>
    </row>
    <row r="1039716" spans="19:20">
      <c r="S1039716" s="33"/>
      <c r="T1039716" s="33"/>
    </row>
    <row r="1039733" spans="19:20">
      <c r="S1039733" s="33"/>
      <c r="T1039733" s="33"/>
    </row>
    <row r="1039750" spans="19:20">
      <c r="S1039750" s="33"/>
      <c r="T1039750" s="33"/>
    </row>
    <row r="1039767" spans="19:20">
      <c r="S1039767" s="33"/>
      <c r="T1039767" s="33"/>
    </row>
    <row r="1039784" spans="19:20">
      <c r="S1039784" s="33"/>
      <c r="T1039784" s="33"/>
    </row>
    <row r="1039801" spans="19:20">
      <c r="S1039801" s="33"/>
      <c r="T1039801" s="33"/>
    </row>
    <row r="1039818" spans="19:20">
      <c r="S1039818" s="33"/>
      <c r="T1039818" s="33"/>
    </row>
    <row r="1039835" spans="19:20">
      <c r="S1039835" s="33"/>
      <c r="T1039835" s="33"/>
    </row>
    <row r="1039852" spans="19:20">
      <c r="S1039852" s="33"/>
      <c r="T1039852" s="33"/>
    </row>
    <row r="1039869" spans="19:20">
      <c r="S1039869" s="33"/>
      <c r="T1039869" s="33"/>
    </row>
    <row r="1039886" spans="19:20">
      <c r="S1039886" s="33"/>
      <c r="T1039886" s="33"/>
    </row>
    <row r="1039903" spans="19:20">
      <c r="S1039903" s="33"/>
      <c r="T1039903" s="33"/>
    </row>
    <row r="1039920" spans="19:20">
      <c r="S1039920" s="33"/>
      <c r="T1039920" s="33"/>
    </row>
    <row r="1039937" spans="19:20">
      <c r="S1039937" s="33"/>
      <c r="T1039937" s="33"/>
    </row>
    <row r="1039954" spans="19:20">
      <c r="S1039954" s="33"/>
      <c r="T1039954" s="33"/>
    </row>
    <row r="1039971" spans="19:20">
      <c r="S1039971" s="33"/>
      <c r="T1039971" s="33"/>
    </row>
    <row r="1039988" spans="19:20">
      <c r="S1039988" s="33"/>
      <c r="T1039988" s="33"/>
    </row>
    <row r="1040005" spans="19:20">
      <c r="S1040005" s="33"/>
      <c r="T1040005" s="33"/>
    </row>
    <row r="1040022" spans="19:20">
      <c r="S1040022" s="33"/>
      <c r="T1040022" s="33"/>
    </row>
    <row r="1040039" spans="19:20">
      <c r="S1040039" s="33"/>
      <c r="T1040039" s="33"/>
    </row>
    <row r="1040056" spans="19:20">
      <c r="S1040056" s="33"/>
      <c r="T1040056" s="33"/>
    </row>
    <row r="1040073" spans="19:20">
      <c r="S1040073" s="33"/>
      <c r="T1040073" s="33"/>
    </row>
    <row r="1040090" spans="19:20">
      <c r="S1040090" s="33"/>
      <c r="T1040090" s="33"/>
    </row>
    <row r="1040107" spans="19:20">
      <c r="S1040107" s="33"/>
      <c r="T1040107" s="33"/>
    </row>
    <row r="1040124" spans="19:20">
      <c r="S1040124" s="33"/>
      <c r="T1040124" s="33"/>
    </row>
    <row r="1040141" spans="19:20">
      <c r="S1040141" s="33"/>
      <c r="T1040141" s="33"/>
    </row>
    <row r="1040158" spans="19:20">
      <c r="S1040158" s="33"/>
      <c r="T1040158" s="33"/>
    </row>
    <row r="1040175" spans="19:20">
      <c r="S1040175" s="33"/>
      <c r="T1040175" s="33"/>
    </row>
    <row r="1040192" spans="19:20">
      <c r="S1040192" s="33"/>
      <c r="T1040192" s="33"/>
    </row>
    <row r="1040209" spans="19:20">
      <c r="S1040209" s="33"/>
      <c r="T1040209" s="33"/>
    </row>
    <row r="1040226" spans="19:20">
      <c r="S1040226" s="33"/>
      <c r="T1040226" s="33"/>
    </row>
    <row r="1040243" spans="19:20">
      <c r="S1040243" s="33"/>
      <c r="T1040243" s="33"/>
    </row>
    <row r="1040260" spans="19:20">
      <c r="S1040260" s="33"/>
      <c r="T1040260" s="33"/>
    </row>
    <row r="1040277" spans="19:20">
      <c r="S1040277" s="33"/>
      <c r="T1040277" s="33"/>
    </row>
    <row r="1040294" spans="19:20">
      <c r="S1040294" s="33"/>
      <c r="T1040294" s="33"/>
    </row>
    <row r="1040311" spans="19:20">
      <c r="S1040311" s="33"/>
      <c r="T1040311" s="33"/>
    </row>
    <row r="1040328" spans="19:20">
      <c r="S1040328" s="33"/>
      <c r="T1040328" s="33"/>
    </row>
    <row r="1040345" spans="19:20">
      <c r="S1040345" s="33"/>
      <c r="T1040345" s="33"/>
    </row>
    <row r="1040362" spans="19:20">
      <c r="S1040362" s="33"/>
      <c r="T1040362" s="33"/>
    </row>
    <row r="1040379" spans="19:20">
      <c r="S1040379" s="33"/>
      <c r="T1040379" s="33"/>
    </row>
    <row r="1040396" spans="19:20">
      <c r="S1040396" s="33"/>
      <c r="T1040396" s="33"/>
    </row>
    <row r="1040413" spans="19:20">
      <c r="S1040413" s="33"/>
      <c r="T1040413" s="33"/>
    </row>
    <row r="1040430" spans="19:20">
      <c r="S1040430" s="33"/>
      <c r="T1040430" s="33"/>
    </row>
    <row r="1040447" spans="19:20">
      <c r="S1040447" s="33"/>
      <c r="T1040447" s="33"/>
    </row>
    <row r="1040464" spans="19:20">
      <c r="S1040464" s="33"/>
      <c r="T1040464" s="33"/>
    </row>
    <row r="1040481" spans="19:20">
      <c r="S1040481" s="33"/>
      <c r="T1040481" s="33"/>
    </row>
    <row r="1040498" spans="19:20">
      <c r="S1040498" s="33"/>
      <c r="T1040498" s="33"/>
    </row>
    <row r="1040515" spans="19:20">
      <c r="S1040515" s="33"/>
      <c r="T1040515" s="33"/>
    </row>
    <row r="1040532" spans="19:20">
      <c r="S1040532" s="33"/>
      <c r="T1040532" s="33"/>
    </row>
    <row r="1040549" spans="19:20">
      <c r="S1040549" s="33"/>
      <c r="T1040549" s="33"/>
    </row>
    <row r="1040566" spans="19:20">
      <c r="S1040566" s="33"/>
      <c r="T1040566" s="33"/>
    </row>
    <row r="1040583" spans="19:20">
      <c r="S1040583" s="33"/>
      <c r="T1040583" s="33"/>
    </row>
    <row r="1040600" spans="19:20">
      <c r="S1040600" s="33"/>
      <c r="T1040600" s="33"/>
    </row>
    <row r="1040617" spans="19:20">
      <c r="S1040617" s="33"/>
      <c r="T1040617" s="33"/>
    </row>
    <row r="1040634" spans="19:20">
      <c r="S1040634" s="33"/>
      <c r="T1040634" s="33"/>
    </row>
    <row r="1040651" spans="19:20">
      <c r="S1040651" s="33"/>
      <c r="T1040651" s="33"/>
    </row>
    <row r="1040668" spans="19:20">
      <c r="S1040668" s="33"/>
      <c r="T1040668" s="33"/>
    </row>
    <row r="1040685" spans="19:20">
      <c r="S1040685" s="33"/>
      <c r="T1040685" s="33"/>
    </row>
    <row r="1040702" spans="19:20">
      <c r="S1040702" s="33"/>
      <c r="T1040702" s="33"/>
    </row>
    <row r="1040719" spans="19:20">
      <c r="S1040719" s="33"/>
      <c r="T1040719" s="33"/>
    </row>
    <row r="1040736" spans="19:20">
      <c r="S1040736" s="33"/>
      <c r="T1040736" s="33"/>
    </row>
    <row r="1040753" spans="19:20">
      <c r="S1040753" s="33"/>
      <c r="T1040753" s="33"/>
    </row>
    <row r="1040770" spans="19:20">
      <c r="S1040770" s="33"/>
      <c r="T1040770" s="33"/>
    </row>
    <row r="1040787" spans="19:20">
      <c r="S1040787" s="33"/>
      <c r="T1040787" s="33"/>
    </row>
    <row r="1040804" spans="19:20">
      <c r="S1040804" s="33"/>
      <c r="T1040804" s="33"/>
    </row>
    <row r="1040821" spans="19:20">
      <c r="S1040821" s="33"/>
      <c r="T1040821" s="33"/>
    </row>
    <row r="1040838" spans="19:20">
      <c r="S1040838" s="33"/>
      <c r="T1040838" s="33"/>
    </row>
    <row r="1040855" spans="19:20">
      <c r="S1040855" s="33"/>
      <c r="T1040855" s="33"/>
    </row>
    <row r="1040872" spans="19:20">
      <c r="S1040872" s="33"/>
      <c r="T1040872" s="33"/>
    </row>
    <row r="1040889" spans="19:20">
      <c r="S1040889" s="33"/>
      <c r="T1040889" s="33"/>
    </row>
    <row r="1040906" spans="19:20">
      <c r="S1040906" s="33"/>
      <c r="T1040906" s="33"/>
    </row>
    <row r="1040923" spans="19:20">
      <c r="S1040923" s="33"/>
      <c r="T1040923" s="33"/>
    </row>
    <row r="1040940" spans="19:20">
      <c r="S1040940" s="33"/>
      <c r="T1040940" s="33"/>
    </row>
    <row r="1040957" spans="19:20">
      <c r="S1040957" s="33"/>
      <c r="T1040957" s="33"/>
    </row>
    <row r="1040974" spans="19:20">
      <c r="S1040974" s="33"/>
      <c r="T1040974" s="33"/>
    </row>
    <row r="1040991" spans="19:20">
      <c r="S1040991" s="33"/>
      <c r="T1040991" s="33"/>
    </row>
    <row r="1041008" spans="19:20">
      <c r="S1041008" s="33"/>
      <c r="T1041008" s="33"/>
    </row>
    <row r="1041025" spans="19:20">
      <c r="S1041025" s="33"/>
      <c r="T1041025" s="33"/>
    </row>
    <row r="1041042" spans="19:20">
      <c r="S1041042" s="33"/>
      <c r="T1041042" s="33"/>
    </row>
    <row r="1041059" spans="19:20">
      <c r="S1041059" s="33"/>
      <c r="T1041059" s="33"/>
    </row>
    <row r="1041076" spans="19:20">
      <c r="S1041076" s="33"/>
      <c r="T1041076" s="33"/>
    </row>
    <row r="1041093" spans="19:20">
      <c r="S1041093" s="33"/>
      <c r="T1041093" s="33"/>
    </row>
    <row r="1041110" spans="19:20">
      <c r="S1041110" s="33"/>
      <c r="T1041110" s="33"/>
    </row>
    <row r="1041127" spans="19:20">
      <c r="S1041127" s="33"/>
      <c r="T1041127" s="33"/>
    </row>
    <row r="1041144" spans="19:20">
      <c r="S1041144" s="33"/>
      <c r="T1041144" s="33"/>
    </row>
    <row r="1041161" spans="19:20">
      <c r="S1041161" s="33"/>
      <c r="T1041161" s="33"/>
    </row>
    <row r="1041178" spans="19:20">
      <c r="S1041178" s="33"/>
      <c r="T1041178" s="33"/>
    </row>
    <row r="1041195" spans="19:20">
      <c r="S1041195" s="33"/>
      <c r="T1041195" s="33"/>
    </row>
    <row r="1041212" spans="19:20">
      <c r="S1041212" s="33"/>
      <c r="T1041212" s="33"/>
    </row>
    <row r="1041229" spans="19:20">
      <c r="S1041229" s="33"/>
      <c r="T1041229" s="33"/>
    </row>
    <row r="1041246" spans="19:20">
      <c r="S1041246" s="33"/>
      <c r="T1041246" s="33"/>
    </row>
    <row r="1041263" spans="19:20">
      <c r="S1041263" s="33"/>
      <c r="T1041263" s="33"/>
    </row>
    <row r="1041280" spans="19:20">
      <c r="S1041280" s="33"/>
      <c r="T1041280" s="33"/>
    </row>
    <row r="1041297" spans="19:20">
      <c r="S1041297" s="33"/>
      <c r="T1041297" s="33"/>
    </row>
    <row r="1041314" spans="19:20">
      <c r="S1041314" s="33"/>
      <c r="T1041314" s="33"/>
    </row>
    <row r="1041331" spans="19:20">
      <c r="S1041331" s="33"/>
      <c r="T1041331" s="33"/>
    </row>
    <row r="1041348" spans="19:20">
      <c r="S1041348" s="33"/>
      <c r="T1041348" s="33"/>
    </row>
    <row r="1041365" spans="19:20">
      <c r="S1041365" s="33"/>
      <c r="T1041365" s="33"/>
    </row>
    <row r="1041382" spans="19:20">
      <c r="S1041382" s="33"/>
      <c r="T1041382" s="33"/>
    </row>
    <row r="1041399" spans="19:20">
      <c r="S1041399" s="33"/>
      <c r="T1041399" s="33"/>
    </row>
    <row r="1041416" spans="19:20">
      <c r="S1041416" s="33"/>
      <c r="T1041416" s="33"/>
    </row>
    <row r="1041433" spans="19:20">
      <c r="S1041433" s="33"/>
      <c r="T1041433" s="33"/>
    </row>
    <row r="1041450" spans="19:20">
      <c r="S1041450" s="33"/>
      <c r="T1041450" s="33"/>
    </row>
    <row r="1041467" spans="19:20">
      <c r="S1041467" s="33"/>
      <c r="T1041467" s="33"/>
    </row>
    <row r="1041484" spans="19:20">
      <c r="S1041484" s="33"/>
      <c r="T1041484" s="33"/>
    </row>
    <row r="1041501" spans="19:20">
      <c r="S1041501" s="33"/>
      <c r="T1041501" s="33"/>
    </row>
    <row r="1041518" spans="19:20">
      <c r="S1041518" s="33"/>
      <c r="T1041518" s="33"/>
    </row>
    <row r="1041535" spans="19:20">
      <c r="S1041535" s="33"/>
      <c r="T1041535" s="33"/>
    </row>
    <row r="1041552" spans="19:20">
      <c r="S1041552" s="33"/>
      <c r="T1041552" s="33"/>
    </row>
    <row r="1041569" spans="19:20">
      <c r="S1041569" s="33"/>
      <c r="T1041569" s="33"/>
    </row>
    <row r="1041586" spans="19:20">
      <c r="S1041586" s="33"/>
      <c r="T1041586" s="33"/>
    </row>
    <row r="1041603" spans="19:20">
      <c r="S1041603" s="33"/>
      <c r="T1041603" s="33"/>
    </row>
    <row r="1041620" spans="19:20">
      <c r="S1041620" s="33"/>
      <c r="T1041620" s="33"/>
    </row>
    <row r="1041637" spans="19:20">
      <c r="S1041637" s="33"/>
      <c r="T1041637" s="33"/>
    </row>
    <row r="1041654" spans="19:20">
      <c r="S1041654" s="33"/>
      <c r="T1041654" s="33"/>
    </row>
    <row r="1041671" spans="19:20">
      <c r="S1041671" s="33"/>
      <c r="T1041671" s="33"/>
    </row>
    <row r="1041688" spans="19:20">
      <c r="S1041688" s="33"/>
      <c r="T1041688" s="33"/>
    </row>
    <row r="1041705" spans="19:20">
      <c r="S1041705" s="33"/>
      <c r="T1041705" s="33"/>
    </row>
    <row r="1041722" spans="19:20">
      <c r="S1041722" s="33"/>
      <c r="T1041722" s="33"/>
    </row>
    <row r="1041739" spans="19:20">
      <c r="S1041739" s="33"/>
      <c r="T1041739" s="33"/>
    </row>
    <row r="1041756" spans="19:20">
      <c r="S1041756" s="33"/>
      <c r="T1041756" s="33"/>
    </row>
    <row r="1041773" spans="19:20">
      <c r="S1041773" s="33"/>
      <c r="T1041773" s="33"/>
    </row>
    <row r="1041790" spans="19:20">
      <c r="S1041790" s="33"/>
      <c r="T1041790" s="33"/>
    </row>
    <row r="1041807" spans="19:20">
      <c r="S1041807" s="33"/>
      <c r="T1041807" s="33"/>
    </row>
    <row r="1041824" spans="19:20">
      <c r="S1041824" s="33"/>
      <c r="T1041824" s="33"/>
    </row>
    <row r="1041841" spans="19:20">
      <c r="S1041841" s="33"/>
      <c r="T1041841" s="33"/>
    </row>
    <row r="1041858" spans="19:20">
      <c r="S1041858" s="33"/>
      <c r="T1041858" s="33"/>
    </row>
    <row r="1041875" spans="19:20">
      <c r="S1041875" s="33"/>
      <c r="T1041875" s="33"/>
    </row>
    <row r="1041892" spans="19:20">
      <c r="S1041892" s="33"/>
      <c r="T1041892" s="33"/>
    </row>
    <row r="1041909" spans="19:20">
      <c r="S1041909" s="33"/>
      <c r="T1041909" s="33"/>
    </row>
    <row r="1041926" spans="19:20">
      <c r="S1041926" s="33"/>
      <c r="T1041926" s="33"/>
    </row>
    <row r="1041943" spans="19:20">
      <c r="S1041943" s="33"/>
      <c r="T1041943" s="33"/>
    </row>
    <row r="1041960" spans="19:20">
      <c r="S1041960" s="33"/>
      <c r="T1041960" s="33"/>
    </row>
    <row r="1041977" spans="19:20">
      <c r="S1041977" s="33"/>
      <c r="T1041977" s="33"/>
    </row>
    <row r="1041994" spans="19:20">
      <c r="S1041994" s="33"/>
      <c r="T1041994" s="33"/>
    </row>
    <row r="1042011" spans="19:20">
      <c r="S1042011" s="33"/>
      <c r="T1042011" s="33"/>
    </row>
    <row r="1042028" spans="19:20">
      <c r="S1042028" s="33"/>
      <c r="T1042028" s="33"/>
    </row>
    <row r="1042045" spans="19:20">
      <c r="S1042045" s="33"/>
      <c r="T1042045" s="33"/>
    </row>
    <row r="1042062" spans="19:20">
      <c r="S1042062" s="33"/>
      <c r="T1042062" s="33"/>
    </row>
    <row r="1042079" spans="19:20">
      <c r="S1042079" s="33"/>
      <c r="T1042079" s="33"/>
    </row>
    <row r="1042096" spans="19:20">
      <c r="S1042096" s="33"/>
      <c r="T1042096" s="33"/>
    </row>
    <row r="1042113" spans="19:20">
      <c r="S1042113" s="33"/>
      <c r="T1042113" s="33"/>
    </row>
    <row r="1042130" spans="19:20">
      <c r="S1042130" s="33"/>
      <c r="T1042130" s="33"/>
    </row>
    <row r="1042147" spans="19:20">
      <c r="S1042147" s="33"/>
      <c r="T1042147" s="33"/>
    </row>
    <row r="1042164" spans="19:20">
      <c r="S1042164" s="33"/>
      <c r="T1042164" s="33"/>
    </row>
    <row r="1042181" spans="19:20">
      <c r="S1042181" s="33"/>
      <c r="T1042181" s="33"/>
    </row>
    <row r="1042198" spans="19:20">
      <c r="S1042198" s="33"/>
      <c r="T1042198" s="33"/>
    </row>
    <row r="1042215" spans="19:20">
      <c r="S1042215" s="33"/>
      <c r="T1042215" s="33"/>
    </row>
    <row r="1042232" spans="19:20">
      <c r="S1042232" s="33"/>
      <c r="T1042232" s="33"/>
    </row>
    <row r="1042249" spans="19:20">
      <c r="S1042249" s="33"/>
      <c r="T1042249" s="33"/>
    </row>
    <row r="1042266" spans="19:20">
      <c r="S1042266" s="33"/>
      <c r="T1042266" s="33"/>
    </row>
    <row r="1042283" spans="19:20">
      <c r="S1042283" s="33"/>
      <c r="T1042283" s="33"/>
    </row>
    <row r="1042300" spans="19:20">
      <c r="S1042300" s="33"/>
      <c r="T1042300" s="33"/>
    </row>
    <row r="1042317" spans="19:20">
      <c r="S1042317" s="33"/>
      <c r="T1042317" s="33"/>
    </row>
    <row r="1042334" spans="19:20">
      <c r="S1042334" s="33"/>
      <c r="T1042334" s="33"/>
    </row>
    <row r="1042351" spans="19:20">
      <c r="S1042351" s="33"/>
      <c r="T1042351" s="33"/>
    </row>
    <row r="1042368" spans="19:20">
      <c r="S1042368" s="33"/>
      <c r="T1042368" s="33"/>
    </row>
    <row r="1042385" spans="19:20">
      <c r="S1042385" s="33"/>
      <c r="T1042385" s="33"/>
    </row>
    <row r="1042402" spans="19:20">
      <c r="S1042402" s="33"/>
      <c r="T1042402" s="33"/>
    </row>
    <row r="1042419" spans="19:20">
      <c r="S1042419" s="33"/>
      <c r="T1042419" s="33"/>
    </row>
    <row r="1042436" spans="19:20">
      <c r="S1042436" s="33"/>
      <c r="T1042436" s="33"/>
    </row>
    <row r="1042453" spans="19:20">
      <c r="S1042453" s="33"/>
      <c r="T1042453" s="33"/>
    </row>
    <row r="1042470" spans="19:20">
      <c r="S1042470" s="33"/>
      <c r="T1042470" s="33"/>
    </row>
    <row r="1042487" spans="19:20">
      <c r="S1042487" s="33"/>
      <c r="T1042487" s="33"/>
    </row>
    <row r="1042504" spans="19:20">
      <c r="S1042504" s="33"/>
      <c r="T1042504" s="33"/>
    </row>
    <row r="1042521" spans="19:20">
      <c r="S1042521" s="33"/>
      <c r="T1042521" s="33"/>
    </row>
    <row r="1042538" spans="19:20">
      <c r="S1042538" s="33"/>
      <c r="T1042538" s="33"/>
    </row>
    <row r="1042555" spans="19:20">
      <c r="S1042555" s="33"/>
      <c r="T1042555" s="33"/>
    </row>
    <row r="1042572" spans="19:20">
      <c r="S1042572" s="33"/>
      <c r="T1042572" s="33"/>
    </row>
    <row r="1042589" spans="19:20">
      <c r="S1042589" s="33"/>
      <c r="T1042589" s="33"/>
    </row>
    <row r="1042606" spans="19:20">
      <c r="S1042606" s="33"/>
      <c r="T1042606" s="33"/>
    </row>
    <row r="1042623" spans="19:20">
      <c r="S1042623" s="33"/>
      <c r="T1042623" s="33"/>
    </row>
    <row r="1042640" spans="19:20">
      <c r="S1042640" s="33"/>
      <c r="T1042640" s="33"/>
    </row>
    <row r="1042657" spans="19:20">
      <c r="S1042657" s="33"/>
      <c r="T1042657" s="33"/>
    </row>
    <row r="1042674" spans="19:20">
      <c r="S1042674" s="33"/>
      <c r="T1042674" s="33"/>
    </row>
    <row r="1042691" spans="19:20">
      <c r="S1042691" s="33"/>
      <c r="T1042691" s="33"/>
    </row>
    <row r="1042708" spans="19:20">
      <c r="S1042708" s="33"/>
      <c r="T1042708" s="33"/>
    </row>
    <row r="1042725" spans="19:20">
      <c r="S1042725" s="33"/>
      <c r="T1042725" s="33"/>
    </row>
    <row r="1042742" spans="19:20">
      <c r="S1042742" s="33"/>
      <c r="T1042742" s="33"/>
    </row>
    <row r="1042759" spans="19:20">
      <c r="S1042759" s="33"/>
      <c r="T1042759" s="33"/>
    </row>
    <row r="1042776" spans="19:20">
      <c r="S1042776" s="33"/>
      <c r="T1042776" s="33"/>
    </row>
    <row r="1042793" spans="19:20">
      <c r="S1042793" s="33"/>
      <c r="T1042793" s="33"/>
    </row>
    <row r="1042810" spans="19:20">
      <c r="S1042810" s="33"/>
      <c r="T1042810" s="33"/>
    </row>
    <row r="1042827" spans="19:20">
      <c r="S1042827" s="33"/>
      <c r="T1042827" s="33"/>
    </row>
    <row r="1042844" spans="19:20">
      <c r="S1042844" s="33"/>
      <c r="T1042844" s="33"/>
    </row>
    <row r="1042861" spans="19:20">
      <c r="S1042861" s="33"/>
      <c r="T1042861" s="33"/>
    </row>
    <row r="1042878" spans="19:20">
      <c r="S1042878" s="33"/>
      <c r="T1042878" s="33"/>
    </row>
    <row r="1042895" spans="19:20">
      <c r="S1042895" s="33"/>
      <c r="T1042895" s="33"/>
    </row>
    <row r="1042912" spans="19:20">
      <c r="S1042912" s="33"/>
      <c r="T1042912" s="33"/>
    </row>
    <row r="1042929" spans="19:20">
      <c r="S1042929" s="33"/>
      <c r="T1042929" s="33"/>
    </row>
    <row r="1042946" spans="19:20">
      <c r="S1042946" s="33"/>
      <c r="T1042946" s="33"/>
    </row>
    <row r="1042963" spans="19:20">
      <c r="S1042963" s="33"/>
      <c r="T1042963" s="33"/>
    </row>
    <row r="1042980" spans="19:20">
      <c r="S1042980" s="33"/>
      <c r="T1042980" s="33"/>
    </row>
    <row r="1042997" spans="19:20">
      <c r="S1042997" s="33"/>
      <c r="T1042997" s="33"/>
    </row>
    <row r="1043014" spans="19:20">
      <c r="S1043014" s="33"/>
      <c r="T1043014" s="33"/>
    </row>
    <row r="1043031" spans="19:20">
      <c r="S1043031" s="33"/>
      <c r="T1043031" s="33"/>
    </row>
    <row r="1043048" spans="19:20">
      <c r="S1043048" s="33"/>
      <c r="T1043048" s="33"/>
    </row>
    <row r="1043065" spans="19:20">
      <c r="S1043065" s="33"/>
      <c r="T1043065" s="33"/>
    </row>
    <row r="1043082" spans="19:20">
      <c r="S1043082" s="33"/>
      <c r="T1043082" s="33"/>
    </row>
    <row r="1043099" spans="19:20">
      <c r="S1043099" s="33"/>
      <c r="T1043099" s="33"/>
    </row>
    <row r="1043116" spans="19:20">
      <c r="S1043116" s="33"/>
      <c r="T1043116" s="33"/>
    </row>
    <row r="1043133" spans="19:20">
      <c r="S1043133" s="33"/>
      <c r="T1043133" s="33"/>
    </row>
    <row r="1043150" spans="19:20">
      <c r="S1043150" s="33"/>
      <c r="T1043150" s="33"/>
    </row>
    <row r="1043167" spans="19:20">
      <c r="S1043167" s="33"/>
      <c r="T1043167" s="33"/>
    </row>
    <row r="1043184" spans="19:20">
      <c r="S1043184" s="33"/>
      <c r="T1043184" s="33"/>
    </row>
    <row r="1043201" spans="19:20">
      <c r="S1043201" s="33"/>
      <c r="T1043201" s="33"/>
    </row>
    <row r="1043218" spans="19:20">
      <c r="S1043218" s="33"/>
      <c r="T1043218" s="33"/>
    </row>
    <row r="1043235" spans="19:20">
      <c r="S1043235" s="33"/>
      <c r="T1043235" s="33"/>
    </row>
    <row r="1043252" spans="19:20">
      <c r="S1043252" s="33"/>
      <c r="T1043252" s="33"/>
    </row>
    <row r="1043269" spans="19:20">
      <c r="S1043269" s="33"/>
      <c r="T1043269" s="33"/>
    </row>
    <row r="1043286" spans="19:20">
      <c r="S1043286" s="33"/>
      <c r="T1043286" s="33"/>
    </row>
    <row r="1043303" spans="19:20">
      <c r="S1043303" s="33"/>
      <c r="T1043303" s="33"/>
    </row>
    <row r="1043320" spans="19:20">
      <c r="S1043320" s="33"/>
      <c r="T1043320" s="33"/>
    </row>
    <row r="1043337" spans="19:20">
      <c r="S1043337" s="33"/>
      <c r="T1043337" s="33"/>
    </row>
    <row r="1043354" spans="19:20">
      <c r="S1043354" s="33"/>
      <c r="T1043354" s="33"/>
    </row>
    <row r="1043371" spans="19:20">
      <c r="S1043371" s="33"/>
      <c r="T1043371" s="33"/>
    </row>
    <row r="1043388" spans="19:20">
      <c r="S1043388" s="33"/>
      <c r="T1043388" s="33"/>
    </row>
    <row r="1043405" spans="19:20">
      <c r="S1043405" s="33"/>
      <c r="T1043405" s="33"/>
    </row>
    <row r="1043422" spans="19:20">
      <c r="S1043422" s="33"/>
      <c r="T1043422" s="33"/>
    </row>
    <row r="1043439" spans="19:20">
      <c r="S1043439" s="33"/>
      <c r="T1043439" s="33"/>
    </row>
    <row r="1043456" spans="19:20">
      <c r="S1043456" s="33"/>
      <c r="T1043456" s="33"/>
    </row>
    <row r="1043473" spans="19:20">
      <c r="S1043473" s="33"/>
      <c r="T1043473" s="33"/>
    </row>
    <row r="1043490" spans="19:20">
      <c r="S1043490" s="33"/>
      <c r="T1043490" s="33"/>
    </row>
    <row r="1043507" spans="19:20">
      <c r="S1043507" s="33"/>
      <c r="T1043507" s="33"/>
    </row>
    <row r="1043524" spans="19:20">
      <c r="S1043524" s="33"/>
      <c r="T1043524" s="33"/>
    </row>
    <row r="1043541" spans="19:20">
      <c r="S1043541" s="33"/>
      <c r="T1043541" s="33"/>
    </row>
    <row r="1043558" spans="19:20">
      <c r="S1043558" s="33"/>
      <c r="T1043558" s="33"/>
    </row>
    <row r="1043575" spans="19:20">
      <c r="S1043575" s="33"/>
      <c r="T1043575" s="33"/>
    </row>
    <row r="1043592" spans="19:20">
      <c r="S1043592" s="33"/>
      <c r="T1043592" s="33"/>
    </row>
    <row r="1043609" spans="19:20">
      <c r="S1043609" s="33"/>
      <c r="T1043609" s="33"/>
    </row>
    <row r="1043626" spans="19:20">
      <c r="S1043626" s="33"/>
      <c r="T1043626" s="33"/>
    </row>
    <row r="1043643" spans="19:20">
      <c r="S1043643" s="33"/>
      <c r="T1043643" s="33"/>
    </row>
    <row r="1043660" spans="19:20">
      <c r="S1043660" s="33"/>
      <c r="T1043660" s="33"/>
    </row>
    <row r="1043677" spans="19:20">
      <c r="S1043677" s="33"/>
      <c r="T1043677" s="33"/>
    </row>
    <row r="1043694" spans="19:20">
      <c r="S1043694" s="33"/>
      <c r="T1043694" s="33"/>
    </row>
    <row r="1043711" spans="19:20">
      <c r="S1043711" s="33"/>
      <c r="T1043711" s="33"/>
    </row>
    <row r="1043728" spans="19:20">
      <c r="S1043728" s="33"/>
      <c r="T1043728" s="33"/>
    </row>
    <row r="1043745" spans="19:20">
      <c r="S1043745" s="33"/>
      <c r="T1043745" s="33"/>
    </row>
    <row r="1043762" spans="19:20">
      <c r="S1043762" s="33"/>
      <c r="T1043762" s="33"/>
    </row>
    <row r="1043779" spans="19:20">
      <c r="S1043779" s="33"/>
      <c r="T1043779" s="33"/>
    </row>
    <row r="1043796" spans="19:20">
      <c r="S1043796" s="33"/>
      <c r="T1043796" s="33"/>
    </row>
    <row r="1043813" spans="19:20">
      <c r="S1043813" s="33"/>
      <c r="T1043813" s="33"/>
    </row>
    <row r="1043830" spans="19:20">
      <c r="S1043830" s="33"/>
      <c r="T1043830" s="33"/>
    </row>
    <row r="1043847" spans="19:20">
      <c r="S1043847" s="33"/>
      <c r="T1043847" s="33"/>
    </row>
    <row r="1043864" spans="19:20">
      <c r="S1043864" s="33"/>
      <c r="T1043864" s="33"/>
    </row>
    <row r="1043881" spans="19:20">
      <c r="S1043881" s="33"/>
      <c r="T1043881" s="33"/>
    </row>
    <row r="1043898" spans="19:20">
      <c r="S1043898" s="33"/>
      <c r="T1043898" s="33"/>
    </row>
    <row r="1043915" spans="19:20">
      <c r="S1043915" s="33"/>
      <c r="T1043915" s="33"/>
    </row>
    <row r="1043932" spans="19:20">
      <c r="S1043932" s="33"/>
      <c r="T1043932" s="33"/>
    </row>
    <row r="1043949" spans="19:20">
      <c r="S1043949" s="33"/>
      <c r="T1043949" s="33"/>
    </row>
    <row r="1043966" spans="19:20">
      <c r="S1043966" s="33"/>
      <c r="T1043966" s="33"/>
    </row>
    <row r="1043983" spans="19:20">
      <c r="S1043983" s="33"/>
      <c r="T1043983" s="33"/>
    </row>
    <row r="1044000" spans="19:20">
      <c r="S1044000" s="33"/>
      <c r="T1044000" s="33"/>
    </row>
    <row r="1044017" spans="19:20">
      <c r="S1044017" s="33"/>
      <c r="T1044017" s="33"/>
    </row>
    <row r="1044034" spans="19:20">
      <c r="S1044034" s="33"/>
      <c r="T1044034" s="33"/>
    </row>
    <row r="1044051" spans="19:20">
      <c r="S1044051" s="33"/>
      <c r="T1044051" s="33"/>
    </row>
    <row r="1044068" spans="19:20">
      <c r="S1044068" s="33"/>
      <c r="T1044068" s="33"/>
    </row>
    <row r="1044085" spans="19:20">
      <c r="S1044085" s="33"/>
      <c r="T1044085" s="33"/>
    </row>
    <row r="1044102" spans="19:20">
      <c r="S1044102" s="33"/>
      <c r="T1044102" s="33"/>
    </row>
    <row r="1044119" spans="19:20">
      <c r="S1044119" s="33"/>
      <c r="T1044119" s="33"/>
    </row>
    <row r="1044136" spans="19:20">
      <c r="S1044136" s="33"/>
      <c r="T1044136" s="33"/>
    </row>
    <row r="1044153" spans="19:20">
      <c r="S1044153" s="33"/>
      <c r="T1044153" s="33"/>
    </row>
    <row r="1044170" spans="19:20">
      <c r="S1044170" s="33"/>
      <c r="T1044170" s="33"/>
    </row>
    <row r="1044187" spans="19:20">
      <c r="S1044187" s="33"/>
      <c r="T1044187" s="33"/>
    </row>
    <row r="1044204" spans="19:20">
      <c r="S1044204" s="33"/>
      <c r="T1044204" s="33"/>
    </row>
    <row r="1044221" spans="19:20">
      <c r="S1044221" s="33"/>
      <c r="T1044221" s="33"/>
    </row>
    <row r="1044238" spans="19:20">
      <c r="S1044238" s="33"/>
      <c r="T1044238" s="33"/>
    </row>
    <row r="1044255" spans="19:20">
      <c r="S1044255" s="33"/>
      <c r="T1044255" s="33"/>
    </row>
    <row r="1044272" spans="19:20">
      <c r="S1044272" s="33"/>
      <c r="T1044272" s="33"/>
    </row>
    <row r="1044289" spans="19:20">
      <c r="S1044289" s="33"/>
      <c r="T1044289" s="33"/>
    </row>
    <row r="1044306" spans="19:20">
      <c r="S1044306" s="33"/>
      <c r="T1044306" s="33"/>
    </row>
    <row r="1044323" spans="19:20">
      <c r="S1044323" s="33"/>
      <c r="T1044323" s="33"/>
    </row>
    <row r="1044340" spans="19:20">
      <c r="S1044340" s="33"/>
      <c r="T1044340" s="33"/>
    </row>
    <row r="1044357" spans="19:20">
      <c r="S1044357" s="33"/>
      <c r="T1044357" s="33"/>
    </row>
    <row r="1044374" spans="19:20">
      <c r="S1044374" s="33"/>
      <c r="T1044374" s="33"/>
    </row>
    <row r="1044391" spans="19:20">
      <c r="S1044391" s="33"/>
      <c r="T1044391" s="33"/>
    </row>
    <row r="1044408" spans="19:20">
      <c r="S1044408" s="33"/>
      <c r="T1044408" s="33"/>
    </row>
    <row r="1044425" spans="19:20">
      <c r="S1044425" s="33"/>
      <c r="T1044425" s="33"/>
    </row>
    <row r="1044442" spans="19:20">
      <c r="S1044442" s="33"/>
      <c r="T1044442" s="33"/>
    </row>
    <row r="1044459" spans="19:20">
      <c r="S1044459" s="33"/>
      <c r="T1044459" s="33"/>
    </row>
    <row r="1044476" spans="19:20">
      <c r="S1044476" s="33"/>
      <c r="T1044476" s="33"/>
    </row>
    <row r="1044493" spans="19:20">
      <c r="S1044493" s="33"/>
      <c r="T1044493" s="33"/>
    </row>
    <row r="1044510" spans="19:20">
      <c r="S1044510" s="33"/>
      <c r="T1044510" s="33"/>
    </row>
    <row r="1044527" spans="19:20">
      <c r="S1044527" s="33"/>
      <c r="T1044527" s="33"/>
    </row>
    <row r="1044544" spans="19:20">
      <c r="S1044544" s="33"/>
      <c r="T1044544" s="33"/>
    </row>
    <row r="1044561" spans="19:20">
      <c r="S1044561" s="33"/>
      <c r="T1044561" s="33"/>
    </row>
    <row r="1044578" spans="19:20">
      <c r="S1044578" s="33"/>
      <c r="T1044578" s="33"/>
    </row>
    <row r="1044595" spans="19:20">
      <c r="S1044595" s="33"/>
      <c r="T1044595" s="33"/>
    </row>
    <row r="1044612" spans="19:20">
      <c r="S1044612" s="33"/>
      <c r="T1044612" s="33"/>
    </row>
    <row r="1044629" spans="19:20">
      <c r="S1044629" s="33"/>
      <c r="T1044629" s="33"/>
    </row>
    <row r="1044646" spans="19:20">
      <c r="S1044646" s="33"/>
      <c r="T1044646" s="33"/>
    </row>
    <row r="1044663" spans="19:20">
      <c r="S1044663" s="33"/>
      <c r="T1044663" s="33"/>
    </row>
    <row r="1044680" spans="19:20">
      <c r="S1044680" s="33"/>
      <c r="T1044680" s="33"/>
    </row>
    <row r="1044697" spans="19:20">
      <c r="S1044697" s="33"/>
      <c r="T1044697" s="33"/>
    </row>
    <row r="1044714" spans="19:20">
      <c r="S1044714" s="33"/>
      <c r="T1044714" s="33"/>
    </row>
    <row r="1044731" spans="19:20">
      <c r="S1044731" s="33"/>
      <c r="T1044731" s="33"/>
    </row>
    <row r="1044748" spans="19:20">
      <c r="S1044748" s="33"/>
      <c r="T1044748" s="33"/>
    </row>
    <row r="1044765" spans="19:20">
      <c r="S1044765" s="33"/>
      <c r="T1044765" s="33"/>
    </row>
    <row r="1044782" spans="19:20">
      <c r="S1044782" s="33"/>
      <c r="T1044782" s="33"/>
    </row>
    <row r="1044799" spans="19:20">
      <c r="S1044799" s="33"/>
      <c r="T1044799" s="33"/>
    </row>
    <row r="1044816" spans="19:20">
      <c r="S1044816" s="33"/>
      <c r="T1044816" s="33"/>
    </row>
    <row r="1044833" spans="19:20">
      <c r="S1044833" s="33"/>
      <c r="T1044833" s="33"/>
    </row>
    <row r="1044850" spans="19:20">
      <c r="S1044850" s="33"/>
      <c r="T1044850" s="33"/>
    </row>
    <row r="1044867" spans="19:20">
      <c r="S1044867" s="33"/>
      <c r="T1044867" s="33"/>
    </row>
    <row r="1044884" spans="19:20">
      <c r="S1044884" s="33"/>
      <c r="T1044884" s="33"/>
    </row>
    <row r="1044901" spans="19:20">
      <c r="S1044901" s="33"/>
      <c r="T1044901" s="33"/>
    </row>
    <row r="1044918" spans="19:20">
      <c r="S1044918" s="33"/>
      <c r="T1044918" s="33"/>
    </row>
    <row r="1044935" spans="19:20">
      <c r="S1044935" s="33"/>
      <c r="T1044935" s="33"/>
    </row>
    <row r="1044952" spans="19:20">
      <c r="S1044952" s="33"/>
      <c r="T1044952" s="33"/>
    </row>
    <row r="1044969" spans="19:20">
      <c r="S1044969" s="33"/>
      <c r="T1044969" s="33"/>
    </row>
    <row r="1044986" spans="19:20">
      <c r="S1044986" s="33"/>
      <c r="T1044986" s="33"/>
    </row>
    <row r="1045003" spans="19:20">
      <c r="S1045003" s="33"/>
      <c r="T1045003" s="33"/>
    </row>
    <row r="1045020" spans="19:20">
      <c r="S1045020" s="33"/>
      <c r="T1045020" s="33"/>
    </row>
    <row r="1045037" spans="19:20">
      <c r="S1045037" s="33"/>
      <c r="T1045037" s="33"/>
    </row>
    <row r="1045054" spans="19:20">
      <c r="S1045054" s="33"/>
      <c r="T1045054" s="33"/>
    </row>
    <row r="1045071" spans="19:20">
      <c r="S1045071" s="33"/>
      <c r="T1045071" s="33"/>
    </row>
    <row r="1045088" spans="19:20">
      <c r="S1045088" s="33"/>
      <c r="T1045088" s="33"/>
    </row>
    <row r="1045105" spans="19:20">
      <c r="S1045105" s="33"/>
      <c r="T1045105" s="33"/>
    </row>
    <row r="1045122" spans="19:20">
      <c r="S1045122" s="33"/>
      <c r="T1045122" s="33"/>
    </row>
    <row r="1045139" spans="19:20">
      <c r="S1045139" s="33"/>
      <c r="T1045139" s="33"/>
    </row>
    <row r="1045156" spans="19:20">
      <c r="S1045156" s="33"/>
      <c r="T1045156" s="33"/>
    </row>
    <row r="1045173" spans="19:20">
      <c r="S1045173" s="33"/>
      <c r="T1045173" s="33"/>
    </row>
    <row r="1045190" spans="19:20">
      <c r="S1045190" s="33"/>
      <c r="T1045190" s="33"/>
    </row>
    <row r="1045207" spans="19:20">
      <c r="S1045207" s="33"/>
      <c r="T1045207" s="33"/>
    </row>
    <row r="1045224" spans="19:20">
      <c r="S1045224" s="33"/>
      <c r="T1045224" s="33"/>
    </row>
    <row r="1045241" spans="19:20">
      <c r="S1045241" s="33"/>
      <c r="T1045241" s="33"/>
    </row>
    <row r="1045258" spans="19:20">
      <c r="S1045258" s="33"/>
      <c r="T1045258" s="33"/>
    </row>
    <row r="1045275" spans="19:20">
      <c r="S1045275" s="33"/>
      <c r="T1045275" s="33"/>
    </row>
    <row r="1045292" spans="19:20">
      <c r="S1045292" s="33"/>
      <c r="T1045292" s="33"/>
    </row>
    <row r="1045309" spans="19:20">
      <c r="S1045309" s="33"/>
      <c r="T1045309" s="33"/>
    </row>
    <row r="1045326" spans="19:20">
      <c r="S1045326" s="33"/>
      <c r="T1045326" s="33"/>
    </row>
    <row r="1045343" spans="19:20">
      <c r="S1045343" s="33"/>
      <c r="T1045343" s="33"/>
    </row>
    <row r="1045360" spans="19:20">
      <c r="S1045360" s="33"/>
      <c r="T1045360" s="33"/>
    </row>
    <row r="1045377" spans="19:20">
      <c r="S1045377" s="33"/>
      <c r="T1045377" s="33"/>
    </row>
    <row r="1045394" spans="19:20">
      <c r="S1045394" s="33"/>
      <c r="T1045394" s="33"/>
    </row>
    <row r="1045411" spans="19:20">
      <c r="S1045411" s="33"/>
      <c r="T1045411" s="33"/>
    </row>
    <row r="1045428" spans="19:20">
      <c r="S1045428" s="33"/>
      <c r="T1045428" s="33"/>
    </row>
    <row r="1045445" spans="19:20">
      <c r="S1045445" s="33"/>
      <c r="T1045445" s="33"/>
    </row>
    <row r="1045462" spans="19:20">
      <c r="S1045462" s="33"/>
      <c r="T1045462" s="33"/>
    </row>
    <row r="1045479" spans="19:20">
      <c r="S1045479" s="33"/>
      <c r="T1045479" s="33"/>
    </row>
    <row r="1045496" spans="19:20">
      <c r="S1045496" s="33"/>
      <c r="T1045496" s="33"/>
    </row>
    <row r="1045513" spans="19:20">
      <c r="S1045513" s="33"/>
      <c r="T1045513" s="33"/>
    </row>
    <row r="1045530" spans="19:20">
      <c r="S1045530" s="33"/>
      <c r="T1045530" s="33"/>
    </row>
    <row r="1045547" spans="19:20">
      <c r="S1045547" s="33"/>
      <c r="T1045547" s="33"/>
    </row>
    <row r="1045564" spans="19:20">
      <c r="S1045564" s="33"/>
      <c r="T1045564" s="33"/>
    </row>
    <row r="1045581" spans="19:20">
      <c r="S1045581" s="33"/>
      <c r="T1045581" s="33"/>
    </row>
    <row r="1045598" spans="19:20">
      <c r="S1045598" s="33"/>
      <c r="T1045598" s="33"/>
    </row>
    <row r="1045615" spans="19:20">
      <c r="S1045615" s="33"/>
      <c r="T1045615" s="33"/>
    </row>
    <row r="1045632" spans="19:20">
      <c r="S1045632" s="33"/>
      <c r="T1045632" s="33"/>
    </row>
    <row r="1045649" spans="19:20">
      <c r="S1045649" s="33"/>
      <c r="T1045649" s="33"/>
    </row>
    <row r="1045666" spans="19:20">
      <c r="S1045666" s="33"/>
      <c r="T1045666" s="33"/>
    </row>
    <row r="1045683" spans="19:20">
      <c r="S1045683" s="33"/>
      <c r="T1045683" s="33"/>
    </row>
    <row r="1045700" spans="19:20">
      <c r="S1045700" s="33"/>
      <c r="T1045700" s="33"/>
    </row>
    <row r="1045717" spans="19:20">
      <c r="S1045717" s="33"/>
      <c r="T1045717" s="33"/>
    </row>
    <row r="1045734" spans="19:20">
      <c r="S1045734" s="33"/>
      <c r="T1045734" s="33"/>
    </row>
    <row r="1045751" spans="19:20">
      <c r="S1045751" s="33"/>
      <c r="T1045751" s="33"/>
    </row>
    <row r="1045768" spans="19:20">
      <c r="S1045768" s="33"/>
      <c r="T1045768" s="33"/>
    </row>
    <row r="1045785" spans="19:20">
      <c r="S1045785" s="33"/>
      <c r="T1045785" s="33"/>
    </row>
    <row r="1045802" spans="19:20">
      <c r="S1045802" s="33"/>
      <c r="T1045802" s="33"/>
    </row>
    <row r="1045819" spans="19:20">
      <c r="S1045819" s="33"/>
      <c r="T1045819" s="33"/>
    </row>
    <row r="1045836" spans="19:20">
      <c r="S1045836" s="33"/>
      <c r="T1045836" s="33"/>
    </row>
    <row r="1045853" spans="19:20">
      <c r="S1045853" s="33"/>
      <c r="T1045853" s="33"/>
    </row>
    <row r="1045870" spans="19:20">
      <c r="S1045870" s="33"/>
      <c r="T1045870" s="33"/>
    </row>
    <row r="1045887" spans="19:20">
      <c r="S1045887" s="33"/>
      <c r="T1045887" s="33"/>
    </row>
    <row r="1045904" spans="19:20">
      <c r="S1045904" s="33"/>
      <c r="T1045904" s="33"/>
    </row>
    <row r="1045921" spans="19:20">
      <c r="S1045921" s="33"/>
      <c r="T1045921" s="33"/>
    </row>
    <row r="1045938" spans="19:20">
      <c r="S1045938" s="33"/>
      <c r="T1045938" s="33"/>
    </row>
    <row r="1045955" spans="19:20">
      <c r="S1045955" s="33"/>
      <c r="T1045955" s="33"/>
    </row>
    <row r="1045972" spans="19:20">
      <c r="S1045972" s="33"/>
      <c r="T1045972" s="33"/>
    </row>
    <row r="1045989" spans="19:20">
      <c r="S1045989" s="33"/>
      <c r="T1045989" s="33"/>
    </row>
    <row r="1046006" spans="19:20">
      <c r="S1046006" s="33"/>
      <c r="T1046006" s="33"/>
    </row>
    <row r="1046023" spans="19:20">
      <c r="S1046023" s="33"/>
      <c r="T1046023" s="33"/>
    </row>
    <row r="1046040" spans="19:20">
      <c r="S1046040" s="33"/>
      <c r="T1046040" s="33"/>
    </row>
    <row r="1046057" spans="19:20">
      <c r="S1046057" s="33"/>
      <c r="T1046057" s="33"/>
    </row>
    <row r="1046074" spans="19:20">
      <c r="S1046074" s="33"/>
      <c r="T1046074" s="33"/>
    </row>
    <row r="1046091" spans="19:20">
      <c r="S1046091" s="33"/>
      <c r="T1046091" s="33"/>
    </row>
    <row r="1046108" spans="19:20">
      <c r="S1046108" s="33"/>
      <c r="T1046108" s="33"/>
    </row>
    <row r="1046125" spans="19:20">
      <c r="S1046125" s="33"/>
      <c r="T1046125" s="33"/>
    </row>
    <row r="1046142" spans="19:20">
      <c r="S1046142" s="33"/>
      <c r="T1046142" s="33"/>
    </row>
    <row r="1046159" spans="19:20">
      <c r="S1046159" s="33"/>
      <c r="T1046159" s="33"/>
    </row>
    <row r="1046176" spans="19:20">
      <c r="S1046176" s="33"/>
      <c r="T1046176" s="33"/>
    </row>
    <row r="1046193" spans="19:20">
      <c r="S1046193" s="33"/>
      <c r="T1046193" s="33"/>
    </row>
    <row r="1046210" spans="19:20">
      <c r="S1046210" s="33"/>
      <c r="T1046210" s="33"/>
    </row>
    <row r="1046227" spans="19:20">
      <c r="S1046227" s="33"/>
      <c r="T1046227" s="33"/>
    </row>
    <row r="1046244" spans="19:20">
      <c r="S1046244" s="33"/>
      <c r="T1046244" s="33"/>
    </row>
    <row r="1046261" spans="19:20">
      <c r="S1046261" s="33"/>
      <c r="T1046261" s="33"/>
    </row>
    <row r="1046278" spans="19:20">
      <c r="S1046278" s="33"/>
      <c r="T1046278" s="33"/>
    </row>
    <row r="1046295" spans="19:20">
      <c r="S1046295" s="33"/>
      <c r="T1046295" s="33"/>
    </row>
    <row r="1046312" spans="19:20">
      <c r="S1046312" s="33"/>
      <c r="T1046312" s="33"/>
    </row>
    <row r="1046329" spans="19:20">
      <c r="S1046329" s="33"/>
      <c r="T1046329" s="33"/>
    </row>
    <row r="1046346" spans="19:20">
      <c r="S1046346" s="33"/>
      <c r="T1046346" s="33"/>
    </row>
    <row r="1046363" spans="19:20">
      <c r="S1046363" s="33"/>
      <c r="T1046363" s="33"/>
    </row>
    <row r="1046380" spans="19:20">
      <c r="S1046380" s="33"/>
      <c r="T1046380" s="33"/>
    </row>
    <row r="1046397" spans="19:20">
      <c r="S1046397" s="33"/>
      <c r="T1046397" s="33"/>
    </row>
    <row r="1046414" spans="19:20">
      <c r="S1046414" s="33"/>
      <c r="T1046414" s="33"/>
    </row>
    <row r="1046431" spans="19:20">
      <c r="S1046431" s="33"/>
      <c r="T1046431" s="33"/>
    </row>
    <row r="1046448" spans="19:20">
      <c r="S1046448" s="33"/>
      <c r="T1046448" s="33"/>
    </row>
    <row r="1046465" spans="19:20">
      <c r="S1046465" s="33"/>
      <c r="T1046465" s="33"/>
    </row>
    <row r="1046482" spans="19:20">
      <c r="S1046482" s="33"/>
      <c r="T1046482" s="33"/>
    </row>
    <row r="1046499" spans="19:20">
      <c r="S1046499" s="33"/>
      <c r="T1046499" s="33"/>
    </row>
    <row r="1046516" spans="19:20">
      <c r="S1046516" s="33"/>
      <c r="T1046516" s="33"/>
    </row>
    <row r="1046533" spans="19:20">
      <c r="S1046533" s="33"/>
      <c r="T1046533" s="33"/>
    </row>
    <row r="1046550" spans="19:20">
      <c r="S1046550" s="33"/>
      <c r="T1046550" s="33"/>
    </row>
    <row r="1046567" spans="19:20">
      <c r="S1046567" s="33"/>
      <c r="T1046567" s="33"/>
    </row>
    <row r="1046584" spans="19:20">
      <c r="S1046584" s="33"/>
      <c r="T1046584" s="33"/>
    </row>
    <row r="1046601" spans="19:20">
      <c r="S1046601" s="33"/>
      <c r="T1046601" s="33"/>
    </row>
    <row r="1046618" spans="19:20">
      <c r="S1046618" s="33"/>
      <c r="T1046618" s="33"/>
    </row>
    <row r="1046635" spans="19:20">
      <c r="S1046635" s="33"/>
      <c r="T1046635" s="33"/>
    </row>
    <row r="1046652" spans="19:20">
      <c r="S1046652" s="33"/>
      <c r="T1046652" s="33"/>
    </row>
    <row r="1046669" spans="19:20">
      <c r="S1046669" s="33"/>
      <c r="T1046669" s="33"/>
    </row>
    <row r="1046686" spans="19:20">
      <c r="S1046686" s="33"/>
      <c r="T1046686" s="33"/>
    </row>
    <row r="1046703" spans="19:20">
      <c r="S1046703" s="33"/>
      <c r="T1046703" s="33"/>
    </row>
    <row r="1046720" spans="19:20">
      <c r="S1046720" s="33"/>
      <c r="T1046720" s="33"/>
    </row>
    <row r="1046737" spans="19:20">
      <c r="S1046737" s="33"/>
      <c r="T1046737" s="33"/>
    </row>
    <row r="1046754" spans="19:20">
      <c r="S1046754" s="33"/>
      <c r="T1046754" s="33"/>
    </row>
    <row r="1046771" spans="19:20">
      <c r="S1046771" s="33"/>
      <c r="T1046771" s="33"/>
    </row>
    <row r="1046788" spans="19:20">
      <c r="S1046788" s="33"/>
      <c r="T1046788" s="33"/>
    </row>
    <row r="1046805" spans="19:20">
      <c r="S1046805" s="33"/>
      <c r="T1046805" s="33"/>
    </row>
    <row r="1046822" spans="19:20">
      <c r="S1046822" s="33"/>
      <c r="T1046822" s="33"/>
    </row>
    <row r="1046839" spans="19:20">
      <c r="S1046839" s="33"/>
      <c r="T1046839" s="33"/>
    </row>
    <row r="1046856" spans="19:20">
      <c r="S1046856" s="33"/>
      <c r="T1046856" s="33"/>
    </row>
    <row r="1046873" spans="19:20">
      <c r="S1046873" s="33"/>
      <c r="T1046873" s="33"/>
    </row>
    <row r="1046890" spans="19:20">
      <c r="S1046890" s="33"/>
      <c r="T1046890" s="33"/>
    </row>
    <row r="1046907" spans="19:20">
      <c r="S1046907" s="33"/>
      <c r="T1046907" s="33"/>
    </row>
    <row r="1046924" spans="19:20">
      <c r="S1046924" s="33"/>
      <c r="T1046924" s="33"/>
    </row>
    <row r="1046941" spans="19:20">
      <c r="S1046941" s="33"/>
      <c r="T1046941" s="33"/>
    </row>
    <row r="1046958" spans="19:20">
      <c r="S1046958" s="33"/>
      <c r="T1046958" s="33"/>
    </row>
    <row r="1046975" spans="19:20">
      <c r="S1046975" s="33"/>
      <c r="T1046975" s="33"/>
    </row>
    <row r="1046992" spans="19:20">
      <c r="S1046992" s="33"/>
      <c r="T1046992" s="33"/>
    </row>
    <row r="1047009" spans="19:20">
      <c r="S1047009" s="33"/>
      <c r="T1047009" s="33"/>
    </row>
    <row r="1047026" spans="19:20">
      <c r="S1047026" s="33"/>
      <c r="T1047026" s="33"/>
    </row>
    <row r="1047043" spans="19:20">
      <c r="S1047043" s="33"/>
      <c r="T1047043" s="33"/>
    </row>
    <row r="1047060" spans="19:20">
      <c r="S1047060" s="33"/>
      <c r="T1047060" s="33"/>
    </row>
    <row r="1047077" spans="19:20">
      <c r="S1047077" s="33"/>
      <c r="T1047077" s="33"/>
    </row>
    <row r="1047094" spans="19:20">
      <c r="S1047094" s="33"/>
      <c r="T1047094" s="33"/>
    </row>
    <row r="1047111" spans="19:20">
      <c r="S1047111" s="33"/>
      <c r="T1047111" s="33"/>
    </row>
    <row r="1047128" spans="19:20">
      <c r="S1047128" s="33"/>
      <c r="T1047128" s="33"/>
    </row>
    <row r="1047145" spans="19:20">
      <c r="S1047145" s="33"/>
      <c r="T1047145" s="33"/>
    </row>
    <row r="1047162" spans="19:20">
      <c r="S1047162" s="33"/>
      <c r="T1047162" s="33"/>
    </row>
    <row r="1047179" spans="19:20">
      <c r="S1047179" s="33"/>
      <c r="T1047179" s="33"/>
    </row>
    <row r="1047196" spans="19:20">
      <c r="S1047196" s="33"/>
      <c r="T1047196" s="33"/>
    </row>
    <row r="1047213" spans="19:20">
      <c r="S1047213" s="33"/>
      <c r="T1047213" s="33"/>
    </row>
    <row r="1047230" spans="19:20">
      <c r="S1047230" s="33"/>
      <c r="T1047230" s="33"/>
    </row>
    <row r="1047247" spans="19:20">
      <c r="S1047247" s="33"/>
      <c r="T1047247" s="33"/>
    </row>
    <row r="1047264" spans="19:20">
      <c r="S1047264" s="33"/>
      <c r="T1047264" s="33"/>
    </row>
    <row r="1047281" spans="19:20">
      <c r="S1047281" s="33"/>
      <c r="T1047281" s="33"/>
    </row>
    <row r="1047298" spans="19:20">
      <c r="S1047298" s="33"/>
      <c r="T1047298" s="33"/>
    </row>
    <row r="1047315" spans="19:20">
      <c r="S1047315" s="33"/>
      <c r="T1047315" s="33"/>
    </row>
    <row r="1047332" spans="19:20">
      <c r="S1047332" s="33"/>
      <c r="T1047332" s="33"/>
    </row>
    <row r="1047349" spans="19:20">
      <c r="S1047349" s="33"/>
      <c r="T1047349" s="33"/>
    </row>
    <row r="1047366" spans="19:20">
      <c r="S1047366" s="33"/>
      <c r="T1047366" s="33"/>
    </row>
    <row r="1047383" spans="19:20">
      <c r="S1047383" s="33"/>
      <c r="T1047383" s="33"/>
    </row>
    <row r="1047400" spans="19:20">
      <c r="S1047400" s="33"/>
      <c r="T1047400" s="33"/>
    </row>
    <row r="1047417" spans="19:20">
      <c r="S1047417" s="33"/>
      <c r="T1047417" s="33"/>
    </row>
    <row r="1047434" spans="19:20">
      <c r="S1047434" s="33"/>
      <c r="T1047434" s="33"/>
    </row>
    <row r="1047451" spans="19:20">
      <c r="S1047451" s="33"/>
      <c r="T1047451" s="33"/>
    </row>
    <row r="1047468" spans="19:20">
      <c r="S1047468" s="33"/>
      <c r="T1047468" s="33"/>
    </row>
    <row r="1047485" spans="19:20">
      <c r="S1047485" s="33"/>
      <c r="T1047485" s="33"/>
    </row>
    <row r="1047502" spans="19:20">
      <c r="S1047502" s="33"/>
      <c r="T1047502" s="33"/>
    </row>
    <row r="1047519" spans="19:20">
      <c r="S1047519" s="33"/>
      <c r="T1047519" s="33"/>
    </row>
    <row r="1047536" spans="19:20">
      <c r="S1047536" s="33"/>
      <c r="T1047536" s="33"/>
    </row>
    <row r="1047553" spans="19:20">
      <c r="S1047553" s="33"/>
      <c r="T1047553" s="33"/>
    </row>
    <row r="1047570" spans="19:20">
      <c r="S1047570" s="33"/>
      <c r="T1047570" s="33"/>
    </row>
    <row r="1047587" spans="19:20">
      <c r="S1047587" s="33"/>
      <c r="T1047587" s="33"/>
    </row>
    <row r="1047604" spans="19:20">
      <c r="S1047604" s="33"/>
      <c r="T1047604" s="33"/>
    </row>
    <row r="1047621" spans="19:20">
      <c r="S1047621" s="33"/>
      <c r="T1047621" s="33"/>
    </row>
    <row r="1047638" spans="19:20">
      <c r="S1047638" s="33"/>
      <c r="T1047638" s="33"/>
    </row>
    <row r="1047655" spans="19:20">
      <c r="S1047655" s="33"/>
      <c r="T1047655" s="33"/>
    </row>
    <row r="1047672" spans="19:20">
      <c r="S1047672" s="33"/>
      <c r="T1047672" s="33"/>
    </row>
    <row r="1047689" spans="19:20">
      <c r="S1047689" s="33"/>
      <c r="T1047689" s="33"/>
    </row>
    <row r="1047706" spans="19:20">
      <c r="S1047706" s="33"/>
      <c r="T1047706" s="33"/>
    </row>
    <row r="1047723" spans="19:20">
      <c r="S1047723" s="33"/>
      <c r="T1047723" s="33"/>
    </row>
    <row r="1047740" spans="19:20">
      <c r="S1047740" s="33"/>
      <c r="T1047740" s="33"/>
    </row>
    <row r="1047757" spans="19:20">
      <c r="S1047757" s="33"/>
      <c r="T1047757" s="33"/>
    </row>
    <row r="1047774" spans="19:20">
      <c r="S1047774" s="33"/>
      <c r="T1047774" s="33"/>
    </row>
    <row r="1047791" spans="19:20">
      <c r="S1047791" s="33"/>
      <c r="T1047791" s="33"/>
    </row>
    <row r="1047808" spans="19:20">
      <c r="S1047808" s="33"/>
      <c r="T1047808" s="33"/>
    </row>
    <row r="1047825" spans="19:20">
      <c r="S1047825" s="33"/>
      <c r="T1047825" s="33"/>
    </row>
    <row r="1047842" spans="19:20">
      <c r="S1047842" s="33"/>
      <c r="T1047842" s="33"/>
    </row>
    <row r="1047859" spans="19:20">
      <c r="S1047859" s="33"/>
      <c r="T1047859" s="33"/>
    </row>
    <row r="1047876" spans="19:20">
      <c r="S1047876" s="33"/>
      <c r="T1047876" s="33"/>
    </row>
    <row r="1047893" spans="19:20">
      <c r="S1047893" s="33"/>
      <c r="T1047893" s="33"/>
    </row>
    <row r="1047910" spans="19:20">
      <c r="S1047910" s="33"/>
      <c r="T1047910" s="33"/>
    </row>
    <row r="1047927" spans="19:20">
      <c r="S1047927" s="33"/>
      <c r="T1047927" s="33"/>
    </row>
    <row r="1047944" spans="19:20">
      <c r="S1047944" s="33"/>
      <c r="T1047944" s="33"/>
    </row>
    <row r="1047961" spans="19:20">
      <c r="S1047961" s="33"/>
      <c r="T1047961" s="33"/>
    </row>
    <row r="1047978" spans="19:20">
      <c r="S1047978" s="33"/>
      <c r="T1047978" s="33"/>
    </row>
    <row r="1047995" spans="19:20">
      <c r="S1047995" s="33"/>
      <c r="T1047995" s="33"/>
    </row>
    <row r="1048012" spans="19:20">
      <c r="S1048012" s="33"/>
      <c r="T1048012" s="33"/>
    </row>
    <row r="1048029" spans="19:20">
      <c r="S1048029" s="33"/>
      <c r="T1048029" s="33"/>
    </row>
    <row r="1048046" spans="19:20">
      <c r="S1048046" s="33"/>
      <c r="T1048046" s="33"/>
    </row>
    <row r="1048063" spans="19:20">
      <c r="S1048063" s="33"/>
      <c r="T1048063" s="33"/>
    </row>
    <row r="1048080" spans="19:20">
      <c r="S1048080" s="33"/>
      <c r="T1048080" s="33"/>
    </row>
    <row r="1048097" spans="19:20">
      <c r="S1048097" s="33"/>
      <c r="T1048097" s="33"/>
    </row>
    <row r="1048114" spans="19:20">
      <c r="S1048114" s="33"/>
      <c r="T1048114" s="33"/>
    </row>
    <row r="1048131" spans="19:20">
      <c r="S1048131" s="33"/>
      <c r="T1048131" s="33"/>
    </row>
    <row r="1048148" spans="19:20">
      <c r="S1048148" s="33"/>
      <c r="T1048148" s="33"/>
    </row>
    <row r="1048165" spans="19:20">
      <c r="S1048165" s="33"/>
      <c r="T1048165" s="33"/>
    </row>
    <row r="1048182" spans="19:20">
      <c r="S1048182" s="33"/>
      <c r="T1048182" s="33"/>
    </row>
    <row r="1048199" spans="19:20">
      <c r="S1048199" s="33"/>
      <c r="T1048199" s="33"/>
    </row>
    <row r="1048216" spans="19:20">
      <c r="S1048216" s="33"/>
      <c r="T1048216" s="33"/>
    </row>
    <row r="1048233" spans="19:20">
      <c r="S1048233" s="33"/>
      <c r="T1048233" s="33"/>
    </row>
    <row r="1048250" spans="19:20">
      <c r="S1048250" s="33"/>
      <c r="T1048250" s="33"/>
    </row>
    <row r="1048267" spans="19:20">
      <c r="S1048267" s="33"/>
      <c r="T1048267" s="33"/>
    </row>
    <row r="1048284" spans="19:20">
      <c r="S1048284" s="33"/>
      <c r="T1048284" s="33"/>
    </row>
    <row r="1048301" spans="19:20">
      <c r="S1048301" s="33"/>
      <c r="T1048301" s="33"/>
    </row>
    <row r="1048318" spans="19:20">
      <c r="S1048318" s="33"/>
      <c r="T1048318" s="33"/>
    </row>
    <row r="1048335" spans="19:20">
      <c r="S1048335" s="33"/>
      <c r="T1048335" s="33"/>
    </row>
    <row r="1048352" spans="19:20">
      <c r="S1048352" s="33"/>
      <c r="T1048352" s="33"/>
    </row>
    <row r="1048369" spans="19:20">
      <c r="S1048369" s="33"/>
      <c r="T1048369" s="33"/>
    </row>
    <row r="1048386" spans="19:20">
      <c r="S1048386" s="33"/>
      <c r="T1048386" s="33"/>
    </row>
    <row r="1048403" spans="19:20">
      <c r="S1048403" s="33"/>
      <c r="T1048403" s="33"/>
    </row>
    <row r="1048420" spans="19:20">
      <c r="S1048420" s="33"/>
      <c r="T1048420" s="33"/>
    </row>
    <row r="1048437" spans="19:20">
      <c r="S1048437" s="33"/>
      <c r="T1048437" s="33"/>
    </row>
    <row r="1048454" spans="19:20">
      <c r="S1048454" s="33"/>
      <c r="T1048454" s="33"/>
    </row>
    <row r="1048471" spans="19:20">
      <c r="S1048471" s="33"/>
      <c r="T1048471" s="33"/>
    </row>
    <row r="1048488" spans="19:20">
      <c r="S1048488" s="33"/>
      <c r="T1048488" s="33"/>
    </row>
    <row r="1048505" spans="19:20">
      <c r="S1048505" s="33"/>
      <c r="T1048505" s="33"/>
    </row>
    <row r="1048522" spans="19:20">
      <c r="S1048522" s="33"/>
      <c r="T1048522" s="33"/>
    </row>
    <row r="1048539" spans="19:20">
      <c r="S1048539" s="33"/>
      <c r="T1048539" s="33"/>
    </row>
    <row r="1048556" spans="19:20">
      <c r="S1048556" s="33"/>
      <c r="T1048556" s="33"/>
    </row>
  </sheetData>
  <autoFilter ref="A1:V85" xr:uid="{00000000-0009-0000-0000-000003000000}"/>
  <mergeCells count="16">
    <mergeCell ref="V7:X7"/>
    <mergeCell ref="V2:X2"/>
    <mergeCell ref="V3:X3"/>
    <mergeCell ref="V4:X4"/>
    <mergeCell ref="V5:X5"/>
    <mergeCell ref="V6:X6"/>
    <mergeCell ref="V8:X8"/>
    <mergeCell ref="V9:X9"/>
    <mergeCell ref="V10:X10"/>
    <mergeCell ref="V14:X14"/>
    <mergeCell ref="V16:X16"/>
    <mergeCell ref="V17:X17"/>
    <mergeCell ref="V11:X11"/>
    <mergeCell ref="V12:X12"/>
    <mergeCell ref="V13:X13"/>
    <mergeCell ref="V15:X15"/>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2060"/>
  </sheetPr>
  <dimension ref="A1:W749"/>
  <sheetViews>
    <sheetView topLeftCell="A152" workbookViewId="0">
      <selection activeCell="G161" sqref="G161"/>
    </sheetView>
  </sheetViews>
  <sheetFormatPr baseColWidth="10" defaultColWidth="11.44140625" defaultRowHeight="14.4"/>
  <cols>
    <col min="1" max="3" width="11.44140625" style="2"/>
    <col min="4" max="4" width="45.88671875" style="2" bestFit="1" customWidth="1"/>
    <col min="5" max="5" width="25" style="2" customWidth="1"/>
    <col min="6" max="7" width="11.44140625" style="2"/>
    <col min="8" max="8" width="30.88671875" style="2" customWidth="1"/>
    <col min="9" max="12" width="15.5546875" style="7" customWidth="1"/>
    <col min="13" max="13" width="11.44140625" style="2"/>
    <col min="14" max="14" width="53.21875" style="2" customWidth="1"/>
    <col min="15" max="15" width="52.44140625" style="2" customWidth="1"/>
    <col min="16" max="18" width="11.44140625" style="8"/>
    <col min="19" max="20" width="15.5546875" style="7" customWidth="1"/>
    <col min="21" max="21" width="11.44140625" style="2"/>
    <col min="22" max="22" width="40.33203125" style="2" customWidth="1"/>
    <col min="23" max="16384" width="11.44140625" style="2"/>
  </cols>
  <sheetData>
    <row r="1" spans="1:23">
      <c r="A1" s="60" t="s">
        <v>0</v>
      </c>
      <c r="B1" s="60" t="s">
        <v>1</v>
      </c>
      <c r="C1" s="60" t="s">
        <v>2</v>
      </c>
      <c r="D1" s="60" t="s">
        <v>3</v>
      </c>
      <c r="E1" s="60" t="s">
        <v>4</v>
      </c>
      <c r="F1" s="60" t="s">
        <v>5</v>
      </c>
      <c r="G1" s="60" t="s">
        <v>6</v>
      </c>
      <c r="H1" s="60" t="s">
        <v>7</v>
      </c>
      <c r="I1" s="71" t="s">
        <v>8</v>
      </c>
      <c r="J1" s="71" t="s">
        <v>9</v>
      </c>
      <c r="K1" s="72" t="s">
        <v>19</v>
      </c>
      <c r="L1" s="72" t="s">
        <v>20</v>
      </c>
      <c r="M1" s="60" t="s">
        <v>10</v>
      </c>
      <c r="N1" s="60" t="s">
        <v>11</v>
      </c>
      <c r="O1" s="60" t="s">
        <v>12</v>
      </c>
      <c r="P1" s="88" t="s">
        <v>21</v>
      </c>
      <c r="Q1" s="88" t="s">
        <v>13</v>
      </c>
      <c r="R1" s="88" t="s">
        <v>14</v>
      </c>
      <c r="S1" s="71" t="s">
        <v>15</v>
      </c>
      <c r="T1" s="71" t="s">
        <v>16</v>
      </c>
      <c r="U1" s="60" t="s">
        <v>17</v>
      </c>
      <c r="V1" s="60" t="s">
        <v>18</v>
      </c>
    </row>
    <row r="2" spans="1:23">
      <c r="A2" s="163">
        <v>891780111</v>
      </c>
      <c r="B2" s="163" t="s">
        <v>25</v>
      </c>
      <c r="C2" s="163" t="s">
        <v>93</v>
      </c>
      <c r="D2" s="163" t="s">
        <v>27</v>
      </c>
      <c r="E2" s="163" t="s">
        <v>94</v>
      </c>
      <c r="F2" s="163" t="s">
        <v>29</v>
      </c>
      <c r="G2" s="163" t="s">
        <v>30</v>
      </c>
      <c r="H2" s="163" t="s">
        <v>95</v>
      </c>
      <c r="I2" s="224">
        <v>31166667</v>
      </c>
      <c r="J2" s="224">
        <v>0</v>
      </c>
      <c r="K2" s="71">
        <v>0</v>
      </c>
      <c r="L2" s="71">
        <v>0</v>
      </c>
      <c r="M2" s="71">
        <v>80766019</v>
      </c>
      <c r="N2" s="165" t="s">
        <v>96</v>
      </c>
      <c r="O2" s="163" t="s">
        <v>97</v>
      </c>
      <c r="P2" s="166">
        <v>44572</v>
      </c>
      <c r="Q2" s="166">
        <v>44572</v>
      </c>
      <c r="R2" s="166">
        <v>44742</v>
      </c>
      <c r="S2" s="224">
        <v>25666667</v>
      </c>
      <c r="T2" s="224">
        <v>5500000</v>
      </c>
      <c r="U2" s="163">
        <v>57461852</v>
      </c>
      <c r="V2" s="163" t="s">
        <v>98</v>
      </c>
      <c r="W2" s="162"/>
    </row>
    <row r="3" spans="1:23">
      <c r="A3" s="163">
        <v>891780111</v>
      </c>
      <c r="B3" s="118" t="s">
        <v>25</v>
      </c>
      <c r="C3" s="118" t="s">
        <v>93</v>
      </c>
      <c r="D3" s="118" t="s">
        <v>27</v>
      </c>
      <c r="E3" s="118" t="s">
        <v>99</v>
      </c>
      <c r="F3" s="118" t="s">
        <v>29</v>
      </c>
      <c r="G3" s="118" t="s">
        <v>30</v>
      </c>
      <c r="H3" s="118" t="s">
        <v>95</v>
      </c>
      <c r="I3" s="224">
        <v>19266667</v>
      </c>
      <c r="J3" s="71">
        <v>0</v>
      </c>
      <c r="K3" s="71">
        <v>0</v>
      </c>
      <c r="L3" s="71">
        <v>0</v>
      </c>
      <c r="M3" s="164">
        <v>1082944860</v>
      </c>
      <c r="N3" s="163" t="s">
        <v>100</v>
      </c>
      <c r="O3" s="118" t="s">
        <v>101</v>
      </c>
      <c r="P3" s="166">
        <v>44572</v>
      </c>
      <c r="Q3" s="166">
        <v>44572</v>
      </c>
      <c r="R3" s="166">
        <v>44742</v>
      </c>
      <c r="S3" s="224">
        <v>15866667</v>
      </c>
      <c r="T3" s="224">
        <v>3400000</v>
      </c>
      <c r="U3" s="163">
        <v>57461852</v>
      </c>
      <c r="V3" s="163" t="s">
        <v>98</v>
      </c>
      <c r="W3" s="192"/>
    </row>
    <row r="4" spans="1:23">
      <c r="A4" s="163">
        <v>891780111</v>
      </c>
      <c r="B4" s="118" t="s">
        <v>25</v>
      </c>
      <c r="C4" s="118" t="s">
        <v>93</v>
      </c>
      <c r="D4" s="118" t="s">
        <v>27</v>
      </c>
      <c r="E4" s="118" t="s">
        <v>102</v>
      </c>
      <c r="F4" s="118" t="s">
        <v>29</v>
      </c>
      <c r="G4" s="118" t="s">
        <v>30</v>
      </c>
      <c r="H4" s="118" t="s">
        <v>95</v>
      </c>
      <c r="I4" s="224">
        <v>17000000</v>
      </c>
      <c r="J4" s="71">
        <v>0</v>
      </c>
      <c r="K4" s="71">
        <v>0</v>
      </c>
      <c r="L4" s="71">
        <v>0</v>
      </c>
      <c r="M4" s="164">
        <v>1082981781</v>
      </c>
      <c r="N4" s="163" t="s">
        <v>103</v>
      </c>
      <c r="O4" s="118" t="s">
        <v>104</v>
      </c>
      <c r="P4" s="166">
        <v>44572</v>
      </c>
      <c r="Q4" s="166">
        <v>44572</v>
      </c>
      <c r="R4" s="166">
        <v>44742</v>
      </c>
      <c r="S4" s="224">
        <v>14000000</v>
      </c>
      <c r="T4" s="224">
        <v>3000000</v>
      </c>
      <c r="U4" s="163">
        <v>57461852</v>
      </c>
      <c r="V4" s="163" t="s">
        <v>98</v>
      </c>
      <c r="W4" s="192"/>
    </row>
    <row r="5" spans="1:23">
      <c r="A5" s="163">
        <v>891780111</v>
      </c>
      <c r="B5" s="118" t="s">
        <v>25</v>
      </c>
      <c r="C5" s="118" t="s">
        <v>93</v>
      </c>
      <c r="D5" s="118" t="s">
        <v>27</v>
      </c>
      <c r="E5" s="118" t="s">
        <v>105</v>
      </c>
      <c r="F5" s="118" t="s">
        <v>29</v>
      </c>
      <c r="G5" s="118" t="s">
        <v>30</v>
      </c>
      <c r="H5" s="118" t="s">
        <v>95</v>
      </c>
      <c r="I5" s="224">
        <v>17000000</v>
      </c>
      <c r="J5" s="71">
        <v>0</v>
      </c>
      <c r="K5" s="71">
        <v>0</v>
      </c>
      <c r="L5" s="71">
        <v>0</v>
      </c>
      <c r="M5" s="164">
        <v>1082931591</v>
      </c>
      <c r="N5" s="163" t="s">
        <v>106</v>
      </c>
      <c r="O5" s="118" t="s">
        <v>107</v>
      </c>
      <c r="P5" s="166">
        <v>44572</v>
      </c>
      <c r="Q5" s="166">
        <v>44572</v>
      </c>
      <c r="R5" s="166">
        <v>44742</v>
      </c>
      <c r="S5" s="224">
        <v>14000000</v>
      </c>
      <c r="T5" s="224">
        <v>3000000</v>
      </c>
      <c r="U5" s="163">
        <v>57461852</v>
      </c>
      <c r="V5" s="163" t="s">
        <v>98</v>
      </c>
      <c r="W5" s="192"/>
    </row>
    <row r="6" spans="1:23">
      <c r="A6" s="163">
        <v>891780111</v>
      </c>
      <c r="B6" s="118" t="s">
        <v>25</v>
      </c>
      <c r="C6" s="118" t="s">
        <v>93</v>
      </c>
      <c r="D6" s="118" t="s">
        <v>27</v>
      </c>
      <c r="E6" s="118" t="s">
        <v>108</v>
      </c>
      <c r="F6" s="118" t="s">
        <v>29</v>
      </c>
      <c r="G6" s="118" t="s">
        <v>30</v>
      </c>
      <c r="H6" s="118" t="s">
        <v>95</v>
      </c>
      <c r="I6" s="224">
        <v>17000000</v>
      </c>
      <c r="J6" s="71">
        <v>0</v>
      </c>
      <c r="K6" s="71">
        <v>0</v>
      </c>
      <c r="L6" s="71">
        <v>0</v>
      </c>
      <c r="M6" s="164">
        <v>1082984183</v>
      </c>
      <c r="N6" s="163" t="s">
        <v>109</v>
      </c>
      <c r="O6" s="118" t="s">
        <v>110</v>
      </c>
      <c r="P6" s="166">
        <v>44572</v>
      </c>
      <c r="Q6" s="166">
        <v>44572</v>
      </c>
      <c r="R6" s="166">
        <v>44742</v>
      </c>
      <c r="S6" s="224">
        <v>14000000</v>
      </c>
      <c r="T6" s="224">
        <v>3000000</v>
      </c>
      <c r="U6" s="163">
        <v>57461852</v>
      </c>
      <c r="V6" s="163" t="s">
        <v>98</v>
      </c>
      <c r="W6" s="192"/>
    </row>
    <row r="7" spans="1:23">
      <c r="A7" s="163">
        <v>891780111</v>
      </c>
      <c r="B7" s="118" t="s">
        <v>25</v>
      </c>
      <c r="C7" s="118" t="s">
        <v>93</v>
      </c>
      <c r="D7" s="118" t="s">
        <v>27</v>
      </c>
      <c r="E7" s="118" t="s">
        <v>111</v>
      </c>
      <c r="F7" s="118" t="s">
        <v>29</v>
      </c>
      <c r="G7" s="118" t="s">
        <v>30</v>
      </c>
      <c r="H7" s="118" t="s">
        <v>95</v>
      </c>
      <c r="I7" s="224">
        <v>17000000</v>
      </c>
      <c r="J7" s="71">
        <v>0</v>
      </c>
      <c r="K7" s="71">
        <v>0</v>
      </c>
      <c r="L7" s="71">
        <v>0</v>
      </c>
      <c r="M7" s="164">
        <v>1098731749</v>
      </c>
      <c r="N7" s="163" t="s">
        <v>112</v>
      </c>
      <c r="O7" s="118" t="s">
        <v>113</v>
      </c>
      <c r="P7" s="166">
        <v>44572</v>
      </c>
      <c r="Q7" s="166">
        <v>44572</v>
      </c>
      <c r="R7" s="166">
        <v>44742</v>
      </c>
      <c r="S7" s="224">
        <v>14000000</v>
      </c>
      <c r="T7" s="224">
        <v>3000000</v>
      </c>
      <c r="U7" s="163">
        <v>57461852</v>
      </c>
      <c r="V7" s="163" t="s">
        <v>98</v>
      </c>
      <c r="W7" s="192"/>
    </row>
    <row r="8" spans="1:23">
      <c r="A8" s="163">
        <v>891780111</v>
      </c>
      <c r="B8" s="118" t="s">
        <v>25</v>
      </c>
      <c r="C8" s="118" t="s">
        <v>93</v>
      </c>
      <c r="D8" s="118" t="s">
        <v>27</v>
      </c>
      <c r="E8" s="118" t="s">
        <v>114</v>
      </c>
      <c r="F8" s="118" t="s">
        <v>29</v>
      </c>
      <c r="G8" s="118" t="s">
        <v>30</v>
      </c>
      <c r="H8" s="118" t="s">
        <v>95</v>
      </c>
      <c r="I8" s="224">
        <v>17000000</v>
      </c>
      <c r="J8" s="71">
        <v>0</v>
      </c>
      <c r="K8" s="71">
        <v>0</v>
      </c>
      <c r="L8" s="71">
        <v>0</v>
      </c>
      <c r="M8" s="164">
        <v>1140838561</v>
      </c>
      <c r="N8" s="163" t="s">
        <v>115</v>
      </c>
      <c r="O8" s="118" t="s">
        <v>116</v>
      </c>
      <c r="P8" s="166">
        <v>44572</v>
      </c>
      <c r="Q8" s="166">
        <v>44572</v>
      </c>
      <c r="R8" s="166">
        <v>44742</v>
      </c>
      <c r="S8" s="224">
        <v>14000000</v>
      </c>
      <c r="T8" s="224">
        <v>3000000</v>
      </c>
      <c r="U8" s="163">
        <v>57461852</v>
      </c>
      <c r="V8" s="163" t="s">
        <v>98</v>
      </c>
      <c r="W8" s="192"/>
    </row>
    <row r="9" spans="1:23">
      <c r="A9" s="163">
        <v>891780111</v>
      </c>
      <c r="B9" s="118" t="s">
        <v>25</v>
      </c>
      <c r="C9" s="118" t="s">
        <v>93</v>
      </c>
      <c r="D9" s="118" t="s">
        <v>27</v>
      </c>
      <c r="E9" s="118" t="s">
        <v>117</v>
      </c>
      <c r="F9" s="118" t="s">
        <v>29</v>
      </c>
      <c r="G9" s="118" t="s">
        <v>30</v>
      </c>
      <c r="H9" s="118" t="s">
        <v>95</v>
      </c>
      <c r="I9" s="224">
        <v>17000000</v>
      </c>
      <c r="J9" s="71">
        <v>0</v>
      </c>
      <c r="K9" s="71">
        <v>0</v>
      </c>
      <c r="L9" s="71">
        <v>0</v>
      </c>
      <c r="M9" s="164">
        <v>1082966245</v>
      </c>
      <c r="N9" s="163" t="s">
        <v>118</v>
      </c>
      <c r="O9" s="118" t="s">
        <v>119</v>
      </c>
      <c r="P9" s="166">
        <v>44572</v>
      </c>
      <c r="Q9" s="166">
        <v>44572</v>
      </c>
      <c r="R9" s="166">
        <v>44742</v>
      </c>
      <c r="S9" s="224">
        <v>14000000</v>
      </c>
      <c r="T9" s="224">
        <v>3000000</v>
      </c>
      <c r="U9" s="163">
        <v>57461852</v>
      </c>
      <c r="V9" s="163" t="s">
        <v>98</v>
      </c>
      <c r="W9" s="192"/>
    </row>
    <row r="10" spans="1:23">
      <c r="A10" s="163">
        <v>891780111</v>
      </c>
      <c r="B10" s="118" t="s">
        <v>25</v>
      </c>
      <c r="C10" s="118" t="s">
        <v>93</v>
      </c>
      <c r="D10" s="118" t="s">
        <v>27</v>
      </c>
      <c r="E10" s="118" t="s">
        <v>120</v>
      </c>
      <c r="F10" s="118" t="s">
        <v>29</v>
      </c>
      <c r="G10" s="118" t="s">
        <v>30</v>
      </c>
      <c r="H10" s="118" t="s">
        <v>95</v>
      </c>
      <c r="I10" s="224">
        <v>17000000</v>
      </c>
      <c r="J10" s="71">
        <v>0</v>
      </c>
      <c r="K10" s="71">
        <v>0</v>
      </c>
      <c r="L10" s="71">
        <v>0</v>
      </c>
      <c r="M10" s="164">
        <v>1082934092</v>
      </c>
      <c r="N10" s="163" t="s">
        <v>5660</v>
      </c>
      <c r="O10" s="118" t="s">
        <v>121</v>
      </c>
      <c r="P10" s="166">
        <v>44572</v>
      </c>
      <c r="Q10" s="166">
        <v>44572</v>
      </c>
      <c r="R10" s="166">
        <v>44742</v>
      </c>
      <c r="S10" s="224">
        <v>14000000</v>
      </c>
      <c r="T10" s="224">
        <v>3000000</v>
      </c>
      <c r="U10" s="163">
        <v>57435262</v>
      </c>
      <c r="V10" s="163" t="s">
        <v>122</v>
      </c>
      <c r="W10" s="192"/>
    </row>
    <row r="11" spans="1:23">
      <c r="A11" s="163">
        <v>891780111</v>
      </c>
      <c r="B11" s="118" t="s">
        <v>25</v>
      </c>
      <c r="C11" s="118" t="s">
        <v>93</v>
      </c>
      <c r="D11" s="118" t="s">
        <v>27</v>
      </c>
      <c r="E11" s="118" t="s">
        <v>123</v>
      </c>
      <c r="F11" s="118" t="s">
        <v>29</v>
      </c>
      <c r="G11" s="118" t="s">
        <v>30</v>
      </c>
      <c r="H11" s="118" t="s">
        <v>95</v>
      </c>
      <c r="I11" s="224">
        <v>17000000</v>
      </c>
      <c r="J11" s="71">
        <v>0</v>
      </c>
      <c r="K11" s="71">
        <v>0</v>
      </c>
      <c r="L11" s="71">
        <v>0</v>
      </c>
      <c r="M11" s="164">
        <v>1084788615</v>
      </c>
      <c r="N11" s="163" t="s">
        <v>124</v>
      </c>
      <c r="O11" s="118" t="s">
        <v>125</v>
      </c>
      <c r="P11" s="166">
        <v>44572</v>
      </c>
      <c r="Q11" s="166">
        <v>44572</v>
      </c>
      <c r="R11" s="166">
        <v>44742</v>
      </c>
      <c r="S11" s="224">
        <v>14000000</v>
      </c>
      <c r="T11" s="224">
        <v>3000000</v>
      </c>
      <c r="U11" s="163">
        <v>72004252</v>
      </c>
      <c r="V11" s="163" t="s">
        <v>126</v>
      </c>
      <c r="W11" s="192"/>
    </row>
    <row r="12" spans="1:23">
      <c r="A12" s="163">
        <v>891780111</v>
      </c>
      <c r="B12" s="118" t="s">
        <v>25</v>
      </c>
      <c r="C12" s="118" t="s">
        <v>93</v>
      </c>
      <c r="D12" s="118" t="s">
        <v>27</v>
      </c>
      <c r="E12" s="118" t="s">
        <v>127</v>
      </c>
      <c r="F12" s="118" t="s">
        <v>29</v>
      </c>
      <c r="G12" s="118" t="s">
        <v>30</v>
      </c>
      <c r="H12" s="118" t="s">
        <v>95</v>
      </c>
      <c r="I12" s="224">
        <v>17000000</v>
      </c>
      <c r="J12" s="71">
        <v>0</v>
      </c>
      <c r="K12" s="71">
        <v>0</v>
      </c>
      <c r="L12" s="71">
        <v>0</v>
      </c>
      <c r="M12" s="164">
        <v>1082374545</v>
      </c>
      <c r="N12" s="163" t="s">
        <v>128</v>
      </c>
      <c r="O12" s="118" t="s">
        <v>129</v>
      </c>
      <c r="P12" s="166">
        <v>44572</v>
      </c>
      <c r="Q12" s="166">
        <v>44572</v>
      </c>
      <c r="R12" s="166">
        <v>44742</v>
      </c>
      <c r="S12" s="224">
        <v>14000000</v>
      </c>
      <c r="T12" s="224">
        <v>3000000</v>
      </c>
      <c r="U12" s="163">
        <v>36694483</v>
      </c>
      <c r="V12" s="163" t="s">
        <v>130</v>
      </c>
      <c r="W12" s="192"/>
    </row>
    <row r="13" spans="1:23">
      <c r="A13" s="163">
        <v>891780111</v>
      </c>
      <c r="B13" s="118" t="s">
        <v>25</v>
      </c>
      <c r="C13" s="118" t="s">
        <v>93</v>
      </c>
      <c r="D13" s="118" t="s">
        <v>27</v>
      </c>
      <c r="E13" s="118" t="s">
        <v>131</v>
      </c>
      <c r="F13" s="118" t="s">
        <v>29</v>
      </c>
      <c r="G13" s="118" t="s">
        <v>30</v>
      </c>
      <c r="H13" s="118" t="s">
        <v>95</v>
      </c>
      <c r="I13" s="224">
        <v>16900000</v>
      </c>
      <c r="J13" s="71">
        <v>0</v>
      </c>
      <c r="K13" s="71">
        <v>0</v>
      </c>
      <c r="L13" s="71">
        <v>0</v>
      </c>
      <c r="M13" s="164">
        <v>1081918985</v>
      </c>
      <c r="N13" s="163" t="s">
        <v>132</v>
      </c>
      <c r="O13" s="118" t="s">
        <v>133</v>
      </c>
      <c r="P13" s="166">
        <v>44573</v>
      </c>
      <c r="Q13" s="166">
        <v>44573</v>
      </c>
      <c r="R13" s="167">
        <v>44742</v>
      </c>
      <c r="S13" s="224">
        <v>13900000</v>
      </c>
      <c r="T13" s="224">
        <v>3000000</v>
      </c>
      <c r="U13" s="163">
        <v>85155183</v>
      </c>
      <c r="V13" s="163" t="s">
        <v>134</v>
      </c>
      <c r="W13" s="192"/>
    </row>
    <row r="14" spans="1:23">
      <c r="A14" s="163">
        <v>891780111</v>
      </c>
      <c r="B14" s="118" t="s">
        <v>25</v>
      </c>
      <c r="C14" s="118" t="s">
        <v>93</v>
      </c>
      <c r="D14" s="118" t="s">
        <v>27</v>
      </c>
      <c r="E14" s="118" t="s">
        <v>135</v>
      </c>
      <c r="F14" s="118" t="s">
        <v>29</v>
      </c>
      <c r="G14" s="118" t="s">
        <v>30</v>
      </c>
      <c r="H14" s="118" t="s">
        <v>95</v>
      </c>
      <c r="I14" s="224">
        <v>23660000</v>
      </c>
      <c r="J14" s="71">
        <v>0</v>
      </c>
      <c r="K14" s="71">
        <v>0</v>
      </c>
      <c r="L14" s="71">
        <v>0</v>
      </c>
      <c r="M14" s="164">
        <v>52695882</v>
      </c>
      <c r="N14" s="163" t="s">
        <v>136</v>
      </c>
      <c r="O14" s="118" t="s">
        <v>137</v>
      </c>
      <c r="P14" s="166">
        <v>44573</v>
      </c>
      <c r="Q14" s="166">
        <v>44573</v>
      </c>
      <c r="R14" s="167">
        <v>44742</v>
      </c>
      <c r="S14" s="224">
        <v>19460000</v>
      </c>
      <c r="T14" s="224">
        <v>4200000</v>
      </c>
      <c r="U14" s="163">
        <v>85155183</v>
      </c>
      <c r="V14" s="163" t="s">
        <v>134</v>
      </c>
      <c r="W14" s="192"/>
    </row>
    <row r="15" spans="1:23">
      <c r="A15" s="163">
        <v>891780111</v>
      </c>
      <c r="B15" s="118" t="s">
        <v>25</v>
      </c>
      <c r="C15" s="118" t="s">
        <v>93</v>
      </c>
      <c r="D15" s="118" t="s">
        <v>27</v>
      </c>
      <c r="E15" s="118" t="s">
        <v>138</v>
      </c>
      <c r="F15" s="118" t="s">
        <v>29</v>
      </c>
      <c r="G15" s="118" t="s">
        <v>30</v>
      </c>
      <c r="H15" s="118" t="s">
        <v>95</v>
      </c>
      <c r="I15" s="224">
        <v>16900000</v>
      </c>
      <c r="J15" s="71">
        <v>0</v>
      </c>
      <c r="K15" s="71">
        <v>0</v>
      </c>
      <c r="L15" s="71">
        <v>0</v>
      </c>
      <c r="M15" s="164">
        <v>33224219</v>
      </c>
      <c r="N15" s="163" t="s">
        <v>139</v>
      </c>
      <c r="O15" s="118" t="s">
        <v>140</v>
      </c>
      <c r="P15" s="166">
        <v>44573</v>
      </c>
      <c r="Q15" s="166">
        <v>44573</v>
      </c>
      <c r="R15" s="167">
        <v>44742</v>
      </c>
      <c r="S15" s="224">
        <v>13900000</v>
      </c>
      <c r="T15" s="224">
        <v>3000000</v>
      </c>
      <c r="U15" s="163">
        <v>39141438</v>
      </c>
      <c r="V15" s="163" t="s">
        <v>141</v>
      </c>
      <c r="W15" s="192"/>
    </row>
    <row r="16" spans="1:23">
      <c r="A16" s="163">
        <v>891780111</v>
      </c>
      <c r="B16" s="118" t="s">
        <v>25</v>
      </c>
      <c r="C16" s="118" t="s">
        <v>93</v>
      </c>
      <c r="D16" s="118" t="s">
        <v>27</v>
      </c>
      <c r="E16" s="118" t="s">
        <v>142</v>
      </c>
      <c r="F16" s="118" t="s">
        <v>29</v>
      </c>
      <c r="G16" s="118" t="s">
        <v>30</v>
      </c>
      <c r="H16" s="118" t="s">
        <v>95</v>
      </c>
      <c r="I16" s="224">
        <v>16900000</v>
      </c>
      <c r="J16" s="71">
        <v>0</v>
      </c>
      <c r="K16" s="71">
        <v>0</v>
      </c>
      <c r="L16" s="224">
        <v>11100000</v>
      </c>
      <c r="M16" s="164">
        <v>1104015275</v>
      </c>
      <c r="N16" s="163" t="s">
        <v>143</v>
      </c>
      <c r="O16" s="118" t="s">
        <v>144</v>
      </c>
      <c r="P16" s="166">
        <v>44573</v>
      </c>
      <c r="Q16" s="166">
        <v>44573</v>
      </c>
      <c r="R16" s="167">
        <v>44629</v>
      </c>
      <c r="S16" s="224">
        <v>0</v>
      </c>
      <c r="T16" s="224">
        <v>5800000</v>
      </c>
      <c r="U16" s="163">
        <v>57466781</v>
      </c>
      <c r="V16" s="163" t="s">
        <v>145</v>
      </c>
      <c r="W16" s="192"/>
    </row>
    <row r="17" spans="1:23">
      <c r="A17" s="163">
        <v>891780111</v>
      </c>
      <c r="B17" s="118" t="s">
        <v>25</v>
      </c>
      <c r="C17" s="118" t="s">
        <v>93</v>
      </c>
      <c r="D17" s="118" t="s">
        <v>27</v>
      </c>
      <c r="E17" s="118" t="s">
        <v>146</v>
      </c>
      <c r="F17" s="118" t="s">
        <v>29</v>
      </c>
      <c r="G17" s="118" t="s">
        <v>30</v>
      </c>
      <c r="H17" s="118" t="s">
        <v>95</v>
      </c>
      <c r="I17" s="224">
        <v>16900000</v>
      </c>
      <c r="J17" s="71">
        <v>0</v>
      </c>
      <c r="K17" s="71">
        <v>0</v>
      </c>
      <c r="L17" s="71">
        <v>0</v>
      </c>
      <c r="M17" s="164">
        <v>57462496</v>
      </c>
      <c r="N17" s="163" t="s">
        <v>147</v>
      </c>
      <c r="O17" s="118" t="s">
        <v>140</v>
      </c>
      <c r="P17" s="166">
        <v>44573</v>
      </c>
      <c r="Q17" s="166">
        <v>44573</v>
      </c>
      <c r="R17" s="167">
        <v>44742</v>
      </c>
      <c r="S17" s="224">
        <v>13900000</v>
      </c>
      <c r="T17" s="224">
        <v>3000000</v>
      </c>
      <c r="U17" s="163">
        <v>39141438</v>
      </c>
      <c r="V17" s="163" t="s">
        <v>141</v>
      </c>
      <c r="W17" s="192"/>
    </row>
    <row r="18" spans="1:23">
      <c r="A18" s="163">
        <v>891780111</v>
      </c>
      <c r="B18" s="118" t="s">
        <v>25</v>
      </c>
      <c r="C18" s="118" t="s">
        <v>93</v>
      </c>
      <c r="D18" s="118" t="s">
        <v>27</v>
      </c>
      <c r="E18" s="118" t="s">
        <v>148</v>
      </c>
      <c r="F18" s="118" t="s">
        <v>29</v>
      </c>
      <c r="G18" s="118" t="s">
        <v>30</v>
      </c>
      <c r="H18" s="118" t="s">
        <v>95</v>
      </c>
      <c r="I18" s="224">
        <v>16800000</v>
      </c>
      <c r="J18" s="71">
        <v>0</v>
      </c>
      <c r="K18" s="71">
        <v>0</v>
      </c>
      <c r="L18" s="71">
        <v>0</v>
      </c>
      <c r="M18" s="164">
        <v>1082935131</v>
      </c>
      <c r="N18" s="163" t="s">
        <v>149</v>
      </c>
      <c r="O18" s="118" t="s">
        <v>150</v>
      </c>
      <c r="P18" s="166">
        <v>44574</v>
      </c>
      <c r="Q18" s="166">
        <v>44574</v>
      </c>
      <c r="R18" s="167">
        <v>44742</v>
      </c>
      <c r="S18" s="224">
        <v>13800000</v>
      </c>
      <c r="T18" s="224">
        <v>3000000</v>
      </c>
      <c r="U18" s="163">
        <v>39141438</v>
      </c>
      <c r="V18" s="163" t="s">
        <v>141</v>
      </c>
      <c r="W18" s="192"/>
    </row>
    <row r="19" spans="1:23">
      <c r="A19" s="163">
        <v>891780111</v>
      </c>
      <c r="B19" s="118" t="s">
        <v>25</v>
      </c>
      <c r="C19" s="118" t="s">
        <v>93</v>
      </c>
      <c r="D19" s="118" t="s">
        <v>27</v>
      </c>
      <c r="E19" s="118" t="s">
        <v>151</v>
      </c>
      <c r="F19" s="118" t="s">
        <v>29</v>
      </c>
      <c r="G19" s="118" t="s">
        <v>30</v>
      </c>
      <c r="H19" s="118" t="s">
        <v>95</v>
      </c>
      <c r="I19" s="224">
        <v>15680000</v>
      </c>
      <c r="J19" s="71">
        <v>0</v>
      </c>
      <c r="K19" s="71">
        <v>0</v>
      </c>
      <c r="L19" s="71">
        <v>0</v>
      </c>
      <c r="M19" s="164">
        <v>1104871354</v>
      </c>
      <c r="N19" s="163" t="s">
        <v>152</v>
      </c>
      <c r="O19" s="118" t="s">
        <v>150</v>
      </c>
      <c r="P19" s="166">
        <v>44574</v>
      </c>
      <c r="Q19" s="166">
        <v>44574</v>
      </c>
      <c r="R19" s="167">
        <v>44742</v>
      </c>
      <c r="S19" s="224">
        <v>12880000</v>
      </c>
      <c r="T19" s="224">
        <v>2800000</v>
      </c>
      <c r="U19" s="163">
        <v>39141438</v>
      </c>
      <c r="V19" s="163" t="s">
        <v>141</v>
      </c>
      <c r="W19" s="192"/>
    </row>
    <row r="20" spans="1:23">
      <c r="A20" s="163">
        <v>891780111</v>
      </c>
      <c r="B20" s="118" t="s">
        <v>25</v>
      </c>
      <c r="C20" s="118" t="s">
        <v>93</v>
      </c>
      <c r="D20" s="118" t="s">
        <v>27</v>
      </c>
      <c r="E20" s="118" t="s">
        <v>153</v>
      </c>
      <c r="F20" s="118" t="s">
        <v>29</v>
      </c>
      <c r="G20" s="118" t="s">
        <v>30</v>
      </c>
      <c r="H20" s="118" t="s">
        <v>95</v>
      </c>
      <c r="I20" s="224">
        <v>18586667</v>
      </c>
      <c r="J20" s="71">
        <v>0</v>
      </c>
      <c r="K20" s="71">
        <v>0</v>
      </c>
      <c r="L20" s="71">
        <v>0</v>
      </c>
      <c r="M20" s="164">
        <v>1082950124</v>
      </c>
      <c r="N20" s="163" t="s">
        <v>154</v>
      </c>
      <c r="O20" s="118" t="s">
        <v>155</v>
      </c>
      <c r="P20" s="166">
        <v>44575</v>
      </c>
      <c r="Q20" s="166">
        <v>44578</v>
      </c>
      <c r="R20" s="167">
        <v>44742</v>
      </c>
      <c r="S20" s="224">
        <v>15186667</v>
      </c>
      <c r="T20" s="224">
        <v>3400000</v>
      </c>
      <c r="U20" s="163">
        <v>1082884010</v>
      </c>
      <c r="V20" s="163" t="s">
        <v>156</v>
      </c>
      <c r="W20" s="192"/>
    </row>
    <row r="21" spans="1:23">
      <c r="A21" s="163">
        <v>891780111</v>
      </c>
      <c r="B21" s="118" t="s">
        <v>25</v>
      </c>
      <c r="C21" s="118" t="s">
        <v>93</v>
      </c>
      <c r="D21" s="118" t="s">
        <v>27</v>
      </c>
      <c r="E21" s="118" t="s">
        <v>157</v>
      </c>
      <c r="F21" s="118" t="s">
        <v>29</v>
      </c>
      <c r="G21" s="118" t="s">
        <v>30</v>
      </c>
      <c r="H21" s="118" t="s">
        <v>95</v>
      </c>
      <c r="I21" s="224">
        <v>18586666</v>
      </c>
      <c r="J21" s="71">
        <v>0</v>
      </c>
      <c r="K21" s="71">
        <v>0</v>
      </c>
      <c r="L21" s="71">
        <v>0</v>
      </c>
      <c r="M21" s="164">
        <v>1082903415</v>
      </c>
      <c r="N21" s="163" t="s">
        <v>158</v>
      </c>
      <c r="O21" s="118" t="s">
        <v>159</v>
      </c>
      <c r="P21" s="166">
        <v>44575</v>
      </c>
      <c r="Q21" s="166">
        <v>44578</v>
      </c>
      <c r="R21" s="167">
        <v>44742</v>
      </c>
      <c r="S21" s="224">
        <v>15186666</v>
      </c>
      <c r="T21" s="224">
        <v>3400000</v>
      </c>
      <c r="U21" s="163">
        <v>57294316</v>
      </c>
      <c r="V21" s="163" t="s">
        <v>160</v>
      </c>
      <c r="W21" s="192"/>
    </row>
    <row r="22" spans="1:23">
      <c r="A22" s="163">
        <v>891780111</v>
      </c>
      <c r="B22" s="118" t="s">
        <v>25</v>
      </c>
      <c r="C22" s="118" t="s">
        <v>93</v>
      </c>
      <c r="D22" s="118" t="s">
        <v>27</v>
      </c>
      <c r="E22" s="118" t="s">
        <v>161</v>
      </c>
      <c r="F22" s="118" t="s">
        <v>29</v>
      </c>
      <c r="G22" s="118" t="s">
        <v>30</v>
      </c>
      <c r="H22" s="118" t="s">
        <v>95</v>
      </c>
      <c r="I22" s="224">
        <v>16400000</v>
      </c>
      <c r="J22" s="71">
        <v>0</v>
      </c>
      <c r="K22" s="71">
        <v>0</v>
      </c>
      <c r="L22" s="71">
        <v>0</v>
      </c>
      <c r="M22" s="164">
        <v>1082410248</v>
      </c>
      <c r="N22" s="163" t="s">
        <v>162</v>
      </c>
      <c r="O22" s="118" t="s">
        <v>163</v>
      </c>
      <c r="P22" s="166">
        <v>44575</v>
      </c>
      <c r="Q22" s="166">
        <v>44578</v>
      </c>
      <c r="R22" s="167">
        <v>44742</v>
      </c>
      <c r="S22" s="224">
        <v>13400000</v>
      </c>
      <c r="T22" s="224">
        <v>3000000</v>
      </c>
      <c r="U22" s="163">
        <v>57294316</v>
      </c>
      <c r="V22" s="163" t="s">
        <v>160</v>
      </c>
      <c r="W22" s="192"/>
    </row>
    <row r="23" spans="1:23">
      <c r="A23" s="163">
        <v>891780111</v>
      </c>
      <c r="B23" s="118" t="s">
        <v>25</v>
      </c>
      <c r="C23" s="118" t="s">
        <v>93</v>
      </c>
      <c r="D23" s="118" t="s">
        <v>27</v>
      </c>
      <c r="E23" s="118" t="s">
        <v>164</v>
      </c>
      <c r="F23" s="118" t="s">
        <v>29</v>
      </c>
      <c r="G23" s="118" t="s">
        <v>30</v>
      </c>
      <c r="H23" s="118" t="s">
        <v>95</v>
      </c>
      <c r="I23" s="224">
        <v>20226666</v>
      </c>
      <c r="J23" s="71">
        <v>0</v>
      </c>
      <c r="K23" s="71">
        <v>0</v>
      </c>
      <c r="L23" s="71">
        <v>0</v>
      </c>
      <c r="M23" s="163">
        <v>85155278</v>
      </c>
      <c r="N23" s="165" t="s">
        <v>165</v>
      </c>
      <c r="O23" s="118" t="s">
        <v>166</v>
      </c>
      <c r="P23" s="166">
        <v>44578</v>
      </c>
      <c r="Q23" s="166">
        <v>44578</v>
      </c>
      <c r="R23" s="167">
        <v>44742</v>
      </c>
      <c r="S23" s="224">
        <v>16526666</v>
      </c>
      <c r="T23" s="224">
        <v>3700000</v>
      </c>
      <c r="U23" s="163">
        <v>57466781</v>
      </c>
      <c r="V23" s="163" t="s">
        <v>145</v>
      </c>
      <c r="W23" s="192"/>
    </row>
    <row r="24" spans="1:23">
      <c r="A24" s="163">
        <v>891780111</v>
      </c>
      <c r="B24" s="118" t="s">
        <v>25</v>
      </c>
      <c r="C24" s="118" t="s">
        <v>93</v>
      </c>
      <c r="D24" s="118" t="s">
        <v>27</v>
      </c>
      <c r="E24" s="118" t="s">
        <v>167</v>
      </c>
      <c r="F24" s="118" t="s">
        <v>29</v>
      </c>
      <c r="G24" s="118" t="s">
        <v>30</v>
      </c>
      <c r="H24" s="118" t="s">
        <v>95</v>
      </c>
      <c r="I24" s="224">
        <v>15000000</v>
      </c>
      <c r="J24" s="71">
        <v>0</v>
      </c>
      <c r="K24" s="71">
        <v>0</v>
      </c>
      <c r="L24" s="71">
        <v>0</v>
      </c>
      <c r="M24" s="163">
        <v>1098771175</v>
      </c>
      <c r="N24" s="165" t="s">
        <v>168</v>
      </c>
      <c r="O24" s="118" t="s">
        <v>169</v>
      </c>
      <c r="P24" s="166">
        <v>44578</v>
      </c>
      <c r="Q24" s="166">
        <v>44593</v>
      </c>
      <c r="R24" s="167">
        <v>44742</v>
      </c>
      <c r="S24" s="224">
        <v>12000000</v>
      </c>
      <c r="T24" s="224">
        <v>3000000</v>
      </c>
      <c r="U24" s="163">
        <v>57294316</v>
      </c>
      <c r="V24" s="163" t="s">
        <v>160</v>
      </c>
      <c r="W24" s="192"/>
    </row>
    <row r="25" spans="1:23">
      <c r="A25" s="163">
        <v>891780111</v>
      </c>
      <c r="B25" s="118" t="s">
        <v>25</v>
      </c>
      <c r="C25" s="118" t="s">
        <v>93</v>
      </c>
      <c r="D25" s="118" t="s">
        <v>27</v>
      </c>
      <c r="E25" s="118" t="s">
        <v>170</v>
      </c>
      <c r="F25" s="118" t="s">
        <v>29</v>
      </c>
      <c r="G25" s="118" t="s">
        <v>30</v>
      </c>
      <c r="H25" s="118" t="s">
        <v>95</v>
      </c>
      <c r="I25" s="224">
        <v>25693333</v>
      </c>
      <c r="J25" s="71">
        <v>0</v>
      </c>
      <c r="K25" s="71">
        <v>0</v>
      </c>
      <c r="L25" s="71">
        <v>0</v>
      </c>
      <c r="M25" s="163">
        <v>71676049</v>
      </c>
      <c r="N25" s="165" t="s">
        <v>171</v>
      </c>
      <c r="O25" s="118" t="s">
        <v>172</v>
      </c>
      <c r="P25" s="166">
        <v>44578</v>
      </c>
      <c r="Q25" s="166">
        <v>44578</v>
      </c>
      <c r="R25" s="167">
        <v>44742</v>
      </c>
      <c r="S25" s="224">
        <v>18800000</v>
      </c>
      <c r="T25" s="224">
        <v>6893333</v>
      </c>
      <c r="U25" s="163">
        <v>12548449</v>
      </c>
      <c r="V25" s="163" t="s">
        <v>173</v>
      </c>
      <c r="W25" s="192"/>
    </row>
    <row r="26" spans="1:23">
      <c r="A26" s="163">
        <v>891780111</v>
      </c>
      <c r="B26" s="118" t="s">
        <v>25</v>
      </c>
      <c r="C26" s="118" t="s">
        <v>93</v>
      </c>
      <c r="D26" s="118" t="s">
        <v>27</v>
      </c>
      <c r="E26" s="118" t="s">
        <v>174</v>
      </c>
      <c r="F26" s="118" t="s">
        <v>29</v>
      </c>
      <c r="G26" s="118" t="s">
        <v>30</v>
      </c>
      <c r="H26" s="118" t="s">
        <v>95</v>
      </c>
      <c r="I26" s="224">
        <v>19133333</v>
      </c>
      <c r="J26" s="71">
        <v>0</v>
      </c>
      <c r="K26" s="71">
        <v>0</v>
      </c>
      <c r="L26" s="71">
        <v>0</v>
      </c>
      <c r="M26" s="163">
        <v>1106396078</v>
      </c>
      <c r="N26" s="165" t="s">
        <v>175</v>
      </c>
      <c r="O26" s="118" t="s">
        <v>176</v>
      </c>
      <c r="P26" s="166">
        <v>44578</v>
      </c>
      <c r="Q26" s="166">
        <v>44578</v>
      </c>
      <c r="R26" s="167">
        <v>44742</v>
      </c>
      <c r="S26" s="224">
        <v>14000000</v>
      </c>
      <c r="T26" s="224">
        <v>5133333</v>
      </c>
      <c r="U26" s="163">
        <v>12548449</v>
      </c>
      <c r="V26" s="163" t="s">
        <v>173</v>
      </c>
      <c r="W26" s="192"/>
    </row>
    <row r="27" spans="1:23">
      <c r="A27" s="163">
        <v>891780111</v>
      </c>
      <c r="B27" s="118" t="s">
        <v>25</v>
      </c>
      <c r="C27" s="118" t="s">
        <v>93</v>
      </c>
      <c r="D27" s="118" t="s">
        <v>27</v>
      </c>
      <c r="E27" s="118" t="s">
        <v>177</v>
      </c>
      <c r="F27" s="118" t="s">
        <v>29</v>
      </c>
      <c r="G27" s="118" t="s">
        <v>30</v>
      </c>
      <c r="H27" s="118" t="s">
        <v>95</v>
      </c>
      <c r="I27" s="224">
        <v>7000000</v>
      </c>
      <c r="J27" s="224">
        <v>10500000</v>
      </c>
      <c r="K27" s="224">
        <v>3500000</v>
      </c>
      <c r="L27" s="71">
        <v>0</v>
      </c>
      <c r="M27" s="163">
        <v>1026559851</v>
      </c>
      <c r="N27" s="165" t="s">
        <v>178</v>
      </c>
      <c r="O27" s="118" t="s">
        <v>179</v>
      </c>
      <c r="P27" s="166">
        <v>44578</v>
      </c>
      <c r="Q27" s="166">
        <v>44578</v>
      </c>
      <c r="R27" s="167">
        <v>44667</v>
      </c>
      <c r="S27" s="224">
        <v>10500000</v>
      </c>
      <c r="T27" s="224">
        <v>0</v>
      </c>
      <c r="U27" s="163">
        <v>79738530</v>
      </c>
      <c r="V27" s="163" t="s">
        <v>180</v>
      </c>
      <c r="W27" s="192"/>
    </row>
    <row r="28" spans="1:23">
      <c r="A28" s="163">
        <v>891780111</v>
      </c>
      <c r="B28" s="118" t="s">
        <v>25</v>
      </c>
      <c r="C28" s="118" t="s">
        <v>93</v>
      </c>
      <c r="D28" s="118" t="s">
        <v>27</v>
      </c>
      <c r="E28" s="118" t="s">
        <v>181</v>
      </c>
      <c r="F28" s="118" t="s">
        <v>29</v>
      </c>
      <c r="G28" s="118" t="s">
        <v>30</v>
      </c>
      <c r="H28" s="118" t="s">
        <v>95</v>
      </c>
      <c r="I28" s="224">
        <v>18586666</v>
      </c>
      <c r="J28" s="71">
        <v>0</v>
      </c>
      <c r="K28" s="71">
        <v>0</v>
      </c>
      <c r="L28" s="71">
        <v>0</v>
      </c>
      <c r="M28" s="163">
        <v>1082985225</v>
      </c>
      <c r="N28" s="165" t="s">
        <v>182</v>
      </c>
      <c r="O28" s="118" t="s">
        <v>183</v>
      </c>
      <c r="P28" s="166">
        <v>44578</v>
      </c>
      <c r="Q28" s="166">
        <v>44578</v>
      </c>
      <c r="R28" s="167">
        <v>44742</v>
      </c>
      <c r="S28" s="224">
        <v>15186666</v>
      </c>
      <c r="T28" s="224">
        <v>3400000</v>
      </c>
      <c r="U28" s="163">
        <v>57466781</v>
      </c>
      <c r="V28" s="163" t="s">
        <v>145</v>
      </c>
      <c r="W28" s="192"/>
    </row>
    <row r="29" spans="1:23">
      <c r="A29" s="163">
        <v>891780111</v>
      </c>
      <c r="B29" s="118" t="s">
        <v>25</v>
      </c>
      <c r="C29" s="118" t="s">
        <v>93</v>
      </c>
      <c r="D29" s="118" t="s">
        <v>27</v>
      </c>
      <c r="E29" s="118" t="s">
        <v>184</v>
      </c>
      <c r="F29" s="118" t="s">
        <v>29</v>
      </c>
      <c r="G29" s="118" t="s">
        <v>30</v>
      </c>
      <c r="H29" s="118" t="s">
        <v>95</v>
      </c>
      <c r="I29" s="224">
        <v>13416667</v>
      </c>
      <c r="J29" s="71">
        <v>0</v>
      </c>
      <c r="K29" s="71">
        <v>0</v>
      </c>
      <c r="L29" s="71">
        <v>0</v>
      </c>
      <c r="M29" s="163">
        <v>1143161098</v>
      </c>
      <c r="N29" s="165" t="s">
        <v>185</v>
      </c>
      <c r="O29" s="118" t="s">
        <v>186</v>
      </c>
      <c r="P29" s="166">
        <v>44579</v>
      </c>
      <c r="Q29" s="166">
        <v>44581</v>
      </c>
      <c r="R29" s="167">
        <v>44742</v>
      </c>
      <c r="S29" s="224">
        <v>10916667</v>
      </c>
      <c r="T29" s="224">
        <v>2500000</v>
      </c>
      <c r="U29" s="163">
        <v>85155183</v>
      </c>
      <c r="V29" s="163" t="s">
        <v>134</v>
      </c>
      <c r="W29" s="192"/>
    </row>
    <row r="30" spans="1:23">
      <c r="A30" s="163">
        <v>891780111</v>
      </c>
      <c r="B30" s="118" t="s">
        <v>25</v>
      </c>
      <c r="C30" s="118" t="s">
        <v>93</v>
      </c>
      <c r="D30" s="118" t="s">
        <v>27</v>
      </c>
      <c r="E30" s="118" t="s">
        <v>187</v>
      </c>
      <c r="F30" s="118" t="s">
        <v>29</v>
      </c>
      <c r="G30" s="118" t="s">
        <v>30</v>
      </c>
      <c r="H30" s="118" t="s">
        <v>95</v>
      </c>
      <c r="I30" s="224">
        <v>15026667</v>
      </c>
      <c r="J30" s="71">
        <v>0</v>
      </c>
      <c r="K30" s="71">
        <v>0</v>
      </c>
      <c r="L30" s="71">
        <v>0</v>
      </c>
      <c r="M30" s="163">
        <v>1065637083</v>
      </c>
      <c r="N30" s="165" t="s">
        <v>188</v>
      </c>
      <c r="O30" s="118" t="s">
        <v>189</v>
      </c>
      <c r="P30" s="166">
        <v>44579</v>
      </c>
      <c r="Q30" s="166">
        <v>44581</v>
      </c>
      <c r="R30" s="167">
        <v>44742</v>
      </c>
      <c r="S30" s="224">
        <v>12226667</v>
      </c>
      <c r="T30" s="224">
        <v>2800000</v>
      </c>
      <c r="U30" s="163">
        <v>85155183</v>
      </c>
      <c r="V30" s="163" t="s">
        <v>134</v>
      </c>
      <c r="W30" s="192"/>
    </row>
    <row r="31" spans="1:23">
      <c r="A31" s="163">
        <v>891780111</v>
      </c>
      <c r="B31" s="118" t="s">
        <v>25</v>
      </c>
      <c r="C31" s="118" t="s">
        <v>93</v>
      </c>
      <c r="D31" s="118" t="s">
        <v>27</v>
      </c>
      <c r="E31" s="118" t="s">
        <v>190</v>
      </c>
      <c r="F31" s="118" t="s">
        <v>29</v>
      </c>
      <c r="G31" s="118" t="s">
        <v>30</v>
      </c>
      <c r="H31" s="118" t="s">
        <v>95</v>
      </c>
      <c r="I31" s="224">
        <v>19856667</v>
      </c>
      <c r="J31" s="71">
        <v>0</v>
      </c>
      <c r="K31" s="71">
        <v>0</v>
      </c>
      <c r="L31" s="71">
        <v>0</v>
      </c>
      <c r="M31" s="163">
        <v>84454392</v>
      </c>
      <c r="N31" s="165" t="s">
        <v>191</v>
      </c>
      <c r="O31" s="118" t="s">
        <v>192</v>
      </c>
      <c r="P31" s="166">
        <v>44579</v>
      </c>
      <c r="Q31" s="166">
        <v>44581</v>
      </c>
      <c r="R31" s="167">
        <v>44742</v>
      </c>
      <c r="S31" s="224">
        <v>16156667</v>
      </c>
      <c r="T31" s="224">
        <v>3700000</v>
      </c>
      <c r="U31" s="163">
        <v>85155183</v>
      </c>
      <c r="V31" s="163" t="s">
        <v>134</v>
      </c>
      <c r="W31" s="192"/>
    </row>
    <row r="32" spans="1:23">
      <c r="A32" s="163">
        <v>891780111</v>
      </c>
      <c r="B32" s="118" t="s">
        <v>25</v>
      </c>
      <c r="C32" s="118" t="s">
        <v>93</v>
      </c>
      <c r="D32" s="118" t="s">
        <v>27</v>
      </c>
      <c r="E32" s="118" t="s">
        <v>193</v>
      </c>
      <c r="F32" s="118" t="s">
        <v>29</v>
      </c>
      <c r="G32" s="118" t="s">
        <v>30</v>
      </c>
      <c r="H32" s="118" t="s">
        <v>95</v>
      </c>
      <c r="I32" s="224">
        <v>18473333</v>
      </c>
      <c r="J32" s="71">
        <v>0</v>
      </c>
      <c r="K32" s="71">
        <v>0</v>
      </c>
      <c r="L32" s="71">
        <v>0</v>
      </c>
      <c r="M32" s="163">
        <v>1083012145</v>
      </c>
      <c r="N32" s="165" t="s">
        <v>194</v>
      </c>
      <c r="O32" s="118" t="s">
        <v>195</v>
      </c>
      <c r="P32" s="166">
        <v>44579</v>
      </c>
      <c r="Q32" s="166">
        <v>44579</v>
      </c>
      <c r="R32" s="167">
        <v>44742</v>
      </c>
      <c r="S32" s="224">
        <v>15073333</v>
      </c>
      <c r="T32" s="224">
        <v>3400000</v>
      </c>
      <c r="U32" s="163">
        <v>72232860</v>
      </c>
      <c r="V32" s="163" t="s">
        <v>196</v>
      </c>
      <c r="W32" s="192"/>
    </row>
    <row r="33" spans="1:23">
      <c r="A33" s="163">
        <v>891780111</v>
      </c>
      <c r="B33" s="118" t="s">
        <v>25</v>
      </c>
      <c r="C33" s="118" t="s">
        <v>93</v>
      </c>
      <c r="D33" s="118" t="s">
        <v>27</v>
      </c>
      <c r="E33" s="118" t="s">
        <v>197</v>
      </c>
      <c r="F33" s="118" t="s">
        <v>29</v>
      </c>
      <c r="G33" s="118" t="s">
        <v>30</v>
      </c>
      <c r="H33" s="118" t="s">
        <v>95</v>
      </c>
      <c r="I33" s="224">
        <v>15213333</v>
      </c>
      <c r="J33" s="71">
        <v>0</v>
      </c>
      <c r="K33" s="71">
        <v>0</v>
      </c>
      <c r="L33" s="71">
        <v>0</v>
      </c>
      <c r="M33" s="163">
        <v>1083016186</v>
      </c>
      <c r="N33" s="165" t="s">
        <v>198</v>
      </c>
      <c r="O33" s="168" t="s">
        <v>199</v>
      </c>
      <c r="P33" s="166">
        <v>44579</v>
      </c>
      <c r="Q33" s="166">
        <v>44579</v>
      </c>
      <c r="R33" s="167">
        <v>44742</v>
      </c>
      <c r="S33" s="224">
        <v>12413333</v>
      </c>
      <c r="T33" s="224">
        <v>2800000</v>
      </c>
      <c r="U33" s="163">
        <v>72232860</v>
      </c>
      <c r="V33" s="163" t="s">
        <v>196</v>
      </c>
      <c r="W33" s="192"/>
    </row>
    <row r="34" spans="1:23">
      <c r="A34" s="163">
        <v>891780111</v>
      </c>
      <c r="B34" s="118" t="s">
        <v>25</v>
      </c>
      <c r="C34" s="118" t="s">
        <v>93</v>
      </c>
      <c r="D34" s="118" t="s">
        <v>27</v>
      </c>
      <c r="E34" s="118" t="s">
        <v>200</v>
      </c>
      <c r="F34" s="118" t="s">
        <v>29</v>
      </c>
      <c r="G34" s="118" t="s">
        <v>30</v>
      </c>
      <c r="H34" s="118" t="s">
        <v>95</v>
      </c>
      <c r="I34" s="224">
        <v>12500000</v>
      </c>
      <c r="J34" s="71">
        <v>0</v>
      </c>
      <c r="K34" s="71">
        <v>0</v>
      </c>
      <c r="L34" s="71">
        <v>0</v>
      </c>
      <c r="M34" s="163">
        <v>1082918683</v>
      </c>
      <c r="N34" s="165" t="s">
        <v>201</v>
      </c>
      <c r="O34" s="118" t="s">
        <v>202</v>
      </c>
      <c r="P34" s="166">
        <v>44579</v>
      </c>
      <c r="Q34" s="166">
        <v>44593</v>
      </c>
      <c r="R34" s="167">
        <v>44742</v>
      </c>
      <c r="S34" s="224">
        <v>7500000</v>
      </c>
      <c r="T34" s="224">
        <v>5000000</v>
      </c>
      <c r="U34" s="163">
        <v>7456789</v>
      </c>
      <c r="V34" s="163" t="s">
        <v>203</v>
      </c>
      <c r="W34" s="192"/>
    </row>
    <row r="35" spans="1:23">
      <c r="A35" s="163">
        <v>891780111</v>
      </c>
      <c r="B35" s="118" t="s">
        <v>25</v>
      </c>
      <c r="C35" s="118" t="s">
        <v>93</v>
      </c>
      <c r="D35" s="118" t="s">
        <v>27</v>
      </c>
      <c r="E35" s="118" t="s">
        <v>204</v>
      </c>
      <c r="F35" s="118" t="s">
        <v>29</v>
      </c>
      <c r="G35" s="118" t="s">
        <v>30</v>
      </c>
      <c r="H35" s="118" t="s">
        <v>95</v>
      </c>
      <c r="I35" s="224">
        <v>18246667</v>
      </c>
      <c r="J35" s="71">
        <v>0</v>
      </c>
      <c r="K35" s="71">
        <v>0</v>
      </c>
      <c r="L35" s="71">
        <v>0</v>
      </c>
      <c r="M35" s="163">
        <v>1084732648</v>
      </c>
      <c r="N35" s="165" t="s">
        <v>205</v>
      </c>
      <c r="O35" s="118" t="s">
        <v>206</v>
      </c>
      <c r="P35" s="166">
        <v>44579</v>
      </c>
      <c r="Q35" s="166">
        <v>44581</v>
      </c>
      <c r="R35" s="167">
        <v>44742</v>
      </c>
      <c r="S35" s="224">
        <v>14846667</v>
      </c>
      <c r="T35" s="224">
        <v>3400000</v>
      </c>
      <c r="U35" s="163">
        <v>85155183</v>
      </c>
      <c r="V35" s="163" t="s">
        <v>134</v>
      </c>
      <c r="W35" s="192"/>
    </row>
    <row r="36" spans="1:23">
      <c r="A36" s="163">
        <v>891780111</v>
      </c>
      <c r="B36" s="118" t="s">
        <v>25</v>
      </c>
      <c r="C36" s="118" t="s">
        <v>93</v>
      </c>
      <c r="D36" s="118" t="s">
        <v>27</v>
      </c>
      <c r="E36" s="118" t="s">
        <v>207</v>
      </c>
      <c r="F36" s="118" t="s">
        <v>29</v>
      </c>
      <c r="G36" s="118" t="s">
        <v>30</v>
      </c>
      <c r="H36" s="118" t="s">
        <v>95</v>
      </c>
      <c r="I36" s="224">
        <v>8400000</v>
      </c>
      <c r="J36" s="71">
        <v>0</v>
      </c>
      <c r="K36" s="71">
        <v>0</v>
      </c>
      <c r="L36" s="71">
        <v>0</v>
      </c>
      <c r="M36" s="163">
        <v>1082848784</v>
      </c>
      <c r="N36" s="165" t="s">
        <v>208</v>
      </c>
      <c r="O36" s="118" t="s">
        <v>209</v>
      </c>
      <c r="P36" s="166">
        <v>44579</v>
      </c>
      <c r="Q36" s="166">
        <v>44593</v>
      </c>
      <c r="R36" s="167">
        <v>44681</v>
      </c>
      <c r="S36" s="224">
        <v>8400000</v>
      </c>
      <c r="T36" s="224">
        <v>0</v>
      </c>
      <c r="U36" s="163">
        <v>85155183</v>
      </c>
      <c r="V36" s="163" t="s">
        <v>134</v>
      </c>
      <c r="W36" s="192"/>
    </row>
    <row r="37" spans="1:23">
      <c r="A37" s="163">
        <v>891780111</v>
      </c>
      <c r="B37" s="118" t="s">
        <v>25</v>
      </c>
      <c r="C37" s="118" t="s">
        <v>93</v>
      </c>
      <c r="D37" s="118" t="s">
        <v>27</v>
      </c>
      <c r="E37" s="118" t="s">
        <v>210</v>
      </c>
      <c r="F37" s="118" t="s">
        <v>29</v>
      </c>
      <c r="G37" s="118" t="s">
        <v>30</v>
      </c>
      <c r="H37" s="118" t="s">
        <v>95</v>
      </c>
      <c r="I37" s="224">
        <v>2507748</v>
      </c>
      <c r="J37" s="71">
        <v>0</v>
      </c>
      <c r="K37" s="71">
        <v>0</v>
      </c>
      <c r="L37" s="71">
        <v>0</v>
      </c>
      <c r="M37" s="164">
        <v>1082976788</v>
      </c>
      <c r="N37" s="165" t="s">
        <v>211</v>
      </c>
      <c r="O37" s="118" t="s">
        <v>212</v>
      </c>
      <c r="P37" s="166">
        <v>44579</v>
      </c>
      <c r="Q37" s="166">
        <v>44579</v>
      </c>
      <c r="R37" s="167">
        <v>44592</v>
      </c>
      <c r="S37" s="224">
        <v>2507748</v>
      </c>
      <c r="T37" s="224">
        <v>0</v>
      </c>
      <c r="U37" s="163">
        <v>7632607</v>
      </c>
      <c r="V37" s="163" t="s">
        <v>213</v>
      </c>
      <c r="W37" s="192"/>
    </row>
    <row r="38" spans="1:23">
      <c r="A38" s="163">
        <v>891780111</v>
      </c>
      <c r="B38" s="118" t="s">
        <v>25</v>
      </c>
      <c r="C38" s="118" t="s">
        <v>93</v>
      </c>
      <c r="D38" s="118" t="s">
        <v>27</v>
      </c>
      <c r="E38" s="118" t="s">
        <v>214</v>
      </c>
      <c r="F38" s="118" t="s">
        <v>29</v>
      </c>
      <c r="G38" s="118" t="s">
        <v>30</v>
      </c>
      <c r="H38" s="118" t="s">
        <v>95</v>
      </c>
      <c r="I38" s="224">
        <v>14000000</v>
      </c>
      <c r="J38" s="71">
        <v>0</v>
      </c>
      <c r="K38" s="71">
        <v>0</v>
      </c>
      <c r="L38" s="71">
        <v>0</v>
      </c>
      <c r="M38" s="163">
        <v>1082887058</v>
      </c>
      <c r="N38" s="165" t="s">
        <v>215</v>
      </c>
      <c r="O38" s="118" t="s">
        <v>216</v>
      </c>
      <c r="P38" s="166">
        <v>44579</v>
      </c>
      <c r="Q38" s="166">
        <v>44593</v>
      </c>
      <c r="R38" s="167">
        <v>44742</v>
      </c>
      <c r="S38" s="224">
        <v>11200000</v>
      </c>
      <c r="T38" s="224">
        <v>2800000</v>
      </c>
      <c r="U38" s="163">
        <v>85155183</v>
      </c>
      <c r="V38" s="163" t="s">
        <v>134</v>
      </c>
      <c r="W38" s="192"/>
    </row>
    <row r="39" spans="1:23">
      <c r="A39" s="163">
        <v>891780111</v>
      </c>
      <c r="B39" s="118" t="s">
        <v>25</v>
      </c>
      <c r="C39" s="118" t="s">
        <v>93</v>
      </c>
      <c r="D39" s="118" t="s">
        <v>27</v>
      </c>
      <c r="E39" s="118" t="s">
        <v>217</v>
      </c>
      <c r="F39" s="118" t="s">
        <v>29</v>
      </c>
      <c r="G39" s="118" t="s">
        <v>30</v>
      </c>
      <c r="H39" s="118" t="s">
        <v>95</v>
      </c>
      <c r="I39" s="224">
        <v>15000000</v>
      </c>
      <c r="J39" s="71">
        <v>0</v>
      </c>
      <c r="K39" s="71">
        <v>0</v>
      </c>
      <c r="L39" s="71">
        <v>0</v>
      </c>
      <c r="M39" s="163">
        <v>1082996756</v>
      </c>
      <c r="N39" s="165" t="s">
        <v>218</v>
      </c>
      <c r="O39" s="118" t="s">
        <v>219</v>
      </c>
      <c r="P39" s="166">
        <v>44579</v>
      </c>
      <c r="Q39" s="166">
        <v>44593</v>
      </c>
      <c r="R39" s="167">
        <v>44742</v>
      </c>
      <c r="S39" s="224">
        <v>12000000</v>
      </c>
      <c r="T39" s="224">
        <v>3000000</v>
      </c>
      <c r="U39" s="163">
        <v>57466781</v>
      </c>
      <c r="V39" s="163" t="s">
        <v>145</v>
      </c>
      <c r="W39" s="192"/>
    </row>
    <row r="40" spans="1:23">
      <c r="A40" s="163">
        <v>891780111</v>
      </c>
      <c r="B40" s="118" t="s">
        <v>25</v>
      </c>
      <c r="C40" s="118" t="s">
        <v>93</v>
      </c>
      <c r="D40" s="118" t="s">
        <v>27</v>
      </c>
      <c r="E40" s="118" t="s">
        <v>220</v>
      </c>
      <c r="F40" s="118" t="s">
        <v>29</v>
      </c>
      <c r="G40" s="118" t="s">
        <v>30</v>
      </c>
      <c r="H40" s="118" t="s">
        <v>95</v>
      </c>
      <c r="I40" s="224">
        <v>15000000</v>
      </c>
      <c r="J40" s="71">
        <v>0</v>
      </c>
      <c r="K40" s="71">
        <v>0</v>
      </c>
      <c r="L40" s="71">
        <v>0</v>
      </c>
      <c r="M40" s="163">
        <v>1082890110</v>
      </c>
      <c r="N40" s="165" t="s">
        <v>221</v>
      </c>
      <c r="O40" s="118" t="s">
        <v>222</v>
      </c>
      <c r="P40" s="166">
        <v>44579</v>
      </c>
      <c r="Q40" s="166">
        <v>44593</v>
      </c>
      <c r="R40" s="167">
        <v>44742</v>
      </c>
      <c r="S40" s="224">
        <v>12000000</v>
      </c>
      <c r="T40" s="224">
        <v>3000000</v>
      </c>
      <c r="U40" s="163">
        <v>57466781</v>
      </c>
      <c r="V40" s="163" t="s">
        <v>145</v>
      </c>
      <c r="W40" s="192"/>
    </row>
    <row r="41" spans="1:23">
      <c r="A41" s="163">
        <v>891780111</v>
      </c>
      <c r="B41" s="118" t="s">
        <v>25</v>
      </c>
      <c r="C41" s="118" t="s">
        <v>93</v>
      </c>
      <c r="D41" s="118" t="s">
        <v>27</v>
      </c>
      <c r="E41" s="118" t="s">
        <v>223</v>
      </c>
      <c r="F41" s="118" t="s">
        <v>29</v>
      </c>
      <c r="G41" s="118" t="s">
        <v>30</v>
      </c>
      <c r="H41" s="118" t="s">
        <v>95</v>
      </c>
      <c r="I41" s="224">
        <v>14000000</v>
      </c>
      <c r="J41" s="71">
        <v>0</v>
      </c>
      <c r="K41" s="71">
        <v>0</v>
      </c>
      <c r="L41" s="71">
        <v>0</v>
      </c>
      <c r="M41" s="163">
        <v>57445651</v>
      </c>
      <c r="N41" s="165" t="s">
        <v>224</v>
      </c>
      <c r="O41" s="118" t="s">
        <v>225</v>
      </c>
      <c r="P41" s="166">
        <v>44579</v>
      </c>
      <c r="Q41" s="166">
        <v>44593</v>
      </c>
      <c r="R41" s="167">
        <v>44742</v>
      </c>
      <c r="S41" s="224">
        <v>11200000</v>
      </c>
      <c r="T41" s="224">
        <v>2800000</v>
      </c>
      <c r="U41" s="163">
        <v>85155183</v>
      </c>
      <c r="V41" s="163" t="s">
        <v>134</v>
      </c>
      <c r="W41" s="192"/>
    </row>
    <row r="42" spans="1:23">
      <c r="A42" s="163">
        <v>891780111</v>
      </c>
      <c r="B42" s="118" t="s">
        <v>25</v>
      </c>
      <c r="C42" s="118" t="s">
        <v>93</v>
      </c>
      <c r="D42" s="118" t="s">
        <v>27</v>
      </c>
      <c r="E42" s="118" t="s">
        <v>226</v>
      </c>
      <c r="F42" s="118" t="s">
        <v>29</v>
      </c>
      <c r="G42" s="118" t="s">
        <v>30</v>
      </c>
      <c r="H42" s="118" t="s">
        <v>95</v>
      </c>
      <c r="I42" s="224">
        <v>12500000</v>
      </c>
      <c r="J42" s="71">
        <v>0</v>
      </c>
      <c r="K42" s="71">
        <v>0</v>
      </c>
      <c r="L42" s="71">
        <v>0</v>
      </c>
      <c r="M42" s="163">
        <v>1053001646</v>
      </c>
      <c r="N42" s="165" t="s">
        <v>227</v>
      </c>
      <c r="O42" s="118" t="s">
        <v>228</v>
      </c>
      <c r="P42" s="166">
        <v>44579</v>
      </c>
      <c r="Q42" s="166">
        <v>44593</v>
      </c>
      <c r="R42" s="167">
        <v>44742</v>
      </c>
      <c r="S42" s="224">
        <v>7500000</v>
      </c>
      <c r="T42" s="224">
        <v>5000000</v>
      </c>
      <c r="U42" s="163">
        <v>1082884010</v>
      </c>
      <c r="V42" s="163" t="s">
        <v>156</v>
      </c>
      <c r="W42" s="192"/>
    </row>
    <row r="43" spans="1:23">
      <c r="A43" s="163">
        <v>891780111</v>
      </c>
      <c r="B43" s="118" t="s">
        <v>25</v>
      </c>
      <c r="C43" s="118" t="s">
        <v>93</v>
      </c>
      <c r="D43" s="118" t="s">
        <v>27</v>
      </c>
      <c r="E43" s="118" t="s">
        <v>229</v>
      </c>
      <c r="F43" s="118" t="s">
        <v>29</v>
      </c>
      <c r="G43" s="118" t="s">
        <v>30</v>
      </c>
      <c r="H43" s="118" t="s">
        <v>95</v>
      </c>
      <c r="I43" s="224">
        <v>14400000</v>
      </c>
      <c r="J43" s="71">
        <v>0</v>
      </c>
      <c r="K43" s="71">
        <v>0</v>
      </c>
      <c r="L43" s="71">
        <v>0</v>
      </c>
      <c r="M43" s="163">
        <v>1010191398</v>
      </c>
      <c r="N43" s="165" t="s">
        <v>230</v>
      </c>
      <c r="O43" s="118" t="s">
        <v>231</v>
      </c>
      <c r="P43" s="166">
        <v>44579</v>
      </c>
      <c r="Q43" s="166">
        <v>44593</v>
      </c>
      <c r="R43" s="167">
        <v>44742</v>
      </c>
      <c r="S43" s="224">
        <v>4247730</v>
      </c>
      <c r="T43" s="224">
        <v>10152270</v>
      </c>
      <c r="U43" s="163">
        <v>85155183</v>
      </c>
      <c r="V43" s="163" t="s">
        <v>134</v>
      </c>
      <c r="W43" s="192"/>
    </row>
    <row r="44" spans="1:23">
      <c r="A44" s="163">
        <v>891780111</v>
      </c>
      <c r="B44" s="118" t="s">
        <v>25</v>
      </c>
      <c r="C44" s="118" t="s">
        <v>93</v>
      </c>
      <c r="D44" s="118" t="s">
        <v>27</v>
      </c>
      <c r="E44" s="118" t="s">
        <v>232</v>
      </c>
      <c r="F44" s="118" t="s">
        <v>29</v>
      </c>
      <c r="G44" s="118" t="s">
        <v>30</v>
      </c>
      <c r="H44" s="118" t="s">
        <v>95</v>
      </c>
      <c r="I44" s="224">
        <v>14000000</v>
      </c>
      <c r="J44" s="71">
        <v>0</v>
      </c>
      <c r="K44" s="71">
        <v>0</v>
      </c>
      <c r="L44" s="71">
        <v>0</v>
      </c>
      <c r="M44" s="163">
        <v>1082868615</v>
      </c>
      <c r="N44" s="165" t="s">
        <v>233</v>
      </c>
      <c r="O44" s="118" t="s">
        <v>234</v>
      </c>
      <c r="P44" s="166">
        <v>44579</v>
      </c>
      <c r="Q44" s="166">
        <v>44593</v>
      </c>
      <c r="R44" s="167">
        <v>44742</v>
      </c>
      <c r="S44" s="224">
        <v>11200000</v>
      </c>
      <c r="T44" s="224">
        <v>2800000</v>
      </c>
      <c r="U44" s="163">
        <v>85155183</v>
      </c>
      <c r="V44" s="163" t="s">
        <v>134</v>
      </c>
      <c r="W44" s="192"/>
    </row>
    <row r="45" spans="1:23">
      <c r="A45" s="163">
        <v>891780111</v>
      </c>
      <c r="B45" s="118" t="s">
        <v>25</v>
      </c>
      <c r="C45" s="118" t="s">
        <v>93</v>
      </c>
      <c r="D45" s="118" t="s">
        <v>27</v>
      </c>
      <c r="E45" s="118" t="s">
        <v>235</v>
      </c>
      <c r="F45" s="118" t="s">
        <v>29</v>
      </c>
      <c r="G45" s="118" t="s">
        <v>30</v>
      </c>
      <c r="H45" s="118" t="s">
        <v>95</v>
      </c>
      <c r="I45" s="224">
        <v>14000000</v>
      </c>
      <c r="J45" s="71">
        <v>0</v>
      </c>
      <c r="K45" s="71">
        <v>0</v>
      </c>
      <c r="L45" s="71">
        <v>0</v>
      </c>
      <c r="M45" s="163">
        <v>1047476135</v>
      </c>
      <c r="N45" s="165" t="s">
        <v>236</v>
      </c>
      <c r="O45" s="118" t="s">
        <v>237</v>
      </c>
      <c r="P45" s="166">
        <v>44579</v>
      </c>
      <c r="Q45" s="166">
        <v>44593</v>
      </c>
      <c r="R45" s="167">
        <v>44742</v>
      </c>
      <c r="S45" s="224">
        <v>11200000</v>
      </c>
      <c r="T45" s="224">
        <v>2800000</v>
      </c>
      <c r="U45" s="163">
        <v>57466781</v>
      </c>
      <c r="V45" s="163" t="s">
        <v>145</v>
      </c>
      <c r="W45" s="192"/>
    </row>
    <row r="46" spans="1:23">
      <c r="A46" s="163">
        <v>891780111</v>
      </c>
      <c r="B46" s="118" t="s">
        <v>25</v>
      </c>
      <c r="C46" s="118" t="s">
        <v>93</v>
      </c>
      <c r="D46" s="118" t="s">
        <v>27</v>
      </c>
      <c r="E46" s="118" t="s">
        <v>238</v>
      </c>
      <c r="F46" s="118" t="s">
        <v>29</v>
      </c>
      <c r="G46" s="118" t="s">
        <v>30</v>
      </c>
      <c r="H46" s="118" t="s">
        <v>95</v>
      </c>
      <c r="I46" s="224">
        <v>15000000</v>
      </c>
      <c r="J46" s="71">
        <v>0</v>
      </c>
      <c r="K46" s="71">
        <v>0</v>
      </c>
      <c r="L46" s="71">
        <v>0</v>
      </c>
      <c r="M46" s="163">
        <v>1082992358</v>
      </c>
      <c r="N46" s="165" t="s">
        <v>239</v>
      </c>
      <c r="O46" s="118" t="s">
        <v>240</v>
      </c>
      <c r="P46" s="166">
        <v>44579</v>
      </c>
      <c r="Q46" s="166">
        <v>44593</v>
      </c>
      <c r="R46" s="167">
        <v>44742</v>
      </c>
      <c r="S46" s="224">
        <v>12000000</v>
      </c>
      <c r="T46" s="224">
        <v>3000000</v>
      </c>
      <c r="U46" s="163">
        <v>57466781</v>
      </c>
      <c r="V46" s="163" t="s">
        <v>145</v>
      </c>
      <c r="W46" s="192"/>
    </row>
    <row r="47" spans="1:23">
      <c r="A47" s="163">
        <v>891780111</v>
      </c>
      <c r="B47" s="118" t="s">
        <v>25</v>
      </c>
      <c r="C47" s="118" t="s">
        <v>93</v>
      </c>
      <c r="D47" s="118" t="s">
        <v>27</v>
      </c>
      <c r="E47" s="118" t="s">
        <v>241</v>
      </c>
      <c r="F47" s="118" t="s">
        <v>29</v>
      </c>
      <c r="G47" s="118" t="s">
        <v>30</v>
      </c>
      <c r="H47" s="118" t="s">
        <v>95</v>
      </c>
      <c r="I47" s="224">
        <v>14000000</v>
      </c>
      <c r="J47" s="71">
        <v>0</v>
      </c>
      <c r="K47" s="71">
        <v>0</v>
      </c>
      <c r="L47" s="71">
        <v>0</v>
      </c>
      <c r="M47" s="164">
        <v>1082875128</v>
      </c>
      <c r="N47" s="163" t="s">
        <v>242</v>
      </c>
      <c r="O47" s="118" t="s">
        <v>243</v>
      </c>
      <c r="P47" s="166">
        <v>44580</v>
      </c>
      <c r="Q47" s="166">
        <v>44593</v>
      </c>
      <c r="R47" s="167">
        <v>44742</v>
      </c>
      <c r="S47" s="224">
        <v>11200000</v>
      </c>
      <c r="T47" s="224">
        <v>2800000</v>
      </c>
      <c r="U47" s="163">
        <v>1082884010</v>
      </c>
      <c r="V47" s="163" t="s">
        <v>156</v>
      </c>
      <c r="W47" s="192"/>
    </row>
    <row r="48" spans="1:23">
      <c r="A48" s="163">
        <v>891780111</v>
      </c>
      <c r="B48" s="118" t="s">
        <v>25</v>
      </c>
      <c r="C48" s="118" t="s">
        <v>93</v>
      </c>
      <c r="D48" s="118" t="s">
        <v>27</v>
      </c>
      <c r="E48" s="118" t="s">
        <v>244</v>
      </c>
      <c r="F48" s="118" t="s">
        <v>29</v>
      </c>
      <c r="G48" s="118" t="s">
        <v>30</v>
      </c>
      <c r="H48" s="118" t="s">
        <v>95</v>
      </c>
      <c r="I48" s="224">
        <v>14000000</v>
      </c>
      <c r="J48" s="71">
        <v>0</v>
      </c>
      <c r="K48" s="71">
        <v>0</v>
      </c>
      <c r="L48" s="71">
        <v>0</v>
      </c>
      <c r="M48" s="164">
        <v>1045710831</v>
      </c>
      <c r="N48" s="163" t="s">
        <v>245</v>
      </c>
      <c r="O48" s="118" t="s">
        <v>246</v>
      </c>
      <c r="P48" s="166">
        <v>44580</v>
      </c>
      <c r="Q48" s="166">
        <v>44593</v>
      </c>
      <c r="R48" s="167">
        <v>44742</v>
      </c>
      <c r="S48" s="224">
        <v>11200000</v>
      </c>
      <c r="T48" s="224">
        <v>2800000</v>
      </c>
      <c r="U48" s="163">
        <v>85155183</v>
      </c>
      <c r="V48" s="163" t="s">
        <v>134</v>
      </c>
      <c r="W48" s="192"/>
    </row>
    <row r="49" spans="1:23">
      <c r="A49" s="163">
        <v>891780111</v>
      </c>
      <c r="B49" s="118" t="s">
        <v>25</v>
      </c>
      <c r="C49" s="118" t="s">
        <v>93</v>
      </c>
      <c r="D49" s="118" t="s">
        <v>27</v>
      </c>
      <c r="E49" s="118" t="s">
        <v>247</v>
      </c>
      <c r="F49" s="118" t="s">
        <v>29</v>
      </c>
      <c r="G49" s="118" t="s">
        <v>30</v>
      </c>
      <c r="H49" s="118" t="s">
        <v>95</v>
      </c>
      <c r="I49" s="224">
        <v>14000000</v>
      </c>
      <c r="J49" s="224">
        <v>16400000</v>
      </c>
      <c r="K49" s="224">
        <v>2400000</v>
      </c>
      <c r="L49" s="71">
        <v>0</v>
      </c>
      <c r="M49" s="164">
        <v>1082983109</v>
      </c>
      <c r="N49" s="163" t="s">
        <v>248</v>
      </c>
      <c r="O49" s="118" t="s">
        <v>249</v>
      </c>
      <c r="P49" s="166">
        <v>44580</v>
      </c>
      <c r="Q49" s="166">
        <v>44593</v>
      </c>
      <c r="R49" s="167">
        <v>44742</v>
      </c>
      <c r="S49" s="224">
        <v>12800000</v>
      </c>
      <c r="T49" s="224">
        <v>3600000</v>
      </c>
      <c r="U49" s="163">
        <v>85155183</v>
      </c>
      <c r="V49" s="163" t="s">
        <v>134</v>
      </c>
      <c r="W49" s="192"/>
    </row>
    <row r="50" spans="1:23">
      <c r="A50" s="163">
        <v>891780111</v>
      </c>
      <c r="B50" s="118" t="s">
        <v>25</v>
      </c>
      <c r="C50" s="118" t="s">
        <v>93</v>
      </c>
      <c r="D50" s="118" t="s">
        <v>27</v>
      </c>
      <c r="E50" s="118" t="s">
        <v>250</v>
      </c>
      <c r="F50" s="118" t="s">
        <v>29</v>
      </c>
      <c r="G50" s="118" t="s">
        <v>30</v>
      </c>
      <c r="H50" s="118" t="s">
        <v>95</v>
      </c>
      <c r="I50" s="224">
        <v>12500000</v>
      </c>
      <c r="J50" s="71">
        <v>0</v>
      </c>
      <c r="K50" s="71">
        <v>0</v>
      </c>
      <c r="L50" s="71">
        <v>0</v>
      </c>
      <c r="M50" s="164">
        <v>57466061</v>
      </c>
      <c r="N50" s="163" t="s">
        <v>251</v>
      </c>
      <c r="O50" s="118" t="s">
        <v>252</v>
      </c>
      <c r="P50" s="166">
        <v>44580</v>
      </c>
      <c r="Q50" s="166">
        <v>44593</v>
      </c>
      <c r="R50" s="167">
        <v>44742</v>
      </c>
      <c r="S50" s="224">
        <v>7500000</v>
      </c>
      <c r="T50" s="224">
        <v>5000000</v>
      </c>
      <c r="U50" s="163">
        <v>1082884010</v>
      </c>
      <c r="V50" s="163" t="s">
        <v>156</v>
      </c>
      <c r="W50" s="192"/>
    </row>
    <row r="51" spans="1:23">
      <c r="A51" s="163">
        <v>891780111</v>
      </c>
      <c r="B51" s="118" t="s">
        <v>25</v>
      </c>
      <c r="C51" s="118" t="s">
        <v>93</v>
      </c>
      <c r="D51" s="118" t="s">
        <v>27</v>
      </c>
      <c r="E51" s="118" t="s">
        <v>253</v>
      </c>
      <c r="F51" s="118" t="s">
        <v>29</v>
      </c>
      <c r="G51" s="118" t="s">
        <v>30</v>
      </c>
      <c r="H51" s="118" t="s">
        <v>95</v>
      </c>
      <c r="I51" s="224">
        <v>14000000</v>
      </c>
      <c r="J51" s="71">
        <v>0</v>
      </c>
      <c r="K51" s="71">
        <v>0</v>
      </c>
      <c r="L51" s="71">
        <v>0</v>
      </c>
      <c r="M51" s="164">
        <v>1124006778</v>
      </c>
      <c r="N51" s="163" t="s">
        <v>254</v>
      </c>
      <c r="O51" s="118" t="s">
        <v>255</v>
      </c>
      <c r="P51" s="166">
        <v>44580</v>
      </c>
      <c r="Q51" s="166">
        <v>44593</v>
      </c>
      <c r="R51" s="167">
        <v>44742</v>
      </c>
      <c r="S51" s="224">
        <v>11200000</v>
      </c>
      <c r="T51" s="224">
        <v>2800000</v>
      </c>
      <c r="U51" s="163">
        <v>85155183</v>
      </c>
      <c r="V51" s="163" t="s">
        <v>134</v>
      </c>
      <c r="W51" s="192"/>
    </row>
    <row r="52" spans="1:23">
      <c r="A52" s="163">
        <v>891780111</v>
      </c>
      <c r="B52" s="118" t="s">
        <v>25</v>
      </c>
      <c r="C52" s="118" t="s">
        <v>93</v>
      </c>
      <c r="D52" s="118" t="s">
        <v>27</v>
      </c>
      <c r="E52" s="118" t="s">
        <v>256</v>
      </c>
      <c r="F52" s="118" t="s">
        <v>29</v>
      </c>
      <c r="G52" s="118" t="s">
        <v>30</v>
      </c>
      <c r="H52" s="118" t="s">
        <v>95</v>
      </c>
      <c r="I52" s="224">
        <v>14000000</v>
      </c>
      <c r="J52" s="71">
        <v>0</v>
      </c>
      <c r="K52" s="71">
        <v>0</v>
      </c>
      <c r="L52" s="71">
        <v>0</v>
      </c>
      <c r="M52" s="164">
        <v>1083002889</v>
      </c>
      <c r="N52" s="163" t="s">
        <v>257</v>
      </c>
      <c r="O52" s="163" t="s">
        <v>258</v>
      </c>
      <c r="P52" s="166">
        <v>44580</v>
      </c>
      <c r="Q52" s="166">
        <v>44593</v>
      </c>
      <c r="R52" s="167">
        <v>44742</v>
      </c>
      <c r="S52" s="224">
        <v>11200000</v>
      </c>
      <c r="T52" s="224">
        <v>2800000</v>
      </c>
      <c r="U52" s="163">
        <v>85155183</v>
      </c>
      <c r="V52" s="163" t="s">
        <v>134</v>
      </c>
      <c r="W52" s="192"/>
    </row>
    <row r="53" spans="1:23">
      <c r="A53" s="163">
        <v>891780111</v>
      </c>
      <c r="B53" s="118" t="s">
        <v>25</v>
      </c>
      <c r="C53" s="118" t="s">
        <v>93</v>
      </c>
      <c r="D53" s="118" t="s">
        <v>27</v>
      </c>
      <c r="E53" s="118" t="s">
        <v>259</v>
      </c>
      <c r="F53" s="118" t="s">
        <v>29</v>
      </c>
      <c r="G53" s="118" t="s">
        <v>30</v>
      </c>
      <c r="H53" s="118" t="s">
        <v>95</v>
      </c>
      <c r="I53" s="224">
        <v>15000000</v>
      </c>
      <c r="J53" s="71">
        <v>0</v>
      </c>
      <c r="K53" s="71">
        <v>0</v>
      </c>
      <c r="L53" s="71">
        <v>0</v>
      </c>
      <c r="M53" s="164">
        <v>12617352</v>
      </c>
      <c r="N53" s="163" t="s">
        <v>260</v>
      </c>
      <c r="O53" s="118" t="s">
        <v>261</v>
      </c>
      <c r="P53" s="166">
        <v>44580</v>
      </c>
      <c r="Q53" s="166">
        <v>44593</v>
      </c>
      <c r="R53" s="167">
        <v>44742</v>
      </c>
      <c r="S53" s="224">
        <v>12000000</v>
      </c>
      <c r="T53" s="224">
        <v>3000000</v>
      </c>
      <c r="U53" s="163">
        <v>85155183</v>
      </c>
      <c r="V53" s="163" t="s">
        <v>134</v>
      </c>
      <c r="W53" s="192"/>
    </row>
    <row r="54" spans="1:23">
      <c r="A54" s="163">
        <v>891780111</v>
      </c>
      <c r="B54" s="118" t="s">
        <v>25</v>
      </c>
      <c r="C54" s="118" t="s">
        <v>93</v>
      </c>
      <c r="D54" s="118" t="s">
        <v>27</v>
      </c>
      <c r="E54" s="118" t="s">
        <v>262</v>
      </c>
      <c r="F54" s="118" t="s">
        <v>29</v>
      </c>
      <c r="G54" s="118" t="s">
        <v>30</v>
      </c>
      <c r="H54" s="118" t="s">
        <v>95</v>
      </c>
      <c r="I54" s="224">
        <v>17100000</v>
      </c>
      <c r="J54" s="71">
        <v>0</v>
      </c>
      <c r="K54" s="71">
        <v>0</v>
      </c>
      <c r="L54" s="71">
        <v>0</v>
      </c>
      <c r="M54" s="164">
        <v>1018462328</v>
      </c>
      <c r="N54" s="163" t="s">
        <v>263</v>
      </c>
      <c r="O54" s="118" t="s">
        <v>264</v>
      </c>
      <c r="P54" s="166">
        <v>44580</v>
      </c>
      <c r="Q54" s="166">
        <v>44593</v>
      </c>
      <c r="R54" s="167">
        <v>44742</v>
      </c>
      <c r="S54" s="224">
        <v>8062560</v>
      </c>
      <c r="T54" s="224">
        <v>9037440</v>
      </c>
      <c r="U54" s="163">
        <v>85155183</v>
      </c>
      <c r="V54" s="163" t="s">
        <v>134</v>
      </c>
      <c r="W54" s="192"/>
    </row>
    <row r="55" spans="1:23">
      <c r="A55" s="163">
        <v>891780111</v>
      </c>
      <c r="B55" s="118" t="s">
        <v>25</v>
      </c>
      <c r="C55" s="118" t="s">
        <v>93</v>
      </c>
      <c r="D55" s="118" t="s">
        <v>27</v>
      </c>
      <c r="E55" s="118" t="s">
        <v>265</v>
      </c>
      <c r="F55" s="118" t="s">
        <v>29</v>
      </c>
      <c r="G55" s="118" t="s">
        <v>30</v>
      </c>
      <c r="H55" s="118" t="s">
        <v>95</v>
      </c>
      <c r="I55" s="224">
        <v>15000000</v>
      </c>
      <c r="J55" s="71">
        <v>0</v>
      </c>
      <c r="K55" s="71">
        <v>0</v>
      </c>
      <c r="L55" s="71">
        <v>0</v>
      </c>
      <c r="M55" s="164">
        <v>1083023702</v>
      </c>
      <c r="N55" s="163" t="s">
        <v>266</v>
      </c>
      <c r="O55" s="118" t="s">
        <v>267</v>
      </c>
      <c r="P55" s="166">
        <v>44580</v>
      </c>
      <c r="Q55" s="166">
        <v>44593</v>
      </c>
      <c r="R55" s="167">
        <v>44742</v>
      </c>
      <c r="S55" s="224">
        <v>12000000</v>
      </c>
      <c r="T55" s="224">
        <v>3000000</v>
      </c>
      <c r="U55" s="163">
        <v>57294316</v>
      </c>
      <c r="V55" s="163" t="s">
        <v>160</v>
      </c>
      <c r="W55" s="192"/>
    </row>
    <row r="56" spans="1:23">
      <c r="A56" s="163">
        <v>891780111</v>
      </c>
      <c r="B56" s="118" t="s">
        <v>25</v>
      </c>
      <c r="C56" s="118" t="s">
        <v>93</v>
      </c>
      <c r="D56" s="118" t="s">
        <v>27</v>
      </c>
      <c r="E56" s="118" t="s">
        <v>268</v>
      </c>
      <c r="F56" s="118" t="s">
        <v>29</v>
      </c>
      <c r="G56" s="118" t="s">
        <v>30</v>
      </c>
      <c r="H56" s="118" t="s">
        <v>95</v>
      </c>
      <c r="I56" s="224">
        <v>18360000</v>
      </c>
      <c r="J56" s="71">
        <v>0</v>
      </c>
      <c r="K56" s="71">
        <v>0</v>
      </c>
      <c r="L56" s="71">
        <v>0</v>
      </c>
      <c r="M56" s="164">
        <v>57299250</v>
      </c>
      <c r="N56" s="163" t="s">
        <v>269</v>
      </c>
      <c r="O56" s="118" t="s">
        <v>270</v>
      </c>
      <c r="P56" s="166">
        <v>44580</v>
      </c>
      <c r="Q56" s="166">
        <v>44580</v>
      </c>
      <c r="R56" s="167">
        <v>44742</v>
      </c>
      <c r="S56" s="224">
        <v>14960000</v>
      </c>
      <c r="T56" s="224">
        <v>3400000</v>
      </c>
      <c r="U56" s="163">
        <v>72232860</v>
      </c>
      <c r="V56" s="163" t="s">
        <v>196</v>
      </c>
      <c r="W56" s="192"/>
    </row>
    <row r="57" spans="1:23">
      <c r="A57" s="163">
        <v>891780111</v>
      </c>
      <c r="B57" s="118" t="s">
        <v>25</v>
      </c>
      <c r="C57" s="118" t="s">
        <v>93</v>
      </c>
      <c r="D57" s="118" t="s">
        <v>27</v>
      </c>
      <c r="E57" s="118" t="s">
        <v>271</v>
      </c>
      <c r="F57" s="118" t="s">
        <v>29</v>
      </c>
      <c r="G57" s="118" t="s">
        <v>30</v>
      </c>
      <c r="H57" s="118" t="s">
        <v>95</v>
      </c>
      <c r="I57" s="224">
        <v>14000000</v>
      </c>
      <c r="J57" s="71">
        <v>0</v>
      </c>
      <c r="K57" s="71">
        <v>0</v>
      </c>
      <c r="L57" s="71">
        <v>0</v>
      </c>
      <c r="M57" s="164">
        <v>1083023571</v>
      </c>
      <c r="N57" s="163" t="s">
        <v>272</v>
      </c>
      <c r="O57" s="118" t="s">
        <v>273</v>
      </c>
      <c r="P57" s="166">
        <v>44580</v>
      </c>
      <c r="Q57" s="166">
        <v>44593</v>
      </c>
      <c r="R57" s="167">
        <v>44742</v>
      </c>
      <c r="S57" s="224">
        <v>11200000</v>
      </c>
      <c r="T57" s="224">
        <v>2800000</v>
      </c>
      <c r="U57" s="163">
        <v>72232860</v>
      </c>
      <c r="V57" s="163" t="s">
        <v>196</v>
      </c>
      <c r="W57" s="192"/>
    </row>
    <row r="58" spans="1:23">
      <c r="A58" s="163">
        <v>891780111</v>
      </c>
      <c r="B58" s="118" t="s">
        <v>25</v>
      </c>
      <c r="C58" s="118" t="s">
        <v>93</v>
      </c>
      <c r="D58" s="118" t="s">
        <v>27</v>
      </c>
      <c r="E58" s="118" t="s">
        <v>274</v>
      </c>
      <c r="F58" s="118" t="s">
        <v>29</v>
      </c>
      <c r="G58" s="118" t="s">
        <v>30</v>
      </c>
      <c r="H58" s="118" t="s">
        <v>95</v>
      </c>
      <c r="I58" s="224">
        <v>12500000</v>
      </c>
      <c r="J58" s="71">
        <v>0</v>
      </c>
      <c r="K58" s="71">
        <v>0</v>
      </c>
      <c r="L58" s="71">
        <v>0</v>
      </c>
      <c r="M58" s="164">
        <v>1118868814</v>
      </c>
      <c r="N58" s="163" t="s">
        <v>275</v>
      </c>
      <c r="O58" s="118" t="s">
        <v>276</v>
      </c>
      <c r="P58" s="166">
        <v>44580</v>
      </c>
      <c r="Q58" s="166">
        <v>44593</v>
      </c>
      <c r="R58" s="167">
        <v>44742</v>
      </c>
      <c r="S58" s="224">
        <v>10000000</v>
      </c>
      <c r="T58" s="224">
        <v>2500000</v>
      </c>
      <c r="U58" s="163">
        <v>72232860</v>
      </c>
      <c r="V58" s="163" t="s">
        <v>196</v>
      </c>
      <c r="W58" s="192"/>
    </row>
    <row r="59" spans="1:23">
      <c r="A59" s="163">
        <v>891780111</v>
      </c>
      <c r="B59" s="118" t="s">
        <v>25</v>
      </c>
      <c r="C59" s="118" t="s">
        <v>93</v>
      </c>
      <c r="D59" s="118" t="s">
        <v>27</v>
      </c>
      <c r="E59" s="118" t="s">
        <v>277</v>
      </c>
      <c r="F59" s="118" t="s">
        <v>29</v>
      </c>
      <c r="G59" s="118" t="s">
        <v>30</v>
      </c>
      <c r="H59" s="118" t="s">
        <v>95</v>
      </c>
      <c r="I59" s="224">
        <v>12650000</v>
      </c>
      <c r="J59" s="71">
        <v>0</v>
      </c>
      <c r="K59" s="71">
        <v>0</v>
      </c>
      <c r="L59" s="71">
        <v>0</v>
      </c>
      <c r="M59" s="164">
        <v>1084736041</v>
      </c>
      <c r="N59" s="163" t="s">
        <v>278</v>
      </c>
      <c r="O59" s="118" t="s">
        <v>279</v>
      </c>
      <c r="P59" s="166">
        <v>44580</v>
      </c>
      <c r="Q59" s="166">
        <v>44593</v>
      </c>
      <c r="R59" s="167">
        <v>44772</v>
      </c>
      <c r="S59" s="224">
        <v>4216666</v>
      </c>
      <c r="T59" s="224">
        <v>8433334</v>
      </c>
      <c r="U59" s="163">
        <v>36564011</v>
      </c>
      <c r="V59" s="163" t="s">
        <v>280</v>
      </c>
      <c r="W59" s="192"/>
    </row>
    <row r="60" spans="1:23">
      <c r="A60" s="163">
        <v>891780111</v>
      </c>
      <c r="B60" s="118" t="s">
        <v>25</v>
      </c>
      <c r="C60" s="118" t="s">
        <v>93</v>
      </c>
      <c r="D60" s="118" t="s">
        <v>27</v>
      </c>
      <c r="E60" s="118" t="s">
        <v>281</v>
      </c>
      <c r="F60" s="118" t="s">
        <v>29</v>
      </c>
      <c r="G60" s="118" t="s">
        <v>30</v>
      </c>
      <c r="H60" s="118" t="s">
        <v>95</v>
      </c>
      <c r="I60" s="224">
        <v>20000000</v>
      </c>
      <c r="J60" s="71">
        <v>0</v>
      </c>
      <c r="K60" s="71">
        <v>0</v>
      </c>
      <c r="L60" s="71">
        <v>0</v>
      </c>
      <c r="M60" s="164">
        <v>79542567</v>
      </c>
      <c r="N60" s="163" t="s">
        <v>282</v>
      </c>
      <c r="O60" s="118" t="s">
        <v>283</v>
      </c>
      <c r="P60" s="166">
        <v>44580</v>
      </c>
      <c r="Q60" s="166">
        <v>44593</v>
      </c>
      <c r="R60" s="167">
        <v>44742</v>
      </c>
      <c r="S60" s="224">
        <v>16000000</v>
      </c>
      <c r="T60" s="224">
        <v>4000000</v>
      </c>
      <c r="U60" s="163">
        <v>57466781</v>
      </c>
      <c r="V60" s="163" t="s">
        <v>145</v>
      </c>
      <c r="W60" s="192"/>
    </row>
    <row r="61" spans="1:23">
      <c r="A61" s="163">
        <v>891780111</v>
      </c>
      <c r="B61" s="118" t="s">
        <v>25</v>
      </c>
      <c r="C61" s="118" t="s">
        <v>93</v>
      </c>
      <c r="D61" s="118" t="s">
        <v>27</v>
      </c>
      <c r="E61" s="118" t="s">
        <v>284</v>
      </c>
      <c r="F61" s="118" t="s">
        <v>29</v>
      </c>
      <c r="G61" s="118" t="s">
        <v>30</v>
      </c>
      <c r="H61" s="118" t="s">
        <v>95</v>
      </c>
      <c r="I61" s="224">
        <v>15120000</v>
      </c>
      <c r="J61" s="71">
        <v>0</v>
      </c>
      <c r="K61" s="71">
        <v>0</v>
      </c>
      <c r="L61" s="71">
        <v>0</v>
      </c>
      <c r="M61" s="164">
        <v>1007934311</v>
      </c>
      <c r="N61" s="163" t="s">
        <v>285</v>
      </c>
      <c r="O61" s="118" t="s">
        <v>286</v>
      </c>
      <c r="P61" s="166">
        <v>44580</v>
      </c>
      <c r="Q61" s="166">
        <v>44580</v>
      </c>
      <c r="R61" s="167">
        <v>44742</v>
      </c>
      <c r="S61" s="224">
        <v>12320000</v>
      </c>
      <c r="T61" s="224">
        <v>2800000</v>
      </c>
      <c r="U61" s="163">
        <v>72232860</v>
      </c>
      <c r="V61" s="163" t="s">
        <v>196</v>
      </c>
      <c r="W61" s="192"/>
    </row>
    <row r="62" spans="1:23">
      <c r="A62" s="163">
        <v>891780111</v>
      </c>
      <c r="B62" s="118" t="s">
        <v>25</v>
      </c>
      <c r="C62" s="118" t="s">
        <v>93</v>
      </c>
      <c r="D62" s="118" t="s">
        <v>27</v>
      </c>
      <c r="E62" s="118" t="s">
        <v>287</v>
      </c>
      <c r="F62" s="118" t="s">
        <v>29</v>
      </c>
      <c r="G62" s="118" t="s">
        <v>30</v>
      </c>
      <c r="H62" s="118" t="s">
        <v>95</v>
      </c>
      <c r="I62" s="224">
        <v>15120000</v>
      </c>
      <c r="J62" s="71">
        <v>0</v>
      </c>
      <c r="K62" s="71">
        <v>0</v>
      </c>
      <c r="L62" s="71">
        <v>0</v>
      </c>
      <c r="M62" s="164">
        <v>1082912727</v>
      </c>
      <c r="N62" s="163" t="s">
        <v>288</v>
      </c>
      <c r="O62" s="118" t="s">
        <v>289</v>
      </c>
      <c r="P62" s="166">
        <v>44580</v>
      </c>
      <c r="Q62" s="166">
        <v>44580</v>
      </c>
      <c r="R62" s="167">
        <v>44742</v>
      </c>
      <c r="S62" s="224">
        <v>12320000</v>
      </c>
      <c r="T62" s="224">
        <v>2800000</v>
      </c>
      <c r="U62" s="163">
        <v>72232860</v>
      </c>
      <c r="V62" s="163" t="s">
        <v>196</v>
      </c>
      <c r="W62" s="192"/>
    </row>
    <row r="63" spans="1:23">
      <c r="A63" s="163">
        <v>891780111</v>
      </c>
      <c r="B63" s="118" t="s">
        <v>25</v>
      </c>
      <c r="C63" s="118" t="s">
        <v>93</v>
      </c>
      <c r="D63" s="118" t="s">
        <v>27</v>
      </c>
      <c r="E63" s="118" t="s">
        <v>290</v>
      </c>
      <c r="F63" s="118" t="s">
        <v>29</v>
      </c>
      <c r="G63" s="118" t="s">
        <v>30</v>
      </c>
      <c r="H63" s="118" t="s">
        <v>95</v>
      </c>
      <c r="I63" s="224">
        <v>12500000</v>
      </c>
      <c r="J63" s="71">
        <v>0</v>
      </c>
      <c r="K63" s="71">
        <v>0</v>
      </c>
      <c r="L63" s="71">
        <v>0</v>
      </c>
      <c r="M63" s="164">
        <v>1082944030</v>
      </c>
      <c r="N63" s="163" t="s">
        <v>291</v>
      </c>
      <c r="O63" s="118" t="s">
        <v>292</v>
      </c>
      <c r="P63" s="166">
        <v>44580</v>
      </c>
      <c r="Q63" s="166">
        <v>44593</v>
      </c>
      <c r="R63" s="167">
        <v>44742</v>
      </c>
      <c r="S63" s="224">
        <v>10000000</v>
      </c>
      <c r="T63" s="224">
        <v>2500000</v>
      </c>
      <c r="U63" s="163">
        <v>1082884010</v>
      </c>
      <c r="V63" s="163" t="s">
        <v>156</v>
      </c>
      <c r="W63" s="192"/>
    </row>
    <row r="64" spans="1:23">
      <c r="A64" s="163">
        <v>891780111</v>
      </c>
      <c r="B64" s="118" t="s">
        <v>25</v>
      </c>
      <c r="C64" s="118" t="s">
        <v>93</v>
      </c>
      <c r="D64" s="118" t="s">
        <v>27</v>
      </c>
      <c r="E64" s="118" t="s">
        <v>293</v>
      </c>
      <c r="F64" s="118" t="s">
        <v>29</v>
      </c>
      <c r="G64" s="118" t="s">
        <v>30</v>
      </c>
      <c r="H64" s="118" t="s">
        <v>95</v>
      </c>
      <c r="I64" s="224">
        <v>1700000</v>
      </c>
      <c r="J64" s="71">
        <v>0</v>
      </c>
      <c r="K64" s="71">
        <v>0</v>
      </c>
      <c r="L64" s="71">
        <v>0</v>
      </c>
      <c r="M64" s="164">
        <v>1082944854</v>
      </c>
      <c r="N64" s="163" t="s">
        <v>294</v>
      </c>
      <c r="O64" s="118" t="s">
        <v>295</v>
      </c>
      <c r="P64" s="166">
        <v>44581</v>
      </c>
      <c r="Q64" s="166">
        <v>44593</v>
      </c>
      <c r="R64" s="167">
        <v>44620</v>
      </c>
      <c r="S64" s="224">
        <v>1700000</v>
      </c>
      <c r="T64" s="224">
        <v>0</v>
      </c>
      <c r="U64" s="163">
        <v>85472735</v>
      </c>
      <c r="V64" s="163" t="s">
        <v>296</v>
      </c>
      <c r="W64" s="192"/>
    </row>
    <row r="65" spans="1:23">
      <c r="A65" s="163">
        <v>891780111</v>
      </c>
      <c r="B65" s="118" t="s">
        <v>25</v>
      </c>
      <c r="C65" s="118" t="s">
        <v>93</v>
      </c>
      <c r="D65" s="118" t="s">
        <v>27</v>
      </c>
      <c r="E65" s="118" t="s">
        <v>297</v>
      </c>
      <c r="F65" s="118" t="s">
        <v>29</v>
      </c>
      <c r="G65" s="118" t="s">
        <v>30</v>
      </c>
      <c r="H65" s="118" t="s">
        <v>95</v>
      </c>
      <c r="I65" s="224">
        <v>12500000</v>
      </c>
      <c r="J65" s="71">
        <v>0</v>
      </c>
      <c r="K65" s="71">
        <v>0</v>
      </c>
      <c r="L65" s="71">
        <v>0</v>
      </c>
      <c r="M65" s="163">
        <v>1083467782</v>
      </c>
      <c r="N65" s="163" t="s">
        <v>298</v>
      </c>
      <c r="O65" s="118" t="s">
        <v>299</v>
      </c>
      <c r="P65" s="166">
        <v>44581</v>
      </c>
      <c r="Q65" s="166">
        <v>44593</v>
      </c>
      <c r="R65" s="167">
        <v>44742</v>
      </c>
      <c r="S65" s="224">
        <v>10000000</v>
      </c>
      <c r="T65" s="224">
        <v>2500000</v>
      </c>
      <c r="U65" s="163">
        <v>85472020</v>
      </c>
      <c r="V65" s="163" t="s">
        <v>300</v>
      </c>
      <c r="W65" s="192"/>
    </row>
    <row r="66" spans="1:23">
      <c r="A66" s="163">
        <v>891780111</v>
      </c>
      <c r="B66" s="118" t="s">
        <v>25</v>
      </c>
      <c r="C66" s="118" t="s">
        <v>93</v>
      </c>
      <c r="D66" s="118" t="s">
        <v>27</v>
      </c>
      <c r="E66" s="118" t="s">
        <v>301</v>
      </c>
      <c r="F66" s="118" t="s">
        <v>29</v>
      </c>
      <c r="G66" s="118" t="s">
        <v>30</v>
      </c>
      <c r="H66" s="118" t="s">
        <v>95</v>
      </c>
      <c r="I66" s="224">
        <v>12500000</v>
      </c>
      <c r="J66" s="71">
        <v>0</v>
      </c>
      <c r="K66" s="71">
        <v>0</v>
      </c>
      <c r="L66" s="71">
        <v>0</v>
      </c>
      <c r="M66" s="163">
        <v>1082984823</v>
      </c>
      <c r="N66" s="163" t="s">
        <v>302</v>
      </c>
      <c r="O66" s="118" t="s">
        <v>303</v>
      </c>
      <c r="P66" s="166">
        <v>44581</v>
      </c>
      <c r="Q66" s="166">
        <v>44593</v>
      </c>
      <c r="R66" s="167">
        <v>44742</v>
      </c>
      <c r="S66" s="224">
        <v>7500000</v>
      </c>
      <c r="T66" s="224">
        <v>5000000</v>
      </c>
      <c r="U66" s="163">
        <v>85472020</v>
      </c>
      <c r="V66" s="163" t="s">
        <v>300</v>
      </c>
      <c r="W66" s="192"/>
    </row>
    <row r="67" spans="1:23">
      <c r="A67" s="163">
        <v>891780111</v>
      </c>
      <c r="B67" s="118" t="s">
        <v>25</v>
      </c>
      <c r="C67" s="118" t="s">
        <v>93</v>
      </c>
      <c r="D67" s="118" t="s">
        <v>27</v>
      </c>
      <c r="E67" s="118" t="s">
        <v>304</v>
      </c>
      <c r="F67" s="118" t="s">
        <v>29</v>
      </c>
      <c r="G67" s="118" t="s">
        <v>30</v>
      </c>
      <c r="H67" s="118" t="s">
        <v>95</v>
      </c>
      <c r="I67" s="224">
        <v>16100000</v>
      </c>
      <c r="J67" s="71">
        <v>0</v>
      </c>
      <c r="K67" s="71">
        <v>0</v>
      </c>
      <c r="L67" s="71">
        <v>0</v>
      </c>
      <c r="M67" s="163">
        <v>1020794175</v>
      </c>
      <c r="N67" s="163" t="s">
        <v>305</v>
      </c>
      <c r="O67" s="118" t="s">
        <v>140</v>
      </c>
      <c r="P67" s="166">
        <v>44581</v>
      </c>
      <c r="Q67" s="166">
        <v>44581</v>
      </c>
      <c r="R67" s="167">
        <v>44742</v>
      </c>
      <c r="S67" s="224">
        <v>13100000</v>
      </c>
      <c r="T67" s="224">
        <v>3000000</v>
      </c>
      <c r="U67" s="163">
        <v>39141438</v>
      </c>
      <c r="V67" s="163" t="s">
        <v>141</v>
      </c>
      <c r="W67" s="192"/>
    </row>
    <row r="68" spans="1:23">
      <c r="A68" s="163">
        <v>891780111</v>
      </c>
      <c r="B68" s="118" t="s">
        <v>25</v>
      </c>
      <c r="C68" s="118" t="s">
        <v>93</v>
      </c>
      <c r="D68" s="118" t="s">
        <v>27</v>
      </c>
      <c r="E68" s="118" t="s">
        <v>306</v>
      </c>
      <c r="F68" s="118" t="s">
        <v>29</v>
      </c>
      <c r="G68" s="118" t="s">
        <v>30</v>
      </c>
      <c r="H68" s="118" t="s">
        <v>95</v>
      </c>
      <c r="I68" s="224">
        <v>17000000</v>
      </c>
      <c r="J68" s="71">
        <v>0</v>
      </c>
      <c r="K68" s="71">
        <v>0</v>
      </c>
      <c r="L68" s="71">
        <v>0</v>
      </c>
      <c r="M68" s="163">
        <v>85152793</v>
      </c>
      <c r="N68" s="163" t="s">
        <v>307</v>
      </c>
      <c r="O68" s="118" t="s">
        <v>308</v>
      </c>
      <c r="P68" s="166">
        <v>44581</v>
      </c>
      <c r="Q68" s="166">
        <v>44593</v>
      </c>
      <c r="R68" s="167">
        <v>44742</v>
      </c>
      <c r="S68" s="224">
        <v>10200000</v>
      </c>
      <c r="T68" s="224">
        <v>6800000</v>
      </c>
      <c r="U68" s="163">
        <v>1082884010</v>
      </c>
      <c r="V68" s="163" t="s">
        <v>156</v>
      </c>
      <c r="W68" s="192"/>
    </row>
    <row r="69" spans="1:23">
      <c r="A69" s="163">
        <v>891780111</v>
      </c>
      <c r="B69" s="118" t="s">
        <v>25</v>
      </c>
      <c r="C69" s="118" t="s">
        <v>93</v>
      </c>
      <c r="D69" s="118" t="s">
        <v>27</v>
      </c>
      <c r="E69" s="118" t="s">
        <v>309</v>
      </c>
      <c r="F69" s="118" t="s">
        <v>29</v>
      </c>
      <c r="G69" s="118" t="s">
        <v>30</v>
      </c>
      <c r="H69" s="118" t="s">
        <v>95</v>
      </c>
      <c r="I69" s="224">
        <v>10000000</v>
      </c>
      <c r="J69" s="224">
        <v>12500000</v>
      </c>
      <c r="K69" s="224">
        <v>2500000</v>
      </c>
      <c r="L69" s="71">
        <v>0</v>
      </c>
      <c r="M69" s="163">
        <v>1082922161</v>
      </c>
      <c r="N69" s="163" t="s">
        <v>310</v>
      </c>
      <c r="O69" s="118" t="s">
        <v>311</v>
      </c>
      <c r="P69" s="166">
        <v>44581</v>
      </c>
      <c r="Q69" s="166">
        <v>44593</v>
      </c>
      <c r="R69" s="167">
        <v>44742</v>
      </c>
      <c r="S69" s="224">
        <v>10000000</v>
      </c>
      <c r="T69" s="224">
        <v>2500000</v>
      </c>
      <c r="U69" s="163">
        <v>1082884010</v>
      </c>
      <c r="V69" s="163" t="s">
        <v>156</v>
      </c>
      <c r="W69" s="192"/>
    </row>
    <row r="70" spans="1:23">
      <c r="A70" s="163">
        <v>891780111</v>
      </c>
      <c r="B70" s="118" t="s">
        <v>25</v>
      </c>
      <c r="C70" s="118" t="s">
        <v>93</v>
      </c>
      <c r="D70" s="118" t="s">
        <v>27</v>
      </c>
      <c r="E70" s="118" t="s">
        <v>312</v>
      </c>
      <c r="F70" s="118" t="s">
        <v>29</v>
      </c>
      <c r="G70" s="118" t="s">
        <v>30</v>
      </c>
      <c r="H70" s="118" t="s">
        <v>95</v>
      </c>
      <c r="I70" s="224">
        <v>12500000</v>
      </c>
      <c r="J70" s="71">
        <v>0</v>
      </c>
      <c r="K70" s="71">
        <v>0</v>
      </c>
      <c r="L70" s="71">
        <v>0</v>
      </c>
      <c r="M70" s="163">
        <v>57463378</v>
      </c>
      <c r="N70" s="163" t="s">
        <v>313</v>
      </c>
      <c r="O70" s="118" t="s">
        <v>314</v>
      </c>
      <c r="P70" s="166">
        <v>44581</v>
      </c>
      <c r="Q70" s="166">
        <v>44593</v>
      </c>
      <c r="R70" s="167">
        <v>44742</v>
      </c>
      <c r="S70" s="224">
        <v>10000000</v>
      </c>
      <c r="T70" s="224">
        <v>2500000</v>
      </c>
      <c r="U70" s="163">
        <v>85472020</v>
      </c>
      <c r="V70" s="163" t="s">
        <v>315</v>
      </c>
      <c r="W70" s="192"/>
    </row>
    <row r="71" spans="1:23">
      <c r="A71" s="163">
        <v>891780111</v>
      </c>
      <c r="B71" s="118" t="s">
        <v>25</v>
      </c>
      <c r="C71" s="118" t="s">
        <v>93</v>
      </c>
      <c r="D71" s="118" t="s">
        <v>27</v>
      </c>
      <c r="E71" s="118" t="s">
        <v>316</v>
      </c>
      <c r="F71" s="118" t="s">
        <v>29</v>
      </c>
      <c r="G71" s="118" t="s">
        <v>30</v>
      </c>
      <c r="H71" s="118" t="s">
        <v>95</v>
      </c>
      <c r="I71" s="224">
        <v>13416667</v>
      </c>
      <c r="J71" s="71">
        <v>0</v>
      </c>
      <c r="K71" s="71">
        <v>0</v>
      </c>
      <c r="L71" s="71">
        <v>0</v>
      </c>
      <c r="M71" s="163">
        <v>57422539</v>
      </c>
      <c r="N71" s="163" t="s">
        <v>317</v>
      </c>
      <c r="O71" s="118" t="s">
        <v>318</v>
      </c>
      <c r="P71" s="166">
        <v>44581</v>
      </c>
      <c r="Q71" s="166">
        <v>44593</v>
      </c>
      <c r="R71" s="167">
        <v>44742</v>
      </c>
      <c r="S71" s="224">
        <v>8416667</v>
      </c>
      <c r="T71" s="224">
        <v>5000000</v>
      </c>
      <c r="U71" s="163">
        <v>85449357</v>
      </c>
      <c r="V71" s="163" t="s">
        <v>319</v>
      </c>
      <c r="W71" s="192"/>
    </row>
    <row r="72" spans="1:23">
      <c r="A72" s="163">
        <v>891780111</v>
      </c>
      <c r="B72" s="118" t="s">
        <v>25</v>
      </c>
      <c r="C72" s="118" t="s">
        <v>93</v>
      </c>
      <c r="D72" s="118" t="s">
        <v>27</v>
      </c>
      <c r="E72" s="118" t="s">
        <v>320</v>
      </c>
      <c r="F72" s="118" t="s">
        <v>29</v>
      </c>
      <c r="G72" s="118" t="s">
        <v>30</v>
      </c>
      <c r="H72" s="118" t="s">
        <v>95</v>
      </c>
      <c r="I72" s="224">
        <v>16000000</v>
      </c>
      <c r="J72" s="71">
        <v>0</v>
      </c>
      <c r="K72" s="71">
        <v>0</v>
      </c>
      <c r="L72" s="71">
        <v>0</v>
      </c>
      <c r="M72" s="163">
        <v>1082984449</v>
      </c>
      <c r="N72" s="163" t="s">
        <v>321</v>
      </c>
      <c r="O72" s="118" t="s">
        <v>322</v>
      </c>
      <c r="P72" s="166">
        <v>44582</v>
      </c>
      <c r="Q72" s="166">
        <v>44582</v>
      </c>
      <c r="R72" s="167">
        <v>44742</v>
      </c>
      <c r="S72" s="224">
        <v>13000000</v>
      </c>
      <c r="T72" s="224">
        <v>3000000</v>
      </c>
      <c r="U72" s="163">
        <v>39141438</v>
      </c>
      <c r="V72" s="163" t="s">
        <v>141</v>
      </c>
      <c r="W72" s="192"/>
    </row>
    <row r="73" spans="1:23">
      <c r="A73" s="163">
        <v>891780111</v>
      </c>
      <c r="B73" s="118" t="s">
        <v>25</v>
      </c>
      <c r="C73" s="118" t="s">
        <v>93</v>
      </c>
      <c r="D73" s="118" t="s">
        <v>27</v>
      </c>
      <c r="E73" s="118" t="s">
        <v>323</v>
      </c>
      <c r="F73" s="118" t="s">
        <v>29</v>
      </c>
      <c r="G73" s="118" t="s">
        <v>30</v>
      </c>
      <c r="H73" s="118" t="s">
        <v>95</v>
      </c>
      <c r="I73" s="224">
        <v>12500000</v>
      </c>
      <c r="J73" s="71">
        <v>0</v>
      </c>
      <c r="K73" s="71">
        <v>0</v>
      </c>
      <c r="L73" s="71">
        <v>0</v>
      </c>
      <c r="M73" s="163">
        <v>1083003432</v>
      </c>
      <c r="N73" s="163" t="s">
        <v>324</v>
      </c>
      <c r="O73" s="118" t="s">
        <v>325</v>
      </c>
      <c r="P73" s="166">
        <v>44582</v>
      </c>
      <c r="Q73" s="166">
        <v>44593</v>
      </c>
      <c r="R73" s="167">
        <v>44742</v>
      </c>
      <c r="S73" s="224">
        <v>10000000</v>
      </c>
      <c r="T73" s="224">
        <v>2500000</v>
      </c>
      <c r="U73" s="163">
        <v>72232860</v>
      </c>
      <c r="V73" s="163" t="s">
        <v>196</v>
      </c>
      <c r="W73" s="192"/>
    </row>
    <row r="74" spans="1:23">
      <c r="A74" s="163">
        <v>891780111</v>
      </c>
      <c r="B74" s="118" t="s">
        <v>25</v>
      </c>
      <c r="C74" s="118" t="s">
        <v>93</v>
      </c>
      <c r="D74" s="118" t="s">
        <v>27</v>
      </c>
      <c r="E74" s="118" t="s">
        <v>326</v>
      </c>
      <c r="F74" s="118" t="s">
        <v>29</v>
      </c>
      <c r="G74" s="118" t="s">
        <v>30</v>
      </c>
      <c r="H74" s="118" t="s">
        <v>95</v>
      </c>
      <c r="I74" s="224">
        <v>16000000</v>
      </c>
      <c r="J74" s="71">
        <v>0</v>
      </c>
      <c r="K74" s="71">
        <v>0</v>
      </c>
      <c r="L74" s="71">
        <v>0</v>
      </c>
      <c r="M74" s="163">
        <v>1140866481</v>
      </c>
      <c r="N74" s="163" t="s">
        <v>327</v>
      </c>
      <c r="O74" s="118" t="s">
        <v>140</v>
      </c>
      <c r="P74" s="166">
        <v>44582</v>
      </c>
      <c r="Q74" s="166">
        <v>44582</v>
      </c>
      <c r="R74" s="167">
        <v>44742</v>
      </c>
      <c r="S74" s="224">
        <v>13000000</v>
      </c>
      <c r="T74" s="224">
        <v>3000000</v>
      </c>
      <c r="U74" s="163">
        <v>39141438</v>
      </c>
      <c r="V74" s="163" t="s">
        <v>141</v>
      </c>
      <c r="W74" s="192"/>
    </row>
    <row r="75" spans="1:23">
      <c r="A75" s="163">
        <v>891780111</v>
      </c>
      <c r="B75" s="118" t="s">
        <v>25</v>
      </c>
      <c r="C75" s="118" t="s">
        <v>93</v>
      </c>
      <c r="D75" s="118" t="s">
        <v>27</v>
      </c>
      <c r="E75" s="118" t="s">
        <v>328</v>
      </c>
      <c r="F75" s="118" t="s">
        <v>29</v>
      </c>
      <c r="G75" s="118" t="s">
        <v>30</v>
      </c>
      <c r="H75" s="118" t="s">
        <v>95</v>
      </c>
      <c r="I75" s="224">
        <v>17793333</v>
      </c>
      <c r="J75" s="71">
        <v>0</v>
      </c>
      <c r="K75" s="71">
        <v>0</v>
      </c>
      <c r="L75" s="71">
        <v>0</v>
      </c>
      <c r="M75" s="163">
        <v>85460896</v>
      </c>
      <c r="N75" s="163" t="s">
        <v>329</v>
      </c>
      <c r="O75" s="118" t="s">
        <v>330</v>
      </c>
      <c r="P75" s="166">
        <v>44582</v>
      </c>
      <c r="Q75" s="166">
        <v>44585</v>
      </c>
      <c r="R75" s="167">
        <v>44742</v>
      </c>
      <c r="S75" s="224">
        <v>14393333</v>
      </c>
      <c r="T75" s="224">
        <v>3400000</v>
      </c>
      <c r="U75" s="163">
        <v>72232860</v>
      </c>
      <c r="V75" s="163" t="s">
        <v>196</v>
      </c>
      <c r="W75" s="192"/>
    </row>
    <row r="76" spans="1:23">
      <c r="A76" s="163">
        <v>891780111</v>
      </c>
      <c r="B76" s="118" t="s">
        <v>25</v>
      </c>
      <c r="C76" s="118" t="s">
        <v>93</v>
      </c>
      <c r="D76" s="118" t="s">
        <v>27</v>
      </c>
      <c r="E76" s="118" t="s">
        <v>331</v>
      </c>
      <c r="F76" s="118" t="s">
        <v>29</v>
      </c>
      <c r="G76" s="118" t="s">
        <v>30</v>
      </c>
      <c r="H76" s="118" t="s">
        <v>95</v>
      </c>
      <c r="I76" s="224">
        <v>22200000</v>
      </c>
      <c r="J76" s="71">
        <v>0</v>
      </c>
      <c r="K76" s="71">
        <v>0</v>
      </c>
      <c r="L76" s="71">
        <v>0</v>
      </c>
      <c r="M76" s="163">
        <v>1065647873</v>
      </c>
      <c r="N76" s="163" t="s">
        <v>332</v>
      </c>
      <c r="O76" s="118" t="s">
        <v>333</v>
      </c>
      <c r="P76" s="166">
        <v>44585</v>
      </c>
      <c r="Q76" s="166">
        <v>44586</v>
      </c>
      <c r="R76" s="167">
        <v>44766</v>
      </c>
      <c r="S76" s="224">
        <v>11963331</v>
      </c>
      <c r="T76" s="224">
        <v>10236669</v>
      </c>
      <c r="U76" s="163">
        <v>52389076</v>
      </c>
      <c r="V76" s="163" t="s">
        <v>334</v>
      </c>
      <c r="W76" s="192"/>
    </row>
    <row r="77" spans="1:23">
      <c r="A77" s="163">
        <v>891780111</v>
      </c>
      <c r="B77" s="118" t="s">
        <v>25</v>
      </c>
      <c r="C77" s="118" t="s">
        <v>93</v>
      </c>
      <c r="D77" s="118" t="s">
        <v>27</v>
      </c>
      <c r="E77" s="118" t="s">
        <v>335</v>
      </c>
      <c r="F77" s="118" t="s">
        <v>29</v>
      </c>
      <c r="G77" s="118" t="s">
        <v>30</v>
      </c>
      <c r="H77" s="118" t="s">
        <v>95</v>
      </c>
      <c r="I77" s="224">
        <v>22200000</v>
      </c>
      <c r="J77" s="71">
        <v>0</v>
      </c>
      <c r="K77" s="71">
        <v>0</v>
      </c>
      <c r="L77" s="71">
        <v>0</v>
      </c>
      <c r="M77" s="163">
        <v>1082901903</v>
      </c>
      <c r="N77" s="163" t="s">
        <v>336</v>
      </c>
      <c r="O77" s="118" t="s">
        <v>337</v>
      </c>
      <c r="P77" s="166">
        <v>44585</v>
      </c>
      <c r="Q77" s="166">
        <v>44586</v>
      </c>
      <c r="R77" s="167">
        <v>44766</v>
      </c>
      <c r="S77" s="224">
        <v>11963333</v>
      </c>
      <c r="T77" s="224">
        <v>10236667</v>
      </c>
      <c r="U77" s="163">
        <v>52389076</v>
      </c>
      <c r="V77" s="163" t="s">
        <v>334</v>
      </c>
      <c r="W77" s="192"/>
    </row>
    <row r="78" spans="1:23">
      <c r="A78" s="163">
        <v>891780111</v>
      </c>
      <c r="B78" s="118" t="s">
        <v>25</v>
      </c>
      <c r="C78" s="118" t="s">
        <v>93</v>
      </c>
      <c r="D78" s="118" t="s">
        <v>27</v>
      </c>
      <c r="E78" s="118" t="s">
        <v>338</v>
      </c>
      <c r="F78" s="118" t="s">
        <v>29</v>
      </c>
      <c r="G78" s="118" t="s">
        <v>30</v>
      </c>
      <c r="H78" s="118" t="s">
        <v>95</v>
      </c>
      <c r="I78" s="224">
        <v>3920000</v>
      </c>
      <c r="J78" s="224">
        <v>5880000</v>
      </c>
      <c r="K78" s="224">
        <v>1960000</v>
      </c>
      <c r="L78" s="71">
        <v>0</v>
      </c>
      <c r="M78" s="163">
        <v>1082919355</v>
      </c>
      <c r="N78" s="163" t="s">
        <v>339</v>
      </c>
      <c r="O78" s="118" t="s">
        <v>340</v>
      </c>
      <c r="P78" s="166">
        <v>44585</v>
      </c>
      <c r="Q78" s="166">
        <v>44593</v>
      </c>
      <c r="R78" s="167">
        <v>44681</v>
      </c>
      <c r="S78" s="224">
        <v>1960000</v>
      </c>
      <c r="T78" s="224">
        <v>3920000</v>
      </c>
      <c r="U78" s="163">
        <v>85155183</v>
      </c>
      <c r="V78" s="163" t="s">
        <v>134</v>
      </c>
      <c r="W78" s="192"/>
    </row>
    <row r="79" spans="1:23">
      <c r="A79" s="163">
        <v>891780111</v>
      </c>
      <c r="B79" s="118" t="s">
        <v>25</v>
      </c>
      <c r="C79" s="118" t="s">
        <v>93</v>
      </c>
      <c r="D79" s="118" t="s">
        <v>27</v>
      </c>
      <c r="E79" s="118" t="s">
        <v>341</v>
      </c>
      <c r="F79" s="118" t="s">
        <v>29</v>
      </c>
      <c r="G79" s="118" t="s">
        <v>30</v>
      </c>
      <c r="H79" s="118" t="s">
        <v>95</v>
      </c>
      <c r="I79" s="224">
        <v>14000000</v>
      </c>
      <c r="J79" s="71">
        <v>0</v>
      </c>
      <c r="K79" s="71">
        <v>0</v>
      </c>
      <c r="L79" s="71">
        <v>0</v>
      </c>
      <c r="M79" s="163">
        <v>1083003902</v>
      </c>
      <c r="N79" s="163" t="s">
        <v>342</v>
      </c>
      <c r="O79" s="118" t="s">
        <v>343</v>
      </c>
      <c r="P79" s="166">
        <v>44585</v>
      </c>
      <c r="Q79" s="166">
        <v>44593</v>
      </c>
      <c r="R79" s="167">
        <v>44742</v>
      </c>
      <c r="S79" s="224">
        <v>11200000</v>
      </c>
      <c r="T79" s="224">
        <v>2800000</v>
      </c>
      <c r="U79" s="163">
        <v>72232860</v>
      </c>
      <c r="V79" s="163" t="s">
        <v>196</v>
      </c>
      <c r="W79" s="192"/>
    </row>
    <row r="80" spans="1:23">
      <c r="A80" s="163">
        <v>891780111</v>
      </c>
      <c r="B80" s="118" t="s">
        <v>25</v>
      </c>
      <c r="C80" s="118" t="s">
        <v>93</v>
      </c>
      <c r="D80" s="118" t="s">
        <v>27</v>
      </c>
      <c r="E80" s="118" t="s">
        <v>344</v>
      </c>
      <c r="F80" s="118" t="s">
        <v>29</v>
      </c>
      <c r="G80" s="118" t="s">
        <v>30</v>
      </c>
      <c r="H80" s="118" t="s">
        <v>95</v>
      </c>
      <c r="I80" s="224">
        <v>18000000</v>
      </c>
      <c r="J80" s="71">
        <v>0</v>
      </c>
      <c r="K80" s="71">
        <v>0</v>
      </c>
      <c r="L80" s="71">
        <v>0</v>
      </c>
      <c r="M80" s="163">
        <v>36453856</v>
      </c>
      <c r="N80" s="163" t="s">
        <v>345</v>
      </c>
      <c r="O80" s="118" t="s">
        <v>346</v>
      </c>
      <c r="P80" s="166">
        <v>44585</v>
      </c>
      <c r="Q80" s="166">
        <v>44586</v>
      </c>
      <c r="R80" s="167">
        <v>44766</v>
      </c>
      <c r="S80" s="224">
        <v>12700000</v>
      </c>
      <c r="T80" s="224">
        <v>5300000</v>
      </c>
      <c r="U80" s="163">
        <v>52389076</v>
      </c>
      <c r="V80" s="163" t="s">
        <v>334</v>
      </c>
      <c r="W80" s="192"/>
    </row>
    <row r="81" spans="1:23">
      <c r="A81" s="163">
        <v>891780111</v>
      </c>
      <c r="B81" s="118" t="s">
        <v>25</v>
      </c>
      <c r="C81" s="118" t="s">
        <v>93</v>
      </c>
      <c r="D81" s="118" t="s">
        <v>27</v>
      </c>
      <c r="E81" s="118" t="s">
        <v>347</v>
      </c>
      <c r="F81" s="118" t="s">
        <v>29</v>
      </c>
      <c r="G81" s="118" t="s">
        <v>30</v>
      </c>
      <c r="H81" s="118" t="s">
        <v>95</v>
      </c>
      <c r="I81" s="224">
        <v>22200000</v>
      </c>
      <c r="J81" s="71">
        <v>0</v>
      </c>
      <c r="K81" s="71">
        <v>0</v>
      </c>
      <c r="L81" s="71">
        <v>0</v>
      </c>
      <c r="M81" s="163">
        <v>1118842355</v>
      </c>
      <c r="N81" s="163" t="s">
        <v>348</v>
      </c>
      <c r="O81" s="118" t="s">
        <v>337</v>
      </c>
      <c r="P81" s="166">
        <v>44585</v>
      </c>
      <c r="Q81" s="166">
        <v>44586</v>
      </c>
      <c r="R81" s="167">
        <v>44766</v>
      </c>
      <c r="S81" s="224">
        <v>11963333</v>
      </c>
      <c r="T81" s="224">
        <v>10236667</v>
      </c>
      <c r="U81" s="163">
        <v>52389076</v>
      </c>
      <c r="V81" s="163" t="s">
        <v>334</v>
      </c>
      <c r="W81" s="192"/>
    </row>
    <row r="82" spans="1:23">
      <c r="A82" s="163">
        <v>891780111</v>
      </c>
      <c r="B82" s="118" t="s">
        <v>25</v>
      </c>
      <c r="C82" s="118" t="s">
        <v>93</v>
      </c>
      <c r="D82" s="118" t="s">
        <v>27</v>
      </c>
      <c r="E82" s="118" t="s">
        <v>349</v>
      </c>
      <c r="F82" s="118" t="s">
        <v>29</v>
      </c>
      <c r="G82" s="118" t="s">
        <v>30</v>
      </c>
      <c r="H82" s="118" t="s">
        <v>95</v>
      </c>
      <c r="I82" s="224">
        <v>15000000</v>
      </c>
      <c r="J82" s="71">
        <v>0</v>
      </c>
      <c r="K82" s="71">
        <v>0</v>
      </c>
      <c r="L82" s="71">
        <v>0</v>
      </c>
      <c r="M82" s="163">
        <v>1124049934</v>
      </c>
      <c r="N82" s="163" t="s">
        <v>350</v>
      </c>
      <c r="O82" s="118" t="s">
        <v>351</v>
      </c>
      <c r="P82" s="166">
        <v>44585</v>
      </c>
      <c r="Q82" s="166">
        <v>44586</v>
      </c>
      <c r="R82" s="167">
        <v>44766</v>
      </c>
      <c r="S82" s="224">
        <v>10583333</v>
      </c>
      <c r="T82" s="224">
        <v>4416667</v>
      </c>
      <c r="U82" s="163">
        <v>52389076</v>
      </c>
      <c r="V82" s="163" t="s">
        <v>334</v>
      </c>
      <c r="W82" s="192"/>
    </row>
    <row r="83" spans="1:23">
      <c r="A83" s="163">
        <v>891780111</v>
      </c>
      <c r="B83" s="118" t="s">
        <v>25</v>
      </c>
      <c r="C83" s="118" t="s">
        <v>93</v>
      </c>
      <c r="D83" s="118" t="s">
        <v>27</v>
      </c>
      <c r="E83" s="118" t="s">
        <v>352</v>
      </c>
      <c r="F83" s="118" t="s">
        <v>29</v>
      </c>
      <c r="G83" s="118" t="s">
        <v>30</v>
      </c>
      <c r="H83" s="118" t="s">
        <v>95</v>
      </c>
      <c r="I83" s="224">
        <v>3500000</v>
      </c>
      <c r="J83" s="71">
        <v>0</v>
      </c>
      <c r="K83" s="71">
        <v>0</v>
      </c>
      <c r="L83" s="71">
        <v>0</v>
      </c>
      <c r="M83" s="163">
        <v>1082906452</v>
      </c>
      <c r="N83" s="163" t="s">
        <v>353</v>
      </c>
      <c r="O83" s="118" t="s">
        <v>354</v>
      </c>
      <c r="P83" s="166">
        <v>44585</v>
      </c>
      <c r="Q83" s="166">
        <v>44585</v>
      </c>
      <c r="R83" s="167">
        <v>44615</v>
      </c>
      <c r="S83" s="224">
        <v>3500000</v>
      </c>
      <c r="T83" s="224">
        <v>0</v>
      </c>
      <c r="U83" s="163">
        <v>12548449</v>
      </c>
      <c r="V83" s="163" t="s">
        <v>355</v>
      </c>
      <c r="W83" s="192"/>
    </row>
    <row r="84" spans="1:23">
      <c r="A84" s="163">
        <v>891780111</v>
      </c>
      <c r="B84" s="118" t="s">
        <v>25</v>
      </c>
      <c r="C84" s="118" t="s">
        <v>93</v>
      </c>
      <c r="D84" s="118" t="s">
        <v>27</v>
      </c>
      <c r="E84" s="118" t="s">
        <v>356</v>
      </c>
      <c r="F84" s="118" t="s">
        <v>29</v>
      </c>
      <c r="G84" s="118" t="s">
        <v>30</v>
      </c>
      <c r="H84" s="118" t="s">
        <v>95</v>
      </c>
      <c r="I84" s="224">
        <v>20400000</v>
      </c>
      <c r="J84" s="71">
        <v>0</v>
      </c>
      <c r="K84" s="71">
        <v>0</v>
      </c>
      <c r="L84" s="71">
        <v>0</v>
      </c>
      <c r="M84" s="163">
        <v>1082964235</v>
      </c>
      <c r="N84" s="163" t="s">
        <v>357</v>
      </c>
      <c r="O84" s="118" t="s">
        <v>358</v>
      </c>
      <c r="P84" s="166">
        <v>44585</v>
      </c>
      <c r="Q84" s="166">
        <v>44586</v>
      </c>
      <c r="R84" s="167">
        <v>44766</v>
      </c>
      <c r="S84" s="224">
        <v>14393333</v>
      </c>
      <c r="T84" s="224">
        <v>6006667</v>
      </c>
      <c r="U84" s="163">
        <v>52389076</v>
      </c>
      <c r="V84" s="163" t="s">
        <v>359</v>
      </c>
      <c r="W84" s="192"/>
    </row>
    <row r="85" spans="1:23">
      <c r="A85" s="163">
        <v>891780111</v>
      </c>
      <c r="B85" s="118" t="s">
        <v>25</v>
      </c>
      <c r="C85" s="118" t="s">
        <v>93</v>
      </c>
      <c r="D85" s="118" t="s">
        <v>27</v>
      </c>
      <c r="E85" s="118" t="s">
        <v>360</v>
      </c>
      <c r="F85" s="118" t="s">
        <v>29</v>
      </c>
      <c r="G85" s="118" t="s">
        <v>30</v>
      </c>
      <c r="H85" s="118" t="s">
        <v>95</v>
      </c>
      <c r="I85" s="224">
        <v>20000000</v>
      </c>
      <c r="J85" s="71">
        <v>0</v>
      </c>
      <c r="K85" s="71">
        <v>0</v>
      </c>
      <c r="L85" s="71">
        <v>0</v>
      </c>
      <c r="M85" s="163">
        <v>1104429269</v>
      </c>
      <c r="N85" s="163" t="s">
        <v>361</v>
      </c>
      <c r="O85" s="118" t="s">
        <v>362</v>
      </c>
      <c r="P85" s="166">
        <v>44585</v>
      </c>
      <c r="Q85" s="166">
        <v>44627</v>
      </c>
      <c r="R85" s="167">
        <v>44871</v>
      </c>
      <c r="S85" s="224">
        <v>5000000</v>
      </c>
      <c r="T85" s="224">
        <v>15000000</v>
      </c>
      <c r="U85" s="163">
        <v>52389076</v>
      </c>
      <c r="V85" s="163" t="s">
        <v>363</v>
      </c>
      <c r="W85" s="192"/>
    </row>
    <row r="86" spans="1:23">
      <c r="A86" s="163">
        <v>891780111</v>
      </c>
      <c r="B86" s="118" t="s">
        <v>25</v>
      </c>
      <c r="C86" s="118" t="s">
        <v>93</v>
      </c>
      <c r="D86" s="118" t="s">
        <v>27</v>
      </c>
      <c r="E86" s="118" t="s">
        <v>364</v>
      </c>
      <c r="F86" s="118" t="s">
        <v>29</v>
      </c>
      <c r="G86" s="118" t="s">
        <v>30</v>
      </c>
      <c r="H86" s="118" t="s">
        <v>95</v>
      </c>
      <c r="I86" s="224">
        <v>27000000</v>
      </c>
      <c r="J86" s="71">
        <v>0</v>
      </c>
      <c r="K86" s="71">
        <v>0</v>
      </c>
      <c r="L86" s="71">
        <v>0</v>
      </c>
      <c r="M86" s="163">
        <v>1015442962</v>
      </c>
      <c r="N86" s="163" t="s">
        <v>365</v>
      </c>
      <c r="O86" s="118" t="s">
        <v>366</v>
      </c>
      <c r="P86" s="166">
        <v>44585</v>
      </c>
      <c r="Q86" s="166">
        <v>44586</v>
      </c>
      <c r="R86" s="167">
        <v>44766</v>
      </c>
      <c r="S86" s="224">
        <v>19050000</v>
      </c>
      <c r="T86" s="224">
        <v>7950000</v>
      </c>
      <c r="U86" s="163">
        <v>52389076</v>
      </c>
      <c r="V86" s="163" t="s">
        <v>334</v>
      </c>
      <c r="W86" s="192"/>
    </row>
    <row r="87" spans="1:23">
      <c r="A87" s="163">
        <v>891780111</v>
      </c>
      <c r="B87" s="118" t="s">
        <v>25</v>
      </c>
      <c r="C87" s="118" t="s">
        <v>93</v>
      </c>
      <c r="D87" s="118" t="s">
        <v>27</v>
      </c>
      <c r="E87" s="118" t="s">
        <v>367</v>
      </c>
      <c r="F87" s="118" t="s">
        <v>29</v>
      </c>
      <c r="G87" s="118" t="s">
        <v>30</v>
      </c>
      <c r="H87" s="118" t="s">
        <v>95</v>
      </c>
      <c r="I87" s="224">
        <v>2452596</v>
      </c>
      <c r="J87" s="71">
        <v>0</v>
      </c>
      <c r="K87" s="71">
        <v>0</v>
      </c>
      <c r="L87" s="71">
        <v>0</v>
      </c>
      <c r="M87" s="163">
        <v>1004501507</v>
      </c>
      <c r="N87" s="163" t="s">
        <v>368</v>
      </c>
      <c r="O87" s="118" t="s">
        <v>369</v>
      </c>
      <c r="P87" s="166">
        <v>44585</v>
      </c>
      <c r="Q87" s="166">
        <v>44593</v>
      </c>
      <c r="R87" s="167">
        <v>44620</v>
      </c>
      <c r="S87" s="224">
        <v>2452596</v>
      </c>
      <c r="T87" s="224">
        <v>0</v>
      </c>
      <c r="U87" s="163">
        <v>52705148</v>
      </c>
      <c r="V87" s="163" t="s">
        <v>370</v>
      </c>
      <c r="W87" s="192"/>
    </row>
    <row r="88" spans="1:23">
      <c r="A88" s="163">
        <v>891780111</v>
      </c>
      <c r="B88" s="118" t="s">
        <v>25</v>
      </c>
      <c r="C88" s="118" t="s">
        <v>93</v>
      </c>
      <c r="D88" s="118" t="s">
        <v>27</v>
      </c>
      <c r="E88" s="118" t="s">
        <v>371</v>
      </c>
      <c r="F88" s="118" t="s">
        <v>29</v>
      </c>
      <c r="G88" s="118" t="s">
        <v>30</v>
      </c>
      <c r="H88" s="118" t="s">
        <v>95</v>
      </c>
      <c r="I88" s="224">
        <v>41216540</v>
      </c>
      <c r="J88" s="71">
        <v>0</v>
      </c>
      <c r="K88" s="71">
        <v>0</v>
      </c>
      <c r="L88" s="71">
        <v>0</v>
      </c>
      <c r="M88" s="164">
        <v>1004501507</v>
      </c>
      <c r="N88" s="163" t="s">
        <v>368</v>
      </c>
      <c r="O88" s="118" t="s">
        <v>372</v>
      </c>
      <c r="P88" s="166">
        <v>44585</v>
      </c>
      <c r="Q88" s="166">
        <v>44593</v>
      </c>
      <c r="R88" s="167">
        <v>44925</v>
      </c>
      <c r="S88" s="224">
        <v>11240874</v>
      </c>
      <c r="T88" s="224">
        <v>29975666</v>
      </c>
      <c r="U88" s="163">
        <v>52705148</v>
      </c>
      <c r="V88" s="163" t="s">
        <v>370</v>
      </c>
      <c r="W88" s="192"/>
    </row>
    <row r="89" spans="1:23">
      <c r="A89" s="163">
        <v>891780111</v>
      </c>
      <c r="B89" s="118" t="s">
        <v>25</v>
      </c>
      <c r="C89" s="118" t="s">
        <v>93</v>
      </c>
      <c r="D89" s="118" t="s">
        <v>27</v>
      </c>
      <c r="E89" s="118" t="s">
        <v>373</v>
      </c>
      <c r="F89" s="118" t="s">
        <v>29</v>
      </c>
      <c r="G89" s="118" t="s">
        <v>30</v>
      </c>
      <c r="H89" s="118" t="s">
        <v>95</v>
      </c>
      <c r="I89" s="224">
        <v>8800000</v>
      </c>
      <c r="J89" s="224">
        <v>11000000</v>
      </c>
      <c r="K89" s="224">
        <v>2200000</v>
      </c>
      <c r="L89" s="71">
        <v>0</v>
      </c>
      <c r="M89" s="163">
        <v>1082983016</v>
      </c>
      <c r="N89" s="163" t="s">
        <v>374</v>
      </c>
      <c r="O89" s="118" t="s">
        <v>375</v>
      </c>
      <c r="P89" s="166">
        <v>44585</v>
      </c>
      <c r="Q89" s="166">
        <v>44593</v>
      </c>
      <c r="R89" s="167">
        <v>44742</v>
      </c>
      <c r="S89" s="224">
        <v>0</v>
      </c>
      <c r="T89" s="224">
        <v>11000000</v>
      </c>
      <c r="U89" s="163">
        <v>7633817</v>
      </c>
      <c r="V89" s="163" t="s">
        <v>376</v>
      </c>
      <c r="W89" s="192"/>
    </row>
    <row r="90" spans="1:23">
      <c r="A90" s="163">
        <v>891780111</v>
      </c>
      <c r="B90" s="118" t="s">
        <v>25</v>
      </c>
      <c r="C90" s="118" t="s">
        <v>93</v>
      </c>
      <c r="D90" s="118" t="s">
        <v>27</v>
      </c>
      <c r="E90" s="118" t="s">
        <v>377</v>
      </c>
      <c r="F90" s="118" t="s">
        <v>29</v>
      </c>
      <c r="G90" s="118" t="s">
        <v>30</v>
      </c>
      <c r="H90" s="118" t="s">
        <v>95</v>
      </c>
      <c r="I90" s="224">
        <v>13000000</v>
      </c>
      <c r="J90" s="71">
        <v>0</v>
      </c>
      <c r="K90" s="71">
        <v>0</v>
      </c>
      <c r="L90" s="71">
        <v>0</v>
      </c>
      <c r="M90" s="164">
        <v>1083023299</v>
      </c>
      <c r="N90" s="163" t="s">
        <v>378</v>
      </c>
      <c r="O90" s="118" t="s">
        <v>379</v>
      </c>
      <c r="P90" s="166">
        <v>44585</v>
      </c>
      <c r="Q90" s="166">
        <v>44593</v>
      </c>
      <c r="R90" s="167">
        <v>44742</v>
      </c>
      <c r="S90" s="224">
        <v>10400000</v>
      </c>
      <c r="T90" s="224">
        <v>2600000</v>
      </c>
      <c r="U90" s="163">
        <v>1082884010</v>
      </c>
      <c r="V90" s="163" t="s">
        <v>156</v>
      </c>
      <c r="W90" s="192"/>
    </row>
    <row r="91" spans="1:23">
      <c r="A91" s="163">
        <v>891780111</v>
      </c>
      <c r="B91" s="118" t="s">
        <v>25</v>
      </c>
      <c r="C91" s="118" t="s">
        <v>93</v>
      </c>
      <c r="D91" s="118" t="s">
        <v>27</v>
      </c>
      <c r="E91" s="118" t="s">
        <v>380</v>
      </c>
      <c r="F91" s="118" t="s">
        <v>29</v>
      </c>
      <c r="G91" s="118" t="s">
        <v>30</v>
      </c>
      <c r="H91" s="118" t="s">
        <v>95</v>
      </c>
      <c r="I91" s="224">
        <v>18000000</v>
      </c>
      <c r="J91" s="71">
        <v>0</v>
      </c>
      <c r="K91" s="71">
        <v>0</v>
      </c>
      <c r="L91" s="71">
        <v>0</v>
      </c>
      <c r="M91" s="164">
        <v>1082959164</v>
      </c>
      <c r="N91" s="163" t="s">
        <v>381</v>
      </c>
      <c r="O91" s="118" t="s">
        <v>382</v>
      </c>
      <c r="P91" s="166">
        <v>44586</v>
      </c>
      <c r="Q91" s="166">
        <v>44593</v>
      </c>
      <c r="R91" s="167">
        <v>44834</v>
      </c>
      <c r="S91" s="224">
        <v>6750000</v>
      </c>
      <c r="T91" s="224">
        <v>11250000</v>
      </c>
      <c r="U91" s="163">
        <v>365894</v>
      </c>
      <c r="V91" s="163" t="s">
        <v>383</v>
      </c>
      <c r="W91" s="192"/>
    </row>
    <row r="92" spans="1:23">
      <c r="A92" s="163">
        <v>891780111</v>
      </c>
      <c r="B92" s="118" t="s">
        <v>25</v>
      </c>
      <c r="C92" s="118" t="s">
        <v>93</v>
      </c>
      <c r="D92" s="118" t="s">
        <v>27</v>
      </c>
      <c r="E92" s="118" t="s">
        <v>384</v>
      </c>
      <c r="F92" s="118" t="s">
        <v>29</v>
      </c>
      <c r="G92" s="118" t="s">
        <v>30</v>
      </c>
      <c r="H92" s="118" t="s">
        <v>95</v>
      </c>
      <c r="I92" s="224">
        <v>12000000</v>
      </c>
      <c r="J92" s="71">
        <v>0</v>
      </c>
      <c r="K92" s="71">
        <v>0</v>
      </c>
      <c r="L92" s="71">
        <v>0</v>
      </c>
      <c r="M92" s="163">
        <v>1082948290</v>
      </c>
      <c r="N92" s="163" t="s">
        <v>385</v>
      </c>
      <c r="O92" s="118" t="s">
        <v>386</v>
      </c>
      <c r="P92" s="166">
        <v>44586</v>
      </c>
      <c r="Q92" s="166">
        <v>44593</v>
      </c>
      <c r="R92" s="167">
        <v>44712</v>
      </c>
      <c r="S92" s="224">
        <v>0</v>
      </c>
      <c r="T92" s="224">
        <v>12000000</v>
      </c>
      <c r="U92" s="163">
        <v>1013586423</v>
      </c>
      <c r="V92" s="163" t="s">
        <v>387</v>
      </c>
      <c r="W92" s="192"/>
    </row>
    <row r="93" spans="1:23">
      <c r="A93" s="163">
        <v>891780111</v>
      </c>
      <c r="B93" s="118" t="s">
        <v>25</v>
      </c>
      <c r="C93" s="118" t="s">
        <v>93</v>
      </c>
      <c r="D93" s="118" t="s">
        <v>27</v>
      </c>
      <c r="E93" s="118" t="s">
        <v>388</v>
      </c>
      <c r="F93" s="118" t="s">
        <v>29</v>
      </c>
      <c r="G93" s="118" t="s">
        <v>30</v>
      </c>
      <c r="H93" s="118" t="s">
        <v>95</v>
      </c>
      <c r="I93" s="224">
        <v>10000000</v>
      </c>
      <c r="J93" s="71">
        <v>0</v>
      </c>
      <c r="K93" s="71">
        <v>0</v>
      </c>
      <c r="L93" s="71">
        <v>0</v>
      </c>
      <c r="M93" s="164">
        <v>1083008085</v>
      </c>
      <c r="N93" s="163" t="s">
        <v>389</v>
      </c>
      <c r="O93" s="118" t="s">
        <v>390</v>
      </c>
      <c r="P93" s="166">
        <v>44586</v>
      </c>
      <c r="Q93" s="166">
        <v>44593</v>
      </c>
      <c r="R93" s="167">
        <v>44742</v>
      </c>
      <c r="S93" s="224">
        <v>6000000</v>
      </c>
      <c r="T93" s="224">
        <v>4000000</v>
      </c>
      <c r="U93" s="163">
        <v>40020566</v>
      </c>
      <c r="V93" s="163" t="s">
        <v>391</v>
      </c>
      <c r="W93" s="192"/>
    </row>
    <row r="94" spans="1:23">
      <c r="A94" s="163">
        <v>891780111</v>
      </c>
      <c r="B94" s="118" t="s">
        <v>25</v>
      </c>
      <c r="C94" s="118" t="s">
        <v>93</v>
      </c>
      <c r="D94" s="118" t="s">
        <v>27</v>
      </c>
      <c r="E94" s="118" t="s">
        <v>392</v>
      </c>
      <c r="F94" s="118" t="s">
        <v>29</v>
      </c>
      <c r="G94" s="118" t="s">
        <v>30</v>
      </c>
      <c r="H94" s="118" t="s">
        <v>95</v>
      </c>
      <c r="I94" s="224">
        <v>30000000</v>
      </c>
      <c r="J94" s="71">
        <v>0</v>
      </c>
      <c r="K94" s="71">
        <v>0</v>
      </c>
      <c r="L94" s="71">
        <v>0</v>
      </c>
      <c r="M94" s="164">
        <v>1104868779</v>
      </c>
      <c r="N94" s="163" t="s">
        <v>393</v>
      </c>
      <c r="O94" s="118" t="s">
        <v>394</v>
      </c>
      <c r="P94" s="166">
        <v>44586</v>
      </c>
      <c r="Q94" s="166">
        <v>44593</v>
      </c>
      <c r="R94" s="167">
        <v>44957</v>
      </c>
      <c r="S94" s="224">
        <v>7500000</v>
      </c>
      <c r="T94" s="224">
        <v>22500000</v>
      </c>
      <c r="U94" s="163">
        <v>84452442</v>
      </c>
      <c r="V94" s="163" t="s">
        <v>395</v>
      </c>
      <c r="W94" s="192"/>
    </row>
    <row r="95" spans="1:23">
      <c r="A95" s="163">
        <v>891780111</v>
      </c>
      <c r="B95" s="118" t="s">
        <v>25</v>
      </c>
      <c r="C95" s="118" t="s">
        <v>93</v>
      </c>
      <c r="D95" s="118" t="s">
        <v>27</v>
      </c>
      <c r="E95" s="118" t="s">
        <v>396</v>
      </c>
      <c r="F95" s="118" t="s">
        <v>29</v>
      </c>
      <c r="G95" s="118" t="s">
        <v>30</v>
      </c>
      <c r="H95" s="118" t="s">
        <v>95</v>
      </c>
      <c r="I95" s="224">
        <v>25546950</v>
      </c>
      <c r="J95" s="71">
        <v>0</v>
      </c>
      <c r="K95" s="71">
        <v>0</v>
      </c>
      <c r="L95" s="71">
        <v>0</v>
      </c>
      <c r="M95" s="164">
        <v>1083017290</v>
      </c>
      <c r="N95" s="163" t="s">
        <v>397</v>
      </c>
      <c r="O95" s="118" t="s">
        <v>398</v>
      </c>
      <c r="P95" s="166">
        <v>44586</v>
      </c>
      <c r="Q95" s="166">
        <v>44593</v>
      </c>
      <c r="R95" s="167">
        <v>44925</v>
      </c>
      <c r="S95" s="224">
        <v>6967350</v>
      </c>
      <c r="T95" s="224">
        <v>18579600</v>
      </c>
      <c r="U95" s="163">
        <v>52705148</v>
      </c>
      <c r="V95" s="163" t="s">
        <v>399</v>
      </c>
      <c r="W95" s="192"/>
    </row>
    <row r="96" spans="1:23">
      <c r="A96" s="163">
        <v>891780111</v>
      </c>
      <c r="B96" s="118" t="s">
        <v>25</v>
      </c>
      <c r="C96" s="118" t="s">
        <v>93</v>
      </c>
      <c r="D96" s="118" t="s">
        <v>27</v>
      </c>
      <c r="E96" s="118" t="s">
        <v>400</v>
      </c>
      <c r="F96" s="118" t="s">
        <v>29</v>
      </c>
      <c r="G96" s="118" t="s">
        <v>30</v>
      </c>
      <c r="H96" s="118" t="s">
        <v>95</v>
      </c>
      <c r="I96" s="224">
        <v>19056000</v>
      </c>
      <c r="J96" s="71">
        <v>0</v>
      </c>
      <c r="K96" s="71">
        <v>0</v>
      </c>
      <c r="L96" s="71">
        <v>0</v>
      </c>
      <c r="M96" s="164">
        <v>1017172871</v>
      </c>
      <c r="N96" s="163" t="s">
        <v>401</v>
      </c>
      <c r="O96" s="118" t="s">
        <v>402</v>
      </c>
      <c r="P96" s="166">
        <v>44586</v>
      </c>
      <c r="Q96" s="166">
        <v>44593</v>
      </c>
      <c r="R96" s="167">
        <v>44712</v>
      </c>
      <c r="S96" s="224">
        <v>14292000</v>
      </c>
      <c r="T96" s="224">
        <v>4764000</v>
      </c>
      <c r="U96" s="163">
        <v>52705148</v>
      </c>
      <c r="V96" s="163" t="s">
        <v>399</v>
      </c>
      <c r="W96" s="192"/>
    </row>
    <row r="97" spans="1:23">
      <c r="A97" s="163">
        <v>891780111</v>
      </c>
      <c r="B97" s="118" t="s">
        <v>25</v>
      </c>
      <c r="C97" s="118" t="s">
        <v>93</v>
      </c>
      <c r="D97" s="118" t="s">
        <v>27</v>
      </c>
      <c r="E97" s="118" t="s">
        <v>403</v>
      </c>
      <c r="F97" s="118" t="s">
        <v>29</v>
      </c>
      <c r="G97" s="118" t="s">
        <v>30</v>
      </c>
      <c r="H97" s="118" t="s">
        <v>95</v>
      </c>
      <c r="I97" s="224">
        <v>12500000</v>
      </c>
      <c r="J97" s="71">
        <v>0</v>
      </c>
      <c r="K97" s="71">
        <v>0</v>
      </c>
      <c r="L97" s="71">
        <v>0</v>
      </c>
      <c r="M97" s="164">
        <v>1082989734</v>
      </c>
      <c r="N97" s="163" t="s">
        <v>404</v>
      </c>
      <c r="O97" s="118" t="s">
        <v>405</v>
      </c>
      <c r="P97" s="166">
        <v>44586</v>
      </c>
      <c r="Q97" s="166">
        <v>44593</v>
      </c>
      <c r="R97" s="167">
        <v>44742</v>
      </c>
      <c r="S97" s="224">
        <v>10000000</v>
      </c>
      <c r="T97" s="224">
        <v>2500000</v>
      </c>
      <c r="U97" s="163">
        <v>72232860</v>
      </c>
      <c r="V97" s="163" t="s">
        <v>196</v>
      </c>
      <c r="W97" s="192"/>
    </row>
    <row r="98" spans="1:23">
      <c r="A98" s="163">
        <v>891780111</v>
      </c>
      <c r="B98" s="118" t="s">
        <v>25</v>
      </c>
      <c r="C98" s="118" t="s">
        <v>93</v>
      </c>
      <c r="D98" s="118" t="s">
        <v>27</v>
      </c>
      <c r="E98" s="118" t="s">
        <v>406</v>
      </c>
      <c r="F98" s="118" t="s">
        <v>29</v>
      </c>
      <c r="G98" s="118" t="s">
        <v>30</v>
      </c>
      <c r="H98" s="118" t="s">
        <v>95</v>
      </c>
      <c r="I98" s="224">
        <v>11700000</v>
      </c>
      <c r="J98" s="71">
        <v>0</v>
      </c>
      <c r="K98" s="71">
        <v>0</v>
      </c>
      <c r="L98" s="71">
        <v>0</v>
      </c>
      <c r="M98" s="164">
        <v>1082979078</v>
      </c>
      <c r="N98" s="163" t="s">
        <v>407</v>
      </c>
      <c r="O98" s="118" t="s">
        <v>408</v>
      </c>
      <c r="P98" s="166">
        <v>44586</v>
      </c>
      <c r="Q98" s="166">
        <v>44608</v>
      </c>
      <c r="R98" s="167">
        <v>44742</v>
      </c>
      <c r="S98" s="224">
        <v>9100000</v>
      </c>
      <c r="T98" s="224">
        <v>2600000</v>
      </c>
      <c r="U98" s="163">
        <v>57466781</v>
      </c>
      <c r="V98" s="163" t="s">
        <v>145</v>
      </c>
      <c r="W98" s="192"/>
    </row>
    <row r="99" spans="1:23">
      <c r="A99" s="163">
        <v>891780111</v>
      </c>
      <c r="B99" s="118" t="s">
        <v>25</v>
      </c>
      <c r="C99" s="118" t="s">
        <v>93</v>
      </c>
      <c r="D99" s="118" t="s">
        <v>27</v>
      </c>
      <c r="E99" s="118" t="s">
        <v>409</v>
      </c>
      <c r="F99" s="118" t="s">
        <v>29</v>
      </c>
      <c r="G99" s="118" t="s">
        <v>30</v>
      </c>
      <c r="H99" s="118" t="s">
        <v>95</v>
      </c>
      <c r="I99" s="224">
        <v>14000000</v>
      </c>
      <c r="J99" s="71">
        <v>0</v>
      </c>
      <c r="K99" s="71">
        <v>0</v>
      </c>
      <c r="L99" s="71">
        <v>0</v>
      </c>
      <c r="M99" s="164">
        <v>1082995408</v>
      </c>
      <c r="N99" s="163" t="s">
        <v>410</v>
      </c>
      <c r="O99" s="118" t="s">
        <v>411</v>
      </c>
      <c r="P99" s="166">
        <v>44586</v>
      </c>
      <c r="Q99" s="166">
        <v>44593</v>
      </c>
      <c r="R99" s="167">
        <v>44742</v>
      </c>
      <c r="S99" s="224">
        <v>11200000</v>
      </c>
      <c r="T99" s="224">
        <v>2800000</v>
      </c>
      <c r="U99" s="163">
        <v>1082884010</v>
      </c>
      <c r="V99" s="163" t="s">
        <v>156</v>
      </c>
      <c r="W99" s="192"/>
    </row>
    <row r="100" spans="1:23">
      <c r="A100" s="163">
        <v>891780111</v>
      </c>
      <c r="B100" s="118" t="s">
        <v>25</v>
      </c>
      <c r="C100" s="118" t="s">
        <v>93</v>
      </c>
      <c r="D100" s="118" t="s">
        <v>27</v>
      </c>
      <c r="E100" s="118" t="s">
        <v>412</v>
      </c>
      <c r="F100" s="118" t="s">
        <v>29</v>
      </c>
      <c r="G100" s="118" t="s">
        <v>30</v>
      </c>
      <c r="H100" s="118" t="s">
        <v>95</v>
      </c>
      <c r="I100" s="224">
        <v>17500000</v>
      </c>
      <c r="J100" s="71">
        <v>0</v>
      </c>
      <c r="K100" s="71">
        <v>0</v>
      </c>
      <c r="L100" s="224">
        <v>14000000</v>
      </c>
      <c r="M100" s="169">
        <v>1082886524</v>
      </c>
      <c r="N100" s="118" t="s">
        <v>413</v>
      </c>
      <c r="O100" s="118" t="s">
        <v>414</v>
      </c>
      <c r="P100" s="166">
        <v>44587</v>
      </c>
      <c r="Q100" s="166">
        <v>44593</v>
      </c>
      <c r="R100" s="167">
        <v>44619</v>
      </c>
      <c r="S100" s="224">
        <v>3500000</v>
      </c>
      <c r="T100" s="224">
        <v>0</v>
      </c>
      <c r="U100" s="163">
        <v>12548449</v>
      </c>
      <c r="V100" s="118" t="s">
        <v>173</v>
      </c>
      <c r="W100" s="192"/>
    </row>
    <row r="101" spans="1:23">
      <c r="A101" s="163">
        <v>891780111</v>
      </c>
      <c r="B101" s="118" t="s">
        <v>25</v>
      </c>
      <c r="C101" s="118" t="s">
        <v>93</v>
      </c>
      <c r="D101" s="118" t="s">
        <v>27</v>
      </c>
      <c r="E101" s="118" t="s">
        <v>415</v>
      </c>
      <c r="F101" s="118" t="s">
        <v>29</v>
      </c>
      <c r="G101" s="118" t="s">
        <v>30</v>
      </c>
      <c r="H101" s="118" t="s">
        <v>95</v>
      </c>
      <c r="I101" s="224">
        <v>14764135</v>
      </c>
      <c r="J101" s="71">
        <v>0</v>
      </c>
      <c r="K101" s="71">
        <v>0</v>
      </c>
      <c r="L101" s="71">
        <v>0</v>
      </c>
      <c r="M101" s="118">
        <v>1007350142</v>
      </c>
      <c r="N101" s="118" t="s">
        <v>416</v>
      </c>
      <c r="O101" s="118" t="s">
        <v>417</v>
      </c>
      <c r="P101" s="166">
        <v>44587</v>
      </c>
      <c r="Q101" s="166">
        <v>44589</v>
      </c>
      <c r="R101" s="167">
        <v>44769</v>
      </c>
      <c r="S101" s="224">
        <v>7382066</v>
      </c>
      <c r="T101" s="224">
        <v>7382069</v>
      </c>
      <c r="U101" s="163">
        <v>52389076</v>
      </c>
      <c r="V101" s="163" t="s">
        <v>418</v>
      </c>
      <c r="W101" s="192"/>
    </row>
    <row r="102" spans="1:23">
      <c r="A102" s="163">
        <v>891780111</v>
      </c>
      <c r="B102" s="118" t="s">
        <v>25</v>
      </c>
      <c r="C102" s="118" t="s">
        <v>93</v>
      </c>
      <c r="D102" s="118" t="s">
        <v>27</v>
      </c>
      <c r="E102" s="118" t="s">
        <v>419</v>
      </c>
      <c r="F102" s="118" t="s">
        <v>29</v>
      </c>
      <c r="G102" s="118" t="s">
        <v>30</v>
      </c>
      <c r="H102" s="118" t="s">
        <v>95</v>
      </c>
      <c r="I102" s="224">
        <v>4000000</v>
      </c>
      <c r="J102" s="71">
        <v>0</v>
      </c>
      <c r="K102" s="71">
        <v>0</v>
      </c>
      <c r="L102" s="71">
        <v>0</v>
      </c>
      <c r="M102" s="164">
        <v>84455146</v>
      </c>
      <c r="N102" s="163" t="s">
        <v>420</v>
      </c>
      <c r="O102" s="118" t="s">
        <v>421</v>
      </c>
      <c r="P102" s="166">
        <v>44587</v>
      </c>
      <c r="Q102" s="166">
        <v>44593</v>
      </c>
      <c r="R102" s="167">
        <v>44635</v>
      </c>
      <c r="S102" s="224">
        <v>4000000</v>
      </c>
      <c r="T102" s="224">
        <v>0</v>
      </c>
      <c r="U102" s="163">
        <v>394299</v>
      </c>
      <c r="V102" s="163" t="s">
        <v>422</v>
      </c>
      <c r="W102" s="192"/>
    </row>
    <row r="103" spans="1:23">
      <c r="A103" s="163">
        <v>891780111</v>
      </c>
      <c r="B103" s="118" t="s">
        <v>25</v>
      </c>
      <c r="C103" s="118" t="s">
        <v>93</v>
      </c>
      <c r="D103" s="118" t="s">
        <v>27</v>
      </c>
      <c r="E103" s="118" t="s">
        <v>423</v>
      </c>
      <c r="F103" s="118" t="s">
        <v>29</v>
      </c>
      <c r="G103" s="118" t="s">
        <v>30</v>
      </c>
      <c r="H103" s="118" t="s">
        <v>95</v>
      </c>
      <c r="I103" s="224">
        <v>2500000</v>
      </c>
      <c r="J103" s="71">
        <v>0</v>
      </c>
      <c r="K103" s="71">
        <v>0</v>
      </c>
      <c r="L103" s="71">
        <v>0</v>
      </c>
      <c r="M103" s="164">
        <v>1015432527</v>
      </c>
      <c r="N103" s="163" t="s">
        <v>424</v>
      </c>
      <c r="O103" s="118" t="s">
        <v>425</v>
      </c>
      <c r="P103" s="166">
        <v>44587</v>
      </c>
      <c r="Q103" s="166">
        <v>44621</v>
      </c>
      <c r="R103" s="167">
        <v>44651</v>
      </c>
      <c r="S103" s="224">
        <v>0</v>
      </c>
      <c r="T103" s="224">
        <v>2500000</v>
      </c>
      <c r="U103" s="163">
        <v>79738530</v>
      </c>
      <c r="V103" s="163" t="s">
        <v>180</v>
      </c>
      <c r="W103" s="192"/>
    </row>
    <row r="104" spans="1:23">
      <c r="A104" s="163">
        <v>891780111</v>
      </c>
      <c r="B104" s="118" t="s">
        <v>25</v>
      </c>
      <c r="C104" s="118" t="s">
        <v>93</v>
      </c>
      <c r="D104" s="118" t="s">
        <v>27</v>
      </c>
      <c r="E104" s="118" t="s">
        <v>426</v>
      </c>
      <c r="F104" s="118" t="s">
        <v>29</v>
      </c>
      <c r="G104" s="118" t="s">
        <v>30</v>
      </c>
      <c r="H104" s="118" t="s">
        <v>95</v>
      </c>
      <c r="I104" s="224">
        <v>24000000</v>
      </c>
      <c r="J104" s="71">
        <v>0</v>
      </c>
      <c r="K104" s="71">
        <v>0</v>
      </c>
      <c r="L104" s="71">
        <v>0</v>
      </c>
      <c r="M104" s="164">
        <v>1083004215</v>
      </c>
      <c r="N104" s="163" t="s">
        <v>427</v>
      </c>
      <c r="O104" s="118" t="s">
        <v>428</v>
      </c>
      <c r="P104" s="166">
        <v>44587</v>
      </c>
      <c r="Q104" s="166">
        <v>44593</v>
      </c>
      <c r="R104" s="167">
        <v>44957</v>
      </c>
      <c r="S104" s="224">
        <v>6000000</v>
      </c>
      <c r="T104" s="224">
        <v>18000000</v>
      </c>
      <c r="U104" s="163">
        <v>25274758</v>
      </c>
      <c r="V104" s="163" t="s">
        <v>429</v>
      </c>
      <c r="W104" s="192"/>
    </row>
    <row r="105" spans="1:23">
      <c r="A105" s="163">
        <v>891780111</v>
      </c>
      <c r="B105" s="118" t="s">
        <v>25</v>
      </c>
      <c r="C105" s="118" t="s">
        <v>93</v>
      </c>
      <c r="D105" s="118" t="s">
        <v>27</v>
      </c>
      <c r="E105" s="118" t="s">
        <v>430</v>
      </c>
      <c r="F105" s="118" t="s">
        <v>29</v>
      </c>
      <c r="G105" s="118" t="s">
        <v>30</v>
      </c>
      <c r="H105" s="118" t="s">
        <v>95</v>
      </c>
      <c r="I105" s="224">
        <v>2500000</v>
      </c>
      <c r="J105" s="71">
        <v>0</v>
      </c>
      <c r="K105" s="71">
        <v>0</v>
      </c>
      <c r="L105" s="71">
        <v>0</v>
      </c>
      <c r="M105" s="164">
        <v>1015432527</v>
      </c>
      <c r="N105" s="163" t="s">
        <v>424</v>
      </c>
      <c r="O105" s="118" t="s">
        <v>431</v>
      </c>
      <c r="P105" s="166">
        <v>44587</v>
      </c>
      <c r="Q105" s="166">
        <v>44621</v>
      </c>
      <c r="R105" s="167">
        <v>44651</v>
      </c>
      <c r="S105" s="224">
        <v>0</v>
      </c>
      <c r="T105" s="224">
        <v>2500000</v>
      </c>
      <c r="U105" s="163">
        <v>1013586423</v>
      </c>
      <c r="V105" s="163" t="s">
        <v>387</v>
      </c>
      <c r="W105" s="192"/>
    </row>
    <row r="106" spans="1:23">
      <c r="A106" s="163">
        <v>891780111</v>
      </c>
      <c r="B106" s="118" t="s">
        <v>25</v>
      </c>
      <c r="C106" s="118" t="s">
        <v>93</v>
      </c>
      <c r="D106" s="118" t="s">
        <v>27</v>
      </c>
      <c r="E106" s="118" t="s">
        <v>432</v>
      </c>
      <c r="F106" s="118" t="s">
        <v>29</v>
      </c>
      <c r="G106" s="118" t="s">
        <v>30</v>
      </c>
      <c r="H106" s="118" t="s">
        <v>95</v>
      </c>
      <c r="I106" s="224">
        <v>13500000</v>
      </c>
      <c r="J106" s="71">
        <v>0</v>
      </c>
      <c r="K106" s="71">
        <v>0</v>
      </c>
      <c r="L106" s="71">
        <v>0</v>
      </c>
      <c r="M106" s="164">
        <v>1045670369</v>
      </c>
      <c r="N106" s="163" t="s">
        <v>433</v>
      </c>
      <c r="O106" s="118" t="s">
        <v>434</v>
      </c>
      <c r="P106" s="166">
        <v>44587</v>
      </c>
      <c r="Q106" s="166">
        <v>44593</v>
      </c>
      <c r="R106" s="167">
        <v>44742</v>
      </c>
      <c r="S106" s="224">
        <v>0</v>
      </c>
      <c r="T106" s="224">
        <v>13500000</v>
      </c>
      <c r="U106" s="163">
        <v>85155183</v>
      </c>
      <c r="V106" s="163" t="s">
        <v>134</v>
      </c>
      <c r="W106" s="192"/>
    </row>
    <row r="107" spans="1:23">
      <c r="A107" s="163">
        <v>891780111</v>
      </c>
      <c r="B107" s="118" t="s">
        <v>25</v>
      </c>
      <c r="C107" s="118" t="s">
        <v>93</v>
      </c>
      <c r="D107" s="118" t="s">
        <v>27</v>
      </c>
      <c r="E107" s="118" t="s">
        <v>435</v>
      </c>
      <c r="F107" s="118" t="s">
        <v>29</v>
      </c>
      <c r="G107" s="118" t="s">
        <v>30</v>
      </c>
      <c r="H107" s="118" t="s">
        <v>95</v>
      </c>
      <c r="I107" s="224">
        <v>6000000</v>
      </c>
      <c r="J107" s="71">
        <v>0</v>
      </c>
      <c r="K107" s="71">
        <v>0</v>
      </c>
      <c r="L107" s="71">
        <v>0</v>
      </c>
      <c r="M107" s="164">
        <v>66822892</v>
      </c>
      <c r="N107" s="163" t="s">
        <v>436</v>
      </c>
      <c r="O107" s="118" t="s">
        <v>437</v>
      </c>
      <c r="P107" s="166">
        <v>44587</v>
      </c>
      <c r="Q107" s="166">
        <v>44593</v>
      </c>
      <c r="R107" s="167">
        <v>44651</v>
      </c>
      <c r="S107" s="224">
        <v>6000000</v>
      </c>
      <c r="T107" s="224">
        <v>0</v>
      </c>
      <c r="U107" s="163">
        <v>394299</v>
      </c>
      <c r="V107" s="163" t="s">
        <v>422</v>
      </c>
      <c r="W107" s="192"/>
    </row>
    <row r="108" spans="1:23">
      <c r="A108" s="163">
        <v>891780111</v>
      </c>
      <c r="B108" s="118" t="s">
        <v>25</v>
      </c>
      <c r="C108" s="118" t="s">
        <v>93</v>
      </c>
      <c r="D108" s="118" t="s">
        <v>27</v>
      </c>
      <c r="E108" s="118" t="s">
        <v>438</v>
      </c>
      <c r="F108" s="118" t="s">
        <v>29</v>
      </c>
      <c r="G108" s="118" t="s">
        <v>30</v>
      </c>
      <c r="H108" s="118" t="s">
        <v>95</v>
      </c>
      <c r="I108" s="224">
        <v>6000000</v>
      </c>
      <c r="J108" s="71">
        <v>0</v>
      </c>
      <c r="K108" s="71">
        <v>0</v>
      </c>
      <c r="L108" s="71">
        <v>0</v>
      </c>
      <c r="M108" s="164">
        <v>18008594</v>
      </c>
      <c r="N108" s="163" t="s">
        <v>439</v>
      </c>
      <c r="O108" s="118" t="s">
        <v>440</v>
      </c>
      <c r="P108" s="166">
        <v>44587</v>
      </c>
      <c r="Q108" s="166">
        <v>44593</v>
      </c>
      <c r="R108" s="167">
        <v>44651</v>
      </c>
      <c r="S108" s="224">
        <v>6000000</v>
      </c>
      <c r="T108" s="224">
        <v>0</v>
      </c>
      <c r="U108" s="163">
        <v>394299</v>
      </c>
      <c r="V108" s="163" t="s">
        <v>422</v>
      </c>
      <c r="W108" s="192"/>
    </row>
    <row r="109" spans="1:23">
      <c r="A109" s="163">
        <v>891780111</v>
      </c>
      <c r="B109" s="118" t="s">
        <v>25</v>
      </c>
      <c r="C109" s="118" t="s">
        <v>93</v>
      </c>
      <c r="D109" s="118" t="s">
        <v>27</v>
      </c>
      <c r="E109" s="118" t="s">
        <v>441</v>
      </c>
      <c r="F109" s="118" t="s">
        <v>29</v>
      </c>
      <c r="G109" s="118" t="s">
        <v>30</v>
      </c>
      <c r="H109" s="118" t="s">
        <v>95</v>
      </c>
      <c r="I109" s="224">
        <v>3500000</v>
      </c>
      <c r="J109" s="71">
        <v>0</v>
      </c>
      <c r="K109" s="71">
        <v>0</v>
      </c>
      <c r="L109" s="71">
        <v>0</v>
      </c>
      <c r="M109" s="164">
        <v>7144737</v>
      </c>
      <c r="N109" s="163" t="s">
        <v>442</v>
      </c>
      <c r="O109" s="118" t="s">
        <v>443</v>
      </c>
      <c r="P109" s="166">
        <v>44587</v>
      </c>
      <c r="Q109" s="166">
        <v>44593</v>
      </c>
      <c r="R109" s="167">
        <v>44620</v>
      </c>
      <c r="S109" s="224">
        <v>3500000</v>
      </c>
      <c r="T109" s="224">
        <v>0</v>
      </c>
      <c r="U109" s="163">
        <v>85472020</v>
      </c>
      <c r="V109" s="163" t="s">
        <v>300</v>
      </c>
      <c r="W109" s="192"/>
    </row>
    <row r="110" spans="1:23">
      <c r="A110" s="163">
        <v>891780111</v>
      </c>
      <c r="B110" s="118" t="s">
        <v>25</v>
      </c>
      <c r="C110" s="118" t="s">
        <v>93</v>
      </c>
      <c r="D110" s="118" t="s">
        <v>27</v>
      </c>
      <c r="E110" s="118" t="s">
        <v>444</v>
      </c>
      <c r="F110" s="118" t="s">
        <v>29</v>
      </c>
      <c r="G110" s="118" t="s">
        <v>30</v>
      </c>
      <c r="H110" s="118" t="s">
        <v>95</v>
      </c>
      <c r="I110" s="224">
        <v>2200000</v>
      </c>
      <c r="J110" s="71">
        <v>0</v>
      </c>
      <c r="K110" s="71">
        <v>0</v>
      </c>
      <c r="L110" s="71">
        <v>0</v>
      </c>
      <c r="M110" s="164">
        <v>1124006778</v>
      </c>
      <c r="N110" s="163" t="s">
        <v>254</v>
      </c>
      <c r="O110" s="118" t="s">
        <v>445</v>
      </c>
      <c r="P110" s="166">
        <v>44588</v>
      </c>
      <c r="Q110" s="166">
        <v>44682</v>
      </c>
      <c r="R110" s="167">
        <v>44701</v>
      </c>
      <c r="S110" s="224">
        <v>2200000</v>
      </c>
      <c r="T110" s="224">
        <v>0</v>
      </c>
      <c r="U110" s="163">
        <v>40039797</v>
      </c>
      <c r="V110" s="163" t="s">
        <v>446</v>
      </c>
      <c r="W110" s="192"/>
    </row>
    <row r="111" spans="1:23">
      <c r="A111" s="163">
        <v>891780111</v>
      </c>
      <c r="B111" s="118" t="s">
        <v>25</v>
      </c>
      <c r="C111" s="118" t="s">
        <v>93</v>
      </c>
      <c r="D111" s="118" t="s">
        <v>27</v>
      </c>
      <c r="E111" s="118" t="s">
        <v>447</v>
      </c>
      <c r="F111" s="118" t="s">
        <v>29</v>
      </c>
      <c r="G111" s="118" t="s">
        <v>30</v>
      </c>
      <c r="H111" s="118" t="s">
        <v>95</v>
      </c>
      <c r="I111" s="224">
        <v>8000000</v>
      </c>
      <c r="J111" s="71">
        <v>0</v>
      </c>
      <c r="K111" s="71">
        <v>0</v>
      </c>
      <c r="L111" s="71">
        <v>0</v>
      </c>
      <c r="M111" s="164">
        <v>1083025711</v>
      </c>
      <c r="N111" s="163" t="s">
        <v>448</v>
      </c>
      <c r="O111" s="118" t="s">
        <v>449</v>
      </c>
      <c r="P111" s="166">
        <v>44588</v>
      </c>
      <c r="Q111" s="166">
        <v>44593</v>
      </c>
      <c r="R111" s="167">
        <v>44712</v>
      </c>
      <c r="S111" s="224">
        <v>0</v>
      </c>
      <c r="T111" s="224">
        <v>8000000</v>
      </c>
      <c r="U111" s="163">
        <v>7601124</v>
      </c>
      <c r="V111" s="163" t="s">
        <v>450</v>
      </c>
      <c r="W111" s="192"/>
    </row>
    <row r="112" spans="1:23">
      <c r="A112" s="163">
        <v>891780111</v>
      </c>
      <c r="B112" s="118" t="s">
        <v>25</v>
      </c>
      <c r="C112" s="118" t="s">
        <v>93</v>
      </c>
      <c r="D112" s="118" t="s">
        <v>27</v>
      </c>
      <c r="E112" s="118" t="s">
        <v>451</v>
      </c>
      <c r="F112" s="118" t="s">
        <v>29</v>
      </c>
      <c r="G112" s="118" t="s">
        <v>30</v>
      </c>
      <c r="H112" s="118" t="s">
        <v>95</v>
      </c>
      <c r="I112" s="224">
        <v>17196578</v>
      </c>
      <c r="J112" s="71">
        <v>0</v>
      </c>
      <c r="K112" s="71">
        <v>0</v>
      </c>
      <c r="L112" s="71">
        <v>0</v>
      </c>
      <c r="M112" s="164">
        <v>1083011152</v>
      </c>
      <c r="N112" s="163" t="s">
        <v>452</v>
      </c>
      <c r="O112" s="118" t="s">
        <v>453</v>
      </c>
      <c r="P112" s="166">
        <v>44588</v>
      </c>
      <c r="Q112" s="166">
        <v>44593</v>
      </c>
      <c r="R112" s="167">
        <v>44804</v>
      </c>
      <c r="S112" s="224">
        <v>7369962</v>
      </c>
      <c r="T112" s="224">
        <v>9826616</v>
      </c>
      <c r="U112" s="163">
        <v>26202588</v>
      </c>
      <c r="V112" s="163" t="s">
        <v>454</v>
      </c>
      <c r="W112" s="192"/>
    </row>
    <row r="113" spans="1:23">
      <c r="A113" s="163">
        <v>891780111</v>
      </c>
      <c r="B113" s="118" t="s">
        <v>25</v>
      </c>
      <c r="C113" s="118" t="s">
        <v>93</v>
      </c>
      <c r="D113" s="118" t="s">
        <v>27</v>
      </c>
      <c r="E113" s="118" t="s">
        <v>455</v>
      </c>
      <c r="F113" s="118" t="s">
        <v>29</v>
      </c>
      <c r="G113" s="118" t="s">
        <v>30</v>
      </c>
      <c r="H113" s="118" t="s">
        <v>95</v>
      </c>
      <c r="I113" s="224">
        <v>3260000</v>
      </c>
      <c r="J113" s="71">
        <v>0</v>
      </c>
      <c r="K113" s="71">
        <v>0</v>
      </c>
      <c r="L113" s="71">
        <v>0</v>
      </c>
      <c r="M113" s="118">
        <v>57465923</v>
      </c>
      <c r="N113" s="118" t="s">
        <v>456</v>
      </c>
      <c r="O113" s="118" t="s">
        <v>457</v>
      </c>
      <c r="P113" s="166">
        <v>44588</v>
      </c>
      <c r="Q113" s="166">
        <v>44613</v>
      </c>
      <c r="R113" s="167">
        <v>44640</v>
      </c>
      <c r="S113" s="224">
        <v>3260000</v>
      </c>
      <c r="T113" s="224">
        <v>0</v>
      </c>
      <c r="U113" s="163">
        <v>52228362</v>
      </c>
      <c r="V113" s="163" t="s">
        <v>458</v>
      </c>
      <c r="W113" s="192"/>
    </row>
    <row r="114" spans="1:23">
      <c r="A114" s="163">
        <v>891780111</v>
      </c>
      <c r="B114" s="118" t="s">
        <v>25</v>
      </c>
      <c r="C114" s="118" t="s">
        <v>93</v>
      </c>
      <c r="D114" s="118" t="s">
        <v>27</v>
      </c>
      <c r="E114" s="118" t="s">
        <v>459</v>
      </c>
      <c r="F114" s="118" t="s">
        <v>29</v>
      </c>
      <c r="G114" s="118" t="s">
        <v>30</v>
      </c>
      <c r="H114" s="118" t="s">
        <v>95</v>
      </c>
      <c r="I114" s="224">
        <v>1800000</v>
      </c>
      <c r="J114" s="71">
        <v>0</v>
      </c>
      <c r="K114" s="71">
        <v>0</v>
      </c>
      <c r="L114" s="71">
        <v>0</v>
      </c>
      <c r="M114" s="164">
        <v>85154029</v>
      </c>
      <c r="N114" s="163" t="s">
        <v>460</v>
      </c>
      <c r="O114" s="118" t="s">
        <v>461</v>
      </c>
      <c r="P114" s="166">
        <v>44588</v>
      </c>
      <c r="Q114" s="166">
        <v>44593</v>
      </c>
      <c r="R114" s="167">
        <v>44620</v>
      </c>
      <c r="S114" s="224">
        <v>0</v>
      </c>
      <c r="T114" s="224">
        <v>1800000</v>
      </c>
      <c r="U114" s="163">
        <v>84452442</v>
      </c>
      <c r="V114" s="163" t="s">
        <v>395</v>
      </c>
      <c r="W114" s="192"/>
    </row>
    <row r="115" spans="1:23">
      <c r="A115" s="163">
        <v>891780111</v>
      </c>
      <c r="B115" s="118" t="s">
        <v>25</v>
      </c>
      <c r="C115" s="118" t="s">
        <v>93</v>
      </c>
      <c r="D115" s="118" t="s">
        <v>27</v>
      </c>
      <c r="E115" s="118" t="s">
        <v>462</v>
      </c>
      <c r="F115" s="118" t="s">
        <v>29</v>
      </c>
      <c r="G115" s="118" t="s">
        <v>30</v>
      </c>
      <c r="H115" s="118" t="s">
        <v>95</v>
      </c>
      <c r="I115" s="224">
        <v>3400000</v>
      </c>
      <c r="J115" s="71">
        <v>0</v>
      </c>
      <c r="K115" s="71">
        <v>0</v>
      </c>
      <c r="L115" s="71">
        <v>0</v>
      </c>
      <c r="M115" s="164">
        <v>1123635181</v>
      </c>
      <c r="N115" s="163" t="s">
        <v>463</v>
      </c>
      <c r="O115" s="118" t="s">
        <v>464</v>
      </c>
      <c r="P115" s="166">
        <v>44588</v>
      </c>
      <c r="Q115" s="166">
        <v>44593</v>
      </c>
      <c r="R115" s="167">
        <v>44651</v>
      </c>
      <c r="S115" s="224">
        <v>3400000</v>
      </c>
      <c r="T115" s="224">
        <v>0</v>
      </c>
      <c r="U115" s="163">
        <v>84452442</v>
      </c>
      <c r="V115" s="163" t="s">
        <v>395</v>
      </c>
      <c r="W115" s="192"/>
    </row>
    <row r="116" spans="1:23">
      <c r="A116" s="163">
        <v>891780111</v>
      </c>
      <c r="B116" s="118" t="s">
        <v>25</v>
      </c>
      <c r="C116" s="118" t="s">
        <v>93</v>
      </c>
      <c r="D116" s="118" t="s">
        <v>27</v>
      </c>
      <c r="E116" s="118" t="s">
        <v>465</v>
      </c>
      <c r="F116" s="118" t="s">
        <v>29</v>
      </c>
      <c r="G116" s="118" t="s">
        <v>30</v>
      </c>
      <c r="H116" s="118" t="s">
        <v>95</v>
      </c>
      <c r="I116" s="224">
        <v>40800000</v>
      </c>
      <c r="J116" s="71">
        <v>0</v>
      </c>
      <c r="K116" s="71">
        <v>0</v>
      </c>
      <c r="L116" s="71">
        <v>0</v>
      </c>
      <c r="M116" s="164">
        <v>1104429269</v>
      </c>
      <c r="N116" s="163" t="s">
        <v>361</v>
      </c>
      <c r="O116" s="118" t="s">
        <v>466</v>
      </c>
      <c r="P116" s="166">
        <v>44588</v>
      </c>
      <c r="Q116" s="166">
        <v>44593</v>
      </c>
      <c r="R116" s="167">
        <v>44957</v>
      </c>
      <c r="S116" s="224">
        <v>10200000</v>
      </c>
      <c r="T116" s="224">
        <v>30600000</v>
      </c>
      <c r="U116" s="163">
        <v>84452442</v>
      </c>
      <c r="V116" s="163" t="s">
        <v>395</v>
      </c>
      <c r="W116" s="192"/>
    </row>
    <row r="117" spans="1:23">
      <c r="A117" s="163">
        <v>891780111</v>
      </c>
      <c r="B117" s="118" t="s">
        <v>25</v>
      </c>
      <c r="C117" s="118" t="s">
        <v>93</v>
      </c>
      <c r="D117" s="118" t="s">
        <v>27</v>
      </c>
      <c r="E117" s="118" t="s">
        <v>467</v>
      </c>
      <c r="F117" s="118" t="s">
        <v>29</v>
      </c>
      <c r="G117" s="118" t="s">
        <v>30</v>
      </c>
      <c r="H117" s="118" t="s">
        <v>95</v>
      </c>
      <c r="I117" s="224">
        <v>3167000</v>
      </c>
      <c r="J117" s="71">
        <v>0</v>
      </c>
      <c r="K117" s="71">
        <v>0</v>
      </c>
      <c r="L117" s="71">
        <v>0</v>
      </c>
      <c r="M117" s="164">
        <v>1102838856</v>
      </c>
      <c r="N117" s="163" t="s">
        <v>468</v>
      </c>
      <c r="O117" s="118" t="s">
        <v>469</v>
      </c>
      <c r="P117" s="166">
        <v>44588</v>
      </c>
      <c r="Q117" s="166">
        <v>44593</v>
      </c>
      <c r="R117" s="167">
        <v>44620</v>
      </c>
      <c r="S117" s="224">
        <v>3167000</v>
      </c>
      <c r="T117" s="224">
        <v>0</v>
      </c>
      <c r="U117" s="163">
        <v>85477077</v>
      </c>
      <c r="V117" s="163" t="s">
        <v>470</v>
      </c>
      <c r="W117" s="192"/>
    </row>
    <row r="118" spans="1:23">
      <c r="A118" s="163">
        <v>891780111</v>
      </c>
      <c r="B118" s="118" t="s">
        <v>25</v>
      </c>
      <c r="C118" s="118" t="s">
        <v>93</v>
      </c>
      <c r="D118" s="118" t="s">
        <v>27</v>
      </c>
      <c r="E118" s="118" t="s">
        <v>471</v>
      </c>
      <c r="F118" s="118" t="s">
        <v>29</v>
      </c>
      <c r="G118" s="118" t="s">
        <v>30</v>
      </c>
      <c r="H118" s="118" t="s">
        <v>95</v>
      </c>
      <c r="I118" s="224">
        <v>27500000</v>
      </c>
      <c r="J118" s="71">
        <v>0</v>
      </c>
      <c r="K118" s="71">
        <v>0</v>
      </c>
      <c r="L118" s="71">
        <v>0</v>
      </c>
      <c r="M118" s="164">
        <v>1082968727</v>
      </c>
      <c r="N118" s="163" t="s">
        <v>472</v>
      </c>
      <c r="O118" s="118" t="s">
        <v>473</v>
      </c>
      <c r="P118" s="166">
        <v>44588</v>
      </c>
      <c r="Q118" s="166">
        <v>44597</v>
      </c>
      <c r="R118" s="167">
        <v>44925</v>
      </c>
      <c r="S118" s="224">
        <v>2500000</v>
      </c>
      <c r="T118" s="224">
        <v>25000000</v>
      </c>
      <c r="U118" s="163">
        <v>19285288</v>
      </c>
      <c r="V118" s="163" t="s">
        <v>474</v>
      </c>
      <c r="W118" s="192"/>
    </row>
    <row r="119" spans="1:23">
      <c r="A119" s="163">
        <v>891780111</v>
      </c>
      <c r="B119" s="118" t="s">
        <v>25</v>
      </c>
      <c r="C119" s="118" t="s">
        <v>93</v>
      </c>
      <c r="D119" s="118" t="s">
        <v>27</v>
      </c>
      <c r="E119" s="118" t="s">
        <v>475</v>
      </c>
      <c r="F119" s="118" t="s">
        <v>29</v>
      </c>
      <c r="G119" s="118" t="s">
        <v>30</v>
      </c>
      <c r="H119" s="118" t="s">
        <v>95</v>
      </c>
      <c r="I119" s="224">
        <v>49517810</v>
      </c>
      <c r="J119" s="71">
        <v>0</v>
      </c>
      <c r="K119" s="71">
        <v>0</v>
      </c>
      <c r="L119" s="71">
        <v>0</v>
      </c>
      <c r="M119" s="164">
        <v>1083029014</v>
      </c>
      <c r="N119" s="163" t="s">
        <v>476</v>
      </c>
      <c r="O119" s="118" t="s">
        <v>477</v>
      </c>
      <c r="P119" s="166">
        <v>44589</v>
      </c>
      <c r="Q119" s="166">
        <v>44593</v>
      </c>
      <c r="R119" s="167">
        <v>44925</v>
      </c>
      <c r="S119" s="224">
        <v>13504857</v>
      </c>
      <c r="T119" s="224">
        <v>36012953</v>
      </c>
      <c r="U119" s="163">
        <v>52705148</v>
      </c>
      <c r="V119" s="163" t="s">
        <v>399</v>
      </c>
      <c r="W119" s="192"/>
    </row>
    <row r="120" spans="1:23">
      <c r="A120" s="163">
        <v>891780111</v>
      </c>
      <c r="B120" s="118" t="s">
        <v>25</v>
      </c>
      <c r="C120" s="118" t="s">
        <v>93</v>
      </c>
      <c r="D120" s="118" t="s">
        <v>27</v>
      </c>
      <c r="E120" s="118" t="s">
        <v>478</v>
      </c>
      <c r="F120" s="118" t="s">
        <v>29</v>
      </c>
      <c r="G120" s="118" t="s">
        <v>30</v>
      </c>
      <c r="H120" s="118" t="s">
        <v>95</v>
      </c>
      <c r="I120" s="224">
        <v>12000000</v>
      </c>
      <c r="J120" s="71">
        <v>0</v>
      </c>
      <c r="K120" s="71">
        <v>0</v>
      </c>
      <c r="L120" s="71">
        <v>0</v>
      </c>
      <c r="M120" s="164">
        <v>1010215440</v>
      </c>
      <c r="N120" s="163" t="s">
        <v>479</v>
      </c>
      <c r="O120" s="118" t="s">
        <v>480</v>
      </c>
      <c r="P120" s="166">
        <v>44589</v>
      </c>
      <c r="Q120" s="166">
        <v>44593</v>
      </c>
      <c r="R120" s="167">
        <v>44712</v>
      </c>
      <c r="S120" s="224">
        <v>0</v>
      </c>
      <c r="T120" s="224">
        <v>12000000</v>
      </c>
      <c r="U120" s="163">
        <v>79738530</v>
      </c>
      <c r="V120" s="163" t="s">
        <v>180</v>
      </c>
      <c r="W120" s="192"/>
    </row>
    <row r="121" spans="1:23">
      <c r="A121" s="163">
        <v>891780111</v>
      </c>
      <c r="B121" s="118" t="s">
        <v>25</v>
      </c>
      <c r="C121" s="118" t="s">
        <v>93</v>
      </c>
      <c r="D121" s="118" t="s">
        <v>27</v>
      </c>
      <c r="E121" s="118" t="s">
        <v>481</v>
      </c>
      <c r="F121" s="118" t="s">
        <v>29</v>
      </c>
      <c r="G121" s="118" t="s">
        <v>30</v>
      </c>
      <c r="H121" s="118" t="s">
        <v>95</v>
      </c>
      <c r="I121" s="224">
        <v>10710000</v>
      </c>
      <c r="J121" s="71">
        <v>0</v>
      </c>
      <c r="K121" s="71">
        <v>0</v>
      </c>
      <c r="L121" s="71">
        <v>0</v>
      </c>
      <c r="M121" s="164" t="s">
        <v>482</v>
      </c>
      <c r="N121" s="163" t="s">
        <v>483</v>
      </c>
      <c r="O121" s="118" t="s">
        <v>484</v>
      </c>
      <c r="P121" s="166">
        <v>44589</v>
      </c>
      <c r="Q121" s="166">
        <v>44613</v>
      </c>
      <c r="R121" s="167">
        <v>44680</v>
      </c>
      <c r="S121" s="224">
        <v>0</v>
      </c>
      <c r="T121" s="224">
        <v>10710000</v>
      </c>
      <c r="U121" s="163">
        <v>12548449</v>
      </c>
      <c r="V121" s="163" t="s">
        <v>355</v>
      </c>
      <c r="W121" s="192"/>
    </row>
    <row r="122" spans="1:23">
      <c r="A122" s="163">
        <v>891780111</v>
      </c>
      <c r="B122" s="118" t="s">
        <v>25</v>
      </c>
      <c r="C122" s="118" t="s">
        <v>93</v>
      </c>
      <c r="D122" s="118" t="s">
        <v>27</v>
      </c>
      <c r="E122" s="118" t="s">
        <v>485</v>
      </c>
      <c r="F122" s="118" t="s">
        <v>29</v>
      </c>
      <c r="G122" s="118" t="s">
        <v>30</v>
      </c>
      <c r="H122" s="118" t="s">
        <v>95</v>
      </c>
      <c r="I122" s="224">
        <v>7000000</v>
      </c>
      <c r="J122" s="71">
        <v>0</v>
      </c>
      <c r="K122" s="71">
        <v>0</v>
      </c>
      <c r="L122" s="71">
        <v>0</v>
      </c>
      <c r="M122" s="164">
        <v>900864648</v>
      </c>
      <c r="N122" s="163" t="s">
        <v>486</v>
      </c>
      <c r="O122" s="118" t="s">
        <v>487</v>
      </c>
      <c r="P122" s="166">
        <v>44589</v>
      </c>
      <c r="Q122" s="166">
        <v>44589</v>
      </c>
      <c r="R122" s="167">
        <v>44619</v>
      </c>
      <c r="S122" s="224">
        <v>0</v>
      </c>
      <c r="T122" s="224">
        <v>7000000</v>
      </c>
      <c r="U122" s="163">
        <v>7601124</v>
      </c>
      <c r="V122" s="163" t="s">
        <v>450</v>
      </c>
      <c r="W122" s="192"/>
    </row>
    <row r="123" spans="1:23">
      <c r="A123" s="163">
        <v>891780111</v>
      </c>
      <c r="B123" s="118" t="s">
        <v>25</v>
      </c>
      <c r="C123" s="118" t="s">
        <v>93</v>
      </c>
      <c r="D123" s="118" t="s">
        <v>27</v>
      </c>
      <c r="E123" s="118" t="s">
        <v>488</v>
      </c>
      <c r="F123" s="118" t="s">
        <v>29</v>
      </c>
      <c r="G123" s="118" t="s">
        <v>30</v>
      </c>
      <c r="H123" s="118" t="s">
        <v>95</v>
      </c>
      <c r="I123" s="224">
        <v>3180000</v>
      </c>
      <c r="J123" s="71">
        <v>0</v>
      </c>
      <c r="K123" s="71">
        <v>0</v>
      </c>
      <c r="L123" s="71">
        <v>0</v>
      </c>
      <c r="M123" s="164">
        <v>84455300</v>
      </c>
      <c r="N123" s="170" t="s">
        <v>489</v>
      </c>
      <c r="O123" s="118" t="s">
        <v>490</v>
      </c>
      <c r="P123" s="166">
        <v>44589</v>
      </c>
      <c r="Q123" s="166">
        <v>44593</v>
      </c>
      <c r="R123" s="167">
        <v>44620</v>
      </c>
      <c r="S123" s="224">
        <v>0</v>
      </c>
      <c r="T123" s="224">
        <v>3180000</v>
      </c>
      <c r="U123" s="163">
        <v>25274758</v>
      </c>
      <c r="V123" s="163" t="s">
        <v>491</v>
      </c>
      <c r="W123" s="192"/>
    </row>
    <row r="124" spans="1:23">
      <c r="A124" s="163">
        <v>891780111</v>
      </c>
      <c r="B124" s="118" t="s">
        <v>25</v>
      </c>
      <c r="C124" s="118" t="s">
        <v>93</v>
      </c>
      <c r="D124" s="118" t="s">
        <v>27</v>
      </c>
      <c r="E124" s="118" t="s">
        <v>492</v>
      </c>
      <c r="F124" s="118" t="s">
        <v>29</v>
      </c>
      <c r="G124" s="118" t="s">
        <v>30</v>
      </c>
      <c r="H124" s="118" t="s">
        <v>95</v>
      </c>
      <c r="I124" s="224">
        <v>12500000</v>
      </c>
      <c r="J124" s="71">
        <v>0</v>
      </c>
      <c r="K124" s="71">
        <v>0</v>
      </c>
      <c r="L124" s="71">
        <v>0</v>
      </c>
      <c r="M124" s="164">
        <v>1140863901</v>
      </c>
      <c r="N124" s="163" t="s">
        <v>493</v>
      </c>
      <c r="O124" s="118" t="s">
        <v>494</v>
      </c>
      <c r="P124" s="166">
        <v>44589</v>
      </c>
      <c r="Q124" s="166">
        <v>44593</v>
      </c>
      <c r="R124" s="167">
        <v>44742</v>
      </c>
      <c r="S124" s="224">
        <v>10000000</v>
      </c>
      <c r="T124" s="224">
        <v>2500000</v>
      </c>
      <c r="U124" s="163">
        <v>85155183</v>
      </c>
      <c r="V124" s="163" t="s">
        <v>134</v>
      </c>
      <c r="W124" s="192"/>
    </row>
    <row r="125" spans="1:23">
      <c r="A125" s="163">
        <v>891780111</v>
      </c>
      <c r="B125" s="118" t="s">
        <v>25</v>
      </c>
      <c r="C125" s="118" t="s">
        <v>93</v>
      </c>
      <c r="D125" s="118" t="s">
        <v>27</v>
      </c>
      <c r="E125" s="118" t="s">
        <v>495</v>
      </c>
      <c r="F125" s="118" t="s">
        <v>29</v>
      </c>
      <c r="G125" s="118" t="s">
        <v>30</v>
      </c>
      <c r="H125" s="118" t="s">
        <v>95</v>
      </c>
      <c r="I125" s="224">
        <v>3059257.73</v>
      </c>
      <c r="J125" s="71">
        <v>0</v>
      </c>
      <c r="K125" s="71">
        <v>0</v>
      </c>
      <c r="L125" s="71">
        <v>0</v>
      </c>
      <c r="M125" s="118">
        <v>1082976788</v>
      </c>
      <c r="N125" s="118" t="s">
        <v>211</v>
      </c>
      <c r="O125" s="118" t="s">
        <v>496</v>
      </c>
      <c r="P125" s="166">
        <v>44589</v>
      </c>
      <c r="Q125" s="166">
        <v>44593</v>
      </c>
      <c r="R125" s="167">
        <v>44620</v>
      </c>
      <c r="S125" s="224">
        <v>3059257.73</v>
      </c>
      <c r="T125" s="224">
        <v>0</v>
      </c>
      <c r="U125" s="163">
        <v>7632607</v>
      </c>
      <c r="V125" s="163" t="s">
        <v>213</v>
      </c>
      <c r="W125" s="192"/>
    </row>
    <row r="126" spans="1:23">
      <c r="A126" s="163">
        <v>891780111</v>
      </c>
      <c r="B126" s="118" t="s">
        <v>25</v>
      </c>
      <c r="C126" s="118" t="s">
        <v>93</v>
      </c>
      <c r="D126" s="118" t="s">
        <v>27</v>
      </c>
      <c r="E126" s="118" t="s">
        <v>497</v>
      </c>
      <c r="F126" s="118" t="s">
        <v>29</v>
      </c>
      <c r="G126" s="118" t="s">
        <v>30</v>
      </c>
      <c r="H126" s="118" t="s">
        <v>95</v>
      </c>
      <c r="I126" s="224">
        <v>15000000</v>
      </c>
      <c r="J126" s="71">
        <v>0</v>
      </c>
      <c r="K126" s="71">
        <v>0</v>
      </c>
      <c r="L126" s="71">
        <v>0</v>
      </c>
      <c r="M126" s="164">
        <v>1082955683</v>
      </c>
      <c r="N126" s="163" t="s">
        <v>498</v>
      </c>
      <c r="O126" s="118" t="s">
        <v>499</v>
      </c>
      <c r="P126" s="166">
        <v>44589</v>
      </c>
      <c r="Q126" s="166">
        <v>44593</v>
      </c>
      <c r="R126" s="167">
        <v>44773</v>
      </c>
      <c r="S126" s="224">
        <v>5000000</v>
      </c>
      <c r="T126" s="224">
        <v>10000000</v>
      </c>
      <c r="U126" s="163">
        <v>12448927</v>
      </c>
      <c r="V126" s="163" t="s">
        <v>500</v>
      </c>
      <c r="W126" s="192"/>
    </row>
    <row r="127" spans="1:23">
      <c r="A127" s="163">
        <v>891780111</v>
      </c>
      <c r="B127" s="118" t="s">
        <v>25</v>
      </c>
      <c r="C127" s="118" t="s">
        <v>93</v>
      </c>
      <c r="D127" s="118" t="s">
        <v>27</v>
      </c>
      <c r="E127" s="118" t="s">
        <v>501</v>
      </c>
      <c r="F127" s="118" t="s">
        <v>29</v>
      </c>
      <c r="G127" s="118" t="s">
        <v>30</v>
      </c>
      <c r="H127" s="118" t="s">
        <v>95</v>
      </c>
      <c r="I127" s="224">
        <v>4000000</v>
      </c>
      <c r="J127" s="71">
        <v>0</v>
      </c>
      <c r="K127" s="71">
        <v>0</v>
      </c>
      <c r="L127" s="71">
        <v>0</v>
      </c>
      <c r="M127" s="164">
        <v>85153082</v>
      </c>
      <c r="N127" s="163" t="s">
        <v>502</v>
      </c>
      <c r="O127" s="118" t="s">
        <v>503</v>
      </c>
      <c r="P127" s="166">
        <v>44589</v>
      </c>
      <c r="Q127" s="166">
        <v>44621</v>
      </c>
      <c r="R127" s="167">
        <v>44681</v>
      </c>
      <c r="S127" s="224">
        <v>0</v>
      </c>
      <c r="T127" s="224">
        <v>4000000</v>
      </c>
      <c r="U127" s="163">
        <v>7601124</v>
      </c>
      <c r="V127" s="163" t="s">
        <v>450</v>
      </c>
      <c r="W127" s="192"/>
    </row>
    <row r="128" spans="1:23">
      <c r="A128" s="163">
        <v>891780111</v>
      </c>
      <c r="B128" s="118" t="s">
        <v>25</v>
      </c>
      <c r="C128" s="118" t="s">
        <v>93</v>
      </c>
      <c r="D128" s="118" t="s">
        <v>27</v>
      </c>
      <c r="E128" s="118" t="s">
        <v>504</v>
      </c>
      <c r="F128" s="118" t="s">
        <v>29</v>
      </c>
      <c r="G128" s="118" t="s">
        <v>30</v>
      </c>
      <c r="H128" s="118" t="s">
        <v>95</v>
      </c>
      <c r="I128" s="224">
        <v>15000000</v>
      </c>
      <c r="J128" s="71">
        <v>0</v>
      </c>
      <c r="K128" s="71">
        <v>0</v>
      </c>
      <c r="L128" s="71">
        <v>0</v>
      </c>
      <c r="M128" s="118">
        <v>1096202976</v>
      </c>
      <c r="N128" s="118" t="s">
        <v>505</v>
      </c>
      <c r="O128" s="118" t="s">
        <v>506</v>
      </c>
      <c r="P128" s="166">
        <v>44589</v>
      </c>
      <c r="Q128" s="166">
        <v>44597</v>
      </c>
      <c r="R128" s="167">
        <v>44777</v>
      </c>
      <c r="S128" s="224">
        <v>2500000</v>
      </c>
      <c r="T128" s="224">
        <v>12500000</v>
      </c>
      <c r="U128" s="163">
        <v>19285288</v>
      </c>
      <c r="V128" s="163" t="s">
        <v>507</v>
      </c>
      <c r="W128" s="192"/>
    </row>
    <row r="129" spans="1:23">
      <c r="A129" s="163">
        <v>891780111</v>
      </c>
      <c r="B129" s="118" t="s">
        <v>25</v>
      </c>
      <c r="C129" s="118" t="s">
        <v>93</v>
      </c>
      <c r="D129" s="118" t="s">
        <v>27</v>
      </c>
      <c r="E129" s="118" t="s">
        <v>508</v>
      </c>
      <c r="F129" s="118" t="s">
        <v>29</v>
      </c>
      <c r="G129" s="118" t="s">
        <v>30</v>
      </c>
      <c r="H129" s="118" t="s">
        <v>95</v>
      </c>
      <c r="I129" s="224">
        <v>12320000</v>
      </c>
      <c r="J129" s="71">
        <v>0</v>
      </c>
      <c r="K129" s="71">
        <v>0</v>
      </c>
      <c r="L129" s="71">
        <v>0</v>
      </c>
      <c r="M129" s="163">
        <v>1004461196</v>
      </c>
      <c r="N129" s="165" t="s">
        <v>509</v>
      </c>
      <c r="O129" s="163" t="s">
        <v>510</v>
      </c>
      <c r="P129" s="166">
        <v>44574</v>
      </c>
      <c r="Q129" s="166">
        <v>44574</v>
      </c>
      <c r="R129" s="167">
        <v>44742</v>
      </c>
      <c r="S129" s="224">
        <v>10120000</v>
      </c>
      <c r="T129" s="224">
        <v>2200000</v>
      </c>
      <c r="U129" s="163">
        <v>39141438</v>
      </c>
      <c r="V129" s="163" t="s">
        <v>141</v>
      </c>
      <c r="W129" s="192"/>
    </row>
    <row r="130" spans="1:23">
      <c r="A130" s="163">
        <v>891780111</v>
      </c>
      <c r="B130" s="118" t="s">
        <v>25</v>
      </c>
      <c r="C130" s="118" t="s">
        <v>93</v>
      </c>
      <c r="D130" s="118" t="s">
        <v>27</v>
      </c>
      <c r="E130" s="118" t="s">
        <v>511</v>
      </c>
      <c r="F130" s="118" t="s">
        <v>29</v>
      </c>
      <c r="G130" s="118" t="s">
        <v>30</v>
      </c>
      <c r="H130" s="118" t="s">
        <v>95</v>
      </c>
      <c r="I130" s="224">
        <v>12600000</v>
      </c>
      <c r="J130" s="71">
        <v>0</v>
      </c>
      <c r="K130" s="71">
        <v>0</v>
      </c>
      <c r="L130" s="71">
        <v>0</v>
      </c>
      <c r="M130" s="163">
        <v>80875536</v>
      </c>
      <c r="N130" s="165" t="s">
        <v>512</v>
      </c>
      <c r="O130" s="118" t="s">
        <v>513</v>
      </c>
      <c r="P130" s="166">
        <v>44579</v>
      </c>
      <c r="Q130" s="166">
        <v>44593</v>
      </c>
      <c r="R130" s="167">
        <v>44742</v>
      </c>
      <c r="S130" s="224">
        <v>6189300</v>
      </c>
      <c r="T130" s="224">
        <v>6410700</v>
      </c>
      <c r="U130" s="163">
        <v>85155183</v>
      </c>
      <c r="V130" s="163" t="s">
        <v>134</v>
      </c>
      <c r="W130" s="192"/>
    </row>
    <row r="131" spans="1:23">
      <c r="A131" s="163">
        <v>891780111</v>
      </c>
      <c r="B131" s="118" t="s">
        <v>25</v>
      </c>
      <c r="C131" s="118" t="s">
        <v>93</v>
      </c>
      <c r="D131" s="118" t="s">
        <v>27</v>
      </c>
      <c r="E131" s="118" t="s">
        <v>514</v>
      </c>
      <c r="F131" s="118" t="s">
        <v>29</v>
      </c>
      <c r="G131" s="118" t="s">
        <v>30</v>
      </c>
      <c r="H131" s="118" t="s">
        <v>95</v>
      </c>
      <c r="I131" s="224">
        <v>8386667</v>
      </c>
      <c r="J131" s="71">
        <v>0</v>
      </c>
      <c r="K131" s="71">
        <v>0</v>
      </c>
      <c r="L131" s="71">
        <v>0</v>
      </c>
      <c r="M131" s="118">
        <v>1216973828</v>
      </c>
      <c r="N131" s="118" t="s">
        <v>515</v>
      </c>
      <c r="O131" s="118" t="s">
        <v>516</v>
      </c>
      <c r="P131" s="166">
        <v>44582</v>
      </c>
      <c r="Q131" s="166">
        <v>44593</v>
      </c>
      <c r="R131" s="167">
        <v>44740</v>
      </c>
      <c r="S131" s="224">
        <v>5100000</v>
      </c>
      <c r="T131" s="224">
        <v>3286667</v>
      </c>
      <c r="U131" s="163">
        <v>57432457</v>
      </c>
      <c r="V131" s="163" t="s">
        <v>517</v>
      </c>
      <c r="W131" s="192"/>
    </row>
    <row r="132" spans="1:23">
      <c r="A132" s="163">
        <v>891780111</v>
      </c>
      <c r="B132" s="118" t="s">
        <v>25</v>
      </c>
      <c r="C132" s="118" t="s">
        <v>93</v>
      </c>
      <c r="D132" s="118" t="s">
        <v>27</v>
      </c>
      <c r="E132" s="118" t="s">
        <v>518</v>
      </c>
      <c r="F132" s="118" t="s">
        <v>29</v>
      </c>
      <c r="G132" s="118" t="s">
        <v>30</v>
      </c>
      <c r="H132" s="118" t="s">
        <v>95</v>
      </c>
      <c r="I132" s="224">
        <v>11000000</v>
      </c>
      <c r="J132" s="71">
        <v>0</v>
      </c>
      <c r="K132" s="71">
        <v>0</v>
      </c>
      <c r="L132" s="71">
        <v>0</v>
      </c>
      <c r="M132" s="118">
        <v>1079915385</v>
      </c>
      <c r="N132" s="118" t="s">
        <v>519</v>
      </c>
      <c r="O132" s="118" t="s">
        <v>520</v>
      </c>
      <c r="P132" s="166">
        <v>44586</v>
      </c>
      <c r="Q132" s="166">
        <v>44593</v>
      </c>
      <c r="R132" s="167">
        <v>44742</v>
      </c>
      <c r="S132" s="224">
        <v>6600000</v>
      </c>
      <c r="T132" s="224">
        <v>4400000</v>
      </c>
      <c r="U132" s="163">
        <v>57294316</v>
      </c>
      <c r="V132" s="163" t="s">
        <v>160</v>
      </c>
      <c r="W132" s="192"/>
    </row>
    <row r="133" spans="1:23">
      <c r="A133" s="163">
        <v>891780111</v>
      </c>
      <c r="B133" s="118" t="s">
        <v>25</v>
      </c>
      <c r="C133" s="118" t="s">
        <v>93</v>
      </c>
      <c r="D133" s="118" t="s">
        <v>27</v>
      </c>
      <c r="E133" s="118" t="s">
        <v>521</v>
      </c>
      <c r="F133" s="118" t="s">
        <v>29</v>
      </c>
      <c r="G133" s="118" t="s">
        <v>30</v>
      </c>
      <c r="H133" s="118" t="s">
        <v>95</v>
      </c>
      <c r="I133" s="224">
        <v>5300000</v>
      </c>
      <c r="J133" s="71">
        <v>0</v>
      </c>
      <c r="K133" s="71">
        <v>0</v>
      </c>
      <c r="L133" s="71">
        <v>0</v>
      </c>
      <c r="M133" s="169">
        <v>19123254</v>
      </c>
      <c r="N133" s="118" t="s">
        <v>522</v>
      </c>
      <c r="O133" s="163" t="s">
        <v>523</v>
      </c>
      <c r="P133" s="166">
        <v>44587</v>
      </c>
      <c r="Q133" s="166">
        <v>44652</v>
      </c>
      <c r="R133" s="167">
        <v>44681</v>
      </c>
      <c r="S133" s="224">
        <v>5300000</v>
      </c>
      <c r="T133" s="224">
        <v>0</v>
      </c>
      <c r="U133" s="163">
        <v>40039797</v>
      </c>
      <c r="V133" s="163" t="s">
        <v>446</v>
      </c>
      <c r="W133" s="192"/>
    </row>
    <row r="134" spans="1:23">
      <c r="A134" s="163">
        <v>891780111</v>
      </c>
      <c r="B134" s="118" t="s">
        <v>25</v>
      </c>
      <c r="C134" s="118" t="s">
        <v>93</v>
      </c>
      <c r="D134" s="118" t="s">
        <v>27</v>
      </c>
      <c r="E134" s="118" t="s">
        <v>524</v>
      </c>
      <c r="F134" s="118" t="s">
        <v>29</v>
      </c>
      <c r="G134" s="118" t="s">
        <v>30</v>
      </c>
      <c r="H134" s="118" t="s">
        <v>95</v>
      </c>
      <c r="I134" s="224">
        <v>26400000</v>
      </c>
      <c r="J134" s="71">
        <v>0</v>
      </c>
      <c r="K134" s="71">
        <v>0</v>
      </c>
      <c r="L134" s="71">
        <v>0</v>
      </c>
      <c r="M134" s="169">
        <v>57290162</v>
      </c>
      <c r="N134" s="118" t="s">
        <v>525</v>
      </c>
      <c r="O134" s="163" t="s">
        <v>526</v>
      </c>
      <c r="P134" s="166">
        <v>44588</v>
      </c>
      <c r="Q134" s="166">
        <v>44593</v>
      </c>
      <c r="R134" s="167">
        <v>44957</v>
      </c>
      <c r="S134" s="224">
        <v>0</v>
      </c>
      <c r="T134" s="224">
        <v>26400000</v>
      </c>
      <c r="U134" s="163">
        <v>84452442</v>
      </c>
      <c r="V134" s="163" t="s">
        <v>395</v>
      </c>
      <c r="W134" s="192"/>
    </row>
    <row r="135" spans="1:23">
      <c r="A135" s="163">
        <v>891780111</v>
      </c>
      <c r="B135" s="118" t="s">
        <v>25</v>
      </c>
      <c r="C135" s="118" t="s">
        <v>93</v>
      </c>
      <c r="D135" s="118" t="s">
        <v>27</v>
      </c>
      <c r="E135" s="118" t="s">
        <v>527</v>
      </c>
      <c r="F135" s="118" t="s">
        <v>29</v>
      </c>
      <c r="G135" s="118" t="s">
        <v>30</v>
      </c>
      <c r="H135" s="118" t="s">
        <v>95</v>
      </c>
      <c r="I135" s="224">
        <v>12000000</v>
      </c>
      <c r="J135" s="71">
        <v>0</v>
      </c>
      <c r="K135" s="71">
        <v>0</v>
      </c>
      <c r="L135" s="71">
        <v>0</v>
      </c>
      <c r="M135" s="169">
        <v>1082912748</v>
      </c>
      <c r="N135" s="118" t="s">
        <v>528</v>
      </c>
      <c r="O135" s="163" t="s">
        <v>529</v>
      </c>
      <c r="P135" s="166">
        <v>44588</v>
      </c>
      <c r="Q135" s="166">
        <v>44593</v>
      </c>
      <c r="R135" s="167">
        <v>44772</v>
      </c>
      <c r="S135" s="224">
        <v>6000000</v>
      </c>
      <c r="T135" s="224">
        <v>6000000</v>
      </c>
      <c r="U135" s="163">
        <v>19474750</v>
      </c>
      <c r="V135" s="163" t="s">
        <v>530</v>
      </c>
      <c r="W135" s="192"/>
    </row>
    <row r="136" spans="1:23">
      <c r="A136" s="163">
        <v>891780111</v>
      </c>
      <c r="B136" s="118" t="s">
        <v>25</v>
      </c>
      <c r="C136" s="118" t="s">
        <v>93</v>
      </c>
      <c r="D136" s="118" t="s">
        <v>27</v>
      </c>
      <c r="E136" s="118" t="s">
        <v>531</v>
      </c>
      <c r="F136" s="118" t="s">
        <v>29</v>
      </c>
      <c r="G136" s="118" t="s">
        <v>30</v>
      </c>
      <c r="H136" s="118" t="s">
        <v>95</v>
      </c>
      <c r="I136" s="224">
        <v>12000000</v>
      </c>
      <c r="J136" s="71">
        <v>0</v>
      </c>
      <c r="K136" s="71">
        <v>0</v>
      </c>
      <c r="L136" s="71">
        <v>0</v>
      </c>
      <c r="M136" s="169">
        <v>1082981678</v>
      </c>
      <c r="N136" s="118" t="s">
        <v>532</v>
      </c>
      <c r="O136" s="163" t="s">
        <v>533</v>
      </c>
      <c r="P136" s="166">
        <v>44589</v>
      </c>
      <c r="Q136" s="166">
        <v>44635</v>
      </c>
      <c r="R136" s="167">
        <v>44819</v>
      </c>
      <c r="S136" s="224">
        <v>0</v>
      </c>
      <c r="T136" s="224">
        <v>12000000</v>
      </c>
      <c r="U136" s="163">
        <v>19285288</v>
      </c>
      <c r="V136" s="163" t="s">
        <v>474</v>
      </c>
      <c r="W136" s="192"/>
    </row>
    <row r="137" spans="1:23">
      <c r="A137" s="163">
        <v>891780111</v>
      </c>
      <c r="B137" s="118" t="s">
        <v>25</v>
      </c>
      <c r="C137" s="118" t="s">
        <v>93</v>
      </c>
      <c r="D137" s="118" t="s">
        <v>27</v>
      </c>
      <c r="E137" s="118" t="s">
        <v>534</v>
      </c>
      <c r="F137" s="118" t="s">
        <v>29</v>
      </c>
      <c r="G137" s="118" t="s">
        <v>30</v>
      </c>
      <c r="H137" s="118" t="s">
        <v>95</v>
      </c>
      <c r="I137" s="224">
        <v>5978400</v>
      </c>
      <c r="J137" s="71">
        <v>0</v>
      </c>
      <c r="K137" s="71">
        <v>0</v>
      </c>
      <c r="L137" s="71">
        <v>0</v>
      </c>
      <c r="M137" s="169">
        <v>1045751751</v>
      </c>
      <c r="N137" s="118" t="s">
        <v>535</v>
      </c>
      <c r="O137" s="163" t="s">
        <v>536</v>
      </c>
      <c r="P137" s="166">
        <v>44589</v>
      </c>
      <c r="Q137" s="166">
        <v>44593</v>
      </c>
      <c r="R137" s="167">
        <v>44681</v>
      </c>
      <c r="S137" s="224">
        <v>3985600</v>
      </c>
      <c r="T137" s="224">
        <v>1992800</v>
      </c>
      <c r="U137" s="163">
        <v>84452442</v>
      </c>
      <c r="V137" s="163" t="s">
        <v>395</v>
      </c>
      <c r="W137" s="192"/>
    </row>
    <row r="138" spans="1:23">
      <c r="A138" s="163">
        <v>891780111</v>
      </c>
      <c r="B138" s="118" t="s">
        <v>25</v>
      </c>
      <c r="C138" s="118" t="s">
        <v>93</v>
      </c>
      <c r="D138" s="118" t="s">
        <v>27</v>
      </c>
      <c r="E138" s="118" t="s">
        <v>537</v>
      </c>
      <c r="F138" s="118" t="s">
        <v>29</v>
      </c>
      <c r="G138" s="118" t="s">
        <v>30</v>
      </c>
      <c r="H138" s="118" t="s">
        <v>89</v>
      </c>
      <c r="I138" s="224">
        <v>9900000</v>
      </c>
      <c r="J138" s="71">
        <v>0</v>
      </c>
      <c r="K138" s="71">
        <v>0</v>
      </c>
      <c r="L138" s="71">
        <v>0</v>
      </c>
      <c r="M138" s="118">
        <v>85469041</v>
      </c>
      <c r="N138" s="118" t="s">
        <v>538</v>
      </c>
      <c r="O138" s="118" t="s">
        <v>539</v>
      </c>
      <c r="P138" s="166">
        <v>44587</v>
      </c>
      <c r="Q138" s="166">
        <v>44614</v>
      </c>
      <c r="R138" s="167">
        <v>44978</v>
      </c>
      <c r="S138" s="224">
        <v>1650000</v>
      </c>
      <c r="T138" s="224">
        <v>8250000</v>
      </c>
      <c r="U138" s="163">
        <v>85155183</v>
      </c>
      <c r="V138" s="163" t="s">
        <v>540</v>
      </c>
      <c r="W138" s="192"/>
    </row>
    <row r="139" spans="1:23">
      <c r="A139" s="163">
        <v>891780111</v>
      </c>
      <c r="B139" s="118" t="s">
        <v>25</v>
      </c>
      <c r="C139" s="118" t="s">
        <v>93</v>
      </c>
      <c r="D139" s="118" t="s">
        <v>27</v>
      </c>
      <c r="E139" s="118" t="s">
        <v>541</v>
      </c>
      <c r="F139" s="118" t="s">
        <v>29</v>
      </c>
      <c r="G139" s="118" t="s">
        <v>30</v>
      </c>
      <c r="H139" s="118" t="s">
        <v>89</v>
      </c>
      <c r="I139" s="224">
        <v>10800000</v>
      </c>
      <c r="J139" s="71">
        <v>0</v>
      </c>
      <c r="K139" s="71">
        <v>0</v>
      </c>
      <c r="L139" s="71">
        <v>0</v>
      </c>
      <c r="M139" s="164">
        <v>85469041</v>
      </c>
      <c r="N139" s="163" t="s">
        <v>542</v>
      </c>
      <c r="O139" s="118" t="s">
        <v>543</v>
      </c>
      <c r="P139" s="166">
        <v>44587</v>
      </c>
      <c r="Q139" s="166">
        <v>44589</v>
      </c>
      <c r="R139" s="167">
        <v>44953</v>
      </c>
      <c r="S139" s="224">
        <v>4000000</v>
      </c>
      <c r="T139" s="224">
        <v>6800000</v>
      </c>
      <c r="U139" s="163">
        <v>52389076</v>
      </c>
      <c r="V139" s="163" t="s">
        <v>334</v>
      </c>
      <c r="W139" s="192"/>
    </row>
    <row r="140" spans="1:23">
      <c r="A140" s="163">
        <v>891780111</v>
      </c>
      <c r="B140" s="118" t="s">
        <v>25</v>
      </c>
      <c r="C140" s="118" t="s">
        <v>93</v>
      </c>
      <c r="D140" s="118" t="s">
        <v>27</v>
      </c>
      <c r="E140" s="163" t="s">
        <v>544</v>
      </c>
      <c r="F140" s="118" t="s">
        <v>29</v>
      </c>
      <c r="G140" s="118" t="s">
        <v>30</v>
      </c>
      <c r="H140" s="118" t="s">
        <v>89</v>
      </c>
      <c r="I140" s="224">
        <v>387992</v>
      </c>
      <c r="J140" s="71">
        <v>0</v>
      </c>
      <c r="K140" s="71">
        <v>0</v>
      </c>
      <c r="L140" s="71">
        <v>0</v>
      </c>
      <c r="M140" s="164">
        <v>819005564</v>
      </c>
      <c r="N140" s="163" t="s">
        <v>545</v>
      </c>
      <c r="O140" s="163" t="s">
        <v>546</v>
      </c>
      <c r="P140" s="166">
        <v>44585</v>
      </c>
      <c r="Q140" s="166">
        <v>44585</v>
      </c>
      <c r="R140" s="167">
        <v>44615</v>
      </c>
      <c r="S140" s="224">
        <v>387992</v>
      </c>
      <c r="T140" s="224">
        <v>0</v>
      </c>
      <c r="U140" s="163">
        <v>57432457</v>
      </c>
      <c r="V140" s="163" t="s">
        <v>517</v>
      </c>
      <c r="W140" s="192"/>
    </row>
    <row r="141" spans="1:23">
      <c r="A141" s="163">
        <v>891780111</v>
      </c>
      <c r="B141" s="118" t="s">
        <v>25</v>
      </c>
      <c r="C141" s="118" t="s">
        <v>93</v>
      </c>
      <c r="D141" s="118" t="s">
        <v>27</v>
      </c>
      <c r="E141" s="163" t="s">
        <v>547</v>
      </c>
      <c r="F141" s="118" t="s">
        <v>29</v>
      </c>
      <c r="G141" s="118" t="s">
        <v>30</v>
      </c>
      <c r="H141" s="118" t="s">
        <v>89</v>
      </c>
      <c r="I141" s="224">
        <v>3700900</v>
      </c>
      <c r="J141" s="71">
        <v>0</v>
      </c>
      <c r="K141" s="71">
        <v>0</v>
      </c>
      <c r="L141" s="71">
        <v>0</v>
      </c>
      <c r="M141" s="164">
        <v>830051965</v>
      </c>
      <c r="N141" s="163" t="s">
        <v>548</v>
      </c>
      <c r="O141" s="163" t="s">
        <v>549</v>
      </c>
      <c r="P141" s="166">
        <v>44585</v>
      </c>
      <c r="Q141" s="166">
        <v>44585</v>
      </c>
      <c r="R141" s="166">
        <v>44704</v>
      </c>
      <c r="S141" s="224">
        <v>0</v>
      </c>
      <c r="T141" s="224">
        <v>3700900</v>
      </c>
      <c r="U141" s="163">
        <v>85463513</v>
      </c>
      <c r="V141" s="163" t="s">
        <v>550</v>
      </c>
      <c r="W141" s="192"/>
    </row>
    <row r="142" spans="1:23">
      <c r="A142" s="163">
        <v>891780111</v>
      </c>
      <c r="B142" s="118" t="s">
        <v>25</v>
      </c>
      <c r="C142" s="118" t="s">
        <v>93</v>
      </c>
      <c r="D142" s="118" t="s">
        <v>27</v>
      </c>
      <c r="E142" s="163" t="s">
        <v>551</v>
      </c>
      <c r="F142" s="118" t="s">
        <v>29</v>
      </c>
      <c r="G142" s="118" t="s">
        <v>30</v>
      </c>
      <c r="H142" s="118" t="s">
        <v>89</v>
      </c>
      <c r="I142" s="224">
        <v>19254200</v>
      </c>
      <c r="J142" s="71">
        <v>0</v>
      </c>
      <c r="K142" s="71">
        <v>0</v>
      </c>
      <c r="L142" s="71">
        <v>0</v>
      </c>
      <c r="M142" s="164">
        <v>860001911</v>
      </c>
      <c r="N142" s="163" t="s">
        <v>552</v>
      </c>
      <c r="O142" s="163" t="s">
        <v>553</v>
      </c>
      <c r="P142" s="166">
        <v>44585</v>
      </c>
      <c r="Q142" s="166">
        <v>44589</v>
      </c>
      <c r="R142" s="167">
        <v>44647</v>
      </c>
      <c r="S142" s="224">
        <v>0</v>
      </c>
      <c r="T142" s="224">
        <v>19254200</v>
      </c>
      <c r="U142" s="163">
        <v>365894</v>
      </c>
      <c r="V142" s="163" t="s">
        <v>554</v>
      </c>
      <c r="W142" s="192"/>
    </row>
    <row r="143" spans="1:23">
      <c r="A143" s="163">
        <v>891780111</v>
      </c>
      <c r="B143" s="118" t="s">
        <v>25</v>
      </c>
      <c r="C143" s="118" t="s">
        <v>93</v>
      </c>
      <c r="D143" s="118" t="s">
        <v>27</v>
      </c>
      <c r="E143" s="163" t="s">
        <v>555</v>
      </c>
      <c r="F143" s="118" t="s">
        <v>29</v>
      </c>
      <c r="G143" s="118" t="s">
        <v>30</v>
      </c>
      <c r="H143" s="118" t="s">
        <v>89</v>
      </c>
      <c r="I143" s="224">
        <v>2046800</v>
      </c>
      <c r="J143" s="71">
        <v>0</v>
      </c>
      <c r="K143" s="71">
        <v>0</v>
      </c>
      <c r="L143" s="71">
        <v>0</v>
      </c>
      <c r="M143" s="164">
        <v>860352858</v>
      </c>
      <c r="N143" s="163" t="s">
        <v>556</v>
      </c>
      <c r="O143" s="163" t="s">
        <v>557</v>
      </c>
      <c r="P143" s="166">
        <v>44587</v>
      </c>
      <c r="Q143" s="166">
        <v>44587</v>
      </c>
      <c r="R143" s="167">
        <v>44645</v>
      </c>
      <c r="S143" s="224">
        <v>2046800</v>
      </c>
      <c r="T143" s="224">
        <v>0</v>
      </c>
      <c r="U143" s="163">
        <v>85463513</v>
      </c>
      <c r="V143" s="163" t="s">
        <v>550</v>
      </c>
      <c r="W143" s="192"/>
    </row>
    <row r="144" spans="1:23">
      <c r="A144" s="163">
        <v>891780111</v>
      </c>
      <c r="B144" s="118" t="s">
        <v>25</v>
      </c>
      <c r="C144" s="118" t="s">
        <v>93</v>
      </c>
      <c r="D144" s="118" t="s">
        <v>27</v>
      </c>
      <c r="E144" s="163" t="s">
        <v>558</v>
      </c>
      <c r="F144" s="118" t="s">
        <v>29</v>
      </c>
      <c r="G144" s="118" t="s">
        <v>30</v>
      </c>
      <c r="H144" s="118" t="s">
        <v>89</v>
      </c>
      <c r="I144" s="224">
        <v>9800000</v>
      </c>
      <c r="J144" s="71">
        <v>0</v>
      </c>
      <c r="K144" s="71">
        <v>0</v>
      </c>
      <c r="L144" s="71">
        <v>0</v>
      </c>
      <c r="M144" s="164">
        <v>901360443</v>
      </c>
      <c r="N144" s="163" t="s">
        <v>559</v>
      </c>
      <c r="O144" s="163" t="s">
        <v>560</v>
      </c>
      <c r="P144" s="166">
        <v>44587</v>
      </c>
      <c r="Q144" s="166">
        <v>44588</v>
      </c>
      <c r="R144" s="167">
        <v>44618</v>
      </c>
      <c r="S144" s="224">
        <v>9800000</v>
      </c>
      <c r="T144" s="224">
        <v>0</v>
      </c>
      <c r="U144" s="163">
        <v>1082884010</v>
      </c>
      <c r="V144" s="163" t="s">
        <v>156</v>
      </c>
      <c r="W144" s="192"/>
    </row>
    <row r="145" spans="1:23">
      <c r="A145" s="163">
        <v>891780111</v>
      </c>
      <c r="B145" s="118" t="s">
        <v>25</v>
      </c>
      <c r="C145" s="118" t="s">
        <v>93</v>
      </c>
      <c r="D145" s="118" t="s">
        <v>27</v>
      </c>
      <c r="E145" s="163" t="s">
        <v>561</v>
      </c>
      <c r="F145" s="118" t="s">
        <v>29</v>
      </c>
      <c r="G145" s="118" t="s">
        <v>30</v>
      </c>
      <c r="H145" s="118" t="s">
        <v>89</v>
      </c>
      <c r="I145" s="224">
        <v>15000000</v>
      </c>
      <c r="J145" s="71">
        <v>0</v>
      </c>
      <c r="K145" s="71">
        <v>0</v>
      </c>
      <c r="L145" s="71">
        <v>0</v>
      </c>
      <c r="M145" s="164">
        <v>800177588</v>
      </c>
      <c r="N145" s="163" t="s">
        <v>562</v>
      </c>
      <c r="O145" s="163" t="s">
        <v>563</v>
      </c>
      <c r="P145" s="166">
        <v>44587</v>
      </c>
      <c r="Q145" s="166">
        <v>44588</v>
      </c>
      <c r="R145" s="167">
        <v>44618</v>
      </c>
      <c r="S145" s="224">
        <v>15000000</v>
      </c>
      <c r="T145" s="224">
        <v>0</v>
      </c>
      <c r="U145" s="163">
        <v>26202588</v>
      </c>
      <c r="V145" s="163" t="s">
        <v>454</v>
      </c>
      <c r="W145" s="192"/>
    </row>
    <row r="146" spans="1:23">
      <c r="A146" s="163">
        <v>891780111</v>
      </c>
      <c r="B146" s="118" t="s">
        <v>25</v>
      </c>
      <c r="C146" s="118" t="s">
        <v>93</v>
      </c>
      <c r="D146" s="118" t="s">
        <v>27</v>
      </c>
      <c r="E146" s="163" t="s">
        <v>564</v>
      </c>
      <c r="F146" s="118" t="s">
        <v>29</v>
      </c>
      <c r="G146" s="118" t="s">
        <v>30</v>
      </c>
      <c r="H146" s="118" t="s">
        <v>89</v>
      </c>
      <c r="I146" s="224">
        <v>5947620</v>
      </c>
      <c r="J146" s="71">
        <v>0</v>
      </c>
      <c r="K146" s="71">
        <v>0</v>
      </c>
      <c r="L146" s="71">
        <v>0</v>
      </c>
      <c r="M146" s="164">
        <v>900763287</v>
      </c>
      <c r="N146" s="163" t="s">
        <v>565</v>
      </c>
      <c r="O146" s="163" t="s">
        <v>566</v>
      </c>
      <c r="P146" s="166">
        <v>44588</v>
      </c>
      <c r="Q146" s="166">
        <v>44589</v>
      </c>
      <c r="R146" s="167">
        <v>44619</v>
      </c>
      <c r="S146" s="224">
        <v>5947620</v>
      </c>
      <c r="T146" s="224">
        <v>0</v>
      </c>
      <c r="U146" s="163">
        <v>365894</v>
      </c>
      <c r="V146" s="163" t="s">
        <v>567</v>
      </c>
      <c r="W146" s="192"/>
    </row>
    <row r="147" spans="1:23">
      <c r="A147" s="163">
        <v>891780111</v>
      </c>
      <c r="B147" s="118" t="s">
        <v>25</v>
      </c>
      <c r="C147" s="118" t="s">
        <v>93</v>
      </c>
      <c r="D147" s="118" t="s">
        <v>27</v>
      </c>
      <c r="E147" s="163" t="s">
        <v>568</v>
      </c>
      <c r="F147" s="118" t="s">
        <v>29</v>
      </c>
      <c r="G147" s="118" t="s">
        <v>30</v>
      </c>
      <c r="H147" s="118" t="s">
        <v>89</v>
      </c>
      <c r="I147" s="224">
        <v>57822020</v>
      </c>
      <c r="J147" s="71">
        <v>0</v>
      </c>
      <c r="K147" s="71">
        <v>0</v>
      </c>
      <c r="L147" s="71">
        <v>0</v>
      </c>
      <c r="M147" s="164">
        <v>900763287</v>
      </c>
      <c r="N147" s="163" t="s">
        <v>565</v>
      </c>
      <c r="O147" s="163" t="s">
        <v>569</v>
      </c>
      <c r="P147" s="166">
        <v>44589</v>
      </c>
      <c r="Q147" s="166">
        <v>44589</v>
      </c>
      <c r="R147" s="167">
        <v>44678</v>
      </c>
      <c r="S147" s="224">
        <v>22924160</v>
      </c>
      <c r="T147" s="224">
        <v>34897860</v>
      </c>
      <c r="U147" s="163">
        <v>84452442</v>
      </c>
      <c r="V147" s="163" t="s">
        <v>395</v>
      </c>
      <c r="W147" s="192"/>
    </row>
    <row r="148" spans="1:23">
      <c r="A148" s="163">
        <v>891780111</v>
      </c>
      <c r="B148" s="118" t="s">
        <v>25</v>
      </c>
      <c r="C148" s="118" t="s">
        <v>93</v>
      </c>
      <c r="D148" s="118" t="s">
        <v>27</v>
      </c>
      <c r="E148" s="163" t="s">
        <v>570</v>
      </c>
      <c r="F148" s="118" t="s">
        <v>29</v>
      </c>
      <c r="G148" s="118" t="s">
        <v>30</v>
      </c>
      <c r="H148" s="118" t="s">
        <v>89</v>
      </c>
      <c r="I148" s="224">
        <v>2493050</v>
      </c>
      <c r="J148" s="71">
        <v>0</v>
      </c>
      <c r="K148" s="71">
        <v>0</v>
      </c>
      <c r="L148" s="71">
        <v>0</v>
      </c>
      <c r="M148" s="164">
        <v>900582176</v>
      </c>
      <c r="N148" s="163" t="s">
        <v>571</v>
      </c>
      <c r="O148" s="163" t="s">
        <v>572</v>
      </c>
      <c r="P148" s="166">
        <v>44589</v>
      </c>
      <c r="Q148" s="166">
        <v>44589</v>
      </c>
      <c r="R148" s="167">
        <v>44708</v>
      </c>
      <c r="S148" s="224">
        <v>0</v>
      </c>
      <c r="T148" s="224">
        <v>2493050</v>
      </c>
      <c r="U148" s="163">
        <v>365894</v>
      </c>
      <c r="V148" s="163" t="s">
        <v>567</v>
      </c>
      <c r="W148" s="192"/>
    </row>
    <row r="149" spans="1:23">
      <c r="A149" s="163">
        <v>891780111</v>
      </c>
      <c r="B149" s="118" t="s">
        <v>25</v>
      </c>
      <c r="C149" s="118" t="s">
        <v>93</v>
      </c>
      <c r="D149" s="118" t="s">
        <v>27</v>
      </c>
      <c r="E149" s="163" t="s">
        <v>573</v>
      </c>
      <c r="F149" s="118" t="s">
        <v>29</v>
      </c>
      <c r="G149" s="118" t="s">
        <v>30</v>
      </c>
      <c r="H149" s="118" t="s">
        <v>89</v>
      </c>
      <c r="I149" s="224">
        <v>36842400</v>
      </c>
      <c r="J149" s="71">
        <v>0</v>
      </c>
      <c r="K149" s="71">
        <v>0</v>
      </c>
      <c r="L149" s="71">
        <v>0</v>
      </c>
      <c r="M149" s="164">
        <v>900763287</v>
      </c>
      <c r="N149" s="163" t="s">
        <v>574</v>
      </c>
      <c r="O149" s="163" t="s">
        <v>575</v>
      </c>
      <c r="P149" s="166">
        <v>44589</v>
      </c>
      <c r="Q149" s="166">
        <v>44589</v>
      </c>
      <c r="R149" s="167">
        <v>44647</v>
      </c>
      <c r="S149" s="224">
        <v>36842400</v>
      </c>
      <c r="T149" s="224">
        <v>0</v>
      </c>
      <c r="U149" s="163">
        <v>26202588</v>
      </c>
      <c r="V149" s="163" t="s">
        <v>454</v>
      </c>
      <c r="W149" s="192"/>
    </row>
    <row r="150" spans="1:23">
      <c r="A150" s="163">
        <v>891780111</v>
      </c>
      <c r="B150" s="118" t="s">
        <v>25</v>
      </c>
      <c r="C150" s="118" t="s">
        <v>93</v>
      </c>
      <c r="D150" s="118" t="s">
        <v>27</v>
      </c>
      <c r="E150" s="163" t="s">
        <v>576</v>
      </c>
      <c r="F150" s="118" t="s">
        <v>29</v>
      </c>
      <c r="G150" s="118" t="s">
        <v>30</v>
      </c>
      <c r="H150" s="118" t="s">
        <v>89</v>
      </c>
      <c r="I150" s="224">
        <v>2894947</v>
      </c>
      <c r="J150" s="71">
        <v>0</v>
      </c>
      <c r="K150" s="71">
        <v>0</v>
      </c>
      <c r="L150" s="71">
        <v>0</v>
      </c>
      <c r="M150" s="164">
        <v>819005564</v>
      </c>
      <c r="N150" s="163" t="s">
        <v>545</v>
      </c>
      <c r="O150" s="163" t="s">
        <v>577</v>
      </c>
      <c r="P150" s="166">
        <v>44589</v>
      </c>
      <c r="Q150" s="166">
        <v>44589</v>
      </c>
      <c r="R150" s="167">
        <v>44619</v>
      </c>
      <c r="S150" s="224">
        <v>0</v>
      </c>
      <c r="T150" s="224">
        <v>2894947</v>
      </c>
      <c r="U150" s="163">
        <v>26202588</v>
      </c>
      <c r="V150" s="163" t="s">
        <v>578</v>
      </c>
      <c r="W150" s="192"/>
    </row>
    <row r="151" spans="1:23">
      <c r="A151" s="163">
        <v>891780111</v>
      </c>
      <c r="B151" s="118" t="s">
        <v>25</v>
      </c>
      <c r="C151" s="118" t="s">
        <v>93</v>
      </c>
      <c r="D151" s="118" t="s">
        <v>27</v>
      </c>
      <c r="E151" s="163" t="s">
        <v>5661</v>
      </c>
      <c r="F151" s="118" t="s">
        <v>29</v>
      </c>
      <c r="G151" s="118" t="s">
        <v>30</v>
      </c>
      <c r="H151" s="118" t="s">
        <v>89</v>
      </c>
      <c r="I151" s="224">
        <v>8958677</v>
      </c>
      <c r="J151" s="71">
        <v>0</v>
      </c>
      <c r="K151" s="71">
        <v>0</v>
      </c>
      <c r="L151" s="71">
        <v>0</v>
      </c>
      <c r="M151" s="164">
        <v>830009701</v>
      </c>
      <c r="N151" s="163" t="s">
        <v>5662</v>
      </c>
      <c r="O151" s="163" t="s">
        <v>5663</v>
      </c>
      <c r="P151" s="166">
        <v>44679</v>
      </c>
      <c r="Q151" s="166">
        <v>44679</v>
      </c>
      <c r="R151" s="167">
        <v>44739</v>
      </c>
      <c r="S151" s="224">
        <v>0</v>
      </c>
      <c r="T151" s="224">
        <v>8958677</v>
      </c>
      <c r="U151" s="163">
        <v>52389076</v>
      </c>
      <c r="V151" s="163" t="s">
        <v>596</v>
      </c>
      <c r="W151" s="192"/>
    </row>
    <row r="152" spans="1:23">
      <c r="A152" s="163">
        <v>891780111</v>
      </c>
      <c r="B152" s="118" t="s">
        <v>25</v>
      </c>
      <c r="C152" s="118" t="s">
        <v>93</v>
      </c>
      <c r="D152" s="118" t="s">
        <v>27</v>
      </c>
      <c r="E152" s="163" t="s">
        <v>5684</v>
      </c>
      <c r="F152" s="118" t="s">
        <v>29</v>
      </c>
      <c r="G152" s="118" t="s">
        <v>30</v>
      </c>
      <c r="H152" s="118" t="s">
        <v>89</v>
      </c>
      <c r="I152" s="224">
        <v>2168894</v>
      </c>
      <c r="J152" s="71">
        <v>0</v>
      </c>
      <c r="K152" s="71">
        <v>0</v>
      </c>
      <c r="L152" s="71">
        <v>0</v>
      </c>
      <c r="M152" s="164">
        <v>860066767</v>
      </c>
      <c r="N152" s="163" t="s">
        <v>5685</v>
      </c>
      <c r="O152" s="163" t="s">
        <v>5686</v>
      </c>
      <c r="P152" s="166">
        <v>44683</v>
      </c>
      <c r="Q152" s="166">
        <v>44683</v>
      </c>
      <c r="R152" s="167">
        <v>44740</v>
      </c>
      <c r="S152" s="224"/>
      <c r="T152" s="224">
        <v>2168894</v>
      </c>
      <c r="U152" s="163">
        <v>52389076</v>
      </c>
      <c r="V152" s="163" t="s">
        <v>596</v>
      </c>
      <c r="W152" s="192"/>
    </row>
    <row r="153" spans="1:23">
      <c r="A153" s="163">
        <v>891780111</v>
      </c>
      <c r="B153" s="118" t="s">
        <v>25</v>
      </c>
      <c r="C153" s="118" t="s">
        <v>93</v>
      </c>
      <c r="D153" s="118" t="s">
        <v>27</v>
      </c>
      <c r="E153" s="163" t="s">
        <v>5687</v>
      </c>
      <c r="F153" s="118" t="s">
        <v>29</v>
      </c>
      <c r="G153" s="118" t="s">
        <v>30</v>
      </c>
      <c r="H153" s="118" t="s">
        <v>89</v>
      </c>
      <c r="I153" s="224">
        <v>880600</v>
      </c>
      <c r="J153" s="71">
        <v>0</v>
      </c>
      <c r="K153" s="71">
        <v>0</v>
      </c>
      <c r="L153" s="71">
        <v>0</v>
      </c>
      <c r="M153" s="164">
        <v>900918150</v>
      </c>
      <c r="N153" s="163" t="s">
        <v>5688</v>
      </c>
      <c r="O153" s="163" t="s">
        <v>5689</v>
      </c>
      <c r="P153" s="166">
        <v>44683</v>
      </c>
      <c r="Q153" s="166">
        <v>44683</v>
      </c>
      <c r="R153" s="167">
        <v>44740</v>
      </c>
      <c r="S153" s="224"/>
      <c r="T153" s="224">
        <v>880600</v>
      </c>
      <c r="U153" s="163">
        <v>52389076</v>
      </c>
      <c r="V153" s="163" t="s">
        <v>596</v>
      </c>
      <c r="W153" s="192"/>
    </row>
    <row r="154" spans="1:23">
      <c r="A154" s="163">
        <v>891780111</v>
      </c>
      <c r="B154" s="118" t="s">
        <v>25</v>
      </c>
      <c r="C154" s="118" t="s">
        <v>93</v>
      </c>
      <c r="D154" s="118" t="s">
        <v>27</v>
      </c>
      <c r="E154" s="163" t="s">
        <v>579</v>
      </c>
      <c r="F154" s="118" t="s">
        <v>29</v>
      </c>
      <c r="G154" s="118" t="s">
        <v>30</v>
      </c>
      <c r="H154" s="118" t="s">
        <v>95</v>
      </c>
      <c r="I154" s="224">
        <v>100000000</v>
      </c>
      <c r="J154" s="224">
        <v>102000000</v>
      </c>
      <c r="K154" s="224">
        <v>2000000</v>
      </c>
      <c r="L154" s="71">
        <v>0</v>
      </c>
      <c r="M154" s="118">
        <v>800176618</v>
      </c>
      <c r="N154" s="118" t="s">
        <v>580</v>
      </c>
      <c r="O154" s="163" t="s">
        <v>581</v>
      </c>
      <c r="P154" s="171">
        <v>44585</v>
      </c>
      <c r="Q154" s="171">
        <v>44593</v>
      </c>
      <c r="R154" s="171">
        <v>44925</v>
      </c>
      <c r="S154" s="224">
        <v>7637187</v>
      </c>
      <c r="T154" s="224">
        <v>94362813</v>
      </c>
      <c r="U154" s="163">
        <v>85155183</v>
      </c>
      <c r="V154" s="118" t="s">
        <v>134</v>
      </c>
      <c r="W154" s="192"/>
    </row>
    <row r="155" spans="1:23">
      <c r="A155" s="163">
        <v>891780111</v>
      </c>
      <c r="B155" s="118" t="s">
        <v>25</v>
      </c>
      <c r="C155" s="118" t="s">
        <v>93</v>
      </c>
      <c r="D155" s="118" t="s">
        <v>27</v>
      </c>
      <c r="E155" s="163" t="s">
        <v>582</v>
      </c>
      <c r="F155" s="118" t="s">
        <v>29</v>
      </c>
      <c r="G155" s="118" t="s">
        <v>30</v>
      </c>
      <c r="H155" s="118" t="s">
        <v>95</v>
      </c>
      <c r="I155" s="224">
        <v>16111657</v>
      </c>
      <c r="J155" s="71">
        <v>0</v>
      </c>
      <c r="K155" s="71">
        <v>0</v>
      </c>
      <c r="L155" s="71">
        <v>0</v>
      </c>
      <c r="M155" s="118">
        <v>860002464</v>
      </c>
      <c r="N155" s="118" t="s">
        <v>583</v>
      </c>
      <c r="O155" s="163" t="s">
        <v>584</v>
      </c>
      <c r="P155" s="166">
        <v>44587</v>
      </c>
      <c r="Q155" s="166">
        <v>44667</v>
      </c>
      <c r="R155" s="167">
        <v>44684</v>
      </c>
      <c r="S155" s="224">
        <v>16111657</v>
      </c>
      <c r="T155" s="224">
        <v>0</v>
      </c>
      <c r="U155" s="163">
        <v>85155183</v>
      </c>
      <c r="V155" s="118" t="s">
        <v>134</v>
      </c>
      <c r="W155" s="192"/>
    </row>
    <row r="156" spans="1:23">
      <c r="A156" s="163">
        <v>891780111</v>
      </c>
      <c r="B156" s="118" t="s">
        <v>25</v>
      </c>
      <c r="C156" s="118" t="s">
        <v>93</v>
      </c>
      <c r="D156" s="118" t="s">
        <v>27</v>
      </c>
      <c r="E156" s="118" t="s">
        <v>585</v>
      </c>
      <c r="F156" s="118" t="s">
        <v>29</v>
      </c>
      <c r="G156" s="118" t="s">
        <v>30</v>
      </c>
      <c r="H156" s="118" t="s">
        <v>95</v>
      </c>
      <c r="I156" s="224">
        <v>2961150</v>
      </c>
      <c r="J156" s="71">
        <v>0</v>
      </c>
      <c r="K156" s="71">
        <v>0</v>
      </c>
      <c r="L156" s="71">
        <v>0</v>
      </c>
      <c r="M156" s="164">
        <v>899999063</v>
      </c>
      <c r="N156" s="163" t="s">
        <v>586</v>
      </c>
      <c r="O156" s="118" t="s">
        <v>587</v>
      </c>
      <c r="P156" s="166">
        <v>44587</v>
      </c>
      <c r="Q156" s="166">
        <v>44587</v>
      </c>
      <c r="R156" s="167">
        <v>44676</v>
      </c>
      <c r="S156" s="224">
        <v>0</v>
      </c>
      <c r="T156" s="224">
        <v>2961150</v>
      </c>
      <c r="U156" s="163">
        <v>85463513</v>
      </c>
      <c r="V156" s="163" t="s">
        <v>588</v>
      </c>
      <c r="W156" s="192"/>
    </row>
    <row r="157" spans="1:23">
      <c r="A157" s="163">
        <v>891780111</v>
      </c>
      <c r="B157" s="118" t="s">
        <v>25</v>
      </c>
      <c r="C157" s="118" t="s">
        <v>93</v>
      </c>
      <c r="D157" s="118" t="s">
        <v>27</v>
      </c>
      <c r="E157" s="118" t="s">
        <v>589</v>
      </c>
      <c r="F157" s="118" t="s">
        <v>29</v>
      </c>
      <c r="G157" s="118" t="s">
        <v>30</v>
      </c>
      <c r="H157" s="118" t="s">
        <v>95</v>
      </c>
      <c r="I157" s="224">
        <v>2100350</v>
      </c>
      <c r="J157" s="71">
        <v>0</v>
      </c>
      <c r="K157" s="71">
        <v>0</v>
      </c>
      <c r="L157" s="71">
        <v>0</v>
      </c>
      <c r="M157" s="164">
        <v>901428168</v>
      </c>
      <c r="N157" s="163" t="s">
        <v>590</v>
      </c>
      <c r="O157" s="118" t="s">
        <v>591</v>
      </c>
      <c r="P157" s="166">
        <v>44587</v>
      </c>
      <c r="Q157" s="166">
        <v>44686</v>
      </c>
      <c r="R157" s="167">
        <v>44777</v>
      </c>
      <c r="S157" s="224">
        <v>0</v>
      </c>
      <c r="T157" s="224">
        <v>2100350</v>
      </c>
      <c r="U157" s="163">
        <v>57438168</v>
      </c>
      <c r="V157" s="163" t="s">
        <v>592</v>
      </c>
      <c r="W157" s="192"/>
    </row>
    <row r="158" spans="1:23">
      <c r="A158" s="163">
        <v>891780111</v>
      </c>
      <c r="B158" s="118" t="s">
        <v>25</v>
      </c>
      <c r="C158" s="118" t="s">
        <v>93</v>
      </c>
      <c r="D158" s="118" t="s">
        <v>27</v>
      </c>
      <c r="E158" s="118" t="s">
        <v>593</v>
      </c>
      <c r="F158" s="118" t="s">
        <v>29</v>
      </c>
      <c r="G158" s="118" t="s">
        <v>30</v>
      </c>
      <c r="H158" s="118" t="s">
        <v>95</v>
      </c>
      <c r="I158" s="224">
        <v>10000000</v>
      </c>
      <c r="J158" s="71">
        <v>0</v>
      </c>
      <c r="K158" s="71">
        <v>0</v>
      </c>
      <c r="L158" s="71">
        <v>0</v>
      </c>
      <c r="M158" s="164">
        <v>900949224</v>
      </c>
      <c r="N158" s="163" t="s">
        <v>594</v>
      </c>
      <c r="O158" s="118" t="s">
        <v>595</v>
      </c>
      <c r="P158" s="166">
        <v>44587</v>
      </c>
      <c r="Q158" s="166">
        <v>44589</v>
      </c>
      <c r="R158" s="167">
        <v>44926</v>
      </c>
      <c r="S158" s="224">
        <v>0</v>
      </c>
      <c r="T158" s="224">
        <v>10000000</v>
      </c>
      <c r="U158" s="163">
        <v>52389076</v>
      </c>
      <c r="V158" s="163" t="s">
        <v>596</v>
      </c>
      <c r="W158" s="192"/>
    </row>
    <row r="159" spans="1:23">
      <c r="A159" s="163">
        <v>891780111</v>
      </c>
      <c r="B159" s="118" t="s">
        <v>25</v>
      </c>
      <c r="C159" s="118" t="s">
        <v>93</v>
      </c>
      <c r="D159" s="118" t="s">
        <v>27</v>
      </c>
      <c r="E159" s="118" t="s">
        <v>597</v>
      </c>
      <c r="F159" s="118" t="s">
        <v>29</v>
      </c>
      <c r="G159" s="118" t="s">
        <v>30</v>
      </c>
      <c r="H159" s="118" t="s">
        <v>95</v>
      </c>
      <c r="I159" s="224">
        <v>14000000</v>
      </c>
      <c r="J159" s="71">
        <v>0</v>
      </c>
      <c r="K159" s="71">
        <v>0</v>
      </c>
      <c r="L159" s="71">
        <v>0</v>
      </c>
      <c r="M159" s="118">
        <v>860074520</v>
      </c>
      <c r="N159" s="118" t="s">
        <v>598</v>
      </c>
      <c r="O159" s="118" t="s">
        <v>599</v>
      </c>
      <c r="P159" s="166">
        <v>44588</v>
      </c>
      <c r="Q159" s="166">
        <v>44667</v>
      </c>
      <c r="R159" s="167">
        <v>44684</v>
      </c>
      <c r="S159" s="224">
        <v>14000000</v>
      </c>
      <c r="T159" s="224">
        <v>0</v>
      </c>
      <c r="U159" s="163">
        <v>85155183</v>
      </c>
      <c r="V159" s="163" t="s">
        <v>5190</v>
      </c>
      <c r="W159" s="192"/>
    </row>
    <row r="160" spans="1:23">
      <c r="A160" s="163">
        <v>891780111</v>
      </c>
      <c r="B160" s="118" t="s">
        <v>25</v>
      </c>
      <c r="C160" s="118" t="s">
        <v>93</v>
      </c>
      <c r="D160" s="118" t="s">
        <v>27</v>
      </c>
      <c r="E160" s="118" t="s">
        <v>600</v>
      </c>
      <c r="F160" s="118" t="s">
        <v>29</v>
      </c>
      <c r="G160" s="118" t="s">
        <v>30</v>
      </c>
      <c r="H160" s="118" t="s">
        <v>95</v>
      </c>
      <c r="I160" s="224">
        <v>11900000</v>
      </c>
      <c r="J160" s="71">
        <v>0</v>
      </c>
      <c r="K160" s="71">
        <v>0</v>
      </c>
      <c r="L160" s="71">
        <v>0</v>
      </c>
      <c r="M160" s="164">
        <v>891780160</v>
      </c>
      <c r="N160" s="163" t="s">
        <v>5191</v>
      </c>
      <c r="O160" s="118" t="s">
        <v>601</v>
      </c>
      <c r="P160" s="166">
        <v>44588</v>
      </c>
      <c r="Q160" s="166">
        <v>44622</v>
      </c>
      <c r="R160" s="167">
        <v>44835</v>
      </c>
      <c r="S160" s="224">
        <v>0</v>
      </c>
      <c r="T160" s="224">
        <v>11900000</v>
      </c>
      <c r="U160" s="163">
        <v>7601124</v>
      </c>
      <c r="V160" s="163" t="s">
        <v>450</v>
      </c>
      <c r="W160" s="192"/>
    </row>
    <row r="161" spans="1:23">
      <c r="A161" s="163">
        <v>891780111</v>
      </c>
      <c r="B161" s="118" t="s">
        <v>25</v>
      </c>
      <c r="C161" s="118" t="s">
        <v>93</v>
      </c>
      <c r="D161" s="118" t="s">
        <v>27</v>
      </c>
      <c r="E161" s="163" t="s">
        <v>602</v>
      </c>
      <c r="F161" s="118" t="s">
        <v>29</v>
      </c>
      <c r="G161" s="118" t="s">
        <v>30</v>
      </c>
      <c r="H161" s="118" t="s">
        <v>95</v>
      </c>
      <c r="I161" s="224">
        <v>536738</v>
      </c>
      <c r="J161" s="71">
        <v>0</v>
      </c>
      <c r="K161" s="71">
        <v>0</v>
      </c>
      <c r="L161" s="71">
        <v>0</v>
      </c>
      <c r="M161" s="164">
        <v>36537204</v>
      </c>
      <c r="N161" s="163" t="s">
        <v>603</v>
      </c>
      <c r="O161" s="118" t="s">
        <v>604</v>
      </c>
      <c r="P161" s="166">
        <v>44588</v>
      </c>
      <c r="Q161" s="166">
        <v>44589</v>
      </c>
      <c r="R161" s="167">
        <v>44619</v>
      </c>
      <c r="S161" s="224">
        <v>536738</v>
      </c>
      <c r="T161" s="224">
        <v>0</v>
      </c>
      <c r="U161" s="163">
        <v>52228362</v>
      </c>
      <c r="V161" s="163" t="s">
        <v>458</v>
      </c>
      <c r="W161" s="192"/>
    </row>
    <row r="162" spans="1:23">
      <c r="A162" s="163">
        <v>891780111</v>
      </c>
      <c r="B162" s="118" t="s">
        <v>25</v>
      </c>
      <c r="C162" s="118" t="s">
        <v>93</v>
      </c>
      <c r="D162" s="118" t="s">
        <v>27</v>
      </c>
      <c r="E162" s="118" t="s">
        <v>605</v>
      </c>
      <c r="F162" s="118" t="s">
        <v>29</v>
      </c>
      <c r="G162" s="118" t="s">
        <v>30</v>
      </c>
      <c r="H162" s="147" t="s">
        <v>606</v>
      </c>
      <c r="I162" s="224">
        <v>40000000</v>
      </c>
      <c r="J162" s="71">
        <v>0</v>
      </c>
      <c r="K162" s="71">
        <v>0</v>
      </c>
      <c r="L162" s="71">
        <v>0</v>
      </c>
      <c r="M162" s="164">
        <v>39087317</v>
      </c>
      <c r="N162" s="163" t="s">
        <v>607</v>
      </c>
      <c r="O162" s="118" t="s">
        <v>608</v>
      </c>
      <c r="P162" s="166">
        <v>44587</v>
      </c>
      <c r="Q162" s="166">
        <v>44587</v>
      </c>
      <c r="R162" s="167">
        <v>44925</v>
      </c>
      <c r="S162" s="224">
        <v>0</v>
      </c>
      <c r="T162" s="224">
        <v>40000000</v>
      </c>
      <c r="U162" s="163">
        <v>57294316</v>
      </c>
      <c r="V162" s="163" t="s">
        <v>160</v>
      </c>
      <c r="W162" s="192"/>
    </row>
    <row r="163" spans="1:23">
      <c r="A163" s="163">
        <v>891780111</v>
      </c>
      <c r="B163" s="118" t="s">
        <v>25</v>
      </c>
      <c r="C163" s="118" t="s">
        <v>93</v>
      </c>
      <c r="D163" s="118" t="s">
        <v>27</v>
      </c>
      <c r="E163" s="118" t="s">
        <v>609</v>
      </c>
      <c r="F163" s="118" t="s">
        <v>29</v>
      </c>
      <c r="G163" s="118" t="s">
        <v>30</v>
      </c>
      <c r="H163" s="147" t="s">
        <v>606</v>
      </c>
      <c r="I163" s="224">
        <v>1500000</v>
      </c>
      <c r="J163" s="71">
        <v>0</v>
      </c>
      <c r="K163" s="71">
        <v>0</v>
      </c>
      <c r="L163" s="71">
        <v>0</v>
      </c>
      <c r="M163" s="164">
        <v>39087317</v>
      </c>
      <c r="N163" s="163" t="s">
        <v>607</v>
      </c>
      <c r="O163" s="118" t="s">
        <v>610</v>
      </c>
      <c r="P163" s="166">
        <v>44587</v>
      </c>
      <c r="Q163" s="166">
        <v>44652</v>
      </c>
      <c r="R163" s="167">
        <v>44771</v>
      </c>
      <c r="S163" s="224">
        <v>0</v>
      </c>
      <c r="T163" s="224">
        <v>1500000</v>
      </c>
      <c r="U163" s="163">
        <v>25274758</v>
      </c>
      <c r="V163" s="163" t="s">
        <v>429</v>
      </c>
    </row>
    <row r="164" spans="1:23">
      <c r="A164" s="163">
        <v>891780111</v>
      </c>
      <c r="B164" s="118" t="s">
        <v>25</v>
      </c>
      <c r="C164" s="118" t="s">
        <v>93</v>
      </c>
      <c r="D164" s="118" t="s">
        <v>27</v>
      </c>
      <c r="E164" s="118" t="s">
        <v>611</v>
      </c>
      <c r="F164" s="118" t="s">
        <v>29</v>
      </c>
      <c r="G164" s="118" t="s">
        <v>30</v>
      </c>
      <c r="H164" s="147" t="s">
        <v>606</v>
      </c>
      <c r="I164" s="224">
        <v>50000000</v>
      </c>
      <c r="J164" s="71">
        <v>0</v>
      </c>
      <c r="K164" s="71">
        <v>0</v>
      </c>
      <c r="L164" s="71">
        <v>0</v>
      </c>
      <c r="M164" s="164">
        <v>860002180</v>
      </c>
      <c r="N164" s="163" t="s">
        <v>612</v>
      </c>
      <c r="O164" s="118" t="s">
        <v>613</v>
      </c>
      <c r="P164" s="166">
        <v>44587</v>
      </c>
      <c r="Q164" s="166">
        <v>44587</v>
      </c>
      <c r="R164" s="167">
        <v>44926</v>
      </c>
      <c r="S164" s="224">
        <v>0</v>
      </c>
      <c r="T164" s="224">
        <v>50000000</v>
      </c>
      <c r="U164" s="163">
        <v>12548449</v>
      </c>
      <c r="V164" s="163" t="s">
        <v>355</v>
      </c>
    </row>
    <row r="165" spans="1:23">
      <c r="A165" s="163">
        <v>891780111</v>
      </c>
      <c r="B165" s="118" t="s">
        <v>25</v>
      </c>
      <c r="C165" s="118" t="s">
        <v>93</v>
      </c>
      <c r="D165" s="118" t="s">
        <v>27</v>
      </c>
      <c r="E165" s="118" t="s">
        <v>614</v>
      </c>
      <c r="F165" s="118" t="s">
        <v>29</v>
      </c>
      <c r="G165" s="118" t="s">
        <v>30</v>
      </c>
      <c r="H165" s="147" t="s">
        <v>606</v>
      </c>
      <c r="I165" s="224">
        <v>3540000</v>
      </c>
      <c r="J165" s="71">
        <v>0</v>
      </c>
      <c r="K165" s="71">
        <v>0</v>
      </c>
      <c r="L165" s="71">
        <v>0</v>
      </c>
      <c r="M165" s="118">
        <v>901283655</v>
      </c>
      <c r="N165" s="118" t="s">
        <v>615</v>
      </c>
      <c r="O165" s="118" t="s">
        <v>616</v>
      </c>
      <c r="P165" s="166">
        <v>44589</v>
      </c>
      <c r="Q165" s="166">
        <v>44593</v>
      </c>
      <c r="R165" s="167">
        <v>44926</v>
      </c>
      <c r="S165" s="224">
        <v>0</v>
      </c>
      <c r="T165" s="224">
        <v>3540000</v>
      </c>
      <c r="U165" s="163">
        <v>26202588</v>
      </c>
      <c r="V165" s="163" t="s">
        <v>578</v>
      </c>
    </row>
    <row r="166" spans="1:23">
      <c r="A166" s="60"/>
      <c r="B166" s="68"/>
      <c r="C166" s="68"/>
      <c r="D166" s="68"/>
      <c r="E166" s="87"/>
      <c r="F166" s="68"/>
      <c r="G166" s="68"/>
      <c r="H166" s="68"/>
      <c r="I166" s="73"/>
      <c r="J166" s="73"/>
      <c r="K166" s="73"/>
      <c r="L166" s="74"/>
      <c r="M166" s="139"/>
      <c r="N166" s="87"/>
      <c r="O166" s="87"/>
      <c r="P166" s="138"/>
      <c r="Q166" s="138"/>
      <c r="R166" s="138"/>
      <c r="S166" s="73"/>
      <c r="T166" s="73"/>
      <c r="U166" s="117"/>
      <c r="V166" s="59"/>
    </row>
    <row r="167" spans="1:23">
      <c r="A167" s="60"/>
      <c r="B167" s="68"/>
      <c r="C167" s="68"/>
      <c r="D167" s="233" t="s">
        <v>617</v>
      </c>
      <c r="E167" s="233">
        <v>164</v>
      </c>
      <c r="F167" s="68"/>
      <c r="G167" s="68"/>
      <c r="H167" s="233" t="s">
        <v>2946</v>
      </c>
      <c r="I167" s="234">
        <f>SUM(I2:I166)</f>
        <v>2433567675.73</v>
      </c>
      <c r="J167" s="73"/>
      <c r="K167" s="73"/>
      <c r="L167" s="74"/>
      <c r="M167" s="139"/>
      <c r="N167" s="87"/>
      <c r="O167" s="87"/>
      <c r="P167" s="138"/>
      <c r="Q167" s="138"/>
      <c r="R167" s="138"/>
      <c r="S167" s="73"/>
      <c r="T167" s="73"/>
      <c r="U167" s="117"/>
      <c r="V167" s="59"/>
    </row>
    <row r="168" spans="1:23">
      <c r="A168" s="60"/>
      <c r="B168" s="68"/>
      <c r="C168" s="68"/>
      <c r="F168" s="68"/>
      <c r="G168" s="68"/>
      <c r="H168" s="68"/>
      <c r="I168" s="73"/>
      <c r="J168" s="73"/>
      <c r="K168" s="73"/>
      <c r="L168" s="74"/>
      <c r="M168" s="139"/>
      <c r="N168" s="87"/>
      <c r="O168" s="87"/>
      <c r="P168" s="138"/>
      <c r="Q168" s="138"/>
      <c r="R168" s="138"/>
      <c r="S168" s="73"/>
      <c r="T168" s="73"/>
      <c r="U168" s="117"/>
      <c r="V168" s="59"/>
    </row>
    <row r="169" spans="1:23">
      <c r="A169" s="60"/>
      <c r="B169" s="68"/>
      <c r="C169" s="68"/>
      <c r="F169" s="68"/>
      <c r="G169" s="68"/>
      <c r="H169" s="68"/>
      <c r="I169" s="73"/>
      <c r="J169" s="73"/>
      <c r="K169" s="73"/>
      <c r="L169" s="74"/>
      <c r="M169" s="139"/>
      <c r="N169" s="87"/>
      <c r="O169" s="87"/>
      <c r="P169" s="138"/>
      <c r="Q169" s="138"/>
      <c r="R169" s="138"/>
      <c r="S169" s="73"/>
      <c r="T169" s="73"/>
      <c r="U169" s="117"/>
      <c r="V169" s="59"/>
    </row>
    <row r="170" spans="1:23">
      <c r="A170" s="60"/>
      <c r="B170" s="68"/>
      <c r="C170" s="68"/>
      <c r="D170" s="68"/>
      <c r="E170" s="87"/>
      <c r="F170" s="68"/>
      <c r="G170" s="68"/>
      <c r="H170" s="68"/>
      <c r="I170" s="73"/>
      <c r="J170" s="73"/>
      <c r="K170" s="73"/>
      <c r="L170" s="74"/>
      <c r="M170" s="139"/>
      <c r="N170" s="87"/>
      <c r="O170" s="87"/>
      <c r="P170" s="138"/>
      <c r="Q170" s="138"/>
      <c r="R170" s="138"/>
      <c r="S170" s="73"/>
      <c r="T170" s="73"/>
      <c r="U170" s="117"/>
      <c r="V170" s="59"/>
    </row>
    <row r="171" spans="1:23">
      <c r="A171" s="60"/>
      <c r="B171" s="68"/>
      <c r="C171" s="68"/>
      <c r="D171" s="68"/>
      <c r="E171" s="87"/>
      <c r="F171" s="68"/>
      <c r="G171" s="68"/>
      <c r="H171" s="68"/>
      <c r="I171" s="73"/>
      <c r="J171" s="73"/>
      <c r="K171" s="73"/>
      <c r="L171" s="74"/>
      <c r="M171" s="139"/>
      <c r="N171" s="87"/>
      <c r="O171" s="87"/>
      <c r="P171" s="138"/>
      <c r="Q171" s="138"/>
      <c r="R171" s="138"/>
      <c r="S171" s="73"/>
      <c r="T171" s="73"/>
      <c r="U171" s="117"/>
      <c r="V171" s="59"/>
    </row>
    <row r="172" spans="1:23">
      <c r="A172" s="60"/>
      <c r="B172" s="68"/>
      <c r="C172" s="68"/>
      <c r="D172" s="68"/>
      <c r="E172" s="87"/>
      <c r="F172" s="68"/>
      <c r="G172" s="68"/>
      <c r="H172" s="68"/>
      <c r="I172" s="73"/>
      <c r="J172" s="73"/>
      <c r="K172" s="73"/>
      <c r="L172" s="74"/>
      <c r="M172" s="139"/>
      <c r="N172" s="87"/>
      <c r="O172" s="87"/>
      <c r="P172" s="138"/>
      <c r="Q172" s="138"/>
      <c r="R172" s="138"/>
      <c r="S172" s="73"/>
      <c r="T172" s="73"/>
      <c r="U172" s="117"/>
      <c r="V172" s="59"/>
    </row>
    <row r="173" spans="1:23">
      <c r="A173" s="60"/>
      <c r="B173" s="68"/>
      <c r="C173" s="68"/>
      <c r="D173" s="68"/>
      <c r="E173" s="87"/>
      <c r="F173" s="68"/>
      <c r="G173" s="68"/>
      <c r="H173" s="68"/>
      <c r="I173" s="73"/>
      <c r="J173" s="73"/>
      <c r="K173" s="73"/>
      <c r="L173" s="74"/>
      <c r="M173" s="139"/>
      <c r="N173" s="87"/>
      <c r="O173" s="87"/>
      <c r="P173" s="138"/>
      <c r="Q173" s="138"/>
      <c r="R173" s="138"/>
      <c r="S173" s="73"/>
      <c r="T173" s="73"/>
      <c r="U173" s="117"/>
      <c r="V173" s="59"/>
    </row>
    <row r="174" spans="1:23">
      <c r="A174" s="60"/>
      <c r="B174" s="68"/>
      <c r="C174" s="68"/>
      <c r="D174" s="68"/>
      <c r="E174" s="87"/>
      <c r="F174" s="68"/>
      <c r="G174" s="68"/>
      <c r="H174" s="68"/>
      <c r="I174" s="73"/>
      <c r="J174" s="73"/>
      <c r="K174" s="73"/>
      <c r="L174" s="74"/>
      <c r="M174" s="139"/>
      <c r="N174" s="87"/>
      <c r="O174" s="87"/>
      <c r="P174" s="138"/>
      <c r="Q174" s="138"/>
      <c r="R174" s="138"/>
      <c r="S174" s="73"/>
      <c r="T174" s="73"/>
      <c r="U174" s="117"/>
      <c r="V174" s="59"/>
    </row>
    <row r="175" spans="1:23">
      <c r="A175" s="60"/>
      <c r="B175" s="68"/>
      <c r="C175" s="68"/>
      <c r="D175" s="68"/>
      <c r="E175" s="87"/>
      <c r="F175" s="68"/>
      <c r="G175" s="68"/>
      <c r="H175" s="68"/>
      <c r="I175" s="73"/>
      <c r="J175" s="73"/>
      <c r="K175" s="73"/>
      <c r="L175" s="74"/>
      <c r="M175" s="139"/>
      <c r="N175" s="87"/>
      <c r="O175" s="87"/>
      <c r="P175" s="138"/>
      <c r="Q175" s="138"/>
      <c r="R175" s="138"/>
      <c r="S175" s="73"/>
      <c r="T175" s="73"/>
      <c r="U175" s="117"/>
      <c r="V175" s="59"/>
    </row>
    <row r="176" spans="1:23">
      <c r="A176" s="60"/>
      <c r="B176" s="68"/>
      <c r="C176" s="68"/>
      <c r="D176" s="68"/>
      <c r="E176" s="87"/>
      <c r="F176" s="68"/>
      <c r="G176" s="68"/>
      <c r="H176" s="68"/>
      <c r="I176" s="73"/>
      <c r="J176" s="73"/>
      <c r="K176" s="73"/>
      <c r="L176" s="74"/>
      <c r="M176" s="139"/>
      <c r="N176" s="87"/>
      <c r="O176" s="87"/>
      <c r="P176" s="138"/>
      <c r="Q176" s="138"/>
      <c r="R176" s="138"/>
      <c r="S176" s="73"/>
      <c r="T176" s="73"/>
      <c r="U176" s="117"/>
      <c r="V176" s="59"/>
    </row>
    <row r="177" spans="1:22">
      <c r="A177" s="60"/>
      <c r="B177" s="68"/>
      <c r="C177" s="68"/>
      <c r="D177" s="68"/>
      <c r="E177" s="87"/>
      <c r="F177" s="68"/>
      <c r="G177" s="68"/>
      <c r="H177" s="68"/>
      <c r="I177" s="73"/>
      <c r="J177" s="73"/>
      <c r="K177" s="73"/>
      <c r="L177" s="74"/>
      <c r="M177" s="139"/>
      <c r="N177" s="87"/>
      <c r="O177" s="87"/>
      <c r="P177" s="138"/>
      <c r="Q177" s="138"/>
      <c r="R177" s="138"/>
      <c r="S177" s="73"/>
      <c r="T177" s="73"/>
      <c r="U177" s="117"/>
      <c r="V177" s="59"/>
    </row>
    <row r="178" spans="1:22">
      <c r="A178" s="60"/>
      <c r="B178" s="68"/>
      <c r="C178" s="68"/>
      <c r="D178" s="68"/>
      <c r="E178" s="87"/>
      <c r="F178" s="68"/>
      <c r="G178" s="68"/>
      <c r="H178" s="68"/>
      <c r="I178" s="73"/>
      <c r="J178" s="73"/>
      <c r="K178" s="73"/>
      <c r="L178" s="74"/>
      <c r="M178" s="139"/>
      <c r="N178" s="87"/>
      <c r="O178" s="87"/>
      <c r="P178" s="138"/>
      <c r="Q178" s="138"/>
      <c r="R178" s="138"/>
      <c r="S178" s="73"/>
      <c r="T178" s="73"/>
      <c r="U178" s="117"/>
      <c r="V178" s="59"/>
    </row>
    <row r="179" spans="1:22">
      <c r="A179" s="60"/>
      <c r="B179" s="68"/>
      <c r="C179" s="68"/>
      <c r="D179" s="68"/>
      <c r="E179" s="87"/>
      <c r="F179" s="68"/>
      <c r="G179" s="68"/>
      <c r="H179" s="68"/>
      <c r="I179" s="73"/>
      <c r="J179" s="73"/>
      <c r="K179" s="73"/>
      <c r="L179" s="74"/>
      <c r="M179" s="139"/>
      <c r="N179" s="87"/>
      <c r="O179" s="87"/>
      <c r="P179" s="138"/>
      <c r="Q179" s="138"/>
      <c r="R179" s="138"/>
      <c r="S179" s="73"/>
      <c r="T179" s="73"/>
      <c r="U179" s="117"/>
      <c r="V179" s="59"/>
    </row>
    <row r="180" spans="1:22">
      <c r="A180" s="60"/>
      <c r="B180" s="68"/>
      <c r="C180" s="68"/>
      <c r="D180" s="68"/>
      <c r="E180" s="87"/>
      <c r="F180" s="68"/>
      <c r="G180" s="68"/>
      <c r="H180" s="68"/>
      <c r="I180" s="73"/>
      <c r="J180" s="73"/>
      <c r="K180" s="73"/>
      <c r="L180" s="74"/>
      <c r="M180" s="139"/>
      <c r="N180" s="87"/>
      <c r="O180" s="87"/>
      <c r="P180" s="138"/>
      <c r="Q180" s="138"/>
      <c r="R180" s="138"/>
      <c r="S180" s="73"/>
      <c r="T180" s="73"/>
      <c r="U180" s="117"/>
      <c r="V180" s="59"/>
    </row>
    <row r="181" spans="1:22">
      <c r="A181" s="60"/>
      <c r="B181" s="68"/>
      <c r="C181" s="68"/>
      <c r="D181" s="68"/>
      <c r="E181" s="87"/>
      <c r="F181" s="68"/>
      <c r="G181" s="68"/>
      <c r="H181" s="68"/>
      <c r="I181" s="73"/>
      <c r="J181" s="73"/>
      <c r="K181" s="73"/>
      <c r="L181" s="74"/>
      <c r="M181" s="139"/>
      <c r="N181" s="87"/>
      <c r="O181" s="87"/>
      <c r="P181" s="138"/>
      <c r="Q181" s="138"/>
      <c r="R181" s="138"/>
      <c r="S181" s="73"/>
      <c r="T181" s="73"/>
      <c r="U181" s="117"/>
      <c r="V181" s="59"/>
    </row>
    <row r="182" spans="1:22">
      <c r="A182" s="60"/>
      <c r="B182" s="68"/>
      <c r="C182" s="68"/>
      <c r="D182" s="68"/>
      <c r="E182" s="87"/>
      <c r="F182" s="68"/>
      <c r="G182" s="68"/>
      <c r="H182" s="68"/>
      <c r="I182" s="73"/>
      <c r="J182" s="73"/>
      <c r="K182" s="73"/>
      <c r="L182" s="74"/>
      <c r="M182" s="139"/>
      <c r="N182" s="87"/>
      <c r="O182" s="87"/>
      <c r="P182" s="138"/>
      <c r="Q182" s="138"/>
      <c r="R182" s="138"/>
      <c r="S182" s="73"/>
      <c r="T182" s="73"/>
      <c r="U182" s="117"/>
      <c r="V182" s="59"/>
    </row>
    <row r="183" spans="1:22">
      <c r="A183" s="60"/>
      <c r="B183" s="68"/>
      <c r="C183" s="68"/>
      <c r="D183" s="68"/>
      <c r="E183" s="87"/>
      <c r="F183" s="68"/>
      <c r="G183" s="68"/>
      <c r="H183" s="68"/>
      <c r="I183" s="73"/>
      <c r="J183" s="73"/>
      <c r="K183" s="73"/>
      <c r="L183" s="74"/>
      <c r="M183" s="139"/>
      <c r="N183" s="87"/>
      <c r="O183" s="87"/>
      <c r="P183" s="138"/>
      <c r="Q183" s="138"/>
      <c r="R183" s="138"/>
      <c r="S183" s="73"/>
      <c r="T183" s="73"/>
      <c r="U183" s="117"/>
      <c r="V183" s="59"/>
    </row>
    <row r="184" spans="1:22">
      <c r="A184" s="60"/>
      <c r="B184" s="68"/>
      <c r="C184" s="68"/>
      <c r="D184" s="68"/>
      <c r="E184" s="87"/>
      <c r="F184" s="68"/>
      <c r="G184" s="68"/>
      <c r="H184" s="68"/>
      <c r="I184" s="73"/>
      <c r="J184" s="73"/>
      <c r="K184" s="73"/>
      <c r="L184" s="74"/>
      <c r="M184" s="139"/>
      <c r="N184" s="87"/>
      <c r="O184" s="87"/>
      <c r="P184" s="138"/>
      <c r="Q184" s="138"/>
      <c r="R184" s="138"/>
      <c r="S184" s="73"/>
      <c r="T184" s="73"/>
      <c r="U184" s="117"/>
      <c r="V184" s="59"/>
    </row>
    <row r="185" spans="1:22">
      <c r="A185" s="60"/>
      <c r="B185" s="68"/>
      <c r="C185" s="68"/>
      <c r="D185" s="68"/>
      <c r="E185" s="87"/>
      <c r="F185" s="68"/>
      <c r="G185" s="68"/>
      <c r="H185" s="68"/>
      <c r="I185" s="73"/>
      <c r="J185" s="73"/>
      <c r="K185" s="73"/>
      <c r="L185" s="74"/>
      <c r="M185" s="139"/>
      <c r="N185" s="87"/>
      <c r="O185" s="87"/>
      <c r="P185" s="138"/>
      <c r="Q185" s="138"/>
      <c r="R185" s="138"/>
      <c r="S185" s="73"/>
      <c r="T185" s="73"/>
      <c r="U185" s="117"/>
      <c r="V185" s="59"/>
    </row>
    <row r="186" spans="1:22">
      <c r="A186" s="60"/>
      <c r="B186" s="68"/>
      <c r="C186" s="68"/>
      <c r="D186" s="68"/>
      <c r="E186" s="87"/>
      <c r="F186" s="68"/>
      <c r="G186" s="68"/>
      <c r="H186" s="68"/>
      <c r="I186" s="73"/>
      <c r="J186" s="73"/>
      <c r="K186" s="73"/>
      <c r="L186" s="74"/>
      <c r="M186" s="139"/>
      <c r="N186" s="87"/>
      <c r="O186" s="87"/>
      <c r="P186" s="138"/>
      <c r="Q186" s="138"/>
      <c r="R186" s="138"/>
      <c r="S186" s="73"/>
      <c r="T186" s="73"/>
      <c r="U186" s="117"/>
      <c r="V186" s="59"/>
    </row>
    <row r="187" spans="1:22">
      <c r="A187" s="60"/>
      <c r="B187" s="68"/>
      <c r="C187" s="68"/>
      <c r="D187" s="68"/>
      <c r="E187" s="87"/>
      <c r="F187" s="68"/>
      <c r="G187" s="68"/>
      <c r="H187" s="68"/>
      <c r="I187" s="73"/>
      <c r="J187" s="73"/>
      <c r="K187" s="73"/>
      <c r="L187" s="74"/>
      <c r="M187" s="139"/>
      <c r="N187" s="87"/>
      <c r="O187" s="87"/>
      <c r="P187" s="138"/>
      <c r="Q187" s="138"/>
      <c r="R187" s="138"/>
      <c r="S187" s="73"/>
      <c r="T187" s="73"/>
      <c r="U187" s="117"/>
      <c r="V187" s="59"/>
    </row>
    <row r="188" spans="1:22">
      <c r="A188" s="60"/>
      <c r="B188" s="68"/>
      <c r="C188" s="68"/>
      <c r="D188" s="68"/>
      <c r="E188" s="87"/>
      <c r="F188" s="68"/>
      <c r="G188" s="68"/>
      <c r="H188" s="68"/>
      <c r="I188" s="73"/>
      <c r="J188" s="73"/>
      <c r="K188" s="73"/>
      <c r="L188" s="74"/>
      <c r="M188" s="139"/>
      <c r="N188" s="87"/>
      <c r="O188" s="87"/>
      <c r="P188" s="138"/>
      <c r="Q188" s="138"/>
      <c r="R188" s="138"/>
      <c r="S188" s="73"/>
      <c r="T188" s="73"/>
      <c r="U188" s="117"/>
      <c r="V188" s="59"/>
    </row>
    <row r="189" spans="1:22">
      <c r="A189" s="60"/>
      <c r="B189" s="68"/>
      <c r="C189" s="68"/>
      <c r="D189" s="68"/>
      <c r="E189" s="87"/>
      <c r="F189" s="68"/>
      <c r="G189" s="68"/>
      <c r="H189" s="68"/>
      <c r="I189" s="73"/>
      <c r="J189" s="73"/>
      <c r="K189" s="73"/>
      <c r="L189" s="74"/>
      <c r="M189" s="139"/>
      <c r="N189" s="87"/>
      <c r="O189" s="87"/>
      <c r="P189" s="138"/>
      <c r="Q189" s="138"/>
      <c r="R189" s="138"/>
      <c r="S189" s="73"/>
      <c r="T189" s="73"/>
      <c r="U189" s="117"/>
      <c r="V189" s="59"/>
    </row>
    <row r="190" spans="1:22">
      <c r="A190" s="60"/>
      <c r="B190" s="68"/>
      <c r="C190" s="68"/>
      <c r="D190" s="68"/>
      <c r="E190" s="87"/>
      <c r="F190" s="68"/>
      <c r="G190" s="68"/>
      <c r="H190" s="68"/>
      <c r="I190" s="73"/>
      <c r="J190" s="73"/>
      <c r="K190" s="73"/>
      <c r="L190" s="73"/>
      <c r="M190" s="139"/>
      <c r="N190" s="87"/>
      <c r="O190" s="87"/>
      <c r="P190" s="138"/>
      <c r="Q190" s="138"/>
      <c r="R190" s="138"/>
      <c r="S190" s="73"/>
      <c r="T190" s="73"/>
      <c r="U190" s="117"/>
      <c r="V190" s="59"/>
    </row>
    <row r="191" spans="1:22">
      <c r="A191" s="60"/>
      <c r="B191" s="68"/>
      <c r="C191" s="68"/>
      <c r="D191" s="68"/>
      <c r="E191" s="87"/>
      <c r="F191" s="68"/>
      <c r="G191" s="68"/>
      <c r="H191" s="68"/>
      <c r="I191" s="73"/>
      <c r="J191" s="73"/>
      <c r="K191" s="73"/>
      <c r="L191" s="74"/>
      <c r="M191" s="139"/>
      <c r="N191" s="87"/>
      <c r="O191" s="87"/>
      <c r="P191" s="138"/>
      <c r="Q191" s="138"/>
      <c r="R191" s="138"/>
      <c r="S191" s="73"/>
      <c r="T191" s="73"/>
      <c r="U191" s="117"/>
      <c r="V191" s="59"/>
    </row>
    <row r="192" spans="1:22">
      <c r="A192" s="60"/>
      <c r="B192" s="68"/>
      <c r="C192" s="68"/>
      <c r="D192" s="68"/>
      <c r="E192" s="87"/>
      <c r="F192" s="68"/>
      <c r="G192" s="68"/>
      <c r="H192" s="68"/>
      <c r="I192" s="73"/>
      <c r="J192" s="73"/>
      <c r="K192" s="73"/>
      <c r="L192" s="74"/>
      <c r="M192" s="139"/>
      <c r="N192" s="87"/>
      <c r="O192" s="87"/>
      <c r="P192" s="138"/>
      <c r="Q192" s="138"/>
      <c r="R192" s="138"/>
      <c r="S192" s="73"/>
      <c r="T192" s="73"/>
      <c r="U192" s="117"/>
      <c r="V192" s="59"/>
    </row>
    <row r="193" spans="1:22">
      <c r="A193" s="60"/>
      <c r="B193" s="68"/>
      <c r="C193" s="68"/>
      <c r="D193" s="68"/>
      <c r="E193" s="87"/>
      <c r="F193" s="68"/>
      <c r="G193" s="68"/>
      <c r="H193" s="68"/>
      <c r="I193" s="73"/>
      <c r="J193" s="73"/>
      <c r="K193" s="73"/>
      <c r="L193" s="74"/>
      <c r="M193" s="139"/>
      <c r="N193" s="87"/>
      <c r="O193" s="87"/>
      <c r="P193" s="138"/>
      <c r="Q193" s="138"/>
      <c r="R193" s="138"/>
      <c r="S193" s="73"/>
      <c r="T193" s="73"/>
      <c r="U193" s="117"/>
      <c r="V193" s="59"/>
    </row>
    <row r="194" spans="1:22">
      <c r="A194" s="60"/>
      <c r="B194" s="68"/>
      <c r="C194" s="68"/>
      <c r="D194" s="68"/>
      <c r="E194" s="87"/>
      <c r="F194" s="68"/>
      <c r="G194" s="68"/>
      <c r="H194" s="68"/>
      <c r="I194" s="73"/>
      <c r="J194" s="73"/>
      <c r="K194" s="73"/>
      <c r="L194" s="74"/>
      <c r="M194" s="139"/>
      <c r="N194" s="87"/>
      <c r="O194" s="87"/>
      <c r="P194" s="124"/>
      <c r="Q194" s="124"/>
      <c r="R194" s="124"/>
      <c r="S194" s="73"/>
      <c r="T194" s="73"/>
      <c r="U194" s="70"/>
      <c r="V194" s="68"/>
    </row>
    <row r="195" spans="1:22">
      <c r="A195" s="60"/>
      <c r="B195" s="68"/>
      <c r="C195" s="68"/>
      <c r="D195" s="68"/>
      <c r="E195" s="87"/>
      <c r="F195" s="68"/>
      <c r="G195" s="68"/>
      <c r="H195" s="68"/>
      <c r="I195" s="73"/>
      <c r="J195" s="73"/>
      <c r="K195" s="73"/>
      <c r="L195" s="74"/>
      <c r="M195" s="139"/>
      <c r="N195" s="87"/>
      <c r="O195" s="87"/>
      <c r="P195" s="124"/>
      <c r="Q195" s="124"/>
      <c r="R195" s="124"/>
      <c r="S195" s="73"/>
      <c r="T195" s="73"/>
      <c r="U195" s="70"/>
      <c r="V195" s="68"/>
    </row>
    <row r="196" spans="1:22">
      <c r="A196" s="60"/>
      <c r="B196" s="68"/>
      <c r="C196" s="68"/>
      <c r="D196" s="68"/>
      <c r="E196" s="87"/>
      <c r="F196" s="68"/>
      <c r="G196" s="68"/>
      <c r="H196" s="68"/>
      <c r="I196" s="73"/>
      <c r="J196" s="73"/>
      <c r="K196" s="73"/>
      <c r="L196" s="74"/>
      <c r="M196" s="139"/>
      <c r="N196" s="87"/>
      <c r="O196" s="87"/>
      <c r="P196" s="124"/>
      <c r="Q196" s="124"/>
      <c r="R196" s="124"/>
      <c r="S196" s="73"/>
      <c r="T196" s="73"/>
      <c r="U196" s="70"/>
      <c r="V196" s="68"/>
    </row>
    <row r="197" spans="1:22">
      <c r="A197" s="60"/>
      <c r="B197" s="68"/>
      <c r="C197" s="68"/>
      <c r="D197" s="68"/>
      <c r="E197" s="87"/>
      <c r="F197" s="68"/>
      <c r="G197" s="68"/>
      <c r="H197" s="68"/>
      <c r="I197" s="73"/>
      <c r="J197" s="73"/>
      <c r="K197" s="73"/>
      <c r="L197" s="74"/>
      <c r="M197" s="139"/>
      <c r="N197" s="87"/>
      <c r="O197" s="87"/>
      <c r="P197" s="138"/>
      <c r="Q197" s="138"/>
      <c r="R197" s="138"/>
      <c r="S197" s="73"/>
      <c r="T197" s="73"/>
      <c r="U197" s="117"/>
      <c r="V197" s="59"/>
    </row>
    <row r="198" spans="1:22">
      <c r="A198" s="60"/>
      <c r="B198" s="68"/>
      <c r="C198" s="68"/>
      <c r="D198" s="68"/>
      <c r="E198" s="87"/>
      <c r="F198" s="68"/>
      <c r="G198" s="68"/>
      <c r="H198" s="68"/>
      <c r="I198" s="73"/>
      <c r="J198" s="73"/>
      <c r="K198" s="73"/>
      <c r="L198" s="73"/>
      <c r="M198" s="139"/>
      <c r="N198" s="87"/>
      <c r="O198" s="87"/>
      <c r="P198" s="138"/>
      <c r="Q198" s="138"/>
      <c r="R198" s="138"/>
      <c r="S198" s="73"/>
      <c r="T198" s="73"/>
      <c r="U198" s="117"/>
      <c r="V198" s="59"/>
    </row>
    <row r="199" spans="1:22">
      <c r="A199" s="60"/>
      <c r="B199" s="68"/>
      <c r="C199" s="68"/>
      <c r="D199" s="68"/>
      <c r="E199" s="87"/>
      <c r="F199" s="68"/>
      <c r="G199" s="68"/>
      <c r="H199" s="68"/>
      <c r="I199" s="73"/>
      <c r="J199" s="73"/>
      <c r="K199" s="73"/>
      <c r="L199" s="74"/>
      <c r="M199" s="139"/>
      <c r="N199" s="87"/>
      <c r="O199" s="87"/>
      <c r="P199" s="124"/>
      <c r="Q199" s="124"/>
      <c r="R199" s="124"/>
      <c r="S199" s="73"/>
      <c r="T199" s="73"/>
      <c r="U199" s="70"/>
      <c r="V199" s="68"/>
    </row>
    <row r="200" spans="1:22">
      <c r="A200" s="60"/>
      <c r="B200" s="68"/>
      <c r="C200" s="68"/>
      <c r="D200" s="68"/>
      <c r="E200" s="87"/>
      <c r="F200" s="68"/>
      <c r="G200" s="68"/>
      <c r="H200" s="68"/>
      <c r="I200" s="73"/>
      <c r="J200" s="73"/>
      <c r="K200" s="73"/>
      <c r="L200" s="74"/>
      <c r="M200" s="139"/>
      <c r="N200" s="87"/>
      <c r="O200" s="87"/>
      <c r="P200" s="124"/>
      <c r="Q200" s="124"/>
      <c r="R200" s="124"/>
      <c r="S200" s="73"/>
      <c r="T200" s="73"/>
      <c r="U200" s="70"/>
      <c r="V200" s="68"/>
    </row>
    <row r="201" spans="1:22">
      <c r="A201" s="60"/>
      <c r="B201" s="68"/>
      <c r="C201" s="68"/>
      <c r="D201" s="68"/>
      <c r="E201" s="87"/>
      <c r="F201" s="68"/>
      <c r="G201" s="68"/>
      <c r="H201" s="68"/>
      <c r="I201" s="73"/>
      <c r="J201" s="73"/>
      <c r="K201" s="73"/>
      <c r="L201" s="74"/>
      <c r="M201" s="139"/>
      <c r="N201" s="87"/>
      <c r="O201" s="87"/>
      <c r="P201" s="124"/>
      <c r="Q201" s="124"/>
      <c r="R201" s="124"/>
      <c r="S201" s="73"/>
      <c r="T201" s="73"/>
      <c r="U201" s="70"/>
      <c r="V201" s="68"/>
    </row>
    <row r="202" spans="1:22">
      <c r="A202" s="60"/>
      <c r="B202" s="68"/>
      <c r="C202" s="68"/>
      <c r="D202" s="68"/>
      <c r="E202" s="87"/>
      <c r="F202" s="68"/>
      <c r="G202" s="68"/>
      <c r="H202" s="68"/>
      <c r="I202" s="73"/>
      <c r="J202" s="73"/>
      <c r="K202" s="73"/>
      <c r="L202" s="74"/>
      <c r="M202" s="139"/>
      <c r="N202" s="87"/>
      <c r="O202" s="87"/>
      <c r="P202" s="124"/>
      <c r="Q202" s="124"/>
      <c r="R202" s="124"/>
      <c r="S202" s="73"/>
      <c r="T202" s="73"/>
      <c r="U202" s="70"/>
      <c r="V202" s="68"/>
    </row>
    <row r="203" spans="1:22">
      <c r="A203" s="60"/>
      <c r="B203" s="68"/>
      <c r="C203" s="68"/>
      <c r="D203" s="68"/>
      <c r="E203" s="87"/>
      <c r="F203" s="68"/>
      <c r="G203" s="68"/>
      <c r="H203" s="68"/>
      <c r="I203" s="73"/>
      <c r="J203" s="73"/>
      <c r="K203" s="73"/>
      <c r="L203" s="74"/>
      <c r="M203" s="139"/>
      <c r="N203" s="87"/>
      <c r="O203" s="87"/>
      <c r="P203" s="124"/>
      <c r="Q203" s="124"/>
      <c r="R203" s="124"/>
      <c r="S203" s="73"/>
      <c r="T203" s="73"/>
      <c r="U203" s="70"/>
      <c r="V203" s="68"/>
    </row>
    <row r="204" spans="1:22">
      <c r="A204" s="60"/>
      <c r="B204" s="68"/>
      <c r="C204" s="68"/>
      <c r="D204" s="68"/>
      <c r="E204" s="87"/>
      <c r="F204" s="68"/>
      <c r="G204" s="68"/>
      <c r="H204" s="68"/>
      <c r="I204" s="73"/>
      <c r="J204" s="73"/>
      <c r="K204" s="73"/>
      <c r="L204" s="74"/>
      <c r="M204" s="139"/>
      <c r="N204" s="87"/>
      <c r="O204" s="87"/>
      <c r="P204" s="124"/>
      <c r="Q204" s="124"/>
      <c r="R204" s="124"/>
      <c r="S204" s="73"/>
      <c r="T204" s="73"/>
      <c r="U204" s="70"/>
      <c r="V204" s="68"/>
    </row>
    <row r="205" spans="1:22">
      <c r="A205" s="60"/>
      <c r="B205" s="68"/>
      <c r="C205" s="68"/>
      <c r="D205" s="68"/>
      <c r="E205" s="87"/>
      <c r="F205" s="68"/>
      <c r="G205" s="68"/>
      <c r="H205" s="68"/>
      <c r="I205" s="73"/>
      <c r="J205" s="73"/>
      <c r="K205" s="73"/>
      <c r="L205" s="74"/>
      <c r="M205" s="139"/>
      <c r="N205" s="87"/>
      <c r="O205" s="87"/>
      <c r="P205" s="124"/>
      <c r="Q205" s="124"/>
      <c r="R205" s="124"/>
      <c r="S205" s="73"/>
      <c r="T205" s="73"/>
      <c r="U205" s="70"/>
      <c r="V205" s="68"/>
    </row>
    <row r="206" spans="1:22">
      <c r="A206" s="60"/>
      <c r="B206" s="68"/>
      <c r="C206" s="68"/>
      <c r="D206" s="68"/>
      <c r="E206" s="87"/>
      <c r="F206" s="68"/>
      <c r="G206" s="68"/>
      <c r="H206" s="68"/>
      <c r="I206" s="73"/>
      <c r="J206" s="73"/>
      <c r="K206" s="73"/>
      <c r="L206" s="74"/>
      <c r="M206" s="139"/>
      <c r="N206" s="87"/>
      <c r="O206" s="87"/>
      <c r="P206" s="124"/>
      <c r="Q206" s="124"/>
      <c r="R206" s="124"/>
      <c r="S206" s="73"/>
      <c r="T206" s="73"/>
      <c r="U206" s="70"/>
      <c r="V206" s="68"/>
    </row>
    <row r="207" spans="1:22">
      <c r="A207" s="60"/>
      <c r="B207" s="68"/>
      <c r="C207" s="68"/>
      <c r="D207" s="68"/>
      <c r="E207" s="87"/>
      <c r="F207" s="68"/>
      <c r="G207" s="68"/>
      <c r="H207" s="68"/>
      <c r="I207" s="73"/>
      <c r="J207" s="73"/>
      <c r="K207" s="73"/>
      <c r="L207" s="74"/>
      <c r="M207" s="139"/>
      <c r="N207" s="87"/>
      <c r="O207" s="87"/>
      <c r="P207" s="124"/>
      <c r="Q207" s="124"/>
      <c r="R207" s="124"/>
      <c r="S207" s="73"/>
      <c r="T207" s="73"/>
      <c r="U207" s="70"/>
      <c r="V207" s="68"/>
    </row>
    <row r="208" spans="1:22">
      <c r="A208" s="60"/>
      <c r="B208" s="68"/>
      <c r="C208" s="68"/>
      <c r="D208" s="68"/>
      <c r="E208" s="87"/>
      <c r="F208" s="68"/>
      <c r="G208" s="68"/>
      <c r="H208" s="68"/>
      <c r="I208" s="73"/>
      <c r="J208" s="73"/>
      <c r="K208" s="73"/>
      <c r="L208" s="74"/>
      <c r="M208" s="139"/>
      <c r="N208" s="87"/>
      <c r="O208" s="87"/>
      <c r="P208" s="124"/>
      <c r="Q208" s="124"/>
      <c r="R208" s="124"/>
      <c r="S208" s="73"/>
      <c r="T208" s="73"/>
      <c r="U208" s="70"/>
      <c r="V208" s="68"/>
    </row>
    <row r="209" spans="1:22">
      <c r="A209" s="60"/>
      <c r="B209" s="68"/>
      <c r="C209" s="68"/>
      <c r="D209" s="68"/>
      <c r="E209" s="87"/>
      <c r="F209" s="68"/>
      <c r="G209" s="68"/>
      <c r="H209" s="68"/>
      <c r="I209" s="73"/>
      <c r="J209" s="73"/>
      <c r="K209" s="73"/>
      <c r="L209" s="74"/>
      <c r="M209" s="139"/>
      <c r="N209" s="87"/>
      <c r="O209" s="87"/>
      <c r="P209" s="124"/>
      <c r="Q209" s="124"/>
      <c r="R209" s="124"/>
      <c r="S209" s="73"/>
      <c r="T209" s="73"/>
      <c r="U209" s="70"/>
      <c r="V209" s="68"/>
    </row>
    <row r="210" spans="1:22">
      <c r="A210" s="60"/>
      <c r="B210" s="68"/>
      <c r="C210" s="68"/>
      <c r="D210" s="68"/>
      <c r="E210" s="87"/>
      <c r="F210" s="68"/>
      <c r="G210" s="68"/>
      <c r="H210" s="68"/>
      <c r="I210" s="73"/>
      <c r="J210" s="73"/>
      <c r="K210" s="73"/>
      <c r="L210" s="74"/>
      <c r="M210" s="139"/>
      <c r="N210" s="87"/>
      <c r="O210" s="87"/>
      <c r="P210" s="124"/>
      <c r="Q210" s="124"/>
      <c r="R210" s="124"/>
      <c r="S210" s="73"/>
      <c r="T210" s="73"/>
      <c r="U210" s="70"/>
      <c r="V210" s="68"/>
    </row>
    <row r="211" spans="1:22">
      <c r="A211" s="60"/>
      <c r="B211" s="68"/>
      <c r="C211" s="68"/>
      <c r="D211" s="68"/>
      <c r="E211" s="87"/>
      <c r="F211" s="68"/>
      <c r="G211" s="68"/>
      <c r="H211" s="68"/>
      <c r="I211" s="73"/>
      <c r="J211" s="73"/>
      <c r="K211" s="73"/>
      <c r="L211" s="74"/>
      <c r="M211" s="139"/>
      <c r="N211" s="87"/>
      <c r="O211" s="87"/>
      <c r="P211" s="124"/>
      <c r="Q211" s="124"/>
      <c r="R211" s="124"/>
      <c r="S211" s="73"/>
      <c r="T211" s="73"/>
      <c r="U211" s="70"/>
      <c r="V211" s="68"/>
    </row>
    <row r="212" spans="1:22">
      <c r="A212" s="60"/>
      <c r="B212" s="68"/>
      <c r="C212" s="68"/>
      <c r="D212" s="68"/>
      <c r="E212" s="87"/>
      <c r="F212" s="68"/>
      <c r="G212" s="68"/>
      <c r="H212" s="68"/>
      <c r="I212" s="73"/>
      <c r="J212" s="73"/>
      <c r="K212" s="73"/>
      <c r="L212" s="74"/>
      <c r="M212" s="139"/>
      <c r="N212" s="87"/>
      <c r="O212" s="87"/>
      <c r="P212" s="124"/>
      <c r="Q212" s="124"/>
      <c r="R212" s="124"/>
      <c r="S212" s="73"/>
      <c r="T212" s="73"/>
      <c r="U212" s="70"/>
      <c r="V212" s="68"/>
    </row>
    <row r="213" spans="1:22">
      <c r="A213" s="60"/>
      <c r="B213" s="68"/>
      <c r="C213" s="68"/>
      <c r="D213" s="68"/>
      <c r="E213" s="87"/>
      <c r="F213" s="68"/>
      <c r="G213" s="68"/>
      <c r="H213" s="68"/>
      <c r="I213" s="73"/>
      <c r="J213" s="73"/>
      <c r="K213" s="73"/>
      <c r="L213" s="74"/>
      <c r="M213" s="139"/>
      <c r="N213" s="87"/>
      <c r="O213" s="87"/>
      <c r="P213" s="124"/>
      <c r="Q213" s="124"/>
      <c r="R213" s="124"/>
      <c r="S213" s="73"/>
      <c r="T213" s="73"/>
      <c r="U213" s="70"/>
      <c r="V213" s="68"/>
    </row>
    <row r="214" spans="1:22">
      <c r="A214" s="60"/>
      <c r="B214" s="68"/>
      <c r="C214" s="68"/>
      <c r="D214" s="68"/>
      <c r="E214" s="87"/>
      <c r="F214" s="68"/>
      <c r="G214" s="68"/>
      <c r="H214" s="68"/>
      <c r="I214" s="73"/>
      <c r="J214" s="73"/>
      <c r="K214" s="73"/>
      <c r="L214" s="74"/>
      <c r="M214" s="139"/>
      <c r="N214" s="87"/>
      <c r="O214" s="87"/>
      <c r="P214" s="124"/>
      <c r="Q214" s="124"/>
      <c r="R214" s="124"/>
      <c r="S214" s="73"/>
      <c r="T214" s="73"/>
      <c r="U214" s="70"/>
      <c r="V214" s="68"/>
    </row>
    <row r="215" spans="1:22">
      <c r="A215" s="60"/>
      <c r="B215" s="68"/>
      <c r="C215" s="68"/>
      <c r="D215" s="68"/>
      <c r="E215" s="87"/>
      <c r="F215" s="68"/>
      <c r="G215" s="68"/>
      <c r="H215" s="68"/>
      <c r="I215" s="73"/>
      <c r="J215" s="73"/>
      <c r="K215" s="73"/>
      <c r="L215" s="74"/>
      <c r="M215" s="139"/>
      <c r="N215" s="87"/>
      <c r="O215" s="87"/>
      <c r="P215" s="124"/>
      <c r="Q215" s="124"/>
      <c r="R215" s="124"/>
      <c r="S215" s="73"/>
      <c r="T215" s="73"/>
      <c r="U215" s="70"/>
      <c r="V215" s="68"/>
    </row>
    <row r="216" spans="1:22">
      <c r="A216" s="60"/>
      <c r="B216" s="68"/>
      <c r="C216" s="68"/>
      <c r="D216" s="68"/>
      <c r="E216" s="87"/>
      <c r="F216" s="68"/>
      <c r="G216" s="68"/>
      <c r="H216" s="68"/>
      <c r="I216" s="73"/>
      <c r="J216" s="73"/>
      <c r="K216" s="73"/>
      <c r="L216" s="74"/>
      <c r="M216" s="139"/>
      <c r="N216" s="87"/>
      <c r="O216" s="87"/>
      <c r="P216" s="124"/>
      <c r="Q216" s="124"/>
      <c r="R216" s="124"/>
      <c r="S216" s="73"/>
      <c r="T216" s="73"/>
      <c r="U216" s="70"/>
      <c r="V216" s="68"/>
    </row>
    <row r="217" spans="1:22">
      <c r="A217" s="60"/>
      <c r="B217" s="68"/>
      <c r="C217" s="68"/>
      <c r="D217" s="68"/>
      <c r="E217" s="87"/>
      <c r="F217" s="68"/>
      <c r="G217" s="68"/>
      <c r="H217" s="68"/>
      <c r="I217" s="73"/>
      <c r="J217" s="73"/>
      <c r="K217" s="73"/>
      <c r="L217" s="74"/>
      <c r="M217" s="139"/>
      <c r="N217" s="87"/>
      <c r="O217" s="87"/>
      <c r="P217" s="124"/>
      <c r="Q217" s="124"/>
      <c r="R217" s="124"/>
      <c r="S217" s="73"/>
      <c r="T217" s="73"/>
      <c r="U217" s="70"/>
      <c r="V217" s="68"/>
    </row>
    <row r="218" spans="1:22">
      <c r="A218" s="60"/>
      <c r="B218" s="68"/>
      <c r="C218" s="68"/>
      <c r="D218" s="68"/>
      <c r="E218" s="87"/>
      <c r="F218" s="68"/>
      <c r="G218" s="68"/>
      <c r="H218" s="68"/>
      <c r="I218" s="73"/>
      <c r="J218" s="73"/>
      <c r="K218" s="73"/>
      <c r="L218" s="74"/>
      <c r="M218" s="139"/>
      <c r="N218" s="87"/>
      <c r="O218" s="87"/>
      <c r="P218" s="138"/>
      <c r="Q218" s="138"/>
      <c r="R218" s="138"/>
      <c r="S218" s="73"/>
      <c r="T218" s="73"/>
      <c r="U218" s="117"/>
      <c r="V218" s="59"/>
    </row>
    <row r="219" spans="1:22">
      <c r="A219" s="60"/>
      <c r="B219" s="68"/>
      <c r="C219" s="68"/>
      <c r="D219" s="68"/>
      <c r="E219" s="87"/>
      <c r="F219" s="68"/>
      <c r="G219" s="68"/>
      <c r="H219" s="68"/>
      <c r="I219" s="73"/>
      <c r="J219" s="73"/>
      <c r="K219" s="73"/>
      <c r="L219" s="74"/>
      <c r="M219" s="139"/>
      <c r="N219" s="87"/>
      <c r="O219" s="87"/>
      <c r="P219" s="138"/>
      <c r="Q219" s="138"/>
      <c r="R219" s="138"/>
      <c r="S219" s="73"/>
      <c r="T219" s="73"/>
      <c r="U219" s="117"/>
      <c r="V219" s="59"/>
    </row>
    <row r="220" spans="1:22">
      <c r="A220" s="60"/>
      <c r="B220" s="68"/>
      <c r="C220" s="68"/>
      <c r="D220" s="68"/>
      <c r="E220" s="87"/>
      <c r="F220" s="68"/>
      <c r="G220" s="68"/>
      <c r="H220" s="68"/>
      <c r="I220" s="73"/>
      <c r="J220" s="73"/>
      <c r="K220" s="73"/>
      <c r="L220" s="74"/>
      <c r="M220" s="139"/>
      <c r="N220" s="87"/>
      <c r="O220" s="87"/>
      <c r="P220" s="124"/>
      <c r="Q220" s="124"/>
      <c r="R220" s="124"/>
      <c r="S220" s="73"/>
      <c r="T220" s="73"/>
      <c r="U220" s="70"/>
      <c r="V220" s="68"/>
    </row>
    <row r="221" spans="1:22">
      <c r="A221" s="60"/>
      <c r="B221" s="68"/>
      <c r="C221" s="68"/>
      <c r="D221" s="68"/>
      <c r="E221" s="87"/>
      <c r="F221" s="68"/>
      <c r="G221" s="68"/>
      <c r="H221" s="68"/>
      <c r="I221" s="73"/>
      <c r="J221" s="73"/>
      <c r="K221" s="73"/>
      <c r="L221" s="74"/>
      <c r="M221" s="139"/>
      <c r="N221" s="87"/>
      <c r="O221" s="87"/>
      <c r="P221" s="124"/>
      <c r="Q221" s="124"/>
      <c r="R221" s="124"/>
      <c r="S221" s="73"/>
      <c r="T221" s="73"/>
      <c r="U221" s="70"/>
      <c r="V221" s="68"/>
    </row>
    <row r="222" spans="1:22">
      <c r="A222" s="60"/>
      <c r="B222" s="68"/>
      <c r="C222" s="68"/>
      <c r="D222" s="68"/>
      <c r="E222" s="87"/>
      <c r="F222" s="68"/>
      <c r="G222" s="68"/>
      <c r="H222" s="68"/>
      <c r="I222" s="73"/>
      <c r="J222" s="73"/>
      <c r="K222" s="73"/>
      <c r="L222" s="74"/>
      <c r="M222" s="139"/>
      <c r="N222" s="87"/>
      <c r="O222" s="87"/>
      <c r="P222" s="124"/>
      <c r="Q222" s="124"/>
      <c r="R222" s="124"/>
      <c r="S222" s="73"/>
      <c r="T222" s="73"/>
      <c r="U222" s="70"/>
      <c r="V222" s="68"/>
    </row>
    <row r="223" spans="1:22">
      <c r="A223" s="60"/>
      <c r="B223" s="68"/>
      <c r="C223" s="68"/>
      <c r="D223" s="68"/>
      <c r="E223" s="87"/>
      <c r="F223" s="68"/>
      <c r="G223" s="68"/>
      <c r="H223" s="68"/>
      <c r="I223" s="73"/>
      <c r="J223" s="73"/>
      <c r="K223" s="73"/>
      <c r="L223" s="74"/>
      <c r="M223" s="139"/>
      <c r="N223" s="87"/>
      <c r="O223" s="87"/>
      <c r="P223" s="124"/>
      <c r="Q223" s="124"/>
      <c r="R223" s="124"/>
      <c r="S223" s="73"/>
      <c r="T223" s="73"/>
      <c r="U223" s="70"/>
      <c r="V223" s="68"/>
    </row>
    <row r="224" spans="1:22">
      <c r="A224" s="60"/>
      <c r="B224" s="68"/>
      <c r="C224" s="68"/>
      <c r="D224" s="68"/>
      <c r="E224" s="87"/>
      <c r="F224" s="68"/>
      <c r="G224" s="68"/>
      <c r="H224" s="68"/>
      <c r="I224" s="73"/>
      <c r="J224" s="73"/>
      <c r="K224" s="73"/>
      <c r="L224" s="74"/>
      <c r="M224" s="139"/>
      <c r="N224" s="87"/>
      <c r="O224" s="87"/>
      <c r="P224" s="124"/>
      <c r="Q224" s="124"/>
      <c r="R224" s="124"/>
      <c r="S224" s="73"/>
      <c r="T224" s="73"/>
      <c r="U224" s="70"/>
      <c r="V224" s="68"/>
    </row>
    <row r="225" spans="1:22">
      <c r="A225" s="60"/>
      <c r="B225" s="68"/>
      <c r="C225" s="68"/>
      <c r="D225" s="68"/>
      <c r="E225" s="87"/>
      <c r="F225" s="68"/>
      <c r="G225" s="68"/>
      <c r="H225" s="68"/>
      <c r="I225" s="73"/>
      <c r="J225" s="73"/>
      <c r="K225" s="73"/>
      <c r="L225" s="74"/>
      <c r="M225" s="139"/>
      <c r="N225" s="87"/>
      <c r="O225" s="87"/>
      <c r="P225" s="124"/>
      <c r="Q225" s="124"/>
      <c r="R225" s="124"/>
      <c r="S225" s="73"/>
      <c r="T225" s="73"/>
      <c r="U225" s="70"/>
      <c r="V225" s="68"/>
    </row>
    <row r="226" spans="1:22">
      <c r="A226" s="60"/>
      <c r="B226" s="68"/>
      <c r="C226" s="68"/>
      <c r="D226" s="68"/>
      <c r="E226" s="87"/>
      <c r="F226" s="68"/>
      <c r="G226" s="68"/>
      <c r="H226" s="68"/>
      <c r="I226" s="73"/>
      <c r="J226" s="73"/>
      <c r="K226" s="73"/>
      <c r="L226" s="74"/>
      <c r="M226" s="139"/>
      <c r="N226" s="87"/>
      <c r="O226" s="87"/>
      <c r="P226" s="124"/>
      <c r="Q226" s="124"/>
      <c r="R226" s="124"/>
      <c r="S226" s="73"/>
      <c r="T226" s="73"/>
      <c r="U226" s="70"/>
      <c r="V226" s="68"/>
    </row>
    <row r="227" spans="1:22">
      <c r="A227" s="60"/>
      <c r="B227" s="68"/>
      <c r="C227" s="68"/>
      <c r="D227" s="68"/>
      <c r="E227" s="87"/>
      <c r="F227" s="68"/>
      <c r="G227" s="68"/>
      <c r="H227" s="68"/>
      <c r="I227" s="73"/>
      <c r="J227" s="73"/>
      <c r="K227" s="73"/>
      <c r="L227" s="74"/>
      <c r="M227" s="139"/>
      <c r="N227" s="87"/>
      <c r="O227" s="87"/>
      <c r="P227" s="124"/>
      <c r="Q227" s="124"/>
      <c r="R227" s="124"/>
      <c r="S227" s="73"/>
      <c r="T227" s="73"/>
      <c r="U227" s="70"/>
      <c r="V227" s="68"/>
    </row>
    <row r="228" spans="1:22">
      <c r="A228" s="60"/>
      <c r="B228" s="68"/>
      <c r="C228" s="68"/>
      <c r="D228" s="68"/>
      <c r="E228" s="87"/>
      <c r="F228" s="68"/>
      <c r="G228" s="68"/>
      <c r="H228" s="68"/>
      <c r="I228" s="73"/>
      <c r="J228" s="73"/>
      <c r="K228" s="73"/>
      <c r="L228" s="74"/>
      <c r="M228" s="139"/>
      <c r="N228" s="87"/>
      <c r="O228" s="87"/>
      <c r="P228" s="124"/>
      <c r="Q228" s="124"/>
      <c r="R228" s="124"/>
      <c r="S228" s="73"/>
      <c r="T228" s="73"/>
      <c r="U228" s="70"/>
      <c r="V228" s="68"/>
    </row>
    <row r="229" spans="1:22">
      <c r="A229" s="60"/>
      <c r="B229" s="68"/>
      <c r="C229" s="68"/>
      <c r="D229" s="68"/>
      <c r="E229" s="87"/>
      <c r="F229" s="68"/>
      <c r="G229" s="68"/>
      <c r="H229" s="68"/>
      <c r="I229" s="73"/>
      <c r="J229" s="73"/>
      <c r="K229" s="73"/>
      <c r="L229" s="74"/>
      <c r="M229" s="139"/>
      <c r="N229" s="87"/>
      <c r="O229" s="87"/>
      <c r="P229" s="124"/>
      <c r="Q229" s="124"/>
      <c r="R229" s="124"/>
      <c r="S229" s="73"/>
      <c r="T229" s="73"/>
      <c r="U229" s="70"/>
      <c r="V229" s="68"/>
    </row>
    <row r="230" spans="1:22">
      <c r="A230" s="60"/>
      <c r="B230" s="68"/>
      <c r="C230" s="68"/>
      <c r="D230" s="68"/>
      <c r="E230" s="87"/>
      <c r="F230" s="68"/>
      <c r="G230" s="68"/>
      <c r="H230" s="68"/>
      <c r="I230" s="73"/>
      <c r="J230" s="73"/>
      <c r="K230" s="73"/>
      <c r="L230" s="74"/>
      <c r="M230" s="139"/>
      <c r="N230" s="87"/>
      <c r="O230" s="87"/>
      <c r="P230" s="138"/>
      <c r="Q230" s="138"/>
      <c r="R230" s="138"/>
      <c r="S230" s="73"/>
      <c r="T230" s="73"/>
      <c r="U230" s="117"/>
      <c r="V230" s="59"/>
    </row>
    <row r="231" spans="1:22">
      <c r="A231" s="60"/>
      <c r="B231" s="68"/>
      <c r="C231" s="68"/>
      <c r="D231" s="68"/>
      <c r="E231" s="87"/>
      <c r="F231" s="68"/>
      <c r="G231" s="68"/>
      <c r="H231" s="68"/>
      <c r="I231" s="73"/>
      <c r="J231" s="73"/>
      <c r="K231" s="73"/>
      <c r="L231" s="74"/>
      <c r="M231" s="139"/>
      <c r="N231" s="87"/>
      <c r="O231" s="87"/>
      <c r="P231" s="124"/>
      <c r="Q231" s="124"/>
      <c r="R231" s="124"/>
      <c r="S231" s="73"/>
      <c r="T231" s="73"/>
      <c r="U231" s="70"/>
      <c r="V231" s="68"/>
    </row>
    <row r="232" spans="1:22">
      <c r="A232" s="60"/>
      <c r="B232" s="68"/>
      <c r="C232" s="68"/>
      <c r="D232" s="68"/>
      <c r="E232" s="87"/>
      <c r="F232" s="68"/>
      <c r="G232" s="68"/>
      <c r="H232" s="68"/>
      <c r="I232" s="73"/>
      <c r="J232" s="73"/>
      <c r="K232" s="73"/>
      <c r="L232" s="74"/>
      <c r="M232" s="139"/>
      <c r="N232" s="87"/>
      <c r="O232" s="87"/>
      <c r="P232" s="124"/>
      <c r="Q232" s="124"/>
      <c r="R232" s="124"/>
      <c r="S232" s="73"/>
      <c r="T232" s="73"/>
      <c r="U232" s="70"/>
      <c r="V232" s="68"/>
    </row>
    <row r="233" spans="1:22">
      <c r="A233" s="60"/>
      <c r="B233" s="68"/>
      <c r="C233" s="68"/>
      <c r="D233" s="68"/>
      <c r="E233" s="87"/>
      <c r="F233" s="68"/>
      <c r="G233" s="68"/>
      <c r="H233" s="68"/>
      <c r="I233" s="73"/>
      <c r="J233" s="73"/>
      <c r="K233" s="73"/>
      <c r="L233" s="74"/>
      <c r="M233" s="139"/>
      <c r="N233" s="87"/>
      <c r="O233" s="87"/>
      <c r="P233" s="124"/>
      <c r="Q233" s="124"/>
      <c r="R233" s="124"/>
      <c r="S233" s="73"/>
      <c r="T233" s="73"/>
      <c r="U233" s="70"/>
      <c r="V233" s="68"/>
    </row>
    <row r="234" spans="1:22">
      <c r="A234" s="60"/>
      <c r="B234" s="68"/>
      <c r="C234" s="68"/>
      <c r="D234" s="68"/>
      <c r="E234" s="87"/>
      <c r="F234" s="68"/>
      <c r="G234" s="68"/>
      <c r="H234" s="68"/>
      <c r="I234" s="73"/>
      <c r="J234" s="73"/>
      <c r="K234" s="73"/>
      <c r="L234" s="74"/>
      <c r="M234" s="139"/>
      <c r="N234" s="87"/>
      <c r="O234" s="87"/>
      <c r="P234" s="138"/>
      <c r="Q234" s="138"/>
      <c r="R234" s="138"/>
      <c r="S234" s="73"/>
      <c r="T234" s="73"/>
      <c r="U234" s="117"/>
      <c r="V234" s="59"/>
    </row>
    <row r="235" spans="1:22">
      <c r="A235" s="60"/>
      <c r="B235" s="68"/>
      <c r="C235" s="68"/>
      <c r="D235" s="68"/>
      <c r="E235" s="87"/>
      <c r="F235" s="68"/>
      <c r="G235" s="68"/>
      <c r="H235" s="68"/>
      <c r="I235" s="73"/>
      <c r="J235" s="73"/>
      <c r="K235" s="73"/>
      <c r="L235" s="74"/>
      <c r="M235" s="139"/>
      <c r="N235" s="87"/>
      <c r="O235" s="87"/>
      <c r="P235" s="124"/>
      <c r="Q235" s="124"/>
      <c r="R235" s="124"/>
      <c r="S235" s="73"/>
      <c r="T235" s="73"/>
      <c r="U235" s="70"/>
      <c r="V235" s="68"/>
    </row>
    <row r="236" spans="1:22">
      <c r="A236" s="60"/>
      <c r="B236" s="68"/>
      <c r="C236" s="68"/>
      <c r="D236" s="68"/>
      <c r="E236" s="87"/>
      <c r="F236" s="68"/>
      <c r="G236" s="68"/>
      <c r="H236" s="68"/>
      <c r="I236" s="73"/>
      <c r="J236" s="73"/>
      <c r="K236" s="73"/>
      <c r="L236" s="74"/>
      <c r="M236" s="139"/>
      <c r="N236" s="87"/>
      <c r="O236" s="87"/>
      <c r="P236" s="124"/>
      <c r="Q236" s="124"/>
      <c r="R236" s="124"/>
      <c r="S236" s="73"/>
      <c r="T236" s="73"/>
      <c r="U236" s="70"/>
      <c r="V236" s="68"/>
    </row>
    <row r="237" spans="1:22">
      <c r="A237" s="60"/>
      <c r="B237" s="68"/>
      <c r="C237" s="68"/>
      <c r="D237" s="68"/>
      <c r="E237" s="87"/>
      <c r="F237" s="68"/>
      <c r="G237" s="68"/>
      <c r="H237" s="68"/>
      <c r="I237" s="73"/>
      <c r="J237" s="73"/>
      <c r="K237" s="73"/>
      <c r="L237" s="74"/>
      <c r="M237" s="139"/>
      <c r="N237" s="87"/>
      <c r="O237" s="87"/>
      <c r="P237" s="124"/>
      <c r="Q237" s="124"/>
      <c r="R237" s="124"/>
      <c r="S237" s="73"/>
      <c r="T237" s="73"/>
      <c r="U237" s="70"/>
      <c r="V237" s="68"/>
    </row>
    <row r="238" spans="1:22">
      <c r="A238" s="60"/>
      <c r="B238" s="68"/>
      <c r="C238" s="68"/>
      <c r="D238" s="68"/>
      <c r="E238" s="87"/>
      <c r="F238" s="68"/>
      <c r="G238" s="68"/>
      <c r="H238" s="68"/>
      <c r="I238" s="73"/>
      <c r="J238" s="73"/>
      <c r="K238" s="73"/>
      <c r="L238" s="74"/>
      <c r="M238" s="139"/>
      <c r="N238" s="87"/>
      <c r="O238" s="87"/>
      <c r="P238" s="124"/>
      <c r="Q238" s="124"/>
      <c r="R238" s="124"/>
      <c r="S238" s="73"/>
      <c r="T238" s="73"/>
      <c r="U238" s="70"/>
      <c r="V238" s="68"/>
    </row>
    <row r="239" spans="1:22">
      <c r="A239" s="60"/>
      <c r="B239" s="68"/>
      <c r="C239" s="68"/>
      <c r="D239" s="68"/>
      <c r="E239" s="87"/>
      <c r="F239" s="68"/>
      <c r="G239" s="68"/>
      <c r="H239" s="68"/>
      <c r="I239" s="73"/>
      <c r="J239" s="73"/>
      <c r="K239" s="73"/>
      <c r="L239" s="74"/>
      <c r="M239" s="139"/>
      <c r="N239" s="87"/>
      <c r="O239" s="87"/>
      <c r="P239" s="124"/>
      <c r="Q239" s="124"/>
      <c r="R239" s="124"/>
      <c r="S239" s="73"/>
      <c r="T239" s="73"/>
      <c r="U239" s="70"/>
      <c r="V239" s="68"/>
    </row>
    <row r="240" spans="1:22">
      <c r="A240" s="60"/>
      <c r="B240" s="68"/>
      <c r="C240" s="68"/>
      <c r="D240" s="68"/>
      <c r="E240" s="87"/>
      <c r="F240" s="68"/>
      <c r="G240" s="68"/>
      <c r="H240" s="68"/>
      <c r="I240" s="73"/>
      <c r="J240" s="73"/>
      <c r="K240" s="73"/>
      <c r="L240" s="74"/>
      <c r="M240" s="139"/>
      <c r="N240" s="87"/>
      <c r="O240" s="87"/>
      <c r="P240" s="124"/>
      <c r="Q240" s="124"/>
      <c r="R240" s="124"/>
      <c r="S240" s="73"/>
      <c r="T240" s="73"/>
      <c r="U240" s="70"/>
      <c r="V240" s="68"/>
    </row>
    <row r="241" spans="1:22">
      <c r="A241" s="60"/>
      <c r="B241" s="68"/>
      <c r="C241" s="68"/>
      <c r="D241" s="68"/>
      <c r="E241" s="87"/>
      <c r="F241" s="68"/>
      <c r="G241" s="68"/>
      <c r="H241" s="68"/>
      <c r="I241" s="73"/>
      <c r="J241" s="73"/>
      <c r="K241" s="73"/>
      <c r="L241" s="74"/>
      <c r="M241" s="139"/>
      <c r="N241" s="87"/>
      <c r="O241" s="87"/>
      <c r="P241" s="124"/>
      <c r="Q241" s="124"/>
      <c r="R241" s="124"/>
      <c r="S241" s="73"/>
      <c r="T241" s="73"/>
      <c r="U241" s="70"/>
      <c r="V241" s="68"/>
    </row>
    <row r="242" spans="1:22">
      <c r="A242" s="60"/>
      <c r="B242" s="68"/>
      <c r="C242" s="68"/>
      <c r="D242" s="68"/>
      <c r="E242" s="87"/>
      <c r="F242" s="68"/>
      <c r="G242" s="68"/>
      <c r="H242" s="68"/>
      <c r="I242" s="73"/>
      <c r="J242" s="73"/>
      <c r="K242" s="73"/>
      <c r="L242" s="74"/>
      <c r="M242" s="139"/>
      <c r="N242" s="87"/>
      <c r="O242" s="87"/>
      <c r="P242" s="138"/>
      <c r="Q242" s="138"/>
      <c r="R242" s="138"/>
      <c r="S242" s="73"/>
      <c r="T242" s="73"/>
      <c r="U242" s="117"/>
      <c r="V242" s="59"/>
    </row>
    <row r="243" spans="1:22">
      <c r="A243" s="60"/>
      <c r="B243" s="68"/>
      <c r="C243" s="68"/>
      <c r="D243" s="68"/>
      <c r="E243" s="87"/>
      <c r="F243" s="68"/>
      <c r="G243" s="68"/>
      <c r="H243" s="68"/>
      <c r="I243" s="73"/>
      <c r="J243" s="73"/>
      <c r="K243" s="73"/>
      <c r="L243" s="74"/>
      <c r="M243" s="139"/>
      <c r="N243" s="87"/>
      <c r="O243" s="87"/>
      <c r="P243" s="124"/>
      <c r="Q243" s="124"/>
      <c r="R243" s="124"/>
      <c r="S243" s="73"/>
      <c r="T243" s="73"/>
      <c r="U243" s="70"/>
      <c r="V243" s="68"/>
    </row>
    <row r="244" spans="1:22">
      <c r="A244" s="60"/>
      <c r="B244" s="68"/>
      <c r="C244" s="68"/>
      <c r="D244" s="68"/>
      <c r="E244" s="87"/>
      <c r="F244" s="68"/>
      <c r="G244" s="68"/>
      <c r="H244" s="68"/>
      <c r="I244" s="73"/>
      <c r="J244" s="73"/>
      <c r="K244" s="73"/>
      <c r="L244" s="74"/>
      <c r="M244" s="139"/>
      <c r="N244" s="87"/>
      <c r="O244" s="87"/>
      <c r="P244" s="124"/>
      <c r="Q244" s="124"/>
      <c r="R244" s="124"/>
      <c r="S244" s="73"/>
      <c r="T244" s="73"/>
      <c r="U244" s="70"/>
      <c r="V244" s="68"/>
    </row>
    <row r="245" spans="1:22">
      <c r="A245" s="60"/>
      <c r="B245" s="68"/>
      <c r="C245" s="68"/>
      <c r="D245" s="68"/>
      <c r="E245" s="87"/>
      <c r="F245" s="68"/>
      <c r="G245" s="68"/>
      <c r="H245" s="68"/>
      <c r="I245" s="73"/>
      <c r="J245" s="73"/>
      <c r="K245" s="73"/>
      <c r="L245" s="74"/>
      <c r="M245" s="139"/>
      <c r="N245" s="87"/>
      <c r="O245" s="87"/>
      <c r="P245" s="124"/>
      <c r="Q245" s="124"/>
      <c r="R245" s="124"/>
      <c r="S245" s="73"/>
      <c r="T245" s="73"/>
      <c r="U245" s="70"/>
      <c r="V245" s="68"/>
    </row>
    <row r="246" spans="1:22">
      <c r="A246" s="60"/>
      <c r="B246" s="68"/>
      <c r="C246" s="68"/>
      <c r="D246" s="68"/>
      <c r="E246" s="87"/>
      <c r="F246" s="68"/>
      <c r="G246" s="68"/>
      <c r="H246" s="68"/>
      <c r="I246" s="73"/>
      <c r="J246" s="73"/>
      <c r="K246" s="73"/>
      <c r="L246" s="74"/>
      <c r="M246" s="139"/>
      <c r="N246" s="87"/>
      <c r="O246" s="87"/>
      <c r="P246" s="138"/>
      <c r="Q246" s="138"/>
      <c r="R246" s="138"/>
      <c r="S246" s="73"/>
      <c r="T246" s="73"/>
      <c r="U246" s="117"/>
      <c r="V246" s="59"/>
    </row>
    <row r="247" spans="1:22">
      <c r="A247" s="60"/>
      <c r="B247" s="68"/>
      <c r="C247" s="68"/>
      <c r="D247" s="68"/>
      <c r="E247" s="87"/>
      <c r="F247" s="68"/>
      <c r="G247" s="68"/>
      <c r="H247" s="68"/>
      <c r="I247" s="73"/>
      <c r="J247" s="73"/>
      <c r="K247" s="73"/>
      <c r="L247" s="74"/>
      <c r="M247" s="139"/>
      <c r="N247" s="87"/>
      <c r="O247" s="87"/>
      <c r="P247" s="138"/>
      <c r="Q247" s="138"/>
      <c r="R247" s="138"/>
      <c r="S247" s="73"/>
      <c r="T247" s="73"/>
      <c r="U247" s="117"/>
      <c r="V247" s="59"/>
    </row>
    <row r="248" spans="1:22">
      <c r="A248" s="60"/>
      <c r="B248" s="68"/>
      <c r="C248" s="68"/>
      <c r="D248" s="68"/>
      <c r="E248" s="87"/>
      <c r="F248" s="68"/>
      <c r="G248" s="68"/>
      <c r="H248" s="68"/>
      <c r="I248" s="73"/>
      <c r="J248" s="73"/>
      <c r="K248" s="73"/>
      <c r="L248" s="74"/>
      <c r="M248" s="139"/>
      <c r="N248" s="87"/>
      <c r="O248" s="87"/>
      <c r="P248" s="138"/>
      <c r="Q248" s="138"/>
      <c r="R248" s="138"/>
      <c r="S248" s="73"/>
      <c r="T248" s="73"/>
      <c r="U248" s="117"/>
      <c r="V248" s="59"/>
    </row>
    <row r="249" spans="1:22">
      <c r="A249" s="60"/>
      <c r="B249" s="68"/>
      <c r="C249" s="68"/>
      <c r="D249" s="68"/>
      <c r="E249" s="87"/>
      <c r="F249" s="68"/>
      <c r="G249" s="68"/>
      <c r="H249" s="68"/>
      <c r="I249" s="73"/>
      <c r="J249" s="73"/>
      <c r="K249" s="73"/>
      <c r="L249" s="74"/>
      <c r="M249" s="139"/>
      <c r="N249" s="87"/>
      <c r="O249" s="87"/>
      <c r="P249" s="124"/>
      <c r="Q249" s="124"/>
      <c r="R249" s="124"/>
      <c r="S249" s="73"/>
      <c r="T249" s="73"/>
      <c r="U249" s="70"/>
      <c r="V249" s="68"/>
    </row>
    <row r="250" spans="1:22">
      <c r="A250" s="60"/>
      <c r="B250" s="68"/>
      <c r="C250" s="68"/>
      <c r="D250" s="68"/>
      <c r="E250" s="87"/>
      <c r="F250" s="68"/>
      <c r="G250" s="68"/>
      <c r="H250" s="68"/>
      <c r="I250" s="73"/>
      <c r="J250" s="73"/>
      <c r="K250" s="73"/>
      <c r="L250" s="74"/>
      <c r="M250" s="139"/>
      <c r="N250" s="87"/>
      <c r="O250" s="87"/>
      <c r="P250" s="124"/>
      <c r="Q250" s="124"/>
      <c r="R250" s="124"/>
      <c r="S250" s="73"/>
      <c r="T250" s="73"/>
      <c r="U250" s="70"/>
      <c r="V250" s="68"/>
    </row>
    <row r="251" spans="1:22">
      <c r="A251" s="60"/>
      <c r="B251" s="68"/>
      <c r="C251" s="68"/>
      <c r="D251" s="68"/>
      <c r="E251" s="87"/>
      <c r="F251" s="68"/>
      <c r="G251" s="68"/>
      <c r="H251" s="68"/>
      <c r="I251" s="73"/>
      <c r="J251" s="73"/>
      <c r="K251" s="73"/>
      <c r="L251" s="74"/>
      <c r="M251" s="139"/>
      <c r="N251" s="87"/>
      <c r="O251" s="87"/>
      <c r="P251" s="124"/>
      <c r="Q251" s="124"/>
      <c r="R251" s="124"/>
      <c r="S251" s="73"/>
      <c r="T251" s="73"/>
      <c r="U251" s="70"/>
      <c r="V251" s="68"/>
    </row>
    <row r="252" spans="1:22">
      <c r="A252" s="60"/>
      <c r="B252" s="68"/>
      <c r="C252" s="68"/>
      <c r="D252" s="68"/>
      <c r="E252" s="87"/>
      <c r="F252" s="68"/>
      <c r="G252" s="68"/>
      <c r="H252" s="68"/>
      <c r="I252" s="73"/>
      <c r="J252" s="73"/>
      <c r="K252" s="73"/>
      <c r="L252" s="74"/>
      <c r="M252" s="139"/>
      <c r="N252" s="87"/>
      <c r="O252" s="87"/>
      <c r="P252" s="124"/>
      <c r="Q252" s="124"/>
      <c r="R252" s="124"/>
      <c r="S252" s="73"/>
      <c r="T252" s="73"/>
      <c r="U252" s="70"/>
      <c r="V252" s="68"/>
    </row>
    <row r="253" spans="1:22">
      <c r="A253" s="60"/>
      <c r="B253" s="68"/>
      <c r="C253" s="68"/>
      <c r="D253" s="68"/>
      <c r="E253" s="87"/>
      <c r="F253" s="68"/>
      <c r="G253" s="68"/>
      <c r="H253" s="68"/>
      <c r="I253" s="73"/>
      <c r="J253" s="73"/>
      <c r="K253" s="73"/>
      <c r="L253" s="74"/>
      <c r="M253" s="139"/>
      <c r="N253" s="87"/>
      <c r="O253" s="87"/>
      <c r="P253" s="124"/>
      <c r="Q253" s="124"/>
      <c r="R253" s="124"/>
      <c r="S253" s="73"/>
      <c r="T253" s="73"/>
      <c r="U253" s="70"/>
      <c r="V253" s="68"/>
    </row>
    <row r="254" spans="1:22">
      <c r="A254" s="60"/>
      <c r="B254" s="68"/>
      <c r="C254" s="68"/>
      <c r="D254" s="68"/>
      <c r="E254" s="87"/>
      <c r="F254" s="68"/>
      <c r="G254" s="68"/>
      <c r="H254" s="68"/>
      <c r="I254" s="73"/>
      <c r="J254" s="73"/>
      <c r="K254" s="73"/>
      <c r="L254" s="74"/>
      <c r="M254" s="139"/>
      <c r="N254" s="87"/>
      <c r="O254" s="87"/>
      <c r="P254" s="124"/>
      <c r="Q254" s="124"/>
      <c r="R254" s="124"/>
      <c r="S254" s="73"/>
      <c r="T254" s="73"/>
      <c r="U254" s="70"/>
      <c r="V254" s="68"/>
    </row>
    <row r="255" spans="1:22">
      <c r="A255" s="60"/>
      <c r="B255" s="68"/>
      <c r="C255" s="68"/>
      <c r="D255" s="68"/>
      <c r="E255" s="87"/>
      <c r="F255" s="68"/>
      <c r="G255" s="68"/>
      <c r="H255" s="68"/>
      <c r="I255" s="73"/>
      <c r="J255" s="73"/>
      <c r="K255" s="73"/>
      <c r="L255" s="74"/>
      <c r="M255" s="139"/>
      <c r="N255" s="87"/>
      <c r="O255" s="87"/>
      <c r="P255" s="138"/>
      <c r="Q255" s="138"/>
      <c r="R255" s="138"/>
      <c r="S255" s="73"/>
      <c r="T255" s="73"/>
      <c r="U255" s="117"/>
      <c r="V255" s="59"/>
    </row>
    <row r="256" spans="1:22">
      <c r="A256" s="60"/>
      <c r="B256" s="68"/>
      <c r="C256" s="68"/>
      <c r="D256" s="68"/>
      <c r="E256" s="87"/>
      <c r="F256" s="68"/>
      <c r="G256" s="68"/>
      <c r="H256" s="68"/>
      <c r="I256" s="73"/>
      <c r="J256" s="73"/>
      <c r="K256" s="73"/>
      <c r="L256" s="74"/>
      <c r="M256" s="139"/>
      <c r="N256" s="87"/>
      <c r="O256" s="87"/>
      <c r="P256" s="138"/>
      <c r="Q256" s="138"/>
      <c r="R256" s="138"/>
      <c r="S256" s="73"/>
      <c r="T256" s="73"/>
      <c r="U256" s="117"/>
      <c r="V256" s="59"/>
    </row>
    <row r="257" spans="1:22">
      <c r="A257" s="60"/>
      <c r="B257" s="68"/>
      <c r="C257" s="68"/>
      <c r="D257" s="68"/>
      <c r="E257" s="87"/>
      <c r="F257" s="68"/>
      <c r="G257" s="68"/>
      <c r="H257" s="68"/>
      <c r="I257" s="73"/>
      <c r="J257" s="73"/>
      <c r="K257" s="73"/>
      <c r="L257" s="74"/>
      <c r="M257" s="139"/>
      <c r="N257" s="87"/>
      <c r="O257" s="87"/>
      <c r="P257" s="124"/>
      <c r="Q257" s="124"/>
      <c r="R257" s="124"/>
      <c r="S257" s="73"/>
      <c r="T257" s="73"/>
      <c r="U257" s="70"/>
      <c r="V257" s="68"/>
    </row>
    <row r="258" spans="1:22">
      <c r="A258" s="60"/>
      <c r="B258" s="68"/>
      <c r="C258" s="68"/>
      <c r="D258" s="68"/>
      <c r="E258" s="87"/>
      <c r="F258" s="68"/>
      <c r="G258" s="68"/>
      <c r="H258" s="68"/>
      <c r="I258" s="73"/>
      <c r="J258" s="73"/>
      <c r="K258" s="73"/>
      <c r="L258" s="74"/>
      <c r="M258" s="139"/>
      <c r="N258" s="87"/>
      <c r="O258" s="87"/>
      <c r="P258" s="124"/>
      <c r="Q258" s="124"/>
      <c r="R258" s="124"/>
      <c r="S258" s="73"/>
      <c r="T258" s="73"/>
      <c r="U258" s="70"/>
      <c r="V258" s="68"/>
    </row>
    <row r="259" spans="1:22">
      <c r="A259" s="60"/>
      <c r="B259" s="68"/>
      <c r="C259" s="68"/>
      <c r="D259" s="68"/>
      <c r="E259" s="87"/>
      <c r="F259" s="68"/>
      <c r="G259" s="68"/>
      <c r="H259" s="68"/>
      <c r="I259" s="73"/>
      <c r="J259" s="73"/>
      <c r="K259" s="73"/>
      <c r="L259" s="74"/>
      <c r="M259" s="139"/>
      <c r="N259" s="87"/>
      <c r="O259" s="87"/>
      <c r="P259" s="124"/>
      <c r="Q259" s="124"/>
      <c r="R259" s="124"/>
      <c r="S259" s="73"/>
      <c r="T259" s="73"/>
      <c r="U259" s="70"/>
      <c r="V259" s="68"/>
    </row>
    <row r="260" spans="1:22">
      <c r="A260" s="60"/>
      <c r="B260" s="68"/>
      <c r="C260" s="68"/>
      <c r="D260" s="68"/>
      <c r="E260" s="87"/>
      <c r="F260" s="68"/>
      <c r="G260" s="68"/>
      <c r="H260" s="68"/>
      <c r="I260" s="73"/>
      <c r="J260" s="73"/>
      <c r="K260" s="73"/>
      <c r="L260" s="74"/>
      <c r="M260" s="139"/>
      <c r="N260" s="87"/>
      <c r="O260" s="87"/>
      <c r="P260" s="124"/>
      <c r="Q260" s="124"/>
      <c r="R260" s="124"/>
      <c r="S260" s="73"/>
      <c r="T260" s="73"/>
      <c r="U260" s="70"/>
      <c r="V260" s="68"/>
    </row>
    <row r="261" spans="1:22">
      <c r="A261" s="60"/>
      <c r="B261" s="68"/>
      <c r="C261" s="68"/>
      <c r="D261" s="68"/>
      <c r="E261" s="87"/>
      <c r="F261" s="68"/>
      <c r="G261" s="68"/>
      <c r="H261" s="68"/>
      <c r="I261" s="73"/>
      <c r="J261" s="73"/>
      <c r="K261" s="73"/>
      <c r="L261" s="74"/>
      <c r="M261" s="139"/>
      <c r="N261" s="87"/>
      <c r="O261" s="87"/>
      <c r="P261" s="124"/>
      <c r="Q261" s="124"/>
      <c r="R261" s="124"/>
      <c r="S261" s="73"/>
      <c r="T261" s="73"/>
      <c r="U261" s="70"/>
      <c r="V261" s="68"/>
    </row>
    <row r="262" spans="1:22">
      <c r="A262" s="60"/>
      <c r="B262" s="68"/>
      <c r="C262" s="68"/>
      <c r="D262" s="68"/>
      <c r="E262" s="87"/>
      <c r="F262" s="68"/>
      <c r="G262" s="68"/>
      <c r="H262" s="68"/>
      <c r="I262" s="73"/>
      <c r="J262" s="73"/>
      <c r="K262" s="73"/>
      <c r="L262" s="74"/>
      <c r="M262" s="139"/>
      <c r="N262" s="87"/>
      <c r="O262" s="87"/>
      <c r="P262" s="124"/>
      <c r="Q262" s="124"/>
      <c r="R262" s="124"/>
      <c r="S262" s="73"/>
      <c r="T262" s="73"/>
      <c r="U262" s="70"/>
      <c r="V262" s="68"/>
    </row>
    <row r="263" spans="1:22">
      <c r="A263" s="60"/>
      <c r="B263" s="68"/>
      <c r="C263" s="68"/>
      <c r="D263" s="68"/>
      <c r="E263" s="87"/>
      <c r="F263" s="68"/>
      <c r="G263" s="68"/>
      <c r="H263" s="68"/>
      <c r="I263" s="73"/>
      <c r="J263" s="73"/>
      <c r="K263" s="73"/>
      <c r="L263" s="74"/>
      <c r="M263" s="139"/>
      <c r="N263" s="87"/>
      <c r="O263" s="87"/>
      <c r="P263" s="124"/>
      <c r="Q263" s="124"/>
      <c r="R263" s="124"/>
      <c r="S263" s="73"/>
      <c r="T263" s="73"/>
      <c r="U263" s="70"/>
      <c r="V263" s="68"/>
    </row>
    <row r="264" spans="1:22">
      <c r="A264" s="60"/>
      <c r="B264" s="68"/>
      <c r="C264" s="68"/>
      <c r="D264" s="68"/>
      <c r="E264" s="87"/>
      <c r="F264" s="68"/>
      <c r="G264" s="68"/>
      <c r="H264" s="68"/>
      <c r="I264" s="73"/>
      <c r="J264" s="73"/>
      <c r="K264" s="73"/>
      <c r="L264" s="74"/>
      <c r="M264" s="139"/>
      <c r="N264" s="87"/>
      <c r="O264" s="87"/>
      <c r="P264" s="124"/>
      <c r="Q264" s="124"/>
      <c r="R264" s="124"/>
      <c r="S264" s="73"/>
      <c r="T264" s="73"/>
      <c r="U264" s="70"/>
      <c r="V264" s="68"/>
    </row>
    <row r="265" spans="1:22">
      <c r="A265" s="60"/>
      <c r="B265" s="68"/>
      <c r="C265" s="68"/>
      <c r="D265" s="68"/>
      <c r="E265" s="87"/>
      <c r="F265" s="68"/>
      <c r="G265" s="68"/>
      <c r="H265" s="68"/>
      <c r="I265" s="73"/>
      <c r="J265" s="73"/>
      <c r="K265" s="73"/>
      <c r="L265" s="74"/>
      <c r="M265" s="139"/>
      <c r="N265" s="87"/>
      <c r="O265" s="87"/>
      <c r="P265" s="124"/>
      <c r="Q265" s="124"/>
      <c r="R265" s="124"/>
      <c r="S265" s="73"/>
      <c r="T265" s="73"/>
      <c r="U265" s="70"/>
      <c r="V265" s="68"/>
    </row>
    <row r="266" spans="1:22">
      <c r="A266" s="60"/>
      <c r="B266" s="68"/>
      <c r="C266" s="68"/>
      <c r="D266" s="68"/>
      <c r="E266" s="87"/>
      <c r="F266" s="68"/>
      <c r="G266" s="68"/>
      <c r="H266" s="68"/>
      <c r="I266" s="73"/>
      <c r="J266" s="73"/>
      <c r="K266" s="73"/>
      <c r="L266" s="74"/>
      <c r="M266" s="139"/>
      <c r="N266" s="87"/>
      <c r="O266" s="87"/>
      <c r="P266" s="124"/>
      <c r="Q266" s="124"/>
      <c r="R266" s="124"/>
      <c r="S266" s="73"/>
      <c r="T266" s="73"/>
      <c r="U266" s="70"/>
      <c r="V266" s="68"/>
    </row>
    <row r="267" spans="1:22">
      <c r="A267" s="60"/>
      <c r="B267" s="68"/>
      <c r="C267" s="68"/>
      <c r="D267" s="68"/>
      <c r="E267" s="87"/>
      <c r="F267" s="68"/>
      <c r="G267" s="68"/>
      <c r="H267" s="68"/>
      <c r="I267" s="73"/>
      <c r="J267" s="73"/>
      <c r="K267" s="73"/>
      <c r="L267" s="74"/>
      <c r="M267" s="139"/>
      <c r="N267" s="87"/>
      <c r="O267" s="87"/>
      <c r="P267" s="138"/>
      <c r="Q267" s="138"/>
      <c r="R267" s="138"/>
      <c r="S267" s="73"/>
      <c r="T267" s="73"/>
      <c r="U267" s="117"/>
      <c r="V267" s="59"/>
    </row>
    <row r="268" spans="1:22">
      <c r="A268" s="60"/>
      <c r="B268" s="68"/>
      <c r="C268" s="68"/>
      <c r="D268" s="68"/>
      <c r="E268" s="87"/>
      <c r="F268" s="68"/>
      <c r="G268" s="68"/>
      <c r="H268" s="68"/>
      <c r="I268" s="73"/>
      <c r="J268" s="73"/>
      <c r="K268" s="73"/>
      <c r="L268" s="74"/>
      <c r="M268" s="139"/>
      <c r="N268" s="87"/>
      <c r="O268" s="87"/>
      <c r="P268" s="124"/>
      <c r="Q268" s="124"/>
      <c r="R268" s="124"/>
      <c r="S268" s="73"/>
      <c r="T268" s="73"/>
      <c r="U268" s="70"/>
      <c r="V268" s="68"/>
    </row>
    <row r="269" spans="1:22">
      <c r="A269" s="60"/>
      <c r="B269" s="68"/>
      <c r="C269" s="68"/>
      <c r="D269" s="68"/>
      <c r="E269" s="87"/>
      <c r="F269" s="68"/>
      <c r="G269" s="68"/>
      <c r="H269" s="68"/>
      <c r="I269" s="73"/>
      <c r="J269" s="73"/>
      <c r="K269" s="73"/>
      <c r="L269" s="74"/>
      <c r="M269" s="139"/>
      <c r="N269" s="87"/>
      <c r="O269" s="87"/>
      <c r="P269" s="138"/>
      <c r="Q269" s="138"/>
      <c r="R269" s="138"/>
      <c r="S269" s="73"/>
      <c r="T269" s="73"/>
      <c r="U269" s="117"/>
      <c r="V269" s="59"/>
    </row>
    <row r="270" spans="1:22">
      <c r="A270" s="60"/>
      <c r="B270" s="68"/>
      <c r="C270" s="68"/>
      <c r="D270" s="68"/>
      <c r="E270" s="87"/>
      <c r="F270" s="68"/>
      <c r="G270" s="68"/>
      <c r="H270" s="68"/>
      <c r="I270" s="73"/>
      <c r="J270" s="73"/>
      <c r="K270" s="73"/>
      <c r="L270" s="74"/>
      <c r="M270" s="139"/>
      <c r="N270" s="87"/>
      <c r="O270" s="87"/>
      <c r="P270" s="138"/>
      <c r="Q270" s="138"/>
      <c r="R270" s="138"/>
      <c r="S270" s="73"/>
      <c r="T270" s="73"/>
      <c r="U270" s="117"/>
      <c r="V270" s="59"/>
    </row>
    <row r="271" spans="1:22">
      <c r="A271" s="60"/>
      <c r="B271" s="68"/>
      <c r="C271" s="68"/>
      <c r="D271" s="68"/>
      <c r="E271" s="87"/>
      <c r="F271" s="68"/>
      <c r="G271" s="68"/>
      <c r="H271" s="68"/>
      <c r="I271" s="73"/>
      <c r="J271" s="73"/>
      <c r="K271" s="73"/>
      <c r="L271" s="74"/>
      <c r="M271" s="139"/>
      <c r="N271" s="87"/>
      <c r="O271" s="87"/>
      <c r="P271" s="138"/>
      <c r="Q271" s="138"/>
      <c r="R271" s="138"/>
      <c r="S271" s="73"/>
      <c r="T271" s="73"/>
      <c r="U271" s="117"/>
      <c r="V271" s="59"/>
    </row>
    <row r="272" spans="1:22">
      <c r="A272" s="60"/>
      <c r="B272" s="68"/>
      <c r="C272" s="68"/>
      <c r="D272" s="68"/>
      <c r="E272" s="87"/>
      <c r="F272" s="68"/>
      <c r="G272" s="68"/>
      <c r="H272" s="68"/>
      <c r="I272" s="73"/>
      <c r="J272" s="73"/>
      <c r="K272" s="73"/>
      <c r="L272" s="74"/>
      <c r="M272" s="139"/>
      <c r="N272" s="87"/>
      <c r="O272" s="87"/>
      <c r="P272" s="124"/>
      <c r="Q272" s="124"/>
      <c r="R272" s="124"/>
      <c r="S272" s="73"/>
      <c r="T272" s="73"/>
      <c r="U272" s="70"/>
      <c r="V272" s="68"/>
    </row>
    <row r="273" spans="1:22">
      <c r="A273" s="60"/>
      <c r="B273" s="68"/>
      <c r="C273" s="68"/>
      <c r="D273" s="68"/>
      <c r="E273" s="87"/>
      <c r="F273" s="68"/>
      <c r="G273" s="68"/>
      <c r="H273" s="68"/>
      <c r="I273" s="73"/>
      <c r="J273" s="73"/>
      <c r="K273" s="73"/>
      <c r="L273" s="74"/>
      <c r="M273" s="139"/>
      <c r="N273" s="87"/>
      <c r="O273" s="87"/>
      <c r="P273" s="124"/>
      <c r="Q273" s="124"/>
      <c r="R273" s="124"/>
      <c r="S273" s="73"/>
      <c r="T273" s="73"/>
      <c r="U273" s="70"/>
      <c r="V273" s="68"/>
    </row>
    <row r="274" spans="1:22">
      <c r="A274" s="60"/>
      <c r="B274" s="68"/>
      <c r="C274" s="68"/>
      <c r="D274" s="68"/>
      <c r="E274" s="87"/>
      <c r="F274" s="68"/>
      <c r="G274" s="68"/>
      <c r="H274" s="68"/>
      <c r="I274" s="73"/>
      <c r="J274" s="73"/>
      <c r="K274" s="73"/>
      <c r="L274" s="74"/>
      <c r="M274" s="139"/>
      <c r="N274" s="87"/>
      <c r="O274" s="87"/>
      <c r="P274" s="124"/>
      <c r="Q274" s="124"/>
      <c r="R274" s="124"/>
      <c r="S274" s="73"/>
      <c r="T274" s="73"/>
      <c r="U274" s="70"/>
      <c r="V274" s="68"/>
    </row>
    <row r="275" spans="1:22">
      <c r="A275" s="60"/>
      <c r="B275" s="68"/>
      <c r="C275" s="68"/>
      <c r="D275" s="68"/>
      <c r="E275" s="87"/>
      <c r="F275" s="68"/>
      <c r="G275" s="68"/>
      <c r="H275" s="68"/>
      <c r="I275" s="73"/>
      <c r="J275" s="73"/>
      <c r="K275" s="73"/>
      <c r="L275" s="74"/>
      <c r="M275" s="139"/>
      <c r="N275" s="87"/>
      <c r="O275" s="87"/>
      <c r="P275" s="124"/>
      <c r="Q275" s="124"/>
      <c r="R275" s="124"/>
      <c r="S275" s="73"/>
      <c r="T275" s="73"/>
      <c r="U275" s="70"/>
      <c r="V275" s="68"/>
    </row>
    <row r="276" spans="1:22">
      <c r="A276" s="60"/>
      <c r="B276" s="68"/>
      <c r="C276" s="68"/>
      <c r="D276" s="68"/>
      <c r="E276" s="87"/>
      <c r="F276" s="68"/>
      <c r="G276" s="68"/>
      <c r="H276" s="68"/>
      <c r="I276" s="73"/>
      <c r="J276" s="73"/>
      <c r="K276" s="73"/>
      <c r="L276" s="74"/>
      <c r="M276" s="139"/>
      <c r="N276" s="87"/>
      <c r="O276" s="87"/>
      <c r="P276" s="138"/>
      <c r="Q276" s="138"/>
      <c r="R276" s="138"/>
      <c r="S276" s="73"/>
      <c r="T276" s="73"/>
      <c r="U276" s="117"/>
      <c r="V276" s="59"/>
    </row>
    <row r="277" spans="1:22">
      <c r="A277" s="60"/>
      <c r="B277" s="68"/>
      <c r="C277" s="68"/>
      <c r="D277" s="68"/>
      <c r="E277" s="87"/>
      <c r="F277" s="68"/>
      <c r="G277" s="68"/>
      <c r="H277" s="68"/>
      <c r="I277" s="73"/>
      <c r="J277" s="73"/>
      <c r="K277" s="73"/>
      <c r="L277" s="74"/>
      <c r="M277" s="139"/>
      <c r="N277" s="87"/>
      <c r="O277" s="87"/>
      <c r="P277" s="138"/>
      <c r="Q277" s="138"/>
      <c r="R277" s="138"/>
      <c r="S277" s="73"/>
      <c r="T277" s="73"/>
      <c r="U277" s="117"/>
      <c r="V277" s="59"/>
    </row>
    <row r="278" spans="1:22">
      <c r="A278" s="60"/>
      <c r="B278" s="68"/>
      <c r="C278" s="68"/>
      <c r="D278" s="68"/>
      <c r="E278" s="87"/>
      <c r="F278" s="68"/>
      <c r="G278" s="68"/>
      <c r="H278" s="68"/>
      <c r="I278" s="73"/>
      <c r="J278" s="73"/>
      <c r="K278" s="73"/>
      <c r="L278" s="74"/>
      <c r="M278" s="139"/>
      <c r="N278" s="87"/>
      <c r="O278" s="87"/>
      <c r="P278" s="124"/>
      <c r="Q278" s="124"/>
      <c r="R278" s="124"/>
      <c r="S278" s="73"/>
      <c r="T278" s="73"/>
      <c r="U278" s="70"/>
      <c r="V278" s="68"/>
    </row>
    <row r="279" spans="1:22">
      <c r="A279" s="60"/>
      <c r="B279" s="68"/>
      <c r="C279" s="68"/>
      <c r="D279" s="68"/>
      <c r="E279" s="87"/>
      <c r="F279" s="68"/>
      <c r="G279" s="68"/>
      <c r="H279" s="68"/>
      <c r="I279" s="73"/>
      <c r="J279" s="73"/>
      <c r="K279" s="73"/>
      <c r="L279" s="74"/>
      <c r="M279" s="139"/>
      <c r="N279" s="87"/>
      <c r="O279" s="87"/>
      <c r="P279" s="124"/>
      <c r="Q279" s="124"/>
      <c r="R279" s="124"/>
      <c r="S279" s="73"/>
      <c r="T279" s="73"/>
      <c r="U279" s="70"/>
      <c r="V279" s="68"/>
    </row>
    <row r="280" spans="1:22">
      <c r="A280" s="60"/>
      <c r="B280" s="68"/>
      <c r="C280" s="68"/>
      <c r="D280" s="68"/>
      <c r="E280" s="87"/>
      <c r="F280" s="68"/>
      <c r="G280" s="68"/>
      <c r="H280" s="68"/>
      <c r="I280" s="73"/>
      <c r="J280" s="73"/>
      <c r="K280" s="73"/>
      <c r="L280" s="74"/>
      <c r="M280" s="139"/>
      <c r="N280" s="87"/>
      <c r="O280" s="87"/>
      <c r="P280" s="124"/>
      <c r="Q280" s="124"/>
      <c r="R280" s="124"/>
      <c r="S280" s="73"/>
      <c r="T280" s="73"/>
      <c r="U280" s="70"/>
      <c r="V280" s="68"/>
    </row>
    <row r="281" spans="1:22">
      <c r="A281" s="60"/>
      <c r="B281" s="68"/>
      <c r="C281" s="68"/>
      <c r="D281" s="68"/>
      <c r="E281" s="87"/>
      <c r="F281" s="68"/>
      <c r="G281" s="68"/>
      <c r="H281" s="68"/>
      <c r="I281" s="73"/>
      <c r="J281" s="73"/>
      <c r="K281" s="73"/>
      <c r="L281" s="74"/>
      <c r="M281" s="139"/>
      <c r="N281" s="87"/>
      <c r="O281" s="87"/>
      <c r="P281" s="124"/>
      <c r="Q281" s="124"/>
      <c r="R281" s="124"/>
      <c r="S281" s="73"/>
      <c r="T281" s="73"/>
      <c r="U281" s="70"/>
      <c r="V281" s="68"/>
    </row>
    <row r="282" spans="1:22">
      <c r="A282" s="60"/>
      <c r="B282" s="68"/>
      <c r="C282" s="68"/>
      <c r="D282" s="68"/>
      <c r="E282" s="87"/>
      <c r="F282" s="68"/>
      <c r="G282" s="68"/>
      <c r="H282" s="68"/>
      <c r="I282" s="73"/>
      <c r="J282" s="73"/>
      <c r="K282" s="73"/>
      <c r="L282" s="74"/>
      <c r="M282" s="139"/>
      <c r="N282" s="87"/>
      <c r="O282" s="87"/>
      <c r="P282" s="138"/>
      <c r="Q282" s="138"/>
      <c r="R282" s="138"/>
      <c r="S282" s="73"/>
      <c r="T282" s="73"/>
      <c r="U282" s="117"/>
      <c r="V282" s="59"/>
    </row>
    <row r="283" spans="1:22">
      <c r="A283" s="60"/>
      <c r="B283" s="68"/>
      <c r="C283" s="68"/>
      <c r="D283" s="68"/>
      <c r="E283" s="87"/>
      <c r="F283" s="68"/>
      <c r="G283" s="68"/>
      <c r="H283" s="68"/>
      <c r="I283" s="73"/>
      <c r="J283" s="73"/>
      <c r="K283" s="73"/>
      <c r="L283" s="74"/>
      <c r="M283" s="139"/>
      <c r="N283" s="87"/>
      <c r="O283" s="87"/>
      <c r="P283" s="138"/>
      <c r="Q283" s="138"/>
      <c r="R283" s="138"/>
      <c r="S283" s="73"/>
      <c r="T283" s="73"/>
      <c r="U283" s="117"/>
      <c r="V283" s="59"/>
    </row>
    <row r="284" spans="1:22">
      <c r="A284" s="60"/>
      <c r="B284" s="68"/>
      <c r="C284" s="68"/>
      <c r="D284" s="68"/>
      <c r="E284" s="87"/>
      <c r="F284" s="68"/>
      <c r="G284" s="68"/>
      <c r="H284" s="68"/>
      <c r="I284" s="73"/>
      <c r="J284" s="73"/>
      <c r="K284" s="73"/>
      <c r="L284" s="74"/>
      <c r="M284" s="139"/>
      <c r="N284" s="87"/>
      <c r="O284" s="87"/>
      <c r="P284" s="138"/>
      <c r="Q284" s="138"/>
      <c r="R284" s="138"/>
      <c r="S284" s="73"/>
      <c r="T284" s="73"/>
      <c r="U284" s="117"/>
      <c r="V284" s="59"/>
    </row>
    <row r="285" spans="1:22">
      <c r="A285" s="60"/>
      <c r="B285" s="68"/>
      <c r="C285" s="68"/>
      <c r="D285" s="68"/>
      <c r="E285" s="87"/>
      <c r="F285" s="68"/>
      <c r="G285" s="68"/>
      <c r="H285" s="68"/>
      <c r="I285" s="73"/>
      <c r="J285" s="73"/>
      <c r="K285" s="73"/>
      <c r="L285" s="74"/>
      <c r="M285" s="139"/>
      <c r="N285" s="87"/>
      <c r="O285" s="87"/>
      <c r="P285" s="124"/>
      <c r="Q285" s="124"/>
      <c r="R285" s="124"/>
      <c r="S285" s="73"/>
      <c r="T285" s="73"/>
      <c r="U285" s="70"/>
      <c r="V285" s="68"/>
    </row>
    <row r="286" spans="1:22">
      <c r="A286" s="60"/>
      <c r="B286" s="68"/>
      <c r="C286" s="68"/>
      <c r="D286" s="68"/>
      <c r="E286" s="87"/>
      <c r="F286" s="68"/>
      <c r="G286" s="68"/>
      <c r="H286" s="68"/>
      <c r="I286" s="73"/>
      <c r="J286" s="73"/>
      <c r="K286" s="73"/>
      <c r="L286" s="74"/>
      <c r="M286" s="139"/>
      <c r="N286" s="87"/>
      <c r="O286" s="87"/>
      <c r="P286" s="124"/>
      <c r="Q286" s="124"/>
      <c r="R286" s="124"/>
      <c r="S286" s="73"/>
      <c r="T286" s="73"/>
      <c r="U286" s="70"/>
      <c r="V286" s="68"/>
    </row>
    <row r="287" spans="1:22">
      <c r="A287" s="60"/>
      <c r="B287" s="68"/>
      <c r="C287" s="68"/>
      <c r="D287" s="68"/>
      <c r="E287" s="87"/>
      <c r="F287" s="68"/>
      <c r="G287" s="68"/>
      <c r="H287" s="68"/>
      <c r="I287" s="73"/>
      <c r="J287" s="73"/>
      <c r="K287" s="73"/>
      <c r="L287" s="74"/>
      <c r="M287" s="139"/>
      <c r="N287" s="87"/>
      <c r="O287" s="87"/>
      <c r="P287" s="138"/>
      <c r="Q287" s="138"/>
      <c r="R287" s="138"/>
      <c r="S287" s="73"/>
      <c r="T287" s="73"/>
      <c r="U287" s="117"/>
      <c r="V287" s="59"/>
    </row>
    <row r="288" spans="1:22">
      <c r="A288" s="60"/>
      <c r="B288" s="68"/>
      <c r="C288" s="68"/>
      <c r="D288" s="68"/>
      <c r="E288" s="87"/>
      <c r="F288" s="68"/>
      <c r="G288" s="68"/>
      <c r="H288" s="68"/>
      <c r="I288" s="73"/>
      <c r="J288" s="73"/>
      <c r="K288" s="73"/>
      <c r="L288" s="74"/>
      <c r="M288" s="139"/>
      <c r="N288" s="87"/>
      <c r="O288" s="87"/>
      <c r="P288" s="138"/>
      <c r="Q288" s="138"/>
      <c r="R288" s="138"/>
      <c r="S288" s="73"/>
      <c r="T288" s="73"/>
      <c r="U288" s="117"/>
      <c r="V288" s="59"/>
    </row>
    <row r="289" spans="1:22">
      <c r="A289" s="60"/>
      <c r="B289" s="68"/>
      <c r="C289" s="68"/>
      <c r="D289" s="68"/>
      <c r="E289" s="87"/>
      <c r="F289" s="68"/>
      <c r="G289" s="68"/>
      <c r="H289" s="68"/>
      <c r="I289" s="73"/>
      <c r="J289" s="73"/>
      <c r="K289" s="73"/>
      <c r="L289" s="74"/>
      <c r="M289" s="139"/>
      <c r="N289" s="87"/>
      <c r="O289" s="87"/>
      <c r="P289" s="138"/>
      <c r="Q289" s="138"/>
      <c r="R289" s="138"/>
      <c r="S289" s="73"/>
      <c r="T289" s="73"/>
      <c r="U289" s="117"/>
      <c r="V289" s="59"/>
    </row>
    <row r="290" spans="1:22">
      <c r="A290" s="60"/>
      <c r="B290" s="68"/>
      <c r="C290" s="68"/>
      <c r="D290" s="68"/>
      <c r="E290" s="87"/>
      <c r="F290" s="68"/>
      <c r="G290" s="68"/>
      <c r="H290" s="68"/>
      <c r="I290" s="73"/>
      <c r="J290" s="73"/>
      <c r="K290" s="73"/>
      <c r="L290" s="74"/>
      <c r="M290" s="139"/>
      <c r="N290" s="87"/>
      <c r="O290" s="87"/>
      <c r="P290" s="138"/>
      <c r="Q290" s="138"/>
      <c r="R290" s="138"/>
      <c r="S290" s="73"/>
      <c r="T290" s="73"/>
      <c r="U290" s="117"/>
      <c r="V290" s="59"/>
    </row>
    <row r="291" spans="1:22">
      <c r="A291" s="60"/>
      <c r="B291" s="68"/>
      <c r="C291" s="68"/>
      <c r="D291" s="68"/>
      <c r="E291" s="87"/>
      <c r="F291" s="68"/>
      <c r="G291" s="68"/>
      <c r="H291" s="68"/>
      <c r="I291" s="73"/>
      <c r="J291" s="73"/>
      <c r="K291" s="73"/>
      <c r="L291" s="74"/>
      <c r="M291" s="139"/>
      <c r="N291" s="87"/>
      <c r="O291" s="87"/>
      <c r="P291" s="124"/>
      <c r="Q291" s="124"/>
      <c r="R291" s="124"/>
      <c r="S291" s="73"/>
      <c r="T291" s="73"/>
      <c r="U291" s="70"/>
      <c r="V291" s="68"/>
    </row>
    <row r="292" spans="1:22">
      <c r="A292" s="60"/>
      <c r="B292" s="68"/>
      <c r="C292" s="68"/>
      <c r="D292" s="68"/>
      <c r="E292" s="87"/>
      <c r="F292" s="68"/>
      <c r="G292" s="68"/>
      <c r="H292" s="68"/>
      <c r="I292" s="73"/>
      <c r="J292" s="73"/>
      <c r="K292" s="73"/>
      <c r="L292" s="74"/>
      <c r="M292" s="139"/>
      <c r="N292" s="87"/>
      <c r="O292" s="87"/>
      <c r="P292" s="124"/>
      <c r="Q292" s="124"/>
      <c r="R292" s="124"/>
      <c r="S292" s="73"/>
      <c r="T292" s="73"/>
      <c r="U292" s="70"/>
      <c r="V292" s="68"/>
    </row>
    <row r="293" spans="1:22">
      <c r="A293" s="60"/>
      <c r="B293" s="68"/>
      <c r="C293" s="68"/>
      <c r="D293" s="68"/>
      <c r="E293" s="87"/>
      <c r="F293" s="68"/>
      <c r="G293" s="68"/>
      <c r="H293" s="68"/>
      <c r="I293" s="73"/>
      <c r="J293" s="73"/>
      <c r="K293" s="73"/>
      <c r="L293" s="74"/>
      <c r="M293" s="139"/>
      <c r="N293" s="87"/>
      <c r="O293" s="87"/>
      <c r="P293" s="124"/>
      <c r="Q293" s="124"/>
      <c r="R293" s="124"/>
      <c r="S293" s="73"/>
      <c r="T293" s="73"/>
      <c r="U293" s="70"/>
      <c r="V293" s="68"/>
    </row>
    <row r="294" spans="1:22">
      <c r="A294" s="60"/>
      <c r="B294" s="68"/>
      <c r="C294" s="68"/>
      <c r="D294" s="68"/>
      <c r="E294" s="87"/>
      <c r="F294" s="68"/>
      <c r="G294" s="68"/>
      <c r="H294" s="68"/>
      <c r="I294" s="73"/>
      <c r="J294" s="73"/>
      <c r="K294" s="73"/>
      <c r="L294" s="74"/>
      <c r="M294" s="139"/>
      <c r="N294" s="87"/>
      <c r="O294" s="87"/>
      <c r="P294" s="124"/>
      <c r="Q294" s="124"/>
      <c r="R294" s="124"/>
      <c r="S294" s="73"/>
      <c r="T294" s="73"/>
      <c r="U294" s="70"/>
      <c r="V294" s="68"/>
    </row>
    <row r="295" spans="1:22">
      <c r="A295" s="60"/>
      <c r="B295" s="68"/>
      <c r="C295" s="68"/>
      <c r="D295" s="68"/>
      <c r="E295" s="87"/>
      <c r="F295" s="68"/>
      <c r="G295" s="68"/>
      <c r="H295" s="68"/>
      <c r="I295" s="73"/>
      <c r="J295" s="73"/>
      <c r="K295" s="73"/>
      <c r="L295" s="74"/>
      <c r="M295" s="139"/>
      <c r="N295" s="87"/>
      <c r="O295" s="87"/>
      <c r="P295" s="138"/>
      <c r="Q295" s="138"/>
      <c r="R295" s="138"/>
      <c r="S295" s="73"/>
      <c r="T295" s="73"/>
      <c r="U295" s="117"/>
      <c r="V295" s="59"/>
    </row>
    <row r="296" spans="1:22">
      <c r="A296" s="60"/>
      <c r="B296" s="68"/>
      <c r="C296" s="68"/>
      <c r="D296" s="68"/>
      <c r="E296" s="87"/>
      <c r="F296" s="68"/>
      <c r="G296" s="68"/>
      <c r="H296" s="68"/>
      <c r="I296" s="73"/>
      <c r="J296" s="73"/>
      <c r="K296" s="73"/>
      <c r="L296" s="74"/>
      <c r="M296" s="139"/>
      <c r="N296" s="87"/>
      <c r="O296" s="87"/>
      <c r="P296" s="124"/>
      <c r="Q296" s="124"/>
      <c r="R296" s="124"/>
      <c r="S296" s="73"/>
      <c r="T296" s="73"/>
      <c r="U296" s="70"/>
      <c r="V296" s="68"/>
    </row>
    <row r="297" spans="1:22">
      <c r="A297" s="60"/>
      <c r="B297" s="68"/>
      <c r="C297" s="68"/>
      <c r="D297" s="68"/>
      <c r="E297" s="87"/>
      <c r="F297" s="68"/>
      <c r="G297" s="68"/>
      <c r="H297" s="68"/>
      <c r="I297" s="73"/>
      <c r="J297" s="73"/>
      <c r="K297" s="73"/>
      <c r="L297" s="74"/>
      <c r="M297" s="139"/>
      <c r="N297" s="87"/>
      <c r="O297" s="87"/>
      <c r="P297" s="124"/>
      <c r="Q297" s="124"/>
      <c r="R297" s="124"/>
      <c r="S297" s="73"/>
      <c r="T297" s="73"/>
      <c r="U297" s="70"/>
      <c r="V297" s="68"/>
    </row>
    <row r="298" spans="1:22">
      <c r="A298" s="60"/>
      <c r="B298" s="68"/>
      <c r="C298" s="68"/>
      <c r="D298" s="68"/>
      <c r="E298" s="87"/>
      <c r="F298" s="68"/>
      <c r="G298" s="68"/>
      <c r="H298" s="68"/>
      <c r="I298" s="73"/>
      <c r="J298" s="73"/>
      <c r="K298" s="73"/>
      <c r="L298" s="74"/>
      <c r="M298" s="139"/>
      <c r="N298" s="87"/>
      <c r="O298" s="87"/>
      <c r="P298" s="124"/>
      <c r="Q298" s="124"/>
      <c r="R298" s="124"/>
      <c r="S298" s="73"/>
      <c r="T298" s="73"/>
      <c r="U298" s="70"/>
      <c r="V298" s="68"/>
    </row>
    <row r="299" spans="1:22">
      <c r="A299" s="60"/>
      <c r="B299" s="68"/>
      <c r="C299" s="68"/>
      <c r="D299" s="68"/>
      <c r="E299" s="87"/>
      <c r="F299" s="68"/>
      <c r="G299" s="68"/>
      <c r="H299" s="68"/>
      <c r="I299" s="73"/>
      <c r="J299" s="73"/>
      <c r="K299" s="73"/>
      <c r="L299" s="74"/>
      <c r="M299" s="139"/>
      <c r="N299" s="87"/>
      <c r="O299" s="87"/>
      <c r="P299" s="138"/>
      <c r="Q299" s="138"/>
      <c r="R299" s="138"/>
      <c r="S299" s="73"/>
      <c r="T299" s="73"/>
      <c r="U299" s="117"/>
      <c r="V299" s="59"/>
    </row>
    <row r="300" spans="1:22">
      <c r="A300" s="60"/>
      <c r="B300" s="68"/>
      <c r="C300" s="68"/>
      <c r="D300" s="68"/>
      <c r="E300" s="87"/>
      <c r="F300" s="68"/>
      <c r="G300" s="68"/>
      <c r="H300" s="68"/>
      <c r="I300" s="73"/>
      <c r="J300" s="73"/>
      <c r="K300" s="73"/>
      <c r="L300" s="74"/>
      <c r="M300" s="139"/>
      <c r="N300" s="87"/>
      <c r="O300" s="87"/>
      <c r="P300" s="124"/>
      <c r="Q300" s="124"/>
      <c r="R300" s="124"/>
      <c r="S300" s="73"/>
      <c r="T300" s="73"/>
      <c r="U300" s="70"/>
      <c r="V300" s="68"/>
    </row>
    <row r="301" spans="1:22">
      <c r="A301" s="60"/>
      <c r="B301" s="68"/>
      <c r="C301" s="68"/>
      <c r="D301" s="68"/>
      <c r="E301" s="87"/>
      <c r="F301" s="68"/>
      <c r="G301" s="68"/>
      <c r="H301" s="68"/>
      <c r="I301" s="73"/>
      <c r="J301" s="73"/>
      <c r="K301" s="73"/>
      <c r="L301" s="74"/>
      <c r="M301" s="139"/>
      <c r="N301" s="87"/>
      <c r="O301" s="87"/>
      <c r="P301" s="124"/>
      <c r="Q301" s="124"/>
      <c r="R301" s="124"/>
      <c r="S301" s="73"/>
      <c r="T301" s="73"/>
      <c r="U301" s="70"/>
      <c r="V301" s="68"/>
    </row>
    <row r="302" spans="1:22">
      <c r="A302" s="60"/>
      <c r="B302" s="68"/>
      <c r="C302" s="68"/>
      <c r="D302" s="68"/>
      <c r="E302" s="87"/>
      <c r="F302" s="68"/>
      <c r="G302" s="68"/>
      <c r="H302" s="68"/>
      <c r="I302" s="73"/>
      <c r="J302" s="73"/>
      <c r="K302" s="73"/>
      <c r="L302" s="74"/>
      <c r="M302" s="139"/>
      <c r="N302" s="87"/>
      <c r="O302" s="87"/>
      <c r="P302" s="124"/>
      <c r="Q302" s="124"/>
      <c r="R302" s="124"/>
      <c r="S302" s="73"/>
      <c r="T302" s="73"/>
      <c r="U302" s="70"/>
      <c r="V302" s="68"/>
    </row>
    <row r="303" spans="1:22">
      <c r="A303" s="60"/>
      <c r="B303" s="68"/>
      <c r="C303" s="68"/>
      <c r="D303" s="68"/>
      <c r="E303" s="87"/>
      <c r="F303" s="68"/>
      <c r="G303" s="68"/>
      <c r="H303" s="68"/>
      <c r="I303" s="73"/>
      <c r="J303" s="73"/>
      <c r="K303" s="73"/>
      <c r="L303" s="74"/>
      <c r="M303" s="139"/>
      <c r="N303" s="87"/>
      <c r="O303" s="87"/>
      <c r="P303" s="124"/>
      <c r="Q303" s="124"/>
      <c r="R303" s="124"/>
      <c r="S303" s="73"/>
      <c r="T303" s="73"/>
      <c r="U303" s="70"/>
      <c r="V303" s="68"/>
    </row>
    <row r="304" spans="1:22">
      <c r="A304" s="60"/>
      <c r="B304" s="68"/>
      <c r="C304" s="68"/>
      <c r="D304" s="68"/>
      <c r="E304" s="87"/>
      <c r="F304" s="68"/>
      <c r="G304" s="68"/>
      <c r="H304" s="68"/>
      <c r="I304" s="73"/>
      <c r="J304" s="73"/>
      <c r="K304" s="73"/>
      <c r="L304" s="74"/>
      <c r="M304" s="139"/>
      <c r="N304" s="87"/>
      <c r="O304" s="87"/>
      <c r="P304" s="124"/>
      <c r="Q304" s="124"/>
      <c r="R304" s="124"/>
      <c r="S304" s="73"/>
      <c r="T304" s="73"/>
      <c r="U304" s="70"/>
      <c r="V304" s="68"/>
    </row>
    <row r="305" spans="1:22">
      <c r="A305" s="60"/>
      <c r="B305" s="68"/>
      <c r="C305" s="68"/>
      <c r="D305" s="68"/>
      <c r="E305" s="87"/>
      <c r="F305" s="68"/>
      <c r="G305" s="68"/>
      <c r="H305" s="68"/>
      <c r="I305" s="73"/>
      <c r="J305" s="73"/>
      <c r="K305" s="73"/>
      <c r="L305" s="74"/>
      <c r="M305" s="139"/>
      <c r="N305" s="87"/>
      <c r="O305" s="87"/>
      <c r="P305" s="124"/>
      <c r="Q305" s="124"/>
      <c r="R305" s="124"/>
      <c r="S305" s="73"/>
      <c r="T305" s="73"/>
      <c r="U305" s="70"/>
      <c r="V305" s="68"/>
    </row>
    <row r="306" spans="1:22">
      <c r="A306" s="60"/>
      <c r="B306" s="68"/>
      <c r="C306" s="68"/>
      <c r="D306" s="68"/>
      <c r="E306" s="87"/>
      <c r="F306" s="68"/>
      <c r="G306" s="68"/>
      <c r="H306" s="68"/>
      <c r="I306" s="73"/>
      <c r="J306" s="73"/>
      <c r="K306" s="73"/>
      <c r="L306" s="74"/>
      <c r="M306" s="139"/>
      <c r="N306" s="87"/>
      <c r="O306" s="87"/>
      <c r="P306" s="124"/>
      <c r="Q306" s="124"/>
      <c r="R306" s="124"/>
      <c r="S306" s="73"/>
      <c r="T306" s="73"/>
      <c r="U306" s="70"/>
      <c r="V306" s="68"/>
    </row>
    <row r="307" spans="1:22">
      <c r="A307" s="60"/>
      <c r="B307" s="68"/>
      <c r="C307" s="68"/>
      <c r="D307" s="68"/>
      <c r="E307" s="87"/>
      <c r="F307" s="68"/>
      <c r="G307" s="68"/>
      <c r="H307" s="68"/>
      <c r="I307" s="73"/>
      <c r="J307" s="73"/>
      <c r="K307" s="73"/>
      <c r="L307" s="74"/>
      <c r="M307" s="139"/>
      <c r="N307" s="87"/>
      <c r="O307" s="87"/>
      <c r="P307" s="124"/>
      <c r="Q307" s="124"/>
      <c r="R307" s="124"/>
      <c r="S307" s="73"/>
      <c r="T307" s="73"/>
      <c r="U307" s="70"/>
      <c r="V307" s="68"/>
    </row>
    <row r="308" spans="1:22">
      <c r="A308" s="60"/>
      <c r="B308" s="68"/>
      <c r="C308" s="68"/>
      <c r="D308" s="68"/>
      <c r="E308" s="87"/>
      <c r="F308" s="68"/>
      <c r="G308" s="68"/>
      <c r="H308" s="68"/>
      <c r="I308" s="73"/>
      <c r="J308" s="73"/>
      <c r="K308" s="73"/>
      <c r="L308" s="74"/>
      <c r="M308" s="139"/>
      <c r="N308" s="87"/>
      <c r="O308" s="87"/>
      <c r="P308" s="124"/>
      <c r="Q308" s="124"/>
      <c r="R308" s="124"/>
      <c r="S308" s="73"/>
      <c r="T308" s="73"/>
      <c r="U308" s="70"/>
      <c r="V308" s="68"/>
    </row>
    <row r="309" spans="1:22">
      <c r="A309" s="60"/>
      <c r="B309" s="68"/>
      <c r="C309" s="68"/>
      <c r="D309" s="68"/>
      <c r="E309" s="87"/>
      <c r="F309" s="68"/>
      <c r="G309" s="68"/>
      <c r="H309" s="68"/>
      <c r="I309" s="73"/>
      <c r="J309" s="73"/>
      <c r="K309" s="73"/>
      <c r="L309" s="74"/>
      <c r="M309" s="139"/>
      <c r="N309" s="87"/>
      <c r="O309" s="87"/>
      <c r="P309" s="124"/>
      <c r="Q309" s="124"/>
      <c r="R309" s="124"/>
      <c r="S309" s="73"/>
      <c r="T309" s="73"/>
      <c r="U309" s="70"/>
      <c r="V309" s="68"/>
    </row>
    <row r="310" spans="1:22">
      <c r="A310" s="60"/>
      <c r="B310" s="68"/>
      <c r="C310" s="68"/>
      <c r="D310" s="68"/>
      <c r="E310" s="87"/>
      <c r="F310" s="68"/>
      <c r="G310" s="68"/>
      <c r="H310" s="68"/>
      <c r="I310" s="73"/>
      <c r="J310" s="73"/>
      <c r="K310" s="73"/>
      <c r="L310" s="74"/>
      <c r="M310" s="139"/>
      <c r="N310" s="87"/>
      <c r="O310" s="87"/>
      <c r="P310" s="124"/>
      <c r="Q310" s="124"/>
      <c r="R310" s="124"/>
      <c r="S310" s="73"/>
      <c r="T310" s="73"/>
      <c r="U310" s="70"/>
      <c r="V310" s="68"/>
    </row>
    <row r="311" spans="1:22">
      <c r="A311" s="60"/>
      <c r="B311" s="68"/>
      <c r="C311" s="68"/>
      <c r="D311" s="68"/>
      <c r="E311" s="87"/>
      <c r="F311" s="68"/>
      <c r="G311" s="68"/>
      <c r="H311" s="68"/>
      <c r="I311" s="73"/>
      <c r="J311" s="73"/>
      <c r="K311" s="73"/>
      <c r="L311" s="74"/>
      <c r="M311" s="139"/>
      <c r="N311" s="87"/>
      <c r="O311" s="87"/>
      <c r="P311" s="124"/>
      <c r="Q311" s="124"/>
      <c r="R311" s="124"/>
      <c r="S311" s="73"/>
      <c r="T311" s="73"/>
      <c r="U311" s="70"/>
      <c r="V311" s="68"/>
    </row>
    <row r="312" spans="1:22">
      <c r="A312" s="60"/>
      <c r="B312" s="68"/>
      <c r="C312" s="68"/>
      <c r="D312" s="68"/>
      <c r="E312" s="87"/>
      <c r="F312" s="68"/>
      <c r="G312" s="68"/>
      <c r="H312" s="68"/>
      <c r="I312" s="73"/>
      <c r="J312" s="73"/>
      <c r="K312" s="73"/>
      <c r="L312" s="74"/>
      <c r="M312" s="139"/>
      <c r="N312" s="87"/>
      <c r="O312" s="87"/>
      <c r="P312" s="124"/>
      <c r="Q312" s="124"/>
      <c r="R312" s="124"/>
      <c r="S312" s="73"/>
      <c r="T312" s="73"/>
      <c r="U312" s="70"/>
      <c r="V312" s="68"/>
    </row>
    <row r="313" spans="1:22">
      <c r="A313" s="60"/>
      <c r="B313" s="68"/>
      <c r="C313" s="68"/>
      <c r="D313" s="68"/>
      <c r="E313" s="87"/>
      <c r="F313" s="68"/>
      <c r="G313" s="68"/>
      <c r="H313" s="68"/>
      <c r="I313" s="73"/>
      <c r="J313" s="73"/>
      <c r="K313" s="73"/>
      <c r="L313" s="74"/>
      <c r="M313" s="139"/>
      <c r="N313" s="87"/>
      <c r="O313" s="87"/>
      <c r="P313" s="124"/>
      <c r="Q313" s="124"/>
      <c r="R313" s="124"/>
      <c r="S313" s="73"/>
      <c r="T313" s="73"/>
      <c r="U313" s="70"/>
      <c r="V313" s="68"/>
    </row>
    <row r="314" spans="1:22">
      <c r="A314" s="60"/>
      <c r="B314" s="68"/>
      <c r="C314" s="68"/>
      <c r="D314" s="68"/>
      <c r="E314" s="87"/>
      <c r="F314" s="68"/>
      <c r="G314" s="68"/>
      <c r="H314" s="68"/>
      <c r="I314" s="73"/>
      <c r="J314" s="73"/>
      <c r="K314" s="73"/>
      <c r="L314" s="74"/>
      <c r="M314" s="139"/>
      <c r="N314" s="87"/>
      <c r="O314" s="87"/>
      <c r="P314" s="124"/>
      <c r="Q314" s="124"/>
      <c r="R314" s="124"/>
      <c r="S314" s="73"/>
      <c r="T314" s="73"/>
      <c r="U314" s="70"/>
      <c r="V314" s="68"/>
    </row>
    <row r="315" spans="1:22">
      <c r="A315" s="60"/>
      <c r="B315" s="68"/>
      <c r="C315" s="68"/>
      <c r="D315" s="68"/>
      <c r="E315" s="87"/>
      <c r="F315" s="68"/>
      <c r="G315" s="68"/>
      <c r="H315" s="68"/>
      <c r="I315" s="73"/>
      <c r="J315" s="73"/>
      <c r="K315" s="73"/>
      <c r="L315" s="74"/>
      <c r="M315" s="139"/>
      <c r="N315" s="87"/>
      <c r="O315" s="87"/>
      <c r="P315" s="138"/>
      <c r="Q315" s="138"/>
      <c r="R315" s="138"/>
      <c r="S315" s="73"/>
      <c r="T315" s="73"/>
      <c r="U315" s="117"/>
      <c r="V315" s="59"/>
    </row>
    <row r="316" spans="1:22">
      <c r="A316" s="60"/>
      <c r="B316" s="68"/>
      <c r="C316" s="68"/>
      <c r="D316" s="68"/>
      <c r="E316" s="87"/>
      <c r="F316" s="68"/>
      <c r="G316" s="68"/>
      <c r="H316" s="68"/>
      <c r="I316" s="73"/>
      <c r="J316" s="73"/>
      <c r="K316" s="73"/>
      <c r="L316" s="74"/>
      <c r="M316" s="139"/>
      <c r="N316" s="87"/>
      <c r="O316" s="87"/>
      <c r="P316" s="124"/>
      <c r="Q316" s="124"/>
      <c r="R316" s="124"/>
      <c r="S316" s="73"/>
      <c r="T316" s="73"/>
      <c r="U316" s="70"/>
      <c r="V316" s="68"/>
    </row>
    <row r="317" spans="1:22">
      <c r="A317" s="60"/>
      <c r="B317" s="68"/>
      <c r="C317" s="68"/>
      <c r="D317" s="68"/>
      <c r="E317" s="87"/>
      <c r="F317" s="68"/>
      <c r="G317" s="68"/>
      <c r="H317" s="68"/>
      <c r="I317" s="73"/>
      <c r="J317" s="73"/>
      <c r="K317" s="73"/>
      <c r="L317" s="74"/>
      <c r="M317" s="139"/>
      <c r="N317" s="87"/>
      <c r="O317" s="87"/>
      <c r="P317" s="124"/>
      <c r="Q317" s="124"/>
      <c r="R317" s="124"/>
      <c r="S317" s="73"/>
      <c r="T317" s="73"/>
      <c r="U317" s="70"/>
      <c r="V317" s="68"/>
    </row>
    <row r="318" spans="1:22">
      <c r="A318" s="60"/>
      <c r="B318" s="68"/>
      <c r="C318" s="68"/>
      <c r="D318" s="68"/>
      <c r="E318" s="87"/>
      <c r="F318" s="68"/>
      <c r="G318" s="68"/>
      <c r="H318" s="68"/>
      <c r="I318" s="73"/>
      <c r="J318" s="73"/>
      <c r="K318" s="73"/>
      <c r="L318" s="74"/>
      <c r="M318" s="139"/>
      <c r="N318" s="87"/>
      <c r="O318" s="87"/>
      <c r="P318" s="124"/>
      <c r="Q318" s="124"/>
      <c r="R318" s="124"/>
      <c r="S318" s="73"/>
      <c r="T318" s="73"/>
      <c r="U318" s="70"/>
      <c r="V318" s="68"/>
    </row>
    <row r="319" spans="1:22">
      <c r="A319" s="60"/>
      <c r="B319" s="68"/>
      <c r="C319" s="68"/>
      <c r="D319" s="68"/>
      <c r="E319" s="87"/>
      <c r="F319" s="68"/>
      <c r="G319" s="68"/>
      <c r="H319" s="68"/>
      <c r="I319" s="73"/>
      <c r="J319" s="73"/>
      <c r="K319" s="73"/>
      <c r="L319" s="74"/>
      <c r="M319" s="139"/>
      <c r="N319" s="87"/>
      <c r="O319" s="87"/>
      <c r="P319" s="124"/>
      <c r="Q319" s="124"/>
      <c r="R319" s="124"/>
      <c r="S319" s="73"/>
      <c r="T319" s="73"/>
      <c r="U319" s="70"/>
      <c r="V319" s="68"/>
    </row>
    <row r="320" spans="1:22">
      <c r="A320" s="60"/>
      <c r="B320" s="68"/>
      <c r="C320" s="68"/>
      <c r="D320" s="68"/>
      <c r="E320" s="87"/>
      <c r="F320" s="68"/>
      <c r="G320" s="68"/>
      <c r="H320" s="68"/>
      <c r="I320" s="73"/>
      <c r="J320" s="73"/>
      <c r="K320" s="73"/>
      <c r="L320" s="74"/>
      <c r="M320" s="139"/>
      <c r="N320" s="87"/>
      <c r="O320" s="87"/>
      <c r="P320" s="124"/>
      <c r="Q320" s="124"/>
      <c r="R320" s="124"/>
      <c r="S320" s="73"/>
      <c r="T320" s="73"/>
      <c r="U320" s="70"/>
      <c r="V320" s="68"/>
    </row>
    <row r="321" spans="1:22">
      <c r="A321" s="60"/>
      <c r="B321" s="68"/>
      <c r="C321" s="68"/>
      <c r="D321" s="68"/>
      <c r="E321" s="87"/>
      <c r="F321" s="68"/>
      <c r="G321" s="68"/>
      <c r="H321" s="68"/>
      <c r="I321" s="73"/>
      <c r="J321" s="73"/>
      <c r="K321" s="73"/>
      <c r="L321" s="74"/>
      <c r="M321" s="139"/>
      <c r="N321" s="87"/>
      <c r="O321" s="87"/>
      <c r="P321" s="138"/>
      <c r="Q321" s="138"/>
      <c r="R321" s="138"/>
      <c r="S321" s="73"/>
      <c r="T321" s="73"/>
      <c r="U321" s="117"/>
      <c r="V321" s="59"/>
    </row>
    <row r="322" spans="1:22">
      <c r="A322" s="60"/>
      <c r="B322" s="68"/>
      <c r="C322" s="68"/>
      <c r="D322" s="68"/>
      <c r="E322" s="87"/>
      <c r="F322" s="68"/>
      <c r="G322" s="68"/>
      <c r="H322" s="68"/>
      <c r="I322" s="73"/>
      <c r="J322" s="73"/>
      <c r="K322" s="73"/>
      <c r="L322" s="74"/>
      <c r="M322" s="139"/>
      <c r="N322" s="87"/>
      <c r="O322" s="87"/>
      <c r="P322" s="124"/>
      <c r="Q322" s="124"/>
      <c r="R322" s="124"/>
      <c r="S322" s="73"/>
      <c r="T322" s="73"/>
      <c r="U322" s="70"/>
      <c r="V322" s="68"/>
    </row>
    <row r="323" spans="1:22">
      <c r="A323" s="60"/>
      <c r="B323" s="68"/>
      <c r="C323" s="68"/>
      <c r="D323" s="68"/>
      <c r="E323" s="87"/>
      <c r="F323" s="68"/>
      <c r="G323" s="68"/>
      <c r="H323" s="68"/>
      <c r="I323" s="73"/>
      <c r="J323" s="73"/>
      <c r="K323" s="73"/>
      <c r="L323" s="74"/>
      <c r="M323" s="139"/>
      <c r="N323" s="87"/>
      <c r="O323" s="87"/>
      <c r="P323" s="124"/>
      <c r="Q323" s="124"/>
      <c r="R323" s="124"/>
      <c r="S323" s="73"/>
      <c r="T323" s="73"/>
      <c r="U323" s="70"/>
      <c r="V323" s="68"/>
    </row>
    <row r="324" spans="1:22">
      <c r="A324" s="60"/>
      <c r="B324" s="68"/>
      <c r="C324" s="68"/>
      <c r="D324" s="68"/>
      <c r="E324" s="87"/>
      <c r="F324" s="68"/>
      <c r="G324" s="68"/>
      <c r="H324" s="68"/>
      <c r="I324" s="73"/>
      <c r="J324" s="73"/>
      <c r="K324" s="73"/>
      <c r="L324" s="74"/>
      <c r="M324" s="139"/>
      <c r="N324" s="87"/>
      <c r="O324" s="87"/>
      <c r="P324" s="124"/>
      <c r="Q324" s="124"/>
      <c r="R324" s="124"/>
      <c r="S324" s="73"/>
      <c r="T324" s="73"/>
      <c r="U324" s="70"/>
      <c r="V324" s="68"/>
    </row>
    <row r="325" spans="1:22">
      <c r="A325" s="60"/>
      <c r="B325" s="68"/>
      <c r="C325" s="68"/>
      <c r="D325" s="68"/>
      <c r="E325" s="87"/>
      <c r="F325" s="68"/>
      <c r="G325" s="68"/>
      <c r="H325" s="68"/>
      <c r="I325" s="73"/>
      <c r="J325" s="73"/>
      <c r="K325" s="73"/>
      <c r="L325" s="74"/>
      <c r="M325" s="139"/>
      <c r="N325" s="87"/>
      <c r="O325" s="87"/>
      <c r="P325" s="124"/>
      <c r="Q325" s="124"/>
      <c r="R325" s="124"/>
      <c r="S325" s="73"/>
      <c r="T325" s="73"/>
      <c r="U325" s="70"/>
      <c r="V325" s="68"/>
    </row>
    <row r="326" spans="1:22">
      <c r="A326" s="60"/>
      <c r="B326" s="68"/>
      <c r="C326" s="68"/>
      <c r="D326" s="68"/>
      <c r="E326" s="87"/>
      <c r="F326" s="68"/>
      <c r="G326" s="68"/>
      <c r="H326" s="68"/>
      <c r="I326" s="73"/>
      <c r="J326" s="73"/>
      <c r="K326" s="73"/>
      <c r="L326" s="74"/>
      <c r="M326" s="139"/>
      <c r="N326" s="87"/>
      <c r="O326" s="87"/>
      <c r="P326" s="124"/>
      <c r="Q326" s="124"/>
      <c r="R326" s="124"/>
      <c r="S326" s="73"/>
      <c r="T326" s="73"/>
      <c r="U326" s="70"/>
      <c r="V326" s="68"/>
    </row>
    <row r="327" spans="1:22">
      <c r="A327" s="60"/>
      <c r="B327" s="68"/>
      <c r="C327" s="68"/>
      <c r="D327" s="68"/>
      <c r="E327" s="87"/>
      <c r="F327" s="68"/>
      <c r="G327" s="68"/>
      <c r="H327" s="68"/>
      <c r="I327" s="73"/>
      <c r="J327" s="73"/>
      <c r="K327" s="73"/>
      <c r="L327" s="74"/>
      <c r="M327" s="139"/>
      <c r="N327" s="87"/>
      <c r="O327" s="87"/>
      <c r="P327" s="124"/>
      <c r="Q327" s="124"/>
      <c r="R327" s="124"/>
      <c r="S327" s="73"/>
      <c r="T327" s="73"/>
      <c r="U327" s="70"/>
      <c r="V327" s="68"/>
    </row>
    <row r="328" spans="1:22">
      <c r="A328" s="60"/>
      <c r="B328" s="68"/>
      <c r="C328" s="68"/>
      <c r="D328" s="68"/>
      <c r="E328" s="87"/>
      <c r="F328" s="68"/>
      <c r="G328" s="68"/>
      <c r="H328" s="68"/>
      <c r="I328" s="73"/>
      <c r="J328" s="73"/>
      <c r="K328" s="73"/>
      <c r="L328" s="74"/>
      <c r="M328" s="139"/>
      <c r="N328" s="87"/>
      <c r="O328" s="87"/>
      <c r="P328" s="124"/>
      <c r="Q328" s="124"/>
      <c r="R328" s="124"/>
      <c r="S328" s="73"/>
      <c r="T328" s="73"/>
      <c r="U328" s="70"/>
      <c r="V328" s="68"/>
    </row>
    <row r="329" spans="1:22">
      <c r="A329" s="60"/>
      <c r="B329" s="68"/>
      <c r="C329" s="68"/>
      <c r="D329" s="68"/>
      <c r="E329" s="87"/>
      <c r="F329" s="68"/>
      <c r="G329" s="68"/>
      <c r="H329" s="68"/>
      <c r="I329" s="73"/>
      <c r="J329" s="73"/>
      <c r="K329" s="73"/>
      <c r="L329" s="74"/>
      <c r="M329" s="139"/>
      <c r="N329" s="87"/>
      <c r="O329" s="87"/>
      <c r="P329" s="124"/>
      <c r="Q329" s="124"/>
      <c r="R329" s="124"/>
      <c r="S329" s="73"/>
      <c r="T329" s="73"/>
      <c r="U329" s="70"/>
      <c r="V329" s="68"/>
    </row>
    <row r="330" spans="1:22">
      <c r="A330" s="60"/>
      <c r="B330" s="68"/>
      <c r="C330" s="68"/>
      <c r="D330" s="68"/>
      <c r="E330" s="87"/>
      <c r="F330" s="68"/>
      <c r="G330" s="68"/>
      <c r="H330" s="68"/>
      <c r="I330" s="73"/>
      <c r="J330" s="73"/>
      <c r="K330" s="73"/>
      <c r="L330" s="74"/>
      <c r="M330" s="139"/>
      <c r="N330" s="87"/>
      <c r="O330" s="87"/>
      <c r="P330" s="124"/>
      <c r="Q330" s="124"/>
      <c r="R330" s="124"/>
      <c r="S330" s="73"/>
      <c r="T330" s="73"/>
      <c r="U330" s="70"/>
      <c r="V330" s="68"/>
    </row>
    <row r="331" spans="1:22">
      <c r="A331" s="60"/>
      <c r="B331" s="68"/>
      <c r="C331" s="68"/>
      <c r="D331" s="68"/>
      <c r="E331" s="87"/>
      <c r="F331" s="68"/>
      <c r="G331" s="68"/>
      <c r="H331" s="68"/>
      <c r="I331" s="73"/>
      <c r="J331" s="73"/>
      <c r="K331" s="73"/>
      <c r="L331" s="74"/>
      <c r="M331" s="139"/>
      <c r="N331" s="87"/>
      <c r="O331" s="87"/>
      <c r="P331" s="124"/>
      <c r="Q331" s="124"/>
      <c r="R331" s="124"/>
      <c r="S331" s="73"/>
      <c r="T331" s="73"/>
      <c r="U331" s="70"/>
      <c r="V331" s="68"/>
    </row>
    <row r="332" spans="1:22">
      <c r="A332" s="60"/>
      <c r="B332" s="68"/>
      <c r="C332" s="68"/>
      <c r="D332" s="68"/>
      <c r="E332" s="87"/>
      <c r="F332" s="68"/>
      <c r="G332" s="68"/>
      <c r="H332" s="68"/>
      <c r="I332" s="73"/>
      <c r="J332" s="73"/>
      <c r="K332" s="73"/>
      <c r="L332" s="74"/>
      <c r="M332" s="139"/>
      <c r="N332" s="87"/>
      <c r="O332" s="87"/>
      <c r="P332" s="124"/>
      <c r="Q332" s="124"/>
      <c r="R332" s="124"/>
      <c r="S332" s="73"/>
      <c r="T332" s="73"/>
      <c r="U332" s="70"/>
      <c r="V332" s="68"/>
    </row>
    <row r="333" spans="1:22">
      <c r="A333" s="60"/>
      <c r="B333" s="68"/>
      <c r="C333" s="68"/>
      <c r="D333" s="68"/>
      <c r="E333" s="87"/>
      <c r="F333" s="68"/>
      <c r="G333" s="68"/>
      <c r="H333" s="68"/>
      <c r="I333" s="73"/>
      <c r="J333" s="73"/>
      <c r="K333" s="73"/>
      <c r="L333" s="74"/>
      <c r="M333" s="139"/>
      <c r="N333" s="87"/>
      <c r="O333" s="87"/>
      <c r="P333" s="124"/>
      <c r="Q333" s="124"/>
      <c r="R333" s="124"/>
      <c r="S333" s="73"/>
      <c r="T333" s="73"/>
      <c r="U333" s="70"/>
      <c r="V333" s="68"/>
    </row>
    <row r="334" spans="1:22">
      <c r="A334" s="60"/>
      <c r="B334" s="68"/>
      <c r="C334" s="68"/>
      <c r="D334" s="68"/>
      <c r="E334" s="87"/>
      <c r="F334" s="68"/>
      <c r="G334" s="68"/>
      <c r="H334" s="68"/>
      <c r="I334" s="73"/>
      <c r="J334" s="73"/>
      <c r="K334" s="73"/>
      <c r="L334" s="74"/>
      <c r="M334" s="139"/>
      <c r="N334" s="87"/>
      <c r="O334" s="87"/>
      <c r="P334" s="124"/>
      <c r="Q334" s="124"/>
      <c r="R334" s="124"/>
      <c r="S334" s="73"/>
      <c r="T334" s="73"/>
      <c r="U334" s="70"/>
      <c r="V334" s="68"/>
    </row>
    <row r="335" spans="1:22">
      <c r="A335" s="60"/>
      <c r="B335" s="68"/>
      <c r="C335" s="68"/>
      <c r="D335" s="68"/>
      <c r="E335" s="118"/>
      <c r="F335" s="68"/>
      <c r="G335" s="68"/>
      <c r="H335" s="68"/>
      <c r="I335" s="73"/>
      <c r="J335" s="73"/>
      <c r="K335" s="73"/>
      <c r="L335" s="74"/>
      <c r="M335" s="139"/>
      <c r="N335" s="87"/>
      <c r="O335" s="87"/>
      <c r="P335" s="124"/>
      <c r="Q335" s="124"/>
      <c r="R335" s="124"/>
      <c r="S335" s="73"/>
      <c r="T335" s="73"/>
      <c r="U335" s="70"/>
      <c r="V335" s="68"/>
    </row>
    <row r="336" spans="1:22">
      <c r="A336" s="60"/>
      <c r="B336" s="68"/>
      <c r="C336" s="68"/>
      <c r="D336" s="68"/>
      <c r="E336" s="118"/>
      <c r="F336" s="68"/>
      <c r="G336" s="68"/>
      <c r="H336" s="68"/>
      <c r="I336" s="73"/>
      <c r="J336" s="73"/>
      <c r="K336" s="73"/>
      <c r="L336" s="74"/>
      <c r="M336" s="139"/>
      <c r="N336" s="87"/>
      <c r="O336" s="87"/>
      <c r="P336" s="124"/>
      <c r="Q336" s="124"/>
      <c r="R336" s="124"/>
      <c r="S336" s="73"/>
      <c r="T336" s="73"/>
      <c r="U336" s="70"/>
      <c r="V336" s="68"/>
    </row>
    <row r="337" spans="1:22">
      <c r="A337" s="60"/>
      <c r="B337" s="68"/>
      <c r="C337" s="68"/>
      <c r="D337" s="68"/>
      <c r="E337" s="118"/>
      <c r="F337" s="68"/>
      <c r="G337" s="68"/>
      <c r="H337" s="68"/>
      <c r="I337" s="73"/>
      <c r="J337" s="73"/>
      <c r="K337" s="73"/>
      <c r="L337" s="74"/>
      <c r="M337" s="139"/>
      <c r="N337" s="87"/>
      <c r="O337" s="87"/>
      <c r="P337" s="124"/>
      <c r="Q337" s="124"/>
      <c r="R337" s="124"/>
      <c r="S337" s="73"/>
      <c r="T337" s="73"/>
      <c r="U337" s="70"/>
      <c r="V337" s="68"/>
    </row>
    <row r="338" spans="1:22">
      <c r="A338" s="60"/>
      <c r="B338" s="68"/>
      <c r="C338" s="68"/>
      <c r="D338" s="68"/>
      <c r="E338" s="118"/>
      <c r="F338" s="68"/>
      <c r="G338" s="68"/>
      <c r="H338" s="68"/>
      <c r="I338" s="73"/>
      <c r="J338" s="73"/>
      <c r="K338" s="73"/>
      <c r="L338" s="74"/>
      <c r="M338" s="139"/>
      <c r="N338" s="87"/>
      <c r="O338" s="87"/>
      <c r="P338" s="124"/>
      <c r="Q338" s="124"/>
      <c r="R338" s="124"/>
      <c r="S338" s="73"/>
      <c r="T338" s="73"/>
      <c r="U338" s="70"/>
      <c r="V338" s="68"/>
    </row>
    <row r="339" spans="1:22">
      <c r="A339" s="60"/>
      <c r="B339" s="68"/>
      <c r="C339" s="68"/>
      <c r="D339" s="68"/>
      <c r="E339" s="118"/>
      <c r="F339" s="68"/>
      <c r="G339" s="68"/>
      <c r="H339" s="68"/>
      <c r="I339" s="73"/>
      <c r="J339" s="73"/>
      <c r="K339" s="73"/>
      <c r="L339" s="74"/>
      <c r="M339" s="139"/>
      <c r="N339" s="87"/>
      <c r="O339" s="87"/>
      <c r="P339" s="124"/>
      <c r="Q339" s="124"/>
      <c r="R339" s="124"/>
      <c r="S339" s="73"/>
      <c r="T339" s="73"/>
      <c r="U339" s="70"/>
      <c r="V339" s="68"/>
    </row>
    <row r="340" spans="1:22">
      <c r="A340" s="60"/>
      <c r="B340" s="68"/>
      <c r="C340" s="68"/>
      <c r="D340" s="68"/>
      <c r="E340" s="118"/>
      <c r="F340" s="68"/>
      <c r="G340" s="68"/>
      <c r="H340" s="68"/>
      <c r="I340" s="73"/>
      <c r="J340" s="73"/>
      <c r="K340" s="73"/>
      <c r="L340" s="74"/>
      <c r="M340" s="139"/>
      <c r="N340" s="87"/>
      <c r="O340" s="87"/>
      <c r="P340" s="124"/>
      <c r="Q340" s="124"/>
      <c r="R340" s="124"/>
      <c r="S340" s="73"/>
      <c r="T340" s="73"/>
      <c r="U340" s="70"/>
      <c r="V340" s="68"/>
    </row>
    <row r="341" spans="1:22">
      <c r="A341" s="60"/>
      <c r="B341" s="68"/>
      <c r="C341" s="68"/>
      <c r="D341" s="68"/>
      <c r="E341" s="118"/>
      <c r="F341" s="68"/>
      <c r="G341" s="68"/>
      <c r="H341" s="68"/>
      <c r="I341" s="73"/>
      <c r="J341" s="73"/>
      <c r="K341" s="73"/>
      <c r="L341" s="74"/>
      <c r="M341" s="139"/>
      <c r="N341" s="87"/>
      <c r="O341" s="87"/>
      <c r="P341" s="124"/>
      <c r="Q341" s="124"/>
      <c r="R341" s="124"/>
      <c r="S341" s="73"/>
      <c r="T341" s="73"/>
      <c r="U341" s="70"/>
      <c r="V341" s="68"/>
    </row>
    <row r="342" spans="1:22">
      <c r="A342" s="60"/>
      <c r="B342" s="68"/>
      <c r="C342" s="68"/>
      <c r="D342" s="68"/>
      <c r="E342" s="118"/>
      <c r="F342" s="68"/>
      <c r="G342" s="68"/>
      <c r="H342" s="68"/>
      <c r="I342" s="73"/>
      <c r="J342" s="73"/>
      <c r="K342" s="73"/>
      <c r="L342" s="74"/>
      <c r="M342" s="139"/>
      <c r="N342" s="87"/>
      <c r="O342" s="87"/>
      <c r="P342" s="124"/>
      <c r="Q342" s="124"/>
      <c r="R342" s="124"/>
      <c r="S342" s="73"/>
      <c r="T342" s="73"/>
      <c r="U342" s="70"/>
      <c r="V342" s="68"/>
    </row>
    <row r="343" spans="1:22">
      <c r="A343" s="60"/>
      <c r="B343" s="68"/>
      <c r="C343" s="68"/>
      <c r="D343" s="68"/>
      <c r="E343" s="118"/>
      <c r="F343" s="68"/>
      <c r="G343" s="68"/>
      <c r="H343" s="68"/>
      <c r="I343" s="73"/>
      <c r="J343" s="73"/>
      <c r="K343" s="73"/>
      <c r="L343" s="74"/>
      <c r="M343" s="139"/>
      <c r="N343" s="87"/>
      <c r="O343" s="87"/>
      <c r="P343" s="124"/>
      <c r="Q343" s="124"/>
      <c r="R343" s="124"/>
      <c r="S343" s="73"/>
      <c r="T343" s="73"/>
      <c r="U343" s="70"/>
      <c r="V343" s="68"/>
    </row>
    <row r="344" spans="1:22">
      <c r="A344" s="60"/>
      <c r="B344" s="68"/>
      <c r="C344" s="68"/>
      <c r="D344" s="68"/>
      <c r="E344" s="118"/>
      <c r="F344" s="68"/>
      <c r="G344" s="68"/>
      <c r="H344" s="68"/>
      <c r="I344" s="73"/>
      <c r="J344" s="73"/>
      <c r="K344" s="73"/>
      <c r="L344" s="74"/>
      <c r="M344" s="139"/>
      <c r="N344" s="87"/>
      <c r="O344" s="87"/>
      <c r="P344" s="124"/>
      <c r="Q344" s="124"/>
      <c r="R344" s="124"/>
      <c r="S344" s="73"/>
      <c r="T344" s="73"/>
      <c r="U344" s="70"/>
      <c r="V344" s="68"/>
    </row>
    <row r="345" spans="1:22">
      <c r="A345" s="60"/>
      <c r="B345" s="68"/>
      <c r="C345" s="68"/>
      <c r="D345" s="68"/>
      <c r="E345" s="118"/>
      <c r="F345" s="68"/>
      <c r="G345" s="68"/>
      <c r="H345" s="68"/>
      <c r="I345" s="73"/>
      <c r="J345" s="73"/>
      <c r="K345" s="73"/>
      <c r="L345" s="74"/>
      <c r="M345" s="139"/>
      <c r="N345" s="87"/>
      <c r="O345" s="87"/>
      <c r="P345" s="124"/>
      <c r="Q345" s="124"/>
      <c r="R345" s="124"/>
      <c r="S345" s="73"/>
      <c r="T345" s="73"/>
      <c r="U345" s="70"/>
      <c r="V345" s="68"/>
    </row>
    <row r="346" spans="1:22">
      <c r="A346" s="60"/>
      <c r="B346" s="68"/>
      <c r="C346" s="68"/>
      <c r="D346" s="68"/>
      <c r="E346" s="118"/>
      <c r="F346" s="68"/>
      <c r="G346" s="68"/>
      <c r="H346" s="68"/>
      <c r="I346" s="73"/>
      <c r="J346" s="73"/>
      <c r="K346" s="73"/>
      <c r="L346" s="74"/>
      <c r="M346" s="139"/>
      <c r="N346" s="87"/>
      <c r="O346" s="87"/>
      <c r="P346" s="124"/>
      <c r="Q346" s="124"/>
      <c r="R346" s="124"/>
      <c r="S346" s="73"/>
      <c r="T346" s="73"/>
      <c r="U346" s="70"/>
      <c r="V346" s="68"/>
    </row>
    <row r="347" spans="1:22">
      <c r="A347" s="60"/>
      <c r="B347" s="68"/>
      <c r="C347" s="68"/>
      <c r="D347" s="68"/>
      <c r="E347" s="118"/>
      <c r="F347" s="68"/>
      <c r="G347" s="68"/>
      <c r="H347" s="68"/>
      <c r="I347" s="73"/>
      <c r="J347" s="73"/>
      <c r="K347" s="73"/>
      <c r="L347" s="74"/>
      <c r="M347" s="139"/>
      <c r="N347" s="87"/>
      <c r="O347" s="87"/>
      <c r="P347" s="124"/>
      <c r="Q347" s="124"/>
      <c r="R347" s="124"/>
      <c r="S347" s="73"/>
      <c r="T347" s="73"/>
      <c r="U347" s="70"/>
      <c r="V347" s="68"/>
    </row>
    <row r="348" spans="1:22">
      <c r="A348" s="60"/>
      <c r="B348" s="68"/>
      <c r="C348" s="68"/>
      <c r="D348" s="68"/>
      <c r="E348" s="118"/>
      <c r="F348" s="68"/>
      <c r="G348" s="68"/>
      <c r="H348" s="68"/>
      <c r="I348" s="73"/>
      <c r="J348" s="73"/>
      <c r="K348" s="73"/>
      <c r="L348" s="74"/>
      <c r="M348" s="139"/>
      <c r="N348" s="87"/>
      <c r="O348" s="87"/>
      <c r="P348" s="124"/>
      <c r="Q348" s="124"/>
      <c r="R348" s="124"/>
      <c r="S348" s="73"/>
      <c r="T348" s="73"/>
      <c r="U348" s="70"/>
      <c r="V348" s="68"/>
    </row>
    <row r="349" spans="1:22">
      <c r="A349" s="60"/>
      <c r="B349" s="68"/>
      <c r="C349" s="68"/>
      <c r="D349" s="68"/>
      <c r="E349" s="118"/>
      <c r="F349" s="68"/>
      <c r="G349" s="68"/>
      <c r="H349" s="68"/>
      <c r="I349" s="73"/>
      <c r="J349" s="73"/>
      <c r="K349" s="73"/>
      <c r="L349" s="74"/>
      <c r="M349" s="139"/>
      <c r="N349" s="87"/>
      <c r="O349" s="87"/>
      <c r="P349" s="124"/>
      <c r="Q349" s="124"/>
      <c r="R349" s="124"/>
      <c r="S349" s="73"/>
      <c r="T349" s="73"/>
      <c r="U349" s="70"/>
      <c r="V349" s="68"/>
    </row>
    <row r="350" spans="1:22">
      <c r="A350" s="60"/>
      <c r="B350" s="68"/>
      <c r="C350" s="68"/>
      <c r="D350" s="68"/>
      <c r="E350" s="118"/>
      <c r="F350" s="68"/>
      <c r="G350" s="68"/>
      <c r="H350" s="68"/>
      <c r="I350" s="73"/>
      <c r="J350" s="73"/>
      <c r="K350" s="73"/>
      <c r="L350" s="74"/>
      <c r="M350" s="139"/>
      <c r="N350" s="87"/>
      <c r="O350" s="87"/>
      <c r="P350" s="124"/>
      <c r="Q350" s="124"/>
      <c r="R350" s="124"/>
      <c r="S350" s="73"/>
      <c r="T350" s="73"/>
      <c r="U350" s="70"/>
      <c r="V350" s="68"/>
    </row>
    <row r="351" spans="1:22">
      <c r="A351" s="60"/>
      <c r="B351" s="68"/>
      <c r="C351" s="68"/>
      <c r="D351" s="68"/>
      <c r="E351" s="118"/>
      <c r="F351" s="68"/>
      <c r="G351" s="68"/>
      <c r="H351" s="68"/>
      <c r="I351" s="73"/>
      <c r="J351" s="73"/>
      <c r="K351" s="73"/>
      <c r="L351" s="74"/>
      <c r="M351" s="139"/>
      <c r="N351" s="87"/>
      <c r="O351" s="87"/>
      <c r="P351" s="124"/>
      <c r="Q351" s="124"/>
      <c r="R351" s="124"/>
      <c r="S351" s="73"/>
      <c r="T351" s="73"/>
      <c r="U351" s="70"/>
      <c r="V351" s="68"/>
    </row>
    <row r="352" spans="1:22">
      <c r="A352" s="60"/>
      <c r="B352" s="68"/>
      <c r="C352" s="68"/>
      <c r="D352" s="68"/>
      <c r="E352" s="118"/>
      <c r="F352" s="68"/>
      <c r="G352" s="68"/>
      <c r="H352" s="68"/>
      <c r="I352" s="73"/>
      <c r="J352" s="73"/>
      <c r="K352" s="73"/>
      <c r="L352" s="74"/>
      <c r="M352" s="139"/>
      <c r="N352" s="87"/>
      <c r="O352" s="87"/>
      <c r="P352" s="124"/>
      <c r="Q352" s="124"/>
      <c r="R352" s="124"/>
      <c r="S352" s="73"/>
      <c r="T352" s="73"/>
      <c r="U352" s="70"/>
      <c r="V352" s="68"/>
    </row>
    <row r="353" spans="1:22">
      <c r="A353" s="60"/>
      <c r="B353" s="68"/>
      <c r="C353" s="68"/>
      <c r="D353" s="68"/>
      <c r="E353" s="118"/>
      <c r="F353" s="68"/>
      <c r="G353" s="68"/>
      <c r="H353" s="68"/>
      <c r="I353" s="73"/>
      <c r="J353" s="73"/>
      <c r="K353" s="73"/>
      <c r="L353" s="74"/>
      <c r="M353" s="139"/>
      <c r="N353" s="87"/>
      <c r="O353" s="87"/>
      <c r="P353" s="124"/>
      <c r="Q353" s="124"/>
      <c r="R353" s="124"/>
      <c r="S353" s="73"/>
      <c r="T353" s="73"/>
      <c r="U353" s="70"/>
      <c r="V353" s="68"/>
    </row>
    <row r="354" spans="1:22">
      <c r="A354" s="60"/>
      <c r="B354" s="68"/>
      <c r="C354" s="68"/>
      <c r="D354" s="68"/>
      <c r="E354" s="118"/>
      <c r="F354" s="68"/>
      <c r="G354" s="68"/>
      <c r="H354" s="68"/>
      <c r="I354" s="73"/>
      <c r="J354" s="73"/>
      <c r="K354" s="73"/>
      <c r="L354" s="74"/>
      <c r="M354" s="139"/>
      <c r="N354" s="87"/>
      <c r="O354" s="87"/>
      <c r="P354" s="124"/>
      <c r="Q354" s="124"/>
      <c r="R354" s="124"/>
      <c r="S354" s="73"/>
      <c r="T354" s="73"/>
      <c r="U354" s="70"/>
      <c r="V354" s="68"/>
    </row>
    <row r="355" spans="1:22">
      <c r="A355" s="60"/>
      <c r="B355" s="68"/>
      <c r="C355" s="68"/>
      <c r="D355" s="68"/>
      <c r="E355" s="118"/>
      <c r="F355" s="68"/>
      <c r="G355" s="68"/>
      <c r="H355" s="68"/>
      <c r="I355" s="73"/>
      <c r="J355" s="73"/>
      <c r="K355" s="73"/>
      <c r="L355" s="74"/>
      <c r="M355" s="139"/>
      <c r="N355" s="87"/>
      <c r="O355" s="87"/>
      <c r="P355" s="124"/>
      <c r="Q355" s="124"/>
      <c r="R355" s="124"/>
      <c r="S355" s="73"/>
      <c r="T355" s="73"/>
      <c r="U355" s="70"/>
      <c r="V355" s="68"/>
    </row>
    <row r="356" spans="1:22">
      <c r="A356" s="60"/>
      <c r="B356" s="68"/>
      <c r="C356" s="68"/>
      <c r="D356" s="68"/>
      <c r="E356" s="118"/>
      <c r="F356" s="68"/>
      <c r="G356" s="68"/>
      <c r="H356" s="68"/>
      <c r="I356" s="73"/>
      <c r="J356" s="73"/>
      <c r="K356" s="73"/>
      <c r="L356" s="74"/>
      <c r="M356" s="139"/>
      <c r="N356" s="87"/>
      <c r="O356" s="87"/>
      <c r="P356" s="124"/>
      <c r="Q356" s="124"/>
      <c r="R356" s="124"/>
      <c r="S356" s="73"/>
      <c r="T356" s="73"/>
      <c r="U356" s="70"/>
      <c r="V356" s="68"/>
    </row>
    <row r="357" spans="1:22">
      <c r="A357" s="60"/>
      <c r="B357" s="68"/>
      <c r="C357" s="68"/>
      <c r="D357" s="68"/>
      <c r="E357" s="118"/>
      <c r="F357" s="68"/>
      <c r="G357" s="68"/>
      <c r="H357" s="68"/>
      <c r="I357" s="73"/>
      <c r="J357" s="73"/>
      <c r="K357" s="73"/>
      <c r="L357" s="74"/>
      <c r="M357" s="139"/>
      <c r="N357" s="87"/>
      <c r="O357" s="87"/>
      <c r="P357" s="124"/>
      <c r="Q357" s="124"/>
      <c r="R357" s="124"/>
      <c r="S357" s="73"/>
      <c r="T357" s="73"/>
      <c r="U357" s="70"/>
      <c r="V357" s="68"/>
    </row>
    <row r="358" spans="1:22">
      <c r="A358" s="60"/>
      <c r="B358" s="68"/>
      <c r="C358" s="68"/>
      <c r="D358" s="68"/>
      <c r="E358" s="118"/>
      <c r="F358" s="68"/>
      <c r="G358" s="68"/>
      <c r="H358" s="68"/>
      <c r="I358" s="73"/>
      <c r="J358" s="73"/>
      <c r="K358" s="73"/>
      <c r="L358" s="74"/>
      <c r="M358" s="139"/>
      <c r="N358" s="87"/>
      <c r="O358" s="87"/>
      <c r="P358" s="124"/>
      <c r="Q358" s="124"/>
      <c r="R358" s="124"/>
      <c r="S358" s="73"/>
      <c r="T358" s="73"/>
      <c r="U358" s="70"/>
      <c r="V358" s="68"/>
    </row>
    <row r="359" spans="1:22">
      <c r="A359" s="60"/>
      <c r="B359" s="68"/>
      <c r="C359" s="68"/>
      <c r="D359" s="68"/>
      <c r="E359" s="118"/>
      <c r="F359" s="68"/>
      <c r="G359" s="68"/>
      <c r="H359" s="68"/>
      <c r="I359" s="73"/>
      <c r="J359" s="73"/>
      <c r="K359" s="73"/>
      <c r="L359" s="74"/>
      <c r="M359" s="139"/>
      <c r="N359" s="87"/>
      <c r="O359" s="87"/>
      <c r="P359" s="124"/>
      <c r="Q359" s="124"/>
      <c r="R359" s="124"/>
      <c r="S359" s="73"/>
      <c r="T359" s="73"/>
      <c r="U359" s="70"/>
      <c r="V359" s="68"/>
    </row>
    <row r="360" spans="1:22">
      <c r="A360" s="60"/>
      <c r="B360" s="68"/>
      <c r="C360" s="68"/>
      <c r="D360" s="68"/>
      <c r="E360" s="118"/>
      <c r="F360" s="68"/>
      <c r="G360" s="68"/>
      <c r="H360" s="68"/>
      <c r="I360" s="73"/>
      <c r="J360" s="73"/>
      <c r="K360" s="73"/>
      <c r="L360" s="74"/>
      <c r="M360" s="139"/>
      <c r="N360" s="87"/>
      <c r="O360" s="68"/>
      <c r="P360" s="124"/>
      <c r="Q360" s="124"/>
      <c r="R360" s="124"/>
      <c r="S360" s="73"/>
      <c r="T360" s="73"/>
      <c r="U360" s="70"/>
      <c r="V360" s="68"/>
    </row>
    <row r="361" spans="1:22">
      <c r="A361" s="60"/>
      <c r="B361" s="68"/>
      <c r="C361" s="68"/>
      <c r="D361" s="68"/>
      <c r="E361" s="118"/>
      <c r="F361" s="68"/>
      <c r="G361" s="68"/>
      <c r="H361" s="68"/>
      <c r="I361" s="73"/>
      <c r="J361" s="73"/>
      <c r="K361" s="73"/>
      <c r="L361" s="74"/>
      <c r="M361" s="139"/>
      <c r="N361" s="87"/>
      <c r="O361" s="68"/>
      <c r="P361" s="124"/>
      <c r="Q361" s="124"/>
      <c r="R361" s="124"/>
      <c r="S361" s="73"/>
      <c r="T361" s="73"/>
      <c r="U361" s="70"/>
      <c r="V361" s="68"/>
    </row>
    <row r="362" spans="1:22">
      <c r="A362" s="60"/>
      <c r="B362" s="68"/>
      <c r="C362" s="68"/>
      <c r="D362" s="68"/>
      <c r="E362" s="119"/>
      <c r="F362" s="68"/>
      <c r="G362" s="68"/>
      <c r="H362" s="68"/>
      <c r="I362" s="73"/>
      <c r="J362" s="73"/>
      <c r="K362" s="73"/>
      <c r="L362" s="74"/>
      <c r="M362" s="139"/>
      <c r="N362" s="87"/>
      <c r="O362" s="68"/>
      <c r="P362" s="124"/>
      <c r="Q362" s="124"/>
      <c r="R362" s="124"/>
      <c r="S362" s="73"/>
      <c r="T362" s="73"/>
      <c r="U362" s="70"/>
      <c r="V362" s="68"/>
    </row>
    <row r="363" spans="1:22">
      <c r="A363" s="60"/>
      <c r="B363" s="68"/>
      <c r="C363" s="68"/>
      <c r="D363" s="68"/>
      <c r="E363" s="119"/>
      <c r="F363" s="68"/>
      <c r="G363" s="68"/>
      <c r="H363" s="68"/>
      <c r="I363" s="73"/>
      <c r="J363" s="73"/>
      <c r="K363" s="73"/>
      <c r="L363" s="74"/>
      <c r="M363" s="139"/>
      <c r="N363" s="87"/>
      <c r="O363" s="68"/>
      <c r="P363" s="124"/>
      <c r="Q363" s="124"/>
      <c r="R363" s="124"/>
      <c r="S363" s="73"/>
      <c r="T363" s="73"/>
      <c r="U363" s="70"/>
      <c r="V363" s="68"/>
    </row>
    <row r="364" spans="1:22">
      <c r="A364" s="60"/>
      <c r="B364" s="68"/>
      <c r="C364" s="68"/>
      <c r="D364" s="68"/>
      <c r="E364" s="119"/>
      <c r="F364" s="68"/>
      <c r="G364" s="68"/>
      <c r="H364" s="68"/>
      <c r="I364" s="73"/>
      <c r="J364" s="73"/>
      <c r="K364" s="73"/>
      <c r="L364" s="74"/>
      <c r="M364" s="139"/>
      <c r="N364" s="87"/>
      <c r="O364" s="68"/>
      <c r="P364" s="124"/>
      <c r="Q364" s="124"/>
      <c r="R364" s="124"/>
      <c r="S364" s="73"/>
      <c r="T364" s="73"/>
      <c r="U364" s="70"/>
      <c r="V364" s="68"/>
    </row>
    <row r="365" spans="1:22">
      <c r="A365" s="60"/>
      <c r="B365" s="68"/>
      <c r="C365" s="68"/>
      <c r="D365" s="68"/>
      <c r="E365" s="119"/>
      <c r="F365" s="68"/>
      <c r="G365" s="68"/>
      <c r="H365" s="68"/>
      <c r="I365" s="73"/>
      <c r="J365" s="73"/>
      <c r="K365" s="73"/>
      <c r="L365" s="74"/>
      <c r="M365" s="140"/>
      <c r="N365" s="141"/>
      <c r="O365" s="119"/>
      <c r="P365" s="142"/>
      <c r="Q365" s="142"/>
      <c r="R365" s="142"/>
      <c r="S365" s="73"/>
      <c r="T365" s="73"/>
      <c r="U365" s="140"/>
      <c r="V365" s="141"/>
    </row>
    <row r="366" spans="1:22">
      <c r="A366" s="60"/>
      <c r="B366" s="68"/>
      <c r="C366" s="68"/>
      <c r="D366" s="68"/>
      <c r="E366" s="119"/>
      <c r="F366" s="68"/>
      <c r="G366" s="68"/>
      <c r="H366" s="68"/>
      <c r="I366" s="73"/>
      <c r="J366" s="73"/>
      <c r="K366" s="73"/>
      <c r="L366" s="74"/>
      <c r="M366" s="140"/>
      <c r="N366" s="141"/>
      <c r="O366" s="119"/>
      <c r="P366" s="142"/>
      <c r="Q366" s="142"/>
      <c r="R366" s="142"/>
      <c r="S366" s="73"/>
      <c r="T366" s="73"/>
      <c r="U366" s="140"/>
      <c r="V366" s="141"/>
    </row>
    <row r="367" spans="1:22">
      <c r="A367" s="60"/>
      <c r="B367" s="68"/>
      <c r="C367" s="68"/>
      <c r="D367" s="68"/>
      <c r="E367" s="119"/>
      <c r="F367" s="68"/>
      <c r="G367" s="68"/>
      <c r="H367" s="68"/>
      <c r="I367" s="73"/>
      <c r="J367" s="73"/>
      <c r="K367" s="73"/>
      <c r="L367" s="74"/>
      <c r="M367" s="140"/>
      <c r="N367" s="141"/>
      <c r="O367" s="119"/>
      <c r="P367" s="142"/>
      <c r="Q367" s="142"/>
      <c r="R367" s="142"/>
      <c r="S367" s="73"/>
      <c r="T367" s="73"/>
      <c r="U367" s="140"/>
      <c r="V367" s="141"/>
    </row>
    <row r="368" spans="1:22">
      <c r="A368" s="60"/>
      <c r="B368" s="68"/>
      <c r="C368" s="68"/>
      <c r="D368" s="68"/>
      <c r="E368" s="119"/>
      <c r="F368" s="68"/>
      <c r="G368" s="68"/>
      <c r="H368" s="68"/>
      <c r="I368" s="73"/>
      <c r="J368" s="73"/>
      <c r="K368" s="73"/>
      <c r="L368" s="74"/>
      <c r="M368" s="143"/>
      <c r="N368" s="119"/>
      <c r="O368" s="119"/>
      <c r="P368" s="144"/>
      <c r="Q368" s="144"/>
      <c r="R368" s="144"/>
      <c r="S368" s="73"/>
      <c r="T368" s="73"/>
      <c r="U368" s="143"/>
      <c r="V368" s="119"/>
    </row>
    <row r="369" spans="1:22">
      <c r="A369" s="60"/>
      <c r="B369" s="68"/>
      <c r="C369" s="68"/>
      <c r="D369" s="68"/>
      <c r="E369" s="119"/>
      <c r="F369" s="68"/>
      <c r="G369" s="68"/>
      <c r="H369" s="68"/>
      <c r="I369" s="73"/>
      <c r="J369" s="73"/>
      <c r="K369" s="73"/>
      <c r="L369" s="74"/>
      <c r="M369" s="143"/>
      <c r="N369" s="119"/>
      <c r="O369" s="119"/>
      <c r="P369" s="144"/>
      <c r="Q369" s="144"/>
      <c r="R369" s="144"/>
      <c r="S369" s="73"/>
      <c r="T369" s="73"/>
      <c r="U369" s="143"/>
      <c r="V369" s="119"/>
    </row>
    <row r="370" spans="1:22">
      <c r="A370" s="60"/>
      <c r="B370" s="68"/>
      <c r="C370" s="68"/>
      <c r="D370" s="68"/>
      <c r="E370" s="119"/>
      <c r="F370" s="68"/>
      <c r="G370" s="68"/>
      <c r="H370" s="68"/>
      <c r="I370" s="73"/>
      <c r="J370" s="73"/>
      <c r="K370" s="73"/>
      <c r="L370" s="74"/>
      <c r="M370" s="143"/>
      <c r="N370" s="119"/>
      <c r="O370" s="119"/>
      <c r="P370" s="144"/>
      <c r="Q370" s="144"/>
      <c r="R370" s="144"/>
      <c r="S370" s="73"/>
      <c r="T370" s="73"/>
      <c r="U370" s="143"/>
      <c r="V370" s="119"/>
    </row>
    <row r="371" spans="1:22">
      <c r="A371" s="60"/>
      <c r="B371" s="68"/>
      <c r="C371" s="68"/>
      <c r="D371" s="68"/>
      <c r="E371" s="119"/>
      <c r="F371" s="68"/>
      <c r="G371" s="68"/>
      <c r="H371" s="68"/>
      <c r="I371" s="73"/>
      <c r="J371" s="73"/>
      <c r="K371" s="73"/>
      <c r="L371" s="74"/>
      <c r="M371" s="143"/>
      <c r="N371" s="119"/>
      <c r="O371" s="119"/>
      <c r="P371" s="144"/>
      <c r="Q371" s="144"/>
      <c r="R371" s="144"/>
      <c r="S371" s="73"/>
      <c r="T371" s="73"/>
      <c r="U371" s="143"/>
      <c r="V371" s="119"/>
    </row>
    <row r="372" spans="1:22">
      <c r="A372" s="60"/>
      <c r="B372" s="68"/>
      <c r="C372" s="68"/>
      <c r="D372" s="68"/>
      <c r="E372" s="119"/>
      <c r="F372" s="68"/>
      <c r="G372" s="68"/>
      <c r="H372" s="68"/>
      <c r="I372" s="73"/>
      <c r="J372" s="73"/>
      <c r="K372" s="73"/>
      <c r="L372" s="74"/>
      <c r="M372" s="143"/>
      <c r="N372" s="119"/>
      <c r="O372" s="119"/>
      <c r="P372" s="144"/>
      <c r="Q372" s="144"/>
      <c r="R372" s="144"/>
      <c r="S372" s="73"/>
      <c r="T372" s="73"/>
      <c r="U372" s="143"/>
      <c r="V372" s="119"/>
    </row>
    <row r="373" spans="1:22">
      <c r="A373" s="60"/>
      <c r="B373" s="68"/>
      <c r="C373" s="68"/>
      <c r="D373" s="68"/>
      <c r="E373" s="119"/>
      <c r="F373" s="68"/>
      <c r="G373" s="68"/>
      <c r="H373" s="68"/>
      <c r="I373" s="73"/>
      <c r="J373" s="73"/>
      <c r="K373" s="73"/>
      <c r="L373" s="74"/>
      <c r="M373" s="143"/>
      <c r="N373" s="119"/>
      <c r="O373" s="119"/>
      <c r="P373" s="144"/>
      <c r="Q373" s="144"/>
      <c r="R373" s="144"/>
      <c r="S373" s="73"/>
      <c r="T373" s="73"/>
      <c r="U373" s="143"/>
      <c r="V373" s="119"/>
    </row>
    <row r="374" spans="1:22">
      <c r="A374" s="60"/>
      <c r="B374" s="68"/>
      <c r="C374" s="68"/>
      <c r="D374" s="68"/>
      <c r="E374" s="119"/>
      <c r="F374" s="68"/>
      <c r="G374" s="68"/>
      <c r="H374" s="68"/>
      <c r="I374" s="73"/>
      <c r="J374" s="73"/>
      <c r="K374" s="73"/>
      <c r="L374" s="74"/>
      <c r="M374" s="143"/>
      <c r="N374" s="119"/>
      <c r="O374" s="119"/>
      <c r="P374" s="144"/>
      <c r="Q374" s="144"/>
      <c r="R374" s="144"/>
      <c r="S374" s="73"/>
      <c r="T374" s="73"/>
      <c r="U374" s="143"/>
      <c r="V374" s="119"/>
    </row>
    <row r="375" spans="1:22">
      <c r="A375" s="60"/>
      <c r="B375" s="68"/>
      <c r="C375" s="68"/>
      <c r="D375" s="68"/>
      <c r="E375" s="119"/>
      <c r="F375" s="68"/>
      <c r="G375" s="68"/>
      <c r="H375" s="68"/>
      <c r="I375" s="73"/>
      <c r="J375" s="73"/>
      <c r="K375" s="73"/>
      <c r="L375" s="74"/>
      <c r="M375" s="143"/>
      <c r="N375" s="119"/>
      <c r="O375" s="119"/>
      <c r="P375" s="144"/>
      <c r="Q375" s="144"/>
      <c r="R375" s="144"/>
      <c r="S375" s="73"/>
      <c r="T375" s="73"/>
      <c r="U375" s="143"/>
      <c r="V375" s="119"/>
    </row>
    <row r="376" spans="1:22">
      <c r="A376" s="60"/>
      <c r="B376" s="68"/>
      <c r="C376" s="68"/>
      <c r="D376" s="68"/>
      <c r="E376" s="119"/>
      <c r="F376" s="68"/>
      <c r="G376" s="68"/>
      <c r="H376" s="68"/>
      <c r="I376" s="73"/>
      <c r="J376" s="73"/>
      <c r="K376" s="73"/>
      <c r="L376" s="74"/>
      <c r="M376" s="143"/>
      <c r="N376" s="119"/>
      <c r="O376" s="119"/>
      <c r="P376" s="144"/>
      <c r="Q376" s="144"/>
      <c r="R376" s="144"/>
      <c r="S376" s="73"/>
      <c r="T376" s="73"/>
      <c r="U376" s="143"/>
      <c r="V376" s="119"/>
    </row>
    <row r="377" spans="1:22">
      <c r="A377" s="60"/>
      <c r="B377" s="68"/>
      <c r="C377" s="68"/>
      <c r="D377" s="68"/>
      <c r="E377" s="119"/>
      <c r="F377" s="68"/>
      <c r="G377" s="68"/>
      <c r="H377" s="68"/>
      <c r="I377" s="73"/>
      <c r="J377" s="73"/>
      <c r="K377" s="73"/>
      <c r="L377" s="74"/>
      <c r="M377" s="143"/>
      <c r="N377" s="119"/>
      <c r="O377" s="119"/>
      <c r="P377" s="144"/>
      <c r="Q377" s="144"/>
      <c r="R377" s="144"/>
      <c r="S377" s="73"/>
      <c r="T377" s="73"/>
      <c r="U377" s="143"/>
      <c r="V377" s="119"/>
    </row>
    <row r="378" spans="1:22">
      <c r="A378" s="60"/>
      <c r="B378" s="68"/>
      <c r="C378" s="68"/>
      <c r="D378" s="68"/>
      <c r="E378" s="119"/>
      <c r="F378" s="68"/>
      <c r="G378" s="68"/>
      <c r="H378" s="68"/>
      <c r="I378" s="73"/>
      <c r="J378" s="73"/>
      <c r="K378" s="73"/>
      <c r="L378" s="74"/>
      <c r="M378" s="143"/>
      <c r="N378" s="119"/>
      <c r="O378" s="119"/>
      <c r="P378" s="144"/>
      <c r="Q378" s="144"/>
      <c r="R378" s="144"/>
      <c r="S378" s="73"/>
      <c r="T378" s="73"/>
      <c r="U378" s="143"/>
      <c r="V378" s="119"/>
    </row>
    <row r="379" spans="1:22">
      <c r="A379" s="60"/>
      <c r="B379" s="68"/>
      <c r="C379" s="68"/>
      <c r="D379" s="68"/>
      <c r="E379" s="119"/>
      <c r="F379" s="68"/>
      <c r="G379" s="68"/>
      <c r="H379" s="68"/>
      <c r="I379" s="73"/>
      <c r="J379" s="73"/>
      <c r="K379" s="73"/>
      <c r="L379" s="74"/>
      <c r="M379" s="143"/>
      <c r="N379" s="119"/>
      <c r="O379" s="119"/>
      <c r="P379" s="144"/>
      <c r="Q379" s="144"/>
      <c r="R379" s="144"/>
      <c r="S379" s="73"/>
      <c r="T379" s="73"/>
      <c r="U379" s="143"/>
      <c r="V379" s="119"/>
    </row>
    <row r="380" spans="1:22">
      <c r="A380" s="60"/>
      <c r="B380" s="68"/>
      <c r="C380" s="68"/>
      <c r="D380" s="68"/>
      <c r="E380" s="119"/>
      <c r="F380" s="68"/>
      <c r="G380" s="68"/>
      <c r="H380" s="68"/>
      <c r="I380" s="73"/>
      <c r="J380" s="73"/>
      <c r="K380" s="73"/>
      <c r="L380" s="74"/>
      <c r="M380" s="143"/>
      <c r="N380" s="119"/>
      <c r="O380" s="119"/>
      <c r="P380" s="144"/>
      <c r="Q380" s="144"/>
      <c r="R380" s="144"/>
      <c r="S380" s="73"/>
      <c r="T380" s="73"/>
      <c r="U380" s="143"/>
      <c r="V380" s="119"/>
    </row>
    <row r="381" spans="1:22">
      <c r="A381" s="60"/>
      <c r="B381" s="68"/>
      <c r="C381" s="68"/>
      <c r="D381" s="68"/>
      <c r="E381" s="119"/>
      <c r="F381" s="68"/>
      <c r="G381" s="68"/>
      <c r="H381" s="68"/>
      <c r="I381" s="73"/>
      <c r="J381" s="73"/>
      <c r="K381" s="73"/>
      <c r="L381" s="74"/>
      <c r="M381" s="143"/>
      <c r="N381" s="119"/>
      <c r="O381" s="119"/>
      <c r="P381" s="144"/>
      <c r="Q381" s="144"/>
      <c r="R381" s="144"/>
      <c r="S381" s="73"/>
      <c r="T381" s="73"/>
      <c r="U381" s="143"/>
      <c r="V381" s="119"/>
    </row>
    <row r="382" spans="1:22">
      <c r="A382" s="60"/>
      <c r="B382" s="68"/>
      <c r="C382" s="68"/>
      <c r="D382" s="68"/>
      <c r="E382" s="119"/>
      <c r="F382" s="68"/>
      <c r="G382" s="68"/>
      <c r="H382" s="68"/>
      <c r="I382" s="73"/>
      <c r="J382" s="73"/>
      <c r="K382" s="73"/>
      <c r="L382" s="74"/>
      <c r="M382" s="143"/>
      <c r="N382" s="119"/>
      <c r="O382" s="119"/>
      <c r="P382" s="144"/>
      <c r="Q382" s="144"/>
      <c r="R382" s="144"/>
      <c r="S382" s="73"/>
      <c r="T382" s="73"/>
      <c r="U382" s="143"/>
      <c r="V382" s="119"/>
    </row>
    <row r="383" spans="1:22">
      <c r="A383" s="60"/>
      <c r="B383" s="68"/>
      <c r="C383" s="68"/>
      <c r="D383" s="68"/>
      <c r="E383" s="119"/>
      <c r="F383" s="68"/>
      <c r="G383" s="68"/>
      <c r="H383" s="68"/>
      <c r="I383" s="73"/>
      <c r="J383" s="73"/>
      <c r="K383" s="73"/>
      <c r="L383" s="74"/>
      <c r="M383" s="143"/>
      <c r="N383" s="119"/>
      <c r="O383" s="119"/>
      <c r="P383" s="144"/>
      <c r="Q383" s="144"/>
      <c r="R383" s="144"/>
      <c r="S383" s="73"/>
      <c r="T383" s="73"/>
      <c r="U383" s="143"/>
      <c r="V383" s="119"/>
    </row>
    <row r="384" spans="1:22">
      <c r="A384" s="60"/>
      <c r="B384" s="68"/>
      <c r="C384" s="68"/>
      <c r="D384" s="68"/>
      <c r="E384" s="119"/>
      <c r="F384" s="68"/>
      <c r="G384" s="68"/>
      <c r="H384" s="68"/>
      <c r="I384" s="73"/>
      <c r="J384" s="73"/>
      <c r="K384" s="73"/>
      <c r="L384" s="74"/>
      <c r="M384" s="143"/>
      <c r="N384" s="119"/>
      <c r="O384" s="119"/>
      <c r="P384" s="144"/>
      <c r="Q384" s="144"/>
      <c r="R384" s="144"/>
      <c r="S384" s="73"/>
      <c r="T384" s="73"/>
      <c r="U384" s="143"/>
      <c r="V384" s="119"/>
    </row>
    <row r="385" spans="1:22">
      <c r="A385" s="60"/>
      <c r="B385" s="68"/>
      <c r="C385" s="68"/>
      <c r="D385" s="68"/>
      <c r="E385" s="119"/>
      <c r="F385" s="68"/>
      <c r="G385" s="68"/>
      <c r="H385" s="68"/>
      <c r="I385" s="73"/>
      <c r="J385" s="73"/>
      <c r="K385" s="73"/>
      <c r="L385" s="74"/>
      <c r="M385" s="143"/>
      <c r="N385" s="119"/>
      <c r="O385" s="119"/>
      <c r="P385" s="144"/>
      <c r="Q385" s="144"/>
      <c r="R385" s="144"/>
      <c r="S385" s="73"/>
      <c r="T385" s="73"/>
      <c r="U385" s="143"/>
      <c r="V385" s="119"/>
    </row>
    <row r="386" spans="1:22">
      <c r="A386" s="60"/>
      <c r="B386" s="68"/>
      <c r="C386" s="68"/>
      <c r="D386" s="68"/>
      <c r="E386" s="119"/>
      <c r="F386" s="68"/>
      <c r="G386" s="68"/>
      <c r="H386" s="68"/>
      <c r="I386" s="73"/>
      <c r="J386" s="73"/>
      <c r="K386" s="73"/>
      <c r="L386" s="74"/>
      <c r="M386" s="143"/>
      <c r="N386" s="119"/>
      <c r="O386" s="119"/>
      <c r="P386" s="144"/>
      <c r="Q386" s="144"/>
      <c r="R386" s="144"/>
      <c r="S386" s="73"/>
      <c r="T386" s="73"/>
      <c r="U386" s="143"/>
      <c r="V386" s="119"/>
    </row>
    <row r="387" spans="1:22">
      <c r="A387" s="60"/>
      <c r="B387" s="68"/>
      <c r="C387" s="68"/>
      <c r="D387" s="68"/>
      <c r="E387" s="119"/>
      <c r="F387" s="68"/>
      <c r="G387" s="68"/>
      <c r="H387" s="68"/>
      <c r="I387" s="73"/>
      <c r="J387" s="73"/>
      <c r="K387" s="73"/>
      <c r="L387" s="74"/>
      <c r="M387" s="143"/>
      <c r="N387" s="119"/>
      <c r="O387" s="119"/>
      <c r="P387" s="144"/>
      <c r="Q387" s="144"/>
      <c r="R387" s="144"/>
      <c r="S387" s="73"/>
      <c r="T387" s="73"/>
      <c r="U387" s="143"/>
      <c r="V387" s="119"/>
    </row>
    <row r="388" spans="1:22">
      <c r="A388" s="60"/>
      <c r="B388" s="68"/>
      <c r="C388" s="68"/>
      <c r="D388" s="68"/>
      <c r="E388" s="119"/>
      <c r="F388" s="68"/>
      <c r="G388" s="68"/>
      <c r="H388" s="68"/>
      <c r="I388" s="73"/>
      <c r="J388" s="73"/>
      <c r="K388" s="73"/>
      <c r="L388" s="74"/>
      <c r="M388" s="143"/>
      <c r="N388" s="119"/>
      <c r="O388" s="119"/>
      <c r="P388" s="144"/>
      <c r="Q388" s="144"/>
      <c r="R388" s="144"/>
      <c r="S388" s="73"/>
      <c r="T388" s="73"/>
      <c r="U388" s="143"/>
      <c r="V388" s="119"/>
    </row>
    <row r="389" spans="1:22">
      <c r="A389" s="60"/>
      <c r="B389" s="68"/>
      <c r="C389" s="68"/>
      <c r="D389" s="68"/>
      <c r="E389" s="119"/>
      <c r="F389" s="68"/>
      <c r="G389" s="68"/>
      <c r="H389" s="68"/>
      <c r="I389" s="73"/>
      <c r="J389" s="73"/>
      <c r="K389" s="73"/>
      <c r="L389" s="74"/>
      <c r="M389" s="143"/>
      <c r="N389" s="119"/>
      <c r="O389" s="119"/>
      <c r="P389" s="144"/>
      <c r="Q389" s="144"/>
      <c r="R389" s="144"/>
      <c r="S389" s="73"/>
      <c r="T389" s="73"/>
      <c r="U389" s="143"/>
      <c r="V389" s="119"/>
    </row>
    <row r="390" spans="1:22">
      <c r="A390" s="60"/>
      <c r="B390" s="68"/>
      <c r="C390" s="68"/>
      <c r="D390" s="68"/>
      <c r="E390" s="119"/>
      <c r="F390" s="68"/>
      <c r="G390" s="68"/>
      <c r="H390" s="68"/>
      <c r="I390" s="73"/>
      <c r="J390" s="73"/>
      <c r="K390" s="73"/>
      <c r="L390" s="74"/>
      <c r="M390" s="143"/>
      <c r="N390" s="119"/>
      <c r="O390" s="119"/>
      <c r="P390" s="144"/>
      <c r="Q390" s="144"/>
      <c r="R390" s="144"/>
      <c r="S390" s="73"/>
      <c r="T390" s="73"/>
      <c r="U390" s="143"/>
      <c r="V390" s="119"/>
    </row>
    <row r="391" spans="1:22">
      <c r="A391" s="60"/>
      <c r="B391" s="68"/>
      <c r="C391" s="68"/>
      <c r="D391" s="68"/>
      <c r="E391" s="119"/>
      <c r="F391" s="68"/>
      <c r="G391" s="68"/>
      <c r="H391" s="68"/>
      <c r="I391" s="73"/>
      <c r="J391" s="73"/>
      <c r="K391" s="73"/>
      <c r="L391" s="74"/>
      <c r="M391" s="143"/>
      <c r="N391" s="119"/>
      <c r="O391" s="119"/>
      <c r="P391" s="144"/>
      <c r="Q391" s="144"/>
      <c r="R391" s="144"/>
      <c r="S391" s="73"/>
      <c r="T391" s="73"/>
      <c r="U391" s="143"/>
      <c r="V391" s="119"/>
    </row>
    <row r="392" spans="1:22">
      <c r="A392" s="60"/>
      <c r="B392" s="68"/>
      <c r="C392" s="68"/>
      <c r="D392" s="68"/>
      <c r="E392" s="119"/>
      <c r="F392" s="68"/>
      <c r="G392" s="68"/>
      <c r="H392" s="68"/>
      <c r="I392" s="73"/>
      <c r="J392" s="73"/>
      <c r="K392" s="73"/>
      <c r="L392" s="74"/>
      <c r="M392" s="143"/>
      <c r="N392" s="119"/>
      <c r="O392" s="119"/>
      <c r="P392" s="144"/>
      <c r="Q392" s="144"/>
      <c r="R392" s="144"/>
      <c r="S392" s="73"/>
      <c r="T392" s="73"/>
      <c r="U392" s="143"/>
      <c r="V392" s="119"/>
    </row>
    <row r="393" spans="1:22">
      <c r="A393" s="60"/>
      <c r="B393" s="68"/>
      <c r="C393" s="68"/>
      <c r="D393" s="68"/>
      <c r="E393" s="119"/>
      <c r="F393" s="68"/>
      <c r="G393" s="68"/>
      <c r="H393" s="68"/>
      <c r="I393" s="73"/>
      <c r="J393" s="73"/>
      <c r="K393" s="73"/>
      <c r="L393" s="74"/>
      <c r="M393" s="143"/>
      <c r="N393" s="119"/>
      <c r="O393" s="119"/>
      <c r="P393" s="144"/>
      <c r="Q393" s="144"/>
      <c r="R393" s="144"/>
      <c r="S393" s="73"/>
      <c r="T393" s="73"/>
      <c r="U393" s="143"/>
      <c r="V393" s="119"/>
    </row>
    <row r="394" spans="1:22">
      <c r="A394" s="60"/>
      <c r="B394" s="68"/>
      <c r="C394" s="68"/>
      <c r="D394" s="68"/>
      <c r="E394" s="119"/>
      <c r="F394" s="68"/>
      <c r="G394" s="68"/>
      <c r="H394" s="68"/>
      <c r="I394" s="73"/>
      <c r="J394" s="73"/>
      <c r="K394" s="73"/>
      <c r="L394" s="74"/>
      <c r="M394" s="143"/>
      <c r="N394" s="119"/>
      <c r="O394" s="119"/>
      <c r="P394" s="144"/>
      <c r="Q394" s="144"/>
      <c r="R394" s="144"/>
      <c r="S394" s="73"/>
      <c r="T394" s="73"/>
      <c r="U394" s="143"/>
      <c r="V394" s="119"/>
    </row>
    <row r="395" spans="1:22">
      <c r="A395" s="60"/>
      <c r="B395" s="68"/>
      <c r="C395" s="68"/>
      <c r="D395" s="68"/>
      <c r="E395" s="119"/>
      <c r="F395" s="68"/>
      <c r="G395" s="68"/>
      <c r="H395" s="68"/>
      <c r="I395" s="73"/>
      <c r="J395" s="73"/>
      <c r="K395" s="73"/>
      <c r="L395" s="74"/>
      <c r="M395" s="143"/>
      <c r="N395" s="119"/>
      <c r="O395" s="119"/>
      <c r="P395" s="144"/>
      <c r="Q395" s="144"/>
      <c r="R395" s="144"/>
      <c r="S395" s="73"/>
      <c r="T395" s="73"/>
      <c r="U395" s="143"/>
      <c r="V395" s="119"/>
    </row>
    <row r="396" spans="1:22">
      <c r="A396" s="60"/>
      <c r="B396" s="68"/>
      <c r="C396" s="68"/>
      <c r="D396" s="68"/>
      <c r="E396" s="119"/>
      <c r="F396" s="68"/>
      <c r="G396" s="68"/>
      <c r="H396" s="68"/>
      <c r="I396" s="73"/>
      <c r="J396" s="73"/>
      <c r="K396" s="73"/>
      <c r="L396" s="74"/>
      <c r="M396" s="143"/>
      <c r="N396" s="119"/>
      <c r="O396" s="119"/>
      <c r="P396" s="144"/>
      <c r="Q396" s="144"/>
      <c r="R396" s="144"/>
      <c r="S396" s="73"/>
      <c r="T396" s="73"/>
      <c r="U396" s="143"/>
      <c r="V396" s="119"/>
    </row>
    <row r="397" spans="1:22">
      <c r="A397" s="60"/>
      <c r="B397" s="68"/>
      <c r="C397" s="68"/>
      <c r="D397" s="68"/>
      <c r="E397" s="119"/>
      <c r="F397" s="68"/>
      <c r="G397" s="68"/>
      <c r="H397" s="68"/>
      <c r="I397" s="73"/>
      <c r="J397" s="73"/>
      <c r="K397" s="73"/>
      <c r="L397" s="74"/>
      <c r="M397" s="143"/>
      <c r="N397" s="119"/>
      <c r="O397" s="119"/>
      <c r="P397" s="144"/>
      <c r="Q397" s="144"/>
      <c r="R397" s="144"/>
      <c r="S397" s="73"/>
      <c r="T397" s="73"/>
      <c r="U397" s="143"/>
      <c r="V397" s="119"/>
    </row>
    <row r="398" spans="1:22">
      <c r="A398" s="60"/>
      <c r="B398" s="68"/>
      <c r="C398" s="68"/>
      <c r="D398" s="68"/>
      <c r="E398" s="119"/>
      <c r="F398" s="68"/>
      <c r="G398" s="68"/>
      <c r="H398" s="68"/>
      <c r="I398" s="73"/>
      <c r="J398" s="73"/>
      <c r="K398" s="73"/>
      <c r="L398" s="74"/>
      <c r="M398" s="143"/>
      <c r="N398" s="119"/>
      <c r="O398" s="119"/>
      <c r="P398" s="144"/>
      <c r="Q398" s="144"/>
      <c r="R398" s="144"/>
      <c r="S398" s="73"/>
      <c r="T398" s="73"/>
      <c r="U398" s="143"/>
      <c r="V398" s="119"/>
    </row>
    <row r="399" spans="1:22">
      <c r="A399" s="60"/>
      <c r="B399" s="68"/>
      <c r="C399" s="68"/>
      <c r="D399" s="68"/>
      <c r="E399" s="119"/>
      <c r="F399" s="68"/>
      <c r="G399" s="68"/>
      <c r="H399" s="68"/>
      <c r="I399" s="73"/>
      <c r="J399" s="73"/>
      <c r="K399" s="73"/>
      <c r="L399" s="74"/>
      <c r="M399" s="143"/>
      <c r="N399" s="119"/>
      <c r="O399" s="119"/>
      <c r="P399" s="144"/>
      <c r="Q399" s="144"/>
      <c r="R399" s="144"/>
      <c r="S399" s="73"/>
      <c r="T399" s="73"/>
      <c r="U399" s="143"/>
      <c r="V399" s="119"/>
    </row>
    <row r="400" spans="1:22">
      <c r="A400" s="60"/>
      <c r="B400" s="68"/>
      <c r="C400" s="68"/>
      <c r="D400" s="68"/>
      <c r="E400" s="119"/>
      <c r="F400" s="68"/>
      <c r="G400" s="68"/>
      <c r="H400" s="68"/>
      <c r="I400" s="73"/>
      <c r="J400" s="73"/>
      <c r="K400" s="73"/>
      <c r="L400" s="74"/>
      <c r="M400" s="143"/>
      <c r="N400" s="119"/>
      <c r="O400" s="119"/>
      <c r="P400" s="144"/>
      <c r="Q400" s="144"/>
      <c r="R400" s="144"/>
      <c r="S400" s="73"/>
      <c r="T400" s="73"/>
      <c r="U400" s="143"/>
      <c r="V400" s="119"/>
    </row>
    <row r="401" spans="1:22">
      <c r="A401" s="60"/>
      <c r="B401" s="68"/>
      <c r="C401" s="68"/>
      <c r="D401" s="68"/>
      <c r="E401" s="119"/>
      <c r="F401" s="68"/>
      <c r="G401" s="68"/>
      <c r="H401" s="68"/>
      <c r="I401" s="73"/>
      <c r="J401" s="73"/>
      <c r="K401" s="73"/>
      <c r="L401" s="74"/>
      <c r="M401" s="143"/>
      <c r="N401" s="119"/>
      <c r="O401" s="119"/>
      <c r="P401" s="144"/>
      <c r="Q401" s="144"/>
      <c r="R401" s="144"/>
      <c r="S401" s="73"/>
      <c r="T401" s="73"/>
      <c r="U401" s="143"/>
      <c r="V401" s="119"/>
    </row>
    <row r="402" spans="1:22">
      <c r="A402" s="60"/>
      <c r="B402" s="68"/>
      <c r="C402" s="68"/>
      <c r="D402" s="68"/>
      <c r="E402" s="119"/>
      <c r="F402" s="68"/>
      <c r="G402" s="68"/>
      <c r="H402" s="68"/>
      <c r="I402" s="73"/>
      <c r="J402" s="73"/>
      <c r="K402" s="73"/>
      <c r="L402" s="74"/>
      <c r="M402" s="143"/>
      <c r="N402" s="119"/>
      <c r="O402" s="119"/>
      <c r="P402" s="144"/>
      <c r="Q402" s="144"/>
      <c r="R402" s="144"/>
      <c r="S402" s="73"/>
      <c r="T402" s="73"/>
      <c r="U402" s="143"/>
      <c r="V402" s="119"/>
    </row>
    <row r="403" spans="1:22">
      <c r="A403" s="60"/>
      <c r="B403" s="68"/>
      <c r="C403" s="68"/>
      <c r="D403" s="68"/>
      <c r="E403" s="119"/>
      <c r="F403" s="68"/>
      <c r="G403" s="68"/>
      <c r="H403" s="68"/>
      <c r="I403" s="73"/>
      <c r="J403" s="73"/>
      <c r="K403" s="73"/>
      <c r="L403" s="74"/>
      <c r="M403" s="143"/>
      <c r="N403" s="119"/>
      <c r="O403" s="119"/>
      <c r="P403" s="144"/>
      <c r="Q403" s="144"/>
      <c r="R403" s="144"/>
      <c r="S403" s="73"/>
      <c r="T403" s="73"/>
      <c r="U403" s="143"/>
      <c r="V403" s="119"/>
    </row>
    <row r="404" spans="1:22">
      <c r="A404" s="60"/>
      <c r="B404" s="68"/>
      <c r="C404" s="68"/>
      <c r="D404" s="68"/>
      <c r="E404" s="119"/>
      <c r="F404" s="68"/>
      <c r="G404" s="68"/>
      <c r="H404" s="68"/>
      <c r="I404" s="73"/>
      <c r="J404" s="73"/>
      <c r="K404" s="73"/>
      <c r="L404" s="74"/>
      <c r="M404" s="143"/>
      <c r="N404" s="119"/>
      <c r="O404" s="119"/>
      <c r="P404" s="144"/>
      <c r="Q404" s="144"/>
      <c r="R404" s="144"/>
      <c r="S404" s="73"/>
      <c r="T404" s="73"/>
      <c r="U404" s="143"/>
      <c r="V404" s="119"/>
    </row>
    <row r="405" spans="1:22">
      <c r="A405" s="60"/>
      <c r="B405" s="68"/>
      <c r="C405" s="68"/>
      <c r="D405" s="68"/>
      <c r="E405" s="119"/>
      <c r="F405" s="68"/>
      <c r="G405" s="68"/>
      <c r="H405" s="68"/>
      <c r="I405" s="73"/>
      <c r="J405" s="73"/>
      <c r="K405" s="73"/>
      <c r="L405" s="74"/>
      <c r="M405" s="143"/>
      <c r="N405" s="119"/>
      <c r="O405" s="119"/>
      <c r="P405" s="144"/>
      <c r="Q405" s="144"/>
      <c r="R405" s="144"/>
      <c r="S405" s="73"/>
      <c r="T405" s="73"/>
      <c r="U405" s="143"/>
      <c r="V405" s="119"/>
    </row>
    <row r="406" spans="1:22">
      <c r="A406" s="60"/>
      <c r="B406" s="68"/>
      <c r="C406" s="68"/>
      <c r="D406" s="68"/>
      <c r="E406" s="119"/>
      <c r="F406" s="68"/>
      <c r="G406" s="68"/>
      <c r="H406" s="68"/>
      <c r="I406" s="73"/>
      <c r="J406" s="73"/>
      <c r="K406" s="73"/>
      <c r="L406" s="74"/>
      <c r="M406" s="143"/>
      <c r="N406" s="119"/>
      <c r="O406" s="119"/>
      <c r="P406" s="144"/>
      <c r="Q406" s="144"/>
      <c r="R406" s="144"/>
      <c r="S406" s="73"/>
      <c r="T406" s="73"/>
      <c r="U406" s="143"/>
      <c r="V406" s="119"/>
    </row>
    <row r="407" spans="1:22">
      <c r="A407" s="60"/>
      <c r="B407" s="68"/>
      <c r="C407" s="68"/>
      <c r="D407" s="68"/>
      <c r="E407" s="119"/>
      <c r="F407" s="68"/>
      <c r="G407" s="68"/>
      <c r="H407" s="68"/>
      <c r="I407" s="73"/>
      <c r="J407" s="73"/>
      <c r="K407" s="73"/>
      <c r="L407" s="74"/>
      <c r="M407" s="143"/>
      <c r="N407" s="119"/>
      <c r="O407" s="119"/>
      <c r="P407" s="144"/>
      <c r="Q407" s="144"/>
      <c r="R407" s="144"/>
      <c r="S407" s="73"/>
      <c r="T407" s="73"/>
      <c r="U407" s="143"/>
      <c r="V407" s="119"/>
    </row>
    <row r="408" spans="1:22">
      <c r="A408" s="60"/>
      <c r="B408" s="68"/>
      <c r="C408" s="68"/>
      <c r="D408" s="68"/>
      <c r="E408" s="119"/>
      <c r="F408" s="68"/>
      <c r="G408" s="68"/>
      <c r="H408" s="68"/>
      <c r="I408" s="73"/>
      <c r="J408" s="73"/>
      <c r="K408" s="73"/>
      <c r="L408" s="74"/>
      <c r="M408" s="143"/>
      <c r="N408" s="119"/>
      <c r="O408" s="119"/>
      <c r="P408" s="144"/>
      <c r="Q408" s="144"/>
      <c r="R408" s="144"/>
      <c r="S408" s="73"/>
      <c r="T408" s="73"/>
      <c r="U408" s="143"/>
      <c r="V408" s="119"/>
    </row>
    <row r="409" spans="1:22">
      <c r="A409" s="60"/>
      <c r="B409" s="68"/>
      <c r="C409" s="68"/>
      <c r="D409" s="68"/>
      <c r="E409" s="119"/>
      <c r="F409" s="68"/>
      <c r="G409" s="68"/>
      <c r="H409" s="68"/>
      <c r="I409" s="73"/>
      <c r="J409" s="73"/>
      <c r="K409" s="73"/>
      <c r="L409" s="74"/>
      <c r="M409" s="143"/>
      <c r="N409" s="119"/>
      <c r="O409" s="119"/>
      <c r="P409" s="144"/>
      <c r="Q409" s="144"/>
      <c r="R409" s="144"/>
      <c r="S409" s="73"/>
      <c r="T409" s="73"/>
      <c r="U409" s="143"/>
      <c r="V409" s="119"/>
    </row>
    <row r="410" spans="1:22">
      <c r="A410" s="60"/>
      <c r="B410" s="68"/>
      <c r="C410" s="68"/>
      <c r="D410" s="68"/>
      <c r="E410" s="119"/>
      <c r="F410" s="68"/>
      <c r="G410" s="68"/>
      <c r="H410" s="68"/>
      <c r="I410" s="73"/>
      <c r="J410" s="73"/>
      <c r="K410" s="73"/>
      <c r="L410" s="74"/>
      <c r="M410" s="143"/>
      <c r="N410" s="119"/>
      <c r="O410" s="119"/>
      <c r="P410" s="144"/>
      <c r="Q410" s="144"/>
      <c r="R410" s="144"/>
      <c r="S410" s="73"/>
      <c r="T410" s="73"/>
      <c r="U410" s="143"/>
      <c r="V410" s="119"/>
    </row>
    <row r="411" spans="1:22">
      <c r="A411" s="60"/>
      <c r="B411" s="68"/>
      <c r="C411" s="68"/>
      <c r="D411" s="68"/>
      <c r="E411" s="119"/>
      <c r="F411" s="68"/>
      <c r="G411" s="68"/>
      <c r="H411" s="68"/>
      <c r="I411" s="73"/>
      <c r="J411" s="73"/>
      <c r="K411" s="73"/>
      <c r="L411" s="74"/>
      <c r="M411" s="143"/>
      <c r="N411" s="119"/>
      <c r="O411" s="119"/>
      <c r="P411" s="144"/>
      <c r="Q411" s="144"/>
      <c r="R411" s="144"/>
      <c r="S411" s="73"/>
      <c r="T411" s="73"/>
      <c r="U411" s="143"/>
      <c r="V411" s="119"/>
    </row>
    <row r="412" spans="1:22">
      <c r="A412" s="60"/>
      <c r="B412" s="68"/>
      <c r="C412" s="68"/>
      <c r="D412" s="68"/>
      <c r="E412" s="119"/>
      <c r="F412" s="68"/>
      <c r="G412" s="68"/>
      <c r="H412" s="68"/>
      <c r="I412" s="73"/>
      <c r="J412" s="73"/>
      <c r="K412" s="73"/>
      <c r="L412" s="74"/>
      <c r="M412" s="143"/>
      <c r="N412" s="119"/>
      <c r="O412" s="119"/>
      <c r="P412" s="124"/>
      <c r="Q412" s="124"/>
      <c r="R412" s="124"/>
      <c r="S412" s="73"/>
      <c r="T412" s="73"/>
      <c r="U412" s="143"/>
      <c r="V412" s="119"/>
    </row>
    <row r="413" spans="1:22">
      <c r="A413" s="60"/>
      <c r="B413" s="68"/>
      <c r="C413" s="68"/>
      <c r="D413" s="68"/>
      <c r="E413" s="119"/>
      <c r="F413" s="68"/>
      <c r="G413" s="68"/>
      <c r="H413" s="68"/>
      <c r="I413" s="73"/>
      <c r="J413" s="73"/>
      <c r="K413" s="73"/>
      <c r="L413" s="74"/>
      <c r="M413" s="143"/>
      <c r="N413" s="119"/>
      <c r="O413" s="119"/>
      <c r="P413" s="124"/>
      <c r="Q413" s="124"/>
      <c r="R413" s="124"/>
      <c r="S413" s="73"/>
      <c r="T413" s="73"/>
      <c r="U413" s="143"/>
      <c r="V413" s="119"/>
    </row>
    <row r="414" spans="1:22">
      <c r="A414" s="60"/>
      <c r="B414" s="68"/>
      <c r="C414" s="68"/>
      <c r="D414" s="68"/>
      <c r="E414" s="119"/>
      <c r="F414" s="68"/>
      <c r="G414" s="68"/>
      <c r="H414" s="68"/>
      <c r="I414" s="73"/>
      <c r="J414" s="73"/>
      <c r="K414" s="73"/>
      <c r="L414" s="74"/>
      <c r="M414" s="143"/>
      <c r="N414" s="67"/>
      <c r="O414" s="119"/>
      <c r="P414" s="124"/>
      <c r="Q414" s="124"/>
      <c r="R414" s="124"/>
      <c r="S414" s="73"/>
      <c r="T414" s="73"/>
      <c r="U414" s="5"/>
      <c r="V414" s="68"/>
    </row>
    <row r="415" spans="1:22">
      <c r="A415" s="60"/>
      <c r="B415" s="68"/>
      <c r="C415" s="68"/>
      <c r="D415" s="68"/>
      <c r="E415" s="119"/>
      <c r="F415" s="68"/>
      <c r="G415" s="68"/>
      <c r="H415" s="68"/>
      <c r="I415" s="73"/>
      <c r="J415" s="73"/>
      <c r="K415" s="73"/>
      <c r="L415" s="74"/>
      <c r="M415" s="143"/>
      <c r="N415" s="67"/>
      <c r="O415" s="119"/>
      <c r="P415" s="145"/>
      <c r="Q415" s="145"/>
      <c r="R415" s="145"/>
      <c r="S415" s="73"/>
      <c r="T415" s="73"/>
      <c r="U415" s="60"/>
      <c r="V415" s="67"/>
    </row>
    <row r="416" spans="1:22">
      <c r="A416" s="60"/>
      <c r="B416" s="68"/>
      <c r="C416" s="68"/>
      <c r="D416" s="68"/>
      <c r="E416" s="119"/>
      <c r="F416" s="68"/>
      <c r="G416" s="68"/>
      <c r="H416" s="68"/>
      <c r="I416" s="73"/>
      <c r="J416" s="73"/>
      <c r="K416" s="73"/>
      <c r="L416" s="74"/>
      <c r="M416" s="143"/>
      <c r="N416" s="60"/>
      <c r="O416" s="119"/>
      <c r="P416" s="145"/>
      <c r="Q416" s="145"/>
      <c r="R416" s="145"/>
      <c r="S416" s="73"/>
      <c r="T416" s="73"/>
      <c r="U416" s="60"/>
      <c r="V416" s="60"/>
    </row>
    <row r="417" spans="1:22">
      <c r="A417" s="60"/>
      <c r="B417" s="68"/>
      <c r="C417" s="68"/>
      <c r="D417" s="68"/>
      <c r="E417" s="119"/>
      <c r="F417" s="68"/>
      <c r="G417" s="68"/>
      <c r="H417" s="68"/>
      <c r="I417" s="73"/>
      <c r="J417" s="73"/>
      <c r="K417" s="73"/>
      <c r="L417" s="74"/>
      <c r="M417" s="143"/>
      <c r="N417" s="67"/>
      <c r="O417" s="119"/>
      <c r="P417" s="145"/>
      <c r="Q417" s="145"/>
      <c r="R417" s="145"/>
      <c r="S417" s="73"/>
      <c r="T417" s="73"/>
      <c r="U417" s="60"/>
      <c r="V417" s="67"/>
    </row>
    <row r="418" spans="1:22">
      <c r="A418" s="60"/>
      <c r="B418" s="68"/>
      <c r="C418" s="68"/>
      <c r="D418" s="68"/>
      <c r="E418" s="119"/>
      <c r="F418" s="68"/>
      <c r="G418" s="68"/>
      <c r="H418" s="68"/>
      <c r="I418" s="73"/>
      <c r="J418" s="73"/>
      <c r="K418" s="73"/>
      <c r="L418" s="74"/>
      <c r="M418" s="143"/>
      <c r="N418" s="67"/>
      <c r="O418" s="119"/>
      <c r="P418" s="145"/>
      <c r="Q418" s="145"/>
      <c r="R418" s="145"/>
      <c r="S418" s="73"/>
      <c r="T418" s="73"/>
      <c r="U418" s="60"/>
      <c r="V418" s="67"/>
    </row>
    <row r="419" spans="1:22">
      <c r="A419" s="60"/>
      <c r="B419" s="68"/>
      <c r="C419" s="68"/>
      <c r="D419" s="68"/>
      <c r="E419" s="119"/>
      <c r="F419" s="68"/>
      <c r="G419" s="68"/>
      <c r="H419" s="68"/>
      <c r="I419" s="73"/>
      <c r="J419" s="73"/>
      <c r="K419" s="73"/>
      <c r="L419" s="74"/>
      <c r="M419" s="143"/>
      <c r="N419" s="67"/>
      <c r="O419" s="119"/>
      <c r="P419" s="145"/>
      <c r="Q419" s="145"/>
      <c r="R419" s="145"/>
      <c r="S419" s="73"/>
      <c r="T419" s="73"/>
      <c r="U419" s="60"/>
      <c r="V419" s="67"/>
    </row>
    <row r="420" spans="1:22">
      <c r="A420" s="60"/>
      <c r="B420" s="68"/>
      <c r="C420" s="68"/>
      <c r="D420" s="68"/>
      <c r="E420" s="119"/>
      <c r="F420" s="68"/>
      <c r="G420" s="68"/>
      <c r="H420" s="68"/>
      <c r="I420" s="73"/>
      <c r="J420" s="73"/>
      <c r="K420" s="73"/>
      <c r="L420" s="74"/>
      <c r="M420" s="143"/>
      <c r="N420" s="60"/>
      <c r="O420" s="119"/>
      <c r="P420" s="145"/>
      <c r="Q420" s="145"/>
      <c r="R420" s="145"/>
      <c r="S420" s="73"/>
      <c r="T420" s="73"/>
      <c r="U420" s="60"/>
      <c r="V420" s="60"/>
    </row>
    <row r="421" spans="1:22">
      <c r="A421" s="60"/>
      <c r="B421" s="68"/>
      <c r="C421" s="68"/>
      <c r="D421" s="68"/>
      <c r="E421" s="119"/>
      <c r="F421" s="68"/>
      <c r="G421" s="68"/>
      <c r="H421" s="68"/>
      <c r="I421" s="73"/>
      <c r="J421" s="73"/>
      <c r="K421" s="73"/>
      <c r="L421" s="74"/>
      <c r="M421" s="143"/>
      <c r="N421" s="67"/>
      <c r="O421" s="119"/>
      <c r="P421" s="145"/>
      <c r="Q421" s="145"/>
      <c r="R421" s="145"/>
      <c r="S421" s="73"/>
      <c r="T421" s="73"/>
      <c r="U421" s="60"/>
      <c r="V421" s="67"/>
    </row>
    <row r="422" spans="1:22">
      <c r="A422" s="60"/>
      <c r="B422" s="68"/>
      <c r="C422" s="68"/>
      <c r="D422" s="68"/>
      <c r="E422" s="119"/>
      <c r="F422" s="68"/>
      <c r="G422" s="68"/>
      <c r="H422" s="68"/>
      <c r="I422" s="73"/>
      <c r="J422" s="73"/>
      <c r="K422" s="73"/>
      <c r="L422" s="74"/>
      <c r="M422" s="143"/>
      <c r="N422" s="67"/>
      <c r="O422" s="119"/>
      <c r="P422" s="145"/>
      <c r="Q422" s="145"/>
      <c r="R422" s="145"/>
      <c r="S422" s="73"/>
      <c r="T422" s="73"/>
      <c r="U422" s="60"/>
      <c r="V422" s="67"/>
    </row>
    <row r="423" spans="1:22">
      <c r="A423" s="60"/>
      <c r="B423" s="68"/>
      <c r="C423" s="68"/>
      <c r="D423" s="68"/>
      <c r="E423" s="119"/>
      <c r="F423" s="68"/>
      <c r="G423" s="68"/>
      <c r="H423" s="68"/>
      <c r="I423" s="73"/>
      <c r="J423" s="73"/>
      <c r="K423" s="73"/>
      <c r="L423" s="74"/>
      <c r="M423" s="143"/>
      <c r="N423" s="67"/>
      <c r="O423" s="119"/>
      <c r="P423" s="145"/>
      <c r="Q423" s="145"/>
      <c r="R423" s="145"/>
      <c r="S423" s="73"/>
      <c r="T423" s="73"/>
      <c r="U423" s="60"/>
      <c r="V423" s="67"/>
    </row>
    <row r="424" spans="1:22">
      <c r="A424" s="60"/>
      <c r="B424" s="68"/>
      <c r="C424" s="68"/>
      <c r="D424" s="68"/>
      <c r="E424" s="119"/>
      <c r="F424" s="68"/>
      <c r="G424" s="68"/>
      <c r="H424" s="68"/>
      <c r="I424" s="73"/>
      <c r="J424" s="73"/>
      <c r="K424" s="73"/>
      <c r="L424" s="74"/>
      <c r="M424" s="143"/>
      <c r="N424" s="67"/>
      <c r="O424" s="119"/>
      <c r="P424" s="145"/>
      <c r="Q424" s="145"/>
      <c r="R424" s="145"/>
      <c r="S424" s="73"/>
      <c r="T424" s="73"/>
      <c r="U424" s="60"/>
      <c r="V424" s="67"/>
    </row>
    <row r="425" spans="1:22">
      <c r="A425" s="60"/>
      <c r="B425" s="68"/>
      <c r="C425" s="68"/>
      <c r="D425" s="68"/>
      <c r="E425" s="119"/>
      <c r="F425" s="68"/>
      <c r="G425" s="68"/>
      <c r="H425" s="68"/>
      <c r="I425" s="73"/>
      <c r="J425" s="73"/>
      <c r="K425" s="73"/>
      <c r="L425" s="74"/>
      <c r="M425" s="143"/>
      <c r="N425" s="60"/>
      <c r="O425" s="119"/>
      <c r="P425" s="145"/>
      <c r="Q425" s="145"/>
      <c r="R425" s="145"/>
      <c r="S425" s="73"/>
      <c r="T425" s="73"/>
      <c r="U425" s="60"/>
      <c r="V425" s="60"/>
    </row>
    <row r="426" spans="1:22">
      <c r="A426" s="60"/>
      <c r="B426" s="68"/>
      <c r="C426" s="68"/>
      <c r="D426" s="68"/>
      <c r="E426" s="119"/>
      <c r="F426" s="68"/>
      <c r="G426" s="68"/>
      <c r="H426" s="68"/>
      <c r="I426" s="73"/>
      <c r="J426" s="73"/>
      <c r="K426" s="73"/>
      <c r="L426" s="74"/>
      <c r="M426" s="143"/>
      <c r="N426" s="146"/>
      <c r="O426" s="119"/>
      <c r="P426" s="145"/>
      <c r="Q426" s="145"/>
      <c r="R426" s="145"/>
      <c r="S426" s="73"/>
      <c r="T426" s="73"/>
      <c r="U426" s="60"/>
      <c r="V426" s="67"/>
    </row>
    <row r="427" spans="1:22">
      <c r="A427" s="60"/>
      <c r="B427" s="68"/>
      <c r="C427" s="68"/>
      <c r="D427" s="68"/>
      <c r="E427" s="119"/>
      <c r="F427" s="68"/>
      <c r="G427" s="68"/>
      <c r="H427" s="68"/>
      <c r="I427" s="73"/>
      <c r="J427" s="73"/>
      <c r="K427" s="73"/>
      <c r="L427" s="74"/>
      <c r="M427" s="143"/>
      <c r="N427" s="146"/>
      <c r="O427" s="119"/>
      <c r="P427" s="145"/>
      <c r="Q427" s="145"/>
      <c r="R427" s="145"/>
      <c r="S427" s="73"/>
      <c r="T427" s="73"/>
      <c r="U427" s="60"/>
      <c r="V427" s="67"/>
    </row>
    <row r="428" spans="1:22">
      <c r="A428" s="60"/>
      <c r="B428" s="68"/>
      <c r="C428" s="68"/>
      <c r="D428" s="68"/>
      <c r="E428" s="119"/>
      <c r="F428" s="68"/>
      <c r="G428" s="68"/>
      <c r="H428" s="68"/>
      <c r="I428" s="73"/>
      <c r="J428" s="73"/>
      <c r="K428" s="73"/>
      <c r="L428" s="74"/>
      <c r="M428" s="143"/>
      <c r="N428" s="146"/>
      <c r="O428" s="119"/>
      <c r="P428" s="145"/>
      <c r="Q428" s="145"/>
      <c r="R428" s="145"/>
      <c r="S428" s="73"/>
      <c r="T428" s="73"/>
      <c r="U428" s="60"/>
      <c r="V428" s="67"/>
    </row>
    <row r="429" spans="1:22">
      <c r="A429" s="60"/>
      <c r="B429" s="68"/>
      <c r="C429" s="68"/>
      <c r="D429" s="68"/>
      <c r="E429" s="119"/>
      <c r="F429" s="68"/>
      <c r="G429" s="68"/>
      <c r="H429" s="68"/>
      <c r="I429" s="73"/>
      <c r="J429" s="73"/>
      <c r="K429" s="73"/>
      <c r="L429" s="74"/>
      <c r="M429" s="143"/>
      <c r="N429" s="146"/>
      <c r="O429" s="119"/>
      <c r="P429" s="145"/>
      <c r="Q429" s="145"/>
      <c r="R429" s="145"/>
      <c r="S429" s="73"/>
      <c r="T429" s="73"/>
      <c r="U429" s="60"/>
      <c r="V429" s="67"/>
    </row>
    <row r="430" spans="1:22">
      <c r="A430" s="60"/>
      <c r="B430" s="68"/>
      <c r="C430" s="68"/>
      <c r="D430" s="68"/>
      <c r="E430" s="119"/>
      <c r="F430" s="68"/>
      <c r="G430" s="68"/>
      <c r="H430" s="68"/>
      <c r="I430" s="73"/>
      <c r="J430" s="73"/>
      <c r="K430" s="73"/>
      <c r="L430" s="74"/>
      <c r="M430" s="143"/>
      <c r="N430" s="146"/>
      <c r="O430" s="119"/>
      <c r="P430" s="145"/>
      <c r="Q430" s="145"/>
      <c r="R430" s="145"/>
      <c r="S430" s="73"/>
      <c r="T430" s="73"/>
      <c r="U430" s="60"/>
      <c r="V430" s="67"/>
    </row>
    <row r="431" spans="1:22">
      <c r="A431" s="60"/>
      <c r="B431" s="68"/>
      <c r="C431" s="68"/>
      <c r="D431" s="68"/>
      <c r="E431" s="119"/>
      <c r="F431" s="68"/>
      <c r="G431" s="68"/>
      <c r="H431" s="68"/>
      <c r="I431" s="73"/>
      <c r="J431" s="73"/>
      <c r="K431" s="73"/>
      <c r="L431" s="74"/>
      <c r="M431" s="143"/>
      <c r="N431" s="146"/>
      <c r="O431" s="119"/>
      <c r="P431" s="145"/>
      <c r="Q431" s="145"/>
      <c r="R431" s="145"/>
      <c r="S431" s="73"/>
      <c r="T431" s="73"/>
      <c r="U431" s="60"/>
      <c r="V431" s="67"/>
    </row>
    <row r="432" spans="1:22">
      <c r="A432" s="60"/>
      <c r="B432" s="68"/>
      <c r="C432" s="68"/>
      <c r="D432" s="68"/>
      <c r="E432" s="119"/>
      <c r="F432" s="68"/>
      <c r="G432" s="68"/>
      <c r="H432" s="68"/>
      <c r="I432" s="73"/>
      <c r="J432" s="73"/>
      <c r="K432" s="73"/>
      <c r="L432" s="74"/>
      <c r="M432" s="143"/>
      <c r="N432" s="146"/>
      <c r="O432" s="119"/>
      <c r="P432" s="145"/>
      <c r="Q432" s="145"/>
      <c r="R432" s="145"/>
      <c r="S432" s="73"/>
      <c r="T432" s="73"/>
      <c r="U432" s="60"/>
      <c r="V432" s="67"/>
    </row>
    <row r="433" spans="1:22">
      <c r="A433" s="60"/>
      <c r="B433" s="68"/>
      <c r="C433" s="68"/>
      <c r="D433" s="68"/>
      <c r="E433" s="119"/>
      <c r="F433" s="68"/>
      <c r="G433" s="68"/>
      <c r="H433" s="68"/>
      <c r="I433" s="73"/>
      <c r="J433" s="73"/>
      <c r="K433" s="73"/>
      <c r="L433" s="74"/>
      <c r="M433" s="143"/>
      <c r="N433" s="146"/>
      <c r="O433" s="119"/>
      <c r="P433" s="145"/>
      <c r="Q433" s="145"/>
      <c r="R433" s="145"/>
      <c r="S433" s="73"/>
      <c r="T433" s="73"/>
      <c r="U433" s="60"/>
      <c r="V433" s="67"/>
    </row>
    <row r="434" spans="1:22">
      <c r="A434" s="60"/>
      <c r="B434" s="68"/>
      <c r="C434" s="68"/>
      <c r="D434" s="68"/>
      <c r="E434" s="119"/>
      <c r="F434" s="68"/>
      <c r="G434" s="68"/>
      <c r="H434" s="68"/>
      <c r="I434" s="73"/>
      <c r="J434" s="73"/>
      <c r="K434" s="73"/>
      <c r="L434" s="74"/>
      <c r="M434" s="143"/>
      <c r="N434" s="146"/>
      <c r="O434" s="119"/>
      <c r="P434" s="145"/>
      <c r="Q434" s="145"/>
      <c r="R434" s="145"/>
      <c r="S434" s="73"/>
      <c r="T434" s="73"/>
      <c r="U434" s="60"/>
      <c r="V434" s="67"/>
    </row>
    <row r="435" spans="1:22">
      <c r="A435" s="60"/>
      <c r="B435" s="68"/>
      <c r="C435" s="68"/>
      <c r="D435" s="68"/>
      <c r="E435" s="119"/>
      <c r="F435" s="68"/>
      <c r="G435" s="68"/>
      <c r="H435" s="68"/>
      <c r="I435" s="73"/>
      <c r="J435" s="73"/>
      <c r="K435" s="73"/>
      <c r="L435" s="74"/>
      <c r="M435" s="143"/>
      <c r="N435" s="146"/>
      <c r="O435" s="119"/>
      <c r="P435" s="145"/>
      <c r="Q435" s="145"/>
      <c r="R435" s="145"/>
      <c r="S435" s="73"/>
      <c r="T435" s="73"/>
      <c r="U435" s="60"/>
      <c r="V435" s="67"/>
    </row>
    <row r="436" spans="1:22">
      <c r="A436" s="60"/>
      <c r="B436" s="68"/>
      <c r="C436" s="68"/>
      <c r="D436" s="68"/>
      <c r="E436" s="119"/>
      <c r="F436" s="68"/>
      <c r="G436" s="68"/>
      <c r="H436" s="68"/>
      <c r="I436" s="73"/>
      <c r="J436" s="73"/>
      <c r="K436" s="73"/>
      <c r="L436" s="74"/>
      <c r="M436" s="143"/>
      <c r="N436" s="146"/>
      <c r="O436" s="119"/>
      <c r="P436" s="145"/>
      <c r="Q436" s="145"/>
      <c r="R436" s="145"/>
      <c r="S436" s="73"/>
      <c r="T436" s="73"/>
      <c r="U436" s="60"/>
      <c r="V436" s="67"/>
    </row>
    <row r="437" spans="1:22">
      <c r="A437" s="60"/>
      <c r="B437" s="68"/>
      <c r="C437" s="68"/>
      <c r="D437" s="68"/>
      <c r="E437" s="119"/>
      <c r="F437" s="68"/>
      <c r="G437" s="68"/>
      <c r="H437" s="68"/>
      <c r="I437" s="73"/>
      <c r="J437" s="73"/>
      <c r="K437" s="73"/>
      <c r="L437" s="74"/>
      <c r="M437" s="143"/>
      <c r="N437" s="146"/>
      <c r="O437" s="119"/>
      <c r="P437" s="145"/>
      <c r="Q437" s="145"/>
      <c r="R437" s="145"/>
      <c r="S437" s="73"/>
      <c r="T437" s="73"/>
      <c r="U437" s="60"/>
      <c r="V437" s="67"/>
    </row>
    <row r="438" spans="1:22">
      <c r="A438" s="60"/>
      <c r="B438" s="68"/>
      <c r="C438" s="68"/>
      <c r="D438" s="68"/>
      <c r="E438" s="68"/>
      <c r="F438" s="68"/>
      <c r="G438" s="68"/>
      <c r="H438" s="68"/>
      <c r="I438" s="73"/>
      <c r="J438" s="73"/>
      <c r="K438" s="73"/>
      <c r="L438" s="74"/>
      <c r="M438" s="116"/>
      <c r="N438" s="115"/>
      <c r="O438" s="60"/>
      <c r="P438" s="145"/>
      <c r="Q438" s="145"/>
      <c r="R438" s="145"/>
      <c r="S438" s="73"/>
      <c r="T438" s="73"/>
      <c r="U438" s="115"/>
      <c r="V438" s="115"/>
    </row>
    <row r="439" spans="1:22">
      <c r="A439" s="60"/>
      <c r="B439" s="68"/>
      <c r="C439" s="68"/>
      <c r="D439" s="68"/>
      <c r="E439" s="68"/>
      <c r="F439" s="68"/>
      <c r="G439" s="68"/>
      <c r="H439" s="68"/>
      <c r="I439" s="73"/>
      <c r="J439" s="73"/>
      <c r="K439" s="73"/>
      <c r="L439" s="74"/>
      <c r="M439" s="116"/>
      <c r="N439" s="115"/>
      <c r="O439" s="68"/>
      <c r="P439" s="145"/>
      <c r="Q439" s="145"/>
      <c r="R439" s="145"/>
      <c r="S439" s="73"/>
      <c r="T439" s="73"/>
      <c r="U439" s="115"/>
      <c r="V439" s="115"/>
    </row>
    <row r="440" spans="1:22">
      <c r="A440" s="60"/>
      <c r="B440" s="68"/>
      <c r="C440" s="68"/>
      <c r="D440" s="68"/>
      <c r="E440" s="68"/>
      <c r="F440" s="68"/>
      <c r="G440" s="68"/>
      <c r="H440" s="68"/>
      <c r="I440" s="73"/>
      <c r="J440" s="73"/>
      <c r="K440" s="73"/>
      <c r="L440" s="74"/>
      <c r="M440" s="116"/>
      <c r="N440" s="115"/>
      <c r="O440" s="68"/>
      <c r="P440" s="137"/>
      <c r="Q440" s="137"/>
      <c r="R440" s="137"/>
      <c r="S440" s="73"/>
      <c r="T440" s="73"/>
      <c r="U440" s="115"/>
      <c r="V440" s="115"/>
    </row>
    <row r="441" spans="1:22">
      <c r="A441" s="60"/>
      <c r="B441" s="68"/>
      <c r="C441" s="68"/>
      <c r="D441" s="68"/>
      <c r="E441" s="68"/>
      <c r="F441" s="68"/>
      <c r="G441" s="68"/>
      <c r="H441" s="68"/>
      <c r="I441" s="73"/>
      <c r="J441" s="73"/>
      <c r="K441" s="73"/>
      <c r="L441" s="74"/>
      <c r="M441" s="116"/>
      <c r="N441" s="115"/>
      <c r="O441" s="68"/>
      <c r="P441" s="137"/>
      <c r="Q441" s="137"/>
      <c r="R441" s="137"/>
      <c r="S441" s="73"/>
      <c r="T441" s="73"/>
      <c r="U441" s="115"/>
      <c r="V441" s="115"/>
    </row>
    <row r="442" spans="1:22">
      <c r="A442" s="60"/>
      <c r="B442" s="68"/>
      <c r="C442" s="68"/>
      <c r="D442" s="68"/>
      <c r="E442" s="68"/>
      <c r="F442" s="68"/>
      <c r="G442" s="68"/>
      <c r="H442" s="68"/>
      <c r="I442" s="73"/>
      <c r="J442" s="73"/>
      <c r="K442" s="73"/>
      <c r="L442" s="74"/>
      <c r="M442" s="116"/>
      <c r="N442" s="115"/>
      <c r="O442" s="60"/>
      <c r="P442" s="137"/>
      <c r="Q442" s="137"/>
      <c r="R442" s="137"/>
      <c r="S442" s="73"/>
      <c r="T442" s="73"/>
      <c r="U442" s="116"/>
      <c r="V442" s="115"/>
    </row>
    <row r="443" spans="1:22">
      <c r="A443" s="60"/>
      <c r="B443" s="68"/>
      <c r="C443" s="68"/>
      <c r="D443" s="68"/>
      <c r="E443" s="68"/>
      <c r="F443" s="68"/>
      <c r="G443" s="68"/>
      <c r="H443" s="68"/>
      <c r="I443" s="73"/>
      <c r="J443" s="73"/>
      <c r="K443" s="73"/>
      <c r="L443" s="74"/>
      <c r="M443" s="116"/>
      <c r="N443" s="115"/>
      <c r="O443" s="60"/>
      <c r="P443" s="137"/>
      <c r="Q443" s="137"/>
      <c r="R443" s="137"/>
      <c r="S443" s="73"/>
      <c r="T443" s="73"/>
      <c r="U443" s="116"/>
      <c r="V443" s="115"/>
    </row>
    <row r="444" spans="1:22">
      <c r="A444" s="60"/>
      <c r="B444" s="68"/>
      <c r="C444" s="68"/>
      <c r="D444" s="68"/>
      <c r="E444" s="68"/>
      <c r="F444" s="68"/>
      <c r="G444" s="68"/>
      <c r="H444" s="68"/>
      <c r="I444" s="73"/>
      <c r="J444" s="73"/>
      <c r="K444" s="73"/>
      <c r="L444" s="74"/>
      <c r="M444" s="116"/>
      <c r="N444" s="115"/>
      <c r="O444" s="60"/>
      <c r="P444" s="137"/>
      <c r="Q444" s="137"/>
      <c r="R444" s="137"/>
      <c r="S444" s="73"/>
      <c r="T444" s="73"/>
      <c r="U444" s="116"/>
      <c r="V444" s="115"/>
    </row>
    <row r="445" spans="1:22">
      <c r="A445" s="60"/>
      <c r="B445" s="68"/>
      <c r="C445" s="68"/>
      <c r="D445" s="68"/>
      <c r="E445" s="68"/>
      <c r="F445" s="68"/>
      <c r="G445" s="68"/>
      <c r="H445" s="68"/>
      <c r="I445" s="73"/>
      <c r="J445" s="73"/>
      <c r="K445" s="73"/>
      <c r="L445" s="74"/>
      <c r="M445" s="116"/>
      <c r="N445" s="115"/>
      <c r="O445" s="60"/>
      <c r="P445" s="137"/>
      <c r="Q445" s="137"/>
      <c r="R445" s="137"/>
      <c r="S445" s="73"/>
      <c r="T445" s="73"/>
      <c r="U445" s="116"/>
      <c r="V445" s="115"/>
    </row>
    <row r="446" spans="1:22">
      <c r="A446" s="60"/>
      <c r="B446" s="68"/>
      <c r="C446" s="68"/>
      <c r="D446" s="68"/>
      <c r="E446" s="68"/>
      <c r="F446" s="68"/>
      <c r="G446" s="68"/>
      <c r="H446" s="68"/>
      <c r="I446" s="73"/>
      <c r="J446" s="73"/>
      <c r="K446" s="73"/>
      <c r="L446" s="74"/>
      <c r="M446" s="116"/>
      <c r="N446" s="115"/>
      <c r="O446" s="60"/>
      <c r="P446" s="137"/>
      <c r="Q446" s="137"/>
      <c r="R446" s="137"/>
      <c r="S446" s="73"/>
      <c r="T446" s="73"/>
      <c r="U446" s="116"/>
      <c r="V446" s="115"/>
    </row>
    <row r="447" spans="1:22">
      <c r="A447" s="60"/>
      <c r="B447" s="68"/>
      <c r="C447" s="68"/>
      <c r="D447" s="68"/>
      <c r="E447" s="68"/>
      <c r="F447" s="68"/>
      <c r="G447" s="68"/>
      <c r="H447" s="68"/>
      <c r="I447" s="73"/>
      <c r="J447" s="73"/>
      <c r="K447" s="73"/>
      <c r="L447" s="74"/>
      <c r="M447" s="117"/>
      <c r="N447" s="59"/>
      <c r="O447" s="68"/>
      <c r="P447" s="138"/>
      <c r="Q447" s="138"/>
      <c r="R447" s="138"/>
      <c r="S447" s="73"/>
      <c r="T447" s="73"/>
      <c r="U447" s="117"/>
      <c r="V447" s="59"/>
    </row>
    <row r="448" spans="1:22">
      <c r="A448" s="60"/>
      <c r="B448" s="68"/>
      <c r="C448" s="68"/>
      <c r="D448" s="68"/>
      <c r="E448" s="68"/>
      <c r="F448" s="68"/>
      <c r="G448" s="68"/>
      <c r="H448" s="68"/>
      <c r="I448" s="73"/>
      <c r="J448" s="73"/>
      <c r="K448" s="73"/>
      <c r="L448" s="74"/>
      <c r="M448" s="117"/>
      <c r="N448" s="59"/>
      <c r="O448" s="87"/>
      <c r="P448" s="138"/>
      <c r="Q448" s="138"/>
      <c r="R448" s="138"/>
      <c r="S448" s="73"/>
      <c r="T448" s="73"/>
      <c r="U448" s="117"/>
      <c r="V448" s="59"/>
    </row>
    <row r="449" spans="1:22">
      <c r="A449" s="60"/>
      <c r="B449" s="68"/>
      <c r="C449" s="68"/>
      <c r="D449" s="68"/>
      <c r="E449" s="68"/>
      <c r="F449" s="68"/>
      <c r="G449" s="68"/>
      <c r="H449" s="68"/>
      <c r="I449" s="73"/>
      <c r="J449" s="73"/>
      <c r="K449" s="73"/>
      <c r="L449" s="74"/>
      <c r="M449" s="117"/>
      <c r="N449" s="59"/>
      <c r="O449" s="87"/>
      <c r="P449" s="138"/>
      <c r="Q449" s="138"/>
      <c r="R449" s="138"/>
      <c r="S449" s="73"/>
      <c r="T449" s="73"/>
      <c r="U449" s="117"/>
      <c r="V449" s="59"/>
    </row>
    <row r="450" spans="1:22">
      <c r="A450" s="60"/>
      <c r="B450" s="68"/>
      <c r="C450" s="68"/>
      <c r="D450" s="68"/>
      <c r="E450" s="68"/>
      <c r="F450" s="68"/>
      <c r="G450" s="68"/>
      <c r="H450" s="68"/>
      <c r="I450" s="73"/>
      <c r="J450" s="73"/>
      <c r="K450" s="73"/>
      <c r="L450" s="74"/>
      <c r="M450" s="117"/>
      <c r="N450" s="59"/>
      <c r="O450" s="87"/>
      <c r="P450" s="138"/>
      <c r="Q450" s="138"/>
      <c r="R450" s="138"/>
      <c r="S450" s="73"/>
      <c r="T450" s="73"/>
      <c r="U450" s="117"/>
      <c r="V450" s="59"/>
    </row>
    <row r="451" spans="1:22">
      <c r="A451" s="60"/>
      <c r="B451" s="68"/>
      <c r="C451" s="68"/>
      <c r="D451" s="68"/>
      <c r="E451" s="68"/>
      <c r="F451" s="68"/>
      <c r="G451" s="68"/>
      <c r="H451" s="68"/>
      <c r="I451" s="73"/>
      <c r="J451" s="73"/>
      <c r="K451" s="73"/>
      <c r="L451" s="74"/>
      <c r="M451" s="117"/>
      <c r="N451" s="59"/>
      <c r="O451" s="87"/>
      <c r="P451" s="138"/>
      <c r="Q451" s="138"/>
      <c r="R451" s="138"/>
      <c r="S451" s="73"/>
      <c r="T451" s="73"/>
      <c r="U451" s="117"/>
      <c r="V451" s="59"/>
    </row>
    <row r="452" spans="1:22">
      <c r="A452" s="60"/>
      <c r="B452" s="68"/>
      <c r="C452" s="68"/>
      <c r="D452" s="68"/>
      <c r="E452" s="68"/>
      <c r="F452" s="68"/>
      <c r="G452" s="68"/>
      <c r="H452" s="68"/>
      <c r="I452" s="73"/>
      <c r="J452" s="73"/>
      <c r="K452" s="73"/>
      <c r="L452" s="74"/>
      <c r="M452" s="117"/>
      <c r="N452" s="59"/>
      <c r="O452" s="87"/>
      <c r="P452" s="138"/>
      <c r="Q452" s="138"/>
      <c r="R452" s="138"/>
      <c r="S452" s="73"/>
      <c r="T452" s="73"/>
      <c r="U452" s="117"/>
      <c r="V452" s="59"/>
    </row>
    <row r="453" spans="1:22">
      <c r="A453" s="60"/>
      <c r="B453" s="68"/>
      <c r="C453" s="68"/>
      <c r="D453" s="68"/>
      <c r="E453" s="68"/>
      <c r="F453" s="68"/>
      <c r="G453" s="68"/>
      <c r="H453" s="68"/>
      <c r="I453" s="73"/>
      <c r="J453" s="73"/>
      <c r="K453" s="73"/>
      <c r="L453" s="74"/>
      <c r="M453" s="117"/>
      <c r="N453" s="59"/>
      <c r="O453" s="87"/>
      <c r="P453" s="138"/>
      <c r="Q453" s="138"/>
      <c r="R453" s="138"/>
      <c r="S453" s="73"/>
      <c r="T453" s="73"/>
      <c r="U453" s="117"/>
      <c r="V453" s="59"/>
    </row>
    <row r="454" spans="1:22">
      <c r="A454" s="60"/>
      <c r="B454" s="68"/>
      <c r="C454" s="68"/>
      <c r="D454" s="68"/>
      <c r="E454" s="68"/>
      <c r="F454" s="68"/>
      <c r="G454" s="68"/>
      <c r="H454" s="68"/>
      <c r="I454" s="73"/>
      <c r="J454" s="73"/>
      <c r="K454" s="73"/>
      <c r="L454" s="74"/>
      <c r="M454" s="117"/>
      <c r="N454" s="59"/>
      <c r="O454" s="87"/>
      <c r="P454" s="138"/>
      <c r="Q454" s="138"/>
      <c r="R454" s="138"/>
      <c r="S454" s="73"/>
      <c r="T454" s="73"/>
      <c r="U454" s="117"/>
      <c r="V454" s="59"/>
    </row>
    <row r="455" spans="1:22">
      <c r="A455" s="60"/>
      <c r="B455" s="68"/>
      <c r="C455" s="68"/>
      <c r="D455" s="68"/>
      <c r="E455" s="68"/>
      <c r="F455" s="68"/>
      <c r="G455" s="68"/>
      <c r="H455" s="68"/>
      <c r="I455" s="73"/>
      <c r="J455" s="73"/>
      <c r="K455" s="73"/>
      <c r="L455" s="74"/>
      <c r="M455" s="70"/>
      <c r="N455" s="68"/>
      <c r="O455" s="87"/>
      <c r="P455" s="124"/>
      <c r="Q455" s="124"/>
      <c r="R455" s="124"/>
      <c r="S455" s="73"/>
      <c r="T455" s="73"/>
      <c r="U455" s="70"/>
      <c r="V455" s="68"/>
    </row>
    <row r="456" spans="1:22">
      <c r="A456" s="60"/>
      <c r="B456" s="68"/>
      <c r="C456" s="68"/>
      <c r="D456" s="68"/>
      <c r="E456" s="68"/>
      <c r="F456" s="68"/>
      <c r="G456" s="68"/>
      <c r="H456" s="68"/>
      <c r="I456" s="73"/>
      <c r="J456" s="73"/>
      <c r="K456" s="73"/>
      <c r="L456" s="74"/>
      <c r="M456" s="70"/>
      <c r="N456" s="68"/>
      <c r="O456" s="87"/>
      <c r="P456" s="124"/>
      <c r="Q456" s="124"/>
      <c r="R456" s="124"/>
      <c r="S456" s="73"/>
      <c r="T456" s="73"/>
      <c r="U456" s="70"/>
      <c r="V456" s="68"/>
    </row>
    <row r="457" spans="1:22">
      <c r="A457" s="60"/>
      <c r="B457" s="68"/>
      <c r="C457" s="68"/>
      <c r="D457" s="68"/>
      <c r="E457" s="68"/>
      <c r="F457" s="68"/>
      <c r="G457" s="68"/>
      <c r="H457" s="68"/>
      <c r="I457" s="73"/>
      <c r="J457" s="73"/>
      <c r="K457" s="73"/>
      <c r="L457" s="74"/>
      <c r="M457" s="70"/>
      <c r="N457" s="68"/>
      <c r="O457" s="87"/>
      <c r="P457" s="124"/>
      <c r="Q457" s="124"/>
      <c r="R457" s="124"/>
      <c r="S457" s="73"/>
      <c r="T457" s="73"/>
      <c r="U457" s="70"/>
      <c r="V457" s="68"/>
    </row>
    <row r="458" spans="1:22">
      <c r="A458" s="60"/>
      <c r="B458" s="68"/>
      <c r="C458" s="68"/>
      <c r="D458" s="68"/>
      <c r="E458" s="68"/>
      <c r="F458" s="68"/>
      <c r="G458" s="68"/>
      <c r="H458" s="68"/>
      <c r="I458" s="73"/>
      <c r="J458" s="73"/>
      <c r="K458" s="73"/>
      <c r="L458" s="74"/>
      <c r="M458" s="70"/>
      <c r="N458" s="68"/>
      <c r="O458" s="87"/>
      <c r="P458" s="124"/>
      <c r="Q458" s="124"/>
      <c r="R458" s="124"/>
      <c r="S458" s="73"/>
      <c r="T458" s="73"/>
      <c r="U458" s="70"/>
      <c r="V458" s="68"/>
    </row>
    <row r="459" spans="1:22">
      <c r="A459" s="60"/>
      <c r="B459" s="68"/>
      <c r="C459" s="68"/>
      <c r="D459" s="68"/>
      <c r="E459" s="68"/>
      <c r="F459" s="68"/>
      <c r="G459" s="68"/>
      <c r="H459" s="68"/>
      <c r="I459" s="73"/>
      <c r="J459" s="73"/>
      <c r="K459" s="73"/>
      <c r="L459" s="74"/>
      <c r="M459" s="70"/>
      <c r="N459" s="68"/>
      <c r="O459" s="87"/>
      <c r="P459" s="124"/>
      <c r="Q459" s="124"/>
      <c r="R459" s="124"/>
      <c r="S459" s="73"/>
      <c r="T459" s="73"/>
      <c r="U459" s="70"/>
      <c r="V459" s="68"/>
    </row>
    <row r="460" spans="1:22">
      <c r="A460" s="60"/>
      <c r="B460" s="68"/>
      <c r="C460" s="68"/>
      <c r="D460" s="68"/>
      <c r="E460" s="68"/>
      <c r="F460" s="68"/>
      <c r="G460" s="68"/>
      <c r="H460" s="68"/>
      <c r="I460" s="73"/>
      <c r="J460" s="73"/>
      <c r="K460" s="73"/>
      <c r="L460" s="74"/>
      <c r="M460" s="70"/>
      <c r="N460" s="68"/>
      <c r="O460" s="87"/>
      <c r="P460" s="124"/>
      <c r="Q460" s="124"/>
      <c r="R460" s="124"/>
      <c r="S460" s="73"/>
      <c r="T460" s="73"/>
      <c r="U460" s="70"/>
      <c r="V460" s="68"/>
    </row>
    <row r="461" spans="1:22">
      <c r="A461" s="60"/>
      <c r="B461" s="68"/>
      <c r="C461" s="68"/>
      <c r="D461" s="68"/>
      <c r="E461" s="68"/>
      <c r="F461" s="68"/>
      <c r="G461" s="68"/>
      <c r="H461" s="68"/>
      <c r="I461" s="73"/>
      <c r="J461" s="73"/>
      <c r="K461" s="73"/>
      <c r="L461" s="74"/>
      <c r="M461" s="70"/>
      <c r="N461" s="68"/>
      <c r="O461" s="68"/>
      <c r="P461" s="124"/>
      <c r="Q461" s="124"/>
      <c r="R461" s="124"/>
      <c r="S461" s="73"/>
      <c r="T461" s="73"/>
      <c r="U461" s="70"/>
      <c r="V461" s="68"/>
    </row>
    <row r="462" spans="1:22">
      <c r="A462" s="60"/>
      <c r="B462" s="68"/>
      <c r="C462" s="68"/>
      <c r="D462" s="68"/>
      <c r="E462" s="119"/>
      <c r="F462" s="68"/>
      <c r="G462" s="68"/>
      <c r="H462" s="59"/>
      <c r="I462" s="73"/>
      <c r="J462" s="73"/>
      <c r="K462" s="73"/>
      <c r="L462" s="74"/>
      <c r="M462" s="140"/>
      <c r="N462" s="141"/>
      <c r="O462" s="119"/>
      <c r="P462" s="142"/>
      <c r="Q462" s="142"/>
      <c r="R462" s="142"/>
      <c r="S462" s="73"/>
      <c r="T462" s="73"/>
      <c r="U462" s="140"/>
      <c r="V462" s="141"/>
    </row>
    <row r="463" spans="1:22">
      <c r="A463" s="60"/>
      <c r="B463" s="68"/>
      <c r="C463" s="68"/>
      <c r="D463" s="68"/>
      <c r="E463" s="119"/>
      <c r="F463" s="68"/>
      <c r="G463" s="68"/>
      <c r="H463" s="59"/>
      <c r="I463" s="73"/>
      <c r="J463" s="73"/>
      <c r="K463" s="73"/>
      <c r="L463" s="74"/>
      <c r="M463" s="140"/>
      <c r="N463" s="141"/>
      <c r="O463" s="68"/>
      <c r="P463" s="142"/>
      <c r="Q463" s="142"/>
      <c r="R463" s="142"/>
      <c r="S463" s="73"/>
      <c r="T463" s="73"/>
      <c r="U463" s="140"/>
      <c r="V463" s="141"/>
    </row>
    <row r="464" spans="1:22">
      <c r="A464" s="60"/>
      <c r="B464" s="68"/>
      <c r="C464" s="68"/>
      <c r="D464" s="68"/>
      <c r="E464" s="119"/>
      <c r="F464" s="68"/>
      <c r="G464" s="68"/>
      <c r="H464" s="59"/>
      <c r="I464" s="73"/>
      <c r="J464" s="73"/>
      <c r="K464" s="73"/>
      <c r="L464" s="74"/>
      <c r="M464" s="70"/>
      <c r="N464" s="68"/>
      <c r="O464" s="68"/>
      <c r="P464" s="142"/>
      <c r="Q464" s="142"/>
      <c r="R464" s="142"/>
      <c r="S464" s="73"/>
      <c r="T464" s="73"/>
      <c r="U464" s="140"/>
      <c r="V464" s="141"/>
    </row>
    <row r="465" spans="1:22">
      <c r="A465" s="60"/>
      <c r="B465" s="68"/>
      <c r="C465" s="68"/>
      <c r="D465" s="68"/>
      <c r="E465" s="119"/>
      <c r="F465" s="68"/>
      <c r="G465" s="68"/>
      <c r="H465" s="59"/>
      <c r="I465" s="73"/>
      <c r="J465" s="73"/>
      <c r="K465" s="73"/>
      <c r="L465" s="74"/>
      <c r="M465" s="70"/>
      <c r="N465" s="68"/>
      <c r="O465" s="68"/>
      <c r="P465" s="124"/>
      <c r="Q465" s="124"/>
      <c r="R465" s="124"/>
      <c r="S465" s="73"/>
      <c r="T465" s="73"/>
      <c r="U465" s="140"/>
      <c r="V465" s="141"/>
    </row>
    <row r="466" spans="1:22">
      <c r="A466" s="60"/>
      <c r="B466" s="68"/>
      <c r="C466" s="68"/>
      <c r="D466" s="68"/>
      <c r="E466" s="119"/>
      <c r="F466" s="68"/>
      <c r="G466" s="68"/>
      <c r="H466" s="68"/>
      <c r="I466" s="73"/>
      <c r="J466" s="73"/>
      <c r="K466" s="73"/>
      <c r="L466" s="74"/>
      <c r="M466" s="67"/>
      <c r="N466" s="67"/>
      <c r="O466" s="60"/>
      <c r="P466" s="145"/>
      <c r="Q466" s="145"/>
      <c r="R466" s="145"/>
      <c r="S466" s="73"/>
      <c r="T466" s="73"/>
      <c r="U466" s="60"/>
      <c r="V466" s="141"/>
    </row>
    <row r="467" spans="1:22">
      <c r="A467" s="60"/>
      <c r="B467" s="68"/>
      <c r="C467" s="68"/>
      <c r="D467" s="68"/>
      <c r="E467" s="119"/>
      <c r="F467" s="68"/>
      <c r="G467" s="68"/>
      <c r="H467" s="68"/>
      <c r="I467" s="73"/>
      <c r="J467" s="73"/>
      <c r="K467" s="73"/>
      <c r="L467" s="74"/>
      <c r="M467" s="146"/>
      <c r="N467" s="67"/>
      <c r="O467" s="60"/>
      <c r="P467" s="145"/>
      <c r="Q467" s="145"/>
      <c r="R467" s="145"/>
      <c r="S467" s="73"/>
      <c r="T467" s="73"/>
      <c r="U467" s="60"/>
      <c r="V467" s="141"/>
    </row>
    <row r="468" spans="1:22">
      <c r="A468" s="60"/>
      <c r="B468" s="68"/>
      <c r="C468" s="68"/>
      <c r="D468" s="68"/>
      <c r="E468" s="68"/>
      <c r="F468" s="68"/>
      <c r="G468" s="68"/>
      <c r="H468" s="59"/>
      <c r="I468" s="73"/>
      <c r="J468" s="73"/>
      <c r="K468" s="73"/>
      <c r="L468" s="74"/>
      <c r="M468" s="69"/>
      <c r="N468" s="60"/>
      <c r="O468" s="68"/>
      <c r="P468" s="145"/>
      <c r="Q468" s="145"/>
      <c r="R468" s="145"/>
      <c r="S468" s="73"/>
      <c r="T468" s="73"/>
      <c r="U468" s="60"/>
      <c r="V468" s="115"/>
    </row>
    <row r="469" spans="1:22">
      <c r="A469" s="60"/>
      <c r="B469" s="68"/>
      <c r="C469" s="68"/>
      <c r="D469" s="68"/>
      <c r="E469" s="60"/>
      <c r="F469" s="68"/>
      <c r="G469" s="68"/>
      <c r="H469" s="68"/>
      <c r="I469" s="73"/>
      <c r="J469" s="73"/>
      <c r="K469" s="73"/>
      <c r="L469" s="74"/>
      <c r="M469" s="69"/>
      <c r="N469" s="60"/>
      <c r="O469" s="60"/>
      <c r="P469" s="137"/>
      <c r="Q469" s="137"/>
      <c r="R469" s="137"/>
      <c r="S469" s="73"/>
      <c r="T469" s="73"/>
      <c r="U469" s="116"/>
      <c r="V469" s="115"/>
    </row>
    <row r="470" spans="1:22">
      <c r="A470" s="60"/>
      <c r="B470" s="68"/>
      <c r="C470" s="68"/>
      <c r="D470" s="68"/>
      <c r="E470" s="60"/>
      <c r="F470" s="68"/>
      <c r="G470" s="68"/>
      <c r="H470" s="68"/>
      <c r="I470" s="73"/>
      <c r="J470" s="73"/>
      <c r="K470" s="73"/>
      <c r="L470" s="74"/>
      <c r="M470" s="69"/>
      <c r="N470" s="60"/>
      <c r="O470" s="60"/>
      <c r="P470" s="137"/>
      <c r="Q470" s="137"/>
      <c r="R470" s="137"/>
      <c r="S470" s="73"/>
      <c r="T470" s="73"/>
      <c r="U470" s="116"/>
      <c r="V470" s="115"/>
    </row>
    <row r="471" spans="1:22">
      <c r="A471" s="60"/>
      <c r="B471" s="68"/>
      <c r="C471" s="68"/>
      <c r="D471" s="68"/>
      <c r="E471" s="60"/>
      <c r="F471" s="68"/>
      <c r="G471" s="68"/>
      <c r="H471" s="68"/>
      <c r="I471" s="73"/>
      <c r="J471" s="73"/>
      <c r="K471" s="73"/>
      <c r="L471" s="74"/>
      <c r="M471" s="116"/>
      <c r="N471" s="115"/>
      <c r="O471" s="60"/>
      <c r="P471" s="137"/>
      <c r="Q471" s="137"/>
      <c r="R471" s="137"/>
      <c r="S471" s="73"/>
      <c r="T471" s="73"/>
      <c r="U471" s="116"/>
      <c r="V471" s="115"/>
    </row>
    <row r="472" spans="1:22">
      <c r="A472" s="60"/>
      <c r="B472" s="68"/>
      <c r="C472" s="68"/>
      <c r="D472" s="68"/>
      <c r="E472" s="60"/>
      <c r="F472" s="68"/>
      <c r="G472" s="68"/>
      <c r="H472" s="68"/>
      <c r="I472" s="73"/>
      <c r="J472" s="73"/>
      <c r="K472" s="73"/>
      <c r="L472" s="74"/>
      <c r="M472" s="116"/>
      <c r="N472" s="115"/>
      <c r="O472" s="60"/>
      <c r="P472" s="137"/>
      <c r="Q472" s="137"/>
      <c r="R472" s="137"/>
      <c r="S472" s="73"/>
      <c r="T472" s="73"/>
      <c r="U472" s="116"/>
      <c r="V472" s="115"/>
    </row>
    <row r="473" spans="1:22">
      <c r="A473" s="60"/>
      <c r="B473" s="68"/>
      <c r="C473" s="68"/>
      <c r="D473" s="68"/>
      <c r="E473" s="60"/>
      <c r="F473" s="68"/>
      <c r="G473" s="68"/>
      <c r="H473" s="68"/>
      <c r="I473" s="73"/>
      <c r="J473" s="73"/>
      <c r="K473" s="73"/>
      <c r="L473" s="74"/>
      <c r="M473" s="116"/>
      <c r="N473" s="115"/>
      <c r="O473" s="60"/>
      <c r="P473" s="137"/>
      <c r="Q473" s="137"/>
      <c r="R473" s="137"/>
      <c r="S473" s="73"/>
      <c r="T473" s="73"/>
      <c r="U473" s="116"/>
      <c r="V473" s="115"/>
    </row>
    <row r="474" spans="1:22">
      <c r="A474" s="60"/>
      <c r="B474" s="68"/>
      <c r="C474" s="68"/>
      <c r="D474" s="68"/>
      <c r="E474" s="60"/>
      <c r="F474" s="68"/>
      <c r="G474" s="68"/>
      <c r="H474" s="68"/>
      <c r="I474" s="73"/>
      <c r="J474" s="73"/>
      <c r="K474" s="73"/>
      <c r="L474" s="74"/>
      <c r="M474" s="116"/>
      <c r="N474" s="115"/>
      <c r="O474" s="60"/>
      <c r="P474" s="137"/>
      <c r="Q474" s="137"/>
      <c r="R474" s="137"/>
      <c r="S474" s="73"/>
      <c r="T474" s="73"/>
      <c r="U474" s="116"/>
      <c r="V474" s="115"/>
    </row>
    <row r="475" spans="1:22">
      <c r="A475" s="60"/>
      <c r="B475" s="68"/>
      <c r="C475" s="68"/>
      <c r="D475" s="68"/>
      <c r="E475" s="60"/>
      <c r="F475" s="68"/>
      <c r="G475" s="68"/>
      <c r="H475" s="68"/>
      <c r="I475" s="73"/>
      <c r="J475" s="73"/>
      <c r="K475" s="73"/>
      <c r="L475" s="74"/>
      <c r="M475" s="116"/>
      <c r="N475" s="115"/>
      <c r="O475" s="60"/>
      <c r="P475" s="137"/>
      <c r="Q475" s="137"/>
      <c r="R475" s="137"/>
      <c r="S475" s="73"/>
      <c r="T475" s="73"/>
      <c r="U475" s="116"/>
      <c r="V475" s="115"/>
    </row>
    <row r="476" spans="1:22">
      <c r="A476" s="60"/>
      <c r="B476" s="68"/>
      <c r="C476" s="68"/>
      <c r="D476" s="68"/>
      <c r="E476" s="60"/>
      <c r="F476" s="68"/>
      <c r="G476" s="68"/>
      <c r="H476" s="68"/>
      <c r="I476" s="73"/>
      <c r="J476" s="73"/>
      <c r="K476" s="73"/>
      <c r="L476" s="74"/>
      <c r="M476" s="116"/>
      <c r="N476" s="115"/>
      <c r="O476" s="60"/>
      <c r="P476" s="137"/>
      <c r="Q476" s="137"/>
      <c r="R476" s="137"/>
      <c r="S476" s="73"/>
      <c r="T476" s="73"/>
      <c r="U476" s="116"/>
      <c r="V476" s="115"/>
    </row>
    <row r="477" spans="1:22">
      <c r="A477" s="60"/>
      <c r="B477" s="68"/>
      <c r="C477" s="68"/>
      <c r="D477" s="68"/>
      <c r="E477" s="60"/>
      <c r="F477" s="68"/>
      <c r="G477" s="68"/>
      <c r="H477" s="68"/>
      <c r="I477" s="73"/>
      <c r="J477" s="73"/>
      <c r="K477" s="73"/>
      <c r="L477" s="74"/>
      <c r="M477" s="116"/>
      <c r="N477" s="115"/>
      <c r="O477" s="60"/>
      <c r="P477" s="137"/>
      <c r="Q477" s="137"/>
      <c r="R477" s="137"/>
      <c r="S477" s="73"/>
      <c r="T477" s="73"/>
      <c r="U477" s="116"/>
      <c r="V477" s="115"/>
    </row>
    <row r="478" spans="1:22">
      <c r="A478" s="60"/>
      <c r="B478" s="68"/>
      <c r="C478" s="68"/>
      <c r="D478" s="68"/>
      <c r="E478" s="60"/>
      <c r="F478" s="68"/>
      <c r="G478" s="68"/>
      <c r="H478" s="68"/>
      <c r="I478" s="73"/>
      <c r="J478" s="73"/>
      <c r="K478" s="73"/>
      <c r="L478" s="74"/>
      <c r="M478" s="116"/>
      <c r="N478" s="115"/>
      <c r="O478" s="60"/>
      <c r="P478" s="137"/>
      <c r="Q478" s="137"/>
      <c r="R478" s="137"/>
      <c r="S478" s="73"/>
      <c r="T478" s="73"/>
      <c r="U478" s="116"/>
      <c r="V478" s="115"/>
    </row>
    <row r="479" spans="1:22">
      <c r="A479" s="60"/>
      <c r="B479" s="68"/>
      <c r="C479" s="68"/>
      <c r="D479" s="68"/>
      <c r="E479" s="60"/>
      <c r="F479" s="68"/>
      <c r="G479" s="68"/>
      <c r="H479" s="68"/>
      <c r="I479" s="73"/>
      <c r="J479" s="73"/>
      <c r="K479" s="73"/>
      <c r="L479" s="74"/>
      <c r="M479" s="116"/>
      <c r="N479" s="115"/>
      <c r="O479" s="60"/>
      <c r="P479" s="137"/>
      <c r="Q479" s="137"/>
      <c r="R479" s="137"/>
      <c r="S479" s="73"/>
      <c r="T479" s="73"/>
      <c r="U479" s="116"/>
      <c r="V479" s="115"/>
    </row>
    <row r="480" spans="1:22">
      <c r="A480" s="60"/>
      <c r="B480" s="68"/>
      <c r="C480" s="68"/>
      <c r="D480" s="68"/>
      <c r="E480" s="60"/>
      <c r="F480" s="68"/>
      <c r="G480" s="68"/>
      <c r="H480" s="68"/>
      <c r="I480" s="73"/>
      <c r="J480" s="73"/>
      <c r="K480" s="73"/>
      <c r="L480" s="74"/>
      <c r="M480" s="116"/>
      <c r="N480" s="115"/>
      <c r="O480" s="60"/>
      <c r="P480" s="137"/>
      <c r="Q480" s="137"/>
      <c r="R480" s="137"/>
      <c r="S480" s="73"/>
      <c r="T480" s="73"/>
      <c r="U480" s="116"/>
      <c r="V480" s="115"/>
    </row>
    <row r="481" spans="1:22">
      <c r="A481" s="60"/>
      <c r="B481" s="68"/>
      <c r="C481" s="68"/>
      <c r="D481" s="68"/>
      <c r="E481" s="60"/>
      <c r="F481" s="68"/>
      <c r="G481" s="68"/>
      <c r="H481" s="68"/>
      <c r="I481" s="73"/>
      <c r="J481" s="73"/>
      <c r="K481" s="73"/>
      <c r="L481" s="74"/>
      <c r="M481" s="116"/>
      <c r="N481" s="115"/>
      <c r="O481" s="60"/>
      <c r="P481" s="137"/>
      <c r="Q481" s="137"/>
      <c r="R481" s="137"/>
      <c r="S481" s="73"/>
      <c r="T481" s="73"/>
      <c r="U481" s="116"/>
      <c r="V481" s="115"/>
    </row>
    <row r="482" spans="1:22">
      <c r="A482" s="60"/>
      <c r="B482" s="68"/>
      <c r="C482" s="68"/>
      <c r="D482" s="68"/>
      <c r="E482" s="60"/>
      <c r="F482" s="68"/>
      <c r="G482" s="68"/>
      <c r="H482" s="68"/>
      <c r="I482" s="73"/>
      <c r="J482" s="73"/>
      <c r="K482" s="73"/>
      <c r="L482" s="74"/>
      <c r="M482" s="116"/>
      <c r="N482" s="115"/>
      <c r="O482" s="60"/>
      <c r="P482" s="137"/>
      <c r="Q482" s="137"/>
      <c r="R482" s="137"/>
      <c r="S482" s="73"/>
      <c r="T482" s="73"/>
      <c r="U482" s="116"/>
      <c r="V482" s="115"/>
    </row>
    <row r="483" spans="1:22">
      <c r="A483" s="60"/>
      <c r="B483" s="68"/>
      <c r="C483" s="68"/>
      <c r="D483" s="68"/>
      <c r="E483" s="60"/>
      <c r="F483" s="68"/>
      <c r="G483" s="68"/>
      <c r="H483" s="68"/>
      <c r="I483" s="73"/>
      <c r="J483" s="73"/>
      <c r="K483" s="73"/>
      <c r="L483" s="74"/>
      <c r="M483" s="116"/>
      <c r="N483" s="115"/>
      <c r="O483" s="60"/>
      <c r="P483" s="137"/>
      <c r="Q483" s="137"/>
      <c r="R483" s="137"/>
      <c r="S483" s="73"/>
      <c r="T483" s="73"/>
      <c r="U483" s="116"/>
      <c r="V483" s="115"/>
    </row>
    <row r="484" spans="1:22">
      <c r="A484" s="60"/>
      <c r="B484" s="68"/>
      <c r="C484" s="68"/>
      <c r="D484" s="68"/>
      <c r="E484" s="60"/>
      <c r="F484" s="68"/>
      <c r="G484" s="68"/>
      <c r="H484" s="68"/>
      <c r="I484" s="73"/>
      <c r="J484" s="73"/>
      <c r="K484" s="73"/>
      <c r="L484" s="74"/>
      <c r="M484" s="116"/>
      <c r="N484" s="115"/>
      <c r="O484" s="60"/>
      <c r="P484" s="137"/>
      <c r="Q484" s="137"/>
      <c r="R484" s="137"/>
      <c r="S484" s="73"/>
      <c r="T484" s="73"/>
      <c r="U484" s="116"/>
      <c r="V484" s="115"/>
    </row>
    <row r="485" spans="1:22">
      <c r="A485" s="60"/>
      <c r="B485" s="68"/>
      <c r="C485" s="68"/>
      <c r="D485" s="68"/>
      <c r="E485" s="60"/>
      <c r="F485" s="68"/>
      <c r="G485" s="68"/>
      <c r="H485" s="68"/>
      <c r="I485" s="73"/>
      <c r="J485" s="73"/>
      <c r="K485" s="73"/>
      <c r="L485" s="74"/>
      <c r="M485" s="116"/>
      <c r="N485" s="115"/>
      <c r="O485" s="60"/>
      <c r="P485" s="137"/>
      <c r="Q485" s="137"/>
      <c r="R485" s="137"/>
      <c r="S485" s="73"/>
      <c r="T485" s="73"/>
      <c r="U485" s="116"/>
      <c r="V485" s="115"/>
    </row>
    <row r="486" spans="1:22">
      <c r="A486" s="60"/>
      <c r="B486" s="68"/>
      <c r="C486" s="68"/>
      <c r="D486" s="68"/>
      <c r="E486" s="68"/>
      <c r="F486" s="68"/>
      <c r="G486" s="68"/>
      <c r="H486" s="68"/>
      <c r="I486" s="73"/>
      <c r="J486" s="73"/>
      <c r="K486" s="73"/>
      <c r="L486" s="74"/>
      <c r="M486" s="117"/>
      <c r="N486" s="59"/>
      <c r="O486" s="68"/>
      <c r="P486" s="138"/>
      <c r="Q486" s="138"/>
      <c r="R486" s="138"/>
      <c r="S486" s="73"/>
      <c r="T486" s="73"/>
      <c r="U486" s="117"/>
      <c r="V486" s="59"/>
    </row>
    <row r="487" spans="1:22">
      <c r="A487" s="60"/>
      <c r="B487" s="68"/>
      <c r="C487" s="68"/>
      <c r="D487" s="68"/>
      <c r="E487" s="68"/>
      <c r="F487" s="68"/>
      <c r="G487" s="68"/>
      <c r="H487" s="68"/>
      <c r="I487" s="73"/>
      <c r="J487" s="73"/>
      <c r="K487" s="73"/>
      <c r="L487" s="74"/>
      <c r="M487" s="117"/>
      <c r="N487" s="59"/>
      <c r="O487" s="68"/>
      <c r="P487" s="138"/>
      <c r="Q487" s="138"/>
      <c r="R487" s="138"/>
      <c r="S487" s="73"/>
      <c r="T487" s="73"/>
      <c r="U487" s="117"/>
      <c r="V487" s="59"/>
    </row>
    <row r="488" spans="1:22">
      <c r="A488" s="60"/>
      <c r="B488" s="68"/>
      <c r="C488" s="68"/>
      <c r="D488" s="68"/>
      <c r="E488" s="68"/>
      <c r="F488" s="68"/>
      <c r="G488" s="68"/>
      <c r="H488" s="68"/>
      <c r="I488" s="73"/>
      <c r="J488" s="73"/>
      <c r="K488" s="73"/>
      <c r="L488" s="74"/>
      <c r="M488" s="117"/>
      <c r="N488" s="59"/>
      <c r="O488" s="68"/>
      <c r="P488" s="138"/>
      <c r="Q488" s="138"/>
      <c r="R488" s="138"/>
      <c r="S488" s="73"/>
      <c r="T488" s="73"/>
      <c r="U488" s="117"/>
      <c r="V488" s="59"/>
    </row>
    <row r="489" spans="1:22">
      <c r="A489" s="60"/>
      <c r="B489" s="68"/>
      <c r="C489" s="68"/>
      <c r="D489" s="68"/>
      <c r="E489" s="68"/>
      <c r="F489" s="68"/>
      <c r="G489" s="68"/>
      <c r="H489" s="68"/>
      <c r="I489" s="73"/>
      <c r="J489" s="73"/>
      <c r="K489" s="73"/>
      <c r="L489" s="74"/>
      <c r="M489" s="117"/>
      <c r="N489" s="59"/>
      <c r="O489" s="68"/>
      <c r="P489" s="138"/>
      <c r="Q489" s="138"/>
      <c r="R489" s="138"/>
      <c r="S489" s="73"/>
      <c r="T489" s="73"/>
      <c r="U489" s="117"/>
      <c r="V489" s="59"/>
    </row>
    <row r="490" spans="1:22">
      <c r="A490" s="60"/>
      <c r="B490" s="68"/>
      <c r="C490" s="68"/>
      <c r="D490" s="68"/>
      <c r="E490" s="68"/>
      <c r="F490" s="68"/>
      <c r="G490" s="68"/>
      <c r="H490" s="68"/>
      <c r="I490" s="73"/>
      <c r="J490" s="73"/>
      <c r="K490" s="73"/>
      <c r="L490" s="74"/>
      <c r="M490" s="117"/>
      <c r="N490" s="59"/>
      <c r="O490" s="68"/>
      <c r="P490" s="138"/>
      <c r="Q490" s="138"/>
      <c r="R490" s="138"/>
      <c r="S490" s="73"/>
      <c r="T490" s="73"/>
      <c r="U490" s="117"/>
      <c r="V490" s="59"/>
    </row>
    <row r="491" spans="1:22">
      <c r="A491" s="60"/>
      <c r="B491" s="68"/>
      <c r="C491" s="68"/>
      <c r="D491" s="68"/>
      <c r="E491" s="68"/>
      <c r="F491" s="68"/>
      <c r="G491" s="68"/>
      <c r="H491" s="68"/>
      <c r="I491" s="73"/>
      <c r="J491" s="73"/>
      <c r="K491" s="73"/>
      <c r="L491" s="74"/>
      <c r="M491" s="117"/>
      <c r="N491" s="59"/>
      <c r="O491" s="68"/>
      <c r="P491" s="138"/>
      <c r="Q491" s="138"/>
      <c r="R491" s="138"/>
      <c r="S491" s="73"/>
      <c r="T491" s="73"/>
      <c r="U491" s="117"/>
      <c r="V491" s="59"/>
    </row>
    <row r="492" spans="1:22">
      <c r="A492" s="60"/>
      <c r="B492" s="68"/>
      <c r="C492" s="68"/>
      <c r="D492" s="68"/>
      <c r="E492" s="68"/>
      <c r="F492" s="68"/>
      <c r="G492" s="68"/>
      <c r="H492" s="68"/>
      <c r="I492" s="73"/>
      <c r="J492" s="73"/>
      <c r="K492" s="73"/>
      <c r="L492" s="74"/>
      <c r="M492" s="117"/>
      <c r="N492" s="59"/>
      <c r="O492" s="68"/>
      <c r="P492" s="138"/>
      <c r="Q492" s="138"/>
      <c r="R492" s="138"/>
      <c r="S492" s="73"/>
      <c r="T492" s="73"/>
      <c r="U492" s="117"/>
      <c r="V492" s="59"/>
    </row>
    <row r="493" spans="1:22">
      <c r="A493" s="60"/>
      <c r="B493" s="68"/>
      <c r="C493" s="68"/>
      <c r="D493" s="68"/>
      <c r="E493" s="68"/>
      <c r="F493" s="68"/>
      <c r="G493" s="68"/>
      <c r="H493" s="68"/>
      <c r="I493" s="73"/>
      <c r="J493" s="73"/>
      <c r="K493" s="73"/>
      <c r="L493" s="74"/>
      <c r="M493" s="117"/>
      <c r="N493" s="59"/>
      <c r="O493" s="68"/>
      <c r="P493" s="138"/>
      <c r="Q493" s="138"/>
      <c r="R493" s="138"/>
      <c r="S493" s="73"/>
      <c r="T493" s="73"/>
      <c r="U493" s="117"/>
      <c r="V493" s="59"/>
    </row>
    <row r="494" spans="1:22">
      <c r="A494" s="60"/>
      <c r="B494" s="68"/>
      <c r="C494" s="68"/>
      <c r="D494" s="68"/>
      <c r="E494" s="68"/>
      <c r="F494" s="68"/>
      <c r="G494" s="68"/>
      <c r="H494" s="68"/>
      <c r="I494" s="73"/>
      <c r="J494" s="73"/>
      <c r="K494" s="73"/>
      <c r="L494" s="74"/>
      <c r="M494" s="117"/>
      <c r="N494" s="59"/>
      <c r="O494" s="68"/>
      <c r="P494" s="138"/>
      <c r="Q494" s="138"/>
      <c r="R494" s="138"/>
      <c r="S494" s="73"/>
      <c r="T494" s="73"/>
      <c r="U494" s="117"/>
      <c r="V494" s="59"/>
    </row>
    <row r="495" spans="1:22">
      <c r="A495" s="60"/>
      <c r="B495" s="68"/>
      <c r="C495" s="68"/>
      <c r="D495" s="68"/>
      <c r="E495" s="68"/>
      <c r="F495" s="68"/>
      <c r="G495" s="68"/>
      <c r="H495" s="68"/>
      <c r="I495" s="73"/>
      <c r="J495" s="73"/>
      <c r="K495" s="73"/>
      <c r="L495" s="74"/>
      <c r="M495" s="117"/>
      <c r="N495" s="59"/>
      <c r="O495" s="68"/>
      <c r="P495" s="138"/>
      <c r="Q495" s="138"/>
      <c r="R495" s="138"/>
      <c r="S495" s="73"/>
      <c r="T495" s="73"/>
      <c r="U495" s="117"/>
      <c r="V495" s="59"/>
    </row>
    <row r="496" spans="1:22">
      <c r="A496" s="60"/>
      <c r="B496" s="68"/>
      <c r="C496" s="68"/>
      <c r="D496" s="68"/>
      <c r="E496" s="68"/>
      <c r="F496" s="68"/>
      <c r="G496" s="68"/>
      <c r="H496" s="68"/>
      <c r="I496" s="73"/>
      <c r="J496" s="73"/>
      <c r="K496" s="73"/>
      <c r="L496" s="74"/>
      <c r="M496" s="117"/>
      <c r="N496" s="59"/>
      <c r="O496" s="68"/>
      <c r="P496" s="138"/>
      <c r="Q496" s="138"/>
      <c r="R496" s="138"/>
      <c r="S496" s="73"/>
      <c r="T496" s="73"/>
      <c r="U496" s="117"/>
      <c r="V496" s="59"/>
    </row>
    <row r="497" spans="1:22">
      <c r="A497" s="60"/>
      <c r="B497" s="68"/>
      <c r="C497" s="68"/>
      <c r="D497" s="68"/>
      <c r="E497" s="68"/>
      <c r="F497" s="68"/>
      <c r="G497" s="68"/>
      <c r="H497" s="68"/>
      <c r="I497" s="73"/>
      <c r="J497" s="73"/>
      <c r="K497" s="73"/>
      <c r="L497" s="74"/>
      <c r="M497" s="117"/>
      <c r="N497" s="59"/>
      <c r="O497" s="68"/>
      <c r="P497" s="138"/>
      <c r="Q497" s="138"/>
      <c r="R497" s="138"/>
      <c r="S497" s="73"/>
      <c r="T497" s="73"/>
      <c r="U497" s="117"/>
      <c r="V497" s="59"/>
    </row>
    <row r="498" spans="1:22">
      <c r="A498" s="60"/>
      <c r="B498" s="68"/>
      <c r="C498" s="68"/>
      <c r="D498" s="68"/>
      <c r="E498" s="68"/>
      <c r="F498" s="68"/>
      <c r="G498" s="68"/>
      <c r="H498" s="68"/>
      <c r="I498" s="73"/>
      <c r="J498" s="73"/>
      <c r="K498" s="73"/>
      <c r="L498" s="74"/>
      <c r="M498" s="117"/>
      <c r="N498" s="59"/>
      <c r="O498" s="68"/>
      <c r="P498" s="138"/>
      <c r="Q498" s="138"/>
      <c r="R498" s="138"/>
      <c r="S498" s="73"/>
      <c r="T498" s="73"/>
      <c r="U498" s="117"/>
      <c r="V498" s="59"/>
    </row>
    <row r="499" spans="1:22">
      <c r="A499" s="60"/>
      <c r="B499" s="68"/>
      <c r="C499" s="68"/>
      <c r="D499" s="68"/>
      <c r="E499" s="68"/>
      <c r="F499" s="68"/>
      <c r="G499" s="68"/>
      <c r="H499" s="68"/>
      <c r="I499" s="73"/>
      <c r="J499" s="73"/>
      <c r="K499" s="73"/>
      <c r="L499" s="74"/>
      <c r="M499" s="117"/>
      <c r="N499" s="59"/>
      <c r="O499" s="68"/>
      <c r="P499" s="138"/>
      <c r="Q499" s="138"/>
      <c r="R499" s="138"/>
      <c r="S499" s="73"/>
      <c r="T499" s="73"/>
      <c r="U499" s="117"/>
      <c r="V499" s="59"/>
    </row>
    <row r="500" spans="1:22">
      <c r="A500" s="60"/>
      <c r="B500" s="68"/>
      <c r="C500" s="68"/>
      <c r="D500" s="68"/>
      <c r="E500" s="68"/>
      <c r="F500" s="68"/>
      <c r="G500" s="68"/>
      <c r="H500" s="68"/>
      <c r="I500" s="73"/>
      <c r="J500" s="73"/>
      <c r="K500" s="73"/>
      <c r="L500" s="74"/>
      <c r="M500" s="117"/>
      <c r="N500" s="59"/>
      <c r="O500" s="68"/>
      <c r="P500" s="138"/>
      <c r="Q500" s="138"/>
      <c r="R500" s="138"/>
      <c r="S500" s="73"/>
      <c r="T500" s="73"/>
      <c r="U500" s="117"/>
      <c r="V500" s="59"/>
    </row>
    <row r="501" spans="1:22">
      <c r="A501" s="60"/>
      <c r="B501" s="68"/>
      <c r="C501" s="68"/>
      <c r="D501" s="68"/>
      <c r="E501" s="68"/>
      <c r="F501" s="68"/>
      <c r="G501" s="68"/>
      <c r="H501" s="68"/>
      <c r="I501" s="73"/>
      <c r="J501" s="73"/>
      <c r="K501" s="73"/>
      <c r="L501" s="74"/>
      <c r="M501" s="117"/>
      <c r="N501" s="59"/>
      <c r="O501" s="68"/>
      <c r="P501" s="138"/>
      <c r="Q501" s="138"/>
      <c r="R501" s="138"/>
      <c r="S501" s="73"/>
      <c r="T501" s="73"/>
      <c r="U501" s="117"/>
      <c r="V501" s="59"/>
    </row>
    <row r="502" spans="1:22">
      <c r="A502" s="60"/>
      <c r="B502" s="68"/>
      <c r="C502" s="68"/>
      <c r="D502" s="68"/>
      <c r="E502" s="68"/>
      <c r="F502" s="68"/>
      <c r="G502" s="68"/>
      <c r="H502" s="68"/>
      <c r="I502" s="73"/>
      <c r="J502" s="73"/>
      <c r="K502" s="73"/>
      <c r="L502" s="74"/>
      <c r="M502" s="117"/>
      <c r="N502" s="59"/>
      <c r="O502" s="68"/>
      <c r="P502" s="138"/>
      <c r="Q502" s="138"/>
      <c r="R502" s="138"/>
      <c r="S502" s="73"/>
      <c r="T502" s="73"/>
      <c r="U502" s="117"/>
      <c r="V502" s="59"/>
    </row>
    <row r="503" spans="1:22">
      <c r="A503" s="60"/>
      <c r="B503" s="68"/>
      <c r="C503" s="68"/>
      <c r="D503" s="68"/>
      <c r="E503" s="68"/>
      <c r="F503" s="68"/>
      <c r="G503" s="68"/>
      <c r="H503" s="68"/>
      <c r="I503" s="73"/>
      <c r="J503" s="73"/>
      <c r="K503" s="73"/>
      <c r="L503" s="74"/>
      <c r="M503" s="117"/>
      <c r="N503" s="59"/>
      <c r="O503" s="68"/>
      <c r="P503" s="138"/>
      <c r="Q503" s="138"/>
      <c r="R503" s="138"/>
      <c r="S503" s="73"/>
      <c r="T503" s="73"/>
      <c r="U503" s="117"/>
      <c r="V503" s="59"/>
    </row>
    <row r="504" spans="1:22">
      <c r="A504" s="60"/>
      <c r="B504" s="68"/>
      <c r="C504" s="68"/>
      <c r="D504" s="68"/>
      <c r="E504" s="68"/>
      <c r="F504" s="68"/>
      <c r="G504" s="68"/>
      <c r="H504" s="68"/>
      <c r="I504" s="73"/>
      <c r="J504" s="73"/>
      <c r="K504" s="73"/>
      <c r="L504" s="74"/>
      <c r="M504" s="117"/>
      <c r="N504" s="59"/>
      <c r="O504" s="68"/>
      <c r="P504" s="138"/>
      <c r="Q504" s="138"/>
      <c r="R504" s="138"/>
      <c r="S504" s="73"/>
      <c r="T504" s="73"/>
      <c r="U504" s="117"/>
      <c r="V504" s="59"/>
    </row>
    <row r="505" spans="1:22">
      <c r="A505" s="60"/>
      <c r="B505" s="68"/>
      <c r="C505" s="68"/>
      <c r="D505" s="68"/>
      <c r="E505" s="68"/>
      <c r="F505" s="68"/>
      <c r="G505" s="68"/>
      <c r="H505" s="68"/>
      <c r="I505" s="73"/>
      <c r="J505" s="73"/>
      <c r="K505" s="73"/>
      <c r="L505" s="74"/>
      <c r="M505" s="117"/>
      <c r="N505" s="59"/>
      <c r="O505" s="68"/>
      <c r="P505" s="138"/>
      <c r="Q505" s="138"/>
      <c r="R505" s="138"/>
      <c r="S505" s="73"/>
      <c r="T505" s="73"/>
      <c r="U505" s="117"/>
      <c r="V505" s="59"/>
    </row>
    <row r="506" spans="1:22">
      <c r="A506" s="60"/>
      <c r="B506" s="68"/>
      <c r="C506" s="68"/>
      <c r="D506" s="68"/>
      <c r="E506" s="68"/>
      <c r="F506" s="68"/>
      <c r="G506" s="68"/>
      <c r="H506" s="68"/>
      <c r="I506" s="73"/>
      <c r="J506" s="73"/>
      <c r="K506" s="73"/>
      <c r="L506" s="74"/>
      <c r="M506" s="117"/>
      <c r="N506" s="59"/>
      <c r="O506" s="68"/>
      <c r="P506" s="138"/>
      <c r="Q506" s="138"/>
      <c r="R506" s="138"/>
      <c r="S506" s="73"/>
      <c r="T506" s="73"/>
      <c r="U506" s="117"/>
      <c r="V506" s="59"/>
    </row>
    <row r="507" spans="1:22">
      <c r="A507" s="60"/>
      <c r="B507" s="68"/>
      <c r="C507" s="68"/>
      <c r="D507" s="68"/>
      <c r="E507" s="68"/>
      <c r="F507" s="68"/>
      <c r="G507" s="68"/>
      <c r="H507" s="68"/>
      <c r="I507" s="73"/>
      <c r="J507" s="73"/>
      <c r="K507" s="73"/>
      <c r="L507" s="74"/>
      <c r="M507" s="117"/>
      <c r="N507" s="59"/>
      <c r="O507" s="68"/>
      <c r="P507" s="138"/>
      <c r="Q507" s="138"/>
      <c r="R507" s="138"/>
      <c r="S507" s="73"/>
      <c r="T507" s="73"/>
      <c r="U507" s="117"/>
      <c r="V507" s="59"/>
    </row>
    <row r="508" spans="1:22">
      <c r="A508" s="60"/>
      <c r="B508" s="68"/>
      <c r="C508" s="68"/>
      <c r="D508" s="68"/>
      <c r="E508" s="68"/>
      <c r="F508" s="68"/>
      <c r="G508" s="68"/>
      <c r="H508" s="68"/>
      <c r="I508" s="73"/>
      <c r="J508" s="73"/>
      <c r="K508" s="73"/>
      <c r="L508" s="74"/>
      <c r="M508" s="117"/>
      <c r="N508" s="59"/>
      <c r="O508" s="68"/>
      <c r="P508" s="138"/>
      <c r="Q508" s="138"/>
      <c r="R508" s="138"/>
      <c r="S508" s="73"/>
      <c r="T508" s="73"/>
      <c r="U508" s="117"/>
      <c r="V508" s="59"/>
    </row>
    <row r="509" spans="1:22">
      <c r="A509" s="60"/>
      <c r="B509" s="68"/>
      <c r="C509" s="68"/>
      <c r="D509" s="68"/>
      <c r="E509" s="68"/>
      <c r="F509" s="68"/>
      <c r="G509" s="68"/>
      <c r="H509" s="68"/>
      <c r="I509" s="73"/>
      <c r="J509" s="73"/>
      <c r="K509" s="73"/>
      <c r="L509" s="74"/>
      <c r="M509" s="117"/>
      <c r="N509" s="59"/>
      <c r="O509" s="68"/>
      <c r="P509" s="138"/>
      <c r="Q509" s="138"/>
      <c r="R509" s="138"/>
      <c r="S509" s="73"/>
      <c r="T509" s="73"/>
      <c r="U509" s="117"/>
      <c r="V509" s="59"/>
    </row>
    <row r="510" spans="1:22">
      <c r="A510" s="60"/>
      <c r="B510" s="68"/>
      <c r="C510" s="68"/>
      <c r="D510" s="68"/>
      <c r="E510" s="68"/>
      <c r="F510" s="68"/>
      <c r="G510" s="68"/>
      <c r="H510" s="68"/>
      <c r="I510" s="73"/>
      <c r="J510" s="73"/>
      <c r="K510" s="73"/>
      <c r="L510" s="74"/>
      <c r="M510" s="117"/>
      <c r="N510" s="59"/>
      <c r="O510" s="68"/>
      <c r="P510" s="138"/>
      <c r="Q510" s="138"/>
      <c r="R510" s="138"/>
      <c r="S510" s="73"/>
      <c r="T510" s="73"/>
      <c r="U510" s="117"/>
      <c r="V510" s="59"/>
    </row>
    <row r="511" spans="1:22">
      <c r="A511" s="60"/>
      <c r="B511" s="68"/>
      <c r="C511" s="68"/>
      <c r="D511" s="68"/>
      <c r="E511" s="68"/>
      <c r="F511" s="68"/>
      <c r="G511" s="68"/>
      <c r="H511" s="68"/>
      <c r="I511" s="73"/>
      <c r="J511" s="73"/>
      <c r="K511" s="73"/>
      <c r="L511" s="74"/>
      <c r="M511" s="117"/>
      <c r="N511" s="59"/>
      <c r="O511" s="68"/>
      <c r="P511" s="138"/>
      <c r="Q511" s="138"/>
      <c r="R511" s="138"/>
      <c r="S511" s="73"/>
      <c r="T511" s="73"/>
      <c r="U511" s="117"/>
      <c r="V511" s="59"/>
    </row>
    <row r="512" spans="1:22">
      <c r="A512" s="60"/>
      <c r="B512" s="68"/>
      <c r="C512" s="68"/>
      <c r="D512" s="68"/>
      <c r="E512" s="68"/>
      <c r="F512" s="68"/>
      <c r="G512" s="68"/>
      <c r="H512" s="68"/>
      <c r="I512" s="73"/>
      <c r="J512" s="73"/>
      <c r="K512" s="73"/>
      <c r="L512" s="74"/>
      <c r="M512" s="117"/>
      <c r="N512" s="59"/>
      <c r="O512" s="68"/>
      <c r="P512" s="138"/>
      <c r="Q512" s="138"/>
      <c r="R512" s="138"/>
      <c r="S512" s="73"/>
      <c r="T512" s="73"/>
      <c r="U512" s="117"/>
      <c r="V512" s="59"/>
    </row>
    <row r="513" spans="1:22">
      <c r="A513" s="60"/>
      <c r="B513" s="68"/>
      <c r="C513" s="68"/>
      <c r="D513" s="68"/>
      <c r="E513" s="68"/>
      <c r="F513" s="68"/>
      <c r="G513" s="68"/>
      <c r="H513" s="68"/>
      <c r="I513" s="73"/>
      <c r="J513" s="73"/>
      <c r="K513" s="73"/>
      <c r="L513" s="74"/>
      <c r="M513" s="117"/>
      <c r="N513" s="59"/>
      <c r="O513" s="68"/>
      <c r="P513" s="138"/>
      <c r="Q513" s="138"/>
      <c r="R513" s="138"/>
      <c r="S513" s="73"/>
      <c r="T513" s="73"/>
      <c r="U513" s="117"/>
      <c r="V513" s="59"/>
    </row>
    <row r="514" spans="1:22">
      <c r="A514" s="60"/>
      <c r="B514" s="68"/>
      <c r="C514" s="68"/>
      <c r="D514" s="68"/>
      <c r="E514" s="68"/>
      <c r="F514" s="68"/>
      <c r="G514" s="68"/>
      <c r="H514" s="68"/>
      <c r="I514" s="73"/>
      <c r="J514" s="73"/>
      <c r="K514" s="73"/>
      <c r="L514" s="74"/>
      <c r="M514" s="117"/>
      <c r="N514" s="59"/>
      <c r="O514" s="68"/>
      <c r="P514" s="138"/>
      <c r="Q514" s="138"/>
      <c r="R514" s="138"/>
      <c r="S514" s="73"/>
      <c r="T514" s="73"/>
      <c r="U514" s="117"/>
      <c r="V514" s="59"/>
    </row>
    <row r="515" spans="1:22">
      <c r="A515" s="60"/>
      <c r="B515" s="68"/>
      <c r="C515" s="68"/>
      <c r="D515" s="68"/>
      <c r="E515" s="68"/>
      <c r="F515" s="68"/>
      <c r="G515" s="68"/>
      <c r="H515" s="68"/>
      <c r="I515" s="73"/>
      <c r="J515" s="73"/>
      <c r="K515" s="73"/>
      <c r="L515" s="74"/>
      <c r="M515" s="117"/>
      <c r="N515" s="59"/>
      <c r="O515" s="68"/>
      <c r="P515" s="138"/>
      <c r="Q515" s="138"/>
      <c r="R515" s="138"/>
      <c r="S515" s="73"/>
      <c r="T515" s="73"/>
      <c r="U515" s="117"/>
      <c r="V515" s="59"/>
    </row>
    <row r="516" spans="1:22">
      <c r="A516" s="60"/>
      <c r="B516" s="68"/>
      <c r="C516" s="68"/>
      <c r="D516" s="68"/>
      <c r="E516" s="68"/>
      <c r="F516" s="68"/>
      <c r="G516" s="68"/>
      <c r="H516" s="68"/>
      <c r="I516" s="73"/>
      <c r="J516" s="73"/>
      <c r="K516" s="73"/>
      <c r="L516" s="74"/>
      <c r="M516" s="117"/>
      <c r="N516" s="59"/>
      <c r="O516" s="68"/>
      <c r="P516" s="138"/>
      <c r="Q516" s="138"/>
      <c r="R516" s="138"/>
      <c r="S516" s="73"/>
      <c r="T516" s="73"/>
      <c r="U516" s="117"/>
      <c r="V516" s="59"/>
    </row>
    <row r="517" spans="1:22">
      <c r="A517" s="60"/>
      <c r="B517" s="68"/>
      <c r="C517" s="68"/>
      <c r="D517" s="68"/>
      <c r="E517" s="68"/>
      <c r="F517" s="68"/>
      <c r="G517" s="68"/>
      <c r="H517" s="68"/>
      <c r="I517" s="73"/>
      <c r="J517" s="73"/>
      <c r="K517" s="73"/>
      <c r="L517" s="74"/>
      <c r="M517" s="117"/>
      <c r="N517" s="59"/>
      <c r="O517" s="68"/>
      <c r="P517" s="138"/>
      <c r="Q517" s="138"/>
      <c r="R517" s="138"/>
      <c r="S517" s="73"/>
      <c r="T517" s="73"/>
      <c r="U517" s="117"/>
      <c r="V517" s="59"/>
    </row>
    <row r="518" spans="1:22">
      <c r="A518" s="60"/>
      <c r="B518" s="68"/>
      <c r="C518" s="68"/>
      <c r="D518" s="68"/>
      <c r="E518" s="68"/>
      <c r="F518" s="68"/>
      <c r="G518" s="68"/>
      <c r="H518" s="68"/>
      <c r="I518" s="73"/>
      <c r="J518" s="73"/>
      <c r="K518" s="73"/>
      <c r="L518" s="74"/>
      <c r="M518" s="117"/>
      <c r="N518" s="59"/>
      <c r="O518" s="68"/>
      <c r="P518" s="138"/>
      <c r="Q518" s="138"/>
      <c r="R518" s="138"/>
      <c r="S518" s="73"/>
      <c r="T518" s="73"/>
      <c r="U518" s="117"/>
      <c r="V518" s="59"/>
    </row>
    <row r="519" spans="1:22">
      <c r="A519" s="60"/>
      <c r="B519" s="68"/>
      <c r="C519" s="68"/>
      <c r="D519" s="68"/>
      <c r="E519" s="68"/>
      <c r="F519" s="68"/>
      <c r="G519" s="68"/>
      <c r="H519" s="68"/>
      <c r="I519" s="73"/>
      <c r="J519" s="73"/>
      <c r="K519" s="73"/>
      <c r="L519" s="74"/>
      <c r="M519" s="70"/>
      <c r="N519" s="68"/>
      <c r="O519" s="87"/>
      <c r="P519" s="124"/>
      <c r="Q519" s="124"/>
      <c r="R519" s="124"/>
      <c r="S519" s="73"/>
      <c r="T519" s="73"/>
      <c r="U519" s="70"/>
      <c r="V519" s="68"/>
    </row>
    <row r="520" spans="1:22">
      <c r="A520" s="60"/>
      <c r="B520" s="68"/>
      <c r="C520" s="68"/>
      <c r="D520" s="68"/>
      <c r="E520" s="68"/>
      <c r="F520" s="68"/>
      <c r="G520" s="68"/>
      <c r="H520" s="68"/>
      <c r="I520" s="73"/>
      <c r="J520" s="73"/>
      <c r="K520" s="73"/>
      <c r="L520" s="74"/>
      <c r="M520" s="117"/>
      <c r="N520" s="59"/>
      <c r="O520" s="87"/>
      <c r="P520" s="138"/>
      <c r="Q520" s="138"/>
      <c r="R520" s="138"/>
      <c r="S520" s="73"/>
      <c r="T520" s="73"/>
      <c r="U520" s="117"/>
      <c r="V520" s="59"/>
    </row>
    <row r="521" spans="1:22">
      <c r="A521" s="60"/>
      <c r="B521" s="68"/>
      <c r="C521" s="68"/>
      <c r="D521" s="68"/>
      <c r="E521" s="68"/>
      <c r="F521" s="68"/>
      <c r="G521" s="68"/>
      <c r="H521" s="68"/>
      <c r="I521" s="73"/>
      <c r="J521" s="73"/>
      <c r="K521" s="73"/>
      <c r="L521" s="74"/>
      <c r="M521" s="117"/>
      <c r="N521" s="59"/>
      <c r="O521" s="87"/>
      <c r="P521" s="138"/>
      <c r="Q521" s="138"/>
      <c r="R521" s="138"/>
      <c r="S521" s="73"/>
      <c r="T521" s="73"/>
      <c r="U521" s="117"/>
      <c r="V521" s="59"/>
    </row>
    <row r="522" spans="1:22">
      <c r="A522" s="60"/>
      <c r="B522" s="68"/>
      <c r="C522" s="68"/>
      <c r="D522" s="68"/>
      <c r="E522" s="68"/>
      <c r="F522" s="68"/>
      <c r="G522" s="68"/>
      <c r="H522" s="68"/>
      <c r="I522" s="73"/>
      <c r="J522" s="73"/>
      <c r="K522" s="73"/>
      <c r="L522" s="74"/>
      <c r="M522" s="117"/>
      <c r="N522" s="59"/>
      <c r="O522" s="87"/>
      <c r="P522" s="138"/>
      <c r="Q522" s="138"/>
      <c r="R522" s="138"/>
      <c r="S522" s="73"/>
      <c r="T522" s="73"/>
      <c r="U522" s="117"/>
      <c r="V522" s="59"/>
    </row>
    <row r="523" spans="1:22">
      <c r="A523" s="60"/>
      <c r="B523" s="68"/>
      <c r="C523" s="68"/>
      <c r="D523" s="68"/>
      <c r="E523" s="68"/>
      <c r="F523" s="68"/>
      <c r="G523" s="68"/>
      <c r="H523" s="68"/>
      <c r="I523" s="73"/>
      <c r="J523" s="73"/>
      <c r="K523" s="73"/>
      <c r="L523" s="74"/>
      <c r="M523" s="117"/>
      <c r="N523" s="59"/>
      <c r="O523" s="87"/>
      <c r="P523" s="138"/>
      <c r="Q523" s="138"/>
      <c r="R523" s="138"/>
      <c r="S523" s="73"/>
      <c r="T523" s="73"/>
      <c r="U523" s="117"/>
      <c r="V523" s="59"/>
    </row>
    <row r="524" spans="1:22">
      <c r="A524" s="60"/>
      <c r="B524" s="68"/>
      <c r="C524" s="68"/>
      <c r="D524" s="68"/>
      <c r="E524" s="68"/>
      <c r="F524" s="68"/>
      <c r="G524" s="68"/>
      <c r="H524" s="68"/>
      <c r="I524" s="73"/>
      <c r="J524" s="73"/>
      <c r="K524" s="73"/>
      <c r="L524" s="74"/>
      <c r="M524" s="117"/>
      <c r="N524" s="59"/>
      <c r="O524" s="87"/>
      <c r="P524" s="138"/>
      <c r="Q524" s="138"/>
      <c r="R524" s="138"/>
      <c r="S524" s="73"/>
      <c r="T524" s="73"/>
      <c r="U524" s="117"/>
      <c r="V524" s="59"/>
    </row>
    <row r="525" spans="1:22">
      <c r="A525" s="60"/>
      <c r="B525" s="68"/>
      <c r="C525" s="68"/>
      <c r="D525" s="68"/>
      <c r="E525" s="68"/>
      <c r="F525" s="68"/>
      <c r="G525" s="68"/>
      <c r="H525" s="68"/>
      <c r="I525" s="73"/>
      <c r="J525" s="73"/>
      <c r="K525" s="73"/>
      <c r="L525" s="74"/>
      <c r="M525" s="117"/>
      <c r="N525" s="59"/>
      <c r="O525" s="87"/>
      <c r="P525" s="138"/>
      <c r="Q525" s="138"/>
      <c r="R525" s="138"/>
      <c r="S525" s="73"/>
      <c r="T525" s="73"/>
      <c r="U525" s="117"/>
      <c r="V525" s="59"/>
    </row>
    <row r="526" spans="1:22">
      <c r="A526" s="60"/>
      <c r="B526" s="68"/>
      <c r="C526" s="68"/>
      <c r="D526" s="68"/>
      <c r="E526" s="68"/>
      <c r="F526" s="68"/>
      <c r="G526" s="68"/>
      <c r="H526" s="68"/>
      <c r="I526" s="73"/>
      <c r="J526" s="73"/>
      <c r="K526" s="73"/>
      <c r="L526" s="74"/>
      <c r="M526" s="117"/>
      <c r="N526" s="59"/>
      <c r="O526" s="87"/>
      <c r="P526" s="138"/>
      <c r="Q526" s="138"/>
      <c r="R526" s="138"/>
      <c r="S526" s="73"/>
      <c r="T526" s="73"/>
      <c r="U526" s="117"/>
      <c r="V526" s="59"/>
    </row>
    <row r="527" spans="1:22">
      <c r="A527" s="60"/>
      <c r="B527" s="68"/>
      <c r="C527" s="68"/>
      <c r="D527" s="68"/>
      <c r="E527" s="68"/>
      <c r="F527" s="68"/>
      <c r="G527" s="68"/>
      <c r="H527" s="68"/>
      <c r="I527" s="73"/>
      <c r="J527" s="73"/>
      <c r="K527" s="73"/>
      <c r="L527" s="74"/>
      <c r="M527" s="117"/>
      <c r="N527" s="59"/>
      <c r="O527" s="87"/>
      <c r="P527" s="138"/>
      <c r="Q527" s="138"/>
      <c r="R527" s="138"/>
      <c r="S527" s="73"/>
      <c r="T527" s="73"/>
      <c r="U527" s="117"/>
      <c r="V527" s="59"/>
    </row>
    <row r="528" spans="1:22">
      <c r="A528" s="60"/>
      <c r="B528" s="68"/>
      <c r="C528" s="68"/>
      <c r="D528" s="68"/>
      <c r="E528" s="68"/>
      <c r="F528" s="68"/>
      <c r="G528" s="68"/>
      <c r="H528" s="68"/>
      <c r="I528" s="73"/>
      <c r="J528" s="73"/>
      <c r="K528" s="73"/>
      <c r="L528" s="74"/>
      <c r="M528" s="117"/>
      <c r="N528" s="59"/>
      <c r="O528" s="87"/>
      <c r="P528" s="138"/>
      <c r="Q528" s="138"/>
      <c r="R528" s="138"/>
      <c r="S528" s="73"/>
      <c r="T528" s="73"/>
      <c r="U528" s="117"/>
      <c r="V528" s="59"/>
    </row>
    <row r="529" spans="1:22">
      <c r="A529" s="60"/>
      <c r="B529" s="68"/>
      <c r="C529" s="68"/>
      <c r="D529" s="68"/>
      <c r="E529" s="68"/>
      <c r="F529" s="68"/>
      <c r="G529" s="68"/>
      <c r="H529" s="68"/>
      <c r="I529" s="73"/>
      <c r="J529" s="73"/>
      <c r="K529" s="73"/>
      <c r="L529" s="74"/>
      <c r="M529" s="117"/>
      <c r="N529" s="59"/>
      <c r="O529" s="87"/>
      <c r="P529" s="138"/>
      <c r="Q529" s="138"/>
      <c r="R529" s="138"/>
      <c r="S529" s="73"/>
      <c r="T529" s="73"/>
      <c r="U529" s="117"/>
      <c r="V529" s="59"/>
    </row>
    <row r="530" spans="1:22">
      <c r="A530" s="60"/>
      <c r="B530" s="68"/>
      <c r="C530" s="68"/>
      <c r="D530" s="68"/>
      <c r="E530" s="68"/>
      <c r="F530" s="68"/>
      <c r="G530" s="68"/>
      <c r="H530" s="68"/>
      <c r="I530" s="73"/>
      <c r="J530" s="73"/>
      <c r="K530" s="73"/>
      <c r="L530" s="74"/>
      <c r="M530" s="117"/>
      <c r="N530" s="59"/>
      <c r="O530" s="87"/>
      <c r="P530" s="138"/>
      <c r="Q530" s="138"/>
      <c r="R530" s="138"/>
      <c r="S530" s="73"/>
      <c r="T530" s="73"/>
      <c r="U530" s="117"/>
      <c r="V530" s="59"/>
    </row>
    <row r="531" spans="1:22">
      <c r="A531" s="60"/>
      <c r="B531" s="68"/>
      <c r="C531" s="68"/>
      <c r="D531" s="68"/>
      <c r="E531" s="68"/>
      <c r="F531" s="68"/>
      <c r="G531" s="68"/>
      <c r="H531" s="68"/>
      <c r="I531" s="73"/>
      <c r="J531" s="73"/>
      <c r="K531" s="73"/>
      <c r="L531" s="74"/>
      <c r="M531" s="117"/>
      <c r="N531" s="59"/>
      <c r="O531" s="87"/>
      <c r="P531" s="138"/>
      <c r="Q531" s="138"/>
      <c r="R531" s="138"/>
      <c r="S531" s="73"/>
      <c r="T531" s="73"/>
      <c r="U531" s="117"/>
      <c r="V531" s="59"/>
    </row>
    <row r="532" spans="1:22">
      <c r="A532" s="60"/>
      <c r="B532" s="68"/>
      <c r="C532" s="68"/>
      <c r="D532" s="68"/>
      <c r="E532" s="68"/>
      <c r="F532" s="68"/>
      <c r="G532" s="68"/>
      <c r="H532" s="68"/>
      <c r="I532" s="73"/>
      <c r="J532" s="73"/>
      <c r="K532" s="73"/>
      <c r="L532" s="74"/>
      <c r="M532" s="117"/>
      <c r="N532" s="59"/>
      <c r="O532" s="87"/>
      <c r="P532" s="138"/>
      <c r="Q532" s="138"/>
      <c r="R532" s="138"/>
      <c r="S532" s="73"/>
      <c r="T532" s="73"/>
      <c r="U532" s="117"/>
      <c r="V532" s="59"/>
    </row>
    <row r="533" spans="1:22">
      <c r="A533" s="60"/>
      <c r="B533" s="68"/>
      <c r="C533" s="68"/>
      <c r="D533" s="68"/>
      <c r="E533" s="68"/>
      <c r="F533" s="68"/>
      <c r="G533" s="68"/>
      <c r="H533" s="68"/>
      <c r="I533" s="73"/>
      <c r="J533" s="73"/>
      <c r="K533" s="73"/>
      <c r="L533" s="74"/>
      <c r="M533" s="117"/>
      <c r="N533" s="59"/>
      <c r="O533" s="87"/>
      <c r="P533" s="138"/>
      <c r="Q533" s="138"/>
      <c r="R533" s="138"/>
      <c r="S533" s="73"/>
      <c r="T533" s="73"/>
      <c r="U533" s="117"/>
      <c r="V533" s="59"/>
    </row>
    <row r="534" spans="1:22">
      <c r="A534" s="60"/>
      <c r="B534" s="68"/>
      <c r="C534" s="68"/>
      <c r="D534" s="68"/>
      <c r="E534" s="68"/>
      <c r="F534" s="68"/>
      <c r="G534" s="68"/>
      <c r="H534" s="68"/>
      <c r="I534" s="73"/>
      <c r="J534" s="73"/>
      <c r="K534" s="73"/>
      <c r="L534" s="74"/>
      <c r="M534" s="117"/>
      <c r="N534" s="59"/>
      <c r="O534" s="87"/>
      <c r="P534" s="138"/>
      <c r="Q534" s="138"/>
      <c r="R534" s="138"/>
      <c r="S534" s="73"/>
      <c r="T534" s="73"/>
      <c r="U534" s="117"/>
      <c r="V534" s="59"/>
    </row>
    <row r="535" spans="1:22">
      <c r="A535" s="60"/>
      <c r="B535" s="68"/>
      <c r="C535" s="68"/>
      <c r="D535" s="68"/>
      <c r="E535" s="68"/>
      <c r="F535" s="68"/>
      <c r="G535" s="68"/>
      <c r="H535" s="68"/>
      <c r="I535" s="73"/>
      <c r="J535" s="73"/>
      <c r="K535" s="73"/>
      <c r="L535" s="74"/>
      <c r="M535" s="117"/>
      <c r="N535" s="59"/>
      <c r="O535" s="87"/>
      <c r="P535" s="138"/>
      <c r="Q535" s="138"/>
      <c r="R535" s="138"/>
      <c r="S535" s="73"/>
      <c r="T535" s="73"/>
      <c r="U535" s="117"/>
      <c r="V535" s="59"/>
    </row>
    <row r="536" spans="1:22">
      <c r="A536" s="60"/>
      <c r="B536" s="68"/>
      <c r="C536" s="68"/>
      <c r="D536" s="68"/>
      <c r="E536" s="68"/>
      <c r="F536" s="68"/>
      <c r="G536" s="68"/>
      <c r="H536" s="68"/>
      <c r="I536" s="73"/>
      <c r="J536" s="73"/>
      <c r="K536" s="73"/>
      <c r="L536" s="74"/>
      <c r="M536" s="117"/>
      <c r="N536" s="59"/>
      <c r="O536" s="87"/>
      <c r="P536" s="138"/>
      <c r="Q536" s="138"/>
      <c r="R536" s="138"/>
      <c r="S536" s="73"/>
      <c r="T536" s="73"/>
      <c r="U536" s="117"/>
      <c r="V536" s="59"/>
    </row>
    <row r="537" spans="1:22">
      <c r="A537" s="60"/>
      <c r="B537" s="68"/>
      <c r="C537" s="68"/>
      <c r="D537" s="68"/>
      <c r="E537" s="68"/>
      <c r="F537" s="68"/>
      <c r="G537" s="68"/>
      <c r="H537" s="68"/>
      <c r="I537" s="73"/>
      <c r="J537" s="73"/>
      <c r="K537" s="73"/>
      <c r="L537" s="74"/>
      <c r="M537" s="117"/>
      <c r="N537" s="59"/>
      <c r="O537" s="87"/>
      <c r="P537" s="138"/>
      <c r="Q537" s="138"/>
      <c r="R537" s="138"/>
      <c r="S537" s="73"/>
      <c r="T537" s="73"/>
      <c r="U537" s="117"/>
      <c r="V537" s="59"/>
    </row>
    <row r="538" spans="1:22">
      <c r="A538" s="60"/>
      <c r="B538" s="68"/>
      <c r="C538" s="68"/>
      <c r="D538" s="68"/>
      <c r="E538" s="68"/>
      <c r="F538" s="68"/>
      <c r="G538" s="68"/>
      <c r="H538" s="68"/>
      <c r="I538" s="73"/>
      <c r="J538" s="73"/>
      <c r="K538" s="73"/>
      <c r="L538" s="74"/>
      <c r="M538" s="117"/>
      <c r="N538" s="59"/>
      <c r="O538" s="87"/>
      <c r="P538" s="138"/>
      <c r="Q538" s="138"/>
      <c r="R538" s="138"/>
      <c r="S538" s="73"/>
      <c r="T538" s="73"/>
      <c r="U538" s="117"/>
      <c r="V538" s="59"/>
    </row>
    <row r="539" spans="1:22">
      <c r="A539" s="60"/>
      <c r="B539" s="68"/>
      <c r="C539" s="68"/>
      <c r="D539" s="68"/>
      <c r="E539" s="68"/>
      <c r="F539" s="68"/>
      <c r="G539" s="68"/>
      <c r="H539" s="68"/>
      <c r="I539" s="73"/>
      <c r="J539" s="73"/>
      <c r="K539" s="73"/>
      <c r="L539" s="74"/>
      <c r="M539" s="117"/>
      <c r="N539" s="59"/>
      <c r="O539" s="87"/>
      <c r="P539" s="138"/>
      <c r="Q539" s="138"/>
      <c r="R539" s="138"/>
      <c r="S539" s="73"/>
      <c r="T539" s="73"/>
      <c r="U539" s="117"/>
      <c r="V539" s="59"/>
    </row>
    <row r="540" spans="1:22">
      <c r="A540" s="60"/>
      <c r="B540" s="68"/>
      <c r="C540" s="68"/>
      <c r="D540" s="68"/>
      <c r="E540" s="68"/>
      <c r="F540" s="68"/>
      <c r="G540" s="68"/>
      <c r="H540" s="68"/>
      <c r="I540" s="73"/>
      <c r="J540" s="73"/>
      <c r="K540" s="73"/>
      <c r="L540" s="74"/>
      <c r="M540" s="117"/>
      <c r="N540" s="59"/>
      <c r="O540" s="87"/>
      <c r="P540" s="138"/>
      <c r="Q540" s="138"/>
      <c r="R540" s="138"/>
      <c r="S540" s="73"/>
      <c r="T540" s="73"/>
      <c r="U540" s="117"/>
      <c r="V540" s="59"/>
    </row>
    <row r="541" spans="1:22">
      <c r="A541" s="60"/>
      <c r="B541" s="68"/>
      <c r="C541" s="68"/>
      <c r="D541" s="68"/>
      <c r="E541" s="68"/>
      <c r="F541" s="68"/>
      <c r="G541" s="68"/>
      <c r="H541" s="68"/>
      <c r="I541" s="73"/>
      <c r="J541" s="73"/>
      <c r="K541" s="73"/>
      <c r="L541" s="74"/>
      <c r="M541" s="117"/>
      <c r="N541" s="59"/>
      <c r="O541" s="87"/>
      <c r="P541" s="138"/>
      <c r="Q541" s="138"/>
      <c r="R541" s="138"/>
      <c r="S541" s="73"/>
      <c r="T541" s="73"/>
      <c r="U541" s="117"/>
      <c r="V541" s="59"/>
    </row>
    <row r="542" spans="1:22">
      <c r="A542" s="60"/>
      <c r="B542" s="68"/>
      <c r="C542" s="68"/>
      <c r="D542" s="68"/>
      <c r="E542" s="68"/>
      <c r="F542" s="68"/>
      <c r="G542" s="68"/>
      <c r="H542" s="68"/>
      <c r="I542" s="73"/>
      <c r="J542" s="73"/>
      <c r="K542" s="73"/>
      <c r="L542" s="74"/>
      <c r="M542" s="117"/>
      <c r="N542" s="59"/>
      <c r="O542" s="87"/>
      <c r="P542" s="138"/>
      <c r="Q542" s="138"/>
      <c r="R542" s="138"/>
      <c r="S542" s="73"/>
      <c r="T542" s="73"/>
      <c r="U542" s="117"/>
      <c r="V542" s="59"/>
    </row>
    <row r="543" spans="1:22">
      <c r="A543" s="60"/>
      <c r="B543" s="68"/>
      <c r="C543" s="68"/>
      <c r="D543" s="68"/>
      <c r="E543" s="68"/>
      <c r="F543" s="68"/>
      <c r="G543" s="68"/>
      <c r="H543" s="68"/>
      <c r="I543" s="73"/>
      <c r="J543" s="73"/>
      <c r="K543" s="73"/>
      <c r="L543" s="74"/>
      <c r="M543" s="117"/>
      <c r="N543" s="59"/>
      <c r="O543" s="87"/>
      <c r="P543" s="138"/>
      <c r="Q543" s="138"/>
      <c r="R543" s="138"/>
      <c r="S543" s="73"/>
      <c r="T543" s="73"/>
      <c r="U543" s="117"/>
      <c r="V543" s="59"/>
    </row>
    <row r="544" spans="1:22">
      <c r="A544" s="60"/>
      <c r="B544" s="68"/>
      <c r="C544" s="68"/>
      <c r="D544" s="68"/>
      <c r="E544" s="68"/>
      <c r="F544" s="68"/>
      <c r="G544" s="68"/>
      <c r="H544" s="68"/>
      <c r="I544" s="73"/>
      <c r="J544" s="73"/>
      <c r="K544" s="73"/>
      <c r="L544" s="74"/>
      <c r="M544" s="117"/>
      <c r="N544" s="59"/>
      <c r="O544" s="87"/>
      <c r="P544" s="138"/>
      <c r="Q544" s="138"/>
      <c r="R544" s="138"/>
      <c r="S544" s="73"/>
      <c r="T544" s="73"/>
      <c r="U544" s="117"/>
      <c r="V544" s="59"/>
    </row>
    <row r="545" spans="1:22">
      <c r="A545" s="60"/>
      <c r="B545" s="68"/>
      <c r="C545" s="68"/>
      <c r="D545" s="68"/>
      <c r="E545" s="68"/>
      <c r="F545" s="68"/>
      <c r="G545" s="68"/>
      <c r="H545" s="68"/>
      <c r="I545" s="73"/>
      <c r="J545" s="73"/>
      <c r="K545" s="73"/>
      <c r="L545" s="74"/>
      <c r="M545" s="117"/>
      <c r="N545" s="59"/>
      <c r="O545" s="87"/>
      <c r="P545" s="138"/>
      <c r="Q545" s="138"/>
      <c r="R545" s="138"/>
      <c r="S545" s="73"/>
      <c r="T545" s="73"/>
      <c r="U545" s="117"/>
      <c r="V545" s="59"/>
    </row>
    <row r="546" spans="1:22">
      <c r="A546" s="60"/>
      <c r="B546" s="68"/>
      <c r="C546" s="68"/>
      <c r="D546" s="68"/>
      <c r="E546" s="68"/>
      <c r="F546" s="68"/>
      <c r="G546" s="68"/>
      <c r="H546" s="68"/>
      <c r="I546" s="73"/>
      <c r="J546" s="73"/>
      <c r="K546" s="73"/>
      <c r="L546" s="74"/>
      <c r="M546" s="117"/>
      <c r="N546" s="59"/>
      <c r="O546" s="87"/>
      <c r="P546" s="138"/>
      <c r="Q546" s="138"/>
      <c r="R546" s="138"/>
      <c r="S546" s="73"/>
      <c r="T546" s="73"/>
      <c r="U546" s="117"/>
      <c r="V546" s="59"/>
    </row>
    <row r="547" spans="1:22">
      <c r="A547" s="60"/>
      <c r="B547" s="68"/>
      <c r="C547" s="68"/>
      <c r="D547" s="68"/>
      <c r="E547" s="68"/>
      <c r="F547" s="68"/>
      <c r="G547" s="68"/>
      <c r="H547" s="68"/>
      <c r="I547" s="73"/>
      <c r="J547" s="73"/>
      <c r="K547" s="73"/>
      <c r="L547" s="74"/>
      <c r="M547" s="117"/>
      <c r="N547" s="59"/>
      <c r="O547" s="87"/>
      <c r="P547" s="138"/>
      <c r="Q547" s="138"/>
      <c r="R547" s="138"/>
      <c r="S547" s="73"/>
      <c r="T547" s="73"/>
      <c r="U547" s="117"/>
      <c r="V547" s="59"/>
    </row>
    <row r="548" spans="1:22">
      <c r="A548" s="60"/>
      <c r="B548" s="68"/>
      <c r="C548" s="68"/>
      <c r="D548" s="68"/>
      <c r="E548" s="68"/>
      <c r="F548" s="68"/>
      <c r="G548" s="68"/>
      <c r="H548" s="68"/>
      <c r="I548" s="73"/>
      <c r="J548" s="73"/>
      <c r="K548" s="73"/>
      <c r="L548" s="74"/>
      <c r="M548" s="117"/>
      <c r="N548" s="59"/>
      <c r="O548" s="87"/>
      <c r="P548" s="138"/>
      <c r="Q548" s="138"/>
      <c r="R548" s="138"/>
      <c r="S548" s="73"/>
      <c r="T548" s="73"/>
      <c r="U548" s="117"/>
      <c r="V548" s="59"/>
    </row>
    <row r="549" spans="1:22">
      <c r="A549" s="60"/>
      <c r="B549" s="68"/>
      <c r="C549" s="68"/>
      <c r="D549" s="68"/>
      <c r="E549" s="68"/>
      <c r="F549" s="68"/>
      <c r="G549" s="68"/>
      <c r="H549" s="68"/>
      <c r="I549" s="73"/>
      <c r="J549" s="73"/>
      <c r="K549" s="73"/>
      <c r="L549" s="74"/>
      <c r="M549" s="117"/>
      <c r="N549" s="59"/>
      <c r="O549" s="87"/>
      <c r="P549" s="138"/>
      <c r="Q549" s="138"/>
      <c r="R549" s="138"/>
      <c r="S549" s="73"/>
      <c r="T549" s="73"/>
      <c r="U549" s="117"/>
      <c r="V549" s="59"/>
    </row>
    <row r="550" spans="1:22">
      <c r="A550" s="60"/>
      <c r="B550" s="68"/>
      <c r="C550" s="68"/>
      <c r="D550" s="68"/>
      <c r="E550" s="68"/>
      <c r="F550" s="68"/>
      <c r="G550" s="68"/>
      <c r="H550" s="68"/>
      <c r="I550" s="73"/>
      <c r="J550" s="73"/>
      <c r="K550" s="73"/>
      <c r="L550" s="74"/>
      <c r="M550" s="117"/>
      <c r="N550" s="59"/>
      <c r="O550" s="87"/>
      <c r="P550" s="138"/>
      <c r="Q550" s="138"/>
      <c r="R550" s="138"/>
      <c r="S550" s="73"/>
      <c r="T550" s="73"/>
      <c r="U550" s="117"/>
      <c r="V550" s="59"/>
    </row>
    <row r="551" spans="1:22">
      <c r="A551" s="60"/>
      <c r="B551" s="68"/>
      <c r="C551" s="68"/>
      <c r="D551" s="68"/>
      <c r="E551" s="68"/>
      <c r="F551" s="68"/>
      <c r="G551" s="68"/>
      <c r="H551" s="68"/>
      <c r="I551" s="73"/>
      <c r="J551" s="73"/>
      <c r="K551" s="73"/>
      <c r="L551" s="74"/>
      <c r="M551" s="117"/>
      <c r="N551" s="59"/>
      <c r="O551" s="87"/>
      <c r="P551" s="138"/>
      <c r="Q551" s="138"/>
      <c r="R551" s="138"/>
      <c r="S551" s="73"/>
      <c r="T551" s="73"/>
      <c r="U551" s="117"/>
      <c r="V551" s="59"/>
    </row>
    <row r="552" spans="1:22">
      <c r="A552" s="60"/>
      <c r="B552" s="68"/>
      <c r="C552" s="68"/>
      <c r="D552" s="68"/>
      <c r="E552" s="68"/>
      <c r="F552" s="68"/>
      <c r="G552" s="68"/>
      <c r="H552" s="68"/>
      <c r="I552" s="73"/>
      <c r="J552" s="73"/>
      <c r="K552" s="73"/>
      <c r="L552" s="74"/>
      <c r="M552" s="117"/>
      <c r="N552" s="59"/>
      <c r="O552" s="87"/>
      <c r="P552" s="138"/>
      <c r="Q552" s="138"/>
      <c r="R552" s="138"/>
      <c r="S552" s="73"/>
      <c r="T552" s="73"/>
      <c r="U552" s="117"/>
      <c r="V552" s="59"/>
    </row>
    <row r="553" spans="1:22">
      <c r="A553" s="60"/>
      <c r="B553" s="68"/>
      <c r="C553" s="68"/>
      <c r="D553" s="68"/>
      <c r="E553" s="68"/>
      <c r="F553" s="68"/>
      <c r="G553" s="68"/>
      <c r="H553" s="68"/>
      <c r="I553" s="73"/>
      <c r="J553" s="73"/>
      <c r="K553" s="73"/>
      <c r="L553" s="74"/>
      <c r="M553" s="117"/>
      <c r="N553" s="59"/>
      <c r="O553" s="87"/>
      <c r="P553" s="138"/>
      <c r="Q553" s="138"/>
      <c r="R553" s="138"/>
      <c r="S553" s="73"/>
      <c r="T553" s="73"/>
      <c r="U553" s="117"/>
      <c r="V553" s="59"/>
    </row>
    <row r="554" spans="1:22">
      <c r="A554" s="60"/>
      <c r="B554" s="68"/>
      <c r="C554" s="68"/>
      <c r="D554" s="68"/>
      <c r="E554" s="68"/>
      <c r="F554" s="68"/>
      <c r="G554" s="68"/>
      <c r="H554" s="68"/>
      <c r="I554" s="73"/>
      <c r="J554" s="73"/>
      <c r="K554" s="73"/>
      <c r="L554" s="74"/>
      <c r="M554" s="117"/>
      <c r="N554" s="59"/>
      <c r="O554" s="87"/>
      <c r="P554" s="138"/>
      <c r="Q554" s="138"/>
      <c r="R554" s="138"/>
      <c r="S554" s="73"/>
      <c r="T554" s="73"/>
      <c r="U554" s="117"/>
      <c r="V554" s="59"/>
    </row>
    <row r="555" spans="1:22">
      <c r="A555" s="60"/>
      <c r="B555" s="68"/>
      <c r="C555" s="68"/>
      <c r="D555" s="68"/>
      <c r="E555" s="68"/>
      <c r="F555" s="68"/>
      <c r="G555" s="68"/>
      <c r="H555" s="68"/>
      <c r="I555" s="73"/>
      <c r="J555" s="73"/>
      <c r="K555" s="73"/>
      <c r="L555" s="74"/>
      <c r="M555" s="117"/>
      <c r="N555" s="59"/>
      <c r="O555" s="87"/>
      <c r="P555" s="138"/>
      <c r="Q555" s="138"/>
      <c r="R555" s="138"/>
      <c r="S555" s="73"/>
      <c r="T555" s="73"/>
      <c r="U555" s="117"/>
      <c r="V555" s="59"/>
    </row>
    <row r="556" spans="1:22">
      <c r="A556" s="60"/>
      <c r="B556" s="68"/>
      <c r="C556" s="68"/>
      <c r="D556" s="68"/>
      <c r="E556" s="68"/>
      <c r="F556" s="68"/>
      <c r="G556" s="68"/>
      <c r="H556" s="68"/>
      <c r="I556" s="73"/>
      <c r="J556" s="73"/>
      <c r="K556" s="73"/>
      <c r="L556" s="74"/>
      <c r="M556" s="117"/>
      <c r="N556" s="59"/>
      <c r="O556" s="87"/>
      <c r="P556" s="138"/>
      <c r="Q556" s="138"/>
      <c r="R556" s="138"/>
      <c r="S556" s="73"/>
      <c r="T556" s="73"/>
      <c r="U556" s="117"/>
      <c r="V556" s="59"/>
    </row>
    <row r="557" spans="1:22">
      <c r="A557" s="60"/>
      <c r="B557" s="68"/>
      <c r="C557" s="68"/>
      <c r="D557" s="68"/>
      <c r="E557" s="68"/>
      <c r="F557" s="68"/>
      <c r="G557" s="68"/>
      <c r="H557" s="68"/>
      <c r="I557" s="73"/>
      <c r="J557" s="73"/>
      <c r="K557" s="73"/>
      <c r="L557" s="74"/>
      <c r="M557" s="117"/>
      <c r="N557" s="59"/>
      <c r="O557" s="87"/>
      <c r="P557" s="138"/>
      <c r="Q557" s="138"/>
      <c r="R557" s="138"/>
      <c r="S557" s="73"/>
      <c r="T557" s="73"/>
      <c r="U557" s="117"/>
      <c r="V557" s="59"/>
    </row>
    <row r="558" spans="1:22">
      <c r="A558" s="60"/>
      <c r="B558" s="68"/>
      <c r="C558" s="68"/>
      <c r="D558" s="68"/>
      <c r="E558" s="68"/>
      <c r="F558" s="68"/>
      <c r="G558" s="68"/>
      <c r="H558" s="68"/>
      <c r="I558" s="73"/>
      <c r="J558" s="73"/>
      <c r="K558" s="73"/>
      <c r="L558" s="74"/>
      <c r="M558" s="117"/>
      <c r="N558" s="59"/>
      <c r="O558" s="87"/>
      <c r="P558" s="138"/>
      <c r="Q558" s="138"/>
      <c r="R558" s="138"/>
      <c r="S558" s="73"/>
      <c r="T558" s="73"/>
      <c r="U558" s="117"/>
      <c r="V558" s="59"/>
    </row>
    <row r="559" spans="1:22">
      <c r="A559" s="60"/>
      <c r="B559" s="68"/>
      <c r="C559" s="68"/>
      <c r="D559" s="68"/>
      <c r="E559" s="68"/>
      <c r="F559" s="68"/>
      <c r="G559" s="68"/>
      <c r="H559" s="68"/>
      <c r="I559" s="73"/>
      <c r="J559" s="73"/>
      <c r="K559" s="73"/>
      <c r="L559" s="74"/>
      <c r="M559" s="117"/>
      <c r="N559" s="59"/>
      <c r="O559" s="87"/>
      <c r="P559" s="138"/>
      <c r="Q559" s="138"/>
      <c r="R559" s="138"/>
      <c r="S559" s="73"/>
      <c r="T559" s="73"/>
      <c r="U559" s="117"/>
      <c r="V559" s="59"/>
    </row>
    <row r="560" spans="1:22">
      <c r="A560" s="60"/>
      <c r="B560" s="68"/>
      <c r="C560" s="68"/>
      <c r="D560" s="68"/>
      <c r="E560" s="68"/>
      <c r="F560" s="68"/>
      <c r="G560" s="68"/>
      <c r="H560" s="68"/>
      <c r="I560" s="73"/>
      <c r="J560" s="73"/>
      <c r="K560" s="73"/>
      <c r="L560" s="74"/>
      <c r="M560" s="117"/>
      <c r="N560" s="59"/>
      <c r="O560" s="87"/>
      <c r="P560" s="138"/>
      <c r="Q560" s="138"/>
      <c r="R560" s="138"/>
      <c r="S560" s="73"/>
      <c r="T560" s="73"/>
      <c r="U560" s="117"/>
      <c r="V560" s="59"/>
    </row>
    <row r="561" spans="1:22">
      <c r="A561" s="60"/>
      <c r="B561" s="68"/>
      <c r="C561" s="68"/>
      <c r="D561" s="68"/>
      <c r="E561" s="68"/>
      <c r="F561" s="68"/>
      <c r="G561" s="68"/>
      <c r="H561" s="68"/>
      <c r="I561" s="73"/>
      <c r="J561" s="73"/>
      <c r="K561" s="73"/>
      <c r="L561" s="74"/>
      <c r="M561" s="117"/>
      <c r="N561" s="59"/>
      <c r="O561" s="87"/>
      <c r="P561" s="138"/>
      <c r="Q561" s="138"/>
      <c r="R561" s="138"/>
      <c r="S561" s="73"/>
      <c r="T561" s="73"/>
      <c r="U561" s="117"/>
      <c r="V561" s="59"/>
    </row>
    <row r="562" spans="1:22">
      <c r="A562" s="60"/>
      <c r="B562" s="68"/>
      <c r="C562" s="68"/>
      <c r="D562" s="68"/>
      <c r="E562" s="68"/>
      <c r="F562" s="68"/>
      <c r="G562" s="68"/>
      <c r="H562" s="68"/>
      <c r="I562" s="73"/>
      <c r="J562" s="73"/>
      <c r="K562" s="73"/>
      <c r="L562" s="74"/>
      <c r="M562" s="117"/>
      <c r="N562" s="59"/>
      <c r="O562" s="87"/>
      <c r="P562" s="138"/>
      <c r="Q562" s="138"/>
      <c r="R562" s="138"/>
      <c r="S562" s="73"/>
      <c r="T562" s="73"/>
      <c r="U562" s="117"/>
      <c r="V562" s="59"/>
    </row>
    <row r="563" spans="1:22">
      <c r="A563" s="60"/>
      <c r="B563" s="68"/>
      <c r="C563" s="68"/>
      <c r="D563" s="68"/>
      <c r="E563" s="68"/>
      <c r="F563" s="68"/>
      <c r="G563" s="68"/>
      <c r="H563" s="68"/>
      <c r="I563" s="73"/>
      <c r="J563" s="73"/>
      <c r="K563" s="73"/>
      <c r="L563" s="74"/>
      <c r="M563" s="117"/>
      <c r="N563" s="59"/>
      <c r="O563" s="87"/>
      <c r="P563" s="138"/>
      <c r="Q563" s="138"/>
      <c r="R563" s="138"/>
      <c r="S563" s="73"/>
      <c r="T563" s="73"/>
      <c r="U563" s="117"/>
      <c r="V563" s="59"/>
    </row>
    <row r="564" spans="1:22">
      <c r="A564" s="60"/>
      <c r="B564" s="68"/>
      <c r="C564" s="68"/>
      <c r="D564" s="68"/>
      <c r="E564" s="68"/>
      <c r="F564" s="68"/>
      <c r="G564" s="68"/>
      <c r="H564" s="68"/>
      <c r="I564" s="73"/>
      <c r="J564" s="73"/>
      <c r="K564" s="73"/>
      <c r="L564" s="74"/>
      <c r="M564" s="117"/>
      <c r="N564" s="59"/>
      <c r="O564" s="87"/>
      <c r="P564" s="138"/>
      <c r="Q564" s="138"/>
      <c r="R564" s="138"/>
      <c r="S564" s="73"/>
      <c r="T564" s="73"/>
      <c r="U564" s="117"/>
      <c r="V564" s="59"/>
    </row>
    <row r="565" spans="1:22">
      <c r="A565" s="60"/>
      <c r="B565" s="68"/>
      <c r="C565" s="68"/>
      <c r="D565" s="68"/>
      <c r="E565" s="68"/>
      <c r="F565" s="68"/>
      <c r="G565" s="68"/>
      <c r="H565" s="68"/>
      <c r="I565" s="73"/>
      <c r="J565" s="73"/>
      <c r="K565" s="73"/>
      <c r="L565" s="74"/>
      <c r="M565" s="117"/>
      <c r="N565" s="59"/>
      <c r="O565" s="87"/>
      <c r="P565" s="138"/>
      <c r="Q565" s="138"/>
      <c r="R565" s="138"/>
      <c r="S565" s="73"/>
      <c r="T565" s="73"/>
      <c r="U565" s="117"/>
      <c r="V565" s="59"/>
    </row>
    <row r="566" spans="1:22">
      <c r="A566" s="60"/>
      <c r="B566" s="68"/>
      <c r="C566" s="68"/>
      <c r="D566" s="68"/>
      <c r="E566" s="68"/>
      <c r="F566" s="68"/>
      <c r="G566" s="68"/>
      <c r="H566" s="68"/>
      <c r="I566" s="73"/>
      <c r="J566" s="73"/>
      <c r="K566" s="73"/>
      <c r="L566" s="74"/>
      <c r="M566" s="117"/>
      <c r="N566" s="59"/>
      <c r="O566" s="87"/>
      <c r="P566" s="138"/>
      <c r="Q566" s="138"/>
      <c r="R566" s="138"/>
      <c r="S566" s="73"/>
      <c r="T566" s="73"/>
      <c r="U566" s="117"/>
      <c r="V566" s="59"/>
    </row>
    <row r="567" spans="1:22">
      <c r="A567" s="60"/>
      <c r="B567" s="68"/>
      <c r="C567" s="68"/>
      <c r="D567" s="68"/>
      <c r="E567" s="68"/>
      <c r="F567" s="68"/>
      <c r="G567" s="68"/>
      <c r="H567" s="68"/>
      <c r="I567" s="73"/>
      <c r="J567" s="73"/>
      <c r="K567" s="73"/>
      <c r="L567" s="74"/>
      <c r="M567" s="117"/>
      <c r="N567" s="59"/>
      <c r="O567" s="87"/>
      <c r="P567" s="138"/>
      <c r="Q567" s="138"/>
      <c r="R567" s="138"/>
      <c r="S567" s="73"/>
      <c r="T567" s="73"/>
      <c r="U567" s="117"/>
      <c r="V567" s="59"/>
    </row>
    <row r="568" spans="1:22">
      <c r="A568" s="60"/>
      <c r="B568" s="68"/>
      <c r="C568" s="68"/>
      <c r="D568" s="68"/>
      <c r="E568" s="68"/>
      <c r="F568" s="68"/>
      <c r="G568" s="68"/>
      <c r="H568" s="68"/>
      <c r="I568" s="73"/>
      <c r="J568" s="73"/>
      <c r="K568" s="73"/>
      <c r="L568" s="74"/>
      <c r="M568" s="117"/>
      <c r="N568" s="59"/>
      <c r="O568" s="87"/>
      <c r="P568" s="138"/>
      <c r="Q568" s="138"/>
      <c r="R568" s="138"/>
      <c r="S568" s="73"/>
      <c r="T568" s="73"/>
      <c r="U568" s="117"/>
      <c r="V568" s="59"/>
    </row>
    <row r="569" spans="1:22">
      <c r="A569" s="60"/>
      <c r="B569" s="68"/>
      <c r="C569" s="68"/>
      <c r="D569" s="68"/>
      <c r="E569" s="68"/>
      <c r="F569" s="68"/>
      <c r="G569" s="68"/>
      <c r="H569" s="68"/>
      <c r="I569" s="73"/>
      <c r="J569" s="73"/>
      <c r="K569" s="73"/>
      <c r="L569" s="74"/>
      <c r="M569" s="117"/>
      <c r="N569" s="59"/>
      <c r="O569" s="87"/>
      <c r="P569" s="138"/>
      <c r="Q569" s="138"/>
      <c r="R569" s="138"/>
      <c r="S569" s="73"/>
      <c r="T569" s="73"/>
      <c r="U569" s="117"/>
      <c r="V569" s="59"/>
    </row>
    <row r="570" spans="1:22">
      <c r="A570" s="60"/>
      <c r="B570" s="68"/>
      <c r="C570" s="68"/>
      <c r="D570" s="68"/>
      <c r="E570" s="68"/>
      <c r="F570" s="68"/>
      <c r="G570" s="68"/>
      <c r="H570" s="68"/>
      <c r="I570" s="73"/>
      <c r="J570" s="73"/>
      <c r="K570" s="73"/>
      <c r="L570" s="74"/>
      <c r="M570" s="117"/>
      <c r="N570" s="59"/>
      <c r="O570" s="87"/>
      <c r="P570" s="138"/>
      <c r="Q570" s="138"/>
      <c r="R570" s="138"/>
      <c r="S570" s="73"/>
      <c r="T570" s="73"/>
      <c r="U570" s="117"/>
      <c r="V570" s="59"/>
    </row>
    <row r="571" spans="1:22">
      <c r="A571" s="60"/>
      <c r="B571" s="68"/>
      <c r="C571" s="68"/>
      <c r="D571" s="68"/>
      <c r="E571" s="68"/>
      <c r="F571" s="68"/>
      <c r="G571" s="68"/>
      <c r="H571" s="68"/>
      <c r="I571" s="73"/>
      <c r="J571" s="73"/>
      <c r="K571" s="73"/>
      <c r="L571" s="74"/>
      <c r="M571" s="117"/>
      <c r="N571" s="59"/>
      <c r="O571" s="87"/>
      <c r="P571" s="138"/>
      <c r="Q571" s="138"/>
      <c r="R571" s="138"/>
      <c r="S571" s="73"/>
      <c r="T571" s="73"/>
      <c r="U571" s="117"/>
      <c r="V571" s="59"/>
    </row>
    <row r="572" spans="1:22">
      <c r="A572" s="60"/>
      <c r="B572" s="68"/>
      <c r="C572" s="68"/>
      <c r="D572" s="68"/>
      <c r="E572" s="68"/>
      <c r="F572" s="68"/>
      <c r="G572" s="68"/>
      <c r="H572" s="68"/>
      <c r="I572" s="73"/>
      <c r="J572" s="73"/>
      <c r="K572" s="73"/>
      <c r="L572" s="74"/>
      <c r="M572" s="117"/>
      <c r="N572" s="59"/>
      <c r="O572" s="87"/>
      <c r="P572" s="138"/>
      <c r="Q572" s="138"/>
      <c r="R572" s="138"/>
      <c r="S572" s="73"/>
      <c r="T572" s="73"/>
      <c r="U572" s="117"/>
      <c r="V572" s="59"/>
    </row>
    <row r="573" spans="1:22">
      <c r="A573" s="60"/>
      <c r="B573" s="68"/>
      <c r="C573" s="68"/>
      <c r="D573" s="68"/>
      <c r="E573" s="68"/>
      <c r="F573" s="68"/>
      <c r="G573" s="68"/>
      <c r="H573" s="68"/>
      <c r="I573" s="73"/>
      <c r="J573" s="73"/>
      <c r="K573" s="73"/>
      <c r="L573" s="74"/>
      <c r="M573" s="117"/>
      <c r="N573" s="59"/>
      <c r="O573" s="87"/>
      <c r="P573" s="138"/>
      <c r="Q573" s="138"/>
      <c r="R573" s="138"/>
      <c r="S573" s="73"/>
      <c r="T573" s="73"/>
      <c r="U573" s="117"/>
      <c r="V573" s="59"/>
    </row>
    <row r="574" spans="1:22">
      <c r="A574" s="60"/>
      <c r="B574" s="68"/>
      <c r="C574" s="68"/>
      <c r="D574" s="68"/>
      <c r="E574" s="68"/>
      <c r="F574" s="68"/>
      <c r="G574" s="68"/>
      <c r="H574" s="68"/>
      <c r="I574" s="73"/>
      <c r="J574" s="73"/>
      <c r="K574" s="73"/>
      <c r="L574" s="74"/>
      <c r="M574" s="117"/>
      <c r="N574" s="59"/>
      <c r="O574" s="87"/>
      <c r="P574" s="138"/>
      <c r="Q574" s="138"/>
      <c r="R574" s="138"/>
      <c r="S574" s="73"/>
      <c r="T574" s="73"/>
      <c r="U574" s="117"/>
      <c r="V574" s="59"/>
    </row>
    <row r="575" spans="1:22">
      <c r="A575" s="60"/>
      <c r="B575" s="68"/>
      <c r="C575" s="68"/>
      <c r="D575" s="68"/>
      <c r="E575" s="68"/>
      <c r="F575" s="68"/>
      <c r="G575" s="68"/>
      <c r="H575" s="68"/>
      <c r="I575" s="73"/>
      <c r="J575" s="73"/>
      <c r="K575" s="73"/>
      <c r="L575" s="74"/>
      <c r="M575" s="117"/>
      <c r="N575" s="59"/>
      <c r="O575" s="87"/>
      <c r="P575" s="138"/>
      <c r="Q575" s="138"/>
      <c r="R575" s="138"/>
      <c r="S575" s="73"/>
      <c r="T575" s="73"/>
      <c r="U575" s="117"/>
      <c r="V575" s="59"/>
    </row>
    <row r="576" spans="1:22">
      <c r="A576" s="60"/>
      <c r="B576" s="68"/>
      <c r="C576" s="68"/>
      <c r="D576" s="68"/>
      <c r="E576" s="68"/>
      <c r="F576" s="68"/>
      <c r="G576" s="68"/>
      <c r="H576" s="68"/>
      <c r="I576" s="73"/>
      <c r="J576" s="73"/>
      <c r="K576" s="73"/>
      <c r="L576" s="74"/>
      <c r="M576" s="117"/>
      <c r="N576" s="59"/>
      <c r="O576" s="87"/>
      <c r="P576" s="138"/>
      <c r="Q576" s="138"/>
      <c r="R576" s="138"/>
      <c r="S576" s="73"/>
      <c r="T576" s="73"/>
      <c r="U576" s="117"/>
      <c r="V576" s="59"/>
    </row>
    <row r="577" spans="1:22">
      <c r="A577" s="60"/>
      <c r="B577" s="68"/>
      <c r="C577" s="68"/>
      <c r="D577" s="68"/>
      <c r="E577" s="68"/>
      <c r="F577" s="68"/>
      <c r="G577" s="68"/>
      <c r="H577" s="68"/>
      <c r="I577" s="73"/>
      <c r="J577" s="73"/>
      <c r="K577" s="73"/>
      <c r="L577" s="74"/>
      <c r="M577" s="117"/>
      <c r="N577" s="59"/>
      <c r="O577" s="87"/>
      <c r="P577" s="138"/>
      <c r="Q577" s="138"/>
      <c r="R577" s="138"/>
      <c r="S577" s="73"/>
      <c r="T577" s="73"/>
      <c r="U577" s="117"/>
      <c r="V577" s="59"/>
    </row>
    <row r="578" spans="1:22">
      <c r="A578" s="60"/>
      <c r="B578" s="68"/>
      <c r="C578" s="68"/>
      <c r="D578" s="68"/>
      <c r="E578" s="68"/>
      <c r="F578" s="68"/>
      <c r="G578" s="68"/>
      <c r="H578" s="68"/>
      <c r="I578" s="73"/>
      <c r="J578" s="73"/>
      <c r="K578" s="73"/>
      <c r="L578" s="74"/>
      <c r="M578" s="117"/>
      <c r="N578" s="59"/>
      <c r="O578" s="87"/>
      <c r="P578" s="138"/>
      <c r="Q578" s="138"/>
      <c r="R578" s="138"/>
      <c r="S578" s="73"/>
      <c r="T578" s="73"/>
      <c r="U578" s="117"/>
      <c r="V578" s="59"/>
    </row>
    <row r="579" spans="1:22">
      <c r="A579" s="60"/>
      <c r="B579" s="68"/>
      <c r="C579" s="68"/>
      <c r="D579" s="68"/>
      <c r="E579" s="68"/>
      <c r="F579" s="68"/>
      <c r="G579" s="68"/>
      <c r="H579" s="68"/>
      <c r="I579" s="73"/>
      <c r="J579" s="73"/>
      <c r="K579" s="73"/>
      <c r="L579" s="74"/>
      <c r="M579" s="117"/>
      <c r="N579" s="59"/>
      <c r="O579" s="87"/>
      <c r="P579" s="138"/>
      <c r="Q579" s="138"/>
      <c r="R579" s="138"/>
      <c r="S579" s="73"/>
      <c r="T579" s="73"/>
      <c r="U579" s="117"/>
      <c r="V579" s="59"/>
    </row>
    <row r="580" spans="1:22">
      <c r="A580" s="60"/>
      <c r="B580" s="68"/>
      <c r="C580" s="68"/>
      <c r="D580" s="68"/>
      <c r="E580" s="68"/>
      <c r="F580" s="68"/>
      <c r="G580" s="68"/>
      <c r="H580" s="68"/>
      <c r="I580" s="73"/>
      <c r="J580" s="73"/>
      <c r="K580" s="73"/>
      <c r="L580" s="74"/>
      <c r="M580" s="117"/>
      <c r="N580" s="59"/>
      <c r="O580" s="87"/>
      <c r="P580" s="138"/>
      <c r="Q580" s="138"/>
      <c r="R580" s="138"/>
      <c r="S580" s="73"/>
      <c r="T580" s="73"/>
      <c r="U580" s="117"/>
      <c r="V580" s="59"/>
    </row>
    <row r="581" spans="1:22">
      <c r="A581" s="60"/>
      <c r="B581" s="68"/>
      <c r="C581" s="68"/>
      <c r="D581" s="68"/>
      <c r="E581" s="68"/>
      <c r="F581" s="68"/>
      <c r="G581" s="68"/>
      <c r="H581" s="68"/>
      <c r="I581" s="73"/>
      <c r="J581" s="73"/>
      <c r="K581" s="73"/>
      <c r="L581" s="74"/>
      <c r="M581" s="117"/>
      <c r="N581" s="59"/>
      <c r="O581" s="87"/>
      <c r="P581" s="138"/>
      <c r="Q581" s="138"/>
      <c r="R581" s="138"/>
      <c r="S581" s="73"/>
      <c r="T581" s="73"/>
      <c r="U581" s="117"/>
      <c r="V581" s="59"/>
    </row>
    <row r="582" spans="1:22">
      <c r="A582" s="60"/>
      <c r="B582" s="68"/>
      <c r="C582" s="68"/>
      <c r="D582" s="68"/>
      <c r="E582" s="68"/>
      <c r="F582" s="68"/>
      <c r="G582" s="68"/>
      <c r="H582" s="68"/>
      <c r="I582" s="73"/>
      <c r="J582" s="73"/>
      <c r="K582" s="73"/>
      <c r="L582" s="74"/>
      <c r="M582" s="117"/>
      <c r="N582" s="59"/>
      <c r="O582" s="87"/>
      <c r="P582" s="138"/>
      <c r="Q582" s="138"/>
      <c r="R582" s="138"/>
      <c r="S582" s="73"/>
      <c r="T582" s="73"/>
      <c r="U582" s="117"/>
      <c r="V582" s="59"/>
    </row>
    <row r="583" spans="1:22">
      <c r="A583" s="60"/>
      <c r="B583" s="68"/>
      <c r="C583" s="68"/>
      <c r="D583" s="68"/>
      <c r="E583" s="68"/>
      <c r="F583" s="68"/>
      <c r="G583" s="68"/>
      <c r="H583" s="68"/>
      <c r="I583" s="73"/>
      <c r="J583" s="73"/>
      <c r="K583" s="73"/>
      <c r="L583" s="74"/>
      <c r="M583" s="117"/>
      <c r="N583" s="59"/>
      <c r="O583" s="87"/>
      <c r="P583" s="138"/>
      <c r="Q583" s="138"/>
      <c r="R583" s="138"/>
      <c r="S583" s="73"/>
      <c r="T583" s="73"/>
      <c r="U583" s="59"/>
      <c r="V583" s="59"/>
    </row>
    <row r="584" spans="1:22">
      <c r="A584" s="60"/>
      <c r="B584" s="68"/>
      <c r="C584" s="68"/>
      <c r="D584" s="68"/>
      <c r="E584" s="68"/>
      <c r="F584" s="68"/>
      <c r="G584" s="68"/>
      <c r="H584" s="68"/>
      <c r="I584" s="73"/>
      <c r="J584" s="73"/>
      <c r="K584" s="73"/>
      <c r="L584" s="74"/>
      <c r="M584" s="117"/>
      <c r="N584" s="59"/>
      <c r="O584" s="87"/>
      <c r="P584" s="138"/>
      <c r="Q584" s="138"/>
      <c r="R584" s="138"/>
      <c r="S584" s="73"/>
      <c r="T584" s="73"/>
      <c r="U584" s="117"/>
      <c r="V584" s="59"/>
    </row>
    <row r="585" spans="1:22">
      <c r="A585" s="60"/>
      <c r="B585" s="68"/>
      <c r="C585" s="68"/>
      <c r="D585" s="68"/>
      <c r="E585" s="68"/>
      <c r="F585" s="68"/>
      <c r="G585" s="68"/>
      <c r="H585" s="68"/>
      <c r="I585" s="73"/>
      <c r="J585" s="73"/>
      <c r="K585" s="73"/>
      <c r="L585" s="74"/>
      <c r="M585" s="117"/>
      <c r="N585" s="59"/>
      <c r="O585" s="87"/>
      <c r="P585" s="138"/>
      <c r="Q585" s="138"/>
      <c r="R585" s="138"/>
      <c r="S585" s="73"/>
      <c r="T585" s="73"/>
      <c r="U585" s="117"/>
      <c r="V585" s="59"/>
    </row>
    <row r="586" spans="1:22">
      <c r="A586" s="60"/>
      <c r="B586" s="68"/>
      <c r="C586" s="68"/>
      <c r="D586" s="68"/>
      <c r="E586" s="68"/>
      <c r="F586" s="68"/>
      <c r="G586" s="68"/>
      <c r="H586" s="68"/>
      <c r="I586" s="73"/>
      <c r="J586" s="73"/>
      <c r="K586" s="73"/>
      <c r="L586" s="74"/>
      <c r="M586" s="117"/>
      <c r="N586" s="59"/>
      <c r="O586" s="87"/>
      <c r="P586" s="138"/>
      <c r="Q586" s="138"/>
      <c r="R586" s="138"/>
      <c r="S586" s="73"/>
      <c r="T586" s="73"/>
      <c r="U586" s="117"/>
      <c r="V586" s="59"/>
    </row>
    <row r="587" spans="1:22">
      <c r="A587" s="60"/>
      <c r="B587" s="68"/>
      <c r="C587" s="68"/>
      <c r="D587" s="68"/>
      <c r="E587" s="68"/>
      <c r="F587" s="68"/>
      <c r="G587" s="68"/>
      <c r="H587" s="68"/>
      <c r="I587" s="73"/>
      <c r="J587" s="73"/>
      <c r="K587" s="73"/>
      <c r="L587" s="74"/>
      <c r="M587" s="117"/>
      <c r="N587" s="59"/>
      <c r="O587" s="87"/>
      <c r="P587" s="138"/>
      <c r="Q587" s="138"/>
      <c r="R587" s="138"/>
      <c r="S587" s="73"/>
      <c r="T587" s="73"/>
      <c r="U587" s="117"/>
      <c r="V587" s="59"/>
    </row>
    <row r="588" spans="1:22">
      <c r="A588" s="60"/>
      <c r="B588" s="68"/>
      <c r="C588" s="68"/>
      <c r="D588" s="68"/>
      <c r="E588" s="68"/>
      <c r="F588" s="68"/>
      <c r="G588" s="68"/>
      <c r="H588" s="68"/>
      <c r="I588" s="73"/>
      <c r="J588" s="73"/>
      <c r="K588" s="73"/>
      <c r="L588" s="74"/>
      <c r="M588" s="117"/>
      <c r="N588" s="59"/>
      <c r="O588" s="87"/>
      <c r="P588" s="138"/>
      <c r="Q588" s="138"/>
      <c r="R588" s="138"/>
      <c r="S588" s="73"/>
      <c r="T588" s="73"/>
      <c r="U588" s="117"/>
      <c r="V588" s="59"/>
    </row>
    <row r="589" spans="1:22">
      <c r="A589" s="60"/>
      <c r="B589" s="68"/>
      <c r="C589" s="68"/>
      <c r="D589" s="68"/>
      <c r="E589" s="68"/>
      <c r="F589" s="68"/>
      <c r="G589" s="68"/>
      <c r="H589" s="68"/>
      <c r="I589" s="73"/>
      <c r="J589" s="73"/>
      <c r="K589" s="73"/>
      <c r="L589" s="74"/>
      <c r="M589" s="117"/>
      <c r="N589" s="59"/>
      <c r="O589" s="87"/>
      <c r="P589" s="138"/>
      <c r="Q589" s="138"/>
      <c r="R589" s="138"/>
      <c r="S589" s="73"/>
      <c r="T589" s="73"/>
      <c r="U589" s="117"/>
      <c r="V589" s="59"/>
    </row>
    <row r="590" spans="1:22">
      <c r="A590" s="60"/>
      <c r="B590" s="68"/>
      <c r="C590" s="68"/>
      <c r="D590" s="68"/>
      <c r="E590" s="68"/>
      <c r="F590" s="68"/>
      <c r="G590" s="68"/>
      <c r="H590" s="68"/>
      <c r="I590" s="73"/>
      <c r="J590" s="73"/>
      <c r="K590" s="73"/>
      <c r="L590" s="74"/>
      <c r="M590" s="117"/>
      <c r="N590" s="59"/>
      <c r="O590" s="87"/>
      <c r="P590" s="138"/>
      <c r="Q590" s="138"/>
      <c r="R590" s="138"/>
      <c r="S590" s="73"/>
      <c r="T590" s="73"/>
      <c r="U590" s="117"/>
      <c r="V590" s="59"/>
    </row>
    <row r="591" spans="1:22">
      <c r="A591" s="60"/>
      <c r="B591" s="68"/>
      <c r="C591" s="68"/>
      <c r="D591" s="68"/>
      <c r="E591" s="68"/>
      <c r="F591" s="68"/>
      <c r="G591" s="68"/>
      <c r="H591" s="68"/>
      <c r="I591" s="73"/>
      <c r="J591" s="73"/>
      <c r="K591" s="73"/>
      <c r="L591" s="74"/>
      <c r="M591" s="117"/>
      <c r="N591" s="59"/>
      <c r="O591" s="87"/>
      <c r="P591" s="138"/>
      <c r="Q591" s="138"/>
      <c r="R591" s="138"/>
      <c r="S591" s="73"/>
      <c r="T591" s="73"/>
      <c r="U591" s="117"/>
      <c r="V591" s="59"/>
    </row>
    <row r="592" spans="1:22">
      <c r="A592" s="60"/>
      <c r="B592" s="68"/>
      <c r="C592" s="68"/>
      <c r="D592" s="68"/>
      <c r="E592" s="68"/>
      <c r="F592" s="68"/>
      <c r="G592" s="68"/>
      <c r="H592" s="68"/>
      <c r="I592" s="73"/>
      <c r="J592" s="73"/>
      <c r="K592" s="73"/>
      <c r="L592" s="74"/>
      <c r="M592" s="117"/>
      <c r="N592" s="59"/>
      <c r="O592" s="87"/>
      <c r="P592" s="138"/>
      <c r="Q592" s="138"/>
      <c r="R592" s="138"/>
      <c r="S592" s="73"/>
      <c r="T592" s="73"/>
      <c r="U592" s="117"/>
      <c r="V592" s="59"/>
    </row>
    <row r="593" spans="1:22">
      <c r="A593" s="60"/>
      <c r="B593" s="68"/>
      <c r="C593" s="68"/>
      <c r="D593" s="68"/>
      <c r="E593" s="68"/>
      <c r="F593" s="68"/>
      <c r="G593" s="68"/>
      <c r="H593" s="68"/>
      <c r="I593" s="73"/>
      <c r="J593" s="73"/>
      <c r="K593" s="73"/>
      <c r="L593" s="74"/>
      <c r="M593" s="117"/>
      <c r="N593" s="59"/>
      <c r="O593" s="87"/>
      <c r="P593" s="138"/>
      <c r="Q593" s="138"/>
      <c r="R593" s="138"/>
      <c r="S593" s="73"/>
      <c r="T593" s="73"/>
      <c r="U593" s="117"/>
      <c r="V593" s="59"/>
    </row>
    <row r="594" spans="1:22">
      <c r="A594" s="60"/>
      <c r="B594" s="68"/>
      <c r="C594" s="68"/>
      <c r="D594" s="68"/>
      <c r="E594" s="68"/>
      <c r="F594" s="68"/>
      <c r="G594" s="68"/>
      <c r="H594" s="68"/>
      <c r="I594" s="73"/>
      <c r="J594" s="73"/>
      <c r="K594" s="73"/>
      <c r="L594" s="74"/>
      <c r="M594" s="117"/>
      <c r="N594" s="59"/>
      <c r="O594" s="87"/>
      <c r="P594" s="138"/>
      <c r="Q594" s="138"/>
      <c r="R594" s="138"/>
      <c r="S594" s="73"/>
      <c r="T594" s="73"/>
      <c r="U594" s="117"/>
      <c r="V594" s="59"/>
    </row>
    <row r="595" spans="1:22">
      <c r="A595" s="60"/>
      <c r="B595" s="68"/>
      <c r="C595" s="68"/>
      <c r="D595" s="68"/>
      <c r="E595" s="68"/>
      <c r="F595" s="68"/>
      <c r="G595" s="68"/>
      <c r="H595" s="68"/>
      <c r="I595" s="73"/>
      <c r="J595" s="73"/>
      <c r="K595" s="73"/>
      <c r="L595" s="74"/>
      <c r="M595" s="117"/>
      <c r="N595" s="59"/>
      <c r="O595" s="87"/>
      <c r="P595" s="138"/>
      <c r="Q595" s="138"/>
      <c r="R595" s="138"/>
      <c r="S595" s="73"/>
      <c r="T595" s="73"/>
      <c r="U595" s="117"/>
      <c r="V595" s="59"/>
    </row>
    <row r="596" spans="1:22">
      <c r="A596" s="60"/>
      <c r="B596" s="68"/>
      <c r="C596" s="68"/>
      <c r="D596" s="68"/>
      <c r="E596" s="68"/>
      <c r="F596" s="68"/>
      <c r="G596" s="68"/>
      <c r="H596" s="68"/>
      <c r="I596" s="73"/>
      <c r="J596" s="73"/>
      <c r="K596" s="73"/>
      <c r="L596" s="74"/>
      <c r="M596" s="117"/>
      <c r="N596" s="59"/>
      <c r="O596" s="87"/>
      <c r="P596" s="138"/>
      <c r="Q596" s="138"/>
      <c r="R596" s="138"/>
      <c r="S596" s="73"/>
      <c r="T596" s="73"/>
      <c r="U596" s="117"/>
      <c r="V596" s="59"/>
    </row>
    <row r="597" spans="1:22">
      <c r="A597" s="60"/>
      <c r="B597" s="68"/>
      <c r="C597" s="68"/>
      <c r="D597" s="68"/>
      <c r="E597" s="68"/>
      <c r="F597" s="68"/>
      <c r="G597" s="68"/>
      <c r="H597" s="68"/>
      <c r="I597" s="73"/>
      <c r="J597" s="73"/>
      <c r="K597" s="73"/>
      <c r="L597" s="74"/>
      <c r="M597" s="117"/>
      <c r="N597" s="59"/>
      <c r="O597" s="87"/>
      <c r="P597" s="138"/>
      <c r="Q597" s="138"/>
      <c r="R597" s="138"/>
      <c r="S597" s="73"/>
      <c r="T597" s="73"/>
      <c r="U597" s="117"/>
      <c r="V597" s="59"/>
    </row>
    <row r="598" spans="1:22">
      <c r="A598" s="60"/>
      <c r="B598" s="68"/>
      <c r="C598" s="68"/>
      <c r="D598" s="68"/>
      <c r="E598" s="68"/>
      <c r="F598" s="68"/>
      <c r="G598" s="68"/>
      <c r="H598" s="68"/>
      <c r="I598" s="73"/>
      <c r="J598" s="73"/>
      <c r="K598" s="73"/>
      <c r="L598" s="74"/>
      <c r="M598" s="117"/>
      <c r="N598" s="59"/>
      <c r="O598" s="87"/>
      <c r="P598" s="138"/>
      <c r="Q598" s="138"/>
      <c r="R598" s="138"/>
      <c r="S598" s="73"/>
      <c r="T598" s="73"/>
      <c r="U598" s="117"/>
      <c r="V598" s="59"/>
    </row>
    <row r="599" spans="1:22">
      <c r="A599" s="60"/>
      <c r="B599" s="68"/>
      <c r="C599" s="68"/>
      <c r="D599" s="68"/>
      <c r="E599" s="68"/>
      <c r="F599" s="68"/>
      <c r="G599" s="68"/>
      <c r="H599" s="68"/>
      <c r="I599" s="73"/>
      <c r="J599" s="73"/>
      <c r="K599" s="73"/>
      <c r="L599" s="74"/>
      <c r="M599" s="117"/>
      <c r="N599" s="59"/>
      <c r="O599" s="87"/>
      <c r="P599" s="138"/>
      <c r="Q599" s="138"/>
      <c r="R599" s="138"/>
      <c r="S599" s="73"/>
      <c r="T599" s="73"/>
      <c r="U599" s="117"/>
      <c r="V599" s="59"/>
    </row>
    <row r="600" spans="1:22">
      <c r="A600" s="60"/>
      <c r="B600" s="68"/>
      <c r="C600" s="68"/>
      <c r="D600" s="68"/>
      <c r="E600" s="68"/>
      <c r="F600" s="68"/>
      <c r="G600" s="68"/>
      <c r="H600" s="68"/>
      <c r="I600" s="73"/>
      <c r="J600" s="73"/>
      <c r="K600" s="73"/>
      <c r="L600" s="74"/>
      <c r="M600" s="117"/>
      <c r="N600" s="59"/>
      <c r="O600" s="87"/>
      <c r="P600" s="138"/>
      <c r="Q600" s="138"/>
      <c r="R600" s="138"/>
      <c r="S600" s="73"/>
      <c r="T600" s="73"/>
      <c r="U600" s="117"/>
      <c r="V600" s="59"/>
    </row>
    <row r="601" spans="1:22">
      <c r="A601" s="60"/>
      <c r="B601" s="68"/>
      <c r="C601" s="68"/>
      <c r="D601" s="68"/>
      <c r="E601" s="68"/>
      <c r="F601" s="68"/>
      <c r="G601" s="68"/>
      <c r="H601" s="68"/>
      <c r="I601" s="73"/>
      <c r="J601" s="73"/>
      <c r="K601" s="73"/>
      <c r="L601" s="74"/>
      <c r="M601" s="117"/>
      <c r="N601" s="59"/>
      <c r="O601" s="87"/>
      <c r="P601" s="138"/>
      <c r="Q601" s="138"/>
      <c r="R601" s="138"/>
      <c r="S601" s="73"/>
      <c r="T601" s="73"/>
      <c r="U601" s="117"/>
      <c r="V601" s="59"/>
    </row>
    <row r="602" spans="1:22">
      <c r="A602" s="60"/>
      <c r="B602" s="68"/>
      <c r="C602" s="68"/>
      <c r="D602" s="68"/>
      <c r="E602" s="68"/>
      <c r="F602" s="68"/>
      <c r="G602" s="68"/>
      <c r="H602" s="68"/>
      <c r="I602" s="73"/>
      <c r="J602" s="73"/>
      <c r="K602" s="73"/>
      <c r="L602" s="74"/>
      <c r="M602" s="117"/>
      <c r="N602" s="59"/>
      <c r="O602" s="87"/>
      <c r="P602" s="138"/>
      <c r="Q602" s="138"/>
      <c r="R602" s="138"/>
      <c r="S602" s="73"/>
      <c r="T602" s="73"/>
      <c r="U602" s="117"/>
      <c r="V602" s="59"/>
    </row>
    <row r="603" spans="1:22">
      <c r="A603" s="60"/>
      <c r="B603" s="68"/>
      <c r="C603" s="68"/>
      <c r="D603" s="68"/>
      <c r="E603" s="68"/>
      <c r="F603" s="68"/>
      <c r="G603" s="68"/>
      <c r="H603" s="68"/>
      <c r="I603" s="73"/>
      <c r="J603" s="73"/>
      <c r="K603" s="73"/>
      <c r="L603" s="74"/>
      <c r="M603" s="117"/>
      <c r="N603" s="59"/>
      <c r="O603" s="87"/>
      <c r="P603" s="138"/>
      <c r="Q603" s="138"/>
      <c r="R603" s="138"/>
      <c r="S603" s="73"/>
      <c r="T603" s="73"/>
      <c r="U603" s="117"/>
      <c r="V603" s="59"/>
    </row>
    <row r="604" spans="1:22">
      <c r="A604" s="60"/>
      <c r="B604" s="68"/>
      <c r="C604" s="68"/>
      <c r="D604" s="68"/>
      <c r="E604" s="68"/>
      <c r="F604" s="68"/>
      <c r="G604" s="68"/>
      <c r="H604" s="68"/>
      <c r="I604" s="73"/>
      <c r="J604" s="73"/>
      <c r="K604" s="73"/>
      <c r="L604" s="74"/>
      <c r="M604" s="117"/>
      <c r="N604" s="59"/>
      <c r="O604" s="87"/>
      <c r="P604" s="138"/>
      <c r="Q604" s="138"/>
      <c r="R604" s="138"/>
      <c r="S604" s="73"/>
      <c r="T604" s="73"/>
      <c r="U604" s="117"/>
      <c r="V604" s="59"/>
    </row>
    <row r="605" spans="1:22">
      <c r="A605" s="60"/>
      <c r="B605" s="68"/>
      <c r="C605" s="68"/>
      <c r="D605" s="68"/>
      <c r="E605" s="68"/>
      <c r="F605" s="68"/>
      <c r="G605" s="68"/>
      <c r="H605" s="68"/>
      <c r="I605" s="73"/>
      <c r="J605" s="73"/>
      <c r="K605" s="73"/>
      <c r="L605" s="74"/>
      <c r="M605" s="117"/>
      <c r="N605" s="59"/>
      <c r="O605" s="87"/>
      <c r="P605" s="138"/>
      <c r="Q605" s="138"/>
      <c r="R605" s="138"/>
      <c r="S605" s="73"/>
      <c r="T605" s="73"/>
      <c r="U605" s="117"/>
      <c r="V605" s="59"/>
    </row>
    <row r="606" spans="1:22">
      <c r="A606" s="60"/>
      <c r="B606" s="68"/>
      <c r="C606" s="68"/>
      <c r="D606" s="68"/>
      <c r="E606" s="68"/>
      <c r="F606" s="68"/>
      <c r="G606" s="68"/>
      <c r="H606" s="68"/>
      <c r="I606" s="73"/>
      <c r="J606" s="73"/>
      <c r="K606" s="73"/>
      <c r="L606" s="74"/>
      <c r="M606" s="117"/>
      <c r="N606" s="59"/>
      <c r="O606" s="87"/>
      <c r="P606" s="138"/>
      <c r="Q606" s="138"/>
      <c r="R606" s="138"/>
      <c r="S606" s="73"/>
      <c r="T606" s="73"/>
      <c r="U606" s="117"/>
      <c r="V606" s="59"/>
    </row>
    <row r="607" spans="1:22">
      <c r="A607" s="60"/>
      <c r="B607" s="68"/>
      <c r="C607" s="68"/>
      <c r="D607" s="68"/>
      <c r="E607" s="68"/>
      <c r="F607" s="68"/>
      <c r="G607" s="68"/>
      <c r="H607" s="68"/>
      <c r="I607" s="73"/>
      <c r="J607" s="73"/>
      <c r="K607" s="73"/>
      <c r="L607" s="74"/>
      <c r="M607" s="117"/>
      <c r="N607" s="59"/>
      <c r="O607" s="87"/>
      <c r="P607" s="138"/>
      <c r="Q607" s="138"/>
      <c r="R607" s="138"/>
      <c r="S607" s="73"/>
      <c r="T607" s="73"/>
      <c r="U607" s="117"/>
      <c r="V607" s="59"/>
    </row>
    <row r="608" spans="1:22">
      <c r="A608" s="60"/>
      <c r="B608" s="68"/>
      <c r="C608" s="68"/>
      <c r="D608" s="68"/>
      <c r="E608" s="68"/>
      <c r="F608" s="68"/>
      <c r="G608" s="68"/>
      <c r="H608" s="68"/>
      <c r="I608" s="73"/>
      <c r="J608" s="73"/>
      <c r="K608" s="73"/>
      <c r="L608" s="74"/>
      <c r="M608" s="117"/>
      <c r="N608" s="59"/>
      <c r="O608" s="87"/>
      <c r="P608" s="138"/>
      <c r="Q608" s="138"/>
      <c r="R608" s="138"/>
      <c r="S608" s="73"/>
      <c r="T608" s="73"/>
      <c r="U608" s="117"/>
      <c r="V608" s="59"/>
    </row>
    <row r="609" spans="1:22">
      <c r="A609" s="60"/>
      <c r="B609" s="68"/>
      <c r="C609" s="68"/>
      <c r="D609" s="68"/>
      <c r="E609" s="68"/>
      <c r="F609" s="68"/>
      <c r="G609" s="68"/>
      <c r="H609" s="68"/>
      <c r="I609" s="73"/>
      <c r="J609" s="73"/>
      <c r="K609" s="73"/>
      <c r="L609" s="74"/>
      <c r="M609" s="117"/>
      <c r="N609" s="59"/>
      <c r="O609" s="87"/>
      <c r="P609" s="138"/>
      <c r="Q609" s="138"/>
      <c r="R609" s="138"/>
      <c r="S609" s="73"/>
      <c r="T609" s="73"/>
      <c r="U609" s="117"/>
      <c r="V609" s="59"/>
    </row>
    <row r="610" spans="1:22">
      <c r="A610" s="60"/>
      <c r="B610" s="68"/>
      <c r="C610" s="68"/>
      <c r="D610" s="68"/>
      <c r="E610" s="68"/>
      <c r="F610" s="68"/>
      <c r="G610" s="68"/>
      <c r="H610" s="68"/>
      <c r="I610" s="73"/>
      <c r="J610" s="73"/>
      <c r="K610" s="73"/>
      <c r="L610" s="74"/>
      <c r="M610" s="117"/>
      <c r="N610" s="59"/>
      <c r="O610" s="87"/>
      <c r="P610" s="138"/>
      <c r="Q610" s="138"/>
      <c r="R610" s="138"/>
      <c r="S610" s="73"/>
      <c r="T610" s="73"/>
      <c r="U610" s="117"/>
      <c r="V610" s="59"/>
    </row>
    <row r="611" spans="1:22">
      <c r="A611" s="60"/>
      <c r="B611" s="68"/>
      <c r="C611" s="68"/>
      <c r="D611" s="68"/>
      <c r="E611" s="68"/>
      <c r="F611" s="68"/>
      <c r="G611" s="68"/>
      <c r="H611" s="68"/>
      <c r="I611" s="73"/>
      <c r="J611" s="73"/>
      <c r="K611" s="73"/>
      <c r="L611" s="74"/>
      <c r="M611" s="117"/>
      <c r="N611" s="59"/>
      <c r="O611" s="87"/>
      <c r="P611" s="138"/>
      <c r="Q611" s="138"/>
      <c r="R611" s="138"/>
      <c r="S611" s="73"/>
      <c r="T611" s="73"/>
      <c r="U611" s="117"/>
      <c r="V611" s="59"/>
    </row>
    <row r="612" spans="1:22">
      <c r="A612" s="60"/>
      <c r="B612" s="68"/>
      <c r="C612" s="68"/>
      <c r="D612" s="68"/>
      <c r="E612" s="68"/>
      <c r="F612" s="68"/>
      <c r="G612" s="68"/>
      <c r="H612" s="68"/>
      <c r="I612" s="73"/>
      <c r="J612" s="73"/>
      <c r="K612" s="73"/>
      <c r="L612" s="74"/>
      <c r="M612" s="117"/>
      <c r="N612" s="59"/>
      <c r="O612" s="87"/>
      <c r="P612" s="138"/>
      <c r="Q612" s="138"/>
      <c r="R612" s="138"/>
      <c r="S612" s="73"/>
      <c r="T612" s="73"/>
      <c r="U612" s="117"/>
      <c r="V612" s="59"/>
    </row>
    <row r="613" spans="1:22">
      <c r="A613" s="60"/>
      <c r="B613" s="68"/>
      <c r="C613" s="68"/>
      <c r="D613" s="68"/>
      <c r="E613" s="119"/>
      <c r="F613" s="68"/>
      <c r="G613" s="68"/>
      <c r="H613" s="59"/>
      <c r="I613" s="73"/>
      <c r="J613" s="73"/>
      <c r="K613" s="73"/>
      <c r="L613" s="74"/>
      <c r="M613" s="140"/>
      <c r="N613" s="141"/>
      <c r="O613" s="141"/>
      <c r="P613" s="142"/>
      <c r="Q613" s="142"/>
      <c r="R613" s="142"/>
      <c r="S613" s="73"/>
      <c r="T613" s="73"/>
      <c r="U613" s="140"/>
      <c r="V613" s="141"/>
    </row>
    <row r="614" spans="1:22">
      <c r="A614" s="60"/>
      <c r="B614" s="68"/>
      <c r="C614" s="68"/>
      <c r="D614" s="68"/>
      <c r="E614" s="119"/>
      <c r="F614" s="68"/>
      <c r="G614" s="68"/>
      <c r="H614" s="59"/>
      <c r="I614" s="73"/>
      <c r="J614" s="73"/>
      <c r="K614" s="73"/>
      <c r="L614" s="74"/>
      <c r="M614" s="140"/>
      <c r="N614" s="141"/>
      <c r="O614" s="141"/>
      <c r="P614" s="142"/>
      <c r="Q614" s="142"/>
      <c r="R614" s="142"/>
      <c r="S614" s="73"/>
      <c r="T614" s="73"/>
      <c r="U614" s="140"/>
      <c r="V614" s="141"/>
    </row>
    <row r="615" spans="1:22">
      <c r="A615" s="60"/>
      <c r="B615" s="68"/>
      <c r="C615" s="68"/>
      <c r="D615" s="68"/>
      <c r="E615" s="119"/>
      <c r="F615" s="68"/>
      <c r="G615" s="68"/>
      <c r="H615" s="59"/>
      <c r="I615" s="73"/>
      <c r="J615" s="73"/>
      <c r="K615" s="73"/>
      <c r="L615" s="74"/>
      <c r="M615" s="140"/>
      <c r="N615" s="141"/>
      <c r="O615" s="141"/>
      <c r="P615" s="142"/>
      <c r="Q615" s="142"/>
      <c r="R615" s="142"/>
      <c r="S615" s="73"/>
      <c r="T615" s="73"/>
      <c r="U615" s="140"/>
      <c r="V615" s="141"/>
    </row>
    <row r="616" spans="1:22">
      <c r="A616" s="60"/>
      <c r="B616" s="68"/>
      <c r="C616" s="68"/>
      <c r="D616" s="68"/>
      <c r="E616" s="119"/>
      <c r="F616" s="68"/>
      <c r="G616" s="68"/>
      <c r="H616" s="59"/>
      <c r="I616" s="73"/>
      <c r="J616" s="73"/>
      <c r="K616" s="73"/>
      <c r="L616" s="74"/>
      <c r="M616" s="140"/>
      <c r="N616" s="141"/>
      <c r="O616" s="141"/>
      <c r="P616" s="142"/>
      <c r="Q616" s="142"/>
      <c r="R616" s="142"/>
      <c r="S616" s="73"/>
      <c r="T616" s="73"/>
      <c r="U616" s="140"/>
      <c r="V616" s="141"/>
    </row>
    <row r="617" spans="1:22">
      <c r="A617" s="60"/>
      <c r="B617" s="68"/>
      <c r="C617" s="68"/>
      <c r="D617" s="68"/>
      <c r="E617" s="119"/>
      <c r="F617" s="68"/>
      <c r="G617" s="68"/>
      <c r="H617" s="59"/>
      <c r="I617" s="73"/>
      <c r="J617" s="73"/>
      <c r="K617" s="73"/>
      <c r="L617" s="74"/>
      <c r="M617" s="140"/>
      <c r="N617" s="141"/>
      <c r="O617" s="141"/>
      <c r="P617" s="142"/>
      <c r="Q617" s="142"/>
      <c r="R617" s="142"/>
      <c r="S617" s="73"/>
      <c r="T617" s="73"/>
      <c r="U617" s="140"/>
      <c r="V617" s="141"/>
    </row>
    <row r="618" spans="1:22">
      <c r="A618" s="60"/>
      <c r="B618" s="68"/>
      <c r="C618" s="68"/>
      <c r="D618" s="68"/>
      <c r="E618" s="119"/>
      <c r="F618" s="68"/>
      <c r="G618" s="68"/>
      <c r="H618" s="59"/>
      <c r="I618" s="73"/>
      <c r="J618" s="73"/>
      <c r="K618" s="73"/>
      <c r="L618" s="74"/>
      <c r="M618" s="140"/>
      <c r="N618" s="141"/>
      <c r="O618" s="141"/>
      <c r="P618" s="142"/>
      <c r="Q618" s="142"/>
      <c r="R618" s="142"/>
      <c r="S618" s="73"/>
      <c r="T618" s="73"/>
      <c r="U618" s="140"/>
      <c r="V618" s="141"/>
    </row>
    <row r="619" spans="1:22">
      <c r="A619" s="60"/>
      <c r="B619" s="68"/>
      <c r="C619" s="68"/>
      <c r="D619" s="68"/>
      <c r="E619" s="119"/>
      <c r="F619" s="68"/>
      <c r="G619" s="68"/>
      <c r="H619" s="59"/>
      <c r="I619" s="73"/>
      <c r="J619" s="73"/>
      <c r="K619" s="73"/>
      <c r="L619" s="74"/>
      <c r="M619" s="140"/>
      <c r="N619" s="141"/>
      <c r="O619" s="141"/>
      <c r="P619" s="142"/>
      <c r="Q619" s="142"/>
      <c r="R619" s="142"/>
      <c r="S619" s="73"/>
      <c r="T619" s="73"/>
      <c r="U619" s="140"/>
      <c r="V619" s="141"/>
    </row>
    <row r="620" spans="1:22">
      <c r="A620" s="60"/>
      <c r="B620" s="68"/>
      <c r="C620" s="68"/>
      <c r="D620" s="68"/>
      <c r="E620" s="119"/>
      <c r="F620" s="68"/>
      <c r="G620" s="68"/>
      <c r="H620" s="59"/>
      <c r="I620" s="73"/>
      <c r="J620" s="73"/>
      <c r="K620" s="73"/>
      <c r="L620" s="74"/>
      <c r="M620" s="140"/>
      <c r="N620" s="141"/>
      <c r="O620" s="141"/>
      <c r="P620" s="142"/>
      <c r="Q620" s="142"/>
      <c r="R620" s="142"/>
      <c r="S620" s="73"/>
      <c r="T620" s="73"/>
      <c r="U620" s="140"/>
      <c r="V620" s="141"/>
    </row>
    <row r="621" spans="1:22">
      <c r="A621" s="60"/>
      <c r="B621" s="68"/>
      <c r="C621" s="68"/>
      <c r="D621" s="68"/>
      <c r="E621" s="119"/>
      <c r="F621" s="68"/>
      <c r="G621" s="68"/>
      <c r="H621" s="59"/>
      <c r="I621" s="73"/>
      <c r="J621" s="73"/>
      <c r="K621" s="73"/>
      <c r="L621" s="74"/>
      <c r="M621" s="140"/>
      <c r="N621" s="141"/>
      <c r="O621" s="141"/>
      <c r="P621" s="142"/>
      <c r="Q621" s="142"/>
      <c r="R621" s="142"/>
      <c r="S621" s="73"/>
      <c r="T621" s="73"/>
      <c r="U621" s="140"/>
      <c r="V621" s="141"/>
    </row>
    <row r="622" spans="1:22">
      <c r="A622" s="60"/>
      <c r="B622" s="68"/>
      <c r="C622" s="68"/>
      <c r="D622" s="68"/>
      <c r="E622" s="119"/>
      <c r="F622" s="68"/>
      <c r="G622" s="68"/>
      <c r="H622" s="59"/>
      <c r="I622" s="73"/>
      <c r="J622" s="73"/>
      <c r="K622" s="73"/>
      <c r="L622" s="74"/>
      <c r="M622" s="140"/>
      <c r="N622" s="141"/>
      <c r="O622" s="141"/>
      <c r="P622" s="142"/>
      <c r="Q622" s="142"/>
      <c r="R622" s="142"/>
      <c r="S622" s="73"/>
      <c r="T622" s="73"/>
      <c r="U622" s="140"/>
      <c r="V622" s="141"/>
    </row>
    <row r="623" spans="1:22">
      <c r="A623" s="60"/>
      <c r="B623" s="68"/>
      <c r="C623" s="68"/>
      <c r="D623" s="68"/>
      <c r="E623" s="119"/>
      <c r="F623" s="68"/>
      <c r="G623" s="68"/>
      <c r="H623" s="59"/>
      <c r="I623" s="73"/>
      <c r="J623" s="73"/>
      <c r="K623" s="73"/>
      <c r="L623" s="74"/>
      <c r="M623" s="140"/>
      <c r="N623" s="141"/>
      <c r="O623" s="141"/>
      <c r="P623" s="142"/>
      <c r="Q623" s="142"/>
      <c r="R623" s="142"/>
      <c r="S623" s="73"/>
      <c r="T623" s="73"/>
      <c r="U623" s="140"/>
      <c r="V623" s="141"/>
    </row>
    <row r="624" spans="1:22">
      <c r="A624" s="60"/>
      <c r="B624" s="68"/>
      <c r="C624" s="68"/>
      <c r="D624" s="68"/>
      <c r="E624" s="119"/>
      <c r="F624" s="68"/>
      <c r="G624" s="68"/>
      <c r="H624" s="59"/>
      <c r="I624" s="73"/>
      <c r="J624" s="73"/>
      <c r="K624" s="73"/>
      <c r="L624" s="74"/>
      <c r="M624" s="140"/>
      <c r="N624" s="141"/>
      <c r="O624" s="141"/>
      <c r="P624" s="142"/>
      <c r="Q624" s="142"/>
      <c r="R624" s="142"/>
      <c r="S624" s="73"/>
      <c r="T624" s="73"/>
      <c r="U624" s="140"/>
      <c r="V624" s="141"/>
    </row>
    <row r="625" spans="1:22">
      <c r="A625" s="60"/>
      <c r="B625" s="68"/>
      <c r="C625" s="68"/>
      <c r="D625" s="68"/>
      <c r="E625" s="119"/>
      <c r="F625" s="68"/>
      <c r="G625" s="68"/>
      <c r="H625" s="59"/>
      <c r="I625" s="73"/>
      <c r="J625" s="73"/>
      <c r="K625" s="73"/>
      <c r="L625" s="74"/>
      <c r="M625" s="140"/>
      <c r="N625" s="141"/>
      <c r="O625" s="141"/>
      <c r="P625" s="142"/>
      <c r="Q625" s="142"/>
      <c r="R625" s="142"/>
      <c r="S625" s="73"/>
      <c r="T625" s="73"/>
      <c r="U625" s="140"/>
      <c r="V625" s="141"/>
    </row>
    <row r="626" spans="1:22">
      <c r="A626" s="60"/>
      <c r="B626" s="68"/>
      <c r="C626" s="68"/>
      <c r="D626" s="68"/>
      <c r="E626" s="119"/>
      <c r="F626" s="68"/>
      <c r="G626" s="68"/>
      <c r="H626" s="59"/>
      <c r="I626" s="73"/>
      <c r="J626" s="73"/>
      <c r="K626" s="73"/>
      <c r="L626" s="74"/>
      <c r="M626" s="140"/>
      <c r="N626" s="141"/>
      <c r="O626" s="141"/>
      <c r="P626" s="142"/>
      <c r="Q626" s="142"/>
      <c r="R626" s="142"/>
      <c r="S626" s="73"/>
      <c r="T626" s="73"/>
      <c r="U626" s="140"/>
      <c r="V626" s="141"/>
    </row>
    <row r="627" spans="1:22">
      <c r="A627" s="60"/>
      <c r="B627" s="68"/>
      <c r="C627" s="68"/>
      <c r="D627" s="68"/>
      <c r="E627" s="119"/>
      <c r="F627" s="68"/>
      <c r="G627" s="68"/>
      <c r="H627" s="59"/>
      <c r="I627" s="73"/>
      <c r="J627" s="73"/>
      <c r="K627" s="73"/>
      <c r="L627" s="74"/>
      <c r="M627" s="140"/>
      <c r="N627" s="141"/>
      <c r="O627" s="141"/>
      <c r="P627" s="142"/>
      <c r="Q627" s="142"/>
      <c r="R627" s="142"/>
      <c r="S627" s="73"/>
      <c r="T627" s="73"/>
      <c r="U627" s="140"/>
      <c r="V627" s="141"/>
    </row>
    <row r="628" spans="1:22">
      <c r="A628" s="60"/>
      <c r="B628" s="68"/>
      <c r="C628" s="68"/>
      <c r="D628" s="68"/>
      <c r="E628" s="119"/>
      <c r="F628" s="68"/>
      <c r="G628" s="68"/>
      <c r="H628" s="59"/>
      <c r="I628" s="73"/>
      <c r="J628" s="73"/>
      <c r="K628" s="73"/>
      <c r="L628" s="74"/>
      <c r="M628" s="140"/>
      <c r="N628" s="141"/>
      <c r="O628" s="141"/>
      <c r="P628" s="142"/>
      <c r="Q628" s="142"/>
      <c r="R628" s="142"/>
      <c r="S628" s="73"/>
      <c r="T628" s="73"/>
      <c r="U628" s="140"/>
      <c r="V628" s="141"/>
    </row>
    <row r="629" spans="1:22">
      <c r="A629" s="60"/>
      <c r="B629" s="68"/>
      <c r="C629" s="68"/>
      <c r="D629" s="68"/>
      <c r="E629" s="119"/>
      <c r="F629" s="68"/>
      <c r="G629" s="68"/>
      <c r="H629" s="59"/>
      <c r="I629" s="73"/>
      <c r="J629" s="73"/>
      <c r="K629" s="73"/>
      <c r="L629" s="74"/>
      <c r="M629" s="140"/>
      <c r="N629" s="141"/>
      <c r="O629" s="141"/>
      <c r="P629" s="142"/>
      <c r="Q629" s="142"/>
      <c r="R629" s="142"/>
      <c r="S629" s="73"/>
      <c r="T629" s="73"/>
      <c r="U629" s="140"/>
      <c r="V629" s="141"/>
    </row>
    <row r="630" spans="1:22">
      <c r="A630" s="60"/>
      <c r="B630" s="68"/>
      <c r="C630" s="68"/>
      <c r="D630" s="68"/>
      <c r="E630" s="119"/>
      <c r="F630" s="68"/>
      <c r="G630" s="68"/>
      <c r="H630" s="59"/>
      <c r="I630" s="73"/>
      <c r="J630" s="73"/>
      <c r="K630" s="73"/>
      <c r="L630" s="74"/>
      <c r="M630" s="140"/>
      <c r="N630" s="141"/>
      <c r="O630" s="141"/>
      <c r="P630" s="142"/>
      <c r="Q630" s="142"/>
      <c r="R630" s="142"/>
      <c r="S630" s="73"/>
      <c r="T630" s="73"/>
      <c r="U630" s="140"/>
      <c r="V630" s="141"/>
    </row>
    <row r="631" spans="1:22">
      <c r="A631" s="60"/>
      <c r="B631" s="68"/>
      <c r="C631" s="68"/>
      <c r="D631" s="68"/>
      <c r="E631" s="119"/>
      <c r="F631" s="68"/>
      <c r="G631" s="68"/>
      <c r="H631" s="59"/>
      <c r="I631" s="73"/>
      <c r="J631" s="73"/>
      <c r="K631" s="73"/>
      <c r="L631" s="74"/>
      <c r="M631" s="140"/>
      <c r="N631" s="141"/>
      <c r="O631" s="141"/>
      <c r="P631" s="142"/>
      <c r="Q631" s="142"/>
      <c r="R631" s="142"/>
      <c r="S631" s="73"/>
      <c r="T631" s="73"/>
      <c r="U631" s="140"/>
      <c r="V631" s="141"/>
    </row>
    <row r="632" spans="1:22">
      <c r="A632" s="60"/>
      <c r="B632" s="68"/>
      <c r="C632" s="68"/>
      <c r="D632" s="68"/>
      <c r="E632" s="119"/>
      <c r="F632" s="68"/>
      <c r="G632" s="68"/>
      <c r="H632" s="59"/>
      <c r="I632" s="73"/>
      <c r="J632" s="73"/>
      <c r="K632" s="73"/>
      <c r="L632" s="74"/>
      <c r="M632" s="140"/>
      <c r="N632" s="141"/>
      <c r="O632" s="141"/>
      <c r="P632" s="142"/>
      <c r="Q632" s="142"/>
      <c r="R632" s="142"/>
      <c r="S632" s="73"/>
      <c r="T632" s="73"/>
      <c r="U632" s="140"/>
      <c r="V632" s="141"/>
    </row>
    <row r="633" spans="1:22">
      <c r="A633" s="60"/>
      <c r="B633" s="68"/>
      <c r="C633" s="68"/>
      <c r="D633" s="68"/>
      <c r="E633" s="119"/>
      <c r="F633" s="68"/>
      <c r="G633" s="68"/>
      <c r="H633" s="59"/>
      <c r="I633" s="73"/>
      <c r="J633" s="73"/>
      <c r="K633" s="73"/>
      <c r="L633" s="74"/>
      <c r="M633" s="140"/>
      <c r="N633" s="141"/>
      <c r="O633" s="141"/>
      <c r="P633" s="142"/>
      <c r="Q633" s="142"/>
      <c r="R633" s="142"/>
      <c r="S633" s="73"/>
      <c r="T633" s="73"/>
      <c r="U633" s="140"/>
      <c r="V633" s="141"/>
    </row>
    <row r="634" spans="1:22">
      <c r="A634" s="60"/>
      <c r="B634" s="68"/>
      <c r="C634" s="68"/>
      <c r="D634" s="68"/>
      <c r="E634" s="119"/>
      <c r="F634" s="68"/>
      <c r="G634" s="68"/>
      <c r="H634" s="59"/>
      <c r="I634" s="73"/>
      <c r="J634" s="73"/>
      <c r="K634" s="73"/>
      <c r="L634" s="74"/>
      <c r="M634" s="140"/>
      <c r="N634" s="141"/>
      <c r="O634" s="141"/>
      <c r="P634" s="142"/>
      <c r="Q634" s="142"/>
      <c r="R634" s="142"/>
      <c r="S634" s="73"/>
      <c r="T634" s="73"/>
      <c r="U634" s="140"/>
      <c r="V634" s="141"/>
    </row>
    <row r="635" spans="1:22">
      <c r="A635" s="60"/>
      <c r="B635" s="68"/>
      <c r="C635" s="68"/>
      <c r="D635" s="68"/>
      <c r="E635" s="119"/>
      <c r="F635" s="68"/>
      <c r="G635" s="68"/>
      <c r="H635" s="59"/>
      <c r="I635" s="73"/>
      <c r="J635" s="73"/>
      <c r="K635" s="73"/>
      <c r="L635" s="74"/>
      <c r="M635" s="140"/>
      <c r="N635" s="141"/>
      <c r="O635" s="141"/>
      <c r="P635" s="142"/>
      <c r="Q635" s="142"/>
      <c r="R635" s="142"/>
      <c r="S635" s="73"/>
      <c r="T635" s="73"/>
      <c r="U635" s="140"/>
      <c r="V635" s="141"/>
    </row>
    <row r="636" spans="1:22">
      <c r="A636" s="60"/>
      <c r="B636" s="68"/>
      <c r="C636" s="68"/>
      <c r="D636" s="68"/>
      <c r="E636" s="119"/>
      <c r="F636" s="68"/>
      <c r="G636" s="68"/>
      <c r="H636" s="59"/>
      <c r="I636" s="73"/>
      <c r="J636" s="73"/>
      <c r="K636" s="73"/>
      <c r="L636" s="74"/>
      <c r="M636" s="140"/>
      <c r="N636" s="141"/>
      <c r="O636" s="141"/>
      <c r="P636" s="142"/>
      <c r="Q636" s="142"/>
      <c r="R636" s="142"/>
      <c r="S636" s="73"/>
      <c r="T636" s="73"/>
      <c r="U636" s="140"/>
      <c r="V636" s="141"/>
    </row>
    <row r="637" spans="1:22">
      <c r="A637" s="60"/>
      <c r="B637" s="68"/>
      <c r="C637" s="68"/>
      <c r="D637" s="68"/>
      <c r="E637" s="119"/>
      <c r="F637" s="68"/>
      <c r="G637" s="68"/>
      <c r="H637" s="59"/>
      <c r="I637" s="73"/>
      <c r="J637" s="73"/>
      <c r="K637" s="73"/>
      <c r="L637" s="74"/>
      <c r="M637" s="140"/>
      <c r="N637" s="141"/>
      <c r="O637" s="141"/>
      <c r="P637" s="142"/>
      <c r="Q637" s="142"/>
      <c r="R637" s="142"/>
      <c r="S637" s="73"/>
      <c r="T637" s="73"/>
      <c r="U637" s="140"/>
      <c r="V637" s="141"/>
    </row>
    <row r="638" spans="1:22">
      <c r="A638" s="60"/>
      <c r="B638" s="68"/>
      <c r="C638" s="68"/>
      <c r="D638" s="68"/>
      <c r="E638" s="119"/>
      <c r="F638" s="68"/>
      <c r="G638" s="68"/>
      <c r="H638" s="59"/>
      <c r="I638" s="73"/>
      <c r="J638" s="73"/>
      <c r="K638" s="73"/>
      <c r="L638" s="74"/>
      <c r="M638" s="140"/>
      <c r="N638" s="141"/>
      <c r="O638" s="141"/>
      <c r="P638" s="142"/>
      <c r="Q638" s="142"/>
      <c r="R638" s="142"/>
      <c r="S638" s="73"/>
      <c r="T638" s="73"/>
      <c r="U638" s="140"/>
      <c r="V638" s="141"/>
    </row>
    <row r="639" spans="1:22">
      <c r="A639" s="60"/>
      <c r="B639" s="68"/>
      <c r="C639" s="68"/>
      <c r="D639" s="68"/>
      <c r="E639" s="119"/>
      <c r="F639" s="68"/>
      <c r="G639" s="68"/>
      <c r="H639" s="59"/>
      <c r="I639" s="73"/>
      <c r="J639" s="73"/>
      <c r="K639" s="73"/>
      <c r="L639" s="74"/>
      <c r="M639" s="140"/>
      <c r="N639" s="141"/>
      <c r="O639" s="141"/>
      <c r="P639" s="142"/>
      <c r="Q639" s="142"/>
      <c r="R639" s="142"/>
      <c r="S639" s="73"/>
      <c r="T639" s="73"/>
      <c r="U639" s="140"/>
      <c r="V639" s="141"/>
    </row>
    <row r="640" spans="1:22">
      <c r="A640" s="60"/>
      <c r="B640" s="68"/>
      <c r="C640" s="68"/>
      <c r="D640" s="68"/>
      <c r="E640" s="119"/>
      <c r="F640" s="68"/>
      <c r="G640" s="68"/>
      <c r="H640" s="59"/>
      <c r="I640" s="73"/>
      <c r="J640" s="73"/>
      <c r="K640" s="73"/>
      <c r="L640" s="74"/>
      <c r="M640" s="140"/>
      <c r="N640" s="141"/>
      <c r="O640" s="141"/>
      <c r="P640" s="142"/>
      <c r="Q640" s="142"/>
      <c r="R640" s="142"/>
      <c r="S640" s="73"/>
      <c r="T640" s="73"/>
      <c r="U640" s="140"/>
      <c r="V640" s="141"/>
    </row>
    <row r="641" spans="1:22">
      <c r="A641" s="60"/>
      <c r="B641" s="68"/>
      <c r="C641" s="68"/>
      <c r="D641" s="68"/>
      <c r="E641" s="119"/>
      <c r="F641" s="68"/>
      <c r="G641" s="68"/>
      <c r="H641" s="59"/>
      <c r="I641" s="73"/>
      <c r="J641" s="73"/>
      <c r="K641" s="73"/>
      <c r="L641" s="74"/>
      <c r="M641" s="140"/>
      <c r="N641" s="141"/>
      <c r="O641" s="141"/>
      <c r="P641" s="142"/>
      <c r="Q641" s="142"/>
      <c r="R641" s="142"/>
      <c r="S641" s="73"/>
      <c r="T641" s="73"/>
      <c r="U641" s="140"/>
      <c r="V641" s="141"/>
    </row>
    <row r="642" spans="1:22">
      <c r="A642" s="60"/>
      <c r="B642" s="68"/>
      <c r="C642" s="68"/>
      <c r="D642" s="68"/>
      <c r="E642" s="119"/>
      <c r="F642" s="68"/>
      <c r="G642" s="68"/>
      <c r="H642" s="59"/>
      <c r="I642" s="73"/>
      <c r="J642" s="73"/>
      <c r="K642" s="73"/>
      <c r="L642" s="74"/>
      <c r="M642" s="140"/>
      <c r="N642" s="141"/>
      <c r="O642" s="141"/>
      <c r="P642" s="142"/>
      <c r="Q642" s="142"/>
      <c r="R642" s="142"/>
      <c r="S642" s="73"/>
      <c r="T642" s="73"/>
      <c r="U642" s="140"/>
      <c r="V642" s="141"/>
    </row>
    <row r="643" spans="1:22">
      <c r="A643" s="60"/>
      <c r="B643" s="68"/>
      <c r="C643" s="68"/>
      <c r="D643" s="68"/>
      <c r="E643" s="119"/>
      <c r="F643" s="68"/>
      <c r="G643" s="68"/>
      <c r="H643" s="59"/>
      <c r="I643" s="73"/>
      <c r="J643" s="73"/>
      <c r="K643" s="73"/>
      <c r="L643" s="74"/>
      <c r="M643" s="140"/>
      <c r="N643" s="141"/>
      <c r="O643" s="141"/>
      <c r="P643" s="142"/>
      <c r="Q643" s="142"/>
      <c r="R643" s="142"/>
      <c r="S643" s="73"/>
      <c r="T643" s="73"/>
      <c r="U643" s="140"/>
      <c r="V643" s="141"/>
    </row>
    <row r="644" spans="1:22">
      <c r="A644" s="60"/>
      <c r="B644" s="68"/>
      <c r="C644" s="68"/>
      <c r="D644" s="68"/>
      <c r="E644" s="119"/>
      <c r="F644" s="68"/>
      <c r="G644" s="68"/>
      <c r="H644" s="59"/>
      <c r="I644" s="73"/>
      <c r="J644" s="73"/>
      <c r="K644" s="73"/>
      <c r="L644" s="74"/>
      <c r="M644" s="140"/>
      <c r="N644" s="141"/>
      <c r="O644" s="141"/>
      <c r="P644" s="142"/>
      <c r="Q644" s="142"/>
      <c r="R644" s="142"/>
      <c r="S644" s="73"/>
      <c r="T644" s="73"/>
      <c r="U644" s="140"/>
      <c r="V644" s="141"/>
    </row>
    <row r="645" spans="1:22">
      <c r="A645" s="60"/>
      <c r="B645" s="68"/>
      <c r="C645" s="68"/>
      <c r="D645" s="68"/>
      <c r="E645" s="119"/>
      <c r="F645" s="68"/>
      <c r="G645" s="68"/>
      <c r="H645" s="59"/>
      <c r="I645" s="73"/>
      <c r="J645" s="73"/>
      <c r="K645" s="73"/>
      <c r="L645" s="74"/>
      <c r="M645" s="140"/>
      <c r="N645" s="141"/>
      <c r="O645" s="141"/>
      <c r="P645" s="142"/>
      <c r="Q645" s="142"/>
      <c r="R645" s="142"/>
      <c r="S645" s="73"/>
      <c r="T645" s="73"/>
      <c r="U645" s="140"/>
      <c r="V645" s="141"/>
    </row>
    <row r="646" spans="1:22">
      <c r="A646" s="60"/>
      <c r="B646" s="68"/>
      <c r="C646" s="68"/>
      <c r="D646" s="68"/>
      <c r="E646" s="119"/>
      <c r="F646" s="68"/>
      <c r="G646" s="68"/>
      <c r="H646" s="59"/>
      <c r="I646" s="73"/>
      <c r="J646" s="73"/>
      <c r="K646" s="73"/>
      <c r="L646" s="74"/>
      <c r="M646" s="140"/>
      <c r="N646" s="141"/>
      <c r="O646" s="141"/>
      <c r="P646" s="142"/>
      <c r="Q646" s="142"/>
      <c r="R646" s="142"/>
      <c r="S646" s="73"/>
      <c r="T646" s="73"/>
      <c r="U646" s="140"/>
      <c r="V646" s="141"/>
    </row>
    <row r="647" spans="1:22">
      <c r="A647" s="60"/>
      <c r="B647" s="68"/>
      <c r="C647" s="68"/>
      <c r="D647" s="68"/>
      <c r="E647" s="119"/>
      <c r="F647" s="68"/>
      <c r="G647" s="68"/>
      <c r="H647" s="59"/>
      <c r="I647" s="73"/>
      <c r="J647" s="73"/>
      <c r="K647" s="73"/>
      <c r="L647" s="74"/>
      <c r="M647" s="140"/>
      <c r="N647" s="141"/>
      <c r="O647" s="141"/>
      <c r="P647" s="142"/>
      <c r="Q647" s="142"/>
      <c r="R647" s="142"/>
      <c r="S647" s="73"/>
      <c r="T647" s="73"/>
      <c r="U647" s="140"/>
      <c r="V647" s="141"/>
    </row>
    <row r="648" spans="1:22">
      <c r="A648" s="60"/>
      <c r="B648" s="68"/>
      <c r="C648" s="68"/>
      <c r="D648" s="68"/>
      <c r="E648" s="119"/>
      <c r="F648" s="68"/>
      <c r="G648" s="68"/>
      <c r="H648" s="59"/>
      <c r="I648" s="73"/>
      <c r="J648" s="73"/>
      <c r="K648" s="73"/>
      <c r="L648" s="74"/>
      <c r="M648" s="140"/>
      <c r="N648" s="141"/>
      <c r="O648" s="141"/>
      <c r="P648" s="142"/>
      <c r="Q648" s="142"/>
      <c r="R648" s="142"/>
      <c r="S648" s="73"/>
      <c r="T648" s="73"/>
      <c r="U648" s="140"/>
      <c r="V648" s="141"/>
    </row>
    <row r="649" spans="1:22">
      <c r="A649" s="60"/>
      <c r="B649" s="68"/>
      <c r="C649" s="68"/>
      <c r="D649" s="68"/>
      <c r="E649" s="119"/>
      <c r="F649" s="68"/>
      <c r="G649" s="68"/>
      <c r="H649" s="59"/>
      <c r="I649" s="73"/>
      <c r="J649" s="73"/>
      <c r="K649" s="73"/>
      <c r="L649" s="74"/>
      <c r="M649" s="140"/>
      <c r="N649" s="141"/>
      <c r="O649" s="141"/>
      <c r="P649" s="142"/>
      <c r="Q649" s="142"/>
      <c r="R649" s="142"/>
      <c r="S649" s="73"/>
      <c r="T649" s="73"/>
      <c r="U649" s="140"/>
      <c r="V649" s="141"/>
    </row>
    <row r="650" spans="1:22">
      <c r="A650" s="60"/>
      <c r="B650" s="68"/>
      <c r="C650" s="68"/>
      <c r="D650" s="68"/>
      <c r="E650" s="119"/>
      <c r="F650" s="68"/>
      <c r="G650" s="68"/>
      <c r="H650" s="59"/>
      <c r="I650" s="73"/>
      <c r="J650" s="73"/>
      <c r="K650" s="73"/>
      <c r="L650" s="74"/>
      <c r="M650" s="140"/>
      <c r="N650" s="141"/>
      <c r="O650" s="141"/>
      <c r="P650" s="142"/>
      <c r="Q650" s="142"/>
      <c r="R650" s="142"/>
      <c r="S650" s="73"/>
      <c r="T650" s="73"/>
      <c r="U650" s="140"/>
      <c r="V650" s="141"/>
    </row>
    <row r="651" spans="1:22">
      <c r="A651" s="60"/>
      <c r="B651" s="68"/>
      <c r="C651" s="68"/>
      <c r="D651" s="68"/>
      <c r="E651" s="119"/>
      <c r="F651" s="68"/>
      <c r="G651" s="68"/>
      <c r="H651" s="59"/>
      <c r="I651" s="73"/>
      <c r="J651" s="73"/>
      <c r="K651" s="73"/>
      <c r="L651" s="74"/>
      <c r="M651" s="140"/>
      <c r="N651" s="141"/>
      <c r="O651" s="141"/>
      <c r="P651" s="142"/>
      <c r="Q651" s="142"/>
      <c r="R651" s="142"/>
      <c r="S651" s="73"/>
      <c r="T651" s="73"/>
      <c r="U651" s="140"/>
      <c r="V651" s="141"/>
    </row>
    <row r="652" spans="1:22">
      <c r="A652" s="60"/>
      <c r="B652" s="68"/>
      <c r="C652" s="68"/>
      <c r="D652" s="68"/>
      <c r="E652" s="119"/>
      <c r="F652" s="68"/>
      <c r="G652" s="68"/>
      <c r="H652" s="59"/>
      <c r="I652" s="73"/>
      <c r="J652" s="73"/>
      <c r="K652" s="73"/>
      <c r="L652" s="74"/>
      <c r="M652" s="140"/>
      <c r="N652" s="141"/>
      <c r="O652" s="141"/>
      <c r="P652" s="142"/>
      <c r="Q652" s="142"/>
      <c r="R652" s="142"/>
      <c r="S652" s="73"/>
      <c r="T652" s="73"/>
      <c r="U652" s="140"/>
      <c r="V652" s="141"/>
    </row>
    <row r="653" spans="1:22">
      <c r="A653" s="60"/>
      <c r="B653" s="68"/>
      <c r="C653" s="68"/>
      <c r="D653" s="68"/>
      <c r="E653" s="119"/>
      <c r="F653" s="68"/>
      <c r="G653" s="68"/>
      <c r="H653" s="59"/>
      <c r="I653" s="73"/>
      <c r="J653" s="73"/>
      <c r="K653" s="73"/>
      <c r="L653" s="74"/>
      <c r="M653" s="140"/>
      <c r="N653" s="141"/>
      <c r="O653" s="141"/>
      <c r="P653" s="142"/>
      <c r="Q653" s="142"/>
      <c r="R653" s="142"/>
      <c r="S653" s="73"/>
      <c r="T653" s="73"/>
      <c r="U653" s="140"/>
      <c r="V653" s="141"/>
    </row>
    <row r="654" spans="1:22">
      <c r="A654" s="60"/>
      <c r="B654" s="68"/>
      <c r="C654" s="68"/>
      <c r="D654" s="68"/>
      <c r="E654" s="119"/>
      <c r="F654" s="68"/>
      <c r="G654" s="68"/>
      <c r="H654" s="59"/>
      <c r="I654" s="73"/>
      <c r="J654" s="73"/>
      <c r="K654" s="73"/>
      <c r="L654" s="74"/>
      <c r="M654" s="140"/>
      <c r="N654" s="141"/>
      <c r="O654" s="141"/>
      <c r="P654" s="142"/>
      <c r="Q654" s="142"/>
      <c r="R654" s="142"/>
      <c r="S654" s="73"/>
      <c r="T654" s="73"/>
      <c r="U654" s="140"/>
      <c r="V654" s="141"/>
    </row>
    <row r="655" spans="1:22">
      <c r="A655" s="60"/>
      <c r="B655" s="68"/>
      <c r="C655" s="68"/>
      <c r="D655" s="68"/>
      <c r="E655" s="119"/>
      <c r="F655" s="68"/>
      <c r="G655" s="68"/>
      <c r="H655" s="59"/>
      <c r="I655" s="73"/>
      <c r="J655" s="73"/>
      <c r="K655" s="73"/>
      <c r="L655" s="74"/>
      <c r="M655" s="140"/>
      <c r="N655" s="141"/>
      <c r="O655" s="141"/>
      <c r="P655" s="142"/>
      <c r="Q655" s="142"/>
      <c r="R655" s="142"/>
      <c r="S655" s="73"/>
      <c r="T655" s="73"/>
      <c r="U655" s="140"/>
      <c r="V655" s="141"/>
    </row>
    <row r="656" spans="1:22">
      <c r="A656" s="60"/>
      <c r="B656" s="68"/>
      <c r="C656" s="68"/>
      <c r="D656" s="68"/>
      <c r="E656" s="119"/>
      <c r="F656" s="68"/>
      <c r="G656" s="68"/>
      <c r="H656" s="59"/>
      <c r="I656" s="73"/>
      <c r="J656" s="73"/>
      <c r="K656" s="73"/>
      <c r="L656" s="74"/>
      <c r="M656" s="140"/>
      <c r="N656" s="141"/>
      <c r="O656" s="141"/>
      <c r="P656" s="142"/>
      <c r="Q656" s="142"/>
      <c r="R656" s="142"/>
      <c r="S656" s="73"/>
      <c r="T656" s="73"/>
      <c r="U656" s="140"/>
      <c r="V656" s="141"/>
    </row>
    <row r="657" spans="1:22">
      <c r="A657" s="60"/>
      <c r="B657" s="68"/>
      <c r="C657" s="68"/>
      <c r="D657" s="68"/>
      <c r="E657" s="119"/>
      <c r="F657" s="68"/>
      <c r="G657" s="68"/>
      <c r="H657" s="59"/>
      <c r="I657" s="73"/>
      <c r="J657" s="73"/>
      <c r="K657" s="73"/>
      <c r="L657" s="74"/>
      <c r="M657" s="140"/>
      <c r="N657" s="141"/>
      <c r="O657" s="141"/>
      <c r="P657" s="142"/>
      <c r="Q657" s="142"/>
      <c r="R657" s="142"/>
      <c r="S657" s="73"/>
      <c r="T657" s="73"/>
      <c r="U657" s="140"/>
      <c r="V657" s="141"/>
    </row>
    <row r="658" spans="1:22">
      <c r="A658" s="60"/>
      <c r="B658" s="68"/>
      <c r="C658" s="68"/>
      <c r="D658" s="68"/>
      <c r="E658" s="119"/>
      <c r="F658" s="68"/>
      <c r="G658" s="68"/>
      <c r="H658" s="59"/>
      <c r="I658" s="73"/>
      <c r="J658" s="73"/>
      <c r="K658" s="73"/>
      <c r="L658" s="74"/>
      <c r="M658" s="140"/>
      <c r="N658" s="141"/>
      <c r="O658" s="141"/>
      <c r="P658" s="142"/>
      <c r="Q658" s="142"/>
      <c r="R658" s="142"/>
      <c r="S658" s="73"/>
      <c r="T658" s="73"/>
      <c r="U658" s="140"/>
      <c r="V658" s="141"/>
    </row>
    <row r="659" spans="1:22">
      <c r="A659" s="60"/>
      <c r="B659" s="68"/>
      <c r="C659" s="68"/>
      <c r="D659" s="68"/>
      <c r="E659" s="119"/>
      <c r="F659" s="68"/>
      <c r="G659" s="68"/>
      <c r="H659" s="59"/>
      <c r="I659" s="73"/>
      <c r="J659" s="73"/>
      <c r="K659" s="73"/>
      <c r="L659" s="74"/>
      <c r="M659" s="140"/>
      <c r="N659" s="141"/>
      <c r="O659" s="141"/>
      <c r="P659" s="142"/>
      <c r="Q659" s="142"/>
      <c r="R659" s="142"/>
      <c r="S659" s="73"/>
      <c r="T659" s="73"/>
      <c r="U659" s="140"/>
      <c r="V659" s="141"/>
    </row>
    <row r="660" spans="1:22">
      <c r="A660" s="60"/>
      <c r="B660" s="68"/>
      <c r="C660" s="68"/>
      <c r="D660" s="68"/>
      <c r="E660" s="119"/>
      <c r="F660" s="68"/>
      <c r="G660" s="68"/>
      <c r="H660" s="59"/>
      <c r="I660" s="73"/>
      <c r="J660" s="73"/>
      <c r="K660" s="73"/>
      <c r="L660" s="74"/>
      <c r="M660" s="140"/>
      <c r="N660" s="141"/>
      <c r="O660" s="141"/>
      <c r="P660" s="142"/>
      <c r="Q660" s="142"/>
      <c r="R660" s="142"/>
      <c r="S660" s="73"/>
      <c r="T660" s="73"/>
      <c r="U660" s="140"/>
      <c r="V660" s="141"/>
    </row>
    <row r="661" spans="1:22">
      <c r="A661" s="60"/>
      <c r="B661" s="68"/>
      <c r="C661" s="68"/>
      <c r="D661" s="68"/>
      <c r="E661" s="119"/>
      <c r="F661" s="68"/>
      <c r="G661" s="68"/>
      <c r="H661" s="59"/>
      <c r="I661" s="73"/>
      <c r="J661" s="73"/>
      <c r="K661" s="73"/>
      <c r="L661" s="74"/>
      <c r="M661" s="140"/>
      <c r="N661" s="141"/>
      <c r="O661" s="141"/>
      <c r="P661" s="142"/>
      <c r="Q661" s="142"/>
      <c r="R661" s="142"/>
      <c r="S661" s="73"/>
      <c r="T661" s="73"/>
      <c r="U661" s="140"/>
      <c r="V661" s="141"/>
    </row>
    <row r="662" spans="1:22">
      <c r="A662" s="60"/>
      <c r="B662" s="68"/>
      <c r="C662" s="68"/>
      <c r="D662" s="68"/>
      <c r="E662" s="119"/>
      <c r="F662" s="68"/>
      <c r="G662" s="68"/>
      <c r="H662" s="59"/>
      <c r="I662" s="73"/>
      <c r="J662" s="73"/>
      <c r="K662" s="73"/>
      <c r="L662" s="74"/>
      <c r="M662" s="140"/>
      <c r="N662" s="141"/>
      <c r="O662" s="141"/>
      <c r="P662" s="142"/>
      <c r="Q662" s="142"/>
      <c r="R662" s="142"/>
      <c r="S662" s="73"/>
      <c r="T662" s="73"/>
      <c r="U662" s="140"/>
      <c r="V662" s="141"/>
    </row>
    <row r="663" spans="1:22">
      <c r="A663" s="60"/>
      <c r="B663" s="68"/>
      <c r="C663" s="68"/>
      <c r="D663" s="68"/>
      <c r="E663" s="119"/>
      <c r="F663" s="68"/>
      <c r="G663" s="68"/>
      <c r="H663" s="59"/>
      <c r="I663" s="73"/>
      <c r="J663" s="73"/>
      <c r="K663" s="73"/>
      <c r="L663" s="74"/>
      <c r="M663" s="140"/>
      <c r="N663" s="141"/>
      <c r="O663" s="141"/>
      <c r="P663" s="142"/>
      <c r="Q663" s="142"/>
      <c r="R663" s="142"/>
      <c r="S663" s="73"/>
      <c r="T663" s="73"/>
      <c r="U663" s="70"/>
      <c r="V663" s="68"/>
    </row>
    <row r="664" spans="1:22">
      <c r="A664" s="60"/>
      <c r="B664" s="68"/>
      <c r="C664" s="68"/>
      <c r="D664" s="68"/>
      <c r="E664" s="119"/>
      <c r="F664" s="68"/>
      <c r="G664" s="68"/>
      <c r="H664" s="59"/>
      <c r="I664" s="73"/>
      <c r="J664" s="73"/>
      <c r="K664" s="73"/>
      <c r="L664" s="74"/>
      <c r="M664" s="140"/>
      <c r="N664" s="141"/>
      <c r="O664" s="119"/>
      <c r="P664" s="142"/>
      <c r="Q664" s="142"/>
      <c r="R664" s="142"/>
      <c r="S664" s="73"/>
      <c r="T664" s="73"/>
      <c r="U664" s="70"/>
      <c r="V664" s="68"/>
    </row>
    <row r="665" spans="1:22">
      <c r="A665" s="60"/>
      <c r="B665" s="68"/>
      <c r="C665" s="68"/>
      <c r="D665" s="68"/>
      <c r="E665" s="119"/>
      <c r="F665" s="68"/>
      <c r="G665" s="68"/>
      <c r="H665" s="59"/>
      <c r="I665" s="73"/>
      <c r="J665" s="73"/>
      <c r="K665" s="73"/>
      <c r="L665" s="74"/>
      <c r="M665" s="140"/>
      <c r="N665" s="141"/>
      <c r="O665" s="119"/>
      <c r="P665" s="142"/>
      <c r="Q665" s="142"/>
      <c r="R665" s="142"/>
      <c r="S665" s="73"/>
      <c r="T665" s="73"/>
      <c r="U665" s="70"/>
      <c r="V665" s="68"/>
    </row>
    <row r="666" spans="1:22">
      <c r="A666" s="60"/>
      <c r="B666" s="68"/>
      <c r="C666" s="68"/>
      <c r="D666" s="68"/>
      <c r="E666" s="119"/>
      <c r="F666" s="68"/>
      <c r="G666" s="68"/>
      <c r="H666" s="59"/>
      <c r="I666" s="73"/>
      <c r="J666" s="73"/>
      <c r="K666" s="73"/>
      <c r="L666" s="74"/>
      <c r="M666" s="140"/>
      <c r="N666" s="141"/>
      <c r="O666" s="119"/>
      <c r="P666" s="142"/>
      <c r="Q666" s="142"/>
      <c r="R666" s="142"/>
      <c r="S666" s="73"/>
      <c r="T666" s="73"/>
      <c r="U666" s="70"/>
      <c r="V666" s="68"/>
    </row>
    <row r="667" spans="1:22">
      <c r="A667" s="60"/>
      <c r="B667" s="68"/>
      <c r="C667" s="68"/>
      <c r="D667" s="68"/>
      <c r="E667" s="119"/>
      <c r="F667" s="68"/>
      <c r="G667" s="68"/>
      <c r="H667" s="59"/>
      <c r="I667" s="73"/>
      <c r="J667" s="73"/>
      <c r="K667" s="73"/>
      <c r="L667" s="74"/>
      <c r="M667" s="140"/>
      <c r="N667" s="68"/>
      <c r="O667" s="119"/>
      <c r="P667" s="124"/>
      <c r="Q667" s="124"/>
      <c r="R667" s="124"/>
      <c r="S667" s="73"/>
      <c r="T667" s="73"/>
      <c r="U667" s="70"/>
      <c r="V667" s="68"/>
    </row>
    <row r="668" spans="1:22">
      <c r="A668" s="60"/>
      <c r="B668" s="68"/>
      <c r="C668" s="68"/>
      <c r="D668" s="68"/>
      <c r="E668" s="119"/>
      <c r="F668" s="68"/>
      <c r="G668" s="68"/>
      <c r="H668" s="59"/>
      <c r="I668" s="73"/>
      <c r="J668" s="73"/>
      <c r="K668" s="73"/>
      <c r="L668" s="74"/>
      <c r="M668" s="140"/>
      <c r="N668" s="60"/>
      <c r="O668" s="119"/>
      <c r="P668" s="145"/>
      <c r="Q668" s="145"/>
      <c r="R668" s="145"/>
      <c r="S668" s="73"/>
      <c r="T668" s="73"/>
      <c r="U668" s="60"/>
      <c r="V668" s="5"/>
    </row>
    <row r="669" spans="1:22">
      <c r="A669" s="60"/>
      <c r="B669" s="68"/>
      <c r="C669" s="68"/>
      <c r="D669" s="68"/>
      <c r="E669" s="119"/>
      <c r="F669" s="68"/>
      <c r="G669" s="68"/>
      <c r="H669" s="59"/>
      <c r="I669" s="73"/>
      <c r="J669" s="73"/>
      <c r="K669" s="73"/>
      <c r="L669" s="74"/>
      <c r="M669" s="140"/>
      <c r="N669" s="60"/>
      <c r="O669" s="119"/>
      <c r="P669" s="145"/>
      <c r="Q669" s="145"/>
      <c r="R669" s="145"/>
      <c r="S669" s="73"/>
      <c r="T669" s="73"/>
      <c r="U669" s="60"/>
      <c r="V669" s="5"/>
    </row>
    <row r="670" spans="1:22">
      <c r="A670" s="60"/>
      <c r="B670" s="68"/>
      <c r="C670" s="68"/>
      <c r="D670" s="68"/>
      <c r="E670" s="119"/>
      <c r="F670" s="68"/>
      <c r="G670" s="68"/>
      <c r="H670" s="59"/>
      <c r="I670" s="73"/>
      <c r="J670" s="73"/>
      <c r="K670" s="73"/>
      <c r="L670" s="74"/>
      <c r="M670" s="140"/>
      <c r="N670" s="60"/>
      <c r="O670" s="119"/>
      <c r="P670" s="145"/>
      <c r="Q670" s="145"/>
      <c r="R670" s="145"/>
      <c r="S670" s="73"/>
      <c r="T670" s="73"/>
      <c r="U670" s="60"/>
      <c r="V670" s="60"/>
    </row>
    <row r="671" spans="1:22">
      <c r="A671" s="60"/>
      <c r="B671" s="68"/>
      <c r="C671" s="68"/>
      <c r="D671" s="68"/>
      <c r="E671" s="119"/>
      <c r="F671" s="68"/>
      <c r="G671" s="68"/>
      <c r="H671" s="59"/>
      <c r="I671" s="73"/>
      <c r="J671" s="73"/>
      <c r="K671" s="73"/>
      <c r="L671" s="74"/>
      <c r="M671" s="140"/>
      <c r="N671" s="67"/>
      <c r="O671" s="119"/>
      <c r="P671" s="145"/>
      <c r="Q671" s="145"/>
      <c r="R671" s="145"/>
      <c r="S671" s="73"/>
      <c r="T671" s="73"/>
      <c r="U671" s="60"/>
      <c r="V671" s="67"/>
    </row>
    <row r="672" spans="1:22">
      <c r="A672" s="60"/>
      <c r="B672" s="68"/>
      <c r="C672" s="68"/>
      <c r="D672" s="68"/>
      <c r="E672" s="119"/>
      <c r="F672" s="68"/>
      <c r="G672" s="68"/>
      <c r="H672" s="59"/>
      <c r="I672" s="73"/>
      <c r="J672" s="73"/>
      <c r="K672" s="73"/>
      <c r="L672" s="74"/>
      <c r="M672" s="140"/>
      <c r="N672" s="67"/>
      <c r="O672" s="119"/>
      <c r="P672" s="145"/>
      <c r="Q672" s="145"/>
      <c r="R672" s="145"/>
      <c r="S672" s="73"/>
      <c r="T672" s="73"/>
      <c r="U672" s="60"/>
      <c r="V672" s="146"/>
    </row>
    <row r="673" spans="1:22">
      <c r="A673" s="60"/>
      <c r="B673" s="68"/>
      <c r="C673" s="68"/>
      <c r="D673" s="68"/>
      <c r="E673" s="119"/>
      <c r="F673" s="68"/>
      <c r="G673" s="68"/>
      <c r="H673" s="59"/>
      <c r="I673" s="73"/>
      <c r="J673" s="73"/>
      <c r="K673" s="73"/>
      <c r="L673" s="74"/>
      <c r="M673" s="140"/>
      <c r="N673" s="67"/>
      <c r="O673" s="119"/>
      <c r="P673" s="145"/>
      <c r="Q673" s="145"/>
      <c r="R673" s="145"/>
      <c r="S673" s="73"/>
      <c r="T673" s="73"/>
      <c r="U673" s="60"/>
      <c r="V673" s="67"/>
    </row>
    <row r="674" spans="1:22">
      <c r="A674" s="60"/>
      <c r="B674" s="68"/>
      <c r="C674" s="68"/>
      <c r="D674" s="68"/>
      <c r="E674" s="119"/>
      <c r="F674" s="68"/>
      <c r="G674" s="68"/>
      <c r="H674" s="59"/>
      <c r="I674" s="73"/>
      <c r="J674" s="73"/>
      <c r="K674" s="73"/>
      <c r="L674" s="74"/>
      <c r="M674" s="140"/>
      <c r="N674" s="67"/>
      <c r="O674" s="119"/>
      <c r="P674" s="145"/>
      <c r="Q674" s="145"/>
      <c r="R674" s="145"/>
      <c r="S674" s="73"/>
      <c r="T674" s="73"/>
      <c r="U674" s="60"/>
      <c r="V674" s="67"/>
    </row>
    <row r="675" spans="1:22">
      <c r="A675" s="60"/>
      <c r="B675" s="68"/>
      <c r="C675" s="68"/>
      <c r="D675" s="68"/>
      <c r="E675" s="119"/>
      <c r="F675" s="68"/>
      <c r="G675" s="68"/>
      <c r="H675" s="59"/>
      <c r="I675" s="73"/>
      <c r="J675" s="73"/>
      <c r="K675" s="73"/>
      <c r="L675" s="74"/>
      <c r="M675" s="140"/>
      <c r="N675" s="67"/>
      <c r="O675" s="119"/>
      <c r="P675" s="145"/>
      <c r="Q675" s="145"/>
      <c r="R675" s="145"/>
      <c r="S675" s="73"/>
      <c r="T675" s="73"/>
      <c r="U675" s="60"/>
      <c r="V675" s="67"/>
    </row>
    <row r="676" spans="1:22">
      <c r="A676" s="60"/>
      <c r="B676" s="68"/>
      <c r="C676" s="68"/>
      <c r="D676" s="68"/>
      <c r="E676" s="119"/>
      <c r="F676" s="68"/>
      <c r="G676" s="68"/>
      <c r="H676" s="59"/>
      <c r="I676" s="73"/>
      <c r="J676" s="73"/>
      <c r="K676" s="73"/>
      <c r="L676" s="74"/>
      <c r="M676" s="140"/>
      <c r="N676" s="60"/>
      <c r="O676" s="119"/>
      <c r="P676" s="145"/>
      <c r="Q676" s="145"/>
      <c r="R676" s="145"/>
      <c r="S676" s="73"/>
      <c r="T676" s="73"/>
      <c r="U676" s="60"/>
      <c r="V676" s="60"/>
    </row>
    <row r="677" spans="1:22">
      <c r="A677" s="60"/>
      <c r="B677" s="68"/>
      <c r="C677" s="68"/>
      <c r="D677" s="68"/>
      <c r="E677" s="119"/>
      <c r="F677" s="68"/>
      <c r="G677" s="68"/>
      <c r="H677" s="59"/>
      <c r="I677" s="73"/>
      <c r="J677" s="73"/>
      <c r="K677" s="73"/>
      <c r="L677" s="74"/>
      <c r="M677" s="140"/>
      <c r="N677" s="60"/>
      <c r="O677" s="119"/>
      <c r="P677" s="145"/>
      <c r="Q677" s="145"/>
      <c r="R677" s="145"/>
      <c r="S677" s="73"/>
      <c r="T677" s="73"/>
      <c r="U677" s="60"/>
      <c r="V677" s="60"/>
    </row>
    <row r="678" spans="1:22">
      <c r="A678" s="60"/>
      <c r="B678" s="68"/>
      <c r="C678" s="68"/>
      <c r="D678" s="68"/>
      <c r="E678" s="119"/>
      <c r="F678" s="68"/>
      <c r="G678" s="68"/>
      <c r="H678" s="59"/>
      <c r="I678" s="73"/>
      <c r="J678" s="73"/>
      <c r="K678" s="73"/>
      <c r="L678" s="74"/>
      <c r="M678" s="140"/>
      <c r="N678" s="67"/>
      <c r="O678" s="119"/>
      <c r="P678" s="145"/>
      <c r="Q678" s="145"/>
      <c r="R678" s="145"/>
      <c r="S678" s="73"/>
      <c r="T678" s="73"/>
      <c r="U678" s="60"/>
      <c r="V678" s="67"/>
    </row>
    <row r="679" spans="1:22">
      <c r="A679" s="60"/>
      <c r="B679" s="68"/>
      <c r="C679" s="68"/>
      <c r="D679" s="68"/>
      <c r="E679" s="119"/>
      <c r="F679" s="68"/>
      <c r="G679" s="68"/>
      <c r="H679" s="59"/>
      <c r="I679" s="73"/>
      <c r="J679" s="73"/>
      <c r="K679" s="73"/>
      <c r="L679" s="74"/>
      <c r="M679" s="140"/>
      <c r="N679" s="60"/>
      <c r="O679" s="119"/>
      <c r="P679" s="145"/>
      <c r="Q679" s="145"/>
      <c r="R679" s="145"/>
      <c r="S679" s="73"/>
      <c r="T679" s="73"/>
      <c r="U679" s="60"/>
      <c r="V679" s="60"/>
    </row>
    <row r="680" spans="1:22">
      <c r="A680" s="60"/>
      <c r="B680" s="68"/>
      <c r="C680" s="68"/>
      <c r="D680" s="68"/>
      <c r="E680" s="119"/>
      <c r="F680" s="68"/>
      <c r="G680" s="68"/>
      <c r="H680" s="59"/>
      <c r="I680" s="73"/>
      <c r="J680" s="73"/>
      <c r="K680" s="73"/>
      <c r="L680" s="74"/>
      <c r="M680" s="140"/>
      <c r="N680" s="67"/>
      <c r="O680" s="119"/>
      <c r="P680" s="145"/>
      <c r="Q680" s="145"/>
      <c r="R680" s="145"/>
      <c r="S680" s="73"/>
      <c r="T680" s="73"/>
      <c r="U680" s="60"/>
      <c r="V680" s="67"/>
    </row>
    <row r="681" spans="1:22">
      <c r="A681" s="60"/>
      <c r="B681" s="68"/>
      <c r="C681" s="68"/>
      <c r="D681" s="68"/>
      <c r="E681" s="119"/>
      <c r="F681" s="68"/>
      <c r="G681" s="68"/>
      <c r="H681" s="59"/>
      <c r="I681" s="73"/>
      <c r="J681" s="73"/>
      <c r="K681" s="73"/>
      <c r="L681" s="74"/>
      <c r="M681" s="140"/>
      <c r="N681" s="60"/>
      <c r="O681" s="119"/>
      <c r="P681" s="145"/>
      <c r="Q681" s="145"/>
      <c r="R681" s="145"/>
      <c r="S681" s="73"/>
      <c r="T681" s="73"/>
      <c r="U681" s="60"/>
      <c r="V681" s="60"/>
    </row>
    <row r="682" spans="1:22">
      <c r="A682" s="60"/>
      <c r="B682" s="68"/>
      <c r="C682" s="68"/>
      <c r="D682" s="68"/>
      <c r="E682" s="119"/>
      <c r="F682" s="68"/>
      <c r="G682" s="68"/>
      <c r="H682" s="59"/>
      <c r="I682" s="73"/>
      <c r="J682" s="73"/>
      <c r="K682" s="73"/>
      <c r="L682" s="74"/>
      <c r="M682" s="140"/>
      <c r="N682" s="60"/>
      <c r="O682" s="119"/>
      <c r="P682" s="145"/>
      <c r="Q682" s="145"/>
      <c r="R682" s="145"/>
      <c r="S682" s="73"/>
      <c r="T682" s="73"/>
      <c r="U682" s="60"/>
      <c r="V682" s="60"/>
    </row>
    <row r="683" spans="1:22">
      <c r="A683" s="60"/>
      <c r="B683" s="68"/>
      <c r="C683" s="68"/>
      <c r="D683" s="68"/>
      <c r="E683" s="119"/>
      <c r="F683" s="68"/>
      <c r="G683" s="68"/>
      <c r="H683" s="59"/>
      <c r="I683" s="73"/>
      <c r="J683" s="73"/>
      <c r="K683" s="73"/>
      <c r="L683" s="74"/>
      <c r="M683" s="140"/>
      <c r="N683" s="60"/>
      <c r="O683" s="119"/>
      <c r="P683" s="145"/>
      <c r="Q683" s="145"/>
      <c r="R683" s="145"/>
      <c r="S683" s="73"/>
      <c r="T683" s="73"/>
      <c r="U683" s="60"/>
      <c r="V683" s="60"/>
    </row>
    <row r="684" spans="1:22">
      <c r="A684" s="60"/>
      <c r="B684" s="68"/>
      <c r="C684" s="68"/>
      <c r="D684" s="68"/>
      <c r="E684" s="119"/>
      <c r="F684" s="68"/>
      <c r="G684" s="68"/>
      <c r="H684" s="59"/>
      <c r="I684" s="73"/>
      <c r="J684" s="73"/>
      <c r="K684" s="73"/>
      <c r="L684" s="74"/>
      <c r="M684" s="140"/>
      <c r="N684" s="146"/>
      <c r="O684" s="119"/>
      <c r="P684" s="145"/>
      <c r="Q684" s="145"/>
      <c r="R684" s="145"/>
      <c r="S684" s="73"/>
      <c r="T684" s="73"/>
      <c r="U684" s="60"/>
      <c r="V684" s="146"/>
    </row>
    <row r="685" spans="1:22">
      <c r="A685" s="60"/>
      <c r="B685" s="68"/>
      <c r="C685" s="68"/>
      <c r="D685" s="68"/>
      <c r="E685" s="119"/>
      <c r="F685" s="68"/>
      <c r="G685" s="68"/>
      <c r="H685" s="59"/>
      <c r="I685" s="73"/>
      <c r="J685" s="73"/>
      <c r="K685" s="73"/>
      <c r="L685" s="74"/>
      <c r="M685" s="140"/>
      <c r="N685" s="146"/>
      <c r="O685" s="119"/>
      <c r="P685" s="145"/>
      <c r="Q685" s="145"/>
      <c r="R685" s="145"/>
      <c r="S685" s="73"/>
      <c r="T685" s="73"/>
      <c r="U685" s="60"/>
      <c r="V685" s="146"/>
    </row>
    <row r="686" spans="1:22">
      <c r="A686" s="60"/>
      <c r="B686" s="68"/>
      <c r="C686" s="68"/>
      <c r="D686" s="68"/>
      <c r="E686" s="119"/>
      <c r="F686" s="68"/>
      <c r="G686" s="68"/>
      <c r="H686" s="59"/>
      <c r="I686" s="73"/>
      <c r="J686" s="73"/>
      <c r="K686" s="73"/>
      <c r="L686" s="74"/>
      <c r="M686" s="140"/>
      <c r="N686" s="146"/>
      <c r="O686" s="119"/>
      <c r="P686" s="145"/>
      <c r="Q686" s="145"/>
      <c r="R686" s="145"/>
      <c r="S686" s="73"/>
      <c r="T686" s="73"/>
      <c r="U686" s="60"/>
      <c r="V686" s="146"/>
    </row>
    <row r="687" spans="1:22">
      <c r="A687" s="60"/>
      <c r="B687" s="68"/>
      <c r="C687" s="68"/>
      <c r="D687" s="68"/>
      <c r="E687" s="119"/>
      <c r="F687" s="68"/>
      <c r="G687" s="68"/>
      <c r="H687" s="59"/>
      <c r="I687" s="73"/>
      <c r="J687" s="73"/>
      <c r="K687" s="73"/>
      <c r="L687" s="74"/>
      <c r="M687" s="140"/>
      <c r="N687" s="146"/>
      <c r="O687" s="119"/>
      <c r="P687" s="145"/>
      <c r="Q687" s="145"/>
      <c r="R687" s="145"/>
      <c r="S687" s="73"/>
      <c r="T687" s="73"/>
      <c r="U687" s="60"/>
      <c r="V687" s="146"/>
    </row>
    <row r="688" spans="1:22">
      <c r="A688" s="60"/>
      <c r="B688" s="68"/>
      <c r="C688" s="68"/>
      <c r="D688" s="68"/>
      <c r="E688" s="119"/>
      <c r="F688" s="68"/>
      <c r="G688" s="68"/>
      <c r="H688" s="59"/>
      <c r="I688" s="73"/>
      <c r="J688" s="73"/>
      <c r="K688" s="73"/>
      <c r="L688" s="74"/>
      <c r="M688" s="140"/>
      <c r="N688" s="146"/>
      <c r="O688" s="119"/>
      <c r="P688" s="145"/>
      <c r="Q688" s="145"/>
      <c r="R688" s="145"/>
      <c r="S688" s="73"/>
      <c r="T688" s="73"/>
      <c r="U688" s="60"/>
      <c r="V688" s="60"/>
    </row>
    <row r="689" spans="1:22">
      <c r="A689" s="60"/>
      <c r="B689" s="68"/>
      <c r="C689" s="68"/>
      <c r="D689" s="68"/>
      <c r="E689" s="119"/>
      <c r="F689" s="68"/>
      <c r="G689" s="68"/>
      <c r="H689" s="59"/>
      <c r="I689" s="73"/>
      <c r="J689" s="73"/>
      <c r="K689" s="73"/>
      <c r="L689" s="74"/>
      <c r="M689" s="140"/>
      <c r="N689" s="146"/>
      <c r="O689" s="119"/>
      <c r="P689" s="145"/>
      <c r="Q689" s="145"/>
      <c r="R689" s="145"/>
      <c r="S689" s="73"/>
      <c r="T689" s="73"/>
      <c r="U689" s="60"/>
      <c r="V689" s="146"/>
    </row>
    <row r="690" spans="1:22">
      <c r="A690" s="60"/>
      <c r="B690" s="68"/>
      <c r="C690" s="68"/>
      <c r="D690" s="68"/>
      <c r="E690" s="119"/>
      <c r="F690" s="68"/>
      <c r="G690" s="68"/>
      <c r="H690" s="59"/>
      <c r="I690" s="73"/>
      <c r="J690" s="73"/>
      <c r="K690" s="73"/>
      <c r="L690" s="74"/>
      <c r="M690" s="140"/>
      <c r="N690" s="146"/>
      <c r="O690" s="119"/>
      <c r="P690" s="145"/>
      <c r="Q690" s="145"/>
      <c r="R690" s="145"/>
      <c r="S690" s="73"/>
      <c r="T690" s="73"/>
      <c r="U690" s="60"/>
      <c r="V690" s="146"/>
    </row>
    <row r="691" spans="1:22">
      <c r="A691" s="60"/>
      <c r="B691" s="68"/>
      <c r="C691" s="68"/>
      <c r="D691" s="68"/>
      <c r="E691" s="119"/>
      <c r="F691" s="68"/>
      <c r="G691" s="68"/>
      <c r="H691" s="59"/>
      <c r="I691" s="73"/>
      <c r="J691" s="73"/>
      <c r="K691" s="73"/>
      <c r="L691" s="74"/>
      <c r="M691" s="140"/>
      <c r="N691" s="146"/>
      <c r="O691" s="119"/>
      <c r="P691" s="145"/>
      <c r="Q691" s="145"/>
      <c r="R691" s="145"/>
      <c r="S691" s="73"/>
      <c r="T691" s="73"/>
      <c r="U691" s="60"/>
      <c r="V691" s="146"/>
    </row>
    <row r="692" spans="1:22">
      <c r="A692" s="60"/>
      <c r="B692" s="68"/>
      <c r="C692" s="68"/>
      <c r="D692" s="68"/>
      <c r="E692" s="119"/>
      <c r="F692" s="68"/>
      <c r="G692" s="68"/>
      <c r="H692" s="59"/>
      <c r="I692" s="73"/>
      <c r="J692" s="73"/>
      <c r="K692" s="73"/>
      <c r="L692" s="74"/>
      <c r="M692" s="140"/>
      <c r="N692" s="146"/>
      <c r="O692" s="119"/>
      <c r="P692" s="145"/>
      <c r="Q692" s="145"/>
      <c r="R692" s="145"/>
      <c r="S692" s="73"/>
      <c r="T692" s="73"/>
      <c r="U692" s="60"/>
      <c r="V692" s="146"/>
    </row>
    <row r="693" spans="1:22">
      <c r="A693" s="60"/>
      <c r="B693" s="68"/>
      <c r="C693" s="68"/>
      <c r="D693" s="68"/>
      <c r="E693" s="119"/>
      <c r="F693" s="68"/>
      <c r="G693" s="68"/>
      <c r="H693" s="59"/>
      <c r="I693" s="73"/>
      <c r="J693" s="73"/>
      <c r="K693" s="73"/>
      <c r="L693" s="74"/>
      <c r="M693" s="140"/>
      <c r="N693" s="146"/>
      <c r="O693" s="119"/>
      <c r="P693" s="145"/>
      <c r="Q693" s="145"/>
      <c r="R693" s="145"/>
      <c r="S693" s="73"/>
      <c r="T693" s="73"/>
      <c r="U693" s="60"/>
      <c r="V693" s="146"/>
    </row>
    <row r="694" spans="1:22">
      <c r="A694" s="60"/>
      <c r="B694" s="68"/>
      <c r="C694" s="68"/>
      <c r="D694" s="68"/>
      <c r="E694" s="119"/>
      <c r="F694" s="68"/>
      <c r="G694" s="68"/>
      <c r="H694" s="59"/>
      <c r="I694" s="73"/>
      <c r="J694" s="73"/>
      <c r="K694" s="73"/>
      <c r="L694" s="74"/>
      <c r="M694" s="140"/>
      <c r="N694" s="67"/>
      <c r="O694" s="119"/>
      <c r="P694" s="145"/>
      <c r="Q694" s="145"/>
      <c r="R694" s="145"/>
      <c r="S694" s="73"/>
      <c r="T694" s="73"/>
      <c r="U694" s="60"/>
      <c r="V694" s="67"/>
    </row>
    <row r="695" spans="1:22">
      <c r="A695" s="60"/>
      <c r="B695" s="68"/>
      <c r="C695" s="68"/>
      <c r="D695" s="68"/>
      <c r="E695" s="119"/>
      <c r="F695" s="68"/>
      <c r="G695" s="68"/>
      <c r="H695" s="59"/>
      <c r="I695" s="73"/>
      <c r="J695" s="73"/>
      <c r="K695" s="73"/>
      <c r="L695" s="74"/>
      <c r="M695" s="140"/>
      <c r="N695" s="67"/>
      <c r="O695" s="119"/>
      <c r="P695" s="145"/>
      <c r="Q695" s="145"/>
      <c r="R695" s="145"/>
      <c r="S695" s="73"/>
      <c r="T695" s="73"/>
      <c r="U695" s="60"/>
      <c r="V695" s="67"/>
    </row>
    <row r="696" spans="1:22">
      <c r="A696" s="60"/>
      <c r="B696" s="68"/>
      <c r="C696" s="68"/>
      <c r="D696" s="68"/>
      <c r="E696" s="119"/>
      <c r="F696" s="68"/>
      <c r="G696" s="68"/>
      <c r="H696" s="59"/>
      <c r="I696" s="73"/>
      <c r="J696" s="73"/>
      <c r="K696" s="73"/>
      <c r="L696" s="74"/>
      <c r="M696" s="140"/>
      <c r="N696" s="67"/>
      <c r="O696" s="119"/>
      <c r="P696" s="145"/>
      <c r="Q696" s="145"/>
      <c r="R696" s="145"/>
      <c r="S696" s="73"/>
      <c r="T696" s="73"/>
      <c r="U696" s="60"/>
      <c r="V696" s="67"/>
    </row>
    <row r="697" spans="1:22">
      <c r="A697" s="60"/>
      <c r="B697" s="68"/>
      <c r="C697" s="68"/>
      <c r="D697" s="68"/>
      <c r="E697" s="119"/>
      <c r="F697" s="68"/>
      <c r="G697" s="68"/>
      <c r="H697" s="59"/>
      <c r="I697" s="73"/>
      <c r="J697" s="73"/>
      <c r="K697" s="73"/>
      <c r="L697" s="74"/>
      <c r="M697" s="140"/>
      <c r="N697" s="67"/>
      <c r="O697" s="119"/>
      <c r="P697" s="145"/>
      <c r="Q697" s="145"/>
      <c r="R697" s="145"/>
      <c r="S697" s="73"/>
      <c r="T697" s="73"/>
      <c r="U697" s="60"/>
      <c r="V697" s="60"/>
    </row>
    <row r="698" spans="1:22">
      <c r="A698" s="60"/>
      <c r="B698" s="68"/>
      <c r="C698" s="68"/>
      <c r="D698" s="68"/>
      <c r="E698" s="119"/>
      <c r="F698" s="68"/>
      <c r="G698" s="68"/>
      <c r="H698" s="59"/>
      <c r="I698" s="73"/>
      <c r="J698" s="73"/>
      <c r="K698" s="73"/>
      <c r="L698" s="74"/>
      <c r="M698" s="140"/>
      <c r="N698" s="67"/>
      <c r="O698" s="119"/>
      <c r="P698" s="145"/>
      <c r="Q698" s="145"/>
      <c r="R698" s="145"/>
      <c r="S698" s="73"/>
      <c r="T698" s="73"/>
      <c r="U698" s="60"/>
      <c r="V698" s="67"/>
    </row>
    <row r="699" spans="1:22">
      <c r="A699" s="60"/>
      <c r="B699" s="68"/>
      <c r="C699" s="68"/>
      <c r="D699" s="68"/>
      <c r="E699" s="119"/>
      <c r="F699" s="68"/>
      <c r="G699" s="68"/>
      <c r="H699" s="59"/>
      <c r="I699" s="73"/>
      <c r="J699" s="73"/>
      <c r="K699" s="73"/>
      <c r="L699" s="74"/>
      <c r="M699" s="140"/>
      <c r="N699" s="67"/>
      <c r="O699" s="119"/>
      <c r="P699" s="145"/>
      <c r="Q699" s="145"/>
      <c r="R699" s="145"/>
      <c r="S699" s="73"/>
      <c r="T699" s="73"/>
      <c r="U699" s="60"/>
      <c r="V699" s="67"/>
    </row>
    <row r="700" spans="1:22">
      <c r="A700" s="60"/>
      <c r="B700" s="68"/>
      <c r="C700" s="68"/>
      <c r="D700" s="68"/>
      <c r="E700" s="119"/>
      <c r="F700" s="68"/>
      <c r="G700" s="68"/>
      <c r="H700" s="59"/>
      <c r="I700" s="73"/>
      <c r="J700" s="73"/>
      <c r="K700" s="73"/>
      <c r="L700" s="74"/>
      <c r="M700" s="140"/>
      <c r="N700" s="146"/>
      <c r="O700" s="119"/>
      <c r="P700" s="145"/>
      <c r="Q700" s="145"/>
      <c r="R700" s="145"/>
      <c r="S700" s="73"/>
      <c r="T700" s="73"/>
      <c r="U700" s="60"/>
      <c r="V700" s="146"/>
    </row>
    <row r="701" spans="1:22">
      <c r="A701" s="60"/>
      <c r="B701" s="68"/>
      <c r="C701" s="68"/>
      <c r="D701" s="68"/>
      <c r="E701" s="119"/>
      <c r="F701" s="68"/>
      <c r="G701" s="68"/>
      <c r="H701" s="59"/>
      <c r="I701" s="73"/>
      <c r="J701" s="73"/>
      <c r="K701" s="73"/>
      <c r="L701" s="74"/>
      <c r="M701" s="140"/>
      <c r="N701" s="146"/>
      <c r="O701" s="119"/>
      <c r="P701" s="145"/>
      <c r="Q701" s="145"/>
      <c r="R701" s="145"/>
      <c r="S701" s="73"/>
      <c r="T701" s="73"/>
      <c r="U701" s="60"/>
      <c r="V701" s="146"/>
    </row>
    <row r="702" spans="1:22">
      <c r="A702" s="60"/>
      <c r="B702" s="68"/>
      <c r="C702" s="68"/>
      <c r="D702" s="68"/>
      <c r="E702" s="119"/>
      <c r="F702" s="68"/>
      <c r="G702" s="68"/>
      <c r="H702" s="59"/>
      <c r="I702" s="73"/>
      <c r="J702" s="73"/>
      <c r="K702" s="73"/>
      <c r="L702" s="74"/>
      <c r="M702" s="140"/>
      <c r="N702" s="146"/>
      <c r="O702" s="119"/>
      <c r="P702" s="145"/>
      <c r="Q702" s="145"/>
      <c r="R702" s="145"/>
      <c r="S702" s="73"/>
      <c r="T702" s="73"/>
      <c r="U702" s="60"/>
      <c r="V702" s="146"/>
    </row>
    <row r="703" spans="1:22">
      <c r="A703" s="60"/>
      <c r="B703" s="68"/>
      <c r="C703" s="68"/>
      <c r="D703" s="68"/>
      <c r="E703" s="119"/>
      <c r="F703" s="68"/>
      <c r="G703" s="68"/>
      <c r="H703" s="59"/>
      <c r="I703" s="73"/>
      <c r="J703" s="73"/>
      <c r="K703" s="73"/>
      <c r="L703" s="74"/>
      <c r="M703" s="140"/>
      <c r="N703" s="146"/>
      <c r="O703" s="119"/>
      <c r="P703" s="145"/>
      <c r="Q703" s="145"/>
      <c r="R703" s="145"/>
      <c r="S703" s="73"/>
      <c r="T703" s="73"/>
      <c r="U703" s="60"/>
      <c r="V703" s="146"/>
    </row>
    <row r="704" spans="1:22">
      <c r="A704" s="60"/>
      <c r="B704" s="68"/>
      <c r="C704" s="68"/>
      <c r="D704" s="68"/>
      <c r="E704" s="119"/>
      <c r="F704" s="68"/>
      <c r="G704" s="68"/>
      <c r="H704" s="59"/>
      <c r="I704" s="73"/>
      <c r="J704" s="73"/>
      <c r="K704" s="73"/>
      <c r="L704" s="74"/>
      <c r="M704" s="140"/>
      <c r="N704" s="146"/>
      <c r="O704" s="119"/>
      <c r="P704" s="145"/>
      <c r="Q704" s="145"/>
      <c r="R704" s="145"/>
      <c r="S704" s="73"/>
      <c r="T704" s="73"/>
      <c r="U704" s="60"/>
      <c r="V704" s="146"/>
    </row>
    <row r="705" spans="1:22">
      <c r="A705" s="60"/>
      <c r="B705" s="68"/>
      <c r="C705" s="68"/>
      <c r="D705" s="68"/>
      <c r="E705" s="119"/>
      <c r="F705" s="68"/>
      <c r="G705" s="68"/>
      <c r="H705" s="59"/>
      <c r="I705" s="73"/>
      <c r="J705" s="73"/>
      <c r="K705" s="73"/>
      <c r="L705" s="74"/>
      <c r="M705" s="140"/>
      <c r="N705" s="146"/>
      <c r="O705" s="119"/>
      <c r="P705" s="145"/>
      <c r="Q705" s="145"/>
      <c r="R705" s="145"/>
      <c r="S705" s="73"/>
      <c r="T705" s="73"/>
      <c r="U705" s="5"/>
      <c r="V705" s="146"/>
    </row>
    <row r="706" spans="1:22">
      <c r="A706" s="60"/>
      <c r="B706" s="68"/>
      <c r="C706" s="68"/>
      <c r="D706" s="68"/>
      <c r="E706" s="119"/>
      <c r="F706" s="68"/>
      <c r="G706" s="68"/>
      <c r="H706" s="59"/>
      <c r="I706" s="73"/>
      <c r="J706" s="73"/>
      <c r="K706" s="73"/>
      <c r="L706" s="74"/>
      <c r="M706" s="140"/>
      <c r="N706" s="146"/>
      <c r="O706" s="119"/>
      <c r="P706" s="145"/>
      <c r="Q706" s="145"/>
      <c r="R706" s="145"/>
      <c r="S706" s="73"/>
      <c r="T706" s="73"/>
      <c r="U706" s="60"/>
      <c r="V706" s="146"/>
    </row>
    <row r="707" spans="1:22">
      <c r="A707" s="60"/>
      <c r="B707" s="68"/>
      <c r="C707" s="68"/>
      <c r="D707" s="68"/>
      <c r="E707" s="119"/>
      <c r="F707" s="68"/>
      <c r="G707" s="68"/>
      <c r="H707" s="59"/>
      <c r="I707" s="73"/>
      <c r="J707" s="73"/>
      <c r="K707" s="73"/>
      <c r="L707" s="74"/>
      <c r="M707" s="140"/>
      <c r="N707" s="146"/>
      <c r="O707" s="119"/>
      <c r="P707" s="145"/>
      <c r="Q707" s="145"/>
      <c r="R707" s="145"/>
      <c r="S707" s="73"/>
      <c r="T707" s="73"/>
      <c r="U707" s="60"/>
      <c r="V707" s="146"/>
    </row>
    <row r="708" spans="1:22">
      <c r="A708" s="60"/>
      <c r="B708" s="68"/>
      <c r="C708" s="68"/>
      <c r="D708" s="68"/>
      <c r="E708" s="60"/>
      <c r="F708" s="68"/>
      <c r="G708" s="68"/>
      <c r="H708" s="59"/>
      <c r="I708" s="73"/>
      <c r="J708" s="73"/>
      <c r="K708" s="73"/>
      <c r="L708" s="74"/>
      <c r="M708" s="116"/>
      <c r="N708" s="60"/>
      <c r="O708" s="60"/>
      <c r="P708" s="145"/>
      <c r="Q708" s="145"/>
      <c r="R708" s="145"/>
      <c r="S708" s="73"/>
      <c r="T708" s="73"/>
      <c r="U708" s="69"/>
      <c r="V708" s="60"/>
    </row>
    <row r="709" spans="1:22">
      <c r="A709" s="60"/>
      <c r="B709" s="68"/>
      <c r="C709" s="68"/>
      <c r="D709" s="68"/>
      <c r="E709" s="60"/>
      <c r="F709" s="68"/>
      <c r="G709" s="68"/>
      <c r="H709" s="59"/>
      <c r="I709" s="73"/>
      <c r="J709" s="73"/>
      <c r="K709" s="73"/>
      <c r="L709" s="74"/>
      <c r="M709" s="116"/>
      <c r="N709" s="60"/>
      <c r="O709" s="60"/>
      <c r="P709" s="145"/>
      <c r="Q709" s="145"/>
      <c r="R709" s="145"/>
      <c r="S709" s="73"/>
      <c r="T709" s="73"/>
      <c r="U709" s="69"/>
      <c r="V709" s="60"/>
    </row>
    <row r="710" spans="1:22">
      <c r="A710" s="60"/>
      <c r="B710" s="68"/>
      <c r="C710" s="68"/>
      <c r="D710" s="68"/>
      <c r="E710" s="68"/>
      <c r="F710" s="68"/>
      <c r="G710" s="68"/>
      <c r="H710" s="59"/>
      <c r="I710" s="73"/>
      <c r="J710" s="73"/>
      <c r="K710" s="73"/>
      <c r="L710" s="74"/>
      <c r="M710" s="117"/>
      <c r="N710" s="59"/>
      <c r="O710" s="68"/>
      <c r="P710" s="124"/>
      <c r="Q710" s="124"/>
      <c r="R710" s="124"/>
      <c r="S710" s="73"/>
      <c r="T710" s="73"/>
      <c r="U710" s="70"/>
      <c r="V710" s="68"/>
    </row>
    <row r="711" spans="1:22">
      <c r="A711" s="60"/>
      <c r="B711" s="68"/>
      <c r="C711" s="68"/>
      <c r="D711" s="68"/>
      <c r="E711" s="68"/>
      <c r="F711" s="68"/>
      <c r="G711" s="68"/>
      <c r="H711" s="59"/>
      <c r="I711" s="73"/>
      <c r="J711" s="73"/>
      <c r="K711" s="73"/>
      <c r="L711" s="74"/>
      <c r="M711" s="117"/>
      <c r="N711" s="59"/>
      <c r="O711" s="68"/>
      <c r="P711" s="124"/>
      <c r="Q711" s="124"/>
      <c r="R711" s="124"/>
      <c r="S711" s="73"/>
      <c r="T711" s="73"/>
      <c r="U711" s="70"/>
      <c r="V711" s="68"/>
    </row>
    <row r="712" spans="1:22">
      <c r="A712" s="60"/>
      <c r="B712" s="68"/>
      <c r="C712" s="68"/>
      <c r="D712" s="68"/>
      <c r="E712" s="68"/>
      <c r="F712" s="68"/>
      <c r="G712" s="68"/>
      <c r="H712" s="59"/>
      <c r="I712" s="73"/>
      <c r="J712" s="73"/>
      <c r="K712" s="73"/>
      <c r="L712" s="74"/>
      <c r="M712" s="117"/>
      <c r="N712" s="59"/>
      <c r="O712" s="68"/>
      <c r="P712" s="124"/>
      <c r="Q712" s="124"/>
      <c r="R712" s="124"/>
      <c r="S712" s="73"/>
      <c r="T712" s="73"/>
      <c r="U712" s="70"/>
      <c r="V712" s="68"/>
    </row>
    <row r="713" spans="1:22">
      <c r="A713" s="60"/>
      <c r="B713" s="68"/>
      <c r="C713" s="68"/>
      <c r="D713" s="68"/>
      <c r="E713" s="68"/>
      <c r="F713" s="68"/>
      <c r="G713" s="68"/>
      <c r="H713" s="68"/>
      <c r="I713" s="73"/>
      <c r="J713" s="73"/>
      <c r="K713" s="73"/>
      <c r="L713" s="74"/>
      <c r="M713" s="117"/>
      <c r="N713" s="59"/>
      <c r="O713" s="68"/>
      <c r="P713" s="124"/>
      <c r="Q713" s="124"/>
      <c r="R713" s="124"/>
      <c r="S713" s="73"/>
      <c r="T713" s="73"/>
      <c r="U713" s="70"/>
      <c r="V713" s="68"/>
    </row>
    <row r="714" spans="1:22">
      <c r="A714" s="60"/>
      <c r="B714" s="68"/>
      <c r="C714" s="68"/>
      <c r="D714" s="68"/>
      <c r="E714" s="68"/>
      <c r="F714" s="68"/>
      <c r="G714" s="68"/>
      <c r="H714" s="68"/>
      <c r="I714" s="73"/>
      <c r="J714" s="73"/>
      <c r="K714" s="73"/>
      <c r="L714" s="74"/>
      <c r="M714" s="117"/>
      <c r="N714" s="59"/>
      <c r="O714" s="68"/>
      <c r="P714" s="124"/>
      <c r="Q714" s="124"/>
      <c r="R714" s="124"/>
      <c r="S714" s="73"/>
      <c r="T714" s="73"/>
      <c r="U714" s="70"/>
      <c r="V714" s="68"/>
    </row>
    <row r="715" spans="1:22">
      <c r="A715" s="60"/>
      <c r="B715" s="68"/>
      <c r="C715" s="68"/>
      <c r="D715" s="68"/>
      <c r="E715" s="68"/>
      <c r="F715" s="68"/>
      <c r="G715" s="68"/>
      <c r="H715" s="68"/>
      <c r="I715" s="73"/>
      <c r="J715" s="73"/>
      <c r="K715" s="73"/>
      <c r="L715" s="74"/>
      <c r="M715" s="117"/>
      <c r="N715" s="59"/>
      <c r="O715" s="68"/>
      <c r="P715" s="138"/>
      <c r="Q715" s="138"/>
      <c r="R715" s="138"/>
      <c r="S715" s="73"/>
      <c r="T715" s="73"/>
      <c r="U715" s="70"/>
      <c r="V715" s="68"/>
    </row>
    <row r="716" spans="1:22">
      <c r="A716" s="60"/>
      <c r="B716" s="68"/>
      <c r="C716" s="68"/>
      <c r="D716" s="68"/>
      <c r="E716" s="68"/>
      <c r="F716" s="68"/>
      <c r="G716" s="68"/>
      <c r="H716" s="68"/>
      <c r="I716" s="73"/>
      <c r="J716" s="73"/>
      <c r="K716" s="73"/>
      <c r="L716" s="74"/>
      <c r="M716" s="117"/>
      <c r="N716" s="59"/>
      <c r="O716" s="68"/>
      <c r="P716" s="138"/>
      <c r="Q716" s="138"/>
      <c r="R716" s="138"/>
      <c r="S716" s="73"/>
      <c r="T716" s="73"/>
      <c r="U716" s="117"/>
      <c r="V716" s="59"/>
    </row>
    <row r="717" spans="1:22">
      <c r="A717" s="60"/>
      <c r="B717" s="68"/>
      <c r="C717" s="68"/>
      <c r="D717" s="68"/>
      <c r="E717" s="68"/>
      <c r="F717" s="68"/>
      <c r="G717" s="68"/>
      <c r="H717" s="68"/>
      <c r="I717" s="73"/>
      <c r="J717" s="73"/>
      <c r="K717" s="73"/>
      <c r="L717" s="74"/>
      <c r="M717" s="117"/>
      <c r="N717" s="59"/>
      <c r="O717" s="87"/>
      <c r="P717" s="138"/>
      <c r="Q717" s="138"/>
      <c r="R717" s="138"/>
      <c r="S717" s="73"/>
      <c r="T717" s="73"/>
      <c r="U717" s="117"/>
      <c r="V717" s="59"/>
    </row>
    <row r="718" spans="1:22">
      <c r="A718" s="60"/>
      <c r="B718" s="68"/>
      <c r="C718" s="68"/>
      <c r="D718" s="68"/>
      <c r="E718" s="68"/>
      <c r="F718" s="68"/>
      <c r="G718" s="68"/>
      <c r="H718" s="68"/>
      <c r="I718" s="73"/>
      <c r="J718" s="73"/>
      <c r="K718" s="73"/>
      <c r="L718" s="74"/>
      <c r="M718" s="117"/>
      <c r="N718" s="59"/>
      <c r="O718" s="87"/>
      <c r="P718" s="138"/>
      <c r="Q718" s="138"/>
      <c r="R718" s="138"/>
      <c r="S718" s="73"/>
      <c r="T718" s="73"/>
      <c r="U718" s="117"/>
      <c r="V718" s="59"/>
    </row>
    <row r="719" spans="1:22">
      <c r="A719" s="60"/>
      <c r="B719" s="68"/>
      <c r="C719" s="68"/>
      <c r="D719" s="68"/>
      <c r="E719" s="68"/>
      <c r="F719" s="68"/>
      <c r="G719" s="68"/>
      <c r="H719" s="68"/>
      <c r="I719" s="73"/>
      <c r="J719" s="73"/>
      <c r="K719" s="73"/>
      <c r="L719" s="74"/>
      <c r="M719" s="117"/>
      <c r="N719" s="59"/>
      <c r="O719" s="87"/>
      <c r="P719" s="138"/>
      <c r="Q719" s="138"/>
      <c r="R719" s="138"/>
      <c r="S719" s="73"/>
      <c r="T719" s="73"/>
      <c r="U719" s="117"/>
      <c r="V719" s="59"/>
    </row>
    <row r="720" spans="1:22">
      <c r="A720" s="60"/>
      <c r="B720" s="68"/>
      <c r="C720" s="68"/>
      <c r="D720" s="68"/>
      <c r="E720" s="68"/>
      <c r="F720" s="68"/>
      <c r="G720" s="68"/>
      <c r="H720" s="68"/>
      <c r="I720" s="73"/>
      <c r="J720" s="73"/>
      <c r="K720" s="73"/>
      <c r="L720" s="74"/>
      <c r="M720" s="117"/>
      <c r="N720" s="59"/>
      <c r="O720" s="87"/>
      <c r="P720" s="138"/>
      <c r="Q720" s="138"/>
      <c r="R720" s="138"/>
      <c r="S720" s="73"/>
      <c r="T720" s="73"/>
      <c r="U720" s="117"/>
      <c r="V720" s="59"/>
    </row>
    <row r="721" spans="1:22">
      <c r="A721" s="60"/>
      <c r="B721" s="68"/>
      <c r="C721" s="68"/>
      <c r="D721" s="68"/>
      <c r="E721" s="68"/>
      <c r="F721" s="68"/>
      <c r="G721" s="68"/>
      <c r="H721" s="68"/>
      <c r="I721" s="73"/>
      <c r="J721" s="73"/>
      <c r="K721" s="73"/>
      <c r="L721" s="74"/>
      <c r="M721" s="117"/>
      <c r="N721" s="59"/>
      <c r="O721" s="87"/>
      <c r="P721" s="138"/>
      <c r="Q721" s="138"/>
      <c r="R721" s="138"/>
      <c r="S721" s="73"/>
      <c r="T721" s="73"/>
      <c r="U721" s="117"/>
      <c r="V721" s="59"/>
    </row>
    <row r="722" spans="1:22">
      <c r="A722" s="60"/>
      <c r="B722" s="68"/>
      <c r="C722" s="68"/>
      <c r="D722" s="68"/>
      <c r="E722" s="68"/>
      <c r="F722" s="68"/>
      <c r="G722" s="68"/>
      <c r="H722" s="68"/>
      <c r="I722" s="73"/>
      <c r="J722" s="73"/>
      <c r="K722" s="73"/>
      <c r="L722" s="74"/>
      <c r="M722" s="117"/>
      <c r="N722" s="59"/>
      <c r="O722" s="87"/>
      <c r="P722" s="138"/>
      <c r="Q722" s="138"/>
      <c r="R722" s="138"/>
      <c r="S722" s="73"/>
      <c r="T722" s="73"/>
      <c r="U722" s="117"/>
      <c r="V722" s="59"/>
    </row>
    <row r="723" spans="1:22">
      <c r="A723" s="60"/>
      <c r="B723" s="68"/>
      <c r="C723" s="68"/>
      <c r="D723" s="68"/>
      <c r="E723" s="68"/>
      <c r="F723" s="68"/>
      <c r="G723" s="68"/>
      <c r="H723" s="68"/>
      <c r="I723" s="73"/>
      <c r="J723" s="73"/>
      <c r="K723" s="73"/>
      <c r="L723" s="74"/>
      <c r="M723" s="117"/>
      <c r="N723" s="59"/>
      <c r="O723" s="87"/>
      <c r="P723" s="138"/>
      <c r="Q723" s="138"/>
      <c r="R723" s="138"/>
      <c r="S723" s="73"/>
      <c r="T723" s="73"/>
      <c r="U723" s="117"/>
      <c r="V723" s="59"/>
    </row>
    <row r="724" spans="1:22">
      <c r="A724" s="60"/>
      <c r="B724" s="68"/>
      <c r="C724" s="68"/>
      <c r="D724" s="68"/>
      <c r="E724" s="68"/>
      <c r="F724" s="68"/>
      <c r="G724" s="68"/>
      <c r="H724" s="68"/>
      <c r="I724" s="73"/>
      <c r="J724" s="73"/>
      <c r="K724" s="73"/>
      <c r="L724" s="74"/>
      <c r="M724" s="117"/>
      <c r="N724" s="59"/>
      <c r="O724" s="87"/>
      <c r="P724" s="138"/>
      <c r="Q724" s="138"/>
      <c r="R724" s="138"/>
      <c r="S724" s="73"/>
      <c r="T724" s="73"/>
      <c r="U724" s="117"/>
      <c r="V724" s="59"/>
    </row>
    <row r="725" spans="1:22">
      <c r="A725" s="60"/>
      <c r="B725" s="68"/>
      <c r="C725" s="68"/>
      <c r="D725" s="68"/>
      <c r="E725" s="68"/>
      <c r="F725" s="68"/>
      <c r="G725" s="68"/>
      <c r="H725" s="68"/>
      <c r="I725" s="73"/>
      <c r="J725" s="73"/>
      <c r="K725" s="73"/>
      <c r="L725" s="74"/>
      <c r="M725" s="117"/>
      <c r="N725" s="59"/>
      <c r="O725" s="87"/>
      <c r="P725" s="138"/>
      <c r="Q725" s="138"/>
      <c r="R725" s="138"/>
      <c r="S725" s="73"/>
      <c r="T725" s="73"/>
      <c r="U725" s="117"/>
      <c r="V725" s="59"/>
    </row>
    <row r="726" spans="1:22">
      <c r="A726" s="60"/>
      <c r="B726" s="68"/>
      <c r="C726" s="68"/>
      <c r="D726" s="68"/>
      <c r="E726" s="68"/>
      <c r="F726" s="68"/>
      <c r="G726" s="68"/>
      <c r="H726" s="68"/>
      <c r="I726" s="73"/>
      <c r="J726" s="73"/>
      <c r="K726" s="73"/>
      <c r="L726" s="74"/>
      <c r="M726" s="117"/>
      <c r="N726" s="59"/>
      <c r="O726" s="59"/>
      <c r="P726" s="138"/>
      <c r="Q726" s="138"/>
      <c r="R726" s="138"/>
      <c r="S726" s="73"/>
      <c r="T726" s="73"/>
      <c r="U726" s="117"/>
      <c r="V726" s="59"/>
    </row>
    <row r="727" spans="1:22">
      <c r="A727" s="60"/>
      <c r="B727" s="68"/>
      <c r="C727" s="68"/>
      <c r="D727" s="68"/>
      <c r="E727" s="119"/>
      <c r="F727" s="68"/>
      <c r="G727" s="68"/>
      <c r="H727" s="68"/>
      <c r="I727" s="73"/>
      <c r="J727" s="73"/>
      <c r="K727" s="73"/>
      <c r="L727" s="74"/>
      <c r="M727" s="140"/>
      <c r="N727" s="141"/>
      <c r="O727" s="141"/>
      <c r="P727" s="142"/>
      <c r="Q727" s="142"/>
      <c r="R727" s="142"/>
      <c r="S727" s="73"/>
      <c r="T727" s="73"/>
      <c r="U727" s="140"/>
      <c r="V727" s="141"/>
    </row>
    <row r="728" spans="1:22">
      <c r="A728" s="60"/>
      <c r="B728" s="68"/>
      <c r="C728" s="68"/>
      <c r="D728" s="68"/>
      <c r="E728" s="119"/>
      <c r="F728" s="68"/>
      <c r="G728" s="68"/>
      <c r="H728" s="68"/>
      <c r="I728" s="73"/>
      <c r="J728" s="73"/>
      <c r="K728" s="73"/>
      <c r="L728" s="74"/>
      <c r="M728" s="70"/>
      <c r="N728" s="68"/>
      <c r="O728" s="141"/>
      <c r="P728" s="142"/>
      <c r="Q728" s="142"/>
      <c r="R728" s="142"/>
      <c r="S728" s="73"/>
      <c r="T728" s="73"/>
      <c r="U728" s="140"/>
      <c r="V728" s="141"/>
    </row>
    <row r="729" spans="1:22">
      <c r="A729" s="60"/>
      <c r="B729" s="68"/>
      <c r="C729" s="68"/>
      <c r="D729" s="68"/>
      <c r="E729" s="119"/>
      <c r="F729" s="68"/>
      <c r="G729" s="68"/>
      <c r="H729" s="68"/>
      <c r="I729" s="73"/>
      <c r="J729" s="73"/>
      <c r="K729" s="73"/>
      <c r="L729" s="74"/>
      <c r="M729" s="70"/>
      <c r="N729" s="68"/>
      <c r="O729" s="141"/>
      <c r="P729" s="124"/>
      <c r="Q729" s="124"/>
      <c r="R729" s="124"/>
      <c r="S729" s="73"/>
      <c r="T729" s="73"/>
      <c r="U729" s="140"/>
      <c r="V729" s="141"/>
    </row>
    <row r="730" spans="1:22">
      <c r="A730" s="60"/>
      <c r="B730" s="68"/>
      <c r="C730" s="68"/>
      <c r="D730" s="68"/>
      <c r="E730" s="119"/>
      <c r="F730" s="68"/>
      <c r="G730" s="68"/>
      <c r="H730" s="68"/>
      <c r="I730" s="73"/>
      <c r="J730" s="73"/>
      <c r="K730" s="73"/>
      <c r="L730" s="74"/>
      <c r="M730" s="70"/>
      <c r="N730" s="68"/>
      <c r="O730" s="141"/>
      <c r="P730" s="124"/>
      <c r="Q730" s="124"/>
      <c r="R730" s="124"/>
      <c r="S730" s="73"/>
      <c r="T730" s="73"/>
      <c r="U730" s="140"/>
      <c r="V730" s="141"/>
    </row>
    <row r="731" spans="1:22">
      <c r="A731" s="60"/>
      <c r="B731" s="68"/>
      <c r="C731" s="68"/>
      <c r="D731" s="68"/>
      <c r="E731" s="119"/>
      <c r="F731" s="68"/>
      <c r="G731" s="68"/>
      <c r="H731" s="68"/>
      <c r="I731" s="73"/>
      <c r="J731" s="73"/>
      <c r="K731" s="73"/>
      <c r="L731" s="74"/>
      <c r="M731" s="70"/>
      <c r="N731" s="68"/>
      <c r="O731" s="141"/>
      <c r="P731" s="124"/>
      <c r="Q731" s="124"/>
      <c r="R731" s="124"/>
      <c r="S731" s="73"/>
      <c r="T731" s="73"/>
      <c r="U731" s="140"/>
      <c r="V731" s="141"/>
    </row>
    <row r="732" spans="1:22">
      <c r="A732" s="60"/>
      <c r="B732" s="68"/>
      <c r="C732" s="68"/>
      <c r="D732" s="68"/>
      <c r="E732" s="119"/>
      <c r="F732" s="68"/>
      <c r="G732" s="68"/>
      <c r="H732" s="68"/>
      <c r="I732" s="73"/>
      <c r="J732" s="73"/>
      <c r="K732" s="73"/>
      <c r="L732" s="74"/>
      <c r="M732" s="67"/>
      <c r="N732" s="68"/>
      <c r="O732" s="141"/>
      <c r="P732" s="145"/>
      <c r="Q732" s="145"/>
      <c r="R732" s="145"/>
      <c r="S732" s="73"/>
      <c r="T732" s="73"/>
      <c r="U732" s="140"/>
      <c r="V732" s="141"/>
    </row>
    <row r="733" spans="1:22">
      <c r="A733" s="60"/>
      <c r="B733" s="68"/>
      <c r="C733" s="68"/>
      <c r="D733" s="68"/>
      <c r="E733" s="119"/>
      <c r="F733" s="68"/>
      <c r="G733" s="68"/>
      <c r="H733" s="68"/>
      <c r="I733" s="73"/>
      <c r="J733" s="73"/>
      <c r="K733" s="73"/>
      <c r="L733" s="74"/>
      <c r="M733" s="146"/>
      <c r="N733" s="68"/>
      <c r="O733" s="141"/>
      <c r="P733" s="145"/>
      <c r="Q733" s="145"/>
      <c r="R733" s="145"/>
      <c r="S733" s="73"/>
      <c r="T733" s="73"/>
      <c r="U733" s="140"/>
      <c r="V733" s="141"/>
    </row>
    <row r="734" spans="1:22">
      <c r="A734" s="60"/>
      <c r="B734" s="68"/>
      <c r="C734" s="68"/>
      <c r="D734" s="68"/>
      <c r="E734" s="119"/>
      <c r="F734" s="68"/>
      <c r="G734" s="68"/>
      <c r="H734" s="68"/>
      <c r="I734" s="73"/>
      <c r="J734" s="73"/>
      <c r="K734" s="73"/>
      <c r="L734" s="74"/>
      <c r="M734" s="146"/>
      <c r="N734" s="68"/>
      <c r="O734" s="141"/>
      <c r="P734" s="145"/>
      <c r="Q734" s="145"/>
      <c r="R734" s="145"/>
      <c r="S734" s="73"/>
      <c r="T734" s="73"/>
      <c r="U734" s="140"/>
      <c r="V734" s="141"/>
    </row>
    <row r="735" spans="1:22">
      <c r="A735" s="60"/>
      <c r="B735" s="68"/>
      <c r="C735" s="68"/>
      <c r="D735" s="68"/>
      <c r="E735" s="119"/>
      <c r="F735" s="68"/>
      <c r="G735" s="68"/>
      <c r="H735" s="68"/>
      <c r="I735" s="73"/>
      <c r="J735" s="73"/>
      <c r="K735" s="73"/>
      <c r="L735" s="74"/>
      <c r="M735" s="146"/>
      <c r="N735" s="68"/>
      <c r="O735" s="141"/>
      <c r="P735" s="145"/>
      <c r="Q735" s="145"/>
      <c r="R735" s="145"/>
      <c r="S735" s="73"/>
      <c r="T735" s="73"/>
      <c r="U735" s="140"/>
      <c r="V735" s="141"/>
    </row>
    <row r="736" spans="1:22">
      <c r="A736" s="60"/>
      <c r="B736" s="68"/>
      <c r="C736" s="68"/>
      <c r="D736" s="68"/>
      <c r="E736" s="119"/>
      <c r="F736" s="68"/>
      <c r="G736" s="68"/>
      <c r="H736" s="68"/>
      <c r="I736" s="73"/>
      <c r="J736" s="73"/>
      <c r="K736" s="73"/>
      <c r="L736" s="74"/>
      <c r="M736" s="146"/>
      <c r="N736" s="68"/>
      <c r="O736" s="141"/>
      <c r="P736" s="145"/>
      <c r="Q736" s="145"/>
      <c r="R736" s="145"/>
      <c r="S736" s="73"/>
      <c r="T736" s="73"/>
      <c r="U736" s="140"/>
      <c r="V736" s="141"/>
    </row>
    <row r="737" spans="1:22">
      <c r="A737" s="60"/>
      <c r="B737" s="68"/>
      <c r="C737" s="68"/>
      <c r="D737" s="68"/>
      <c r="E737" s="119"/>
      <c r="F737" s="68"/>
      <c r="G737" s="68"/>
      <c r="H737" s="68"/>
      <c r="I737" s="73"/>
      <c r="J737" s="73"/>
      <c r="K737" s="73"/>
      <c r="L737" s="74"/>
      <c r="M737" s="146"/>
      <c r="N737" s="68"/>
      <c r="O737" s="141"/>
      <c r="P737" s="145"/>
      <c r="Q737" s="145"/>
      <c r="R737" s="145"/>
      <c r="S737" s="73"/>
      <c r="T737" s="73"/>
      <c r="U737" s="140"/>
      <c r="V737" s="141"/>
    </row>
    <row r="738" spans="1:22">
      <c r="A738" s="60"/>
      <c r="B738" s="68"/>
      <c r="C738" s="68"/>
      <c r="D738" s="68"/>
      <c r="E738" s="119"/>
      <c r="F738" s="68"/>
      <c r="G738" s="68"/>
      <c r="H738" s="68"/>
      <c r="I738" s="73"/>
      <c r="J738" s="73"/>
      <c r="K738" s="73"/>
      <c r="L738" s="74"/>
      <c r="M738" s="146"/>
      <c r="N738" s="68"/>
      <c r="O738" s="141"/>
      <c r="P738" s="145"/>
      <c r="Q738" s="145"/>
      <c r="R738" s="145"/>
      <c r="S738" s="73"/>
      <c r="T738" s="73"/>
      <c r="U738" s="140"/>
      <c r="V738" s="141"/>
    </row>
    <row r="739" spans="1:22">
      <c r="A739" s="60"/>
      <c r="B739" s="68"/>
      <c r="C739" s="68"/>
      <c r="D739" s="68"/>
      <c r="E739" s="119"/>
      <c r="F739" s="68"/>
      <c r="G739" s="68"/>
      <c r="H739" s="68"/>
      <c r="I739" s="73"/>
      <c r="J739" s="73"/>
      <c r="K739" s="73"/>
      <c r="L739" s="74"/>
      <c r="M739" s="146"/>
      <c r="N739" s="68"/>
      <c r="O739" s="141"/>
      <c r="P739" s="145"/>
      <c r="Q739" s="145"/>
      <c r="R739" s="145"/>
      <c r="S739" s="73"/>
      <c r="T739" s="73"/>
      <c r="U739" s="140"/>
      <c r="V739" s="141"/>
    </row>
    <row r="740" spans="1:22">
      <c r="A740" s="60"/>
      <c r="B740" s="68"/>
      <c r="C740" s="68"/>
      <c r="D740" s="68"/>
      <c r="E740" s="119"/>
      <c r="F740" s="68"/>
      <c r="G740" s="68"/>
      <c r="H740" s="68"/>
      <c r="I740" s="73"/>
      <c r="J740" s="73"/>
      <c r="K740" s="73"/>
      <c r="L740" s="74"/>
      <c r="M740" s="146"/>
      <c r="N740" s="68"/>
      <c r="O740" s="141"/>
      <c r="P740" s="145"/>
      <c r="Q740" s="145"/>
      <c r="R740" s="145"/>
      <c r="S740" s="73"/>
      <c r="T740" s="73"/>
      <c r="U740" s="140"/>
      <c r="V740" s="141"/>
    </row>
    <row r="741" spans="1:22">
      <c r="A741" s="60"/>
      <c r="B741" s="68"/>
      <c r="C741" s="68"/>
      <c r="D741" s="68"/>
      <c r="E741" s="68"/>
      <c r="F741" s="68"/>
      <c r="G741" s="68"/>
      <c r="H741" s="120"/>
      <c r="I741" s="73"/>
      <c r="J741" s="73"/>
      <c r="K741" s="73"/>
      <c r="L741" s="74"/>
      <c r="M741" s="70"/>
      <c r="N741" s="68"/>
      <c r="O741" s="59"/>
      <c r="P741" s="124"/>
      <c r="Q741" s="124"/>
      <c r="R741" s="124"/>
      <c r="S741" s="73"/>
      <c r="T741" s="73"/>
      <c r="U741" s="70"/>
      <c r="V741" s="68"/>
    </row>
    <row r="742" spans="1:22">
      <c r="A742" s="60"/>
      <c r="B742" s="68"/>
      <c r="C742" s="68"/>
      <c r="D742" s="68"/>
      <c r="E742" s="68"/>
      <c r="F742" s="68"/>
      <c r="G742" s="68"/>
      <c r="H742" s="120"/>
      <c r="I742" s="73"/>
      <c r="J742" s="73"/>
      <c r="K742" s="73"/>
      <c r="L742" s="74"/>
      <c r="M742" s="70"/>
      <c r="N742" s="68"/>
      <c r="O742" s="59"/>
      <c r="P742" s="124"/>
      <c r="Q742" s="124"/>
      <c r="R742" s="124"/>
      <c r="S742" s="73"/>
      <c r="T742" s="73"/>
      <c r="U742" s="70"/>
      <c r="V742" s="68"/>
    </row>
    <row r="743" spans="1:22">
      <c r="A743" s="60"/>
      <c r="B743" s="68"/>
      <c r="C743" s="68"/>
      <c r="D743" s="68"/>
      <c r="E743" s="68"/>
      <c r="F743" s="68"/>
      <c r="G743" s="68"/>
      <c r="H743" s="147"/>
      <c r="I743" s="73"/>
      <c r="J743" s="73"/>
      <c r="K743" s="73"/>
      <c r="L743" s="74"/>
      <c r="M743" s="70"/>
      <c r="N743" s="68"/>
      <c r="O743" s="68"/>
      <c r="P743" s="124"/>
      <c r="Q743" s="124"/>
      <c r="R743" s="124"/>
      <c r="S743" s="73"/>
      <c r="T743" s="73"/>
      <c r="U743" s="70"/>
      <c r="V743" s="68"/>
    </row>
    <row r="744" spans="1:22">
      <c r="A744" s="60"/>
      <c r="B744" s="68"/>
      <c r="C744" s="68"/>
      <c r="D744" s="68"/>
      <c r="E744" s="119"/>
      <c r="F744" s="68"/>
      <c r="G744" s="68"/>
      <c r="H744" s="120"/>
      <c r="I744" s="73"/>
      <c r="J744" s="73"/>
      <c r="K744" s="73"/>
      <c r="L744" s="74"/>
      <c r="M744" s="70"/>
      <c r="N744" s="68"/>
      <c r="O744" s="141"/>
      <c r="P744" s="124"/>
      <c r="Q744" s="124"/>
      <c r="R744" s="124"/>
      <c r="S744" s="73"/>
      <c r="T744" s="73"/>
      <c r="U744" s="70"/>
      <c r="V744" s="68"/>
    </row>
    <row r="745" spans="1:22">
      <c r="A745" s="60"/>
      <c r="B745" s="68"/>
      <c r="C745" s="68"/>
      <c r="D745" s="68"/>
      <c r="E745" s="119"/>
      <c r="F745" s="68"/>
      <c r="G745" s="68"/>
      <c r="H745" s="120"/>
      <c r="I745" s="73"/>
      <c r="J745" s="73"/>
      <c r="K745" s="73"/>
      <c r="L745" s="74"/>
      <c r="M745" s="70"/>
      <c r="N745" s="68"/>
      <c r="O745" s="141"/>
      <c r="P745" s="124"/>
      <c r="Q745" s="124"/>
      <c r="R745" s="124"/>
      <c r="S745" s="73"/>
      <c r="T745" s="73"/>
      <c r="U745" s="70"/>
      <c r="V745" s="68"/>
    </row>
    <row r="746" spans="1:22">
      <c r="A746" s="60"/>
      <c r="B746" s="68"/>
      <c r="C746" s="68"/>
      <c r="D746" s="68"/>
      <c r="E746" s="119"/>
      <c r="F746" s="68"/>
      <c r="G746" s="68"/>
      <c r="H746" s="120"/>
      <c r="I746" s="73"/>
      <c r="J746" s="73"/>
      <c r="K746" s="73"/>
      <c r="L746" s="74"/>
      <c r="M746" s="70"/>
      <c r="N746" s="68"/>
      <c r="O746" s="141"/>
      <c r="P746" s="124"/>
      <c r="Q746" s="124"/>
      <c r="R746" s="124"/>
      <c r="S746" s="73"/>
      <c r="T746" s="73"/>
      <c r="U746" s="70"/>
      <c r="V746" s="68"/>
    </row>
    <row r="747" spans="1:22">
      <c r="A747" s="60"/>
      <c r="B747" s="68"/>
      <c r="C747" s="68"/>
      <c r="D747" s="68"/>
      <c r="E747" s="68"/>
      <c r="F747" s="68"/>
      <c r="G747" s="68"/>
      <c r="H747" s="120"/>
      <c r="I747" s="73"/>
      <c r="J747" s="73"/>
      <c r="K747" s="73"/>
      <c r="L747" s="74"/>
      <c r="M747" s="67"/>
      <c r="N747" s="60"/>
      <c r="O747" s="59"/>
      <c r="P747" s="145"/>
      <c r="Q747" s="145"/>
      <c r="R747" s="145"/>
      <c r="S747" s="73"/>
      <c r="T747" s="73"/>
      <c r="U747" s="60"/>
      <c r="V747" s="68"/>
    </row>
    <row r="748" spans="1:22" ht="15" thickBot="1"/>
    <row r="749" spans="1:22" ht="15" thickBot="1">
      <c r="D749" s="130"/>
      <c r="E749" s="132"/>
      <c r="H749" s="130"/>
    </row>
  </sheetData>
  <autoFilter ref="A1:V747" xr:uid="{00000000-0009-0000-0000-00000C000000}"/>
  <conditionalFormatting sqref="R2">
    <cfRule type="expression" dxfId="6" priority="3">
      <formula>"$U$3&lt;=HOY()"</formula>
    </cfRule>
  </conditionalFormatting>
  <conditionalFormatting sqref="R3 R5 R7 R9 R11">
    <cfRule type="expression" dxfId="5" priority="2">
      <formula>"$U$3&lt;=HOY()"</formula>
    </cfRule>
  </conditionalFormatting>
  <conditionalFormatting sqref="R4 R6 R8 R10 R12">
    <cfRule type="expression" dxfId="4" priority="1">
      <formula>"$U$3&lt;=HOY()"</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2060"/>
  </sheetPr>
  <dimension ref="A1:Y1652"/>
  <sheetViews>
    <sheetView topLeftCell="A661" workbookViewId="0">
      <selection activeCell="I21" sqref="I21"/>
    </sheetView>
  </sheetViews>
  <sheetFormatPr baseColWidth="10" defaultColWidth="11.44140625" defaultRowHeight="14.4"/>
  <cols>
    <col min="1" max="3" width="11.44140625" style="2"/>
    <col min="4" max="4" width="26.5546875" style="2" customWidth="1"/>
    <col min="5" max="5" width="23.6640625" style="2" customWidth="1"/>
    <col min="6" max="7" width="11.44140625" style="2"/>
    <col min="8" max="8" width="23.33203125" style="2" customWidth="1"/>
    <col min="9" max="12" width="17.6640625" style="7" customWidth="1"/>
    <col min="13" max="14" width="11.44140625" style="2"/>
    <col min="15" max="15" width="22.33203125" style="2" customWidth="1"/>
    <col min="16" max="18" width="11.44140625" style="8"/>
    <col min="19" max="20" width="17.6640625" style="7" customWidth="1"/>
    <col min="21" max="16384" width="11.44140625" style="2"/>
  </cols>
  <sheetData>
    <row r="1" spans="1:25">
      <c r="A1" s="2" t="s">
        <v>0</v>
      </c>
      <c r="B1" s="2" t="s">
        <v>1</v>
      </c>
      <c r="C1" s="2" t="s">
        <v>2</v>
      </c>
      <c r="D1" s="2" t="s">
        <v>3</v>
      </c>
      <c r="E1" s="2" t="s">
        <v>4</v>
      </c>
      <c r="F1" s="2" t="s">
        <v>5</v>
      </c>
      <c r="G1" s="2" t="s">
        <v>6</v>
      </c>
      <c r="H1" s="2" t="s">
        <v>7</v>
      </c>
      <c r="I1" s="7" t="s">
        <v>8</v>
      </c>
      <c r="J1" s="7" t="s">
        <v>9</v>
      </c>
      <c r="K1" s="7" t="s">
        <v>19</v>
      </c>
      <c r="L1" s="7" t="s">
        <v>20</v>
      </c>
      <c r="M1" s="2" t="s">
        <v>10</v>
      </c>
      <c r="N1" s="2" t="s">
        <v>11</v>
      </c>
      <c r="O1" s="60" t="s">
        <v>12</v>
      </c>
      <c r="P1" s="8" t="s">
        <v>21</v>
      </c>
      <c r="Q1" s="8" t="s">
        <v>13</v>
      </c>
      <c r="R1" s="8" t="s">
        <v>14</v>
      </c>
      <c r="S1" s="7" t="s">
        <v>15</v>
      </c>
      <c r="T1" s="7" t="s">
        <v>16</v>
      </c>
      <c r="U1" s="2" t="s">
        <v>17</v>
      </c>
      <c r="V1" s="2" t="s">
        <v>18</v>
      </c>
    </row>
    <row r="2" spans="1:25">
      <c r="A2" s="182">
        <v>891780111</v>
      </c>
      <c r="B2" s="183" t="s">
        <v>25</v>
      </c>
      <c r="C2" s="184" t="s">
        <v>847</v>
      </c>
      <c r="D2" s="183" t="s">
        <v>27</v>
      </c>
      <c r="E2" s="185" t="s">
        <v>848</v>
      </c>
      <c r="F2" s="183" t="s">
        <v>29</v>
      </c>
      <c r="G2" s="184" t="s">
        <v>849</v>
      </c>
      <c r="H2" s="184" t="s">
        <v>31</v>
      </c>
      <c r="I2" s="225">
        <v>4550040</v>
      </c>
      <c r="J2" s="198">
        <v>0</v>
      </c>
      <c r="K2" s="198">
        <v>0</v>
      </c>
      <c r="L2" s="198">
        <v>0</v>
      </c>
      <c r="M2" s="186" t="s">
        <v>850</v>
      </c>
      <c r="N2" s="54" t="s">
        <v>851</v>
      </c>
      <c r="O2" s="187" t="s">
        <v>852</v>
      </c>
      <c r="P2" s="188">
        <v>44581</v>
      </c>
      <c r="Q2" s="189">
        <v>44585</v>
      </c>
      <c r="R2" s="188">
        <v>44592</v>
      </c>
      <c r="S2" s="75">
        <v>0</v>
      </c>
      <c r="T2" s="225">
        <v>4550040</v>
      </c>
      <c r="U2" s="190">
        <v>85476075</v>
      </c>
      <c r="V2" s="184" t="s">
        <v>853</v>
      </c>
      <c r="W2"/>
      <c r="X2"/>
      <c r="Y2" s="1"/>
    </row>
    <row r="3" spans="1:25">
      <c r="A3" s="182">
        <v>891780111</v>
      </c>
      <c r="B3" s="183" t="s">
        <v>25</v>
      </c>
      <c r="C3" s="184" t="s">
        <v>847</v>
      </c>
      <c r="D3" s="183" t="s">
        <v>27</v>
      </c>
      <c r="E3" s="185" t="s">
        <v>854</v>
      </c>
      <c r="F3" s="183" t="s">
        <v>29</v>
      </c>
      <c r="G3" s="184" t="s">
        <v>849</v>
      </c>
      <c r="H3" s="184" t="s">
        <v>31</v>
      </c>
      <c r="I3" s="225">
        <v>17725829</v>
      </c>
      <c r="J3" s="199">
        <v>0</v>
      </c>
      <c r="K3" s="199">
        <v>0</v>
      </c>
      <c r="L3" s="199">
        <v>0</v>
      </c>
      <c r="M3" s="186" t="s">
        <v>855</v>
      </c>
      <c r="N3" s="54" t="s">
        <v>856</v>
      </c>
      <c r="O3" s="187" t="s">
        <v>857</v>
      </c>
      <c r="P3" s="188">
        <v>44589</v>
      </c>
      <c r="Q3" s="189">
        <v>44589</v>
      </c>
      <c r="R3" s="188">
        <v>44645</v>
      </c>
      <c r="S3" s="199">
        <v>0</v>
      </c>
      <c r="T3" s="225">
        <v>17725829</v>
      </c>
      <c r="U3" s="184">
        <v>85472020</v>
      </c>
      <c r="V3" s="43" t="s">
        <v>858</v>
      </c>
      <c r="W3"/>
      <c r="X3"/>
      <c r="Y3" s="1"/>
    </row>
    <row r="4" spans="1:25">
      <c r="A4" s="182">
        <v>891780111</v>
      </c>
      <c r="B4" s="183" t="s">
        <v>25</v>
      </c>
      <c r="C4" s="184" t="s">
        <v>847</v>
      </c>
      <c r="D4" s="183" t="s">
        <v>27</v>
      </c>
      <c r="E4" s="185" t="s">
        <v>859</v>
      </c>
      <c r="F4" s="183" t="s">
        <v>29</v>
      </c>
      <c r="G4" s="184" t="s">
        <v>849</v>
      </c>
      <c r="H4" s="184" t="s">
        <v>31</v>
      </c>
      <c r="I4" s="225">
        <v>2381400</v>
      </c>
      <c r="J4" s="199">
        <v>0</v>
      </c>
      <c r="K4" s="199">
        <v>0</v>
      </c>
      <c r="L4" s="199">
        <v>0</v>
      </c>
      <c r="M4" s="186" t="s">
        <v>850</v>
      </c>
      <c r="N4" s="54" t="s">
        <v>851</v>
      </c>
      <c r="O4" s="187" t="s">
        <v>860</v>
      </c>
      <c r="P4" s="188">
        <v>44581</v>
      </c>
      <c r="Q4" s="189">
        <v>44585</v>
      </c>
      <c r="R4" s="188">
        <v>44592</v>
      </c>
      <c r="S4" s="225">
        <v>2381400</v>
      </c>
      <c r="T4" s="225">
        <v>0</v>
      </c>
      <c r="U4" s="190">
        <v>85476091</v>
      </c>
      <c r="V4" s="184" t="s">
        <v>861</v>
      </c>
      <c r="W4"/>
      <c r="X4"/>
      <c r="Y4" s="1"/>
    </row>
    <row r="5" spans="1:25">
      <c r="A5" s="182">
        <v>891780111</v>
      </c>
      <c r="B5" s="183" t="s">
        <v>25</v>
      </c>
      <c r="C5" s="184" t="s">
        <v>847</v>
      </c>
      <c r="D5" s="183" t="s">
        <v>27</v>
      </c>
      <c r="E5" s="185" t="s">
        <v>862</v>
      </c>
      <c r="F5" s="183" t="s">
        <v>29</v>
      </c>
      <c r="G5" s="184" t="s">
        <v>849</v>
      </c>
      <c r="H5" s="184" t="s">
        <v>31</v>
      </c>
      <c r="I5" s="225">
        <v>29247820</v>
      </c>
      <c r="J5" s="199">
        <v>0</v>
      </c>
      <c r="K5" s="199">
        <v>0</v>
      </c>
      <c r="L5" s="199">
        <v>0</v>
      </c>
      <c r="M5" s="186" t="s">
        <v>863</v>
      </c>
      <c r="N5" s="54" t="s">
        <v>864</v>
      </c>
      <c r="O5" s="187" t="s">
        <v>865</v>
      </c>
      <c r="P5" s="188">
        <v>44585</v>
      </c>
      <c r="Q5" s="189">
        <v>44586</v>
      </c>
      <c r="R5" s="188">
        <v>44627</v>
      </c>
      <c r="S5" s="225">
        <v>29247820</v>
      </c>
      <c r="T5" s="225">
        <v>0</v>
      </c>
      <c r="U5" s="184">
        <v>12545871</v>
      </c>
      <c r="V5" s="192" t="s">
        <v>866</v>
      </c>
      <c r="W5"/>
      <c r="X5"/>
      <c r="Y5" s="1"/>
    </row>
    <row r="6" spans="1:25">
      <c r="A6" s="182">
        <v>891780111</v>
      </c>
      <c r="B6" s="183" t="s">
        <v>25</v>
      </c>
      <c r="C6" s="184" t="s">
        <v>847</v>
      </c>
      <c r="D6" s="183" t="s">
        <v>27</v>
      </c>
      <c r="E6" s="185" t="s">
        <v>867</v>
      </c>
      <c r="F6" s="183" t="s">
        <v>29</v>
      </c>
      <c r="G6" s="184" t="s">
        <v>849</v>
      </c>
      <c r="H6" s="184" t="s">
        <v>31</v>
      </c>
      <c r="I6" s="225">
        <v>40796850</v>
      </c>
      <c r="J6" s="199">
        <v>0</v>
      </c>
      <c r="K6" s="199">
        <v>0</v>
      </c>
      <c r="L6" s="199">
        <v>0</v>
      </c>
      <c r="M6" s="191" t="s">
        <v>868</v>
      </c>
      <c r="N6" t="s">
        <v>869</v>
      </c>
      <c r="O6" s="187" t="s">
        <v>870</v>
      </c>
      <c r="P6" s="188">
        <v>44585</v>
      </c>
      <c r="Q6" s="189">
        <v>44586</v>
      </c>
      <c r="R6" s="188">
        <v>44645</v>
      </c>
      <c r="S6" s="199">
        <v>40796850</v>
      </c>
      <c r="T6" s="199">
        <v>0</v>
      </c>
      <c r="U6" s="184">
        <v>12545871</v>
      </c>
      <c r="V6" s="192" t="s">
        <v>866</v>
      </c>
      <c r="W6"/>
      <c r="X6"/>
      <c r="Y6" s="1"/>
    </row>
    <row r="7" spans="1:25">
      <c r="A7" s="182">
        <v>891780111</v>
      </c>
      <c r="B7" s="183" t="s">
        <v>25</v>
      </c>
      <c r="C7" s="184" t="s">
        <v>847</v>
      </c>
      <c r="D7" s="183" t="s">
        <v>27</v>
      </c>
      <c r="E7" s="185" t="s">
        <v>871</v>
      </c>
      <c r="F7" s="183" t="s">
        <v>29</v>
      </c>
      <c r="G7" s="184" t="s">
        <v>849</v>
      </c>
      <c r="H7" s="184" t="s">
        <v>31</v>
      </c>
      <c r="I7" s="225">
        <v>15463621</v>
      </c>
      <c r="J7" s="199">
        <v>0</v>
      </c>
      <c r="K7" s="199">
        <v>0</v>
      </c>
      <c r="L7" s="199">
        <v>0</v>
      </c>
      <c r="M7" s="186" t="s">
        <v>5192</v>
      </c>
      <c r="N7" s="192" t="s">
        <v>545</v>
      </c>
      <c r="O7" s="187" t="s">
        <v>872</v>
      </c>
      <c r="P7" s="188">
        <v>44585</v>
      </c>
      <c r="Q7" s="189">
        <v>44586</v>
      </c>
      <c r="R7" s="188">
        <v>44592</v>
      </c>
      <c r="S7" s="225">
        <v>15463621</v>
      </c>
      <c r="T7" s="225">
        <v>0</v>
      </c>
      <c r="U7" s="184">
        <v>12545871</v>
      </c>
      <c r="V7" s="192" t="s">
        <v>866</v>
      </c>
      <c r="W7"/>
      <c r="X7"/>
      <c r="Y7" s="1"/>
    </row>
    <row r="8" spans="1:25">
      <c r="A8" s="182">
        <v>891780111</v>
      </c>
      <c r="B8" s="183" t="s">
        <v>25</v>
      </c>
      <c r="C8" s="184" t="s">
        <v>847</v>
      </c>
      <c r="D8" s="183" t="s">
        <v>27</v>
      </c>
      <c r="E8" s="185" t="s">
        <v>873</v>
      </c>
      <c r="F8" s="183" t="s">
        <v>29</v>
      </c>
      <c r="G8" s="184" t="s">
        <v>849</v>
      </c>
      <c r="H8" s="184" t="s">
        <v>31</v>
      </c>
      <c r="I8" s="225">
        <v>46796750</v>
      </c>
      <c r="J8" s="199">
        <v>0</v>
      </c>
      <c r="K8" s="199">
        <v>0</v>
      </c>
      <c r="L8" s="199">
        <v>0</v>
      </c>
      <c r="M8" s="186" t="s">
        <v>934</v>
      </c>
      <c r="N8" t="s">
        <v>843</v>
      </c>
      <c r="O8" s="187" t="s">
        <v>874</v>
      </c>
      <c r="P8" s="188">
        <v>44586</v>
      </c>
      <c r="Q8" s="189">
        <v>44586</v>
      </c>
      <c r="R8" s="188">
        <v>44605</v>
      </c>
      <c r="S8" s="225">
        <v>46796750</v>
      </c>
      <c r="T8" s="225">
        <v>0</v>
      </c>
      <c r="U8" s="190">
        <v>7634899</v>
      </c>
      <c r="V8" s="192" t="s">
        <v>875</v>
      </c>
      <c r="W8"/>
      <c r="X8"/>
      <c r="Y8" s="1"/>
    </row>
    <row r="9" spans="1:25">
      <c r="A9" s="182">
        <v>891780111</v>
      </c>
      <c r="B9" s="183" t="s">
        <v>25</v>
      </c>
      <c r="C9" s="184" t="s">
        <v>847</v>
      </c>
      <c r="D9" s="183" t="s">
        <v>27</v>
      </c>
      <c r="E9" s="185" t="s">
        <v>876</v>
      </c>
      <c r="F9" s="183" t="s">
        <v>29</v>
      </c>
      <c r="G9" s="184" t="s">
        <v>849</v>
      </c>
      <c r="H9" s="184" t="s">
        <v>31</v>
      </c>
      <c r="I9" s="225">
        <v>4302000</v>
      </c>
      <c r="J9" s="199">
        <v>0</v>
      </c>
      <c r="K9" s="199">
        <v>0</v>
      </c>
      <c r="L9" s="199">
        <v>0</v>
      </c>
      <c r="M9" s="191" t="s">
        <v>5193</v>
      </c>
      <c r="N9" t="s">
        <v>877</v>
      </c>
      <c r="O9" s="187" t="s">
        <v>878</v>
      </c>
      <c r="P9" s="188">
        <v>44589</v>
      </c>
      <c r="Q9" s="189">
        <v>44589</v>
      </c>
      <c r="R9" s="188">
        <v>44598</v>
      </c>
      <c r="S9" s="225">
        <v>4302000</v>
      </c>
      <c r="T9" s="225">
        <v>0</v>
      </c>
      <c r="U9" s="184">
        <v>12545871</v>
      </c>
      <c r="V9" s="192" t="s">
        <v>866</v>
      </c>
      <c r="W9"/>
      <c r="X9"/>
      <c r="Y9" s="1"/>
    </row>
    <row r="10" spans="1:25">
      <c r="A10" s="182">
        <v>891780111</v>
      </c>
      <c r="B10" s="183" t="s">
        <v>25</v>
      </c>
      <c r="C10" s="184" t="s">
        <v>847</v>
      </c>
      <c r="D10" s="183" t="s">
        <v>27</v>
      </c>
      <c r="E10" s="185" t="s">
        <v>879</v>
      </c>
      <c r="F10" s="183" t="s">
        <v>29</v>
      </c>
      <c r="G10" s="184" t="s">
        <v>849</v>
      </c>
      <c r="H10" s="184" t="s">
        <v>31</v>
      </c>
      <c r="I10" s="225">
        <v>13289859</v>
      </c>
      <c r="J10" s="199">
        <v>0</v>
      </c>
      <c r="K10" s="199">
        <v>0</v>
      </c>
      <c r="L10" s="199">
        <v>0</v>
      </c>
      <c r="M10" s="186" t="s">
        <v>863</v>
      </c>
      <c r="N10" s="46" t="s">
        <v>864</v>
      </c>
      <c r="O10" s="187" t="s">
        <v>880</v>
      </c>
      <c r="P10" s="188">
        <v>44589</v>
      </c>
      <c r="Q10" s="189">
        <v>44589</v>
      </c>
      <c r="R10" s="188">
        <v>44603</v>
      </c>
      <c r="S10" s="225">
        <v>13289859</v>
      </c>
      <c r="T10" s="225">
        <v>0</v>
      </c>
      <c r="U10" s="184">
        <v>12533448</v>
      </c>
      <c r="V10" s="184" t="s">
        <v>881</v>
      </c>
      <c r="W10"/>
      <c r="X10"/>
      <c r="Y10" s="1"/>
    </row>
    <row r="11" spans="1:25">
      <c r="A11" s="182">
        <v>891780111</v>
      </c>
      <c r="B11" s="183" t="s">
        <v>25</v>
      </c>
      <c r="C11" s="184" t="s">
        <v>847</v>
      </c>
      <c r="D11" s="183" t="s">
        <v>27</v>
      </c>
      <c r="E11" s="185" t="s">
        <v>882</v>
      </c>
      <c r="F11" s="183" t="s">
        <v>29</v>
      </c>
      <c r="G11" s="184" t="s">
        <v>849</v>
      </c>
      <c r="H11" s="184" t="s">
        <v>31</v>
      </c>
      <c r="I11" s="225">
        <v>173450000</v>
      </c>
      <c r="J11" s="199">
        <v>0</v>
      </c>
      <c r="K11" s="199">
        <v>0</v>
      </c>
      <c r="L11" s="199">
        <v>0</v>
      </c>
      <c r="M11" s="186" t="s">
        <v>883</v>
      </c>
      <c r="N11" t="s">
        <v>884</v>
      </c>
      <c r="O11" s="187" t="s">
        <v>885</v>
      </c>
      <c r="P11" s="188">
        <v>44589</v>
      </c>
      <c r="Q11" s="189">
        <v>44589</v>
      </c>
      <c r="R11" s="188">
        <v>44742</v>
      </c>
      <c r="S11" s="199">
        <v>138761178</v>
      </c>
      <c r="T11" s="225">
        <v>34688821.920000002</v>
      </c>
      <c r="U11" s="184">
        <v>16078654</v>
      </c>
      <c r="V11" t="s">
        <v>886</v>
      </c>
      <c r="W11"/>
      <c r="X11"/>
      <c r="Y11" s="1"/>
    </row>
    <row r="12" spans="1:25">
      <c r="A12" s="182">
        <v>891780111</v>
      </c>
      <c r="B12" s="183" t="s">
        <v>25</v>
      </c>
      <c r="C12" s="184" t="s">
        <v>847</v>
      </c>
      <c r="D12" s="183" t="s">
        <v>27</v>
      </c>
      <c r="E12" s="185" t="s">
        <v>887</v>
      </c>
      <c r="F12" s="183" t="s">
        <v>29</v>
      </c>
      <c r="G12" s="184" t="s">
        <v>849</v>
      </c>
      <c r="H12" s="184" t="s">
        <v>31</v>
      </c>
      <c r="I12" s="225">
        <v>1199520</v>
      </c>
      <c r="J12" s="199">
        <v>0</v>
      </c>
      <c r="K12" s="199">
        <v>0</v>
      </c>
      <c r="L12" s="199">
        <v>0</v>
      </c>
      <c r="M12" s="186" t="s">
        <v>888</v>
      </c>
      <c r="N12" t="s">
        <v>889</v>
      </c>
      <c r="O12" s="187" t="s">
        <v>890</v>
      </c>
      <c r="P12" s="188">
        <v>44589</v>
      </c>
      <c r="Q12" s="189">
        <v>44589</v>
      </c>
      <c r="R12" s="188">
        <v>44596</v>
      </c>
      <c r="S12" s="199">
        <v>0</v>
      </c>
      <c r="T12" s="225">
        <v>1199520</v>
      </c>
      <c r="U12" s="184">
        <v>16078654</v>
      </c>
      <c r="V12" t="s">
        <v>886</v>
      </c>
      <c r="W12"/>
      <c r="X12"/>
      <c r="Y12" s="1"/>
    </row>
    <row r="13" spans="1:25">
      <c r="A13" s="182">
        <v>891780111</v>
      </c>
      <c r="B13" s="183" t="s">
        <v>25</v>
      </c>
      <c r="C13" s="184" t="s">
        <v>847</v>
      </c>
      <c r="D13" s="183" t="s">
        <v>27</v>
      </c>
      <c r="E13" s="185" t="s">
        <v>891</v>
      </c>
      <c r="F13" s="183" t="s">
        <v>29</v>
      </c>
      <c r="G13" s="184" t="s">
        <v>849</v>
      </c>
      <c r="H13" s="184" t="s">
        <v>31</v>
      </c>
      <c r="I13" s="225">
        <v>87159600</v>
      </c>
      <c r="J13" s="199">
        <v>0</v>
      </c>
      <c r="K13" s="199">
        <v>0</v>
      </c>
      <c r="L13" s="199">
        <v>0</v>
      </c>
      <c r="M13" s="193" t="s">
        <v>892</v>
      </c>
      <c r="N13" s="41" t="s">
        <v>893</v>
      </c>
      <c r="O13" s="187" t="s">
        <v>894</v>
      </c>
      <c r="P13" s="188">
        <v>44575</v>
      </c>
      <c r="Q13" s="189">
        <v>44586</v>
      </c>
      <c r="R13" s="188">
        <v>44729</v>
      </c>
      <c r="S13" s="199">
        <v>17431920</v>
      </c>
      <c r="T13" s="225">
        <v>69727680</v>
      </c>
      <c r="U13" s="190">
        <v>85476075</v>
      </c>
      <c r="V13" s="184" t="s">
        <v>853</v>
      </c>
      <c r="W13"/>
      <c r="X13"/>
      <c r="Y13" s="1"/>
    </row>
    <row r="14" spans="1:25">
      <c r="A14" s="182">
        <v>891780111</v>
      </c>
      <c r="B14" s="183" t="s">
        <v>25</v>
      </c>
      <c r="C14" s="184" t="s">
        <v>847</v>
      </c>
      <c r="D14" s="183" t="s">
        <v>27</v>
      </c>
      <c r="E14" s="185" t="s">
        <v>895</v>
      </c>
      <c r="F14" s="183" t="s">
        <v>29</v>
      </c>
      <c r="G14" s="184" t="s">
        <v>849</v>
      </c>
      <c r="H14" s="184" t="s">
        <v>31</v>
      </c>
      <c r="I14" s="225" t="s">
        <v>5194</v>
      </c>
      <c r="J14" s="199">
        <v>0</v>
      </c>
      <c r="K14" s="199">
        <v>0</v>
      </c>
      <c r="L14" s="199" t="s">
        <v>1534</v>
      </c>
      <c r="M14" s="186" t="s">
        <v>896</v>
      </c>
      <c r="N14" s="192" t="s">
        <v>2306</v>
      </c>
      <c r="O14" s="187" t="s">
        <v>897</v>
      </c>
      <c r="P14" s="188">
        <v>44578</v>
      </c>
      <c r="Q14" s="189">
        <v>44578</v>
      </c>
      <c r="R14" s="188">
        <v>44742</v>
      </c>
      <c r="S14" s="199">
        <v>116139614</v>
      </c>
      <c r="T14" s="225">
        <v>58071012</v>
      </c>
      <c r="U14" s="190">
        <v>85153989</v>
      </c>
      <c r="V14" s="184" t="s">
        <v>898</v>
      </c>
      <c r="W14"/>
      <c r="X14"/>
      <c r="Y14" s="1"/>
    </row>
    <row r="15" spans="1:25">
      <c r="A15" s="182">
        <v>891780111</v>
      </c>
      <c r="B15" s="183" t="s">
        <v>25</v>
      </c>
      <c r="C15" s="184" t="s">
        <v>847</v>
      </c>
      <c r="D15" s="183" t="s">
        <v>27</v>
      </c>
      <c r="E15" s="185" t="s">
        <v>899</v>
      </c>
      <c r="F15" s="183" t="s">
        <v>29</v>
      </c>
      <c r="G15" s="184" t="s">
        <v>849</v>
      </c>
      <c r="H15" s="184" t="s">
        <v>31</v>
      </c>
      <c r="I15" s="225" t="s">
        <v>5117</v>
      </c>
      <c r="J15" s="199">
        <v>0</v>
      </c>
      <c r="K15" s="199">
        <v>0</v>
      </c>
      <c r="L15" s="199">
        <v>0</v>
      </c>
      <c r="M15" s="193" t="s">
        <v>892</v>
      </c>
      <c r="N15" s="194" t="s">
        <v>893</v>
      </c>
      <c r="O15" s="187" t="s">
        <v>900</v>
      </c>
      <c r="P15" s="188">
        <v>44578</v>
      </c>
      <c r="Q15" s="189">
        <v>44578</v>
      </c>
      <c r="R15" s="188">
        <v>44742</v>
      </c>
      <c r="S15" s="199">
        <v>474880000</v>
      </c>
      <c r="T15" s="225">
        <v>178080000</v>
      </c>
      <c r="U15" s="184">
        <v>16078654</v>
      </c>
      <c r="V15" t="s">
        <v>886</v>
      </c>
      <c r="W15"/>
      <c r="X15"/>
      <c r="Y15" s="1"/>
    </row>
    <row r="16" spans="1:25">
      <c r="A16" s="182">
        <v>891780111</v>
      </c>
      <c r="B16" s="183" t="s">
        <v>25</v>
      </c>
      <c r="C16" s="184" t="s">
        <v>847</v>
      </c>
      <c r="D16" s="183" t="s">
        <v>27</v>
      </c>
      <c r="E16" s="185" t="s">
        <v>901</v>
      </c>
      <c r="F16" s="183" t="s">
        <v>29</v>
      </c>
      <c r="G16" s="184" t="s">
        <v>849</v>
      </c>
      <c r="H16" s="184" t="s">
        <v>31</v>
      </c>
      <c r="I16" s="225">
        <v>8179925</v>
      </c>
      <c r="J16" s="199">
        <v>0</v>
      </c>
      <c r="K16" s="199">
        <v>0</v>
      </c>
      <c r="L16" s="199">
        <v>0</v>
      </c>
      <c r="M16" s="186" t="s">
        <v>902</v>
      </c>
      <c r="N16" s="192" t="s">
        <v>903</v>
      </c>
      <c r="O16" s="187" t="s">
        <v>904</v>
      </c>
      <c r="P16" s="188">
        <v>44581</v>
      </c>
      <c r="Q16" s="189">
        <v>44585</v>
      </c>
      <c r="R16" s="188">
        <v>44729</v>
      </c>
      <c r="S16" s="199">
        <v>0</v>
      </c>
      <c r="T16" s="225">
        <v>8179925</v>
      </c>
      <c r="U16" s="190">
        <v>85476075</v>
      </c>
      <c r="V16" s="184" t="s">
        <v>853</v>
      </c>
      <c r="W16"/>
      <c r="X16"/>
      <c r="Y16" s="1"/>
    </row>
    <row r="17" spans="1:25">
      <c r="A17" s="182">
        <v>891780111</v>
      </c>
      <c r="B17" s="183" t="s">
        <v>25</v>
      </c>
      <c r="C17" s="184" t="s">
        <v>847</v>
      </c>
      <c r="D17" s="183" t="s">
        <v>27</v>
      </c>
      <c r="E17" s="185" t="s">
        <v>905</v>
      </c>
      <c r="F17" s="183" t="s">
        <v>29</v>
      </c>
      <c r="G17" s="184" t="s">
        <v>849</v>
      </c>
      <c r="H17" s="184" t="s">
        <v>31</v>
      </c>
      <c r="I17" s="225">
        <v>1999999</v>
      </c>
      <c r="J17" s="199">
        <v>0</v>
      </c>
      <c r="K17" s="199">
        <v>0</v>
      </c>
      <c r="L17" s="199">
        <v>0</v>
      </c>
      <c r="M17" s="186" t="s">
        <v>906</v>
      </c>
      <c r="N17" s="192" t="s">
        <v>907</v>
      </c>
      <c r="O17" s="187" t="s">
        <v>908</v>
      </c>
      <c r="P17" s="188">
        <v>44581</v>
      </c>
      <c r="Q17" s="189">
        <v>44582</v>
      </c>
      <c r="R17" s="188">
        <v>44729</v>
      </c>
      <c r="S17" s="199">
        <v>0</v>
      </c>
      <c r="T17" s="225">
        <v>1999999</v>
      </c>
      <c r="U17" s="190">
        <v>85476075</v>
      </c>
      <c r="V17" s="184" t="s">
        <v>853</v>
      </c>
      <c r="W17"/>
      <c r="X17"/>
      <c r="Y17" s="1"/>
    </row>
    <row r="18" spans="1:25">
      <c r="A18" s="182">
        <v>891780111</v>
      </c>
      <c r="B18" s="183" t="s">
        <v>25</v>
      </c>
      <c r="C18" s="184" t="s">
        <v>847</v>
      </c>
      <c r="D18" s="183" t="s">
        <v>27</v>
      </c>
      <c r="E18" s="185" t="s">
        <v>909</v>
      </c>
      <c r="F18" s="183" t="s">
        <v>29</v>
      </c>
      <c r="G18" s="184" t="s">
        <v>849</v>
      </c>
      <c r="H18" s="184" t="s">
        <v>31</v>
      </c>
      <c r="I18" s="225">
        <v>4006320</v>
      </c>
      <c r="J18" s="199">
        <v>0</v>
      </c>
      <c r="K18" s="199">
        <v>0</v>
      </c>
      <c r="L18" s="199">
        <v>0</v>
      </c>
      <c r="M18" s="191" t="s">
        <v>902</v>
      </c>
      <c r="N18" s="192" t="s">
        <v>903</v>
      </c>
      <c r="O18" s="187" t="s">
        <v>910</v>
      </c>
      <c r="P18" s="188">
        <v>44585</v>
      </c>
      <c r="Q18" s="189">
        <v>44586</v>
      </c>
      <c r="R18" s="188">
        <v>44729</v>
      </c>
      <c r="S18" s="199">
        <v>0</v>
      </c>
      <c r="T18" s="225">
        <v>4006320</v>
      </c>
      <c r="U18" s="190">
        <v>85476091</v>
      </c>
      <c r="V18" s="184" t="s">
        <v>861</v>
      </c>
      <c r="W18"/>
      <c r="X18"/>
      <c r="Y18" s="1"/>
    </row>
    <row r="19" spans="1:25">
      <c r="A19" s="182">
        <v>891780111</v>
      </c>
      <c r="B19" s="183" t="s">
        <v>25</v>
      </c>
      <c r="C19" s="184" t="s">
        <v>847</v>
      </c>
      <c r="D19" s="183" t="s">
        <v>27</v>
      </c>
      <c r="E19" s="185" t="s">
        <v>911</v>
      </c>
      <c r="F19" s="183" t="s">
        <v>29</v>
      </c>
      <c r="G19" s="184" t="s">
        <v>849</v>
      </c>
      <c r="H19" s="184" t="s">
        <v>31</v>
      </c>
      <c r="I19" s="225">
        <v>11015655</v>
      </c>
      <c r="J19" s="199">
        <v>0</v>
      </c>
      <c r="K19" s="199">
        <v>0</v>
      </c>
      <c r="L19" s="199">
        <v>0</v>
      </c>
      <c r="M19" s="193" t="s">
        <v>912</v>
      </c>
      <c r="N19" s="192" t="s">
        <v>913</v>
      </c>
      <c r="O19" s="187" t="s">
        <v>914</v>
      </c>
      <c r="P19" s="188">
        <v>44586</v>
      </c>
      <c r="Q19" s="189">
        <v>44586</v>
      </c>
      <c r="R19" s="188">
        <v>44645</v>
      </c>
      <c r="S19" s="199">
        <v>0</v>
      </c>
      <c r="T19" s="225">
        <v>11015655</v>
      </c>
      <c r="U19" s="184">
        <v>72220242</v>
      </c>
      <c r="V19" t="s">
        <v>915</v>
      </c>
      <c r="W19"/>
      <c r="X19"/>
      <c r="Y19" s="1"/>
    </row>
    <row r="20" spans="1:25">
      <c r="A20" s="182">
        <v>891780111</v>
      </c>
      <c r="B20" s="183" t="s">
        <v>25</v>
      </c>
      <c r="C20" s="184" t="s">
        <v>847</v>
      </c>
      <c r="D20" s="183" t="s">
        <v>27</v>
      </c>
      <c r="E20" s="185" t="s">
        <v>916</v>
      </c>
      <c r="F20" s="183" t="s">
        <v>29</v>
      </c>
      <c r="G20" s="184" t="s">
        <v>849</v>
      </c>
      <c r="H20" s="184" t="s">
        <v>31</v>
      </c>
      <c r="I20" s="225">
        <v>60000000</v>
      </c>
      <c r="J20" s="199">
        <v>0</v>
      </c>
      <c r="K20" s="199">
        <v>0</v>
      </c>
      <c r="L20" s="199">
        <v>0</v>
      </c>
      <c r="M20" s="186" t="s">
        <v>917</v>
      </c>
      <c r="N20" s="192" t="s">
        <v>918</v>
      </c>
      <c r="O20" s="187" t="s">
        <v>919</v>
      </c>
      <c r="P20" s="188">
        <v>44586</v>
      </c>
      <c r="Q20" s="189">
        <v>44586</v>
      </c>
      <c r="R20" s="188">
        <v>44773</v>
      </c>
      <c r="S20" s="199">
        <v>0</v>
      </c>
      <c r="T20" s="225">
        <v>60000000</v>
      </c>
      <c r="U20" s="184">
        <v>12545871</v>
      </c>
      <c r="V20" s="192" t="s">
        <v>866</v>
      </c>
      <c r="W20"/>
      <c r="X20"/>
      <c r="Y20" s="1"/>
    </row>
    <row r="21" spans="1:25">
      <c r="A21" s="182">
        <v>891780111</v>
      </c>
      <c r="B21" s="183" t="s">
        <v>25</v>
      </c>
      <c r="C21" s="184" t="s">
        <v>847</v>
      </c>
      <c r="D21" s="183" t="s">
        <v>27</v>
      </c>
      <c r="E21" s="185" t="s">
        <v>920</v>
      </c>
      <c r="F21" s="183" t="s">
        <v>29</v>
      </c>
      <c r="G21" s="184" t="s">
        <v>849</v>
      </c>
      <c r="H21" s="184" t="s">
        <v>31</v>
      </c>
      <c r="I21" s="225">
        <v>5399797</v>
      </c>
      <c r="J21" s="199">
        <v>0</v>
      </c>
      <c r="K21" s="199">
        <v>0</v>
      </c>
      <c r="L21" s="199">
        <v>0</v>
      </c>
      <c r="M21" s="186" t="s">
        <v>906</v>
      </c>
      <c r="N21" s="192" t="s">
        <v>921</v>
      </c>
      <c r="O21" s="187" t="s">
        <v>922</v>
      </c>
      <c r="P21" s="188">
        <v>44586</v>
      </c>
      <c r="Q21" s="189">
        <v>44586</v>
      </c>
      <c r="R21" s="188">
        <v>44742</v>
      </c>
      <c r="S21" s="199">
        <v>5399487.0800000001</v>
      </c>
      <c r="T21" s="225">
        <v>309.92</v>
      </c>
      <c r="U21" s="190">
        <v>85153989</v>
      </c>
      <c r="V21" s="184" t="s">
        <v>898</v>
      </c>
      <c r="W21"/>
      <c r="X21"/>
      <c r="Y21" s="1"/>
    </row>
    <row r="22" spans="1:25">
      <c r="A22" s="182">
        <v>891780111</v>
      </c>
      <c r="B22" s="183" t="s">
        <v>25</v>
      </c>
      <c r="C22" s="184" t="s">
        <v>847</v>
      </c>
      <c r="D22" s="183" t="s">
        <v>27</v>
      </c>
      <c r="E22" s="185" t="s">
        <v>923</v>
      </c>
      <c r="F22" s="183" t="s">
        <v>29</v>
      </c>
      <c r="G22" s="184" t="s">
        <v>849</v>
      </c>
      <c r="H22" s="184" t="s">
        <v>31</v>
      </c>
      <c r="I22" s="225" t="s">
        <v>924</v>
      </c>
      <c r="J22" s="199">
        <v>0</v>
      </c>
      <c r="K22" s="199">
        <v>0</v>
      </c>
      <c r="L22" s="199">
        <v>0</v>
      </c>
      <c r="M22" s="186" t="s">
        <v>896</v>
      </c>
      <c r="N22" s="192" t="s">
        <v>2306</v>
      </c>
      <c r="O22" s="187" t="s">
        <v>925</v>
      </c>
      <c r="P22" s="188">
        <v>44586</v>
      </c>
      <c r="Q22" s="189">
        <v>44586</v>
      </c>
      <c r="R22" s="188">
        <v>44729</v>
      </c>
      <c r="S22" s="199">
        <v>13459594</v>
      </c>
      <c r="T22" s="225">
        <v>33080756</v>
      </c>
      <c r="U22" s="190">
        <v>85476075</v>
      </c>
      <c r="V22" s="184" t="s">
        <v>853</v>
      </c>
      <c r="W22"/>
      <c r="X22"/>
      <c r="Y22" s="1"/>
    </row>
    <row r="23" spans="1:25">
      <c r="A23" s="182">
        <v>891780111</v>
      </c>
      <c r="B23" s="183" t="s">
        <v>25</v>
      </c>
      <c r="C23" s="184" t="s">
        <v>847</v>
      </c>
      <c r="D23" s="183" t="s">
        <v>27</v>
      </c>
      <c r="E23" s="185" t="s">
        <v>926</v>
      </c>
      <c r="F23" s="183" t="s">
        <v>29</v>
      </c>
      <c r="G23" s="184" t="s">
        <v>849</v>
      </c>
      <c r="H23" s="184" t="s">
        <v>31</v>
      </c>
      <c r="I23" s="225">
        <v>21261600</v>
      </c>
      <c r="J23" s="199">
        <v>0</v>
      </c>
      <c r="K23" s="199">
        <v>0</v>
      </c>
      <c r="L23" s="199">
        <v>0</v>
      </c>
      <c r="M23" s="191" t="s">
        <v>906</v>
      </c>
      <c r="N23" s="192" t="s">
        <v>907</v>
      </c>
      <c r="O23" s="187" t="s">
        <v>927</v>
      </c>
      <c r="P23" s="188">
        <v>44588</v>
      </c>
      <c r="Q23" s="189">
        <v>44588</v>
      </c>
      <c r="R23" s="188">
        <v>44772</v>
      </c>
      <c r="S23" s="199">
        <v>0</v>
      </c>
      <c r="T23" s="225">
        <v>21261600</v>
      </c>
      <c r="U23" s="190">
        <v>7634899</v>
      </c>
      <c r="V23" s="192" t="s">
        <v>928</v>
      </c>
      <c r="W23"/>
      <c r="X23"/>
      <c r="Y23" s="1"/>
    </row>
    <row r="24" spans="1:25">
      <c r="A24" s="182">
        <v>891780111</v>
      </c>
      <c r="B24" s="183" t="s">
        <v>25</v>
      </c>
      <c r="C24" s="184" t="s">
        <v>847</v>
      </c>
      <c r="D24" s="183" t="s">
        <v>27</v>
      </c>
      <c r="E24" s="185" t="s">
        <v>929</v>
      </c>
      <c r="F24" s="183" t="s">
        <v>29</v>
      </c>
      <c r="G24" s="184" t="s">
        <v>849</v>
      </c>
      <c r="H24" s="184" t="s">
        <v>31</v>
      </c>
      <c r="I24" s="225">
        <v>134460000</v>
      </c>
      <c r="J24" s="199">
        <v>0</v>
      </c>
      <c r="K24" s="199">
        <v>0</v>
      </c>
      <c r="L24" s="199">
        <v>0</v>
      </c>
      <c r="M24" s="191" t="s">
        <v>906</v>
      </c>
      <c r="N24" s="192" t="s">
        <v>907</v>
      </c>
      <c r="O24" s="187" t="s">
        <v>930</v>
      </c>
      <c r="P24" s="188">
        <v>44589</v>
      </c>
      <c r="Q24" s="189">
        <v>44589</v>
      </c>
      <c r="R24" s="188">
        <v>44772</v>
      </c>
      <c r="S24" s="199">
        <v>80864986.280000001</v>
      </c>
      <c r="T24" s="225">
        <v>53595013.719999999</v>
      </c>
      <c r="U24" s="190">
        <v>7634899</v>
      </c>
      <c r="V24" s="192" t="s">
        <v>928</v>
      </c>
      <c r="W24"/>
      <c r="X24"/>
      <c r="Y24" s="1"/>
    </row>
    <row r="25" spans="1:25">
      <c r="A25" s="182">
        <v>891780111</v>
      </c>
      <c r="B25" s="183" t="s">
        <v>25</v>
      </c>
      <c r="C25" s="184" t="s">
        <v>847</v>
      </c>
      <c r="D25" s="183" t="s">
        <v>27</v>
      </c>
      <c r="E25" s="185" t="s">
        <v>931</v>
      </c>
      <c r="F25" s="183" t="s">
        <v>29</v>
      </c>
      <c r="G25" s="184" t="s">
        <v>849</v>
      </c>
      <c r="H25" s="184" t="s">
        <v>31</v>
      </c>
      <c r="I25" s="225">
        <v>44999798</v>
      </c>
      <c r="J25" s="199">
        <v>0</v>
      </c>
      <c r="K25" s="199">
        <v>0</v>
      </c>
      <c r="L25" s="199">
        <v>0</v>
      </c>
      <c r="M25" s="191" t="s">
        <v>902</v>
      </c>
      <c r="N25" s="192" t="s">
        <v>903</v>
      </c>
      <c r="O25" s="187" t="s">
        <v>932</v>
      </c>
      <c r="P25" s="188">
        <v>44589</v>
      </c>
      <c r="Q25" s="189">
        <v>44589</v>
      </c>
      <c r="R25" s="188">
        <v>44895</v>
      </c>
      <c r="S25" s="199">
        <v>28154070</v>
      </c>
      <c r="T25" s="225">
        <v>16845728</v>
      </c>
      <c r="U25" s="184">
        <v>16078654</v>
      </c>
      <c r="V25" t="s">
        <v>886</v>
      </c>
      <c r="W25"/>
      <c r="X25"/>
      <c r="Y25" s="1"/>
    </row>
    <row r="26" spans="1:25">
      <c r="A26" s="182">
        <v>891780111</v>
      </c>
      <c r="B26" s="183" t="s">
        <v>25</v>
      </c>
      <c r="C26" s="184" t="s">
        <v>847</v>
      </c>
      <c r="D26" s="183" t="s">
        <v>27</v>
      </c>
      <c r="E26" s="185" t="s">
        <v>933</v>
      </c>
      <c r="F26" s="183" t="s">
        <v>29</v>
      </c>
      <c r="G26" s="184" t="s">
        <v>849</v>
      </c>
      <c r="H26" s="184" t="s">
        <v>31</v>
      </c>
      <c r="I26" s="225">
        <v>11998770</v>
      </c>
      <c r="J26" s="199">
        <v>0</v>
      </c>
      <c r="K26" s="199">
        <v>0</v>
      </c>
      <c r="L26" s="199">
        <v>0</v>
      </c>
      <c r="M26" s="191" t="s">
        <v>934</v>
      </c>
      <c r="N26" s="192" t="s">
        <v>843</v>
      </c>
      <c r="O26" s="187" t="s">
        <v>935</v>
      </c>
      <c r="P26" s="188">
        <v>44589</v>
      </c>
      <c r="Q26" s="189">
        <v>44589</v>
      </c>
      <c r="R26" s="188">
        <v>44895</v>
      </c>
      <c r="S26" s="199">
        <v>0</v>
      </c>
      <c r="T26" s="225">
        <v>11998770</v>
      </c>
      <c r="U26" s="184">
        <v>16078654</v>
      </c>
      <c r="V26" t="s">
        <v>886</v>
      </c>
      <c r="W26"/>
      <c r="X26"/>
      <c r="Y26" s="1"/>
    </row>
    <row r="27" spans="1:25">
      <c r="A27" s="182">
        <v>891780111</v>
      </c>
      <c r="B27" s="183" t="s">
        <v>25</v>
      </c>
      <c r="C27" s="184" t="s">
        <v>847</v>
      </c>
      <c r="D27" s="183" t="s">
        <v>27</v>
      </c>
      <c r="E27" s="185" t="s">
        <v>936</v>
      </c>
      <c r="F27" s="183" t="s">
        <v>29</v>
      </c>
      <c r="G27" s="184" t="s">
        <v>849</v>
      </c>
      <c r="H27" s="184" t="s">
        <v>31</v>
      </c>
      <c r="I27" s="225">
        <v>42470000</v>
      </c>
      <c r="J27" s="199">
        <v>0</v>
      </c>
      <c r="K27" s="199">
        <v>0</v>
      </c>
      <c r="L27" s="199">
        <v>0</v>
      </c>
      <c r="M27" s="191" t="s">
        <v>937</v>
      </c>
      <c r="N27" s="192" t="s">
        <v>938</v>
      </c>
      <c r="O27" s="187" t="s">
        <v>939</v>
      </c>
      <c r="P27" s="188">
        <v>44589</v>
      </c>
      <c r="Q27" s="189">
        <v>44589</v>
      </c>
      <c r="R27" s="188">
        <v>44770</v>
      </c>
      <c r="S27" s="199">
        <v>0</v>
      </c>
      <c r="T27" s="225">
        <v>42470000</v>
      </c>
      <c r="U27" s="184">
        <v>72220242</v>
      </c>
      <c r="V27" s="192" t="s">
        <v>940</v>
      </c>
      <c r="W27"/>
      <c r="X27"/>
      <c r="Y27" s="1"/>
    </row>
    <row r="28" spans="1:25">
      <c r="A28" s="182">
        <v>891780111</v>
      </c>
      <c r="B28" s="183" t="s">
        <v>25</v>
      </c>
      <c r="C28" s="184" t="s">
        <v>847</v>
      </c>
      <c r="D28" s="183" t="s">
        <v>27</v>
      </c>
      <c r="E28" s="185" t="s">
        <v>941</v>
      </c>
      <c r="F28" s="183" t="s">
        <v>29</v>
      </c>
      <c r="G28" s="184" t="s">
        <v>849</v>
      </c>
      <c r="H28" s="184" t="s">
        <v>31</v>
      </c>
      <c r="I28" s="225">
        <v>64000000</v>
      </c>
      <c r="J28" s="199">
        <v>0</v>
      </c>
      <c r="K28" s="199">
        <v>0</v>
      </c>
      <c r="L28" s="199">
        <v>0</v>
      </c>
      <c r="M28" s="191" t="s">
        <v>942</v>
      </c>
      <c r="N28" s="192" t="s">
        <v>943</v>
      </c>
      <c r="O28" s="187" t="s">
        <v>944</v>
      </c>
      <c r="P28" s="188">
        <v>44589</v>
      </c>
      <c r="Q28" s="189">
        <v>44589</v>
      </c>
      <c r="R28" s="188">
        <v>44926</v>
      </c>
      <c r="S28" s="199">
        <v>0</v>
      </c>
      <c r="T28" s="225">
        <v>64000000</v>
      </c>
      <c r="U28" s="184">
        <v>72220242</v>
      </c>
      <c r="V28" s="192" t="s">
        <v>940</v>
      </c>
      <c r="W28"/>
      <c r="X28"/>
      <c r="Y28" s="1"/>
    </row>
    <row r="29" spans="1:25">
      <c r="A29" s="182">
        <v>891780111</v>
      </c>
      <c r="B29" s="183" t="s">
        <v>25</v>
      </c>
      <c r="C29" s="184" t="s">
        <v>847</v>
      </c>
      <c r="D29" s="183" t="s">
        <v>27</v>
      </c>
      <c r="E29" s="185" t="s">
        <v>945</v>
      </c>
      <c r="F29" s="183" t="s">
        <v>29</v>
      </c>
      <c r="G29" s="184" t="s">
        <v>849</v>
      </c>
      <c r="H29" s="184" t="s">
        <v>31</v>
      </c>
      <c r="I29" s="225">
        <v>32139985</v>
      </c>
      <c r="J29" s="199">
        <v>0</v>
      </c>
      <c r="K29" s="199">
        <v>0</v>
      </c>
      <c r="L29" s="199">
        <v>0</v>
      </c>
      <c r="M29" s="191" t="s">
        <v>946</v>
      </c>
      <c r="N29" s="192" t="s">
        <v>947</v>
      </c>
      <c r="O29" s="187" t="s">
        <v>948</v>
      </c>
      <c r="P29" s="188">
        <v>44589</v>
      </c>
      <c r="Q29" s="189">
        <v>44589</v>
      </c>
      <c r="R29" s="188">
        <v>44770</v>
      </c>
      <c r="S29" s="199">
        <v>1356600</v>
      </c>
      <c r="T29" s="225">
        <v>30783385</v>
      </c>
      <c r="U29" s="184">
        <v>72220242</v>
      </c>
      <c r="V29" s="192" t="s">
        <v>940</v>
      </c>
      <c r="W29"/>
      <c r="X29"/>
      <c r="Y29" s="1"/>
    </row>
    <row r="30" spans="1:25">
      <c r="A30" s="182">
        <v>891780111</v>
      </c>
      <c r="B30" s="183" t="s">
        <v>25</v>
      </c>
      <c r="C30" s="184" t="s">
        <v>847</v>
      </c>
      <c r="D30" s="183" t="s">
        <v>27</v>
      </c>
      <c r="E30" s="185" t="s">
        <v>949</v>
      </c>
      <c r="F30" s="183" t="s">
        <v>29</v>
      </c>
      <c r="G30" s="184" t="s">
        <v>849</v>
      </c>
      <c r="H30" s="184" t="s">
        <v>31</v>
      </c>
      <c r="I30" s="225" t="s">
        <v>950</v>
      </c>
      <c r="J30" s="199">
        <v>0</v>
      </c>
      <c r="K30" s="199">
        <v>0</v>
      </c>
      <c r="L30" s="199">
        <v>0</v>
      </c>
      <c r="M30" s="191" t="s">
        <v>902</v>
      </c>
      <c r="N30" s="192" t="s">
        <v>903</v>
      </c>
      <c r="O30" s="187" t="s">
        <v>951</v>
      </c>
      <c r="P30" s="188">
        <v>44589</v>
      </c>
      <c r="Q30" s="189">
        <v>44589</v>
      </c>
      <c r="R30" s="188">
        <v>44742</v>
      </c>
      <c r="S30" s="199">
        <v>3386823</v>
      </c>
      <c r="T30" s="225">
        <v>5067417</v>
      </c>
      <c r="U30" s="184">
        <v>16078654</v>
      </c>
      <c r="V30" t="s">
        <v>886</v>
      </c>
      <c r="W30"/>
      <c r="X30"/>
      <c r="Y30" s="1"/>
    </row>
    <row r="31" spans="1:25">
      <c r="A31" s="182">
        <v>891780111</v>
      </c>
      <c r="B31" s="183" t="s">
        <v>25</v>
      </c>
      <c r="C31" s="184" t="s">
        <v>847</v>
      </c>
      <c r="D31" s="183" t="s">
        <v>27</v>
      </c>
      <c r="E31" s="185" t="s">
        <v>952</v>
      </c>
      <c r="F31" s="183" t="s">
        <v>29</v>
      </c>
      <c r="G31" s="184" t="s">
        <v>849</v>
      </c>
      <c r="H31" s="184" t="s">
        <v>31</v>
      </c>
      <c r="I31" s="225" t="s">
        <v>953</v>
      </c>
      <c r="J31" s="199">
        <v>0</v>
      </c>
      <c r="K31" s="199">
        <v>0</v>
      </c>
      <c r="L31" s="199">
        <v>0</v>
      </c>
      <c r="M31" s="191" t="s">
        <v>906</v>
      </c>
      <c r="N31" s="192" t="s">
        <v>954</v>
      </c>
      <c r="O31" s="187" t="s">
        <v>955</v>
      </c>
      <c r="P31" s="188">
        <v>44589</v>
      </c>
      <c r="Q31" s="189">
        <v>44589</v>
      </c>
      <c r="R31" s="188">
        <v>44668</v>
      </c>
      <c r="S31" s="199">
        <v>0</v>
      </c>
      <c r="T31" s="225" t="s">
        <v>953</v>
      </c>
      <c r="U31" s="190">
        <v>7634899</v>
      </c>
      <c r="V31" s="192" t="s">
        <v>928</v>
      </c>
      <c r="W31"/>
      <c r="X31"/>
      <c r="Y31" s="1"/>
    </row>
    <row r="32" spans="1:25">
      <c r="A32" s="182">
        <v>891780111</v>
      </c>
      <c r="B32" s="183" t="s">
        <v>25</v>
      </c>
      <c r="C32" s="184" t="s">
        <v>847</v>
      </c>
      <c r="D32" s="183" t="s">
        <v>27</v>
      </c>
      <c r="E32" s="185" t="s">
        <v>956</v>
      </c>
      <c r="F32" s="183" t="s">
        <v>29</v>
      </c>
      <c r="G32" s="184" t="s">
        <v>849</v>
      </c>
      <c r="H32" s="184" t="s">
        <v>31</v>
      </c>
      <c r="I32" s="225">
        <v>63711957</v>
      </c>
      <c r="J32" s="199">
        <v>0</v>
      </c>
      <c r="K32" s="199">
        <v>0</v>
      </c>
      <c r="L32" s="199">
        <v>0</v>
      </c>
      <c r="M32" s="191" t="s">
        <v>957</v>
      </c>
      <c r="N32" s="192" t="s">
        <v>958</v>
      </c>
      <c r="O32" s="187" t="s">
        <v>959</v>
      </c>
      <c r="P32" s="188">
        <v>44589</v>
      </c>
      <c r="Q32" s="189">
        <v>44589</v>
      </c>
      <c r="R32" s="188">
        <v>44645</v>
      </c>
      <c r="S32" s="225">
        <v>63711957</v>
      </c>
      <c r="T32" s="225">
        <v>0</v>
      </c>
      <c r="U32" s="184">
        <v>85472020</v>
      </c>
      <c r="V32" t="s">
        <v>858</v>
      </c>
      <c r="W32"/>
      <c r="X32"/>
      <c r="Y32" s="1"/>
    </row>
    <row r="33" spans="1:25">
      <c r="A33" s="182">
        <v>891780111</v>
      </c>
      <c r="B33" s="183" t="s">
        <v>25</v>
      </c>
      <c r="C33" s="184" t="s">
        <v>847</v>
      </c>
      <c r="D33" s="183" t="s">
        <v>27</v>
      </c>
      <c r="E33" s="185" t="s">
        <v>960</v>
      </c>
      <c r="F33" s="183" t="s">
        <v>29</v>
      </c>
      <c r="G33" s="184" t="s">
        <v>849</v>
      </c>
      <c r="H33" s="184" t="s">
        <v>31</v>
      </c>
      <c r="I33" s="225">
        <v>46000000</v>
      </c>
      <c r="J33" s="199">
        <v>0</v>
      </c>
      <c r="K33" s="199">
        <v>0</v>
      </c>
      <c r="L33" s="199">
        <v>0</v>
      </c>
      <c r="M33" s="191" t="s">
        <v>906</v>
      </c>
      <c r="N33" s="192" t="s">
        <v>954</v>
      </c>
      <c r="O33" s="187" t="s">
        <v>961</v>
      </c>
      <c r="P33" s="188">
        <v>44589</v>
      </c>
      <c r="Q33" s="189">
        <v>44589</v>
      </c>
      <c r="R33" s="188">
        <v>44668</v>
      </c>
      <c r="S33" s="199">
        <v>2719076.3400000036</v>
      </c>
      <c r="T33" s="225">
        <v>43280923.659999996</v>
      </c>
      <c r="U33" s="190">
        <v>7634899</v>
      </c>
      <c r="V33" s="192" t="s">
        <v>928</v>
      </c>
      <c r="W33"/>
      <c r="X33"/>
      <c r="Y33" s="1"/>
    </row>
    <row r="34" spans="1:25">
      <c r="A34" s="182">
        <v>891780111</v>
      </c>
      <c r="B34" s="183" t="s">
        <v>25</v>
      </c>
      <c r="C34" s="184" t="s">
        <v>847</v>
      </c>
      <c r="D34" s="183" t="s">
        <v>27</v>
      </c>
      <c r="E34" s="185" t="s">
        <v>962</v>
      </c>
      <c r="F34" s="183" t="s">
        <v>29</v>
      </c>
      <c r="G34" s="184" t="s">
        <v>849</v>
      </c>
      <c r="H34" s="184" t="s">
        <v>31</v>
      </c>
      <c r="I34" s="225">
        <v>33000000</v>
      </c>
      <c r="J34" s="199">
        <v>0</v>
      </c>
      <c r="K34" s="199">
        <v>0</v>
      </c>
      <c r="L34" s="199">
        <v>0</v>
      </c>
      <c r="M34" s="191" t="s">
        <v>963</v>
      </c>
      <c r="N34" s="192" t="s">
        <v>853</v>
      </c>
      <c r="O34" s="187" t="s">
        <v>964</v>
      </c>
      <c r="P34" s="188">
        <v>44573</v>
      </c>
      <c r="Q34" s="189">
        <v>44573</v>
      </c>
      <c r="R34" s="188">
        <v>44729</v>
      </c>
      <c r="S34" s="199">
        <v>16500000</v>
      </c>
      <c r="T34" s="225">
        <v>16500000</v>
      </c>
      <c r="U34" s="184">
        <v>16078654</v>
      </c>
      <c r="V34" t="s">
        <v>886</v>
      </c>
      <c r="W34"/>
      <c r="X34"/>
      <c r="Y34" s="1"/>
    </row>
    <row r="35" spans="1:25">
      <c r="A35" s="182">
        <v>891780111</v>
      </c>
      <c r="B35" s="183" t="s">
        <v>25</v>
      </c>
      <c r="C35" s="184" t="s">
        <v>847</v>
      </c>
      <c r="D35" s="183" t="s">
        <v>27</v>
      </c>
      <c r="E35" s="185" t="s">
        <v>965</v>
      </c>
      <c r="F35" s="183" t="s">
        <v>29</v>
      </c>
      <c r="G35" s="184" t="s">
        <v>849</v>
      </c>
      <c r="H35" s="184" t="s">
        <v>31</v>
      </c>
      <c r="I35" s="225">
        <v>14400000</v>
      </c>
      <c r="J35" s="199">
        <v>0</v>
      </c>
      <c r="K35" s="199">
        <v>0</v>
      </c>
      <c r="L35" s="199">
        <v>0</v>
      </c>
      <c r="M35" s="191" t="s">
        <v>966</v>
      </c>
      <c r="N35" s="192" t="s">
        <v>967</v>
      </c>
      <c r="O35" s="187" t="s">
        <v>968</v>
      </c>
      <c r="P35" s="188">
        <v>44573</v>
      </c>
      <c r="Q35" s="189">
        <v>44573</v>
      </c>
      <c r="R35" s="188">
        <v>44729</v>
      </c>
      <c r="S35" s="199">
        <v>7200000</v>
      </c>
      <c r="T35" s="225">
        <v>7200000</v>
      </c>
      <c r="U35" s="184">
        <v>16078654</v>
      </c>
      <c r="V35" t="s">
        <v>886</v>
      </c>
      <c r="W35"/>
      <c r="X35"/>
      <c r="Y35" s="1"/>
    </row>
    <row r="36" spans="1:25">
      <c r="A36" s="182">
        <v>891780111</v>
      </c>
      <c r="B36" s="183" t="s">
        <v>25</v>
      </c>
      <c r="C36" s="184" t="s">
        <v>847</v>
      </c>
      <c r="D36" s="183" t="s">
        <v>27</v>
      </c>
      <c r="E36" s="185" t="s">
        <v>969</v>
      </c>
      <c r="F36" s="183" t="s">
        <v>29</v>
      </c>
      <c r="G36" s="184" t="s">
        <v>849</v>
      </c>
      <c r="H36" s="184" t="s">
        <v>31</v>
      </c>
      <c r="I36" s="225">
        <v>30000000</v>
      </c>
      <c r="J36" s="199">
        <v>0</v>
      </c>
      <c r="K36" s="199">
        <v>0</v>
      </c>
      <c r="L36" s="199">
        <v>0</v>
      </c>
      <c r="M36" s="191" t="s">
        <v>970</v>
      </c>
      <c r="N36" s="192" t="s">
        <v>971</v>
      </c>
      <c r="O36" s="187" t="s">
        <v>972</v>
      </c>
      <c r="P36" s="188">
        <v>44573</v>
      </c>
      <c r="Q36" s="189">
        <v>44573</v>
      </c>
      <c r="R36" s="188">
        <v>44729</v>
      </c>
      <c r="S36" s="199">
        <v>15000000</v>
      </c>
      <c r="T36" s="225">
        <v>15000000</v>
      </c>
      <c r="U36" s="190">
        <v>85476075</v>
      </c>
      <c r="V36" s="184" t="s">
        <v>853</v>
      </c>
      <c r="W36"/>
      <c r="X36"/>
      <c r="Y36" s="1"/>
    </row>
    <row r="37" spans="1:25">
      <c r="A37" s="182">
        <v>891780111</v>
      </c>
      <c r="B37" s="183" t="s">
        <v>25</v>
      </c>
      <c r="C37" s="184" t="s">
        <v>847</v>
      </c>
      <c r="D37" s="183" t="s">
        <v>27</v>
      </c>
      <c r="E37" s="185" t="s">
        <v>973</v>
      </c>
      <c r="F37" s="183" t="s">
        <v>29</v>
      </c>
      <c r="G37" s="184" t="s">
        <v>849</v>
      </c>
      <c r="H37" s="184" t="s">
        <v>31</v>
      </c>
      <c r="I37" s="225">
        <v>12941940</v>
      </c>
      <c r="J37" s="199">
        <v>0</v>
      </c>
      <c r="K37" s="199">
        <v>0</v>
      </c>
      <c r="L37" s="199">
        <v>0</v>
      </c>
      <c r="M37" s="191" t="s">
        <v>5195</v>
      </c>
      <c r="N37" s="192" t="s">
        <v>974</v>
      </c>
      <c r="O37" t="s">
        <v>975</v>
      </c>
      <c r="P37" s="188">
        <v>44573</v>
      </c>
      <c r="Q37" s="189">
        <v>44573</v>
      </c>
      <c r="R37" s="188">
        <v>44773</v>
      </c>
      <c r="S37" s="199">
        <v>8082698</v>
      </c>
      <c r="T37" s="225">
        <v>4859242</v>
      </c>
      <c r="U37" s="184">
        <v>12545871</v>
      </c>
      <c r="V37" s="192" t="s">
        <v>866</v>
      </c>
      <c r="W37"/>
      <c r="X37"/>
      <c r="Y37" s="1"/>
    </row>
    <row r="38" spans="1:25">
      <c r="A38" s="182">
        <v>891780111</v>
      </c>
      <c r="B38" s="183" t="s">
        <v>25</v>
      </c>
      <c r="C38" s="184" t="s">
        <v>847</v>
      </c>
      <c r="D38" s="183" t="s">
        <v>27</v>
      </c>
      <c r="E38" s="185" t="s">
        <v>976</v>
      </c>
      <c r="F38" s="183" t="s">
        <v>29</v>
      </c>
      <c r="G38" s="184" t="s">
        <v>849</v>
      </c>
      <c r="H38" s="184" t="s">
        <v>31</v>
      </c>
      <c r="I38" s="225">
        <v>14287903</v>
      </c>
      <c r="J38" s="199">
        <v>0</v>
      </c>
      <c r="K38" s="199">
        <v>0</v>
      </c>
      <c r="L38" s="199">
        <v>0</v>
      </c>
      <c r="M38" s="191" t="s">
        <v>5196</v>
      </c>
      <c r="N38" s="192" t="s">
        <v>977</v>
      </c>
      <c r="O38" t="s">
        <v>978</v>
      </c>
      <c r="P38" s="188">
        <v>44573</v>
      </c>
      <c r="Q38" s="189">
        <v>44573</v>
      </c>
      <c r="R38" s="188">
        <v>44773</v>
      </c>
      <c r="S38" s="199">
        <v>8923300</v>
      </c>
      <c r="T38" s="225">
        <v>5364603</v>
      </c>
      <c r="U38" s="184">
        <v>12545871</v>
      </c>
      <c r="V38" s="192" t="s">
        <v>866</v>
      </c>
      <c r="W38"/>
      <c r="X38"/>
      <c r="Y38" s="1"/>
    </row>
    <row r="39" spans="1:25">
      <c r="A39" s="182">
        <v>891780111</v>
      </c>
      <c r="B39" s="183" t="s">
        <v>25</v>
      </c>
      <c r="C39" s="184" t="s">
        <v>847</v>
      </c>
      <c r="D39" s="183" t="s">
        <v>27</v>
      </c>
      <c r="E39" s="185" t="s">
        <v>979</v>
      </c>
      <c r="F39" s="183" t="s">
        <v>29</v>
      </c>
      <c r="G39" s="184" t="s">
        <v>849</v>
      </c>
      <c r="H39" s="184" t="s">
        <v>31</v>
      </c>
      <c r="I39" s="225">
        <v>14778000</v>
      </c>
      <c r="J39" s="199">
        <v>0</v>
      </c>
      <c r="K39" s="199">
        <v>0</v>
      </c>
      <c r="L39" s="199">
        <v>0</v>
      </c>
      <c r="M39" s="191" t="s">
        <v>5197</v>
      </c>
      <c r="N39" s="192" t="s">
        <v>980</v>
      </c>
      <c r="O39" t="s">
        <v>981</v>
      </c>
      <c r="P39" s="188">
        <v>44573</v>
      </c>
      <c r="Q39" s="189">
        <v>44573</v>
      </c>
      <c r="R39" s="188">
        <v>44773</v>
      </c>
      <c r="S39" s="199">
        <v>9216000</v>
      </c>
      <c r="T39" s="225">
        <v>5562000</v>
      </c>
      <c r="U39" s="184">
        <v>12545871</v>
      </c>
      <c r="V39" s="192" t="s">
        <v>866</v>
      </c>
      <c r="W39"/>
      <c r="X39"/>
      <c r="Y39" s="1"/>
    </row>
    <row r="40" spans="1:25">
      <c r="A40" s="182">
        <v>891780111</v>
      </c>
      <c r="B40" s="183" t="s">
        <v>25</v>
      </c>
      <c r="C40" s="184" t="s">
        <v>847</v>
      </c>
      <c r="D40" s="183" t="s">
        <v>27</v>
      </c>
      <c r="E40" s="185" t="s">
        <v>982</v>
      </c>
      <c r="F40" s="183" t="s">
        <v>29</v>
      </c>
      <c r="G40" s="184" t="s">
        <v>849</v>
      </c>
      <c r="H40" s="184" t="s">
        <v>31</v>
      </c>
      <c r="I40" s="225">
        <v>12941940</v>
      </c>
      <c r="J40" s="199">
        <v>0</v>
      </c>
      <c r="K40" s="199">
        <v>0</v>
      </c>
      <c r="L40" s="199">
        <v>0</v>
      </c>
      <c r="M40" s="191" t="s">
        <v>5198</v>
      </c>
      <c r="N40" s="192" t="s">
        <v>983</v>
      </c>
      <c r="O40" t="s">
        <v>984</v>
      </c>
      <c r="P40" s="188">
        <v>44573</v>
      </c>
      <c r="Q40" s="189">
        <v>44573</v>
      </c>
      <c r="R40" s="188">
        <v>44773</v>
      </c>
      <c r="S40" s="199">
        <v>8082698</v>
      </c>
      <c r="T40" s="225">
        <v>4859242</v>
      </c>
      <c r="U40" s="184">
        <v>12545871</v>
      </c>
      <c r="V40" s="192" t="s">
        <v>866</v>
      </c>
      <c r="W40"/>
      <c r="X40"/>
      <c r="Y40" s="1"/>
    </row>
    <row r="41" spans="1:25">
      <c r="A41" s="182">
        <v>891780111</v>
      </c>
      <c r="B41" s="183" t="s">
        <v>25</v>
      </c>
      <c r="C41" s="184" t="s">
        <v>847</v>
      </c>
      <c r="D41" s="183" t="s">
        <v>27</v>
      </c>
      <c r="E41" s="185" t="s">
        <v>985</v>
      </c>
      <c r="F41" s="183" t="s">
        <v>29</v>
      </c>
      <c r="G41" s="184" t="s">
        <v>849</v>
      </c>
      <c r="H41" s="184" t="s">
        <v>31</v>
      </c>
      <c r="I41" s="225">
        <v>22640750</v>
      </c>
      <c r="J41" s="199">
        <v>0</v>
      </c>
      <c r="K41" s="199">
        <v>0</v>
      </c>
      <c r="L41" s="199">
        <v>0</v>
      </c>
      <c r="M41" s="191" t="s">
        <v>5199</v>
      </c>
      <c r="N41" s="192" t="s">
        <v>986</v>
      </c>
      <c r="O41" t="s">
        <v>987</v>
      </c>
      <c r="P41" s="188">
        <v>44573</v>
      </c>
      <c r="Q41" s="189">
        <v>44573</v>
      </c>
      <c r="R41" s="188">
        <v>44773</v>
      </c>
      <c r="S41" s="199">
        <v>13184000</v>
      </c>
      <c r="T41" s="225">
        <v>9456750</v>
      </c>
      <c r="U41" s="184">
        <v>12545871</v>
      </c>
      <c r="V41" s="192" t="s">
        <v>866</v>
      </c>
      <c r="W41"/>
      <c r="X41"/>
      <c r="Y41" s="1"/>
    </row>
    <row r="42" spans="1:25">
      <c r="A42" s="182">
        <v>891780111</v>
      </c>
      <c r="B42" s="183" t="s">
        <v>25</v>
      </c>
      <c r="C42" s="184" t="s">
        <v>847</v>
      </c>
      <c r="D42" s="183" t="s">
        <v>27</v>
      </c>
      <c r="E42" s="185" t="s">
        <v>988</v>
      </c>
      <c r="F42" s="183" t="s">
        <v>29</v>
      </c>
      <c r="G42" s="184" t="s">
        <v>849</v>
      </c>
      <c r="H42" s="184" t="s">
        <v>31</v>
      </c>
      <c r="I42" s="225">
        <v>23444099</v>
      </c>
      <c r="J42" s="199">
        <v>0</v>
      </c>
      <c r="K42" s="199">
        <v>0</v>
      </c>
      <c r="L42" s="199">
        <v>0</v>
      </c>
      <c r="M42" s="191" t="s">
        <v>5200</v>
      </c>
      <c r="N42" s="192" t="s">
        <v>989</v>
      </c>
      <c r="O42" t="s">
        <v>990</v>
      </c>
      <c r="P42" s="188">
        <v>44573</v>
      </c>
      <c r="Q42" s="189">
        <v>44573</v>
      </c>
      <c r="R42" s="188">
        <v>44773</v>
      </c>
      <c r="S42" s="199">
        <v>14542134</v>
      </c>
      <c r="T42" s="225">
        <v>8901965</v>
      </c>
      <c r="U42" s="184">
        <v>12545871</v>
      </c>
      <c r="V42" s="192" t="s">
        <v>866</v>
      </c>
      <c r="W42"/>
      <c r="X42"/>
      <c r="Y42" s="1"/>
    </row>
    <row r="43" spans="1:25">
      <c r="A43" s="182">
        <v>891780111</v>
      </c>
      <c r="B43" s="183" t="s">
        <v>25</v>
      </c>
      <c r="C43" s="184" t="s">
        <v>847</v>
      </c>
      <c r="D43" s="183" t="s">
        <v>27</v>
      </c>
      <c r="E43" s="185" t="s">
        <v>991</v>
      </c>
      <c r="F43" s="183" t="s">
        <v>29</v>
      </c>
      <c r="G43" s="184" t="s">
        <v>849</v>
      </c>
      <c r="H43" s="184" t="s">
        <v>31</v>
      </c>
      <c r="I43" s="225">
        <v>36327608</v>
      </c>
      <c r="J43" s="199">
        <v>0</v>
      </c>
      <c r="K43" s="199">
        <v>0</v>
      </c>
      <c r="L43" s="199">
        <v>0</v>
      </c>
      <c r="M43" s="191" t="s">
        <v>5201</v>
      </c>
      <c r="N43" s="192" t="s">
        <v>992</v>
      </c>
      <c r="O43" t="s">
        <v>993</v>
      </c>
      <c r="P43" s="188">
        <v>44573</v>
      </c>
      <c r="Q43" s="189">
        <v>44573</v>
      </c>
      <c r="R43" s="188">
        <v>44773</v>
      </c>
      <c r="S43" s="199">
        <v>22367255</v>
      </c>
      <c r="T43" s="225">
        <v>13960353</v>
      </c>
      <c r="U43" s="184">
        <v>12545871</v>
      </c>
      <c r="V43" s="192" t="s">
        <v>866</v>
      </c>
      <c r="W43"/>
      <c r="X43"/>
      <c r="Y43" s="1"/>
    </row>
    <row r="44" spans="1:25">
      <c r="A44" s="182">
        <v>891780111</v>
      </c>
      <c r="B44" s="183" t="s">
        <v>25</v>
      </c>
      <c r="C44" s="184" t="s">
        <v>847</v>
      </c>
      <c r="D44" s="183" t="s">
        <v>27</v>
      </c>
      <c r="E44" s="185" t="s">
        <v>994</v>
      </c>
      <c r="F44" s="183" t="s">
        <v>29</v>
      </c>
      <c r="G44" s="184" t="s">
        <v>849</v>
      </c>
      <c r="H44" s="184" t="s">
        <v>31</v>
      </c>
      <c r="I44" s="225">
        <v>13166459</v>
      </c>
      <c r="J44" s="199">
        <v>0</v>
      </c>
      <c r="K44" s="199">
        <v>0</v>
      </c>
      <c r="L44" s="199">
        <v>0</v>
      </c>
      <c r="M44" s="191" t="s">
        <v>5202</v>
      </c>
      <c r="N44" s="192" t="s">
        <v>995</v>
      </c>
      <c r="O44" t="s">
        <v>996</v>
      </c>
      <c r="P44" s="188">
        <v>44573</v>
      </c>
      <c r="Q44" s="189">
        <v>44573</v>
      </c>
      <c r="R44" s="188">
        <v>44773</v>
      </c>
      <c r="S44" s="199">
        <v>8210994</v>
      </c>
      <c r="T44" s="225">
        <v>4955465</v>
      </c>
      <c r="U44" s="184">
        <v>12545871</v>
      </c>
      <c r="V44" s="192" t="s">
        <v>866</v>
      </c>
      <c r="W44"/>
      <c r="X44"/>
      <c r="Y44" s="1"/>
    </row>
    <row r="45" spans="1:25">
      <c r="A45" s="182">
        <v>891780111</v>
      </c>
      <c r="B45" s="183" t="s">
        <v>25</v>
      </c>
      <c r="C45" s="184" t="s">
        <v>847</v>
      </c>
      <c r="D45" s="183" t="s">
        <v>27</v>
      </c>
      <c r="E45" s="185" t="s">
        <v>997</v>
      </c>
      <c r="F45" s="183" t="s">
        <v>29</v>
      </c>
      <c r="G45" s="184" t="s">
        <v>849</v>
      </c>
      <c r="H45" s="184" t="s">
        <v>31</v>
      </c>
      <c r="I45" s="225">
        <v>12941940</v>
      </c>
      <c r="J45" s="199">
        <v>0</v>
      </c>
      <c r="K45" s="199">
        <v>0</v>
      </c>
      <c r="L45" s="199">
        <v>0</v>
      </c>
      <c r="M45" s="191" t="s">
        <v>5203</v>
      </c>
      <c r="N45" s="192" t="s">
        <v>998</v>
      </c>
      <c r="O45" t="s">
        <v>999</v>
      </c>
      <c r="P45" s="188">
        <v>44573</v>
      </c>
      <c r="Q45" s="189">
        <v>44573</v>
      </c>
      <c r="R45" s="188">
        <v>44773</v>
      </c>
      <c r="S45" s="199">
        <v>8082698</v>
      </c>
      <c r="T45" s="225">
        <v>4859242</v>
      </c>
      <c r="U45" s="184">
        <v>12545871</v>
      </c>
      <c r="V45" s="192" t="s">
        <v>866</v>
      </c>
      <c r="W45"/>
      <c r="X45"/>
      <c r="Y45" s="1"/>
    </row>
    <row r="46" spans="1:25">
      <c r="A46" s="182">
        <v>891780111</v>
      </c>
      <c r="B46" s="183" t="s">
        <v>25</v>
      </c>
      <c r="C46" s="184" t="s">
        <v>847</v>
      </c>
      <c r="D46" s="183" t="s">
        <v>27</v>
      </c>
      <c r="E46" s="185" t="s">
        <v>1000</v>
      </c>
      <c r="F46" s="183" t="s">
        <v>29</v>
      </c>
      <c r="G46" s="184" t="s">
        <v>849</v>
      </c>
      <c r="H46" s="184" t="s">
        <v>31</v>
      </c>
      <c r="I46" s="225">
        <v>13166459</v>
      </c>
      <c r="J46" s="199">
        <v>0</v>
      </c>
      <c r="K46" s="199">
        <v>0</v>
      </c>
      <c r="L46" s="199">
        <v>0</v>
      </c>
      <c r="M46" s="191" t="s">
        <v>5204</v>
      </c>
      <c r="N46" s="192" t="s">
        <v>1001</v>
      </c>
      <c r="O46" t="s">
        <v>1002</v>
      </c>
      <c r="P46" s="188">
        <v>44573</v>
      </c>
      <c r="Q46" s="189">
        <v>44573</v>
      </c>
      <c r="R46" s="188">
        <v>44773</v>
      </c>
      <c r="S46" s="199">
        <v>8210994</v>
      </c>
      <c r="T46" s="225">
        <v>4955465</v>
      </c>
      <c r="U46" s="184">
        <v>12545871</v>
      </c>
      <c r="V46" s="192" t="s">
        <v>866</v>
      </c>
      <c r="W46"/>
      <c r="X46"/>
      <c r="Y46" s="1"/>
    </row>
    <row r="47" spans="1:25">
      <c r="A47" s="182">
        <v>891780111</v>
      </c>
      <c r="B47" s="183" t="s">
        <v>25</v>
      </c>
      <c r="C47" s="184" t="s">
        <v>847</v>
      </c>
      <c r="D47" s="183" t="s">
        <v>27</v>
      </c>
      <c r="E47" s="185" t="s">
        <v>1003</v>
      </c>
      <c r="F47" s="183" t="s">
        <v>29</v>
      </c>
      <c r="G47" s="184" t="s">
        <v>849</v>
      </c>
      <c r="H47" s="184" t="s">
        <v>31</v>
      </c>
      <c r="I47" s="225">
        <v>14163968</v>
      </c>
      <c r="J47" s="199">
        <v>0</v>
      </c>
      <c r="K47" s="199">
        <v>0</v>
      </c>
      <c r="L47" s="199">
        <v>0</v>
      </c>
      <c r="M47" s="191" t="s">
        <v>5205</v>
      </c>
      <c r="N47" s="192" t="s">
        <v>1004</v>
      </c>
      <c r="O47" t="s">
        <v>1005</v>
      </c>
      <c r="P47" s="188">
        <v>44573</v>
      </c>
      <c r="Q47" s="189">
        <v>44573</v>
      </c>
      <c r="R47" s="188">
        <v>44773</v>
      </c>
      <c r="S47" s="199">
        <v>8852480</v>
      </c>
      <c r="T47" s="225">
        <v>5311488</v>
      </c>
      <c r="U47" s="184">
        <v>12545871</v>
      </c>
      <c r="V47" s="192" t="s">
        <v>866</v>
      </c>
      <c r="W47"/>
      <c r="X47"/>
      <c r="Y47" s="1"/>
    </row>
    <row r="48" spans="1:25">
      <c r="A48" s="182">
        <v>891780111</v>
      </c>
      <c r="B48" s="183" t="s">
        <v>25</v>
      </c>
      <c r="C48" s="184" t="s">
        <v>847</v>
      </c>
      <c r="D48" s="183" t="s">
        <v>27</v>
      </c>
      <c r="E48" s="185" t="s">
        <v>1006</v>
      </c>
      <c r="F48" s="183" t="s">
        <v>29</v>
      </c>
      <c r="G48" s="184" t="s">
        <v>849</v>
      </c>
      <c r="H48" s="184" t="s">
        <v>31</v>
      </c>
      <c r="I48" s="225">
        <v>10330600</v>
      </c>
      <c r="J48" s="199">
        <v>0</v>
      </c>
      <c r="K48" s="199">
        <v>0</v>
      </c>
      <c r="L48" s="199">
        <v>0</v>
      </c>
      <c r="M48" s="191" t="s">
        <v>5206</v>
      </c>
      <c r="N48" s="192" t="s">
        <v>1007</v>
      </c>
      <c r="O48" t="s">
        <v>1008</v>
      </c>
      <c r="P48" s="188">
        <v>44573</v>
      </c>
      <c r="Q48" s="189">
        <v>44573</v>
      </c>
      <c r="R48" s="188">
        <v>44773</v>
      </c>
      <c r="S48" s="225">
        <v>10330600</v>
      </c>
      <c r="T48" s="225">
        <v>0</v>
      </c>
      <c r="U48" s="184">
        <v>12545871</v>
      </c>
      <c r="V48" s="192" t="s">
        <v>866</v>
      </c>
      <c r="W48"/>
      <c r="X48"/>
      <c r="Y48" s="1"/>
    </row>
    <row r="49" spans="1:25">
      <c r="A49" s="182">
        <v>891780111</v>
      </c>
      <c r="B49" s="183" t="s">
        <v>25</v>
      </c>
      <c r="C49" s="184" t="s">
        <v>847</v>
      </c>
      <c r="D49" s="183" t="s">
        <v>27</v>
      </c>
      <c r="E49" s="185" t="s">
        <v>1009</v>
      </c>
      <c r="F49" s="183" t="s">
        <v>29</v>
      </c>
      <c r="G49" s="184" t="s">
        <v>849</v>
      </c>
      <c r="H49" s="184" t="s">
        <v>31</v>
      </c>
      <c r="I49" s="225" t="s">
        <v>5207</v>
      </c>
      <c r="J49" s="199">
        <v>0</v>
      </c>
      <c r="K49" s="199">
        <v>0</v>
      </c>
      <c r="L49" s="199">
        <v>0</v>
      </c>
      <c r="M49" s="191" t="s">
        <v>5208</v>
      </c>
      <c r="N49" s="192" t="s">
        <v>1010</v>
      </c>
      <c r="O49" t="s">
        <v>1011</v>
      </c>
      <c r="P49" s="188">
        <v>44573</v>
      </c>
      <c r="Q49" s="189">
        <v>44573</v>
      </c>
      <c r="R49" s="188">
        <v>44773</v>
      </c>
      <c r="S49" s="225" t="s">
        <v>5207</v>
      </c>
      <c r="T49" s="225">
        <v>0</v>
      </c>
      <c r="U49" s="184">
        <v>12545871</v>
      </c>
      <c r="V49" s="192" t="s">
        <v>866</v>
      </c>
      <c r="W49"/>
      <c r="X49"/>
      <c r="Y49" s="1"/>
    </row>
    <row r="50" spans="1:25">
      <c r="A50" s="182">
        <v>891780111</v>
      </c>
      <c r="B50" s="183" t="s">
        <v>25</v>
      </c>
      <c r="C50" s="184" t="s">
        <v>847</v>
      </c>
      <c r="D50" s="183" t="s">
        <v>27</v>
      </c>
      <c r="E50" s="185" t="s">
        <v>1012</v>
      </c>
      <c r="F50" s="183" t="s">
        <v>29</v>
      </c>
      <c r="G50" s="184" t="s">
        <v>849</v>
      </c>
      <c r="H50" s="184" t="s">
        <v>31</v>
      </c>
      <c r="I50" s="225">
        <v>38091200</v>
      </c>
      <c r="J50" s="199">
        <v>43282400</v>
      </c>
      <c r="K50" s="199" t="s">
        <v>5209</v>
      </c>
      <c r="L50" s="199">
        <v>0</v>
      </c>
      <c r="M50" s="191" t="s">
        <v>5210</v>
      </c>
      <c r="N50" s="192" t="s">
        <v>1013</v>
      </c>
      <c r="O50" t="s">
        <v>1014</v>
      </c>
      <c r="P50" s="188">
        <v>44573</v>
      </c>
      <c r="Q50" s="189">
        <v>44573</v>
      </c>
      <c r="R50" s="188">
        <v>44773</v>
      </c>
      <c r="S50" s="199">
        <v>14802900</v>
      </c>
      <c r="T50" s="225">
        <v>23288300</v>
      </c>
      <c r="U50" s="184">
        <v>12545871</v>
      </c>
      <c r="V50" s="192" t="s">
        <v>866</v>
      </c>
      <c r="W50"/>
      <c r="X50"/>
      <c r="Y50" s="1"/>
    </row>
    <row r="51" spans="1:25">
      <c r="A51" s="182">
        <v>891780111</v>
      </c>
      <c r="B51" s="183" t="s">
        <v>25</v>
      </c>
      <c r="C51" s="184" t="s">
        <v>847</v>
      </c>
      <c r="D51" s="183" t="s">
        <v>27</v>
      </c>
      <c r="E51" s="185" t="s">
        <v>1015</v>
      </c>
      <c r="F51" s="183" t="s">
        <v>29</v>
      </c>
      <c r="G51" s="184" t="s">
        <v>849</v>
      </c>
      <c r="H51" s="184" t="s">
        <v>31</v>
      </c>
      <c r="I51" s="225">
        <v>16635968</v>
      </c>
      <c r="J51" s="199">
        <v>0</v>
      </c>
      <c r="K51" s="199">
        <v>0</v>
      </c>
      <c r="L51" s="199">
        <v>0</v>
      </c>
      <c r="M51" s="191" t="s">
        <v>5211</v>
      </c>
      <c r="N51" s="192" t="s">
        <v>1016</v>
      </c>
      <c r="O51" t="s">
        <v>1017</v>
      </c>
      <c r="P51" s="188">
        <v>44573</v>
      </c>
      <c r="Q51" s="189">
        <v>44573</v>
      </c>
      <c r="R51" s="188">
        <v>44773</v>
      </c>
      <c r="S51" s="199">
        <v>10397480</v>
      </c>
      <c r="T51" s="225">
        <v>6238488</v>
      </c>
      <c r="U51" s="184">
        <v>12545871</v>
      </c>
      <c r="V51" s="192" t="s">
        <v>866</v>
      </c>
      <c r="W51"/>
      <c r="X51"/>
      <c r="Y51" s="1"/>
    </row>
    <row r="52" spans="1:25">
      <c r="A52" s="182">
        <v>891780111</v>
      </c>
      <c r="B52" s="183" t="s">
        <v>25</v>
      </c>
      <c r="C52" s="184" t="s">
        <v>847</v>
      </c>
      <c r="D52" s="183" t="s">
        <v>27</v>
      </c>
      <c r="E52" s="185" t="s">
        <v>1018</v>
      </c>
      <c r="F52" s="183" t="s">
        <v>29</v>
      </c>
      <c r="G52" s="184" t="s">
        <v>849</v>
      </c>
      <c r="H52" s="184" t="s">
        <v>31</v>
      </c>
      <c r="I52" s="225">
        <v>13166459</v>
      </c>
      <c r="J52" s="199">
        <v>0</v>
      </c>
      <c r="K52" s="199">
        <v>0</v>
      </c>
      <c r="L52" s="199">
        <v>0</v>
      </c>
      <c r="M52" s="191" t="s">
        <v>5212</v>
      </c>
      <c r="N52" s="192" t="s">
        <v>1019</v>
      </c>
      <c r="O52" t="s">
        <v>1020</v>
      </c>
      <c r="P52" s="188">
        <v>44573</v>
      </c>
      <c r="Q52" s="189">
        <v>44573</v>
      </c>
      <c r="R52" s="188">
        <v>44773</v>
      </c>
      <c r="S52" s="199">
        <f t="shared" ref="S52:S78" si="0">I52-T52</f>
        <v>8210994</v>
      </c>
      <c r="T52" s="225">
        <v>4955465</v>
      </c>
      <c r="U52" s="184">
        <v>12545871</v>
      </c>
      <c r="V52" s="192" t="s">
        <v>866</v>
      </c>
      <c r="W52"/>
      <c r="X52"/>
      <c r="Y52" s="1"/>
    </row>
    <row r="53" spans="1:25">
      <c r="A53" s="182">
        <v>891780111</v>
      </c>
      <c r="B53" s="183" t="s">
        <v>25</v>
      </c>
      <c r="C53" s="184" t="s">
        <v>847</v>
      </c>
      <c r="D53" s="183" t="s">
        <v>27</v>
      </c>
      <c r="E53" s="185" t="s">
        <v>1021</v>
      </c>
      <c r="F53" s="183" t="s">
        <v>29</v>
      </c>
      <c r="G53" s="184" t="s">
        <v>849</v>
      </c>
      <c r="H53" s="184" t="s">
        <v>31</v>
      </c>
      <c r="I53" s="225">
        <v>14287903</v>
      </c>
      <c r="J53" s="199">
        <v>0</v>
      </c>
      <c r="K53" s="199">
        <v>0</v>
      </c>
      <c r="L53" s="199">
        <v>0</v>
      </c>
      <c r="M53" s="191" t="s">
        <v>5213</v>
      </c>
      <c r="N53" s="192" t="s">
        <v>1022</v>
      </c>
      <c r="O53" t="s">
        <v>1023</v>
      </c>
      <c r="P53" s="188">
        <v>44573</v>
      </c>
      <c r="Q53" s="189">
        <v>44573</v>
      </c>
      <c r="R53" s="188">
        <v>44773</v>
      </c>
      <c r="S53" s="199">
        <f t="shared" si="0"/>
        <v>8923300</v>
      </c>
      <c r="T53" s="225">
        <v>5364603</v>
      </c>
      <c r="U53" s="184">
        <v>12545871</v>
      </c>
      <c r="V53" s="192" t="s">
        <v>866</v>
      </c>
      <c r="W53"/>
      <c r="X53"/>
      <c r="Y53" s="1"/>
    </row>
    <row r="54" spans="1:25">
      <c r="A54" s="182">
        <v>891780111</v>
      </c>
      <c r="B54" s="183" t="s">
        <v>25</v>
      </c>
      <c r="C54" s="184" t="s">
        <v>847</v>
      </c>
      <c r="D54" s="183" t="s">
        <v>27</v>
      </c>
      <c r="E54" s="185" t="s">
        <v>1024</v>
      </c>
      <c r="F54" s="183" t="s">
        <v>29</v>
      </c>
      <c r="G54" s="184" t="s">
        <v>849</v>
      </c>
      <c r="H54" s="184" t="s">
        <v>31</v>
      </c>
      <c r="I54" s="225">
        <v>13166459</v>
      </c>
      <c r="J54" s="199">
        <v>0</v>
      </c>
      <c r="K54" s="199">
        <v>0</v>
      </c>
      <c r="L54" s="199">
        <v>0</v>
      </c>
      <c r="M54" s="191" t="s">
        <v>5214</v>
      </c>
      <c r="N54" s="192" t="s">
        <v>1025</v>
      </c>
      <c r="O54" t="s">
        <v>1026</v>
      </c>
      <c r="P54" s="188">
        <v>44573</v>
      </c>
      <c r="Q54" s="189">
        <v>44573</v>
      </c>
      <c r="R54" s="188">
        <v>44773</v>
      </c>
      <c r="S54" s="199">
        <f t="shared" si="0"/>
        <v>8210994</v>
      </c>
      <c r="T54" s="225">
        <v>4955465</v>
      </c>
      <c r="U54" s="184">
        <v>12545871</v>
      </c>
      <c r="V54" s="192" t="s">
        <v>866</v>
      </c>
      <c r="W54"/>
      <c r="X54"/>
      <c r="Y54" s="1"/>
    </row>
    <row r="55" spans="1:25">
      <c r="A55" s="182">
        <v>891780111</v>
      </c>
      <c r="B55" s="183" t="s">
        <v>25</v>
      </c>
      <c r="C55" s="184" t="s">
        <v>847</v>
      </c>
      <c r="D55" s="183" t="s">
        <v>27</v>
      </c>
      <c r="E55" s="185" t="s">
        <v>1027</v>
      </c>
      <c r="F55" s="183" t="s">
        <v>29</v>
      </c>
      <c r="G55" s="184" t="s">
        <v>849</v>
      </c>
      <c r="H55" s="184" t="s">
        <v>31</v>
      </c>
      <c r="I55" s="225">
        <v>16420000</v>
      </c>
      <c r="J55" s="199">
        <v>0</v>
      </c>
      <c r="K55" s="199">
        <v>0</v>
      </c>
      <c r="L55" s="199">
        <v>0</v>
      </c>
      <c r="M55" s="191" t="s">
        <v>5215</v>
      </c>
      <c r="N55" s="192" t="s">
        <v>1028</v>
      </c>
      <c r="O55" t="s">
        <v>1029</v>
      </c>
      <c r="P55" s="188">
        <v>44573</v>
      </c>
      <c r="Q55" s="189">
        <v>44573</v>
      </c>
      <c r="R55" s="188">
        <v>44773</v>
      </c>
      <c r="S55" s="199">
        <f t="shared" si="0"/>
        <v>10240000</v>
      </c>
      <c r="T55" s="225">
        <v>6180000</v>
      </c>
      <c r="U55" s="184">
        <v>12545871</v>
      </c>
      <c r="V55" s="192" t="s">
        <v>866</v>
      </c>
      <c r="W55"/>
      <c r="X55"/>
      <c r="Y55" s="1"/>
    </row>
    <row r="56" spans="1:25">
      <c r="A56" s="182">
        <v>891780111</v>
      </c>
      <c r="B56" s="183" t="s">
        <v>25</v>
      </c>
      <c r="C56" s="184" t="s">
        <v>847</v>
      </c>
      <c r="D56" s="183" t="s">
        <v>27</v>
      </c>
      <c r="E56" s="185" t="s">
        <v>1030</v>
      </c>
      <c r="F56" s="183" t="s">
        <v>29</v>
      </c>
      <c r="G56" s="184" t="s">
        <v>849</v>
      </c>
      <c r="H56" s="184" t="s">
        <v>31</v>
      </c>
      <c r="I56" s="225">
        <v>12941940</v>
      </c>
      <c r="J56" s="199">
        <v>0</v>
      </c>
      <c r="K56" s="199">
        <v>0</v>
      </c>
      <c r="L56" s="199">
        <v>0</v>
      </c>
      <c r="M56" s="191" t="s">
        <v>5216</v>
      </c>
      <c r="N56" s="192" t="s">
        <v>1031</v>
      </c>
      <c r="O56" t="s">
        <v>1032</v>
      </c>
      <c r="P56" s="188">
        <v>44573</v>
      </c>
      <c r="Q56" s="189">
        <v>44573</v>
      </c>
      <c r="R56" s="188">
        <v>44773</v>
      </c>
      <c r="S56" s="199">
        <f t="shared" si="0"/>
        <v>8082698</v>
      </c>
      <c r="T56" s="225">
        <v>4859242</v>
      </c>
      <c r="U56" s="184">
        <v>12545871</v>
      </c>
      <c r="V56" s="192" t="s">
        <v>866</v>
      </c>
      <c r="W56"/>
      <c r="X56"/>
      <c r="Y56" s="1"/>
    </row>
    <row r="57" spans="1:25">
      <c r="A57" s="182">
        <v>891780111</v>
      </c>
      <c r="B57" s="183" t="s">
        <v>25</v>
      </c>
      <c r="C57" s="184" t="s">
        <v>847</v>
      </c>
      <c r="D57" s="183" t="s">
        <v>27</v>
      </c>
      <c r="E57" s="185" t="s">
        <v>1033</v>
      </c>
      <c r="F57" s="183" t="s">
        <v>29</v>
      </c>
      <c r="G57" s="184" t="s">
        <v>849</v>
      </c>
      <c r="H57" s="184" t="s">
        <v>31</v>
      </c>
      <c r="I57" s="225">
        <v>13693122</v>
      </c>
      <c r="J57" s="199">
        <v>0</v>
      </c>
      <c r="K57" s="199">
        <v>0</v>
      </c>
      <c r="L57" s="199">
        <v>0</v>
      </c>
      <c r="M57" s="191" t="s">
        <v>5217</v>
      </c>
      <c r="N57" s="192" t="s">
        <v>1034</v>
      </c>
      <c r="O57" t="s">
        <v>1035</v>
      </c>
      <c r="P57" s="188">
        <v>44573</v>
      </c>
      <c r="Q57" s="189">
        <v>44573</v>
      </c>
      <c r="R57" s="188">
        <v>44773</v>
      </c>
      <c r="S57" s="199">
        <f t="shared" si="0"/>
        <v>8539439</v>
      </c>
      <c r="T57" s="225">
        <v>5153683</v>
      </c>
      <c r="U57" s="184">
        <v>12545871</v>
      </c>
      <c r="V57" s="192" t="s">
        <v>866</v>
      </c>
      <c r="W57"/>
      <c r="X57"/>
      <c r="Y57" s="1"/>
    </row>
    <row r="58" spans="1:25">
      <c r="A58" s="182">
        <v>891780111</v>
      </c>
      <c r="B58" s="183" t="s">
        <v>25</v>
      </c>
      <c r="C58" s="184" t="s">
        <v>847</v>
      </c>
      <c r="D58" s="183" t="s">
        <v>27</v>
      </c>
      <c r="E58" s="185" t="s">
        <v>1036</v>
      </c>
      <c r="F58" s="183" t="s">
        <v>29</v>
      </c>
      <c r="G58" s="184" t="s">
        <v>849</v>
      </c>
      <c r="H58" s="184" t="s">
        <v>31</v>
      </c>
      <c r="I58" s="225">
        <v>13166459</v>
      </c>
      <c r="J58" s="199">
        <v>0</v>
      </c>
      <c r="K58" s="199">
        <v>0</v>
      </c>
      <c r="L58" s="199">
        <v>0</v>
      </c>
      <c r="M58" s="191" t="s">
        <v>5218</v>
      </c>
      <c r="N58" s="192" t="s">
        <v>1037</v>
      </c>
      <c r="O58" t="s">
        <v>1038</v>
      </c>
      <c r="P58" s="188">
        <v>44573</v>
      </c>
      <c r="Q58" s="189">
        <v>44573</v>
      </c>
      <c r="R58" s="188">
        <v>44773</v>
      </c>
      <c r="S58" s="199">
        <f t="shared" si="0"/>
        <v>8210994</v>
      </c>
      <c r="T58" s="225">
        <v>4955465</v>
      </c>
      <c r="U58" s="184">
        <v>12545871</v>
      </c>
      <c r="V58" s="192" t="s">
        <v>866</v>
      </c>
      <c r="W58"/>
      <c r="X58"/>
      <c r="Y58" s="1"/>
    </row>
    <row r="59" spans="1:25">
      <c r="A59" s="182">
        <v>891780111</v>
      </c>
      <c r="B59" s="183" t="s">
        <v>25</v>
      </c>
      <c r="C59" s="184" t="s">
        <v>847</v>
      </c>
      <c r="D59" s="183" t="s">
        <v>27</v>
      </c>
      <c r="E59" s="185" t="s">
        <v>1039</v>
      </c>
      <c r="F59" s="183" t="s">
        <v>29</v>
      </c>
      <c r="G59" s="184" t="s">
        <v>849</v>
      </c>
      <c r="H59" s="184" t="s">
        <v>31</v>
      </c>
      <c r="I59" s="225">
        <v>21140750</v>
      </c>
      <c r="J59" s="199">
        <v>0</v>
      </c>
      <c r="K59" s="199">
        <v>0</v>
      </c>
      <c r="L59" s="199">
        <v>0</v>
      </c>
      <c r="M59" s="191" t="s">
        <v>5219</v>
      </c>
      <c r="N59" s="192" t="s">
        <v>1040</v>
      </c>
      <c r="O59" t="s">
        <v>1041</v>
      </c>
      <c r="P59" s="188">
        <v>44573</v>
      </c>
      <c r="Q59" s="189">
        <v>44573</v>
      </c>
      <c r="R59" s="188">
        <v>44773</v>
      </c>
      <c r="S59" s="199">
        <f t="shared" si="0"/>
        <v>13184000</v>
      </c>
      <c r="T59" s="225">
        <v>7956750</v>
      </c>
      <c r="U59" s="184">
        <v>12545871</v>
      </c>
      <c r="V59" s="192" t="s">
        <v>866</v>
      </c>
      <c r="W59"/>
      <c r="X59"/>
      <c r="Y59" s="1"/>
    </row>
    <row r="60" spans="1:25">
      <c r="A60" s="182">
        <v>891780111</v>
      </c>
      <c r="B60" s="183" t="s">
        <v>25</v>
      </c>
      <c r="C60" s="184" t="s">
        <v>847</v>
      </c>
      <c r="D60" s="183" t="s">
        <v>27</v>
      </c>
      <c r="E60" s="185" t="s">
        <v>1042</v>
      </c>
      <c r="F60" s="183" t="s">
        <v>29</v>
      </c>
      <c r="G60" s="184" t="s">
        <v>849</v>
      </c>
      <c r="H60" s="184" t="s">
        <v>31</v>
      </c>
      <c r="I60" s="225">
        <v>13166459</v>
      </c>
      <c r="J60" s="199">
        <v>0</v>
      </c>
      <c r="K60" s="199">
        <v>0</v>
      </c>
      <c r="L60" s="199">
        <v>0</v>
      </c>
      <c r="M60" s="191" t="s">
        <v>5220</v>
      </c>
      <c r="N60" s="192" t="s">
        <v>1043</v>
      </c>
      <c r="O60" t="s">
        <v>1044</v>
      </c>
      <c r="P60" s="188">
        <v>44573</v>
      </c>
      <c r="Q60" s="189">
        <v>44573</v>
      </c>
      <c r="R60" s="188">
        <v>44773</v>
      </c>
      <c r="S60" s="199">
        <f t="shared" si="0"/>
        <v>8210994</v>
      </c>
      <c r="T60" s="225">
        <v>4955465</v>
      </c>
      <c r="U60" s="184">
        <v>12545871</v>
      </c>
      <c r="V60" s="192" t="s">
        <v>866</v>
      </c>
      <c r="W60"/>
      <c r="X60"/>
      <c r="Y60" s="1"/>
    </row>
    <row r="61" spans="1:25">
      <c r="A61" s="182">
        <v>891780111</v>
      </c>
      <c r="B61" s="183" t="s">
        <v>25</v>
      </c>
      <c r="C61" s="184" t="s">
        <v>847</v>
      </c>
      <c r="D61" s="183" t="s">
        <v>27</v>
      </c>
      <c r="E61" s="185" t="s">
        <v>1045</v>
      </c>
      <c r="F61" s="183" t="s">
        <v>29</v>
      </c>
      <c r="G61" s="184" t="s">
        <v>849</v>
      </c>
      <c r="H61" s="184" t="s">
        <v>31</v>
      </c>
      <c r="I61" s="225">
        <v>14163968</v>
      </c>
      <c r="J61" s="199">
        <v>0</v>
      </c>
      <c r="K61" s="199">
        <v>0</v>
      </c>
      <c r="L61" s="199">
        <v>0</v>
      </c>
      <c r="M61" s="191" t="s">
        <v>5221</v>
      </c>
      <c r="N61" s="192" t="s">
        <v>1046</v>
      </c>
      <c r="O61" t="s">
        <v>1047</v>
      </c>
      <c r="P61" s="188">
        <v>44573</v>
      </c>
      <c r="Q61" s="189">
        <v>44573</v>
      </c>
      <c r="R61" s="188">
        <v>44773</v>
      </c>
      <c r="S61" s="199">
        <f t="shared" si="0"/>
        <v>8852480</v>
      </c>
      <c r="T61" s="225">
        <v>5311488</v>
      </c>
      <c r="U61" s="184">
        <v>12545871</v>
      </c>
      <c r="V61" s="192" t="s">
        <v>866</v>
      </c>
      <c r="W61"/>
      <c r="X61"/>
      <c r="Y61" s="1"/>
    </row>
    <row r="62" spans="1:25">
      <c r="A62" s="182">
        <v>891780111</v>
      </c>
      <c r="B62" s="183" t="s">
        <v>25</v>
      </c>
      <c r="C62" s="184" t="s">
        <v>847</v>
      </c>
      <c r="D62" s="183" t="s">
        <v>27</v>
      </c>
      <c r="E62" s="185" t="s">
        <v>1048</v>
      </c>
      <c r="F62" s="183" t="s">
        <v>29</v>
      </c>
      <c r="G62" s="184" t="s">
        <v>849</v>
      </c>
      <c r="H62" s="184" t="s">
        <v>31</v>
      </c>
      <c r="I62" s="225">
        <v>17555279</v>
      </c>
      <c r="J62" s="199">
        <v>0</v>
      </c>
      <c r="K62" s="199">
        <v>0</v>
      </c>
      <c r="L62" s="199">
        <v>0</v>
      </c>
      <c r="M62" s="191" t="s">
        <v>5222</v>
      </c>
      <c r="N62" s="192" t="s">
        <v>1049</v>
      </c>
      <c r="O62" t="s">
        <v>1050</v>
      </c>
      <c r="P62" s="188">
        <v>44573</v>
      </c>
      <c r="Q62" s="189">
        <v>44573</v>
      </c>
      <c r="R62" s="188">
        <v>44773</v>
      </c>
      <c r="S62" s="199">
        <f t="shared" si="0"/>
        <v>10947992</v>
      </c>
      <c r="T62" s="225">
        <v>6607287</v>
      </c>
      <c r="U62" s="184">
        <v>12545871</v>
      </c>
      <c r="V62" s="192" t="s">
        <v>866</v>
      </c>
      <c r="W62"/>
      <c r="X62"/>
      <c r="Y62" s="1"/>
    </row>
    <row r="63" spans="1:25">
      <c r="A63" s="182">
        <v>891780111</v>
      </c>
      <c r="B63" s="183" t="s">
        <v>25</v>
      </c>
      <c r="C63" s="184" t="s">
        <v>847</v>
      </c>
      <c r="D63" s="183" t="s">
        <v>27</v>
      </c>
      <c r="E63" s="185" t="s">
        <v>1051</v>
      </c>
      <c r="F63" s="183" t="s">
        <v>29</v>
      </c>
      <c r="G63" s="184" t="s">
        <v>849</v>
      </c>
      <c r="H63" s="184" t="s">
        <v>31</v>
      </c>
      <c r="I63" s="225">
        <v>14287903</v>
      </c>
      <c r="J63" s="199">
        <v>0</v>
      </c>
      <c r="K63" s="199">
        <v>0</v>
      </c>
      <c r="L63" s="199">
        <v>0</v>
      </c>
      <c r="M63" s="191" t="s">
        <v>5223</v>
      </c>
      <c r="N63" s="192" t="s">
        <v>1052</v>
      </c>
      <c r="O63" t="s">
        <v>1053</v>
      </c>
      <c r="P63" s="188">
        <v>44573</v>
      </c>
      <c r="Q63" s="189">
        <v>44573</v>
      </c>
      <c r="R63" s="188">
        <v>44773</v>
      </c>
      <c r="S63" s="199">
        <f t="shared" si="0"/>
        <v>8923300</v>
      </c>
      <c r="T63" s="225">
        <v>5364603</v>
      </c>
      <c r="U63" s="184">
        <v>12545871</v>
      </c>
      <c r="V63" s="192" t="s">
        <v>866</v>
      </c>
      <c r="W63"/>
      <c r="X63"/>
      <c r="Y63" s="1"/>
    </row>
    <row r="64" spans="1:25">
      <c r="A64" s="182">
        <v>891780111</v>
      </c>
      <c r="B64" s="183" t="s">
        <v>25</v>
      </c>
      <c r="C64" s="184" t="s">
        <v>847</v>
      </c>
      <c r="D64" s="183" t="s">
        <v>27</v>
      </c>
      <c r="E64" s="185" t="s">
        <v>1054</v>
      </c>
      <c r="F64" s="183" t="s">
        <v>29</v>
      </c>
      <c r="G64" s="184" t="s">
        <v>849</v>
      </c>
      <c r="H64" s="184" t="s">
        <v>31</v>
      </c>
      <c r="I64" s="225">
        <v>13166459</v>
      </c>
      <c r="J64" s="199">
        <v>0</v>
      </c>
      <c r="K64" s="199">
        <v>0</v>
      </c>
      <c r="L64" s="199">
        <v>0</v>
      </c>
      <c r="M64" s="191" t="s">
        <v>5224</v>
      </c>
      <c r="N64" s="192" t="s">
        <v>1055</v>
      </c>
      <c r="O64" t="s">
        <v>1056</v>
      </c>
      <c r="P64" s="188">
        <v>44573</v>
      </c>
      <c r="Q64" s="189">
        <v>44573</v>
      </c>
      <c r="R64" s="188">
        <v>44773</v>
      </c>
      <c r="S64" s="199">
        <f t="shared" si="0"/>
        <v>8210994</v>
      </c>
      <c r="T64" s="225">
        <v>4955465</v>
      </c>
      <c r="U64" s="184">
        <v>12545871</v>
      </c>
      <c r="V64" s="192" t="s">
        <v>866</v>
      </c>
      <c r="W64"/>
      <c r="X64"/>
      <c r="Y64" s="1"/>
    </row>
    <row r="65" spans="1:25">
      <c r="A65" s="182">
        <v>891780111</v>
      </c>
      <c r="B65" s="183" t="s">
        <v>25</v>
      </c>
      <c r="C65" s="184" t="s">
        <v>847</v>
      </c>
      <c r="D65" s="183" t="s">
        <v>27</v>
      </c>
      <c r="E65" s="185" t="s">
        <v>1057</v>
      </c>
      <c r="F65" s="183" t="s">
        <v>29</v>
      </c>
      <c r="G65" s="184" t="s">
        <v>849</v>
      </c>
      <c r="H65" s="184" t="s">
        <v>31</v>
      </c>
      <c r="I65" s="225">
        <v>14163968</v>
      </c>
      <c r="J65" s="199">
        <v>0</v>
      </c>
      <c r="K65" s="199">
        <v>0</v>
      </c>
      <c r="L65" s="199">
        <v>0</v>
      </c>
      <c r="M65" s="191" t="s">
        <v>5225</v>
      </c>
      <c r="N65" s="192" t="s">
        <v>1058</v>
      </c>
      <c r="O65" t="s">
        <v>1059</v>
      </c>
      <c r="P65" s="188">
        <v>44573</v>
      </c>
      <c r="Q65" s="189">
        <v>44573</v>
      </c>
      <c r="R65" s="188">
        <v>44773</v>
      </c>
      <c r="S65" s="199">
        <f t="shared" si="0"/>
        <v>8852480</v>
      </c>
      <c r="T65" s="225">
        <v>5311488</v>
      </c>
      <c r="U65" s="184">
        <v>12545871</v>
      </c>
      <c r="V65" s="192" t="s">
        <v>866</v>
      </c>
      <c r="W65"/>
      <c r="X65"/>
      <c r="Y65" s="1"/>
    </row>
    <row r="66" spans="1:25">
      <c r="A66" s="182">
        <v>891780111</v>
      </c>
      <c r="B66" s="183" t="s">
        <v>25</v>
      </c>
      <c r="C66" s="184" t="s">
        <v>847</v>
      </c>
      <c r="D66" s="183" t="s">
        <v>27</v>
      </c>
      <c r="E66" s="185" t="s">
        <v>1060</v>
      </c>
      <c r="F66" s="183" t="s">
        <v>29</v>
      </c>
      <c r="G66" s="184" t="s">
        <v>849</v>
      </c>
      <c r="H66" s="184" t="s">
        <v>31</v>
      </c>
      <c r="I66" s="225">
        <v>12941940</v>
      </c>
      <c r="J66" s="199">
        <v>0</v>
      </c>
      <c r="K66" s="199">
        <v>0</v>
      </c>
      <c r="L66" s="199">
        <v>0</v>
      </c>
      <c r="M66" s="191" t="s">
        <v>5226</v>
      </c>
      <c r="N66" s="192" t="s">
        <v>1061</v>
      </c>
      <c r="O66" t="s">
        <v>1062</v>
      </c>
      <c r="P66" s="188">
        <v>44573</v>
      </c>
      <c r="Q66" s="189">
        <v>44573</v>
      </c>
      <c r="R66" s="188">
        <v>44773</v>
      </c>
      <c r="S66" s="199">
        <f t="shared" si="0"/>
        <v>8082698</v>
      </c>
      <c r="T66" s="225">
        <v>4859242</v>
      </c>
      <c r="U66" s="184">
        <v>12545871</v>
      </c>
      <c r="V66" s="192" t="s">
        <v>866</v>
      </c>
      <c r="W66"/>
      <c r="X66"/>
      <c r="Y66" s="1"/>
    </row>
    <row r="67" spans="1:25">
      <c r="A67" s="182">
        <v>891780111</v>
      </c>
      <c r="B67" s="183" t="s">
        <v>25</v>
      </c>
      <c r="C67" s="184" t="s">
        <v>847</v>
      </c>
      <c r="D67" s="183" t="s">
        <v>27</v>
      </c>
      <c r="E67" s="185" t="s">
        <v>1063</v>
      </c>
      <c r="F67" s="183" t="s">
        <v>29</v>
      </c>
      <c r="G67" s="184" t="s">
        <v>849</v>
      </c>
      <c r="H67" s="184" t="s">
        <v>31</v>
      </c>
      <c r="I67" s="225">
        <v>12941940</v>
      </c>
      <c r="J67" s="199">
        <v>0</v>
      </c>
      <c r="K67" s="199">
        <v>0</v>
      </c>
      <c r="L67" s="199">
        <v>0</v>
      </c>
      <c r="M67" s="191" t="s">
        <v>5227</v>
      </c>
      <c r="N67" s="192" t="s">
        <v>1064</v>
      </c>
      <c r="O67" t="s">
        <v>1065</v>
      </c>
      <c r="P67" s="188">
        <v>44573</v>
      </c>
      <c r="Q67" s="189">
        <v>44573</v>
      </c>
      <c r="R67" s="188">
        <v>44773</v>
      </c>
      <c r="S67" s="199">
        <f t="shared" si="0"/>
        <v>8082698</v>
      </c>
      <c r="T67" s="225">
        <v>4859242</v>
      </c>
      <c r="U67" s="184">
        <v>12545871</v>
      </c>
      <c r="V67" s="192" t="s">
        <v>866</v>
      </c>
      <c r="W67"/>
      <c r="X67"/>
      <c r="Y67" s="1"/>
    </row>
    <row r="68" spans="1:25">
      <c r="A68" s="182">
        <v>891780111</v>
      </c>
      <c r="B68" s="183" t="s">
        <v>25</v>
      </c>
      <c r="C68" s="184" t="s">
        <v>847</v>
      </c>
      <c r="D68" s="183" t="s">
        <v>27</v>
      </c>
      <c r="E68" s="185" t="s">
        <v>1066</v>
      </c>
      <c r="F68" s="183" t="s">
        <v>29</v>
      </c>
      <c r="G68" s="184" t="s">
        <v>849</v>
      </c>
      <c r="H68" s="184" t="s">
        <v>31</v>
      </c>
      <c r="I68" s="225">
        <v>13166459</v>
      </c>
      <c r="J68" s="199">
        <v>0</v>
      </c>
      <c r="K68" s="199">
        <v>0</v>
      </c>
      <c r="L68" s="199">
        <v>0</v>
      </c>
      <c r="M68" s="191" t="s">
        <v>5228</v>
      </c>
      <c r="N68" s="192" t="s">
        <v>1067</v>
      </c>
      <c r="O68" t="s">
        <v>1068</v>
      </c>
      <c r="P68" s="188">
        <v>44573</v>
      </c>
      <c r="Q68" s="189">
        <v>44573</v>
      </c>
      <c r="R68" s="188">
        <v>44773</v>
      </c>
      <c r="S68" s="199">
        <f t="shared" si="0"/>
        <v>8210994</v>
      </c>
      <c r="T68" s="225">
        <v>4955465</v>
      </c>
      <c r="U68" s="184">
        <v>12545871</v>
      </c>
      <c r="V68" s="192" t="s">
        <v>866</v>
      </c>
      <c r="W68"/>
      <c r="X68"/>
      <c r="Y68" s="1"/>
    </row>
    <row r="69" spans="1:25">
      <c r="A69" s="182">
        <v>891780111</v>
      </c>
      <c r="B69" s="183" t="s">
        <v>25</v>
      </c>
      <c r="C69" s="184" t="s">
        <v>847</v>
      </c>
      <c r="D69" s="183" t="s">
        <v>27</v>
      </c>
      <c r="E69" s="185" t="s">
        <v>1069</v>
      </c>
      <c r="F69" s="183" t="s">
        <v>29</v>
      </c>
      <c r="G69" s="184" t="s">
        <v>849</v>
      </c>
      <c r="H69" s="184" t="s">
        <v>31</v>
      </c>
      <c r="I69" s="225">
        <v>13166459</v>
      </c>
      <c r="J69" s="199">
        <v>0</v>
      </c>
      <c r="K69" s="199">
        <v>0</v>
      </c>
      <c r="L69" s="199">
        <v>0</v>
      </c>
      <c r="M69" s="191" t="s">
        <v>5229</v>
      </c>
      <c r="N69" s="192" t="s">
        <v>1070</v>
      </c>
      <c r="O69" t="s">
        <v>1071</v>
      </c>
      <c r="P69" s="188">
        <v>44573</v>
      </c>
      <c r="Q69" s="189">
        <v>44573</v>
      </c>
      <c r="R69" s="188">
        <v>44773</v>
      </c>
      <c r="S69" s="199">
        <f t="shared" si="0"/>
        <v>8210994</v>
      </c>
      <c r="T69" s="225">
        <v>4955465</v>
      </c>
      <c r="U69" s="184">
        <v>12545871</v>
      </c>
      <c r="V69" s="192" t="s">
        <v>866</v>
      </c>
      <c r="W69"/>
      <c r="X69"/>
      <c r="Y69" s="1"/>
    </row>
    <row r="70" spans="1:25">
      <c r="A70" s="182">
        <v>891780111</v>
      </c>
      <c r="B70" s="183" t="s">
        <v>25</v>
      </c>
      <c r="C70" s="184" t="s">
        <v>847</v>
      </c>
      <c r="D70" s="183" t="s">
        <v>27</v>
      </c>
      <c r="E70" s="185" t="s">
        <v>1072</v>
      </c>
      <c r="F70" s="183" t="s">
        <v>29</v>
      </c>
      <c r="G70" s="184" t="s">
        <v>849</v>
      </c>
      <c r="H70" s="184" t="s">
        <v>31</v>
      </c>
      <c r="I70" s="225">
        <v>12941940</v>
      </c>
      <c r="J70" s="199">
        <v>0</v>
      </c>
      <c r="K70" s="199">
        <v>0</v>
      </c>
      <c r="L70" s="199">
        <v>0</v>
      </c>
      <c r="M70" s="191" t="s">
        <v>5230</v>
      </c>
      <c r="N70" s="192" t="s">
        <v>1073</v>
      </c>
      <c r="O70" t="s">
        <v>1074</v>
      </c>
      <c r="P70" s="188">
        <v>44573</v>
      </c>
      <c r="Q70" s="189">
        <v>44573</v>
      </c>
      <c r="R70" s="188">
        <v>44773</v>
      </c>
      <c r="S70" s="199">
        <f t="shared" si="0"/>
        <v>8082698</v>
      </c>
      <c r="T70" s="225">
        <v>4859242</v>
      </c>
      <c r="U70" s="184">
        <v>12545871</v>
      </c>
      <c r="V70" s="192" t="s">
        <v>866</v>
      </c>
      <c r="W70"/>
      <c r="X70"/>
      <c r="Y70" s="1"/>
    </row>
    <row r="71" spans="1:25">
      <c r="A71" s="182">
        <v>891780111</v>
      </c>
      <c r="B71" s="183" t="s">
        <v>25</v>
      </c>
      <c r="C71" s="184" t="s">
        <v>847</v>
      </c>
      <c r="D71" s="183" t="s">
        <v>27</v>
      </c>
      <c r="E71" s="185" t="s">
        <v>1075</v>
      </c>
      <c r="F71" s="183" t="s">
        <v>29</v>
      </c>
      <c r="G71" s="184" t="s">
        <v>849</v>
      </c>
      <c r="H71" s="184" t="s">
        <v>31</v>
      </c>
      <c r="I71" s="225">
        <v>13166459</v>
      </c>
      <c r="J71" s="199">
        <v>0</v>
      </c>
      <c r="K71" s="199">
        <v>0</v>
      </c>
      <c r="L71" s="199">
        <v>0</v>
      </c>
      <c r="M71" s="191" t="s">
        <v>5231</v>
      </c>
      <c r="N71" s="192" t="s">
        <v>1076</v>
      </c>
      <c r="O71" t="s">
        <v>1077</v>
      </c>
      <c r="P71" s="188">
        <v>44573</v>
      </c>
      <c r="Q71" s="189">
        <v>44573</v>
      </c>
      <c r="R71" s="188">
        <v>44773</v>
      </c>
      <c r="S71" s="199">
        <f t="shared" si="0"/>
        <v>8210994</v>
      </c>
      <c r="T71" s="225">
        <v>4955465</v>
      </c>
      <c r="U71" s="184">
        <v>12545871</v>
      </c>
      <c r="V71" s="192" t="s">
        <v>866</v>
      </c>
      <c r="W71"/>
      <c r="X71"/>
      <c r="Y71" s="1"/>
    </row>
    <row r="72" spans="1:25">
      <c r="A72" s="182">
        <v>891780111</v>
      </c>
      <c r="B72" s="183" t="s">
        <v>25</v>
      </c>
      <c r="C72" s="184" t="s">
        <v>847</v>
      </c>
      <c r="D72" s="183" t="s">
        <v>27</v>
      </c>
      <c r="E72" s="185" t="s">
        <v>1078</v>
      </c>
      <c r="F72" s="183" t="s">
        <v>29</v>
      </c>
      <c r="G72" s="184" t="s">
        <v>849</v>
      </c>
      <c r="H72" s="184" t="s">
        <v>31</v>
      </c>
      <c r="I72" s="225">
        <v>11647746</v>
      </c>
      <c r="J72" s="199">
        <v>0</v>
      </c>
      <c r="K72" s="199">
        <v>0</v>
      </c>
      <c r="L72" s="199">
        <v>0</v>
      </c>
      <c r="M72" s="191" t="s">
        <v>5232</v>
      </c>
      <c r="N72" s="192" t="s">
        <v>1079</v>
      </c>
      <c r="O72" t="s">
        <v>1080</v>
      </c>
      <c r="P72" s="188">
        <v>44573</v>
      </c>
      <c r="Q72" s="189">
        <v>44573</v>
      </c>
      <c r="R72" s="188">
        <v>44773</v>
      </c>
      <c r="S72" s="199">
        <f t="shared" si="0"/>
        <v>7274427</v>
      </c>
      <c r="T72" s="225">
        <v>4373319</v>
      </c>
      <c r="U72" s="184">
        <v>12545871</v>
      </c>
      <c r="V72" s="192" t="s">
        <v>866</v>
      </c>
      <c r="W72"/>
      <c r="X72"/>
      <c r="Y72" s="1"/>
    </row>
    <row r="73" spans="1:25">
      <c r="A73" s="182">
        <v>891780111</v>
      </c>
      <c r="B73" s="183" t="s">
        <v>25</v>
      </c>
      <c r="C73" s="184" t="s">
        <v>847</v>
      </c>
      <c r="D73" s="183" t="s">
        <v>27</v>
      </c>
      <c r="E73" s="185" t="s">
        <v>1081</v>
      </c>
      <c r="F73" s="183" t="s">
        <v>29</v>
      </c>
      <c r="G73" s="184" t="s">
        <v>849</v>
      </c>
      <c r="H73" s="184" t="s">
        <v>31</v>
      </c>
      <c r="I73" s="225">
        <v>16768400</v>
      </c>
      <c r="J73" s="199">
        <v>0</v>
      </c>
      <c r="K73" s="199">
        <v>0</v>
      </c>
      <c r="L73" s="199">
        <v>0</v>
      </c>
      <c r="M73" s="191" t="s">
        <v>5233</v>
      </c>
      <c r="N73" s="192" t="s">
        <v>1082</v>
      </c>
      <c r="O73" t="s">
        <v>1083</v>
      </c>
      <c r="P73" s="188">
        <v>44573</v>
      </c>
      <c r="Q73" s="189">
        <v>44573</v>
      </c>
      <c r="R73" s="188">
        <v>44773</v>
      </c>
      <c r="S73" s="199">
        <f t="shared" si="0"/>
        <v>10464800</v>
      </c>
      <c r="T73" s="225">
        <v>6303600</v>
      </c>
      <c r="U73" s="184">
        <v>12545871</v>
      </c>
      <c r="V73" s="192" t="s">
        <v>866</v>
      </c>
      <c r="W73"/>
      <c r="X73"/>
      <c r="Y73" s="1"/>
    </row>
    <row r="74" spans="1:25">
      <c r="A74" s="182">
        <v>891780111</v>
      </c>
      <c r="B74" s="183" t="s">
        <v>25</v>
      </c>
      <c r="C74" s="184" t="s">
        <v>847</v>
      </c>
      <c r="D74" s="183" t="s">
        <v>27</v>
      </c>
      <c r="E74" s="185" t="s">
        <v>1084</v>
      </c>
      <c r="F74" s="183" t="s">
        <v>29</v>
      </c>
      <c r="G74" s="184" t="s">
        <v>849</v>
      </c>
      <c r="H74" s="184" t="s">
        <v>31</v>
      </c>
      <c r="I74" s="225">
        <v>14566459</v>
      </c>
      <c r="J74" s="199">
        <v>0</v>
      </c>
      <c r="K74" s="199">
        <v>0</v>
      </c>
      <c r="L74" s="199">
        <v>0</v>
      </c>
      <c r="M74" s="191" t="s">
        <v>5234</v>
      </c>
      <c r="N74" s="192" t="s">
        <v>1085</v>
      </c>
      <c r="O74" t="s">
        <v>1086</v>
      </c>
      <c r="P74" s="188">
        <v>44573</v>
      </c>
      <c r="Q74" s="189">
        <v>44573</v>
      </c>
      <c r="R74" s="188">
        <v>44773</v>
      </c>
      <c r="S74" s="199">
        <f t="shared" si="0"/>
        <v>9010994</v>
      </c>
      <c r="T74" s="225">
        <v>5555465</v>
      </c>
      <c r="U74" s="184">
        <v>12545871</v>
      </c>
      <c r="V74" s="192" t="s">
        <v>866</v>
      </c>
      <c r="W74"/>
      <c r="X74"/>
      <c r="Y74" s="1"/>
    </row>
    <row r="75" spans="1:25">
      <c r="A75" s="182">
        <v>891780111</v>
      </c>
      <c r="B75" s="183" t="s">
        <v>25</v>
      </c>
      <c r="C75" s="184" t="s">
        <v>847</v>
      </c>
      <c r="D75" s="183" t="s">
        <v>27</v>
      </c>
      <c r="E75" s="185" t="s">
        <v>1087</v>
      </c>
      <c r="F75" s="183" t="s">
        <v>29</v>
      </c>
      <c r="G75" s="184" t="s">
        <v>849</v>
      </c>
      <c r="H75" s="184" t="s">
        <v>31</v>
      </c>
      <c r="I75" s="225">
        <v>25559064</v>
      </c>
      <c r="J75" s="199">
        <v>0</v>
      </c>
      <c r="K75" s="199">
        <v>0</v>
      </c>
      <c r="L75" s="199">
        <v>0</v>
      </c>
      <c r="M75" s="191" t="s">
        <v>5235</v>
      </c>
      <c r="N75" s="192" t="s">
        <v>1088</v>
      </c>
      <c r="O75" t="s">
        <v>1089</v>
      </c>
      <c r="P75" s="188">
        <v>44573</v>
      </c>
      <c r="Q75" s="189">
        <v>44573</v>
      </c>
      <c r="R75" s="188">
        <v>44773</v>
      </c>
      <c r="S75" s="199">
        <f t="shared" si="0"/>
        <v>15861915</v>
      </c>
      <c r="T75" s="225">
        <v>9697149</v>
      </c>
      <c r="U75" s="184">
        <v>12545871</v>
      </c>
      <c r="V75" s="192" t="s">
        <v>866</v>
      </c>
      <c r="W75"/>
      <c r="X75"/>
      <c r="Y75" s="1"/>
    </row>
    <row r="76" spans="1:25">
      <c r="A76" s="182">
        <v>891780111</v>
      </c>
      <c r="B76" s="183" t="s">
        <v>25</v>
      </c>
      <c r="C76" s="184" t="s">
        <v>847</v>
      </c>
      <c r="D76" s="183" t="s">
        <v>27</v>
      </c>
      <c r="E76" s="185" t="s">
        <v>1090</v>
      </c>
      <c r="F76" s="183" t="s">
        <v>29</v>
      </c>
      <c r="G76" s="184" t="s">
        <v>849</v>
      </c>
      <c r="H76" s="184" t="s">
        <v>31</v>
      </c>
      <c r="I76" s="225">
        <v>14287903</v>
      </c>
      <c r="J76" s="199">
        <v>0</v>
      </c>
      <c r="K76" s="199">
        <v>0</v>
      </c>
      <c r="L76" s="199">
        <v>0</v>
      </c>
      <c r="M76" s="191" t="s">
        <v>5236</v>
      </c>
      <c r="N76" s="192" t="s">
        <v>1091</v>
      </c>
      <c r="O76" t="s">
        <v>1092</v>
      </c>
      <c r="P76" s="188">
        <v>44573</v>
      </c>
      <c r="Q76" s="189">
        <v>44573</v>
      </c>
      <c r="R76" s="188">
        <v>44773</v>
      </c>
      <c r="S76" s="199">
        <f t="shared" si="0"/>
        <v>8923300</v>
      </c>
      <c r="T76" s="225">
        <v>5364603</v>
      </c>
      <c r="U76" s="184">
        <v>12545871</v>
      </c>
      <c r="V76" s="192" t="s">
        <v>866</v>
      </c>
      <c r="W76"/>
      <c r="X76"/>
      <c r="Y76" s="1"/>
    </row>
    <row r="77" spans="1:25">
      <c r="A77" s="182">
        <v>891780111</v>
      </c>
      <c r="B77" s="183" t="s">
        <v>25</v>
      </c>
      <c r="C77" s="184" t="s">
        <v>847</v>
      </c>
      <c r="D77" s="183" t="s">
        <v>27</v>
      </c>
      <c r="E77" s="185" t="s">
        <v>1093</v>
      </c>
      <c r="F77" s="183" t="s">
        <v>29</v>
      </c>
      <c r="G77" s="184" t="s">
        <v>849</v>
      </c>
      <c r="H77" s="184" t="s">
        <v>31</v>
      </c>
      <c r="I77" s="225">
        <v>15741940</v>
      </c>
      <c r="J77" s="199">
        <v>0</v>
      </c>
      <c r="K77" s="199">
        <v>0</v>
      </c>
      <c r="L77" s="199">
        <v>0</v>
      </c>
      <c r="M77" s="191" t="s">
        <v>5237</v>
      </c>
      <c r="N77" s="192" t="s">
        <v>1094</v>
      </c>
      <c r="O77" t="s">
        <v>1095</v>
      </c>
      <c r="P77" s="188">
        <v>44573</v>
      </c>
      <c r="Q77" s="189">
        <v>44573</v>
      </c>
      <c r="R77" s="188">
        <v>44773</v>
      </c>
      <c r="S77" s="199">
        <f t="shared" si="0"/>
        <v>9682698</v>
      </c>
      <c r="T77" s="225">
        <v>6059242</v>
      </c>
      <c r="U77" s="184">
        <v>12545871</v>
      </c>
      <c r="V77" s="192" t="s">
        <v>866</v>
      </c>
      <c r="W77"/>
      <c r="X77"/>
      <c r="Y77" s="1"/>
    </row>
    <row r="78" spans="1:25">
      <c r="A78" s="182">
        <v>891780111</v>
      </c>
      <c r="B78" s="183" t="s">
        <v>25</v>
      </c>
      <c r="C78" s="184" t="s">
        <v>847</v>
      </c>
      <c r="D78" s="183" t="s">
        <v>27</v>
      </c>
      <c r="E78" s="185" t="s">
        <v>1096</v>
      </c>
      <c r="F78" s="183" t="s">
        <v>29</v>
      </c>
      <c r="G78" s="184" t="s">
        <v>849</v>
      </c>
      <c r="H78" s="184" t="s">
        <v>31</v>
      </c>
      <c r="I78" s="225">
        <v>12941940</v>
      </c>
      <c r="J78" s="199">
        <v>0</v>
      </c>
      <c r="K78" s="199">
        <v>0</v>
      </c>
      <c r="L78" s="199">
        <v>0</v>
      </c>
      <c r="M78" s="191" t="s">
        <v>5238</v>
      </c>
      <c r="N78" s="192" t="s">
        <v>1097</v>
      </c>
      <c r="O78" t="s">
        <v>1098</v>
      </c>
      <c r="P78" s="188">
        <v>44573</v>
      </c>
      <c r="Q78" s="189">
        <v>44573</v>
      </c>
      <c r="R78" s="188">
        <v>44773</v>
      </c>
      <c r="S78" s="199">
        <f t="shared" si="0"/>
        <v>8082698</v>
      </c>
      <c r="T78" s="225">
        <v>4859242</v>
      </c>
      <c r="U78" s="184">
        <v>12545871</v>
      </c>
      <c r="V78" s="192" t="s">
        <v>866</v>
      </c>
      <c r="W78"/>
      <c r="X78"/>
      <c r="Y78" s="1"/>
    </row>
    <row r="79" spans="1:25">
      <c r="A79" s="182">
        <v>891780111</v>
      </c>
      <c r="B79" s="183" t="s">
        <v>25</v>
      </c>
      <c r="C79" s="184" t="s">
        <v>847</v>
      </c>
      <c r="D79" s="183" t="s">
        <v>27</v>
      </c>
      <c r="E79" s="185" t="s">
        <v>1099</v>
      </c>
      <c r="F79" s="183" t="s">
        <v>29</v>
      </c>
      <c r="G79" s="184" t="s">
        <v>849</v>
      </c>
      <c r="H79" s="184" t="s">
        <v>31</v>
      </c>
      <c r="I79" s="225">
        <v>3710000</v>
      </c>
      <c r="J79" s="199">
        <v>0</v>
      </c>
      <c r="K79" s="199">
        <v>0</v>
      </c>
      <c r="L79" s="199">
        <v>0</v>
      </c>
      <c r="M79" s="191" t="s">
        <v>5239</v>
      </c>
      <c r="N79" s="192" t="s">
        <v>1100</v>
      </c>
      <c r="O79" t="s">
        <v>1101</v>
      </c>
      <c r="P79" s="188">
        <v>44573</v>
      </c>
      <c r="Q79" s="189">
        <v>44573</v>
      </c>
      <c r="R79" s="188">
        <v>44773</v>
      </c>
      <c r="S79" s="199">
        <v>3710000</v>
      </c>
      <c r="T79" s="225">
        <v>0</v>
      </c>
      <c r="U79" s="184">
        <v>12545871</v>
      </c>
      <c r="V79" s="192" t="s">
        <v>866</v>
      </c>
      <c r="W79"/>
      <c r="X79"/>
      <c r="Y79" s="1"/>
    </row>
    <row r="80" spans="1:25">
      <c r="A80" s="182">
        <v>891780111</v>
      </c>
      <c r="B80" s="183" t="s">
        <v>25</v>
      </c>
      <c r="C80" s="184" t="s">
        <v>847</v>
      </c>
      <c r="D80" s="183" t="s">
        <v>27</v>
      </c>
      <c r="E80" s="185" t="s">
        <v>1102</v>
      </c>
      <c r="F80" s="183" t="s">
        <v>29</v>
      </c>
      <c r="G80" s="184" t="s">
        <v>849</v>
      </c>
      <c r="H80" s="184" t="s">
        <v>31</v>
      </c>
      <c r="I80" s="225">
        <v>30942688</v>
      </c>
      <c r="J80" s="199">
        <v>0</v>
      </c>
      <c r="K80" s="199">
        <v>0</v>
      </c>
      <c r="L80" s="199">
        <v>0</v>
      </c>
      <c r="M80" s="191" t="s">
        <v>5240</v>
      </c>
      <c r="N80" s="192" t="s">
        <v>1103</v>
      </c>
      <c r="O80" t="s">
        <v>1104</v>
      </c>
      <c r="P80" s="188">
        <v>44573</v>
      </c>
      <c r="Q80" s="189">
        <v>44573</v>
      </c>
      <c r="R80" s="188">
        <v>44773</v>
      </c>
      <c r="S80" s="199">
        <f t="shared" ref="S80:S102" si="1">I80-T80</f>
        <v>19151680</v>
      </c>
      <c r="T80" s="225">
        <v>11791008</v>
      </c>
      <c r="U80" s="184">
        <v>12545871</v>
      </c>
      <c r="V80" s="192" t="s">
        <v>866</v>
      </c>
      <c r="W80"/>
      <c r="X80"/>
      <c r="Y80" s="1"/>
    </row>
    <row r="81" spans="1:25">
      <c r="A81" s="182">
        <v>891780111</v>
      </c>
      <c r="B81" s="183" t="s">
        <v>25</v>
      </c>
      <c r="C81" s="184" t="s">
        <v>847</v>
      </c>
      <c r="D81" s="183" t="s">
        <v>27</v>
      </c>
      <c r="E81" s="185" t="s">
        <v>1105</v>
      </c>
      <c r="F81" s="183" t="s">
        <v>29</v>
      </c>
      <c r="G81" s="184" t="s">
        <v>849</v>
      </c>
      <c r="H81" s="184" t="s">
        <v>31</v>
      </c>
      <c r="I81" s="225">
        <v>12941940</v>
      </c>
      <c r="J81" s="199">
        <v>0</v>
      </c>
      <c r="K81" s="199">
        <v>0</v>
      </c>
      <c r="L81" s="199">
        <v>0</v>
      </c>
      <c r="M81" s="191" t="s">
        <v>5241</v>
      </c>
      <c r="N81" s="192" t="s">
        <v>1106</v>
      </c>
      <c r="O81" t="s">
        <v>1107</v>
      </c>
      <c r="P81" s="188">
        <v>44573</v>
      </c>
      <c r="Q81" s="189">
        <v>44573</v>
      </c>
      <c r="R81" s="188">
        <v>44773</v>
      </c>
      <c r="S81" s="199">
        <f t="shared" si="1"/>
        <v>4767782</v>
      </c>
      <c r="T81" s="225">
        <v>8174158</v>
      </c>
      <c r="U81" s="184">
        <v>12545871</v>
      </c>
      <c r="V81" s="192" t="s">
        <v>866</v>
      </c>
      <c r="W81"/>
      <c r="X81"/>
      <c r="Y81" s="1"/>
    </row>
    <row r="82" spans="1:25">
      <c r="A82" s="182">
        <v>891780111</v>
      </c>
      <c r="B82" s="183" t="s">
        <v>25</v>
      </c>
      <c r="C82" s="184" t="s">
        <v>847</v>
      </c>
      <c r="D82" s="183" t="s">
        <v>27</v>
      </c>
      <c r="E82" s="185" t="s">
        <v>1108</v>
      </c>
      <c r="F82" s="183" t="s">
        <v>29</v>
      </c>
      <c r="G82" s="184" t="s">
        <v>849</v>
      </c>
      <c r="H82" s="184" t="s">
        <v>31</v>
      </c>
      <c r="I82" s="225">
        <v>14287903</v>
      </c>
      <c r="J82" s="199">
        <v>0</v>
      </c>
      <c r="K82" s="199">
        <v>0</v>
      </c>
      <c r="L82" s="199">
        <v>0</v>
      </c>
      <c r="M82" s="191" t="s">
        <v>5242</v>
      </c>
      <c r="N82" s="192" t="s">
        <v>1109</v>
      </c>
      <c r="O82" t="s">
        <v>1110</v>
      </c>
      <c r="P82" s="188">
        <v>44573</v>
      </c>
      <c r="Q82" s="189">
        <v>44573</v>
      </c>
      <c r="R82" s="188">
        <v>44773</v>
      </c>
      <c r="S82" s="199">
        <f t="shared" si="1"/>
        <v>8923300</v>
      </c>
      <c r="T82" s="225">
        <v>5364603</v>
      </c>
      <c r="U82" s="184">
        <v>12545871</v>
      </c>
      <c r="V82" s="192" t="s">
        <v>866</v>
      </c>
      <c r="W82"/>
      <c r="X82"/>
      <c r="Y82" s="1"/>
    </row>
    <row r="83" spans="1:25">
      <c r="A83" s="182">
        <v>891780111</v>
      </c>
      <c r="B83" s="183" t="s">
        <v>25</v>
      </c>
      <c r="C83" s="184" t="s">
        <v>847</v>
      </c>
      <c r="D83" s="183" t="s">
        <v>27</v>
      </c>
      <c r="E83" s="185" t="s">
        <v>1111</v>
      </c>
      <c r="F83" s="183" t="s">
        <v>29</v>
      </c>
      <c r="G83" s="184" t="s">
        <v>849</v>
      </c>
      <c r="H83" s="184" t="s">
        <v>31</v>
      </c>
      <c r="I83" s="225">
        <v>13166459</v>
      </c>
      <c r="J83" s="199">
        <v>0</v>
      </c>
      <c r="K83" s="199">
        <v>0</v>
      </c>
      <c r="L83" s="199">
        <v>0</v>
      </c>
      <c r="M83" s="191" t="s">
        <v>5243</v>
      </c>
      <c r="N83" s="192" t="s">
        <v>1112</v>
      </c>
      <c r="O83" t="s">
        <v>1113</v>
      </c>
      <c r="P83" s="188">
        <v>44573</v>
      </c>
      <c r="Q83" s="189">
        <v>44573</v>
      </c>
      <c r="R83" s="188">
        <v>44773</v>
      </c>
      <c r="S83" s="199">
        <f t="shared" si="1"/>
        <v>8210994</v>
      </c>
      <c r="T83" s="225">
        <v>4955465</v>
      </c>
      <c r="U83" s="184">
        <v>12545871</v>
      </c>
      <c r="V83" s="192" t="s">
        <v>866</v>
      </c>
      <c r="W83"/>
      <c r="X83"/>
      <c r="Y83" s="1"/>
    </row>
    <row r="84" spans="1:25">
      <c r="A84" s="182">
        <v>891780111</v>
      </c>
      <c r="B84" s="183" t="s">
        <v>25</v>
      </c>
      <c r="C84" s="184" t="s">
        <v>847</v>
      </c>
      <c r="D84" s="183" t="s">
        <v>27</v>
      </c>
      <c r="E84" s="185" t="s">
        <v>1114</v>
      </c>
      <c r="F84" s="183" t="s">
        <v>29</v>
      </c>
      <c r="G84" s="184" t="s">
        <v>849</v>
      </c>
      <c r="H84" s="184" t="s">
        <v>31</v>
      </c>
      <c r="I84" s="225">
        <v>13166459</v>
      </c>
      <c r="J84" s="199">
        <v>0</v>
      </c>
      <c r="K84" s="199">
        <v>0</v>
      </c>
      <c r="L84" s="199">
        <v>0</v>
      </c>
      <c r="M84" s="191" t="s">
        <v>5244</v>
      </c>
      <c r="N84" s="192" t="s">
        <v>1115</v>
      </c>
      <c r="O84" t="s">
        <v>1116</v>
      </c>
      <c r="P84" s="188">
        <v>44573</v>
      </c>
      <c r="Q84" s="189">
        <v>44573</v>
      </c>
      <c r="R84" s="188">
        <v>44773</v>
      </c>
      <c r="S84" s="199">
        <f t="shared" si="1"/>
        <v>8210994</v>
      </c>
      <c r="T84" s="225">
        <v>4955465</v>
      </c>
      <c r="U84" s="184">
        <v>12545871</v>
      </c>
      <c r="V84" s="192" t="s">
        <v>866</v>
      </c>
      <c r="W84"/>
      <c r="X84"/>
      <c r="Y84" s="1"/>
    </row>
    <row r="85" spans="1:25">
      <c r="A85" s="182">
        <v>891780111</v>
      </c>
      <c r="B85" s="183" t="s">
        <v>25</v>
      </c>
      <c r="C85" s="184" t="s">
        <v>847</v>
      </c>
      <c r="D85" s="183" t="s">
        <v>27</v>
      </c>
      <c r="E85" s="185" t="s">
        <v>1117</v>
      </c>
      <c r="F85" s="183" t="s">
        <v>29</v>
      </c>
      <c r="G85" s="184" t="s">
        <v>849</v>
      </c>
      <c r="H85" s="184" t="s">
        <v>31</v>
      </c>
      <c r="I85" s="225">
        <v>13166459</v>
      </c>
      <c r="J85" s="199">
        <v>0</v>
      </c>
      <c r="K85" s="199">
        <v>0</v>
      </c>
      <c r="L85" s="199">
        <v>0</v>
      </c>
      <c r="M85" s="191" t="s">
        <v>5245</v>
      </c>
      <c r="N85" s="192" t="s">
        <v>1118</v>
      </c>
      <c r="O85" t="s">
        <v>1119</v>
      </c>
      <c r="P85" s="188">
        <v>44573</v>
      </c>
      <c r="Q85" s="189">
        <v>44573</v>
      </c>
      <c r="R85" s="188">
        <v>44773</v>
      </c>
      <c r="S85" s="199">
        <f t="shared" si="1"/>
        <v>8210994</v>
      </c>
      <c r="T85" s="225">
        <v>4955465</v>
      </c>
      <c r="U85" s="184">
        <v>12545871</v>
      </c>
      <c r="V85" s="192" t="s">
        <v>866</v>
      </c>
      <c r="W85"/>
      <c r="X85"/>
      <c r="Y85" s="1"/>
    </row>
    <row r="86" spans="1:25">
      <c r="A86" s="182">
        <v>891780111</v>
      </c>
      <c r="B86" s="183" t="s">
        <v>25</v>
      </c>
      <c r="C86" s="184" t="s">
        <v>847</v>
      </c>
      <c r="D86" s="183" t="s">
        <v>27</v>
      </c>
      <c r="E86" s="185" t="s">
        <v>1120</v>
      </c>
      <c r="F86" s="183" t="s">
        <v>29</v>
      </c>
      <c r="G86" s="184" t="s">
        <v>849</v>
      </c>
      <c r="H86" s="184" t="s">
        <v>31</v>
      </c>
      <c r="I86" s="225">
        <v>12781569</v>
      </c>
      <c r="J86" s="199">
        <v>0</v>
      </c>
      <c r="K86" s="199">
        <v>0</v>
      </c>
      <c r="L86" s="199">
        <v>0</v>
      </c>
      <c r="M86" s="191" t="s">
        <v>5246</v>
      </c>
      <c r="N86" s="192" t="s">
        <v>1121</v>
      </c>
      <c r="O86" t="s">
        <v>1122</v>
      </c>
      <c r="P86" s="188">
        <v>44573</v>
      </c>
      <c r="Q86" s="189">
        <v>44573</v>
      </c>
      <c r="R86" s="188">
        <v>44773</v>
      </c>
      <c r="S86" s="199">
        <f t="shared" si="1"/>
        <v>7922327</v>
      </c>
      <c r="T86" s="225">
        <v>4859242</v>
      </c>
      <c r="U86" s="184">
        <v>12545871</v>
      </c>
      <c r="V86" s="192" t="s">
        <v>866</v>
      </c>
      <c r="W86"/>
      <c r="X86"/>
      <c r="Y86" s="1"/>
    </row>
    <row r="87" spans="1:25">
      <c r="A87" s="182">
        <v>891780111</v>
      </c>
      <c r="B87" s="183" t="s">
        <v>25</v>
      </c>
      <c r="C87" s="184" t="s">
        <v>847</v>
      </c>
      <c r="D87" s="183" t="s">
        <v>27</v>
      </c>
      <c r="E87" s="185" t="s">
        <v>1123</v>
      </c>
      <c r="F87" s="183" t="s">
        <v>29</v>
      </c>
      <c r="G87" s="184" t="s">
        <v>849</v>
      </c>
      <c r="H87" s="184" t="s">
        <v>31</v>
      </c>
      <c r="I87" s="225">
        <v>19518500</v>
      </c>
      <c r="J87" s="199" t="s">
        <v>5247</v>
      </c>
      <c r="K87" s="199" t="s">
        <v>5248</v>
      </c>
      <c r="L87" s="199">
        <v>0</v>
      </c>
      <c r="M87" s="191" t="s">
        <v>5249</v>
      </c>
      <c r="N87" s="192" t="s">
        <v>1124</v>
      </c>
      <c r="O87" t="s">
        <v>1125</v>
      </c>
      <c r="P87" s="188">
        <v>44573</v>
      </c>
      <c r="Q87" s="189">
        <v>44573</v>
      </c>
      <c r="R87" s="188">
        <v>44773</v>
      </c>
      <c r="S87" s="199">
        <f t="shared" si="1"/>
        <v>8840199</v>
      </c>
      <c r="T87" s="225">
        <v>10678301</v>
      </c>
      <c r="U87" s="184">
        <v>12545871</v>
      </c>
      <c r="V87" s="192" t="s">
        <v>866</v>
      </c>
      <c r="W87"/>
      <c r="X87"/>
      <c r="Y87" s="1"/>
    </row>
    <row r="88" spans="1:25">
      <c r="A88" s="182">
        <v>891780111</v>
      </c>
      <c r="B88" s="183" t="s">
        <v>25</v>
      </c>
      <c r="C88" s="184" t="s">
        <v>847</v>
      </c>
      <c r="D88" s="183" t="s">
        <v>27</v>
      </c>
      <c r="E88" s="185" t="s">
        <v>1126</v>
      </c>
      <c r="F88" s="183" t="s">
        <v>29</v>
      </c>
      <c r="G88" s="184" t="s">
        <v>849</v>
      </c>
      <c r="H88" s="184" t="s">
        <v>31</v>
      </c>
      <c r="I88" s="225">
        <v>31214295</v>
      </c>
      <c r="J88" s="199">
        <v>0</v>
      </c>
      <c r="K88" s="199">
        <v>0</v>
      </c>
      <c r="L88" s="199">
        <v>0</v>
      </c>
      <c r="M88" s="191" t="s">
        <v>5250</v>
      </c>
      <c r="N88" s="192" t="s">
        <v>1127</v>
      </c>
      <c r="O88" t="s">
        <v>1128</v>
      </c>
      <c r="P88" s="188">
        <v>44573</v>
      </c>
      <c r="Q88" s="189">
        <v>44573</v>
      </c>
      <c r="R88" s="188">
        <v>44773</v>
      </c>
      <c r="S88" s="199">
        <f t="shared" si="1"/>
        <v>19480176</v>
      </c>
      <c r="T88" s="225">
        <v>11734119</v>
      </c>
      <c r="U88" s="184">
        <v>12545871</v>
      </c>
      <c r="V88" s="192" t="s">
        <v>866</v>
      </c>
      <c r="W88"/>
      <c r="X88"/>
      <c r="Y88" s="1"/>
    </row>
    <row r="89" spans="1:25">
      <c r="A89" s="182">
        <v>891780111</v>
      </c>
      <c r="B89" s="183" t="s">
        <v>25</v>
      </c>
      <c r="C89" s="184" t="s">
        <v>847</v>
      </c>
      <c r="D89" s="183" t="s">
        <v>27</v>
      </c>
      <c r="E89" s="185" t="s">
        <v>1129</v>
      </c>
      <c r="F89" s="183" t="s">
        <v>29</v>
      </c>
      <c r="G89" s="184" t="s">
        <v>849</v>
      </c>
      <c r="H89" s="184" t="s">
        <v>31</v>
      </c>
      <c r="I89" s="225">
        <v>13166459</v>
      </c>
      <c r="J89" s="199">
        <v>0</v>
      </c>
      <c r="K89" s="199">
        <v>0</v>
      </c>
      <c r="L89" s="199">
        <v>0</v>
      </c>
      <c r="M89" s="191" t="s">
        <v>5251</v>
      </c>
      <c r="N89" s="192" t="s">
        <v>1130</v>
      </c>
      <c r="O89" t="s">
        <v>1131</v>
      </c>
      <c r="P89" s="188">
        <v>44573</v>
      </c>
      <c r="Q89" s="189">
        <v>44573</v>
      </c>
      <c r="R89" s="188">
        <v>44773</v>
      </c>
      <c r="S89" s="199">
        <f t="shared" si="1"/>
        <v>8210994</v>
      </c>
      <c r="T89" s="225">
        <v>4955465</v>
      </c>
      <c r="U89" s="184">
        <v>12545871</v>
      </c>
      <c r="V89" s="192" t="s">
        <v>866</v>
      </c>
      <c r="W89"/>
      <c r="X89"/>
      <c r="Y89" s="1"/>
    </row>
    <row r="90" spans="1:25">
      <c r="A90" s="182">
        <v>891780111</v>
      </c>
      <c r="B90" s="183" t="s">
        <v>25</v>
      </c>
      <c r="C90" s="184" t="s">
        <v>847</v>
      </c>
      <c r="D90" s="183" t="s">
        <v>27</v>
      </c>
      <c r="E90" s="185" t="s">
        <v>1132</v>
      </c>
      <c r="F90" s="183" t="s">
        <v>29</v>
      </c>
      <c r="G90" s="184" t="s">
        <v>849</v>
      </c>
      <c r="H90" s="184" t="s">
        <v>31</v>
      </c>
      <c r="I90" s="225">
        <v>23809000</v>
      </c>
      <c r="J90" s="199">
        <v>0</v>
      </c>
      <c r="K90" s="199">
        <v>0</v>
      </c>
      <c r="L90" s="199">
        <v>0</v>
      </c>
      <c r="M90" s="191" t="s">
        <v>5252</v>
      </c>
      <c r="N90" s="192" t="s">
        <v>1133</v>
      </c>
      <c r="O90" t="s">
        <v>1134</v>
      </c>
      <c r="P90" s="188">
        <v>44573</v>
      </c>
      <c r="Q90" s="189">
        <v>44573</v>
      </c>
      <c r="R90" s="188">
        <v>44773</v>
      </c>
      <c r="S90" s="199">
        <f t="shared" si="1"/>
        <v>14848000</v>
      </c>
      <c r="T90" s="225">
        <v>8961000</v>
      </c>
      <c r="U90" s="184">
        <v>12545871</v>
      </c>
      <c r="V90" s="192" t="s">
        <v>866</v>
      </c>
      <c r="W90"/>
      <c r="X90"/>
      <c r="Y90" s="1"/>
    </row>
    <row r="91" spans="1:25">
      <c r="A91" s="182">
        <v>891780111</v>
      </c>
      <c r="B91" s="183" t="s">
        <v>25</v>
      </c>
      <c r="C91" s="184" t="s">
        <v>847</v>
      </c>
      <c r="D91" s="183" t="s">
        <v>27</v>
      </c>
      <c r="E91" s="185" t="s">
        <v>1135</v>
      </c>
      <c r="F91" s="183" t="s">
        <v>29</v>
      </c>
      <c r="G91" s="184" t="s">
        <v>849</v>
      </c>
      <c r="H91" s="184" t="s">
        <v>31</v>
      </c>
      <c r="I91" s="225">
        <v>20388644</v>
      </c>
      <c r="J91" s="199">
        <v>0</v>
      </c>
      <c r="K91" s="199">
        <v>0</v>
      </c>
      <c r="L91" s="199">
        <v>0</v>
      </c>
      <c r="M91" s="191" t="s">
        <v>5253</v>
      </c>
      <c r="N91" s="192" t="s">
        <v>1136</v>
      </c>
      <c r="O91" t="s">
        <v>1137</v>
      </c>
      <c r="P91" s="188">
        <v>44573</v>
      </c>
      <c r="Q91" s="189">
        <v>44573</v>
      </c>
      <c r="R91" s="188">
        <v>44773</v>
      </c>
      <c r="S91" s="199">
        <f t="shared" si="1"/>
        <v>11650652</v>
      </c>
      <c r="T91" s="225">
        <v>8737992</v>
      </c>
      <c r="U91" s="184">
        <v>12545871</v>
      </c>
      <c r="V91" s="192" t="s">
        <v>866</v>
      </c>
      <c r="W91"/>
      <c r="X91"/>
      <c r="Y91" s="1"/>
    </row>
    <row r="92" spans="1:25">
      <c r="A92" s="182">
        <v>891780111</v>
      </c>
      <c r="B92" s="183" t="s">
        <v>25</v>
      </c>
      <c r="C92" s="184" t="s">
        <v>847</v>
      </c>
      <c r="D92" s="183" t="s">
        <v>27</v>
      </c>
      <c r="E92" s="185" t="s">
        <v>1138</v>
      </c>
      <c r="F92" s="183" t="s">
        <v>29</v>
      </c>
      <c r="G92" s="184" t="s">
        <v>849</v>
      </c>
      <c r="H92" s="184" t="s">
        <v>31</v>
      </c>
      <c r="I92" s="225">
        <v>22436119</v>
      </c>
      <c r="J92" s="199">
        <v>0</v>
      </c>
      <c r="K92" s="199">
        <v>0</v>
      </c>
      <c r="L92" s="199">
        <v>0</v>
      </c>
      <c r="M92" s="191" t="s">
        <v>5254</v>
      </c>
      <c r="N92" s="192" t="s">
        <v>1139</v>
      </c>
      <c r="O92" t="s">
        <v>1140</v>
      </c>
      <c r="P92" s="188">
        <v>44573</v>
      </c>
      <c r="Q92" s="189">
        <v>44573</v>
      </c>
      <c r="R92" s="188">
        <v>44773</v>
      </c>
      <c r="S92" s="199">
        <f t="shared" si="1"/>
        <v>14001904</v>
      </c>
      <c r="T92" s="225">
        <v>8434215</v>
      </c>
      <c r="U92" s="184">
        <v>12545871</v>
      </c>
      <c r="V92" s="192" t="s">
        <v>866</v>
      </c>
      <c r="W92"/>
      <c r="X92"/>
      <c r="Y92" s="1"/>
    </row>
    <row r="93" spans="1:25">
      <c r="A93" s="182">
        <v>891780111</v>
      </c>
      <c r="B93" s="183" t="s">
        <v>25</v>
      </c>
      <c r="C93" s="184" t="s">
        <v>847</v>
      </c>
      <c r="D93" s="183" t="s">
        <v>27</v>
      </c>
      <c r="E93" s="185" t="s">
        <v>1141</v>
      </c>
      <c r="F93" s="183" t="s">
        <v>29</v>
      </c>
      <c r="G93" s="184" t="s">
        <v>849</v>
      </c>
      <c r="H93" s="184" t="s">
        <v>31</v>
      </c>
      <c r="I93" s="225">
        <v>24630000</v>
      </c>
      <c r="J93" s="199">
        <v>0</v>
      </c>
      <c r="K93" s="199">
        <v>0</v>
      </c>
      <c r="L93" s="199">
        <v>0</v>
      </c>
      <c r="M93" s="191" t="s">
        <v>5255</v>
      </c>
      <c r="N93" s="192" t="s">
        <v>1142</v>
      </c>
      <c r="O93" t="s">
        <v>1143</v>
      </c>
      <c r="P93" s="188">
        <v>44573</v>
      </c>
      <c r="Q93" s="189">
        <v>44573</v>
      </c>
      <c r="R93" s="188">
        <v>44773</v>
      </c>
      <c r="S93" s="199">
        <f t="shared" si="1"/>
        <v>14074284</v>
      </c>
      <c r="T93" s="225">
        <v>10555716</v>
      </c>
      <c r="U93" s="184">
        <v>12545871</v>
      </c>
      <c r="V93" s="192" t="s">
        <v>866</v>
      </c>
      <c r="W93"/>
      <c r="X93"/>
      <c r="Y93" s="1"/>
    </row>
    <row r="94" spans="1:25">
      <c r="A94" s="182">
        <v>891780111</v>
      </c>
      <c r="B94" s="183" t="s">
        <v>25</v>
      </c>
      <c r="C94" s="184" t="s">
        <v>847</v>
      </c>
      <c r="D94" s="183" t="s">
        <v>27</v>
      </c>
      <c r="E94" s="185" t="s">
        <v>1144</v>
      </c>
      <c r="F94" s="183" t="s">
        <v>29</v>
      </c>
      <c r="G94" s="184" t="s">
        <v>849</v>
      </c>
      <c r="H94" s="184" t="s">
        <v>31</v>
      </c>
      <c r="I94" s="225">
        <v>13166459</v>
      </c>
      <c r="J94" s="199">
        <v>0</v>
      </c>
      <c r="K94" s="199">
        <v>0</v>
      </c>
      <c r="L94" s="199">
        <v>0</v>
      </c>
      <c r="M94" s="191" t="s">
        <v>5256</v>
      </c>
      <c r="N94" s="192" t="s">
        <v>1145</v>
      </c>
      <c r="O94" t="s">
        <v>1146</v>
      </c>
      <c r="P94" s="188">
        <v>44573</v>
      </c>
      <c r="Q94" s="189">
        <v>44573</v>
      </c>
      <c r="R94" s="188">
        <v>44773</v>
      </c>
      <c r="S94" s="199">
        <f t="shared" si="1"/>
        <v>8210994</v>
      </c>
      <c r="T94" s="225">
        <v>4955465</v>
      </c>
      <c r="U94" s="184">
        <v>12545871</v>
      </c>
      <c r="V94" s="192" t="s">
        <v>866</v>
      </c>
      <c r="W94"/>
      <c r="X94"/>
      <c r="Y94" s="1"/>
    </row>
    <row r="95" spans="1:25">
      <c r="A95" s="182">
        <v>891780111</v>
      </c>
      <c r="B95" s="183" t="s">
        <v>25</v>
      </c>
      <c r="C95" s="184" t="s">
        <v>847</v>
      </c>
      <c r="D95" s="183" t="s">
        <v>27</v>
      </c>
      <c r="E95" s="185" t="s">
        <v>1147</v>
      </c>
      <c r="F95" s="183" t="s">
        <v>29</v>
      </c>
      <c r="G95" s="184" t="s">
        <v>849</v>
      </c>
      <c r="H95" s="184" t="s">
        <v>31</v>
      </c>
      <c r="I95" s="225">
        <v>13166459</v>
      </c>
      <c r="J95" s="199">
        <v>0</v>
      </c>
      <c r="K95" s="199">
        <v>0</v>
      </c>
      <c r="L95" s="199">
        <v>0</v>
      </c>
      <c r="M95" s="191" t="s">
        <v>5257</v>
      </c>
      <c r="N95" s="192" t="s">
        <v>1148</v>
      </c>
      <c r="O95" t="s">
        <v>1149</v>
      </c>
      <c r="P95" s="188">
        <v>44573</v>
      </c>
      <c r="Q95" s="189">
        <v>44573</v>
      </c>
      <c r="R95" s="188">
        <v>44773</v>
      </c>
      <c r="S95" s="199">
        <f t="shared" si="1"/>
        <v>8210994</v>
      </c>
      <c r="T95" s="225">
        <v>4955465</v>
      </c>
      <c r="U95" s="184">
        <v>12545871</v>
      </c>
      <c r="V95" s="192" t="s">
        <v>866</v>
      </c>
      <c r="W95"/>
      <c r="X95"/>
      <c r="Y95" s="1"/>
    </row>
    <row r="96" spans="1:25">
      <c r="A96" s="182">
        <v>891780111</v>
      </c>
      <c r="B96" s="183" t="s">
        <v>25</v>
      </c>
      <c r="C96" s="184" t="s">
        <v>847</v>
      </c>
      <c r="D96" s="183" t="s">
        <v>27</v>
      </c>
      <c r="E96" s="185" t="s">
        <v>1150</v>
      </c>
      <c r="F96" s="183" t="s">
        <v>29</v>
      </c>
      <c r="G96" s="184" t="s">
        <v>849</v>
      </c>
      <c r="H96" s="184" t="s">
        <v>31</v>
      </c>
      <c r="I96" s="225">
        <v>13166459</v>
      </c>
      <c r="J96" s="199">
        <v>0</v>
      </c>
      <c r="K96" s="199">
        <v>0</v>
      </c>
      <c r="L96" s="199">
        <v>0</v>
      </c>
      <c r="M96" s="191" t="s">
        <v>5258</v>
      </c>
      <c r="N96" s="192" t="s">
        <v>1151</v>
      </c>
      <c r="O96" t="s">
        <v>1152</v>
      </c>
      <c r="P96" s="188">
        <v>44573</v>
      </c>
      <c r="Q96" s="189">
        <v>44573</v>
      </c>
      <c r="R96" s="188">
        <v>44773</v>
      </c>
      <c r="S96" s="199">
        <f t="shared" si="1"/>
        <v>8210994</v>
      </c>
      <c r="T96" s="225">
        <v>4955465</v>
      </c>
      <c r="U96" s="184">
        <v>12545871</v>
      </c>
      <c r="V96" s="192" t="s">
        <v>866</v>
      </c>
      <c r="W96"/>
      <c r="X96"/>
      <c r="Y96" s="1"/>
    </row>
    <row r="97" spans="1:25">
      <c r="A97" s="182">
        <v>891780111</v>
      </c>
      <c r="B97" s="183" t="s">
        <v>25</v>
      </c>
      <c r="C97" s="184" t="s">
        <v>847</v>
      </c>
      <c r="D97" s="183" t="s">
        <v>27</v>
      </c>
      <c r="E97" s="185" t="s">
        <v>1153</v>
      </c>
      <c r="F97" s="183" t="s">
        <v>29</v>
      </c>
      <c r="G97" s="184" t="s">
        <v>849</v>
      </c>
      <c r="H97" s="184" t="s">
        <v>31</v>
      </c>
      <c r="I97" s="225">
        <v>27172850</v>
      </c>
      <c r="J97" s="199">
        <v>0</v>
      </c>
      <c r="K97" s="199">
        <v>0</v>
      </c>
      <c r="L97" s="199">
        <v>0</v>
      </c>
      <c r="M97" s="191" t="s">
        <v>5259</v>
      </c>
      <c r="N97" s="192" t="s">
        <v>1154</v>
      </c>
      <c r="O97" t="s">
        <v>1155</v>
      </c>
      <c r="P97" s="188">
        <v>44573</v>
      </c>
      <c r="Q97" s="189">
        <v>44573</v>
      </c>
      <c r="R97" s="188">
        <v>44773</v>
      </c>
      <c r="S97" s="199">
        <f t="shared" si="1"/>
        <v>15527344</v>
      </c>
      <c r="T97" s="225">
        <v>11645506</v>
      </c>
      <c r="U97" s="184">
        <v>12545871</v>
      </c>
      <c r="V97" s="192" t="s">
        <v>866</v>
      </c>
      <c r="W97"/>
      <c r="X97"/>
      <c r="Y97" s="1"/>
    </row>
    <row r="98" spans="1:25">
      <c r="A98" s="182">
        <v>891780111</v>
      </c>
      <c r="B98" s="183" t="s">
        <v>25</v>
      </c>
      <c r="C98" s="184" t="s">
        <v>847</v>
      </c>
      <c r="D98" s="183" t="s">
        <v>27</v>
      </c>
      <c r="E98" s="185" t="s">
        <v>1156</v>
      </c>
      <c r="F98" s="183" t="s">
        <v>29</v>
      </c>
      <c r="G98" s="184" t="s">
        <v>849</v>
      </c>
      <c r="H98" s="184" t="s">
        <v>31</v>
      </c>
      <c r="I98" s="225">
        <v>26472119</v>
      </c>
      <c r="J98" s="199">
        <v>0</v>
      </c>
      <c r="K98" s="199">
        <v>0</v>
      </c>
      <c r="L98" s="199">
        <v>0</v>
      </c>
      <c r="M98" s="191" t="s">
        <v>5260</v>
      </c>
      <c r="N98" s="192" t="s">
        <v>1157</v>
      </c>
      <c r="O98" t="s">
        <v>1158</v>
      </c>
      <c r="P98" s="188">
        <v>44573</v>
      </c>
      <c r="Q98" s="189">
        <v>44573</v>
      </c>
      <c r="R98" s="188">
        <v>44773</v>
      </c>
      <c r="S98" s="199">
        <f t="shared" si="1"/>
        <v>16508799</v>
      </c>
      <c r="T98" s="225">
        <v>9963320</v>
      </c>
      <c r="U98" s="184">
        <v>12545871</v>
      </c>
      <c r="V98" s="192" t="s">
        <v>866</v>
      </c>
      <c r="W98"/>
      <c r="X98"/>
      <c r="Y98" s="1"/>
    </row>
    <row r="99" spans="1:25">
      <c r="A99" s="182">
        <v>891780111</v>
      </c>
      <c r="B99" s="183" t="s">
        <v>25</v>
      </c>
      <c r="C99" s="184" t="s">
        <v>847</v>
      </c>
      <c r="D99" s="183" t="s">
        <v>27</v>
      </c>
      <c r="E99" s="185" t="s">
        <v>1159</v>
      </c>
      <c r="F99" s="183" t="s">
        <v>29</v>
      </c>
      <c r="G99" s="184" t="s">
        <v>849</v>
      </c>
      <c r="H99" s="184" t="s">
        <v>31</v>
      </c>
      <c r="I99" s="225">
        <v>13166459</v>
      </c>
      <c r="J99" s="199">
        <v>0</v>
      </c>
      <c r="K99" s="199">
        <v>0</v>
      </c>
      <c r="L99" s="199">
        <v>0</v>
      </c>
      <c r="M99" s="191" t="s">
        <v>5261</v>
      </c>
      <c r="N99" s="192" t="s">
        <v>1160</v>
      </c>
      <c r="O99" t="s">
        <v>1161</v>
      </c>
      <c r="P99" s="188">
        <v>44573</v>
      </c>
      <c r="Q99" s="189">
        <v>44573</v>
      </c>
      <c r="R99" s="188">
        <v>44773</v>
      </c>
      <c r="S99" s="199">
        <f t="shared" si="1"/>
        <v>8210994</v>
      </c>
      <c r="T99" s="225">
        <v>4955465</v>
      </c>
      <c r="U99" s="184">
        <v>12545871</v>
      </c>
      <c r="V99" s="192" t="s">
        <v>866</v>
      </c>
      <c r="W99"/>
      <c r="X99"/>
      <c r="Y99" s="1"/>
    </row>
    <row r="100" spans="1:25">
      <c r="A100" s="182">
        <v>891780111</v>
      </c>
      <c r="B100" s="183" t="s">
        <v>25</v>
      </c>
      <c r="C100" s="184" t="s">
        <v>847</v>
      </c>
      <c r="D100" s="183" t="s">
        <v>27</v>
      </c>
      <c r="E100" s="185" t="s">
        <v>1162</v>
      </c>
      <c r="F100" s="183" t="s">
        <v>29</v>
      </c>
      <c r="G100" s="184" t="s">
        <v>849</v>
      </c>
      <c r="H100" s="184" t="s">
        <v>31</v>
      </c>
      <c r="I100" s="225">
        <v>11849813</v>
      </c>
      <c r="J100" s="199">
        <v>0</v>
      </c>
      <c r="K100" s="199">
        <v>0</v>
      </c>
      <c r="L100" s="199">
        <v>0</v>
      </c>
      <c r="M100" s="191" t="s">
        <v>5262</v>
      </c>
      <c r="N100" s="192" t="s">
        <v>1163</v>
      </c>
      <c r="O100" t="s">
        <v>1164</v>
      </c>
      <c r="P100" s="188">
        <v>44573</v>
      </c>
      <c r="Q100" s="189">
        <v>44573</v>
      </c>
      <c r="R100" s="188">
        <v>44773</v>
      </c>
      <c r="S100" s="199">
        <f t="shared" si="1"/>
        <v>7389895</v>
      </c>
      <c r="T100" s="225">
        <v>4459918</v>
      </c>
      <c r="U100" s="184">
        <v>12545871</v>
      </c>
      <c r="V100" s="192" t="s">
        <v>866</v>
      </c>
      <c r="W100"/>
      <c r="X100"/>
      <c r="Y100" s="1"/>
    </row>
    <row r="101" spans="1:25">
      <c r="A101" s="182">
        <v>891780111</v>
      </c>
      <c r="B101" s="183" t="s">
        <v>25</v>
      </c>
      <c r="C101" s="184" t="s">
        <v>847</v>
      </c>
      <c r="D101" s="183" t="s">
        <v>27</v>
      </c>
      <c r="E101" s="185" t="s">
        <v>1165</v>
      </c>
      <c r="F101" s="183" t="s">
        <v>29</v>
      </c>
      <c r="G101" s="184" t="s">
        <v>849</v>
      </c>
      <c r="H101" s="184" t="s">
        <v>31</v>
      </c>
      <c r="I101" s="225">
        <v>13166459</v>
      </c>
      <c r="J101" s="199">
        <v>0</v>
      </c>
      <c r="K101" s="199">
        <v>0</v>
      </c>
      <c r="L101" s="199">
        <v>0</v>
      </c>
      <c r="M101" s="191" t="s">
        <v>5263</v>
      </c>
      <c r="N101" s="192" t="s">
        <v>1166</v>
      </c>
      <c r="O101" t="s">
        <v>1167</v>
      </c>
      <c r="P101" s="188">
        <v>44573</v>
      </c>
      <c r="Q101" s="189">
        <v>44573</v>
      </c>
      <c r="R101" s="188">
        <v>44773</v>
      </c>
      <c r="S101" s="199">
        <f t="shared" si="1"/>
        <v>8210994</v>
      </c>
      <c r="T101" s="225">
        <v>4955465</v>
      </c>
      <c r="U101" s="184">
        <v>12545871</v>
      </c>
      <c r="V101" s="192" t="s">
        <v>866</v>
      </c>
      <c r="W101"/>
      <c r="X101"/>
      <c r="Y101" s="1"/>
    </row>
    <row r="102" spans="1:25">
      <c r="A102" s="182">
        <v>891780111</v>
      </c>
      <c r="B102" s="183" t="s">
        <v>25</v>
      </c>
      <c r="C102" s="184" t="s">
        <v>847</v>
      </c>
      <c r="D102" s="183" t="s">
        <v>27</v>
      </c>
      <c r="E102" s="185" t="s">
        <v>1168</v>
      </c>
      <c r="F102" s="183" t="s">
        <v>29</v>
      </c>
      <c r="G102" s="184" t="s">
        <v>849</v>
      </c>
      <c r="H102" s="184" t="s">
        <v>31</v>
      </c>
      <c r="I102" s="225">
        <v>14287903</v>
      </c>
      <c r="J102" s="199">
        <v>0</v>
      </c>
      <c r="K102" s="199">
        <v>0</v>
      </c>
      <c r="L102" s="199">
        <v>0</v>
      </c>
      <c r="M102" s="191" t="s">
        <v>5264</v>
      </c>
      <c r="N102" s="192" t="s">
        <v>1169</v>
      </c>
      <c r="O102" t="s">
        <v>1170</v>
      </c>
      <c r="P102" s="188">
        <v>44573</v>
      </c>
      <c r="Q102" s="189">
        <v>44573</v>
      </c>
      <c r="R102" s="188">
        <v>44773</v>
      </c>
      <c r="S102" s="199">
        <f t="shared" si="1"/>
        <v>8923300</v>
      </c>
      <c r="T102" s="225">
        <v>5364603</v>
      </c>
      <c r="U102" s="184">
        <v>12545871</v>
      </c>
      <c r="V102" s="192" t="s">
        <v>866</v>
      </c>
      <c r="W102"/>
      <c r="X102"/>
      <c r="Y102" s="1"/>
    </row>
    <row r="103" spans="1:25">
      <c r="A103" s="182">
        <v>891780111</v>
      </c>
      <c r="B103" s="183" t="s">
        <v>25</v>
      </c>
      <c r="C103" s="184" t="s">
        <v>847</v>
      </c>
      <c r="D103" s="183" t="s">
        <v>27</v>
      </c>
      <c r="E103" s="185" t="s">
        <v>1171</v>
      </c>
      <c r="F103" s="183" t="s">
        <v>29</v>
      </c>
      <c r="G103" s="184" t="s">
        <v>849</v>
      </c>
      <c r="H103" s="184" t="s">
        <v>31</v>
      </c>
      <c r="I103" s="225">
        <v>3223457</v>
      </c>
      <c r="J103" s="199">
        <v>0</v>
      </c>
      <c r="K103" s="199">
        <v>0</v>
      </c>
      <c r="L103" s="199">
        <v>0</v>
      </c>
      <c r="M103" s="191" t="s">
        <v>5265</v>
      </c>
      <c r="N103" s="192" t="s">
        <v>1172</v>
      </c>
      <c r="O103" t="s">
        <v>1173</v>
      </c>
      <c r="P103" s="188">
        <v>44573</v>
      </c>
      <c r="Q103" s="189">
        <v>44573</v>
      </c>
      <c r="R103" s="188">
        <v>44773</v>
      </c>
      <c r="S103" s="199">
        <v>3223457</v>
      </c>
      <c r="T103" s="225">
        <v>0</v>
      </c>
      <c r="U103" s="184">
        <v>12545871</v>
      </c>
      <c r="V103" s="192" t="s">
        <v>866</v>
      </c>
      <c r="W103"/>
      <c r="X103"/>
      <c r="Y103" s="1"/>
    </row>
    <row r="104" spans="1:25">
      <c r="A104" s="182">
        <v>891780111</v>
      </c>
      <c r="B104" s="183" t="s">
        <v>25</v>
      </c>
      <c r="C104" s="184" t="s">
        <v>847</v>
      </c>
      <c r="D104" s="183" t="s">
        <v>27</v>
      </c>
      <c r="E104" s="185" t="s">
        <v>1174</v>
      </c>
      <c r="F104" s="183" t="s">
        <v>29</v>
      </c>
      <c r="G104" s="184" t="s">
        <v>849</v>
      </c>
      <c r="H104" s="184" t="s">
        <v>31</v>
      </c>
      <c r="I104" s="225">
        <v>32220946</v>
      </c>
      <c r="J104" s="199">
        <v>0</v>
      </c>
      <c r="K104" s="199">
        <v>0</v>
      </c>
      <c r="L104" s="199">
        <v>0</v>
      </c>
      <c r="M104" s="191" t="s">
        <v>5266</v>
      </c>
      <c r="N104" s="192" t="s">
        <v>1175</v>
      </c>
      <c r="O104" t="s">
        <v>1176</v>
      </c>
      <c r="P104" s="188">
        <v>44573</v>
      </c>
      <c r="Q104" s="189">
        <v>44573</v>
      </c>
      <c r="R104" s="188">
        <v>44773</v>
      </c>
      <c r="S104" s="199">
        <f t="shared" ref="S104:S116" si="2">I104-T104</f>
        <v>19832398</v>
      </c>
      <c r="T104" s="225">
        <v>12388548</v>
      </c>
      <c r="U104" s="184">
        <v>12545871</v>
      </c>
      <c r="V104" s="192" t="s">
        <v>866</v>
      </c>
      <c r="W104"/>
      <c r="X104"/>
      <c r="Y104" s="1"/>
    </row>
    <row r="105" spans="1:25">
      <c r="A105" s="182">
        <v>891780111</v>
      </c>
      <c r="B105" s="183" t="s">
        <v>25</v>
      </c>
      <c r="C105" s="184" t="s">
        <v>847</v>
      </c>
      <c r="D105" s="183" t="s">
        <v>27</v>
      </c>
      <c r="E105" s="185" t="s">
        <v>1177</v>
      </c>
      <c r="F105" s="183" t="s">
        <v>29</v>
      </c>
      <c r="G105" s="184" t="s">
        <v>849</v>
      </c>
      <c r="H105" s="184" t="s">
        <v>31</v>
      </c>
      <c r="I105" s="225">
        <v>14287903</v>
      </c>
      <c r="J105" s="199">
        <v>0</v>
      </c>
      <c r="K105" s="199">
        <v>0</v>
      </c>
      <c r="L105" s="199">
        <v>0</v>
      </c>
      <c r="M105" s="191" t="s">
        <v>5267</v>
      </c>
      <c r="N105" s="192" t="s">
        <v>1178</v>
      </c>
      <c r="O105" t="s">
        <v>1179</v>
      </c>
      <c r="P105" s="188">
        <v>44573</v>
      </c>
      <c r="Q105" s="189">
        <v>44573</v>
      </c>
      <c r="R105" s="188">
        <v>44773</v>
      </c>
      <c r="S105" s="199">
        <f t="shared" si="2"/>
        <v>8923300</v>
      </c>
      <c r="T105" s="225">
        <v>5364603</v>
      </c>
      <c r="U105" s="184">
        <v>12545871</v>
      </c>
      <c r="V105" s="192" t="s">
        <v>866</v>
      </c>
      <c r="W105"/>
      <c r="X105"/>
      <c r="Y105" s="1"/>
    </row>
    <row r="106" spans="1:25">
      <c r="A106" s="182">
        <v>891780111</v>
      </c>
      <c r="B106" s="183" t="s">
        <v>25</v>
      </c>
      <c r="C106" s="184" t="s">
        <v>847</v>
      </c>
      <c r="D106" s="183" t="s">
        <v>27</v>
      </c>
      <c r="E106" s="185" t="s">
        <v>1180</v>
      </c>
      <c r="F106" s="183" t="s">
        <v>29</v>
      </c>
      <c r="G106" s="184" t="s">
        <v>849</v>
      </c>
      <c r="H106" s="184" t="s">
        <v>31</v>
      </c>
      <c r="I106" s="225">
        <v>11849813</v>
      </c>
      <c r="J106" s="199">
        <v>0</v>
      </c>
      <c r="K106" s="199">
        <v>0</v>
      </c>
      <c r="L106" s="199">
        <v>0</v>
      </c>
      <c r="M106" s="191" t="s">
        <v>5268</v>
      </c>
      <c r="N106" s="192" t="s">
        <v>1181</v>
      </c>
      <c r="O106" t="s">
        <v>1182</v>
      </c>
      <c r="P106" s="188">
        <v>44573</v>
      </c>
      <c r="Q106" s="189">
        <v>44573</v>
      </c>
      <c r="R106" s="188">
        <v>44773</v>
      </c>
      <c r="S106" s="199">
        <f t="shared" si="2"/>
        <v>7389895</v>
      </c>
      <c r="T106" s="225">
        <v>4459918</v>
      </c>
      <c r="U106" s="184">
        <v>12545871</v>
      </c>
      <c r="V106" s="192" t="s">
        <v>866</v>
      </c>
      <c r="W106"/>
      <c r="X106"/>
      <c r="Y106" s="1"/>
    </row>
    <row r="107" spans="1:25">
      <c r="A107" s="182">
        <v>891780111</v>
      </c>
      <c r="B107" s="183" t="s">
        <v>25</v>
      </c>
      <c r="C107" s="184" t="s">
        <v>847</v>
      </c>
      <c r="D107" s="183" t="s">
        <v>27</v>
      </c>
      <c r="E107" s="185" t="s">
        <v>1183</v>
      </c>
      <c r="F107" s="183" t="s">
        <v>29</v>
      </c>
      <c r="G107" s="184" t="s">
        <v>849</v>
      </c>
      <c r="H107" s="184" t="s">
        <v>31</v>
      </c>
      <c r="I107" s="225">
        <v>12941940</v>
      </c>
      <c r="J107" s="199">
        <v>0</v>
      </c>
      <c r="K107" s="199">
        <v>0</v>
      </c>
      <c r="L107" s="199">
        <v>0</v>
      </c>
      <c r="M107" s="191" t="s">
        <v>5269</v>
      </c>
      <c r="N107" s="192" t="s">
        <v>1184</v>
      </c>
      <c r="O107" t="s">
        <v>1185</v>
      </c>
      <c r="P107" s="188">
        <v>44573</v>
      </c>
      <c r="Q107" s="189">
        <v>44573</v>
      </c>
      <c r="R107" s="188">
        <v>44773</v>
      </c>
      <c r="S107" s="199">
        <f t="shared" si="2"/>
        <v>8082698</v>
      </c>
      <c r="T107" s="225">
        <v>4859242</v>
      </c>
      <c r="U107" s="184">
        <v>12545871</v>
      </c>
      <c r="V107" s="192" t="s">
        <v>866</v>
      </c>
      <c r="W107"/>
      <c r="X107"/>
      <c r="Y107" s="1"/>
    </row>
    <row r="108" spans="1:25">
      <c r="A108" s="182">
        <v>891780111</v>
      </c>
      <c r="B108" s="183" t="s">
        <v>25</v>
      </c>
      <c r="C108" s="184" t="s">
        <v>847</v>
      </c>
      <c r="D108" s="183" t="s">
        <v>27</v>
      </c>
      <c r="E108" s="185" t="s">
        <v>1186</v>
      </c>
      <c r="F108" s="183" t="s">
        <v>29</v>
      </c>
      <c r="G108" s="184" t="s">
        <v>849</v>
      </c>
      <c r="H108" s="184" t="s">
        <v>31</v>
      </c>
      <c r="I108" s="225">
        <v>12941940</v>
      </c>
      <c r="J108" s="199">
        <v>0</v>
      </c>
      <c r="K108" s="199">
        <v>0</v>
      </c>
      <c r="L108" s="199">
        <v>0</v>
      </c>
      <c r="M108" s="191" t="s">
        <v>5270</v>
      </c>
      <c r="N108" s="192" t="s">
        <v>1187</v>
      </c>
      <c r="O108" t="s">
        <v>1188</v>
      </c>
      <c r="P108" s="188">
        <v>44573</v>
      </c>
      <c r="Q108" s="189">
        <v>44573</v>
      </c>
      <c r="R108" s="188">
        <v>44773</v>
      </c>
      <c r="S108" s="199">
        <f t="shared" si="2"/>
        <v>8082698</v>
      </c>
      <c r="T108" s="225">
        <v>4859242</v>
      </c>
      <c r="U108" s="184">
        <v>12545871</v>
      </c>
      <c r="V108" s="192" t="s">
        <v>866</v>
      </c>
      <c r="W108"/>
      <c r="X108"/>
      <c r="Y108" s="1"/>
    </row>
    <row r="109" spans="1:25">
      <c r="A109" s="182">
        <v>891780111</v>
      </c>
      <c r="B109" s="183" t="s">
        <v>25</v>
      </c>
      <c r="C109" s="184" t="s">
        <v>847</v>
      </c>
      <c r="D109" s="183" t="s">
        <v>27</v>
      </c>
      <c r="E109" s="185" t="s">
        <v>1189</v>
      </c>
      <c r="F109" s="183" t="s">
        <v>29</v>
      </c>
      <c r="G109" s="184" t="s">
        <v>849</v>
      </c>
      <c r="H109" s="184" t="s">
        <v>31</v>
      </c>
      <c r="I109" s="225">
        <v>13166459</v>
      </c>
      <c r="J109" s="199">
        <v>0</v>
      </c>
      <c r="K109" s="199">
        <v>0</v>
      </c>
      <c r="L109" s="199">
        <v>0</v>
      </c>
      <c r="M109" s="191" t="s">
        <v>5271</v>
      </c>
      <c r="N109" s="192" t="s">
        <v>1190</v>
      </c>
      <c r="O109" t="s">
        <v>1191</v>
      </c>
      <c r="P109" s="188">
        <v>44573</v>
      </c>
      <c r="Q109" s="189">
        <v>44573</v>
      </c>
      <c r="R109" s="188">
        <v>44773</v>
      </c>
      <c r="S109" s="199">
        <f t="shared" si="2"/>
        <v>8210994</v>
      </c>
      <c r="T109" s="225">
        <v>4955465</v>
      </c>
      <c r="U109" s="184">
        <v>12545871</v>
      </c>
      <c r="V109" s="192" t="s">
        <v>866</v>
      </c>
      <c r="W109"/>
      <c r="X109"/>
      <c r="Y109" s="1"/>
    </row>
    <row r="110" spans="1:25">
      <c r="A110" s="182">
        <v>891780111</v>
      </c>
      <c r="B110" s="183" t="s">
        <v>25</v>
      </c>
      <c r="C110" s="184" t="s">
        <v>847</v>
      </c>
      <c r="D110" s="183" t="s">
        <v>27</v>
      </c>
      <c r="E110" s="185" t="s">
        <v>1192</v>
      </c>
      <c r="F110" s="183" t="s">
        <v>29</v>
      </c>
      <c r="G110" s="184" t="s">
        <v>849</v>
      </c>
      <c r="H110" s="184" t="s">
        <v>31</v>
      </c>
      <c r="I110" s="225">
        <v>13166459</v>
      </c>
      <c r="J110" s="199">
        <v>0</v>
      </c>
      <c r="K110" s="199">
        <v>0</v>
      </c>
      <c r="L110" s="199">
        <v>0</v>
      </c>
      <c r="M110" s="191" t="s">
        <v>5272</v>
      </c>
      <c r="N110" s="192" t="s">
        <v>1193</v>
      </c>
      <c r="O110" t="s">
        <v>1194</v>
      </c>
      <c r="P110" s="188">
        <v>44573</v>
      </c>
      <c r="Q110" s="189">
        <v>44573</v>
      </c>
      <c r="R110" s="188">
        <v>44773</v>
      </c>
      <c r="S110" s="199">
        <f t="shared" si="2"/>
        <v>8210994</v>
      </c>
      <c r="T110" s="225">
        <v>4955465</v>
      </c>
      <c r="U110" s="184">
        <v>12545871</v>
      </c>
      <c r="V110" s="192" t="s">
        <v>866</v>
      </c>
      <c r="W110"/>
      <c r="X110"/>
      <c r="Y110" s="1"/>
    </row>
    <row r="111" spans="1:25">
      <c r="A111" s="182">
        <v>891780111</v>
      </c>
      <c r="B111" s="183" t="s">
        <v>25</v>
      </c>
      <c r="C111" s="184" t="s">
        <v>847</v>
      </c>
      <c r="D111" s="183" t="s">
        <v>27</v>
      </c>
      <c r="E111" s="185" t="s">
        <v>1195</v>
      </c>
      <c r="F111" s="183" t="s">
        <v>29</v>
      </c>
      <c r="G111" s="184" t="s">
        <v>849</v>
      </c>
      <c r="H111" s="184" t="s">
        <v>31</v>
      </c>
      <c r="I111" s="225">
        <v>14163968</v>
      </c>
      <c r="J111" s="199">
        <v>0</v>
      </c>
      <c r="K111" s="199">
        <v>0</v>
      </c>
      <c r="L111" s="199">
        <v>0</v>
      </c>
      <c r="M111" s="191" t="s">
        <v>5273</v>
      </c>
      <c r="N111" s="192" t="s">
        <v>1196</v>
      </c>
      <c r="O111" t="s">
        <v>1197</v>
      </c>
      <c r="P111" s="188">
        <v>44573</v>
      </c>
      <c r="Q111" s="189">
        <v>44573</v>
      </c>
      <c r="R111" s="188">
        <v>44773</v>
      </c>
      <c r="S111" s="199">
        <f t="shared" si="2"/>
        <v>8852480</v>
      </c>
      <c r="T111" s="225">
        <v>5311488</v>
      </c>
      <c r="U111" s="184">
        <v>12545871</v>
      </c>
      <c r="V111" s="192" t="s">
        <v>866</v>
      </c>
      <c r="W111"/>
      <c r="X111"/>
      <c r="Y111" s="1"/>
    </row>
    <row r="112" spans="1:25">
      <c r="A112" s="182">
        <v>891780111</v>
      </c>
      <c r="B112" s="183" t="s">
        <v>25</v>
      </c>
      <c r="C112" s="184" t="s">
        <v>847</v>
      </c>
      <c r="D112" s="183" t="s">
        <v>27</v>
      </c>
      <c r="E112" s="185" t="s">
        <v>1198</v>
      </c>
      <c r="F112" s="183" t="s">
        <v>29</v>
      </c>
      <c r="G112" s="184" t="s">
        <v>849</v>
      </c>
      <c r="H112" s="184" t="s">
        <v>31</v>
      </c>
      <c r="I112" s="225">
        <v>14287903</v>
      </c>
      <c r="J112" s="199">
        <v>0</v>
      </c>
      <c r="K112" s="199">
        <v>0</v>
      </c>
      <c r="L112" s="199">
        <v>0</v>
      </c>
      <c r="M112" s="191" t="s">
        <v>5274</v>
      </c>
      <c r="N112" s="192" t="s">
        <v>1199</v>
      </c>
      <c r="O112" t="s">
        <v>1200</v>
      </c>
      <c r="P112" s="188">
        <v>44573</v>
      </c>
      <c r="Q112" s="189">
        <v>44573</v>
      </c>
      <c r="R112" s="188">
        <v>44773</v>
      </c>
      <c r="S112" s="199">
        <f t="shared" si="2"/>
        <v>8923300</v>
      </c>
      <c r="T112" s="225">
        <v>5364603</v>
      </c>
      <c r="U112" s="184">
        <v>12545871</v>
      </c>
      <c r="V112" s="192" t="s">
        <v>866</v>
      </c>
      <c r="W112"/>
      <c r="X112"/>
      <c r="Y112" s="1"/>
    </row>
    <row r="113" spans="1:25">
      <c r="A113" s="182">
        <v>891780111</v>
      </c>
      <c r="B113" s="183" t="s">
        <v>25</v>
      </c>
      <c r="C113" s="184" t="s">
        <v>847</v>
      </c>
      <c r="D113" s="183" t="s">
        <v>27</v>
      </c>
      <c r="E113" s="185" t="s">
        <v>1201</v>
      </c>
      <c r="F113" s="183" t="s">
        <v>29</v>
      </c>
      <c r="G113" s="184" t="s">
        <v>849</v>
      </c>
      <c r="H113" s="184" t="s">
        <v>31</v>
      </c>
      <c r="I113" s="225">
        <v>12941940</v>
      </c>
      <c r="J113" s="199">
        <v>0</v>
      </c>
      <c r="K113" s="199">
        <v>0</v>
      </c>
      <c r="L113" s="199">
        <v>0</v>
      </c>
      <c r="M113" s="191" t="s">
        <v>5275</v>
      </c>
      <c r="N113" s="192" t="s">
        <v>1202</v>
      </c>
      <c r="O113" t="s">
        <v>1203</v>
      </c>
      <c r="P113" s="188">
        <v>44573</v>
      </c>
      <c r="Q113" s="189">
        <v>44573</v>
      </c>
      <c r="R113" s="188">
        <v>44773</v>
      </c>
      <c r="S113" s="199">
        <f t="shared" si="2"/>
        <v>8082698</v>
      </c>
      <c r="T113" s="225">
        <v>4859242</v>
      </c>
      <c r="U113" s="184">
        <v>12545871</v>
      </c>
      <c r="V113" s="192" t="s">
        <v>866</v>
      </c>
      <c r="W113"/>
      <c r="X113"/>
      <c r="Y113" s="1"/>
    </row>
    <row r="114" spans="1:25">
      <c r="A114" s="182">
        <v>891780111</v>
      </c>
      <c r="B114" s="183" t="s">
        <v>25</v>
      </c>
      <c r="C114" s="184" t="s">
        <v>847</v>
      </c>
      <c r="D114" s="183" t="s">
        <v>27</v>
      </c>
      <c r="E114" s="185" t="s">
        <v>1204</v>
      </c>
      <c r="F114" s="183" t="s">
        <v>29</v>
      </c>
      <c r="G114" s="184" t="s">
        <v>849</v>
      </c>
      <c r="H114" s="184" t="s">
        <v>31</v>
      </c>
      <c r="I114" s="225">
        <v>13166459</v>
      </c>
      <c r="J114" s="199">
        <v>0</v>
      </c>
      <c r="K114" s="199">
        <v>0</v>
      </c>
      <c r="L114" s="199">
        <v>0</v>
      </c>
      <c r="M114" s="191" t="s">
        <v>5276</v>
      </c>
      <c r="N114" s="192" t="s">
        <v>1205</v>
      </c>
      <c r="O114" t="s">
        <v>1206</v>
      </c>
      <c r="P114" s="188">
        <v>44573</v>
      </c>
      <c r="Q114" s="189">
        <v>44573</v>
      </c>
      <c r="R114" s="188">
        <v>44773</v>
      </c>
      <c r="S114" s="199">
        <f t="shared" si="2"/>
        <v>8210994</v>
      </c>
      <c r="T114" s="225">
        <v>4955465</v>
      </c>
      <c r="U114" s="184">
        <v>12545871</v>
      </c>
      <c r="V114" s="192" t="s">
        <v>866</v>
      </c>
      <c r="W114"/>
      <c r="X114"/>
      <c r="Y114" s="1"/>
    </row>
    <row r="115" spans="1:25">
      <c r="A115" s="182">
        <v>891780111</v>
      </c>
      <c r="B115" s="183" t="s">
        <v>25</v>
      </c>
      <c r="C115" s="184" t="s">
        <v>847</v>
      </c>
      <c r="D115" s="183" t="s">
        <v>27</v>
      </c>
      <c r="E115" s="185" t="s">
        <v>1207</v>
      </c>
      <c r="F115" s="183" t="s">
        <v>29</v>
      </c>
      <c r="G115" s="184" t="s">
        <v>849</v>
      </c>
      <c r="H115" s="184" t="s">
        <v>31</v>
      </c>
      <c r="I115" s="225">
        <v>14163968</v>
      </c>
      <c r="J115" s="199">
        <v>0</v>
      </c>
      <c r="K115" s="199">
        <v>0</v>
      </c>
      <c r="L115" s="199">
        <v>0</v>
      </c>
      <c r="M115" s="191" t="s">
        <v>5277</v>
      </c>
      <c r="N115" s="192" t="s">
        <v>1208</v>
      </c>
      <c r="O115" t="s">
        <v>1209</v>
      </c>
      <c r="P115" s="188">
        <v>44573</v>
      </c>
      <c r="Q115" s="189">
        <v>44573</v>
      </c>
      <c r="R115" s="188">
        <v>44773</v>
      </c>
      <c r="S115" s="199">
        <f t="shared" si="2"/>
        <v>8852480</v>
      </c>
      <c r="T115" s="225">
        <v>5311488</v>
      </c>
      <c r="U115" s="184">
        <v>12545871</v>
      </c>
      <c r="V115" s="192" t="s">
        <v>866</v>
      </c>
      <c r="W115"/>
      <c r="X115"/>
      <c r="Y115" s="1"/>
    </row>
    <row r="116" spans="1:25">
      <c r="A116" s="182">
        <v>891780111</v>
      </c>
      <c r="B116" s="183" t="s">
        <v>25</v>
      </c>
      <c r="C116" s="184" t="s">
        <v>847</v>
      </c>
      <c r="D116" s="183" t="s">
        <v>27</v>
      </c>
      <c r="E116" s="185" t="s">
        <v>1210</v>
      </c>
      <c r="F116" s="183" t="s">
        <v>29</v>
      </c>
      <c r="G116" s="184" t="s">
        <v>849</v>
      </c>
      <c r="H116" s="184" t="s">
        <v>31</v>
      </c>
      <c r="I116" s="225">
        <v>15854199</v>
      </c>
      <c r="J116" s="199">
        <v>0</v>
      </c>
      <c r="K116" s="199">
        <v>0</v>
      </c>
      <c r="L116" s="199">
        <v>0</v>
      </c>
      <c r="M116" s="191" t="s">
        <v>5278</v>
      </c>
      <c r="N116" s="192" t="s">
        <v>1211</v>
      </c>
      <c r="O116" t="s">
        <v>1212</v>
      </c>
      <c r="P116" s="188">
        <v>44573</v>
      </c>
      <c r="Q116" s="189">
        <v>44573</v>
      </c>
      <c r="R116" s="188">
        <v>44773</v>
      </c>
      <c r="S116" s="199">
        <f t="shared" si="2"/>
        <v>9746846</v>
      </c>
      <c r="T116" s="225">
        <v>6107353</v>
      </c>
      <c r="U116" s="184">
        <v>12545871</v>
      </c>
      <c r="V116" s="192" t="s">
        <v>866</v>
      </c>
      <c r="W116"/>
      <c r="X116"/>
      <c r="Y116" s="1"/>
    </row>
    <row r="117" spans="1:25">
      <c r="A117" s="182">
        <v>891780111</v>
      </c>
      <c r="B117" s="183" t="s">
        <v>25</v>
      </c>
      <c r="C117" s="184" t="s">
        <v>847</v>
      </c>
      <c r="D117" s="183" t="s">
        <v>27</v>
      </c>
      <c r="E117" s="185" t="s">
        <v>1213</v>
      </c>
      <c r="F117" s="183" t="s">
        <v>29</v>
      </c>
      <c r="G117" s="184" t="s">
        <v>849</v>
      </c>
      <c r="H117" s="184" t="s">
        <v>31</v>
      </c>
      <c r="I117" s="225">
        <v>3558697</v>
      </c>
      <c r="J117" s="199">
        <v>0</v>
      </c>
      <c r="K117" s="199">
        <v>0</v>
      </c>
      <c r="L117" s="199">
        <v>0</v>
      </c>
      <c r="M117" s="191" t="s">
        <v>5279</v>
      </c>
      <c r="N117" s="192" t="s">
        <v>1214</v>
      </c>
      <c r="O117" t="s">
        <v>1215</v>
      </c>
      <c r="P117" s="188">
        <v>44573</v>
      </c>
      <c r="Q117" s="189">
        <v>44573</v>
      </c>
      <c r="R117" s="188">
        <v>44773</v>
      </c>
      <c r="S117" s="199">
        <v>3558697</v>
      </c>
      <c r="T117" s="225">
        <v>0</v>
      </c>
      <c r="U117" s="184">
        <v>12545871</v>
      </c>
      <c r="V117" s="192" t="s">
        <v>866</v>
      </c>
      <c r="W117"/>
      <c r="X117"/>
      <c r="Y117" s="1"/>
    </row>
    <row r="118" spans="1:25">
      <c r="A118" s="182">
        <v>891780111</v>
      </c>
      <c r="B118" s="183" t="s">
        <v>25</v>
      </c>
      <c r="C118" s="184" t="s">
        <v>847</v>
      </c>
      <c r="D118" s="183" t="s">
        <v>27</v>
      </c>
      <c r="E118" s="185" t="s">
        <v>1216</v>
      </c>
      <c r="F118" s="183" t="s">
        <v>29</v>
      </c>
      <c r="G118" s="184" t="s">
        <v>849</v>
      </c>
      <c r="H118" s="184" t="s">
        <v>31</v>
      </c>
      <c r="I118" s="225">
        <v>14163968</v>
      </c>
      <c r="J118" s="199">
        <v>0</v>
      </c>
      <c r="K118" s="199">
        <v>0</v>
      </c>
      <c r="L118" s="199">
        <v>0</v>
      </c>
      <c r="M118" s="191" t="s">
        <v>5280</v>
      </c>
      <c r="N118" s="192" t="s">
        <v>1217</v>
      </c>
      <c r="O118" t="s">
        <v>1218</v>
      </c>
      <c r="P118" s="188">
        <v>44573</v>
      </c>
      <c r="Q118" s="189">
        <v>44573</v>
      </c>
      <c r="R118" s="188">
        <v>44773</v>
      </c>
      <c r="S118" s="199">
        <f t="shared" ref="S118:S129" si="3">I118-T118</f>
        <v>8852480</v>
      </c>
      <c r="T118" s="225">
        <v>5311488</v>
      </c>
      <c r="U118" s="184">
        <v>12545871</v>
      </c>
      <c r="V118" s="192" t="s">
        <v>866</v>
      </c>
      <c r="W118"/>
      <c r="X118"/>
      <c r="Y118" s="1"/>
    </row>
    <row r="119" spans="1:25">
      <c r="A119" s="182">
        <v>891780111</v>
      </c>
      <c r="B119" s="183" t="s">
        <v>25</v>
      </c>
      <c r="C119" s="184" t="s">
        <v>847</v>
      </c>
      <c r="D119" s="183" t="s">
        <v>27</v>
      </c>
      <c r="E119" s="185" t="s">
        <v>1219</v>
      </c>
      <c r="F119" s="183" t="s">
        <v>29</v>
      </c>
      <c r="G119" s="184" t="s">
        <v>849</v>
      </c>
      <c r="H119" s="184" t="s">
        <v>31</v>
      </c>
      <c r="I119" s="225">
        <v>16151424</v>
      </c>
      <c r="J119" s="199">
        <v>0</v>
      </c>
      <c r="K119" s="199">
        <v>0</v>
      </c>
      <c r="L119" s="199">
        <v>0</v>
      </c>
      <c r="M119" s="191" t="s">
        <v>5281</v>
      </c>
      <c r="N119" s="192" t="s">
        <v>1220</v>
      </c>
      <c r="O119" t="s">
        <v>1221</v>
      </c>
      <c r="P119" s="188">
        <v>44573</v>
      </c>
      <c r="Q119" s="189">
        <v>44573</v>
      </c>
      <c r="R119" s="188">
        <v>44773</v>
      </c>
      <c r="S119" s="199">
        <f t="shared" si="3"/>
        <v>10094640</v>
      </c>
      <c r="T119" s="225">
        <v>6056784</v>
      </c>
      <c r="U119" s="184">
        <v>12545871</v>
      </c>
      <c r="V119" s="192" t="s">
        <v>866</v>
      </c>
      <c r="W119"/>
      <c r="X119"/>
      <c r="Y119" s="1"/>
    </row>
    <row r="120" spans="1:25">
      <c r="A120" s="182">
        <v>891780111</v>
      </c>
      <c r="B120" s="183" t="s">
        <v>25</v>
      </c>
      <c r="C120" s="184" t="s">
        <v>847</v>
      </c>
      <c r="D120" s="183" t="s">
        <v>27</v>
      </c>
      <c r="E120" s="185" t="s">
        <v>1222</v>
      </c>
      <c r="F120" s="183" t="s">
        <v>29</v>
      </c>
      <c r="G120" s="184" t="s">
        <v>849</v>
      </c>
      <c r="H120" s="184" t="s">
        <v>31</v>
      </c>
      <c r="I120" s="225">
        <v>12941940</v>
      </c>
      <c r="J120" s="199">
        <v>0</v>
      </c>
      <c r="K120" s="199">
        <v>0</v>
      </c>
      <c r="L120" s="199">
        <v>0</v>
      </c>
      <c r="M120" s="191" t="s">
        <v>5282</v>
      </c>
      <c r="N120" s="192" t="s">
        <v>1223</v>
      </c>
      <c r="O120" t="s">
        <v>1224</v>
      </c>
      <c r="P120" s="188">
        <v>44573</v>
      </c>
      <c r="Q120" s="189">
        <v>44573</v>
      </c>
      <c r="R120" s="188">
        <v>44773</v>
      </c>
      <c r="S120" s="199">
        <f t="shared" si="3"/>
        <v>8082698</v>
      </c>
      <c r="T120" s="225">
        <v>4859242</v>
      </c>
      <c r="U120" s="184">
        <v>12545871</v>
      </c>
      <c r="V120" s="192" t="s">
        <v>866</v>
      </c>
      <c r="W120"/>
      <c r="X120"/>
      <c r="Y120" s="1"/>
    </row>
    <row r="121" spans="1:25">
      <c r="A121" s="182">
        <v>891780111</v>
      </c>
      <c r="B121" s="183" t="s">
        <v>25</v>
      </c>
      <c r="C121" s="184" t="s">
        <v>847</v>
      </c>
      <c r="D121" s="183" t="s">
        <v>27</v>
      </c>
      <c r="E121" s="185" t="s">
        <v>1225</v>
      </c>
      <c r="F121" s="183" t="s">
        <v>29</v>
      </c>
      <c r="G121" s="184" t="s">
        <v>849</v>
      </c>
      <c r="H121" s="184" t="s">
        <v>31</v>
      </c>
      <c r="I121" s="225">
        <v>13166459</v>
      </c>
      <c r="J121" s="199">
        <v>0</v>
      </c>
      <c r="K121" s="199">
        <v>0</v>
      </c>
      <c r="L121" s="199">
        <v>0</v>
      </c>
      <c r="M121" s="191" t="s">
        <v>5283</v>
      </c>
      <c r="N121" s="192" t="s">
        <v>1226</v>
      </c>
      <c r="O121" t="s">
        <v>1227</v>
      </c>
      <c r="P121" s="188">
        <v>44573</v>
      </c>
      <c r="Q121" s="189">
        <v>44573</v>
      </c>
      <c r="R121" s="188">
        <v>44773</v>
      </c>
      <c r="S121" s="199">
        <f t="shared" si="3"/>
        <v>8210994</v>
      </c>
      <c r="T121" s="225">
        <v>4955465</v>
      </c>
      <c r="U121" s="184">
        <v>12545871</v>
      </c>
      <c r="V121" s="192" t="s">
        <v>866</v>
      </c>
      <c r="W121"/>
      <c r="X121"/>
      <c r="Y121" s="1"/>
    </row>
    <row r="122" spans="1:25">
      <c r="A122" s="182">
        <v>891780111</v>
      </c>
      <c r="B122" s="183" t="s">
        <v>25</v>
      </c>
      <c r="C122" s="184" t="s">
        <v>847</v>
      </c>
      <c r="D122" s="183" t="s">
        <v>27</v>
      </c>
      <c r="E122" s="185" t="s">
        <v>1228</v>
      </c>
      <c r="F122" s="183" t="s">
        <v>29</v>
      </c>
      <c r="G122" s="184" t="s">
        <v>849</v>
      </c>
      <c r="H122" s="184" t="s">
        <v>31</v>
      </c>
      <c r="I122" s="225">
        <v>13166459</v>
      </c>
      <c r="J122" s="199">
        <v>0</v>
      </c>
      <c r="K122" s="199">
        <v>0</v>
      </c>
      <c r="L122" s="199">
        <v>0</v>
      </c>
      <c r="M122" s="191" t="s">
        <v>5284</v>
      </c>
      <c r="N122" s="192" t="s">
        <v>1229</v>
      </c>
      <c r="O122" t="s">
        <v>1230</v>
      </c>
      <c r="P122" s="188">
        <v>44573</v>
      </c>
      <c r="Q122" s="189">
        <v>44573</v>
      </c>
      <c r="R122" s="188">
        <v>44773</v>
      </c>
      <c r="S122" s="199">
        <f t="shared" si="3"/>
        <v>8210994</v>
      </c>
      <c r="T122" s="225">
        <v>4955465</v>
      </c>
      <c r="U122" s="184">
        <v>12545871</v>
      </c>
      <c r="V122" s="192" t="s">
        <v>866</v>
      </c>
      <c r="W122"/>
      <c r="X122"/>
      <c r="Y122" s="1"/>
    </row>
    <row r="123" spans="1:25">
      <c r="A123" s="182">
        <v>891780111</v>
      </c>
      <c r="B123" s="183" t="s">
        <v>25</v>
      </c>
      <c r="C123" s="184" t="s">
        <v>847</v>
      </c>
      <c r="D123" s="183" t="s">
        <v>27</v>
      </c>
      <c r="E123" s="185" t="s">
        <v>1231</v>
      </c>
      <c r="F123" s="183" t="s">
        <v>29</v>
      </c>
      <c r="G123" s="184" t="s">
        <v>849</v>
      </c>
      <c r="H123" s="184" t="s">
        <v>31</v>
      </c>
      <c r="I123" s="225">
        <v>27384000</v>
      </c>
      <c r="J123" s="199">
        <v>0</v>
      </c>
      <c r="K123" s="199">
        <v>0</v>
      </c>
      <c r="L123" s="199">
        <v>0</v>
      </c>
      <c r="M123" s="191" t="s">
        <v>5285</v>
      </c>
      <c r="N123" s="192" t="s">
        <v>1232</v>
      </c>
      <c r="O123" t="s">
        <v>1233</v>
      </c>
      <c r="P123" s="188">
        <v>44573</v>
      </c>
      <c r="Q123" s="189">
        <v>44573</v>
      </c>
      <c r="R123" s="188">
        <v>44773</v>
      </c>
      <c r="S123" s="199">
        <f t="shared" si="3"/>
        <v>16884000</v>
      </c>
      <c r="T123" s="225">
        <v>10500000</v>
      </c>
      <c r="U123" s="184">
        <v>12545871</v>
      </c>
      <c r="V123" s="192" t="s">
        <v>866</v>
      </c>
      <c r="W123"/>
      <c r="X123"/>
      <c r="Y123" s="1"/>
    </row>
    <row r="124" spans="1:25">
      <c r="A124" s="182">
        <v>891780111</v>
      </c>
      <c r="B124" s="183" t="s">
        <v>25</v>
      </c>
      <c r="C124" s="184" t="s">
        <v>847</v>
      </c>
      <c r="D124" s="183" t="s">
        <v>27</v>
      </c>
      <c r="E124" s="185" t="s">
        <v>1234</v>
      </c>
      <c r="F124" s="183" t="s">
        <v>29</v>
      </c>
      <c r="G124" s="184" t="s">
        <v>849</v>
      </c>
      <c r="H124" s="184" t="s">
        <v>31</v>
      </c>
      <c r="I124" s="225">
        <v>21944099</v>
      </c>
      <c r="J124" s="199">
        <v>0</v>
      </c>
      <c r="K124" s="199">
        <v>0</v>
      </c>
      <c r="L124" s="199">
        <v>0</v>
      </c>
      <c r="M124" s="191" t="s">
        <v>5286</v>
      </c>
      <c r="N124" s="192" t="s">
        <v>1235</v>
      </c>
      <c r="O124" t="s">
        <v>1236</v>
      </c>
      <c r="P124" s="188">
        <v>44573</v>
      </c>
      <c r="Q124" s="189">
        <v>44573</v>
      </c>
      <c r="R124" s="188">
        <v>44773</v>
      </c>
      <c r="S124" s="199">
        <f t="shared" si="3"/>
        <v>13684994</v>
      </c>
      <c r="T124" s="225">
        <v>8259105</v>
      </c>
      <c r="U124" s="184">
        <v>12545871</v>
      </c>
      <c r="V124" s="192" t="s">
        <v>866</v>
      </c>
      <c r="W124"/>
      <c r="X124"/>
      <c r="Y124" s="1"/>
    </row>
    <row r="125" spans="1:25">
      <c r="A125" s="182">
        <v>891780111</v>
      </c>
      <c r="B125" s="183" t="s">
        <v>25</v>
      </c>
      <c r="C125" s="184" t="s">
        <v>847</v>
      </c>
      <c r="D125" s="183" t="s">
        <v>27</v>
      </c>
      <c r="E125" s="185" t="s">
        <v>1237</v>
      </c>
      <c r="F125" s="183" t="s">
        <v>29</v>
      </c>
      <c r="G125" s="184" t="s">
        <v>849</v>
      </c>
      <c r="H125" s="184" t="s">
        <v>31</v>
      </c>
      <c r="I125" s="225">
        <v>28898510</v>
      </c>
      <c r="J125" s="199">
        <v>0</v>
      </c>
      <c r="K125" s="199">
        <v>0</v>
      </c>
      <c r="L125" s="199">
        <v>0</v>
      </c>
      <c r="M125" s="191" t="s">
        <v>5287</v>
      </c>
      <c r="N125" s="192" t="s">
        <v>1238</v>
      </c>
      <c r="O125" t="s">
        <v>1239</v>
      </c>
      <c r="P125" s="188">
        <v>44573</v>
      </c>
      <c r="Q125" s="189">
        <v>44573</v>
      </c>
      <c r="R125" s="188">
        <v>44773</v>
      </c>
      <c r="S125" s="199">
        <f t="shared" si="3"/>
        <v>16513432</v>
      </c>
      <c r="T125" s="225">
        <v>12385078</v>
      </c>
      <c r="U125" s="184">
        <v>12545871</v>
      </c>
      <c r="V125" s="192" t="s">
        <v>866</v>
      </c>
      <c r="W125"/>
      <c r="X125"/>
      <c r="Y125" s="1"/>
    </row>
    <row r="126" spans="1:25">
      <c r="A126" s="182">
        <v>891780111</v>
      </c>
      <c r="B126" s="183" t="s">
        <v>25</v>
      </c>
      <c r="C126" s="184" t="s">
        <v>847</v>
      </c>
      <c r="D126" s="183" t="s">
        <v>27</v>
      </c>
      <c r="E126" s="185" t="s">
        <v>1240</v>
      </c>
      <c r="F126" s="183" t="s">
        <v>29</v>
      </c>
      <c r="G126" s="184" t="s">
        <v>849</v>
      </c>
      <c r="H126" s="184" t="s">
        <v>31</v>
      </c>
      <c r="I126" s="225">
        <v>33875264</v>
      </c>
      <c r="J126" s="199">
        <v>0</v>
      </c>
      <c r="K126" s="199">
        <v>0</v>
      </c>
      <c r="L126" s="199">
        <v>0</v>
      </c>
      <c r="M126" s="191" t="s">
        <v>5288</v>
      </c>
      <c r="N126" s="192" t="s">
        <v>1241</v>
      </c>
      <c r="O126" t="s">
        <v>1242</v>
      </c>
      <c r="P126" s="188">
        <v>44573</v>
      </c>
      <c r="Q126" s="189">
        <v>44573</v>
      </c>
      <c r="R126" s="188">
        <v>44773</v>
      </c>
      <c r="S126" s="199">
        <f t="shared" si="3"/>
        <v>20834540</v>
      </c>
      <c r="T126" s="225">
        <v>13040724</v>
      </c>
      <c r="U126" s="184">
        <v>12545871</v>
      </c>
      <c r="V126" s="192" t="s">
        <v>866</v>
      </c>
      <c r="W126"/>
      <c r="X126"/>
      <c r="Y126" s="1"/>
    </row>
    <row r="127" spans="1:25">
      <c r="A127" s="182">
        <v>891780111</v>
      </c>
      <c r="B127" s="183" t="s">
        <v>25</v>
      </c>
      <c r="C127" s="184" t="s">
        <v>847</v>
      </c>
      <c r="D127" s="183" t="s">
        <v>27</v>
      </c>
      <c r="E127" s="185" t="s">
        <v>1243</v>
      </c>
      <c r="F127" s="183" t="s">
        <v>29</v>
      </c>
      <c r="G127" s="184" t="s">
        <v>849</v>
      </c>
      <c r="H127" s="184" t="s">
        <v>31</v>
      </c>
      <c r="I127" s="225">
        <v>13166459</v>
      </c>
      <c r="J127" s="199">
        <v>0</v>
      </c>
      <c r="K127" s="199">
        <v>0</v>
      </c>
      <c r="L127" s="199">
        <v>0</v>
      </c>
      <c r="M127" s="191" t="s">
        <v>5289</v>
      </c>
      <c r="N127" s="192" t="s">
        <v>1244</v>
      </c>
      <c r="O127" t="s">
        <v>1245</v>
      </c>
      <c r="P127" s="188">
        <v>44573</v>
      </c>
      <c r="Q127" s="189">
        <v>44573</v>
      </c>
      <c r="R127" s="188">
        <v>44773</v>
      </c>
      <c r="S127" s="199">
        <f t="shared" si="3"/>
        <v>8210994</v>
      </c>
      <c r="T127" s="225">
        <v>4955465</v>
      </c>
      <c r="U127" s="184">
        <v>12545871</v>
      </c>
      <c r="V127" s="192" t="s">
        <v>866</v>
      </c>
      <c r="W127"/>
      <c r="X127"/>
      <c r="Y127" s="1"/>
    </row>
    <row r="128" spans="1:25">
      <c r="A128" s="182">
        <v>891780111</v>
      </c>
      <c r="B128" s="183" t="s">
        <v>25</v>
      </c>
      <c r="C128" s="184" t="s">
        <v>847</v>
      </c>
      <c r="D128" s="183" t="s">
        <v>27</v>
      </c>
      <c r="E128" s="185" t="s">
        <v>1246</v>
      </c>
      <c r="F128" s="183" t="s">
        <v>29</v>
      </c>
      <c r="G128" s="184" t="s">
        <v>849</v>
      </c>
      <c r="H128" s="184" t="s">
        <v>31</v>
      </c>
      <c r="I128" s="225">
        <v>13166459</v>
      </c>
      <c r="J128" s="199">
        <v>0</v>
      </c>
      <c r="K128" s="199">
        <v>0</v>
      </c>
      <c r="L128" s="199">
        <v>0</v>
      </c>
      <c r="M128" s="191" t="s">
        <v>5290</v>
      </c>
      <c r="N128" s="192" t="s">
        <v>1247</v>
      </c>
      <c r="O128" t="s">
        <v>1248</v>
      </c>
      <c r="P128" s="188">
        <v>44573</v>
      </c>
      <c r="Q128" s="189">
        <v>44573</v>
      </c>
      <c r="R128" s="188">
        <v>44773</v>
      </c>
      <c r="S128" s="199">
        <f t="shared" si="3"/>
        <v>8210994</v>
      </c>
      <c r="T128" s="225">
        <v>4955465</v>
      </c>
      <c r="U128" s="184">
        <v>12545871</v>
      </c>
      <c r="V128" s="192" t="s">
        <v>866</v>
      </c>
      <c r="W128"/>
      <c r="X128"/>
      <c r="Y128" s="1"/>
    </row>
    <row r="129" spans="1:25">
      <c r="A129" s="182">
        <v>891780111</v>
      </c>
      <c r="B129" s="183" t="s">
        <v>25</v>
      </c>
      <c r="C129" s="184" t="s">
        <v>847</v>
      </c>
      <c r="D129" s="183" t="s">
        <v>27</v>
      </c>
      <c r="E129" s="185" t="s">
        <v>1249</v>
      </c>
      <c r="F129" s="183" t="s">
        <v>29</v>
      </c>
      <c r="G129" s="184" t="s">
        <v>849</v>
      </c>
      <c r="H129" s="184" t="s">
        <v>31</v>
      </c>
      <c r="I129" s="225">
        <v>13166459</v>
      </c>
      <c r="J129" s="199">
        <v>0</v>
      </c>
      <c r="K129" s="199">
        <v>0</v>
      </c>
      <c r="L129" s="199">
        <v>0</v>
      </c>
      <c r="M129" s="191" t="s">
        <v>5291</v>
      </c>
      <c r="N129" s="192" t="s">
        <v>1250</v>
      </c>
      <c r="O129" t="s">
        <v>1251</v>
      </c>
      <c r="P129" s="188">
        <v>44573</v>
      </c>
      <c r="Q129" s="189">
        <v>44573</v>
      </c>
      <c r="R129" s="188">
        <v>44773</v>
      </c>
      <c r="S129" s="199">
        <f t="shared" si="3"/>
        <v>8210994</v>
      </c>
      <c r="T129" s="225">
        <v>4955465</v>
      </c>
      <c r="U129" s="184">
        <v>12545871</v>
      </c>
      <c r="V129" s="192" t="s">
        <v>866</v>
      </c>
      <c r="W129"/>
      <c r="X129"/>
      <c r="Y129" s="1"/>
    </row>
    <row r="130" spans="1:25">
      <c r="A130" s="182">
        <v>891780111</v>
      </c>
      <c r="B130" s="183" t="s">
        <v>25</v>
      </c>
      <c r="C130" s="184" t="s">
        <v>847</v>
      </c>
      <c r="D130" s="183" t="s">
        <v>27</v>
      </c>
      <c r="E130" s="185" t="s">
        <v>1252</v>
      </c>
      <c r="F130" s="183" t="s">
        <v>29</v>
      </c>
      <c r="G130" s="184" t="s">
        <v>849</v>
      </c>
      <c r="H130" s="184" t="s">
        <v>31</v>
      </c>
      <c r="I130" s="225">
        <v>3223457</v>
      </c>
      <c r="J130" s="199">
        <v>0</v>
      </c>
      <c r="K130" s="199">
        <v>0</v>
      </c>
      <c r="L130" s="199">
        <v>0</v>
      </c>
      <c r="M130" s="191" t="s">
        <v>5292</v>
      </c>
      <c r="N130" s="192" t="s">
        <v>1253</v>
      </c>
      <c r="O130" t="s">
        <v>1254</v>
      </c>
      <c r="P130" s="188">
        <v>44573</v>
      </c>
      <c r="Q130" s="189">
        <v>44573</v>
      </c>
      <c r="R130" s="188">
        <v>44773</v>
      </c>
      <c r="S130" s="199">
        <v>3223457</v>
      </c>
      <c r="T130" s="225">
        <v>0</v>
      </c>
      <c r="U130" s="184">
        <v>12545871</v>
      </c>
      <c r="V130" s="192" t="s">
        <v>866</v>
      </c>
      <c r="W130"/>
      <c r="X130"/>
      <c r="Y130" s="1"/>
    </row>
    <row r="131" spans="1:25">
      <c r="A131" s="182">
        <v>891780111</v>
      </c>
      <c r="B131" s="183" t="s">
        <v>25</v>
      </c>
      <c r="C131" s="184" t="s">
        <v>847</v>
      </c>
      <c r="D131" s="183" t="s">
        <v>27</v>
      </c>
      <c r="E131" s="185" t="s">
        <v>1255</v>
      </c>
      <c r="F131" s="183" t="s">
        <v>29</v>
      </c>
      <c r="G131" s="184" t="s">
        <v>849</v>
      </c>
      <c r="H131" s="184" t="s">
        <v>31</v>
      </c>
      <c r="I131" s="225">
        <v>12941940</v>
      </c>
      <c r="J131" s="199">
        <v>11338230</v>
      </c>
      <c r="K131" s="199">
        <v>0</v>
      </c>
      <c r="L131" s="199">
        <v>1603710</v>
      </c>
      <c r="M131" s="191" t="s">
        <v>5293</v>
      </c>
      <c r="N131" s="192" t="s">
        <v>1256</v>
      </c>
      <c r="O131" t="s">
        <v>1257</v>
      </c>
      <c r="P131" s="188">
        <v>44573</v>
      </c>
      <c r="Q131" s="189">
        <v>44573</v>
      </c>
      <c r="R131" s="188">
        <v>44773</v>
      </c>
      <c r="S131" s="199">
        <f t="shared" ref="S131:S140" si="4">I131-T131</f>
        <v>11338230</v>
      </c>
      <c r="T131" s="225">
        <v>1603710</v>
      </c>
      <c r="U131" s="184">
        <v>12545871</v>
      </c>
      <c r="V131" s="192" t="s">
        <v>866</v>
      </c>
      <c r="W131"/>
      <c r="X131"/>
      <c r="Y131" s="1"/>
    </row>
    <row r="132" spans="1:25">
      <c r="A132" s="182">
        <v>891780111</v>
      </c>
      <c r="B132" s="183" t="s">
        <v>25</v>
      </c>
      <c r="C132" s="184" t="s">
        <v>847</v>
      </c>
      <c r="D132" s="183" t="s">
        <v>27</v>
      </c>
      <c r="E132" s="185" t="s">
        <v>1258</v>
      </c>
      <c r="F132" s="183" t="s">
        <v>29</v>
      </c>
      <c r="G132" s="184" t="s">
        <v>849</v>
      </c>
      <c r="H132" s="184" t="s">
        <v>31</v>
      </c>
      <c r="I132" s="225">
        <v>12941940</v>
      </c>
      <c r="J132" s="199">
        <v>0</v>
      </c>
      <c r="K132" s="199">
        <v>0</v>
      </c>
      <c r="L132" s="199">
        <v>0</v>
      </c>
      <c r="M132" s="191" t="s">
        <v>5294</v>
      </c>
      <c r="N132" s="192" t="s">
        <v>1259</v>
      </c>
      <c r="O132" t="s">
        <v>1260</v>
      </c>
      <c r="P132" s="188">
        <v>44573</v>
      </c>
      <c r="Q132" s="189">
        <v>44573</v>
      </c>
      <c r="R132" s="188">
        <v>44773</v>
      </c>
      <c r="S132" s="199">
        <f t="shared" si="4"/>
        <v>8082698</v>
      </c>
      <c r="T132" s="225">
        <v>4859242</v>
      </c>
      <c r="U132" s="184">
        <v>12545871</v>
      </c>
      <c r="V132" s="192" t="s">
        <v>866</v>
      </c>
      <c r="W132"/>
      <c r="X132"/>
      <c r="Y132" s="1"/>
    </row>
    <row r="133" spans="1:25">
      <c r="A133" s="182">
        <v>891780111</v>
      </c>
      <c r="B133" s="183" t="s">
        <v>25</v>
      </c>
      <c r="C133" s="184" t="s">
        <v>847</v>
      </c>
      <c r="D133" s="183" t="s">
        <v>27</v>
      </c>
      <c r="E133" s="185" t="s">
        <v>1261</v>
      </c>
      <c r="F133" s="183" t="s">
        <v>29</v>
      </c>
      <c r="G133" s="184" t="s">
        <v>849</v>
      </c>
      <c r="H133" s="184" t="s">
        <v>31</v>
      </c>
      <c r="I133" s="225">
        <v>13166459</v>
      </c>
      <c r="J133" s="199">
        <v>0</v>
      </c>
      <c r="K133" s="199">
        <v>0</v>
      </c>
      <c r="L133" s="199">
        <v>0</v>
      </c>
      <c r="M133" s="191" t="s">
        <v>5295</v>
      </c>
      <c r="N133" s="192" t="s">
        <v>1262</v>
      </c>
      <c r="O133" t="s">
        <v>1263</v>
      </c>
      <c r="P133" s="188">
        <v>44573</v>
      </c>
      <c r="Q133" s="189">
        <v>44573</v>
      </c>
      <c r="R133" s="188">
        <v>44773</v>
      </c>
      <c r="S133" s="199">
        <f t="shared" si="4"/>
        <v>8210994</v>
      </c>
      <c r="T133" s="225">
        <v>4955465</v>
      </c>
      <c r="U133" s="184">
        <v>12545871</v>
      </c>
      <c r="V133" s="192" t="s">
        <v>866</v>
      </c>
      <c r="W133"/>
      <c r="X133"/>
      <c r="Y133" s="1"/>
    </row>
    <row r="134" spans="1:25">
      <c r="A134" s="182">
        <v>891780111</v>
      </c>
      <c r="B134" s="183" t="s">
        <v>25</v>
      </c>
      <c r="C134" s="184" t="s">
        <v>847</v>
      </c>
      <c r="D134" s="183" t="s">
        <v>27</v>
      </c>
      <c r="E134" s="185" t="s">
        <v>1264</v>
      </c>
      <c r="F134" s="183" t="s">
        <v>29</v>
      </c>
      <c r="G134" s="184" t="s">
        <v>849</v>
      </c>
      <c r="H134" s="184" t="s">
        <v>31</v>
      </c>
      <c r="I134" s="225">
        <v>12941940</v>
      </c>
      <c r="J134" s="199">
        <v>0</v>
      </c>
      <c r="K134" s="199">
        <v>0</v>
      </c>
      <c r="L134" s="199">
        <v>0</v>
      </c>
      <c r="M134" s="191" t="s">
        <v>5296</v>
      </c>
      <c r="N134" s="192" t="s">
        <v>1265</v>
      </c>
      <c r="O134" t="s">
        <v>1266</v>
      </c>
      <c r="P134" s="188">
        <v>44573</v>
      </c>
      <c r="Q134" s="189">
        <v>44573</v>
      </c>
      <c r="R134" s="188">
        <v>44773</v>
      </c>
      <c r="S134" s="199">
        <f t="shared" si="4"/>
        <v>8082698</v>
      </c>
      <c r="T134" s="225">
        <v>4859242</v>
      </c>
      <c r="U134" s="184">
        <v>12545871</v>
      </c>
      <c r="V134" s="192" t="s">
        <v>866</v>
      </c>
      <c r="W134"/>
      <c r="X134"/>
      <c r="Y134" s="1"/>
    </row>
    <row r="135" spans="1:25">
      <c r="A135" s="182">
        <v>891780111</v>
      </c>
      <c r="B135" s="183" t="s">
        <v>25</v>
      </c>
      <c r="C135" s="184" t="s">
        <v>847</v>
      </c>
      <c r="D135" s="183" t="s">
        <v>27</v>
      </c>
      <c r="E135" s="185" t="s">
        <v>1267</v>
      </c>
      <c r="F135" s="183" t="s">
        <v>29</v>
      </c>
      <c r="G135" s="184" t="s">
        <v>849</v>
      </c>
      <c r="H135" s="184" t="s">
        <v>31</v>
      </c>
      <c r="I135" s="225">
        <v>14287903</v>
      </c>
      <c r="J135" s="199">
        <v>0</v>
      </c>
      <c r="K135" s="199">
        <v>0</v>
      </c>
      <c r="L135" s="199">
        <v>0</v>
      </c>
      <c r="M135" s="191" t="s">
        <v>5297</v>
      </c>
      <c r="N135" s="192" t="s">
        <v>1268</v>
      </c>
      <c r="O135" t="s">
        <v>1269</v>
      </c>
      <c r="P135" s="188">
        <v>44573</v>
      </c>
      <c r="Q135" s="189">
        <v>44573</v>
      </c>
      <c r="R135" s="188">
        <v>44773</v>
      </c>
      <c r="S135" s="199">
        <f t="shared" si="4"/>
        <v>8923300</v>
      </c>
      <c r="T135" s="225">
        <v>5364603</v>
      </c>
      <c r="U135" s="184">
        <v>12545871</v>
      </c>
      <c r="V135" s="192" t="s">
        <v>866</v>
      </c>
      <c r="W135"/>
      <c r="X135"/>
      <c r="Y135" s="1"/>
    </row>
    <row r="136" spans="1:25">
      <c r="A136" s="182">
        <v>891780111</v>
      </c>
      <c r="B136" s="183" t="s">
        <v>25</v>
      </c>
      <c r="C136" s="184" t="s">
        <v>847</v>
      </c>
      <c r="D136" s="183" t="s">
        <v>27</v>
      </c>
      <c r="E136" s="185" t="s">
        <v>1270</v>
      </c>
      <c r="F136" s="183" t="s">
        <v>29</v>
      </c>
      <c r="G136" s="184" t="s">
        <v>849</v>
      </c>
      <c r="H136" s="184" t="s">
        <v>31</v>
      </c>
      <c r="I136" s="225">
        <v>13166459</v>
      </c>
      <c r="J136" s="199">
        <v>0</v>
      </c>
      <c r="K136" s="199">
        <v>0</v>
      </c>
      <c r="L136" s="199">
        <v>0</v>
      </c>
      <c r="M136" s="191" t="s">
        <v>5298</v>
      </c>
      <c r="N136" s="192" t="s">
        <v>1271</v>
      </c>
      <c r="O136" t="s">
        <v>1272</v>
      </c>
      <c r="P136" s="188">
        <v>44573</v>
      </c>
      <c r="Q136" s="189">
        <v>44573</v>
      </c>
      <c r="R136" s="188">
        <v>44773</v>
      </c>
      <c r="S136" s="199">
        <f t="shared" si="4"/>
        <v>8210994</v>
      </c>
      <c r="T136" s="225">
        <v>4955465</v>
      </c>
      <c r="U136" s="184">
        <v>12545871</v>
      </c>
      <c r="V136" s="192" t="s">
        <v>866</v>
      </c>
      <c r="W136"/>
      <c r="X136"/>
      <c r="Y136" s="1"/>
    </row>
    <row r="137" spans="1:25">
      <c r="A137" s="182">
        <v>891780111</v>
      </c>
      <c r="B137" s="183" t="s">
        <v>25</v>
      </c>
      <c r="C137" s="184" t="s">
        <v>847</v>
      </c>
      <c r="D137" s="183" t="s">
        <v>27</v>
      </c>
      <c r="E137" s="185" t="s">
        <v>1273</v>
      </c>
      <c r="F137" s="183" t="s">
        <v>29</v>
      </c>
      <c r="G137" s="184" t="s">
        <v>849</v>
      </c>
      <c r="H137" s="184" t="s">
        <v>31</v>
      </c>
      <c r="I137" s="225">
        <v>12991812</v>
      </c>
      <c r="J137" s="199">
        <v>0</v>
      </c>
      <c r="K137" s="199">
        <v>0</v>
      </c>
      <c r="L137" s="199">
        <v>0</v>
      </c>
      <c r="M137" s="191" t="s">
        <v>5299</v>
      </c>
      <c r="N137" s="192" t="s">
        <v>1274</v>
      </c>
      <c r="O137" t="s">
        <v>1275</v>
      </c>
      <c r="P137" s="188">
        <v>44573</v>
      </c>
      <c r="Q137" s="189">
        <v>44573</v>
      </c>
      <c r="R137" s="188">
        <v>44773</v>
      </c>
      <c r="S137" s="199">
        <f t="shared" si="4"/>
        <v>8113846</v>
      </c>
      <c r="T137" s="225">
        <v>4877966</v>
      </c>
      <c r="U137" s="184">
        <v>12545871</v>
      </c>
      <c r="V137" s="192" t="s">
        <v>866</v>
      </c>
      <c r="W137"/>
      <c r="X137"/>
      <c r="Y137" s="1"/>
    </row>
    <row r="138" spans="1:25">
      <c r="A138" s="182">
        <v>891780111</v>
      </c>
      <c r="B138" s="183" t="s">
        <v>25</v>
      </c>
      <c r="C138" s="184" t="s">
        <v>847</v>
      </c>
      <c r="D138" s="183" t="s">
        <v>27</v>
      </c>
      <c r="E138" s="185" t="s">
        <v>1276</v>
      </c>
      <c r="F138" s="183" t="s">
        <v>29</v>
      </c>
      <c r="G138" s="184" t="s">
        <v>849</v>
      </c>
      <c r="H138" s="184" t="s">
        <v>31</v>
      </c>
      <c r="I138" s="225">
        <v>12941940</v>
      </c>
      <c r="J138" s="199">
        <v>0</v>
      </c>
      <c r="K138" s="199">
        <v>0</v>
      </c>
      <c r="L138" s="199">
        <v>0</v>
      </c>
      <c r="M138" s="191" t="s">
        <v>5300</v>
      </c>
      <c r="N138" s="192" t="s">
        <v>1277</v>
      </c>
      <c r="O138" t="s">
        <v>1278</v>
      </c>
      <c r="P138" s="188">
        <v>44573</v>
      </c>
      <c r="Q138" s="189">
        <v>44573</v>
      </c>
      <c r="R138" s="188">
        <v>44773</v>
      </c>
      <c r="S138" s="199">
        <f t="shared" si="4"/>
        <v>8082698</v>
      </c>
      <c r="T138" s="225">
        <v>4859242</v>
      </c>
      <c r="U138" s="184">
        <v>12545871</v>
      </c>
      <c r="V138" s="192" t="s">
        <v>866</v>
      </c>
      <c r="W138"/>
      <c r="X138"/>
      <c r="Y138" s="1"/>
    </row>
    <row r="139" spans="1:25">
      <c r="A139" s="182">
        <v>891780111</v>
      </c>
      <c r="B139" s="183" t="s">
        <v>25</v>
      </c>
      <c r="C139" s="184" t="s">
        <v>847</v>
      </c>
      <c r="D139" s="183" t="s">
        <v>27</v>
      </c>
      <c r="E139" s="185" t="s">
        <v>1279</v>
      </c>
      <c r="F139" s="183" t="s">
        <v>29</v>
      </c>
      <c r="G139" s="184" t="s">
        <v>849</v>
      </c>
      <c r="H139" s="184" t="s">
        <v>31</v>
      </c>
      <c r="I139" s="225">
        <v>14287903</v>
      </c>
      <c r="J139" s="199">
        <v>0</v>
      </c>
      <c r="K139" s="199">
        <v>0</v>
      </c>
      <c r="L139" s="199">
        <v>0</v>
      </c>
      <c r="M139" s="191" t="s">
        <v>5301</v>
      </c>
      <c r="N139" s="192" t="s">
        <v>1280</v>
      </c>
      <c r="O139" t="s">
        <v>1281</v>
      </c>
      <c r="P139" s="188">
        <v>44573</v>
      </c>
      <c r="Q139" s="189">
        <v>44573</v>
      </c>
      <c r="R139" s="188">
        <v>44773</v>
      </c>
      <c r="S139" s="199">
        <f t="shared" si="4"/>
        <v>8923300</v>
      </c>
      <c r="T139" s="225">
        <v>5364603</v>
      </c>
      <c r="U139" s="184">
        <v>12545871</v>
      </c>
      <c r="V139" s="192" t="s">
        <v>866</v>
      </c>
      <c r="W139"/>
      <c r="X139"/>
      <c r="Y139" s="1"/>
    </row>
    <row r="140" spans="1:25">
      <c r="A140" s="182">
        <v>891780111</v>
      </c>
      <c r="B140" s="183" t="s">
        <v>25</v>
      </c>
      <c r="C140" s="184" t="s">
        <v>847</v>
      </c>
      <c r="D140" s="183" t="s">
        <v>27</v>
      </c>
      <c r="E140" s="185" t="s">
        <v>1282</v>
      </c>
      <c r="F140" s="183" t="s">
        <v>29</v>
      </c>
      <c r="G140" s="184" t="s">
        <v>849</v>
      </c>
      <c r="H140" s="184" t="s">
        <v>31</v>
      </c>
      <c r="I140" s="225">
        <v>12941940</v>
      </c>
      <c r="J140" s="199">
        <v>0</v>
      </c>
      <c r="K140" s="199">
        <v>0</v>
      </c>
      <c r="L140" s="199">
        <v>0</v>
      </c>
      <c r="M140" s="191" t="s">
        <v>5302</v>
      </c>
      <c r="N140" s="192" t="s">
        <v>1283</v>
      </c>
      <c r="O140" t="s">
        <v>1284</v>
      </c>
      <c r="P140" s="188">
        <v>44573</v>
      </c>
      <c r="Q140" s="189">
        <v>44573</v>
      </c>
      <c r="R140" s="188">
        <v>44773</v>
      </c>
      <c r="S140" s="199">
        <f t="shared" si="4"/>
        <v>8082698</v>
      </c>
      <c r="T140" s="225">
        <v>4859242</v>
      </c>
      <c r="U140" s="184">
        <v>12545871</v>
      </c>
      <c r="V140" s="192" t="s">
        <v>866</v>
      </c>
      <c r="W140"/>
      <c r="X140"/>
      <c r="Y140" s="1"/>
    </row>
    <row r="141" spans="1:25">
      <c r="A141" s="182">
        <v>891780111</v>
      </c>
      <c r="B141" s="183" t="s">
        <v>25</v>
      </c>
      <c r="C141" s="184" t="s">
        <v>847</v>
      </c>
      <c r="D141" s="183" t="s">
        <v>27</v>
      </c>
      <c r="E141" s="185" t="s">
        <v>1285</v>
      </c>
      <c r="F141" s="183" t="s">
        <v>29</v>
      </c>
      <c r="G141" s="184" t="s">
        <v>849</v>
      </c>
      <c r="H141" s="184" t="s">
        <v>31</v>
      </c>
      <c r="I141" s="225">
        <v>27672249</v>
      </c>
      <c r="J141" s="199">
        <f>I141-L141</f>
        <v>26172249</v>
      </c>
      <c r="K141" s="199">
        <v>0</v>
      </c>
      <c r="L141" s="199">
        <v>1500000</v>
      </c>
      <c r="M141" s="191" t="s">
        <v>5303</v>
      </c>
      <c r="N141" s="192" t="s">
        <v>1286</v>
      </c>
      <c r="O141" t="s">
        <v>1287</v>
      </c>
      <c r="P141" s="188">
        <v>44573</v>
      </c>
      <c r="Q141" s="189">
        <v>44573</v>
      </c>
      <c r="R141" s="188">
        <v>44773</v>
      </c>
      <c r="S141" s="199">
        <v>13181163</v>
      </c>
      <c r="T141" s="225">
        <v>12991086</v>
      </c>
      <c r="U141" s="184">
        <v>12545871</v>
      </c>
      <c r="V141" s="192" t="s">
        <v>866</v>
      </c>
      <c r="W141"/>
      <c r="X141"/>
      <c r="Y141" s="1"/>
    </row>
    <row r="142" spans="1:25">
      <c r="A142" s="182">
        <v>891780111</v>
      </c>
      <c r="B142" s="183" t="s">
        <v>25</v>
      </c>
      <c r="C142" s="184" t="s">
        <v>847</v>
      </c>
      <c r="D142" s="183" t="s">
        <v>27</v>
      </c>
      <c r="E142" s="185" t="s">
        <v>1288</v>
      </c>
      <c r="F142" s="183" t="s">
        <v>29</v>
      </c>
      <c r="G142" s="184" t="s">
        <v>849</v>
      </c>
      <c r="H142" s="184" t="s">
        <v>31</v>
      </c>
      <c r="I142" s="225">
        <v>12941940</v>
      </c>
      <c r="J142" s="199">
        <v>0</v>
      </c>
      <c r="K142" s="199">
        <v>0</v>
      </c>
      <c r="L142" s="199">
        <v>0</v>
      </c>
      <c r="M142" s="191" t="s">
        <v>5304</v>
      </c>
      <c r="N142" s="192" t="s">
        <v>1289</v>
      </c>
      <c r="O142" t="s">
        <v>1290</v>
      </c>
      <c r="P142" s="188">
        <v>44573</v>
      </c>
      <c r="Q142" s="189">
        <v>44573</v>
      </c>
      <c r="R142" s="188">
        <v>44773</v>
      </c>
      <c r="S142" s="199">
        <f>I142-T142</f>
        <v>8082698</v>
      </c>
      <c r="T142" s="225">
        <v>4859242</v>
      </c>
      <c r="U142" s="184">
        <v>12545871</v>
      </c>
      <c r="V142" s="192" t="s">
        <v>866</v>
      </c>
      <c r="W142"/>
      <c r="X142"/>
      <c r="Y142" s="1"/>
    </row>
    <row r="143" spans="1:25">
      <c r="A143" s="182">
        <v>891780111</v>
      </c>
      <c r="B143" s="183" t="s">
        <v>25</v>
      </c>
      <c r="C143" s="184" t="s">
        <v>847</v>
      </c>
      <c r="D143" s="183" t="s">
        <v>27</v>
      </c>
      <c r="E143" s="185" t="s">
        <v>1291</v>
      </c>
      <c r="F143" s="183" t="s">
        <v>29</v>
      </c>
      <c r="G143" s="184" t="s">
        <v>849</v>
      </c>
      <c r="H143" s="184" t="s">
        <v>31</v>
      </c>
      <c r="I143" s="225">
        <v>14287903</v>
      </c>
      <c r="J143" s="199">
        <v>0</v>
      </c>
      <c r="K143" s="199">
        <v>0</v>
      </c>
      <c r="L143" s="199">
        <v>0</v>
      </c>
      <c r="M143" s="191" t="s">
        <v>5305</v>
      </c>
      <c r="N143" s="192" t="s">
        <v>1292</v>
      </c>
      <c r="O143" t="s">
        <v>1293</v>
      </c>
      <c r="P143" s="188">
        <v>44573</v>
      </c>
      <c r="Q143" s="189">
        <v>44573</v>
      </c>
      <c r="R143" s="188">
        <v>44773</v>
      </c>
      <c r="S143" s="199">
        <f>I143-T143</f>
        <v>8923300</v>
      </c>
      <c r="T143" s="225">
        <v>5364603</v>
      </c>
      <c r="U143" s="184">
        <v>12545871</v>
      </c>
      <c r="V143" s="192" t="s">
        <v>866</v>
      </c>
      <c r="W143"/>
      <c r="X143"/>
      <c r="Y143" s="1"/>
    </row>
    <row r="144" spans="1:25">
      <c r="A144" s="182">
        <v>891780111</v>
      </c>
      <c r="B144" s="183" t="s">
        <v>25</v>
      </c>
      <c r="C144" s="184" t="s">
        <v>847</v>
      </c>
      <c r="D144" s="183" t="s">
        <v>27</v>
      </c>
      <c r="E144" s="185" t="s">
        <v>1294</v>
      </c>
      <c r="F144" s="183" t="s">
        <v>29</v>
      </c>
      <c r="G144" s="184" t="s">
        <v>849</v>
      </c>
      <c r="H144" s="184" t="s">
        <v>31</v>
      </c>
      <c r="I144" s="225">
        <v>15741940</v>
      </c>
      <c r="J144" s="199">
        <v>0</v>
      </c>
      <c r="K144" s="199">
        <v>0</v>
      </c>
      <c r="L144" s="199">
        <v>0</v>
      </c>
      <c r="M144" s="191" t="s">
        <v>5306</v>
      </c>
      <c r="N144" s="192" t="s">
        <v>1295</v>
      </c>
      <c r="O144" t="s">
        <v>1296</v>
      </c>
      <c r="P144" s="188">
        <v>44573</v>
      </c>
      <c r="Q144" s="189">
        <v>44573</v>
      </c>
      <c r="R144" s="188">
        <v>44773</v>
      </c>
      <c r="S144" s="199">
        <f>I144-T144</f>
        <v>9682698</v>
      </c>
      <c r="T144" s="225">
        <v>6059242</v>
      </c>
      <c r="U144" s="184">
        <v>12545871</v>
      </c>
      <c r="V144" s="192" t="s">
        <v>866</v>
      </c>
      <c r="W144"/>
      <c r="X144"/>
      <c r="Y144" s="1"/>
    </row>
    <row r="145" spans="1:25">
      <c r="A145" s="182">
        <v>891780111</v>
      </c>
      <c r="B145" s="183" t="s">
        <v>25</v>
      </c>
      <c r="C145" s="184" t="s">
        <v>847</v>
      </c>
      <c r="D145" s="183" t="s">
        <v>27</v>
      </c>
      <c r="E145" s="185" t="s">
        <v>1297</v>
      </c>
      <c r="F145" s="183" t="s">
        <v>29</v>
      </c>
      <c r="G145" s="184" t="s">
        <v>849</v>
      </c>
      <c r="H145" s="184" t="s">
        <v>31</v>
      </c>
      <c r="I145" s="225">
        <v>13166459</v>
      </c>
      <c r="J145" s="199">
        <v>0</v>
      </c>
      <c r="K145" s="199">
        <v>0</v>
      </c>
      <c r="L145" s="199">
        <v>0</v>
      </c>
      <c r="M145" s="191" t="s">
        <v>5307</v>
      </c>
      <c r="N145" s="192" t="s">
        <v>1298</v>
      </c>
      <c r="O145" t="s">
        <v>1299</v>
      </c>
      <c r="P145" s="188">
        <v>44573</v>
      </c>
      <c r="Q145" s="189">
        <v>44573</v>
      </c>
      <c r="R145" s="188">
        <v>44773</v>
      </c>
      <c r="S145" s="199">
        <f>I145-T145</f>
        <v>8210994</v>
      </c>
      <c r="T145" s="225">
        <v>4955465</v>
      </c>
      <c r="U145" s="184">
        <v>12545871</v>
      </c>
      <c r="V145" s="192" t="s">
        <v>866</v>
      </c>
      <c r="W145"/>
      <c r="X145"/>
      <c r="Y145" s="1"/>
    </row>
    <row r="146" spans="1:25">
      <c r="A146" s="182">
        <v>891780111</v>
      </c>
      <c r="B146" s="183" t="s">
        <v>25</v>
      </c>
      <c r="C146" s="184" t="s">
        <v>847</v>
      </c>
      <c r="D146" s="183" t="s">
        <v>27</v>
      </c>
      <c r="E146" s="185" t="s">
        <v>1300</v>
      </c>
      <c r="F146" s="183" t="s">
        <v>29</v>
      </c>
      <c r="G146" s="184" t="s">
        <v>849</v>
      </c>
      <c r="H146" s="184" t="s">
        <v>31</v>
      </c>
      <c r="I146" s="225">
        <v>13166459</v>
      </c>
      <c r="J146" s="199">
        <v>0</v>
      </c>
      <c r="K146" s="199">
        <v>0</v>
      </c>
      <c r="L146" s="199">
        <v>0</v>
      </c>
      <c r="M146" s="191" t="s">
        <v>5308</v>
      </c>
      <c r="N146" s="192" t="s">
        <v>1301</v>
      </c>
      <c r="O146" t="s">
        <v>1302</v>
      </c>
      <c r="P146" s="188">
        <v>44573</v>
      </c>
      <c r="Q146" s="189">
        <v>44573</v>
      </c>
      <c r="R146" s="188">
        <v>44773</v>
      </c>
      <c r="S146" s="199">
        <f>I146-T146</f>
        <v>8210994</v>
      </c>
      <c r="T146" s="225">
        <v>4955465</v>
      </c>
      <c r="U146" s="184">
        <v>12545871</v>
      </c>
      <c r="V146" s="192" t="s">
        <v>866</v>
      </c>
      <c r="W146"/>
      <c r="X146"/>
      <c r="Y146" s="1"/>
    </row>
    <row r="147" spans="1:25">
      <c r="A147" s="182">
        <v>891780111</v>
      </c>
      <c r="B147" s="183" t="s">
        <v>25</v>
      </c>
      <c r="C147" s="184" t="s">
        <v>847</v>
      </c>
      <c r="D147" s="183" t="s">
        <v>27</v>
      </c>
      <c r="E147" s="185" t="s">
        <v>1303</v>
      </c>
      <c r="F147" s="183" t="s">
        <v>29</v>
      </c>
      <c r="G147" s="184" t="s">
        <v>849</v>
      </c>
      <c r="H147" s="184" t="s">
        <v>31</v>
      </c>
      <c r="I147" s="225">
        <v>44758962</v>
      </c>
      <c r="J147" s="199">
        <v>0</v>
      </c>
      <c r="K147" s="199">
        <v>0</v>
      </c>
      <c r="L147" s="199">
        <v>0</v>
      </c>
      <c r="M147" s="191" t="s">
        <v>5309</v>
      </c>
      <c r="N147" s="192" t="s">
        <v>1304</v>
      </c>
      <c r="O147" t="s">
        <v>1305</v>
      </c>
      <c r="P147" s="188">
        <v>44573</v>
      </c>
      <c r="Q147" s="189">
        <v>44573</v>
      </c>
      <c r="R147" s="188">
        <v>44773</v>
      </c>
      <c r="S147" s="199">
        <v>0</v>
      </c>
      <c r="T147" s="225">
        <v>44758962</v>
      </c>
      <c r="U147" s="184">
        <v>12545871</v>
      </c>
      <c r="V147" s="192" t="s">
        <v>866</v>
      </c>
      <c r="W147"/>
      <c r="X147"/>
      <c r="Y147" s="1"/>
    </row>
    <row r="148" spans="1:25">
      <c r="A148" s="182">
        <v>891780111</v>
      </c>
      <c r="B148" s="183" t="s">
        <v>25</v>
      </c>
      <c r="C148" s="184" t="s">
        <v>847</v>
      </c>
      <c r="D148" s="183" t="s">
        <v>27</v>
      </c>
      <c r="E148" s="185" t="s">
        <v>1306</v>
      </c>
      <c r="F148" s="183" t="s">
        <v>29</v>
      </c>
      <c r="G148" s="184" t="s">
        <v>849</v>
      </c>
      <c r="H148" s="184" t="s">
        <v>31</v>
      </c>
      <c r="I148" s="225">
        <v>13166459</v>
      </c>
      <c r="J148" s="199">
        <v>0</v>
      </c>
      <c r="K148" s="199">
        <v>0</v>
      </c>
      <c r="L148" s="199">
        <v>0</v>
      </c>
      <c r="M148" s="191" t="s">
        <v>5310</v>
      </c>
      <c r="N148" s="192" t="s">
        <v>1307</v>
      </c>
      <c r="O148" t="s">
        <v>1308</v>
      </c>
      <c r="P148" s="188">
        <v>44573</v>
      </c>
      <c r="Q148" s="189">
        <v>44573</v>
      </c>
      <c r="R148" s="188">
        <v>44773</v>
      </c>
      <c r="S148" s="199">
        <f t="shared" ref="S148:S153" si="5">I148-T148</f>
        <v>8210994</v>
      </c>
      <c r="T148" s="225">
        <v>4955465</v>
      </c>
      <c r="U148" s="184">
        <v>12545871</v>
      </c>
      <c r="V148" s="192" t="s">
        <v>866</v>
      </c>
      <c r="W148"/>
      <c r="X148"/>
      <c r="Y148" s="1"/>
    </row>
    <row r="149" spans="1:25">
      <c r="A149" s="182">
        <v>891780111</v>
      </c>
      <c r="B149" s="183" t="s">
        <v>25</v>
      </c>
      <c r="C149" s="184" t="s">
        <v>847</v>
      </c>
      <c r="D149" s="183" t="s">
        <v>27</v>
      </c>
      <c r="E149" s="185" t="s">
        <v>1309</v>
      </c>
      <c r="F149" s="183" t="s">
        <v>29</v>
      </c>
      <c r="G149" s="184" t="s">
        <v>849</v>
      </c>
      <c r="H149" s="184" t="s">
        <v>31</v>
      </c>
      <c r="I149" s="225">
        <v>12941940</v>
      </c>
      <c r="J149" s="199">
        <v>0</v>
      </c>
      <c r="K149" s="199">
        <v>0</v>
      </c>
      <c r="L149" s="199">
        <v>0</v>
      </c>
      <c r="M149" s="191" t="s">
        <v>5311</v>
      </c>
      <c r="N149" s="192" t="s">
        <v>1310</v>
      </c>
      <c r="O149" t="s">
        <v>1311</v>
      </c>
      <c r="P149" s="188">
        <v>44573</v>
      </c>
      <c r="Q149" s="189">
        <v>44573</v>
      </c>
      <c r="R149" s="188">
        <v>44773</v>
      </c>
      <c r="S149" s="199">
        <f t="shared" si="5"/>
        <v>8082698</v>
      </c>
      <c r="T149" s="225">
        <v>4859242</v>
      </c>
      <c r="U149" s="184">
        <v>12545871</v>
      </c>
      <c r="V149" s="192" t="s">
        <v>866</v>
      </c>
      <c r="W149"/>
      <c r="X149"/>
      <c r="Y149" s="1"/>
    </row>
    <row r="150" spans="1:25">
      <c r="A150" s="182">
        <v>891780111</v>
      </c>
      <c r="B150" s="183" t="s">
        <v>25</v>
      </c>
      <c r="C150" s="184" t="s">
        <v>847</v>
      </c>
      <c r="D150" s="183" t="s">
        <v>27</v>
      </c>
      <c r="E150" s="185" t="s">
        <v>1312</v>
      </c>
      <c r="F150" s="183" t="s">
        <v>29</v>
      </c>
      <c r="G150" s="184" t="s">
        <v>849</v>
      </c>
      <c r="H150" s="184" t="s">
        <v>31</v>
      </c>
      <c r="I150" s="225">
        <v>14287903</v>
      </c>
      <c r="J150" s="199">
        <v>0</v>
      </c>
      <c r="K150" s="199">
        <v>0</v>
      </c>
      <c r="L150" s="199">
        <v>0</v>
      </c>
      <c r="M150" s="191" t="s">
        <v>5312</v>
      </c>
      <c r="N150" s="192" t="s">
        <v>1313</v>
      </c>
      <c r="O150" t="s">
        <v>1314</v>
      </c>
      <c r="P150" s="188">
        <v>44573</v>
      </c>
      <c r="Q150" s="189">
        <v>44573</v>
      </c>
      <c r="R150" s="188">
        <v>44773</v>
      </c>
      <c r="S150" s="199">
        <f t="shared" si="5"/>
        <v>8923300</v>
      </c>
      <c r="T150" s="225">
        <v>5364603</v>
      </c>
      <c r="U150" s="184">
        <v>12545871</v>
      </c>
      <c r="V150" s="192" t="s">
        <v>866</v>
      </c>
      <c r="W150"/>
      <c r="X150"/>
      <c r="Y150" s="1"/>
    </row>
    <row r="151" spans="1:25">
      <c r="A151" s="182">
        <v>891780111</v>
      </c>
      <c r="B151" s="183" t="s">
        <v>25</v>
      </c>
      <c r="C151" s="184" t="s">
        <v>847</v>
      </c>
      <c r="D151" s="183" t="s">
        <v>27</v>
      </c>
      <c r="E151" s="185" t="s">
        <v>1315</v>
      </c>
      <c r="F151" s="183" t="s">
        <v>29</v>
      </c>
      <c r="G151" s="184" t="s">
        <v>849</v>
      </c>
      <c r="H151" s="184" t="s">
        <v>31</v>
      </c>
      <c r="I151" s="225">
        <v>13166459</v>
      </c>
      <c r="J151" s="199">
        <v>0</v>
      </c>
      <c r="K151" s="199">
        <v>0</v>
      </c>
      <c r="L151" s="199">
        <v>0</v>
      </c>
      <c r="M151" s="191" t="s">
        <v>5313</v>
      </c>
      <c r="N151" s="192" t="s">
        <v>1316</v>
      </c>
      <c r="O151" t="s">
        <v>1317</v>
      </c>
      <c r="P151" s="188">
        <v>44573</v>
      </c>
      <c r="Q151" s="189">
        <v>44573</v>
      </c>
      <c r="R151" s="188">
        <v>44773</v>
      </c>
      <c r="S151" s="199">
        <f t="shared" si="5"/>
        <v>8210994</v>
      </c>
      <c r="T151" s="225">
        <v>4955465</v>
      </c>
      <c r="U151" s="184">
        <v>12545871</v>
      </c>
      <c r="V151" s="192" t="s">
        <v>866</v>
      </c>
      <c r="W151"/>
      <c r="X151"/>
      <c r="Y151" s="1"/>
    </row>
    <row r="152" spans="1:25">
      <c r="A152" s="182">
        <v>891780111</v>
      </c>
      <c r="B152" s="183" t="s">
        <v>25</v>
      </c>
      <c r="C152" s="184" t="s">
        <v>847</v>
      </c>
      <c r="D152" s="183" t="s">
        <v>27</v>
      </c>
      <c r="E152" s="185" t="s">
        <v>1318</v>
      </c>
      <c r="F152" s="183" t="s">
        <v>29</v>
      </c>
      <c r="G152" s="184" t="s">
        <v>849</v>
      </c>
      <c r="H152" s="184" t="s">
        <v>31</v>
      </c>
      <c r="I152" s="225">
        <v>13166459</v>
      </c>
      <c r="J152" s="199">
        <v>0</v>
      </c>
      <c r="K152" s="199">
        <v>0</v>
      </c>
      <c r="L152" s="199">
        <v>0</v>
      </c>
      <c r="M152" s="191" t="s">
        <v>5314</v>
      </c>
      <c r="N152" s="192" t="s">
        <v>1319</v>
      </c>
      <c r="O152" t="s">
        <v>1320</v>
      </c>
      <c r="P152" s="188">
        <v>44573</v>
      </c>
      <c r="Q152" s="189">
        <v>44573</v>
      </c>
      <c r="R152" s="188">
        <v>44773</v>
      </c>
      <c r="S152" s="199">
        <f t="shared" si="5"/>
        <v>8210994</v>
      </c>
      <c r="T152" s="225">
        <v>4955465</v>
      </c>
      <c r="U152" s="184">
        <v>12545871</v>
      </c>
      <c r="V152" s="192" t="s">
        <v>866</v>
      </c>
      <c r="W152"/>
      <c r="X152"/>
      <c r="Y152" s="1"/>
    </row>
    <row r="153" spans="1:25">
      <c r="A153" s="182">
        <v>891780111</v>
      </c>
      <c r="B153" s="183" t="s">
        <v>25</v>
      </c>
      <c r="C153" s="184" t="s">
        <v>847</v>
      </c>
      <c r="D153" s="183" t="s">
        <v>27</v>
      </c>
      <c r="E153" s="185" t="s">
        <v>1321</v>
      </c>
      <c r="F153" s="183" t="s">
        <v>29</v>
      </c>
      <c r="G153" s="184" t="s">
        <v>849</v>
      </c>
      <c r="H153" s="184" t="s">
        <v>31</v>
      </c>
      <c r="I153" s="225">
        <v>13166459</v>
      </c>
      <c r="J153" s="199">
        <v>0</v>
      </c>
      <c r="K153" s="199">
        <v>0</v>
      </c>
      <c r="L153" s="199">
        <v>0</v>
      </c>
      <c r="M153" s="191" t="s">
        <v>5315</v>
      </c>
      <c r="N153" s="192" t="s">
        <v>1322</v>
      </c>
      <c r="O153" t="s">
        <v>1323</v>
      </c>
      <c r="P153" s="188">
        <v>44573</v>
      </c>
      <c r="Q153" s="189">
        <v>44573</v>
      </c>
      <c r="R153" s="188">
        <v>44773</v>
      </c>
      <c r="S153" s="199">
        <f t="shared" si="5"/>
        <v>8210994</v>
      </c>
      <c r="T153" s="225">
        <v>4955465</v>
      </c>
      <c r="U153" s="184">
        <v>12545871</v>
      </c>
      <c r="V153" s="192" t="s">
        <v>866</v>
      </c>
      <c r="W153"/>
      <c r="X153"/>
      <c r="Y153" s="1"/>
    </row>
    <row r="154" spans="1:25">
      <c r="A154" s="182">
        <v>891780111</v>
      </c>
      <c r="B154" s="183" t="s">
        <v>25</v>
      </c>
      <c r="C154" s="184" t="s">
        <v>847</v>
      </c>
      <c r="D154" s="183" t="s">
        <v>27</v>
      </c>
      <c r="E154" s="185" t="s">
        <v>1324</v>
      </c>
      <c r="F154" s="183" t="s">
        <v>29</v>
      </c>
      <c r="G154" s="184" t="s">
        <v>849</v>
      </c>
      <c r="H154" s="184" t="s">
        <v>31</v>
      </c>
      <c r="I154" s="225">
        <v>7113400</v>
      </c>
      <c r="J154" s="199">
        <v>0</v>
      </c>
      <c r="K154" s="199">
        <v>0</v>
      </c>
      <c r="L154" s="199">
        <v>0</v>
      </c>
      <c r="M154" s="191" t="s">
        <v>5316</v>
      </c>
      <c r="N154" s="192" t="s">
        <v>1325</v>
      </c>
      <c r="O154" t="s">
        <v>1326</v>
      </c>
      <c r="P154" s="188">
        <v>44573</v>
      </c>
      <c r="Q154" s="189">
        <v>44573</v>
      </c>
      <c r="R154" s="188">
        <v>44773</v>
      </c>
      <c r="S154" s="199">
        <v>7113400</v>
      </c>
      <c r="T154" s="225">
        <v>0</v>
      </c>
      <c r="U154" s="184">
        <v>12545871</v>
      </c>
      <c r="V154" s="192" t="s">
        <v>866</v>
      </c>
      <c r="W154"/>
      <c r="X154"/>
      <c r="Y154" s="1"/>
    </row>
    <row r="155" spans="1:25">
      <c r="A155" s="182">
        <v>891780111</v>
      </c>
      <c r="B155" s="183" t="s">
        <v>25</v>
      </c>
      <c r="C155" s="184" t="s">
        <v>847</v>
      </c>
      <c r="D155" s="183" t="s">
        <v>27</v>
      </c>
      <c r="E155" s="185" t="s">
        <v>1327</v>
      </c>
      <c r="F155" s="183" t="s">
        <v>29</v>
      </c>
      <c r="G155" s="184" t="s">
        <v>849</v>
      </c>
      <c r="H155" s="184" t="s">
        <v>31</v>
      </c>
      <c r="I155" s="225">
        <v>16677515</v>
      </c>
      <c r="J155" s="199">
        <v>0</v>
      </c>
      <c r="K155" s="199">
        <v>0</v>
      </c>
      <c r="L155" s="199">
        <v>0</v>
      </c>
      <c r="M155" s="191" t="s">
        <v>5317</v>
      </c>
      <c r="N155" s="192" t="s">
        <v>1328</v>
      </c>
      <c r="O155" t="s">
        <v>1329</v>
      </c>
      <c r="P155" s="188">
        <v>44573</v>
      </c>
      <c r="Q155" s="189">
        <v>44573</v>
      </c>
      <c r="R155" s="188">
        <v>44773</v>
      </c>
      <c r="S155" s="199">
        <f t="shared" ref="S155:S181" si="6">I155-T155</f>
        <v>9530008</v>
      </c>
      <c r="T155" s="225">
        <v>7147507</v>
      </c>
      <c r="U155" s="184">
        <v>12545871</v>
      </c>
      <c r="V155" s="192" t="s">
        <v>866</v>
      </c>
      <c r="W155"/>
      <c r="X155"/>
      <c r="Y155" s="1"/>
    </row>
    <row r="156" spans="1:25">
      <c r="A156" s="182">
        <v>891780111</v>
      </c>
      <c r="B156" s="183" t="s">
        <v>25</v>
      </c>
      <c r="C156" s="184" t="s">
        <v>847</v>
      </c>
      <c r="D156" s="183" t="s">
        <v>27</v>
      </c>
      <c r="E156" s="185" t="s">
        <v>1330</v>
      </c>
      <c r="F156" s="183" t="s">
        <v>29</v>
      </c>
      <c r="G156" s="184" t="s">
        <v>849</v>
      </c>
      <c r="H156" s="184" t="s">
        <v>31</v>
      </c>
      <c r="I156" s="225">
        <v>21066335</v>
      </c>
      <c r="J156" s="199">
        <v>0</v>
      </c>
      <c r="K156" s="199">
        <v>0</v>
      </c>
      <c r="L156" s="199">
        <v>0</v>
      </c>
      <c r="M156" s="191" t="s">
        <v>5318</v>
      </c>
      <c r="N156" s="192" t="s">
        <v>1331</v>
      </c>
      <c r="O156" t="s">
        <v>1332</v>
      </c>
      <c r="P156" s="188">
        <v>44573</v>
      </c>
      <c r="Q156" s="189">
        <v>44573</v>
      </c>
      <c r="R156" s="188">
        <v>44773</v>
      </c>
      <c r="S156" s="199">
        <f t="shared" si="6"/>
        <v>13137592</v>
      </c>
      <c r="T156" s="225">
        <v>7928743</v>
      </c>
      <c r="U156" s="184">
        <v>12545871</v>
      </c>
      <c r="V156" s="192" t="s">
        <v>866</v>
      </c>
      <c r="W156"/>
      <c r="X156"/>
      <c r="Y156" s="1"/>
    </row>
    <row r="157" spans="1:25">
      <c r="A157" s="182">
        <v>891780111</v>
      </c>
      <c r="B157" s="183" t="s">
        <v>25</v>
      </c>
      <c r="C157" s="184" t="s">
        <v>847</v>
      </c>
      <c r="D157" s="183" t="s">
        <v>27</v>
      </c>
      <c r="E157" s="185" t="s">
        <v>1333</v>
      </c>
      <c r="F157" s="183" t="s">
        <v>29</v>
      </c>
      <c r="G157" s="184" t="s">
        <v>849</v>
      </c>
      <c r="H157" s="184" t="s">
        <v>31</v>
      </c>
      <c r="I157" s="225">
        <v>45557233</v>
      </c>
      <c r="J157" s="199">
        <v>0</v>
      </c>
      <c r="K157" s="199">
        <v>0</v>
      </c>
      <c r="L157" s="199">
        <v>0</v>
      </c>
      <c r="M157" s="191" t="s">
        <v>5319</v>
      </c>
      <c r="N157" s="192" t="s">
        <v>1334</v>
      </c>
      <c r="O157" t="s">
        <v>1335</v>
      </c>
      <c r="P157" s="188">
        <v>44573</v>
      </c>
      <c r="Q157" s="189">
        <v>44573</v>
      </c>
      <c r="R157" s="188">
        <v>44773</v>
      </c>
      <c r="S157" s="199">
        <f t="shared" si="6"/>
        <v>28410845</v>
      </c>
      <c r="T157" s="225">
        <v>17146388</v>
      </c>
      <c r="U157" s="184">
        <v>12545871</v>
      </c>
      <c r="V157" s="192" t="s">
        <v>866</v>
      </c>
      <c r="W157"/>
      <c r="X157"/>
      <c r="Y157" s="1"/>
    </row>
    <row r="158" spans="1:25">
      <c r="A158" s="182">
        <v>891780111</v>
      </c>
      <c r="B158" s="183" t="s">
        <v>25</v>
      </c>
      <c r="C158" s="184" t="s">
        <v>847</v>
      </c>
      <c r="D158" s="183" t="s">
        <v>27</v>
      </c>
      <c r="E158" s="185" t="s">
        <v>1336</v>
      </c>
      <c r="F158" s="183" t="s">
        <v>29</v>
      </c>
      <c r="G158" s="184" t="s">
        <v>849</v>
      </c>
      <c r="H158" s="184" t="s">
        <v>31</v>
      </c>
      <c r="I158" s="225">
        <v>24972850</v>
      </c>
      <c r="J158" s="199">
        <v>0</v>
      </c>
      <c r="K158" s="199">
        <v>0</v>
      </c>
      <c r="L158" s="199">
        <v>0</v>
      </c>
      <c r="M158" s="191" t="s">
        <v>5320</v>
      </c>
      <c r="N158" s="192" t="s">
        <v>1337</v>
      </c>
      <c r="O158" t="s">
        <v>1338</v>
      </c>
      <c r="P158" s="188">
        <v>44573</v>
      </c>
      <c r="Q158" s="189">
        <v>44573</v>
      </c>
      <c r="R158" s="188">
        <v>44773</v>
      </c>
      <c r="S158" s="199">
        <f t="shared" si="6"/>
        <v>14270200</v>
      </c>
      <c r="T158" s="225">
        <v>10702650</v>
      </c>
      <c r="U158" s="184">
        <v>12545871</v>
      </c>
      <c r="V158" s="192" t="s">
        <v>866</v>
      </c>
      <c r="W158"/>
      <c r="X158"/>
      <c r="Y158" s="1"/>
    </row>
    <row r="159" spans="1:25">
      <c r="A159" s="182">
        <v>891780111</v>
      </c>
      <c r="B159" s="183" t="s">
        <v>25</v>
      </c>
      <c r="C159" s="184" t="s">
        <v>847</v>
      </c>
      <c r="D159" s="183" t="s">
        <v>27</v>
      </c>
      <c r="E159" s="185" t="s">
        <v>1339</v>
      </c>
      <c r="F159" s="183" t="s">
        <v>29</v>
      </c>
      <c r="G159" s="184" t="s">
        <v>849</v>
      </c>
      <c r="H159" s="184" t="s">
        <v>31</v>
      </c>
      <c r="I159" s="225">
        <v>32840000</v>
      </c>
      <c r="J159" s="199">
        <v>0</v>
      </c>
      <c r="K159" s="199">
        <v>0</v>
      </c>
      <c r="L159" s="199">
        <v>0</v>
      </c>
      <c r="M159" s="191" t="s">
        <v>5321</v>
      </c>
      <c r="N159" s="192" t="s">
        <v>1340</v>
      </c>
      <c r="O159" t="s">
        <v>1341</v>
      </c>
      <c r="P159" s="188">
        <v>44573</v>
      </c>
      <c r="Q159" s="189">
        <v>44573</v>
      </c>
      <c r="R159" s="188">
        <v>44773</v>
      </c>
      <c r="S159" s="199">
        <f t="shared" si="6"/>
        <v>18765716</v>
      </c>
      <c r="T159" s="225">
        <v>14074284</v>
      </c>
      <c r="U159" s="184">
        <v>12545871</v>
      </c>
      <c r="V159" s="192" t="s">
        <v>866</v>
      </c>
      <c r="W159"/>
      <c r="X159"/>
      <c r="Y159" s="1"/>
    </row>
    <row r="160" spans="1:25">
      <c r="A160" s="182">
        <v>891780111</v>
      </c>
      <c r="B160" s="183" t="s">
        <v>25</v>
      </c>
      <c r="C160" s="184" t="s">
        <v>847</v>
      </c>
      <c r="D160" s="183" t="s">
        <v>27</v>
      </c>
      <c r="E160" s="185" t="s">
        <v>1342</v>
      </c>
      <c r="F160" s="183" t="s">
        <v>29</v>
      </c>
      <c r="G160" s="184" t="s">
        <v>849</v>
      </c>
      <c r="H160" s="184" t="s">
        <v>31</v>
      </c>
      <c r="I160" s="225">
        <v>14287903</v>
      </c>
      <c r="J160" s="199">
        <v>0</v>
      </c>
      <c r="K160" s="199">
        <v>0</v>
      </c>
      <c r="L160" s="199">
        <v>0</v>
      </c>
      <c r="M160" s="191" t="s">
        <v>5322</v>
      </c>
      <c r="N160" s="192" t="s">
        <v>1343</v>
      </c>
      <c r="O160" t="s">
        <v>1344</v>
      </c>
      <c r="P160" s="188">
        <v>44573</v>
      </c>
      <c r="Q160" s="189">
        <v>44573</v>
      </c>
      <c r="R160" s="188">
        <v>44773</v>
      </c>
      <c r="S160" s="199">
        <f t="shared" si="6"/>
        <v>4899848</v>
      </c>
      <c r="T160" s="225">
        <v>9388055</v>
      </c>
      <c r="U160" s="184">
        <v>12545871</v>
      </c>
      <c r="V160" s="192" t="s">
        <v>866</v>
      </c>
      <c r="W160"/>
      <c r="X160"/>
      <c r="Y160" s="1"/>
    </row>
    <row r="161" spans="1:25">
      <c r="A161" s="182">
        <v>891780111</v>
      </c>
      <c r="B161" s="183" t="s">
        <v>25</v>
      </c>
      <c r="C161" s="184" t="s">
        <v>847</v>
      </c>
      <c r="D161" s="183" t="s">
        <v>27</v>
      </c>
      <c r="E161" s="185" t="s">
        <v>1345</v>
      </c>
      <c r="F161" s="183" t="s">
        <v>29</v>
      </c>
      <c r="G161" s="184" t="s">
        <v>849</v>
      </c>
      <c r="H161" s="184" t="s">
        <v>31</v>
      </c>
      <c r="I161" s="225">
        <v>3493000</v>
      </c>
      <c r="J161" s="199">
        <v>0</v>
      </c>
      <c r="K161" s="199">
        <v>0</v>
      </c>
      <c r="L161" s="199">
        <v>0</v>
      </c>
      <c r="M161" s="191" t="s">
        <v>5323</v>
      </c>
      <c r="N161" s="192" t="s">
        <v>1346</v>
      </c>
      <c r="O161" t="s">
        <v>1347</v>
      </c>
      <c r="P161" s="188">
        <v>44573</v>
      </c>
      <c r="Q161" s="189">
        <v>44573</v>
      </c>
      <c r="R161" s="188">
        <v>44773</v>
      </c>
      <c r="S161" s="199">
        <f t="shared" si="6"/>
        <v>1330000</v>
      </c>
      <c r="T161" s="225">
        <v>2163000</v>
      </c>
      <c r="U161" s="184">
        <v>12545871</v>
      </c>
      <c r="V161" s="192" t="s">
        <v>866</v>
      </c>
      <c r="W161"/>
      <c r="X161"/>
      <c r="Y161" s="1"/>
    </row>
    <row r="162" spans="1:25">
      <c r="A162" s="182">
        <v>891780111</v>
      </c>
      <c r="B162" s="183" t="s">
        <v>25</v>
      </c>
      <c r="C162" s="184" t="s">
        <v>847</v>
      </c>
      <c r="D162" s="183" t="s">
        <v>27</v>
      </c>
      <c r="E162" s="185" t="s">
        <v>1348</v>
      </c>
      <c r="F162" s="183" t="s">
        <v>29</v>
      </c>
      <c r="G162" s="184" t="s">
        <v>849</v>
      </c>
      <c r="H162" s="184" t="s">
        <v>31</v>
      </c>
      <c r="I162" s="225">
        <v>12941940</v>
      </c>
      <c r="J162" s="199">
        <v>0</v>
      </c>
      <c r="K162" s="199">
        <v>0</v>
      </c>
      <c r="L162" s="199">
        <v>0</v>
      </c>
      <c r="M162" s="191" t="s">
        <v>5324</v>
      </c>
      <c r="N162" s="192" t="s">
        <v>1349</v>
      </c>
      <c r="O162" t="s">
        <v>1350</v>
      </c>
      <c r="P162" s="188">
        <v>44573</v>
      </c>
      <c r="Q162" s="189">
        <v>44573</v>
      </c>
      <c r="R162" s="188">
        <v>44773</v>
      </c>
      <c r="S162" s="199">
        <f t="shared" si="6"/>
        <v>8082698</v>
      </c>
      <c r="T162" s="225">
        <v>4859242</v>
      </c>
      <c r="U162" s="184">
        <v>12545871</v>
      </c>
      <c r="V162" s="192" t="s">
        <v>866</v>
      </c>
      <c r="W162"/>
      <c r="X162"/>
      <c r="Y162" s="1"/>
    </row>
    <row r="163" spans="1:25">
      <c r="A163" s="182">
        <v>891780111</v>
      </c>
      <c r="B163" s="183" t="s">
        <v>25</v>
      </c>
      <c r="C163" s="184" t="s">
        <v>847</v>
      </c>
      <c r="D163" s="183" t="s">
        <v>27</v>
      </c>
      <c r="E163" s="185" t="s">
        <v>1351</v>
      </c>
      <c r="F163" s="183" t="s">
        <v>29</v>
      </c>
      <c r="G163" s="184" t="s">
        <v>849</v>
      </c>
      <c r="H163" s="184" t="s">
        <v>31</v>
      </c>
      <c r="I163" s="225">
        <v>13166459</v>
      </c>
      <c r="J163" s="199">
        <v>0</v>
      </c>
      <c r="K163" s="199">
        <v>0</v>
      </c>
      <c r="L163" s="199">
        <v>0</v>
      </c>
      <c r="M163" s="191" t="s">
        <v>5325</v>
      </c>
      <c r="N163" s="192" t="s">
        <v>1352</v>
      </c>
      <c r="O163" t="s">
        <v>1353</v>
      </c>
      <c r="P163" s="188">
        <v>44573</v>
      </c>
      <c r="Q163" s="189">
        <v>44573</v>
      </c>
      <c r="R163" s="188">
        <v>44773</v>
      </c>
      <c r="S163" s="199">
        <f t="shared" si="6"/>
        <v>8210994</v>
      </c>
      <c r="T163" s="225">
        <v>4955465</v>
      </c>
      <c r="U163" s="184">
        <v>12545871</v>
      </c>
      <c r="V163" s="192" t="s">
        <v>866</v>
      </c>
      <c r="W163"/>
      <c r="X163"/>
      <c r="Y163" s="1"/>
    </row>
    <row r="164" spans="1:25">
      <c r="A164" s="182">
        <v>891780111</v>
      </c>
      <c r="B164" s="183" t="s">
        <v>25</v>
      </c>
      <c r="C164" s="184" t="s">
        <v>847</v>
      </c>
      <c r="D164" s="183" t="s">
        <v>27</v>
      </c>
      <c r="E164" s="185" t="s">
        <v>1354</v>
      </c>
      <c r="F164" s="183" t="s">
        <v>29</v>
      </c>
      <c r="G164" s="184" t="s">
        <v>849</v>
      </c>
      <c r="H164" s="184" t="s">
        <v>31</v>
      </c>
      <c r="I164" s="225">
        <v>13166459</v>
      </c>
      <c r="J164" s="199">
        <v>0</v>
      </c>
      <c r="K164" s="199">
        <v>0</v>
      </c>
      <c r="L164" s="199">
        <v>0</v>
      </c>
      <c r="M164" s="191" t="s">
        <v>5326</v>
      </c>
      <c r="N164" s="192" t="s">
        <v>1355</v>
      </c>
      <c r="O164" t="s">
        <v>1356</v>
      </c>
      <c r="P164" s="188">
        <v>44573</v>
      </c>
      <c r="Q164" s="189">
        <v>44573</v>
      </c>
      <c r="R164" s="188">
        <v>44773</v>
      </c>
      <c r="S164" s="199">
        <f t="shared" si="6"/>
        <v>8210994</v>
      </c>
      <c r="T164" s="225">
        <v>4955465</v>
      </c>
      <c r="U164" s="184">
        <v>12545871</v>
      </c>
      <c r="V164" s="192" t="s">
        <v>866</v>
      </c>
      <c r="W164"/>
      <c r="X164"/>
      <c r="Y164" s="1"/>
    </row>
    <row r="165" spans="1:25">
      <c r="A165" s="182">
        <v>891780111</v>
      </c>
      <c r="B165" s="183" t="s">
        <v>25</v>
      </c>
      <c r="C165" s="184" t="s">
        <v>847</v>
      </c>
      <c r="D165" s="183" t="s">
        <v>27</v>
      </c>
      <c r="E165" s="185" t="s">
        <v>1357</v>
      </c>
      <c r="F165" s="183" t="s">
        <v>29</v>
      </c>
      <c r="G165" s="184" t="s">
        <v>849</v>
      </c>
      <c r="H165" s="184" t="s">
        <v>31</v>
      </c>
      <c r="I165" s="225">
        <v>32536128</v>
      </c>
      <c r="J165" s="199">
        <v>0</v>
      </c>
      <c r="K165" s="199">
        <v>0</v>
      </c>
      <c r="L165" s="199">
        <v>0</v>
      </c>
      <c r="M165" s="191" t="s">
        <v>5327</v>
      </c>
      <c r="N165" s="192" t="s">
        <v>1358</v>
      </c>
      <c r="O165" t="s">
        <v>1359</v>
      </c>
      <c r="P165" s="188">
        <v>44573</v>
      </c>
      <c r="Q165" s="189">
        <v>44573</v>
      </c>
      <c r="R165" s="188">
        <v>44773</v>
      </c>
      <c r="S165" s="199">
        <f t="shared" si="6"/>
        <v>20147580</v>
      </c>
      <c r="T165" s="225">
        <v>12388548</v>
      </c>
      <c r="U165" s="184">
        <v>12545871</v>
      </c>
      <c r="V165" s="192" t="s">
        <v>866</v>
      </c>
      <c r="W165"/>
      <c r="X165"/>
      <c r="Y165" s="1"/>
    </row>
    <row r="166" spans="1:25">
      <c r="A166" s="182">
        <v>891780111</v>
      </c>
      <c r="B166" s="183" t="s">
        <v>25</v>
      </c>
      <c r="C166" s="184" t="s">
        <v>847</v>
      </c>
      <c r="D166" s="183" t="s">
        <v>27</v>
      </c>
      <c r="E166" s="185" t="s">
        <v>1360</v>
      </c>
      <c r="F166" s="183" t="s">
        <v>29</v>
      </c>
      <c r="G166" s="184" t="s">
        <v>849</v>
      </c>
      <c r="H166" s="184" t="s">
        <v>31</v>
      </c>
      <c r="I166" s="225">
        <v>14163968</v>
      </c>
      <c r="J166" s="199">
        <v>0</v>
      </c>
      <c r="K166" s="199">
        <v>0</v>
      </c>
      <c r="L166" s="199">
        <v>0</v>
      </c>
      <c r="M166" s="191" t="s">
        <v>5328</v>
      </c>
      <c r="N166" s="192" t="s">
        <v>1361</v>
      </c>
      <c r="O166" t="s">
        <v>1362</v>
      </c>
      <c r="P166" s="188">
        <v>44573</v>
      </c>
      <c r="Q166" s="189">
        <v>44573</v>
      </c>
      <c r="R166" s="188">
        <v>44773</v>
      </c>
      <c r="S166" s="199">
        <f t="shared" si="6"/>
        <v>8852480</v>
      </c>
      <c r="T166" s="225">
        <v>5311488</v>
      </c>
      <c r="U166" s="184">
        <v>12545871</v>
      </c>
      <c r="V166" s="192" t="s">
        <v>866</v>
      </c>
      <c r="W166"/>
      <c r="X166"/>
      <c r="Y166" s="1"/>
    </row>
    <row r="167" spans="1:25">
      <c r="A167" s="182">
        <v>891780111</v>
      </c>
      <c r="B167" s="183" t="s">
        <v>25</v>
      </c>
      <c r="C167" s="184" t="s">
        <v>847</v>
      </c>
      <c r="D167" s="183" t="s">
        <v>27</v>
      </c>
      <c r="E167" s="185" t="s">
        <v>1363</v>
      </c>
      <c r="F167" s="183" t="s">
        <v>29</v>
      </c>
      <c r="G167" s="184" t="s">
        <v>849</v>
      </c>
      <c r="H167" s="184" t="s">
        <v>31</v>
      </c>
      <c r="I167" s="225">
        <v>14163968</v>
      </c>
      <c r="J167" s="199">
        <v>0</v>
      </c>
      <c r="K167" s="199">
        <v>0</v>
      </c>
      <c r="L167" s="199">
        <v>0</v>
      </c>
      <c r="M167" s="191" t="s">
        <v>5329</v>
      </c>
      <c r="N167" s="192" t="s">
        <v>1364</v>
      </c>
      <c r="O167" t="s">
        <v>1365</v>
      </c>
      <c r="P167" s="188">
        <v>44573</v>
      </c>
      <c r="Q167" s="189">
        <v>44573</v>
      </c>
      <c r="R167" s="188">
        <v>44773</v>
      </c>
      <c r="S167" s="199">
        <f t="shared" si="6"/>
        <v>8852480</v>
      </c>
      <c r="T167" s="225">
        <v>5311488</v>
      </c>
      <c r="U167" s="184">
        <v>12545871</v>
      </c>
      <c r="V167" s="192" t="s">
        <v>866</v>
      </c>
      <c r="W167"/>
      <c r="X167"/>
      <c r="Y167" s="1"/>
    </row>
    <row r="168" spans="1:25">
      <c r="A168" s="182">
        <v>891780111</v>
      </c>
      <c r="B168" s="183" t="s">
        <v>25</v>
      </c>
      <c r="C168" s="184" t="s">
        <v>847</v>
      </c>
      <c r="D168" s="183" t="s">
        <v>27</v>
      </c>
      <c r="E168" s="185" t="s">
        <v>1366</v>
      </c>
      <c r="F168" s="183" t="s">
        <v>29</v>
      </c>
      <c r="G168" s="184" t="s">
        <v>849</v>
      </c>
      <c r="H168" s="184" t="s">
        <v>31</v>
      </c>
      <c r="I168" s="225">
        <v>32000000</v>
      </c>
      <c r="J168" s="199">
        <v>0</v>
      </c>
      <c r="K168" s="199">
        <v>0</v>
      </c>
      <c r="L168" s="199">
        <v>0</v>
      </c>
      <c r="M168" s="191" t="s">
        <v>5330</v>
      </c>
      <c r="N168" s="192" t="s">
        <v>1367</v>
      </c>
      <c r="O168" t="s">
        <v>1368</v>
      </c>
      <c r="P168" s="188">
        <v>44573</v>
      </c>
      <c r="Q168" s="189">
        <v>44573</v>
      </c>
      <c r="R168" s="188">
        <v>44773</v>
      </c>
      <c r="S168" s="199">
        <f t="shared" si="6"/>
        <v>20000000</v>
      </c>
      <c r="T168" s="225">
        <v>12000000</v>
      </c>
      <c r="U168" s="184">
        <v>12545871</v>
      </c>
      <c r="V168" s="192" t="s">
        <v>866</v>
      </c>
      <c r="W168"/>
      <c r="X168"/>
      <c r="Y168" s="1"/>
    </row>
    <row r="169" spans="1:25">
      <c r="A169" s="182">
        <v>891780111</v>
      </c>
      <c r="B169" s="183" t="s">
        <v>25</v>
      </c>
      <c r="C169" s="184" t="s">
        <v>847</v>
      </c>
      <c r="D169" s="183" t="s">
        <v>27</v>
      </c>
      <c r="E169" s="185" t="s">
        <v>1369</v>
      </c>
      <c r="F169" s="183" t="s">
        <v>29</v>
      </c>
      <c r="G169" s="184" t="s">
        <v>849</v>
      </c>
      <c r="H169" s="184" t="s">
        <v>31</v>
      </c>
      <c r="I169" s="225">
        <v>13693122</v>
      </c>
      <c r="J169" s="199">
        <v>0</v>
      </c>
      <c r="K169" s="199">
        <v>0</v>
      </c>
      <c r="L169" s="199">
        <v>0</v>
      </c>
      <c r="M169" s="191" t="s">
        <v>5331</v>
      </c>
      <c r="N169" s="192" t="s">
        <v>1370</v>
      </c>
      <c r="O169" t="s">
        <v>1371</v>
      </c>
      <c r="P169" s="188">
        <v>44573</v>
      </c>
      <c r="Q169" s="189">
        <v>44573</v>
      </c>
      <c r="R169" s="188">
        <v>44773</v>
      </c>
      <c r="S169" s="199">
        <f t="shared" si="6"/>
        <v>8539439</v>
      </c>
      <c r="T169" s="225">
        <v>5153683</v>
      </c>
      <c r="U169" s="184">
        <v>12545871</v>
      </c>
      <c r="V169" s="192" t="s">
        <v>866</v>
      </c>
      <c r="W169"/>
      <c r="X169"/>
      <c r="Y169" s="1"/>
    </row>
    <row r="170" spans="1:25">
      <c r="A170" s="182">
        <v>891780111</v>
      </c>
      <c r="B170" s="183" t="s">
        <v>25</v>
      </c>
      <c r="C170" s="184" t="s">
        <v>847</v>
      </c>
      <c r="D170" s="183" t="s">
        <v>27</v>
      </c>
      <c r="E170" s="185" t="s">
        <v>1372</v>
      </c>
      <c r="F170" s="183" t="s">
        <v>29</v>
      </c>
      <c r="G170" s="184" t="s">
        <v>849</v>
      </c>
      <c r="H170" s="184" t="s">
        <v>31</v>
      </c>
      <c r="I170" s="225">
        <v>14287903</v>
      </c>
      <c r="J170" s="199">
        <v>0</v>
      </c>
      <c r="K170" s="199">
        <v>0</v>
      </c>
      <c r="L170" s="199">
        <v>0</v>
      </c>
      <c r="M170" s="191" t="s">
        <v>5332</v>
      </c>
      <c r="N170" s="192" t="s">
        <v>1373</v>
      </c>
      <c r="O170" t="s">
        <v>1374</v>
      </c>
      <c r="P170" s="188">
        <v>44573</v>
      </c>
      <c r="Q170" s="189">
        <v>44573</v>
      </c>
      <c r="R170" s="188">
        <v>44773</v>
      </c>
      <c r="S170" s="199">
        <f t="shared" si="6"/>
        <v>8923300</v>
      </c>
      <c r="T170" s="225">
        <v>5364603</v>
      </c>
      <c r="U170" s="184">
        <v>12545871</v>
      </c>
      <c r="V170" s="192" t="s">
        <v>866</v>
      </c>
      <c r="W170"/>
      <c r="X170"/>
      <c r="Y170" s="1"/>
    </row>
    <row r="171" spans="1:25">
      <c r="A171" s="182">
        <v>891780111</v>
      </c>
      <c r="B171" s="183" t="s">
        <v>25</v>
      </c>
      <c r="C171" s="184" t="s">
        <v>847</v>
      </c>
      <c r="D171" s="183" t="s">
        <v>27</v>
      </c>
      <c r="E171" s="185" t="s">
        <v>1375</v>
      </c>
      <c r="F171" s="183" t="s">
        <v>29</v>
      </c>
      <c r="G171" s="184" t="s">
        <v>849</v>
      </c>
      <c r="H171" s="184" t="s">
        <v>31</v>
      </c>
      <c r="I171" s="225">
        <v>14163968</v>
      </c>
      <c r="J171" s="199">
        <v>0</v>
      </c>
      <c r="K171" s="199">
        <v>0</v>
      </c>
      <c r="L171" s="199">
        <v>0</v>
      </c>
      <c r="M171" s="191" t="s">
        <v>5333</v>
      </c>
      <c r="N171" s="192" t="s">
        <v>1376</v>
      </c>
      <c r="O171" t="s">
        <v>1377</v>
      </c>
      <c r="P171" s="188">
        <v>44573</v>
      </c>
      <c r="Q171" s="189">
        <v>44573</v>
      </c>
      <c r="R171" s="188">
        <v>44773</v>
      </c>
      <c r="S171" s="199">
        <f t="shared" si="6"/>
        <v>8852480</v>
      </c>
      <c r="T171" s="225">
        <v>5311488</v>
      </c>
      <c r="U171" s="184">
        <v>12545871</v>
      </c>
      <c r="V171" s="192" t="s">
        <v>866</v>
      </c>
      <c r="W171"/>
      <c r="X171"/>
      <c r="Y171" s="1"/>
    </row>
    <row r="172" spans="1:25">
      <c r="A172" s="182">
        <v>891780111</v>
      </c>
      <c r="B172" s="183" t="s">
        <v>25</v>
      </c>
      <c r="C172" s="184" t="s">
        <v>847</v>
      </c>
      <c r="D172" s="183" t="s">
        <v>27</v>
      </c>
      <c r="E172" s="185" t="s">
        <v>1378</v>
      </c>
      <c r="F172" s="183" t="s">
        <v>29</v>
      </c>
      <c r="G172" s="184" t="s">
        <v>849</v>
      </c>
      <c r="H172" s="184" t="s">
        <v>31</v>
      </c>
      <c r="I172" s="225">
        <v>13166459</v>
      </c>
      <c r="J172" s="199">
        <v>0</v>
      </c>
      <c r="K172" s="199">
        <v>0</v>
      </c>
      <c r="L172" s="199">
        <v>0</v>
      </c>
      <c r="M172" s="191" t="s">
        <v>5334</v>
      </c>
      <c r="N172" s="192" t="s">
        <v>1379</v>
      </c>
      <c r="O172" t="s">
        <v>1380</v>
      </c>
      <c r="P172" s="188">
        <v>44573</v>
      </c>
      <c r="Q172" s="189">
        <v>44573</v>
      </c>
      <c r="R172" s="188">
        <v>44773</v>
      </c>
      <c r="S172" s="199">
        <f t="shared" si="6"/>
        <v>8210994</v>
      </c>
      <c r="T172" s="225">
        <v>4955465</v>
      </c>
      <c r="U172" s="184">
        <v>12545871</v>
      </c>
      <c r="V172" s="192" t="s">
        <v>866</v>
      </c>
      <c r="W172"/>
      <c r="X172"/>
      <c r="Y172" s="1"/>
    </row>
    <row r="173" spans="1:25">
      <c r="A173" s="182">
        <v>891780111</v>
      </c>
      <c r="B173" s="183" t="s">
        <v>25</v>
      </c>
      <c r="C173" s="184" t="s">
        <v>847</v>
      </c>
      <c r="D173" s="183" t="s">
        <v>27</v>
      </c>
      <c r="E173" s="185" t="s">
        <v>1381</v>
      </c>
      <c r="F173" s="183" t="s">
        <v>29</v>
      </c>
      <c r="G173" s="184" t="s">
        <v>849</v>
      </c>
      <c r="H173" s="184" t="s">
        <v>31</v>
      </c>
      <c r="I173" s="225">
        <v>12941940</v>
      </c>
      <c r="J173" s="199">
        <v>0</v>
      </c>
      <c r="K173" s="199">
        <v>0</v>
      </c>
      <c r="L173" s="199">
        <v>0</v>
      </c>
      <c r="M173" s="191" t="s">
        <v>5335</v>
      </c>
      <c r="N173" s="192" t="s">
        <v>1382</v>
      </c>
      <c r="O173" t="s">
        <v>1383</v>
      </c>
      <c r="P173" s="188">
        <v>44573</v>
      </c>
      <c r="Q173" s="189">
        <v>44573</v>
      </c>
      <c r="R173" s="188">
        <v>44773</v>
      </c>
      <c r="S173" s="199">
        <f t="shared" si="6"/>
        <v>8082698</v>
      </c>
      <c r="T173" s="225">
        <v>4859242</v>
      </c>
      <c r="U173" s="184">
        <v>12545871</v>
      </c>
      <c r="V173" s="192" t="s">
        <v>866</v>
      </c>
      <c r="W173"/>
      <c r="X173"/>
      <c r="Y173" s="1"/>
    </row>
    <row r="174" spans="1:25">
      <c r="A174" s="182">
        <v>891780111</v>
      </c>
      <c r="B174" s="183" t="s">
        <v>25</v>
      </c>
      <c r="C174" s="184" t="s">
        <v>847</v>
      </c>
      <c r="D174" s="183" t="s">
        <v>27</v>
      </c>
      <c r="E174" s="185" t="s">
        <v>1384</v>
      </c>
      <c r="F174" s="183" t="s">
        <v>29</v>
      </c>
      <c r="G174" s="184" t="s">
        <v>849</v>
      </c>
      <c r="H174" s="184" t="s">
        <v>31</v>
      </c>
      <c r="I174" s="225">
        <v>13038629</v>
      </c>
      <c r="J174" s="199">
        <v>0</v>
      </c>
      <c r="K174" s="199">
        <v>0</v>
      </c>
      <c r="L174" s="199">
        <v>0</v>
      </c>
      <c r="M174" s="191" t="s">
        <v>5336</v>
      </c>
      <c r="N174" s="192" t="s">
        <v>1385</v>
      </c>
      <c r="O174" t="s">
        <v>1386</v>
      </c>
      <c r="P174" s="188">
        <v>44573</v>
      </c>
      <c r="Q174" s="189">
        <v>44573</v>
      </c>
      <c r="R174" s="188">
        <v>44773</v>
      </c>
      <c r="S174" s="199">
        <f t="shared" si="6"/>
        <v>8131276</v>
      </c>
      <c r="T174" s="225">
        <v>4907353</v>
      </c>
      <c r="U174" s="184">
        <v>12545871</v>
      </c>
      <c r="V174" s="192" t="s">
        <v>866</v>
      </c>
      <c r="W174"/>
      <c r="X174"/>
      <c r="Y174" s="1"/>
    </row>
    <row r="175" spans="1:25">
      <c r="A175" s="182">
        <v>891780111</v>
      </c>
      <c r="B175" s="183" t="s">
        <v>25</v>
      </c>
      <c r="C175" s="184" t="s">
        <v>847</v>
      </c>
      <c r="D175" s="183" t="s">
        <v>27</v>
      </c>
      <c r="E175" s="185" t="s">
        <v>1387</v>
      </c>
      <c r="F175" s="183" t="s">
        <v>29</v>
      </c>
      <c r="G175" s="184" t="s">
        <v>849</v>
      </c>
      <c r="H175" s="184" t="s">
        <v>31</v>
      </c>
      <c r="I175" s="225">
        <v>12941940</v>
      </c>
      <c r="J175" s="199">
        <v>0</v>
      </c>
      <c r="K175" s="199">
        <v>0</v>
      </c>
      <c r="L175" s="199">
        <v>0</v>
      </c>
      <c r="M175" s="191" t="s">
        <v>5337</v>
      </c>
      <c r="N175" s="192" t="s">
        <v>1388</v>
      </c>
      <c r="O175" t="s">
        <v>1389</v>
      </c>
      <c r="P175" s="188">
        <v>44573</v>
      </c>
      <c r="Q175" s="189">
        <v>44573</v>
      </c>
      <c r="R175" s="188">
        <v>44773</v>
      </c>
      <c r="S175" s="199">
        <f t="shared" si="6"/>
        <v>8082698</v>
      </c>
      <c r="T175" s="225">
        <v>4859242</v>
      </c>
      <c r="U175" s="184">
        <v>12545871</v>
      </c>
      <c r="V175" s="192" t="s">
        <v>866</v>
      </c>
      <c r="W175"/>
      <c r="X175"/>
      <c r="Y175" s="1"/>
    </row>
    <row r="176" spans="1:25">
      <c r="A176" s="182">
        <v>891780111</v>
      </c>
      <c r="B176" s="183" t="s">
        <v>25</v>
      </c>
      <c r="C176" s="184" t="s">
        <v>847</v>
      </c>
      <c r="D176" s="183" t="s">
        <v>27</v>
      </c>
      <c r="E176" s="185" t="s">
        <v>1390</v>
      </c>
      <c r="F176" s="183" t="s">
        <v>29</v>
      </c>
      <c r="G176" s="184" t="s">
        <v>849</v>
      </c>
      <c r="H176" s="184" t="s">
        <v>31</v>
      </c>
      <c r="I176" s="225">
        <v>13166459</v>
      </c>
      <c r="J176" s="199">
        <v>0</v>
      </c>
      <c r="K176" s="199">
        <v>0</v>
      </c>
      <c r="L176" s="199">
        <v>0</v>
      </c>
      <c r="M176" s="191" t="s">
        <v>5338</v>
      </c>
      <c r="N176" s="192" t="s">
        <v>1391</v>
      </c>
      <c r="O176" t="s">
        <v>1392</v>
      </c>
      <c r="P176" s="188">
        <v>44573</v>
      </c>
      <c r="Q176" s="189">
        <v>44573</v>
      </c>
      <c r="R176" s="188">
        <v>44773</v>
      </c>
      <c r="S176" s="199">
        <f t="shared" si="6"/>
        <v>8210994</v>
      </c>
      <c r="T176" s="225">
        <v>4955465</v>
      </c>
      <c r="U176" s="184">
        <v>12545871</v>
      </c>
      <c r="V176" s="192" t="s">
        <v>866</v>
      </c>
      <c r="W176"/>
      <c r="X176"/>
      <c r="Y176" s="1"/>
    </row>
    <row r="177" spans="1:25">
      <c r="A177" s="182">
        <v>891780111</v>
      </c>
      <c r="B177" s="183" t="s">
        <v>25</v>
      </c>
      <c r="C177" s="184" t="s">
        <v>847</v>
      </c>
      <c r="D177" s="183" t="s">
        <v>27</v>
      </c>
      <c r="E177" s="185" t="s">
        <v>1393</v>
      </c>
      <c r="F177" s="183" t="s">
        <v>29</v>
      </c>
      <c r="G177" s="184" t="s">
        <v>849</v>
      </c>
      <c r="H177" s="184" t="s">
        <v>31</v>
      </c>
      <c r="I177" s="225">
        <v>12941940</v>
      </c>
      <c r="J177" s="199">
        <v>0</v>
      </c>
      <c r="K177" s="199">
        <v>0</v>
      </c>
      <c r="L177" s="199">
        <v>0</v>
      </c>
      <c r="M177" s="191" t="s">
        <v>5339</v>
      </c>
      <c r="N177" s="192" t="s">
        <v>1394</v>
      </c>
      <c r="O177" t="s">
        <v>1395</v>
      </c>
      <c r="P177" s="188">
        <v>44573</v>
      </c>
      <c r="Q177" s="189">
        <v>44573</v>
      </c>
      <c r="R177" s="188">
        <v>44773</v>
      </c>
      <c r="S177" s="199">
        <f t="shared" si="6"/>
        <v>8082698</v>
      </c>
      <c r="T177" s="225">
        <v>4859242</v>
      </c>
      <c r="U177" s="184">
        <v>12545871</v>
      </c>
      <c r="V177" s="192" t="s">
        <v>866</v>
      </c>
      <c r="W177"/>
      <c r="X177"/>
      <c r="Y177" s="1"/>
    </row>
    <row r="178" spans="1:25">
      <c r="A178" s="182">
        <v>891780111</v>
      </c>
      <c r="B178" s="183" t="s">
        <v>25</v>
      </c>
      <c r="C178" s="184" t="s">
        <v>847</v>
      </c>
      <c r="D178" s="183" t="s">
        <v>27</v>
      </c>
      <c r="E178" s="185" t="s">
        <v>1396</v>
      </c>
      <c r="F178" s="183" t="s">
        <v>29</v>
      </c>
      <c r="G178" s="184" t="s">
        <v>849</v>
      </c>
      <c r="H178" s="184" t="s">
        <v>31</v>
      </c>
      <c r="I178" s="225">
        <v>14163968</v>
      </c>
      <c r="J178" s="199">
        <v>0</v>
      </c>
      <c r="K178" s="199">
        <v>0</v>
      </c>
      <c r="L178" s="199">
        <v>0</v>
      </c>
      <c r="M178" s="191" t="s">
        <v>5340</v>
      </c>
      <c r="N178" s="192" t="s">
        <v>1397</v>
      </c>
      <c r="O178" t="s">
        <v>1398</v>
      </c>
      <c r="P178" s="188">
        <v>44573</v>
      </c>
      <c r="Q178" s="189">
        <v>44573</v>
      </c>
      <c r="R178" s="188">
        <v>44773</v>
      </c>
      <c r="S178" s="199">
        <f t="shared" si="6"/>
        <v>8852480</v>
      </c>
      <c r="T178" s="225">
        <v>5311488</v>
      </c>
      <c r="U178" s="184">
        <v>12545871</v>
      </c>
      <c r="V178" s="192" t="s">
        <v>866</v>
      </c>
      <c r="W178"/>
      <c r="X178"/>
      <c r="Y178" s="1"/>
    </row>
    <row r="179" spans="1:25">
      <c r="A179" s="182">
        <v>891780111</v>
      </c>
      <c r="B179" s="183" t="s">
        <v>25</v>
      </c>
      <c r="C179" s="184" t="s">
        <v>847</v>
      </c>
      <c r="D179" s="183" t="s">
        <v>27</v>
      </c>
      <c r="E179" s="185" t="s">
        <v>1399</v>
      </c>
      <c r="F179" s="183" t="s">
        <v>29</v>
      </c>
      <c r="G179" s="184" t="s">
        <v>849</v>
      </c>
      <c r="H179" s="184" t="s">
        <v>31</v>
      </c>
      <c r="I179" s="225">
        <v>12941940</v>
      </c>
      <c r="J179" s="199">
        <v>0</v>
      </c>
      <c r="K179" s="199">
        <v>0</v>
      </c>
      <c r="L179" s="199">
        <v>0</v>
      </c>
      <c r="M179" s="191" t="s">
        <v>5341</v>
      </c>
      <c r="N179" s="192" t="s">
        <v>1400</v>
      </c>
      <c r="O179" t="s">
        <v>1401</v>
      </c>
      <c r="P179" s="188">
        <v>44573</v>
      </c>
      <c r="Q179" s="189">
        <v>44573</v>
      </c>
      <c r="R179" s="188">
        <v>44773</v>
      </c>
      <c r="S179" s="199">
        <f t="shared" si="6"/>
        <v>8082698</v>
      </c>
      <c r="T179" s="225">
        <v>4859242</v>
      </c>
      <c r="U179" s="184">
        <v>12545871</v>
      </c>
      <c r="V179" s="192" t="s">
        <v>866</v>
      </c>
      <c r="W179"/>
      <c r="X179"/>
      <c r="Y179" s="1"/>
    </row>
    <row r="180" spans="1:25">
      <c r="A180" s="182">
        <v>891780111</v>
      </c>
      <c r="B180" s="183" t="s">
        <v>25</v>
      </c>
      <c r="C180" s="184" t="s">
        <v>847</v>
      </c>
      <c r="D180" s="183" t="s">
        <v>27</v>
      </c>
      <c r="E180" s="185" t="s">
        <v>1402</v>
      </c>
      <c r="F180" s="183" t="s">
        <v>29</v>
      </c>
      <c r="G180" s="184" t="s">
        <v>849</v>
      </c>
      <c r="H180" s="184" t="s">
        <v>31</v>
      </c>
      <c r="I180" s="225">
        <v>16387903</v>
      </c>
      <c r="J180" s="199">
        <v>0</v>
      </c>
      <c r="K180" s="199">
        <v>0</v>
      </c>
      <c r="L180" s="199">
        <v>0</v>
      </c>
      <c r="M180" s="191" t="s">
        <v>5342</v>
      </c>
      <c r="N180" s="192" t="s">
        <v>1403</v>
      </c>
      <c r="O180" t="s">
        <v>1404</v>
      </c>
      <c r="P180" s="188">
        <v>44573</v>
      </c>
      <c r="Q180" s="189">
        <v>44573</v>
      </c>
      <c r="R180" s="188">
        <v>44773</v>
      </c>
      <c r="S180" s="199">
        <f t="shared" si="6"/>
        <v>10123300</v>
      </c>
      <c r="T180" s="225">
        <v>6264603</v>
      </c>
      <c r="U180" s="184">
        <v>12545871</v>
      </c>
      <c r="V180" s="192" t="s">
        <v>866</v>
      </c>
      <c r="W180"/>
      <c r="X180"/>
      <c r="Y180" s="1"/>
    </row>
    <row r="181" spans="1:25">
      <c r="A181" s="182">
        <v>891780111</v>
      </c>
      <c r="B181" s="183" t="s">
        <v>25</v>
      </c>
      <c r="C181" s="184" t="s">
        <v>847</v>
      </c>
      <c r="D181" s="183" t="s">
        <v>27</v>
      </c>
      <c r="E181" s="185" t="s">
        <v>1405</v>
      </c>
      <c r="F181" s="183" t="s">
        <v>29</v>
      </c>
      <c r="G181" s="184" t="s">
        <v>849</v>
      </c>
      <c r="H181" s="184" t="s">
        <v>31</v>
      </c>
      <c r="I181" s="225">
        <v>12941940</v>
      </c>
      <c r="J181" s="199">
        <v>0</v>
      </c>
      <c r="K181" s="199">
        <v>0</v>
      </c>
      <c r="L181" s="199">
        <v>0</v>
      </c>
      <c r="M181" s="191" t="s">
        <v>5343</v>
      </c>
      <c r="N181" s="192" t="s">
        <v>1406</v>
      </c>
      <c r="O181" t="s">
        <v>1407</v>
      </c>
      <c r="P181" s="188">
        <v>44573</v>
      </c>
      <c r="Q181" s="189">
        <v>44573</v>
      </c>
      <c r="R181" s="188">
        <v>44773</v>
      </c>
      <c r="S181" s="199">
        <f t="shared" si="6"/>
        <v>8082698</v>
      </c>
      <c r="T181" s="225">
        <v>4859242</v>
      </c>
      <c r="U181" s="184">
        <v>12545871</v>
      </c>
      <c r="V181" s="192" t="s">
        <v>866</v>
      </c>
      <c r="W181"/>
      <c r="X181"/>
      <c r="Y181" s="1"/>
    </row>
    <row r="182" spans="1:25">
      <c r="A182" s="182">
        <v>891780111</v>
      </c>
      <c r="B182" s="183" t="s">
        <v>25</v>
      </c>
      <c r="C182" s="184" t="s">
        <v>847</v>
      </c>
      <c r="D182" s="183" t="s">
        <v>27</v>
      </c>
      <c r="E182" s="185" t="s">
        <v>1408</v>
      </c>
      <c r="F182" s="183" t="s">
        <v>29</v>
      </c>
      <c r="G182" s="184" t="s">
        <v>849</v>
      </c>
      <c r="H182" s="184" t="s">
        <v>31</v>
      </c>
      <c r="I182" s="225">
        <v>12941940</v>
      </c>
      <c r="J182" s="199">
        <v>0</v>
      </c>
      <c r="K182" s="199">
        <v>0</v>
      </c>
      <c r="L182" s="199">
        <v>0</v>
      </c>
      <c r="M182" s="191" t="s">
        <v>5344</v>
      </c>
      <c r="N182" s="192" t="s">
        <v>1409</v>
      </c>
      <c r="O182" t="s">
        <v>1410</v>
      </c>
      <c r="P182" s="188">
        <v>44573</v>
      </c>
      <c r="Q182" s="189">
        <v>44573</v>
      </c>
      <c r="R182" s="188">
        <v>44773</v>
      </c>
      <c r="S182" s="199">
        <f>I182-T182</f>
        <v>8082698</v>
      </c>
      <c r="T182" s="225">
        <v>4859242</v>
      </c>
      <c r="U182" s="184">
        <v>12545871</v>
      </c>
      <c r="V182" s="192" t="s">
        <v>866</v>
      </c>
      <c r="W182"/>
      <c r="X182"/>
      <c r="Y182" s="1"/>
    </row>
    <row r="183" spans="1:25">
      <c r="A183" s="182">
        <v>891780111</v>
      </c>
      <c r="B183" s="183" t="s">
        <v>25</v>
      </c>
      <c r="C183" s="184" t="s">
        <v>847</v>
      </c>
      <c r="D183" s="183" t="s">
        <v>27</v>
      </c>
      <c r="E183" s="185" t="s">
        <v>1411</v>
      </c>
      <c r="F183" s="183" t="s">
        <v>29</v>
      </c>
      <c r="G183" s="184" t="s">
        <v>849</v>
      </c>
      <c r="H183" s="184" t="s">
        <v>31</v>
      </c>
      <c r="I183" s="225">
        <v>12941940</v>
      </c>
      <c r="J183" s="199">
        <v>0</v>
      </c>
      <c r="K183" s="199">
        <v>0</v>
      </c>
      <c r="L183" s="199">
        <v>0</v>
      </c>
      <c r="M183" s="191" t="s">
        <v>5345</v>
      </c>
      <c r="N183" s="192" t="s">
        <v>1412</v>
      </c>
      <c r="O183" t="s">
        <v>1413</v>
      </c>
      <c r="P183" s="188">
        <v>44573</v>
      </c>
      <c r="Q183" s="189">
        <v>44573</v>
      </c>
      <c r="R183" s="188">
        <v>44773</v>
      </c>
      <c r="S183" s="199">
        <f>I183-T183</f>
        <v>8082698</v>
      </c>
      <c r="T183" s="225">
        <v>4859242</v>
      </c>
      <c r="U183" s="184">
        <v>12545871</v>
      </c>
      <c r="V183" s="192" t="s">
        <v>866</v>
      </c>
      <c r="W183"/>
      <c r="X183"/>
      <c r="Y183" s="1"/>
    </row>
    <row r="184" spans="1:25">
      <c r="A184" s="182">
        <v>891780111</v>
      </c>
      <c r="B184" s="183" t="s">
        <v>25</v>
      </c>
      <c r="C184" s="184" t="s">
        <v>847</v>
      </c>
      <c r="D184" s="183" t="s">
        <v>27</v>
      </c>
      <c r="E184" s="185" t="s">
        <v>1414</v>
      </c>
      <c r="F184" s="183" t="s">
        <v>29</v>
      </c>
      <c r="G184" s="184" t="s">
        <v>849</v>
      </c>
      <c r="H184" s="184" t="s">
        <v>31</v>
      </c>
      <c r="I184" s="225">
        <v>3223457</v>
      </c>
      <c r="J184" s="199">
        <v>0</v>
      </c>
      <c r="K184" s="199">
        <v>0</v>
      </c>
      <c r="L184" s="199">
        <v>0</v>
      </c>
      <c r="M184" s="191" t="s">
        <v>5346</v>
      </c>
      <c r="N184" s="192" t="s">
        <v>1415</v>
      </c>
      <c r="O184" t="s">
        <v>1416</v>
      </c>
      <c r="P184" s="188">
        <v>44573</v>
      </c>
      <c r="Q184" s="189">
        <v>44573</v>
      </c>
      <c r="R184" s="188">
        <v>44773</v>
      </c>
      <c r="S184" s="199">
        <v>3223457</v>
      </c>
      <c r="T184" s="225">
        <v>0</v>
      </c>
      <c r="U184" s="184">
        <v>12545871</v>
      </c>
      <c r="V184" s="192" t="s">
        <v>866</v>
      </c>
      <c r="W184"/>
      <c r="X184"/>
      <c r="Y184" s="1"/>
    </row>
    <row r="185" spans="1:25">
      <c r="A185" s="182">
        <v>891780111</v>
      </c>
      <c r="B185" s="183" t="s">
        <v>25</v>
      </c>
      <c r="C185" s="184" t="s">
        <v>847</v>
      </c>
      <c r="D185" s="183" t="s">
        <v>27</v>
      </c>
      <c r="E185" s="185" t="s">
        <v>1417</v>
      </c>
      <c r="F185" s="183" t="s">
        <v>29</v>
      </c>
      <c r="G185" s="184" t="s">
        <v>849</v>
      </c>
      <c r="H185" s="184" t="s">
        <v>31</v>
      </c>
      <c r="I185" s="225">
        <v>12941940</v>
      </c>
      <c r="J185" s="199">
        <v>0</v>
      </c>
      <c r="K185" s="199">
        <v>0</v>
      </c>
      <c r="L185" s="199">
        <v>0</v>
      </c>
      <c r="M185" s="191" t="s">
        <v>5347</v>
      </c>
      <c r="N185" s="192" t="s">
        <v>1418</v>
      </c>
      <c r="O185" t="s">
        <v>1419</v>
      </c>
      <c r="P185" s="188">
        <v>44573</v>
      </c>
      <c r="Q185" s="189">
        <v>44573</v>
      </c>
      <c r="R185" s="188">
        <v>44773</v>
      </c>
      <c r="S185" s="199">
        <f t="shared" ref="S185:S191" si="7">I185-T185</f>
        <v>8082698</v>
      </c>
      <c r="T185" s="225">
        <v>4859242</v>
      </c>
      <c r="U185" s="184">
        <v>12545871</v>
      </c>
      <c r="V185" s="192" t="s">
        <v>866</v>
      </c>
      <c r="W185"/>
      <c r="X185"/>
      <c r="Y185" s="1"/>
    </row>
    <row r="186" spans="1:25">
      <c r="A186" s="182">
        <v>891780111</v>
      </c>
      <c r="B186" s="183" t="s">
        <v>25</v>
      </c>
      <c r="C186" s="184" t="s">
        <v>847</v>
      </c>
      <c r="D186" s="183" t="s">
        <v>27</v>
      </c>
      <c r="E186" s="185" t="s">
        <v>1420</v>
      </c>
      <c r="F186" s="183" t="s">
        <v>29</v>
      </c>
      <c r="G186" s="184" t="s">
        <v>849</v>
      </c>
      <c r="H186" s="184" t="s">
        <v>31</v>
      </c>
      <c r="I186" s="225">
        <v>13166459</v>
      </c>
      <c r="J186" s="199">
        <v>0</v>
      </c>
      <c r="K186" s="199">
        <v>0</v>
      </c>
      <c r="L186" s="199">
        <v>0</v>
      </c>
      <c r="M186" s="191" t="s">
        <v>5348</v>
      </c>
      <c r="N186" s="192" t="s">
        <v>1421</v>
      </c>
      <c r="O186" t="s">
        <v>1422</v>
      </c>
      <c r="P186" s="188">
        <v>44573</v>
      </c>
      <c r="Q186" s="189">
        <v>44573</v>
      </c>
      <c r="R186" s="188">
        <v>44773</v>
      </c>
      <c r="S186" s="199">
        <f t="shared" si="7"/>
        <v>8210994</v>
      </c>
      <c r="T186" s="225">
        <v>4955465</v>
      </c>
      <c r="U186" s="184">
        <v>12545871</v>
      </c>
      <c r="V186" s="192" t="s">
        <v>866</v>
      </c>
      <c r="W186"/>
      <c r="X186"/>
      <c r="Y186" s="1"/>
    </row>
    <row r="187" spans="1:25">
      <c r="A187" s="182">
        <v>891780111</v>
      </c>
      <c r="B187" s="183" t="s">
        <v>25</v>
      </c>
      <c r="C187" s="184" t="s">
        <v>847</v>
      </c>
      <c r="D187" s="183" t="s">
        <v>27</v>
      </c>
      <c r="E187" s="185" t="s">
        <v>1423</v>
      </c>
      <c r="F187" s="183" t="s">
        <v>29</v>
      </c>
      <c r="G187" s="184" t="s">
        <v>849</v>
      </c>
      <c r="H187" s="184" t="s">
        <v>31</v>
      </c>
      <c r="I187" s="225">
        <v>13166459</v>
      </c>
      <c r="J187" s="199">
        <v>0</v>
      </c>
      <c r="K187" s="199">
        <v>0</v>
      </c>
      <c r="L187" s="199">
        <v>0</v>
      </c>
      <c r="M187" s="191" t="s">
        <v>5349</v>
      </c>
      <c r="N187" s="192" t="s">
        <v>1424</v>
      </c>
      <c r="O187" t="s">
        <v>1425</v>
      </c>
      <c r="P187" s="188">
        <v>44573</v>
      </c>
      <c r="Q187" s="189">
        <v>44573</v>
      </c>
      <c r="R187" s="188">
        <v>44773</v>
      </c>
      <c r="S187" s="199">
        <f t="shared" si="7"/>
        <v>8210994</v>
      </c>
      <c r="T187" s="225">
        <v>4955465</v>
      </c>
      <c r="U187" s="184">
        <v>12545871</v>
      </c>
      <c r="V187" s="192" t="s">
        <v>866</v>
      </c>
      <c r="W187"/>
      <c r="X187"/>
      <c r="Y187" s="1"/>
    </row>
    <row r="188" spans="1:25">
      <c r="A188" s="182">
        <v>891780111</v>
      </c>
      <c r="B188" s="183" t="s">
        <v>25</v>
      </c>
      <c r="C188" s="184" t="s">
        <v>847</v>
      </c>
      <c r="D188" s="183" t="s">
        <v>27</v>
      </c>
      <c r="E188" s="185" t="s">
        <v>1426</v>
      </c>
      <c r="F188" s="183" t="s">
        <v>29</v>
      </c>
      <c r="G188" s="184" t="s">
        <v>849</v>
      </c>
      <c r="H188" s="184" t="s">
        <v>31</v>
      </c>
      <c r="I188" s="225">
        <v>12941940</v>
      </c>
      <c r="J188" s="199">
        <v>0</v>
      </c>
      <c r="K188" s="199">
        <v>0</v>
      </c>
      <c r="L188" s="199">
        <v>0</v>
      </c>
      <c r="M188" s="191" t="s">
        <v>5350</v>
      </c>
      <c r="N188" s="192" t="s">
        <v>1427</v>
      </c>
      <c r="O188" t="s">
        <v>1428</v>
      </c>
      <c r="P188" s="188">
        <v>44573</v>
      </c>
      <c r="Q188" s="189">
        <v>44573</v>
      </c>
      <c r="R188" s="188">
        <v>44773</v>
      </c>
      <c r="S188" s="199">
        <f t="shared" si="7"/>
        <v>8082698</v>
      </c>
      <c r="T188" s="225">
        <v>4859242</v>
      </c>
      <c r="U188" s="184">
        <v>12545871</v>
      </c>
      <c r="V188" s="192" t="s">
        <v>866</v>
      </c>
      <c r="W188"/>
      <c r="X188"/>
      <c r="Y188" s="1"/>
    </row>
    <row r="189" spans="1:25">
      <c r="A189" s="182">
        <v>891780111</v>
      </c>
      <c r="B189" s="183" t="s">
        <v>25</v>
      </c>
      <c r="C189" s="184" t="s">
        <v>847</v>
      </c>
      <c r="D189" s="183" t="s">
        <v>27</v>
      </c>
      <c r="E189" s="185" t="s">
        <v>1429</v>
      </c>
      <c r="F189" s="183" t="s">
        <v>29</v>
      </c>
      <c r="G189" s="184" t="s">
        <v>849</v>
      </c>
      <c r="H189" s="184" t="s">
        <v>31</v>
      </c>
      <c r="I189" s="225">
        <v>12941940</v>
      </c>
      <c r="J189" s="199">
        <v>0</v>
      </c>
      <c r="K189" s="199">
        <v>0</v>
      </c>
      <c r="L189" s="199">
        <v>0</v>
      </c>
      <c r="M189" s="191" t="s">
        <v>5351</v>
      </c>
      <c r="N189" s="192" t="s">
        <v>1430</v>
      </c>
      <c r="O189" t="s">
        <v>1431</v>
      </c>
      <c r="P189" s="188">
        <v>44573</v>
      </c>
      <c r="Q189" s="189">
        <v>44573</v>
      </c>
      <c r="R189" s="188">
        <v>44773</v>
      </c>
      <c r="S189" s="199">
        <f t="shared" si="7"/>
        <v>8082698</v>
      </c>
      <c r="T189" s="225">
        <v>4859242</v>
      </c>
      <c r="U189" s="184">
        <v>12545871</v>
      </c>
      <c r="V189" s="192" t="s">
        <v>866</v>
      </c>
      <c r="W189"/>
      <c r="X189"/>
      <c r="Y189" s="1"/>
    </row>
    <row r="190" spans="1:25">
      <c r="A190" s="182">
        <v>891780111</v>
      </c>
      <c r="B190" s="183" t="s">
        <v>25</v>
      </c>
      <c r="C190" s="184" t="s">
        <v>847</v>
      </c>
      <c r="D190" s="183" t="s">
        <v>27</v>
      </c>
      <c r="E190" s="185" t="s">
        <v>1432</v>
      </c>
      <c r="F190" s="183" t="s">
        <v>29</v>
      </c>
      <c r="G190" s="184" t="s">
        <v>849</v>
      </c>
      <c r="H190" s="184" t="s">
        <v>31</v>
      </c>
      <c r="I190" s="225">
        <v>12941940</v>
      </c>
      <c r="J190" s="199">
        <v>0</v>
      </c>
      <c r="K190" s="199">
        <v>0</v>
      </c>
      <c r="L190" s="199">
        <v>0</v>
      </c>
      <c r="M190" s="191" t="s">
        <v>5352</v>
      </c>
      <c r="N190" s="192" t="s">
        <v>1433</v>
      </c>
      <c r="O190" t="s">
        <v>1434</v>
      </c>
      <c r="P190" s="188">
        <v>44573</v>
      </c>
      <c r="Q190" s="189">
        <v>44573</v>
      </c>
      <c r="R190" s="188">
        <v>44773</v>
      </c>
      <c r="S190" s="199">
        <f t="shared" si="7"/>
        <v>8082698</v>
      </c>
      <c r="T190" s="225">
        <v>4859242</v>
      </c>
      <c r="U190" s="184">
        <v>12545871</v>
      </c>
      <c r="V190" s="192" t="s">
        <v>866</v>
      </c>
      <c r="W190"/>
      <c r="X190"/>
      <c r="Y190" s="1"/>
    </row>
    <row r="191" spans="1:25">
      <c r="A191" s="182">
        <v>891780111</v>
      </c>
      <c r="B191" s="183" t="s">
        <v>25</v>
      </c>
      <c r="C191" s="184" t="s">
        <v>847</v>
      </c>
      <c r="D191" s="183" t="s">
        <v>27</v>
      </c>
      <c r="E191" s="185" t="s">
        <v>1435</v>
      </c>
      <c r="F191" s="183" t="s">
        <v>29</v>
      </c>
      <c r="G191" s="184" t="s">
        <v>849</v>
      </c>
      <c r="H191" s="184" t="s">
        <v>31</v>
      </c>
      <c r="I191" s="225">
        <v>3255531</v>
      </c>
      <c r="J191" s="199">
        <v>0</v>
      </c>
      <c r="K191" s="199">
        <v>0</v>
      </c>
      <c r="L191" s="199">
        <v>0</v>
      </c>
      <c r="M191" s="191" t="s">
        <v>5353</v>
      </c>
      <c r="N191" s="192" t="s">
        <v>1436</v>
      </c>
      <c r="O191" t="s">
        <v>1437</v>
      </c>
      <c r="P191" s="188">
        <v>44573</v>
      </c>
      <c r="Q191" s="189">
        <v>44573</v>
      </c>
      <c r="R191" s="188">
        <v>44773</v>
      </c>
      <c r="S191" s="199">
        <f t="shared" si="7"/>
        <v>3095677</v>
      </c>
      <c r="T191" s="225">
        <v>159854</v>
      </c>
      <c r="U191" s="184">
        <v>12545871</v>
      </c>
      <c r="V191" s="192" t="s">
        <v>866</v>
      </c>
      <c r="W191"/>
      <c r="X191"/>
      <c r="Y191" s="1"/>
    </row>
    <row r="192" spans="1:25">
      <c r="A192" s="182">
        <v>891780111</v>
      </c>
      <c r="B192" s="183" t="s">
        <v>25</v>
      </c>
      <c r="C192" s="184" t="s">
        <v>847</v>
      </c>
      <c r="D192" s="183" t="s">
        <v>27</v>
      </c>
      <c r="E192" s="185" t="s">
        <v>1438</v>
      </c>
      <c r="F192" s="183" t="s">
        <v>29</v>
      </c>
      <c r="G192" s="184" t="s">
        <v>849</v>
      </c>
      <c r="H192" s="184" t="s">
        <v>31</v>
      </c>
      <c r="I192" s="225">
        <v>16200000</v>
      </c>
      <c r="J192" s="199" t="s">
        <v>5354</v>
      </c>
      <c r="K192" s="199" t="s">
        <v>5355</v>
      </c>
      <c r="L192" s="199">
        <v>0</v>
      </c>
      <c r="M192" s="191" t="s">
        <v>5356</v>
      </c>
      <c r="N192" s="192" t="s">
        <v>1439</v>
      </c>
      <c r="O192" t="s">
        <v>1440</v>
      </c>
      <c r="P192" s="188">
        <v>44573</v>
      </c>
      <c r="Q192" s="189">
        <v>44573</v>
      </c>
      <c r="R192" s="188">
        <v>44773</v>
      </c>
      <c r="S192" s="199">
        <v>8328571</v>
      </c>
      <c r="T192" s="225">
        <v>9371429</v>
      </c>
      <c r="U192" s="184">
        <v>12545871</v>
      </c>
      <c r="V192" s="192" t="s">
        <v>866</v>
      </c>
      <c r="W192"/>
      <c r="X192"/>
      <c r="Y192" s="1"/>
    </row>
    <row r="193" spans="1:25">
      <c r="A193" s="182">
        <v>891780111</v>
      </c>
      <c r="B193" s="183" t="s">
        <v>25</v>
      </c>
      <c r="C193" s="184" t="s">
        <v>847</v>
      </c>
      <c r="D193" s="183" t="s">
        <v>27</v>
      </c>
      <c r="E193" s="185" t="s">
        <v>1441</v>
      </c>
      <c r="F193" s="183" t="s">
        <v>29</v>
      </c>
      <c r="G193" s="184" t="s">
        <v>849</v>
      </c>
      <c r="H193" s="184" t="s">
        <v>31</v>
      </c>
      <c r="I193" s="225">
        <v>14287903</v>
      </c>
      <c r="J193" s="199">
        <v>0</v>
      </c>
      <c r="K193" s="199">
        <v>0</v>
      </c>
      <c r="L193" s="199">
        <v>0</v>
      </c>
      <c r="M193" s="191" t="s">
        <v>5357</v>
      </c>
      <c r="N193" s="192" t="s">
        <v>1442</v>
      </c>
      <c r="O193" t="s">
        <v>1443</v>
      </c>
      <c r="P193" s="188">
        <v>44573</v>
      </c>
      <c r="Q193" s="189">
        <v>44573</v>
      </c>
      <c r="R193" s="188">
        <v>44773</v>
      </c>
      <c r="S193" s="199">
        <f t="shared" ref="S193:S214" si="8">I193-T193</f>
        <v>8923300</v>
      </c>
      <c r="T193" s="225">
        <v>5364603</v>
      </c>
      <c r="U193" s="184">
        <v>12545871</v>
      </c>
      <c r="V193" s="192" t="s">
        <v>866</v>
      </c>
      <c r="W193"/>
      <c r="X193"/>
      <c r="Y193" s="1"/>
    </row>
    <row r="194" spans="1:25">
      <c r="A194" s="182">
        <v>891780111</v>
      </c>
      <c r="B194" s="183" t="s">
        <v>25</v>
      </c>
      <c r="C194" s="184" t="s">
        <v>847</v>
      </c>
      <c r="D194" s="183" t="s">
        <v>27</v>
      </c>
      <c r="E194" s="185" t="s">
        <v>1444</v>
      </c>
      <c r="F194" s="183" t="s">
        <v>29</v>
      </c>
      <c r="G194" s="184" t="s">
        <v>849</v>
      </c>
      <c r="H194" s="184" t="s">
        <v>31</v>
      </c>
      <c r="I194" s="225">
        <v>12941940</v>
      </c>
      <c r="J194" s="199">
        <v>0</v>
      </c>
      <c r="K194" s="199">
        <v>0</v>
      </c>
      <c r="L194" s="199">
        <v>0</v>
      </c>
      <c r="M194" s="191" t="s">
        <v>5358</v>
      </c>
      <c r="N194" s="192" t="s">
        <v>1445</v>
      </c>
      <c r="O194" t="s">
        <v>1446</v>
      </c>
      <c r="P194" s="188">
        <v>44573</v>
      </c>
      <c r="Q194" s="189">
        <v>44573</v>
      </c>
      <c r="R194" s="188">
        <v>44773</v>
      </c>
      <c r="S194" s="199">
        <f t="shared" si="8"/>
        <v>8082698</v>
      </c>
      <c r="T194" s="225">
        <v>4859242</v>
      </c>
      <c r="U194" s="184">
        <v>12545871</v>
      </c>
      <c r="V194" s="192" t="s">
        <v>866</v>
      </c>
      <c r="W194"/>
      <c r="X194"/>
      <c r="Y194" s="1"/>
    </row>
    <row r="195" spans="1:25">
      <c r="A195" s="182">
        <v>891780111</v>
      </c>
      <c r="B195" s="183" t="s">
        <v>25</v>
      </c>
      <c r="C195" s="184" t="s">
        <v>847</v>
      </c>
      <c r="D195" s="183" t="s">
        <v>27</v>
      </c>
      <c r="E195" s="185" t="s">
        <v>1447</v>
      </c>
      <c r="F195" s="183" t="s">
        <v>29</v>
      </c>
      <c r="G195" s="184" t="s">
        <v>849</v>
      </c>
      <c r="H195" s="184" t="s">
        <v>31</v>
      </c>
      <c r="I195" s="225">
        <v>12941940</v>
      </c>
      <c r="J195" s="199">
        <v>0</v>
      </c>
      <c r="K195" s="199">
        <v>0</v>
      </c>
      <c r="L195" s="199">
        <v>0</v>
      </c>
      <c r="M195" s="191" t="s">
        <v>5359</v>
      </c>
      <c r="N195" s="192" t="s">
        <v>1448</v>
      </c>
      <c r="O195" t="s">
        <v>1449</v>
      </c>
      <c r="P195" s="188">
        <v>44573</v>
      </c>
      <c r="Q195" s="189">
        <v>44573</v>
      </c>
      <c r="R195" s="188">
        <v>44773</v>
      </c>
      <c r="S195" s="199">
        <f t="shared" si="8"/>
        <v>8082698</v>
      </c>
      <c r="T195" s="225">
        <v>4859242</v>
      </c>
      <c r="U195" s="184">
        <v>12545871</v>
      </c>
      <c r="V195" s="192" t="s">
        <v>866</v>
      </c>
      <c r="W195"/>
      <c r="X195"/>
      <c r="Y195" s="1"/>
    </row>
    <row r="196" spans="1:25">
      <c r="A196" s="182">
        <v>891780111</v>
      </c>
      <c r="B196" s="183" t="s">
        <v>25</v>
      </c>
      <c r="C196" s="184" t="s">
        <v>847</v>
      </c>
      <c r="D196" s="183" t="s">
        <v>27</v>
      </c>
      <c r="E196" s="185" t="s">
        <v>1450</v>
      </c>
      <c r="F196" s="183" t="s">
        <v>29</v>
      </c>
      <c r="G196" s="184" t="s">
        <v>849</v>
      </c>
      <c r="H196" s="184" t="s">
        <v>31</v>
      </c>
      <c r="I196" s="225">
        <v>11776800</v>
      </c>
      <c r="J196" s="199">
        <v>0</v>
      </c>
      <c r="K196" s="199">
        <v>0</v>
      </c>
      <c r="L196" s="199">
        <v>0</v>
      </c>
      <c r="M196" s="191" t="s">
        <v>5360</v>
      </c>
      <c r="N196" s="192" t="s">
        <v>1451</v>
      </c>
      <c r="O196" t="s">
        <v>1452</v>
      </c>
      <c r="P196" s="188">
        <v>44573</v>
      </c>
      <c r="Q196" s="189">
        <v>44573</v>
      </c>
      <c r="R196" s="188">
        <v>44773</v>
      </c>
      <c r="S196" s="199">
        <f t="shared" si="8"/>
        <v>9613800</v>
      </c>
      <c r="T196" s="225">
        <v>2163000</v>
      </c>
      <c r="U196" s="184">
        <v>12545871</v>
      </c>
      <c r="V196" s="192" t="s">
        <v>866</v>
      </c>
      <c r="W196"/>
      <c r="X196"/>
      <c r="Y196" s="1"/>
    </row>
    <row r="197" spans="1:25">
      <c r="A197" s="182">
        <v>891780111</v>
      </c>
      <c r="B197" s="183" t="s">
        <v>25</v>
      </c>
      <c r="C197" s="184" t="s">
        <v>847</v>
      </c>
      <c r="D197" s="183" t="s">
        <v>27</v>
      </c>
      <c r="E197" s="185" t="s">
        <v>1453</v>
      </c>
      <c r="F197" s="183" t="s">
        <v>29</v>
      </c>
      <c r="G197" s="184" t="s">
        <v>849</v>
      </c>
      <c r="H197" s="184" t="s">
        <v>31</v>
      </c>
      <c r="I197" s="225">
        <v>12941940</v>
      </c>
      <c r="J197" s="199">
        <v>0</v>
      </c>
      <c r="K197" s="199">
        <v>0</v>
      </c>
      <c r="L197" s="199">
        <v>0</v>
      </c>
      <c r="M197" s="191" t="s">
        <v>5361</v>
      </c>
      <c r="N197" s="192" t="s">
        <v>1454</v>
      </c>
      <c r="O197" t="s">
        <v>1455</v>
      </c>
      <c r="P197" s="188">
        <v>44573</v>
      </c>
      <c r="Q197" s="189">
        <v>44573</v>
      </c>
      <c r="R197" s="188">
        <v>44773</v>
      </c>
      <c r="S197" s="199">
        <f t="shared" si="8"/>
        <v>8082698</v>
      </c>
      <c r="T197" s="225">
        <v>4859242</v>
      </c>
      <c r="U197" s="184">
        <v>12545871</v>
      </c>
      <c r="V197" s="192" t="s">
        <v>866</v>
      </c>
      <c r="W197"/>
      <c r="X197"/>
      <c r="Y197" s="1"/>
    </row>
    <row r="198" spans="1:25">
      <c r="A198" s="182">
        <v>891780111</v>
      </c>
      <c r="B198" s="183" t="s">
        <v>25</v>
      </c>
      <c r="C198" s="184" t="s">
        <v>847</v>
      </c>
      <c r="D198" s="183" t="s">
        <v>27</v>
      </c>
      <c r="E198" s="185" t="s">
        <v>1456</v>
      </c>
      <c r="F198" s="183" t="s">
        <v>29</v>
      </c>
      <c r="G198" s="184" t="s">
        <v>849</v>
      </c>
      <c r="H198" s="184" t="s">
        <v>31</v>
      </c>
      <c r="I198" s="225">
        <v>12941940</v>
      </c>
      <c r="J198" s="199">
        <v>0</v>
      </c>
      <c r="K198" s="199">
        <v>0</v>
      </c>
      <c r="L198" s="199">
        <v>0</v>
      </c>
      <c r="M198" s="191" t="s">
        <v>5362</v>
      </c>
      <c r="N198" s="192" t="s">
        <v>1457</v>
      </c>
      <c r="O198" t="s">
        <v>1458</v>
      </c>
      <c r="P198" s="188">
        <v>44573</v>
      </c>
      <c r="Q198" s="189">
        <v>44573</v>
      </c>
      <c r="R198" s="188">
        <v>44773</v>
      </c>
      <c r="S198" s="199">
        <f t="shared" si="8"/>
        <v>8082698</v>
      </c>
      <c r="T198" s="225">
        <v>4859242</v>
      </c>
      <c r="U198" s="184">
        <v>12545871</v>
      </c>
      <c r="V198" s="192" t="s">
        <v>866</v>
      </c>
      <c r="W198"/>
      <c r="X198"/>
      <c r="Y198" s="1"/>
    </row>
    <row r="199" spans="1:25">
      <c r="A199" s="182">
        <v>891780111</v>
      </c>
      <c r="B199" s="183" t="s">
        <v>25</v>
      </c>
      <c r="C199" s="184" t="s">
        <v>847</v>
      </c>
      <c r="D199" s="183" t="s">
        <v>27</v>
      </c>
      <c r="E199" s="185" t="s">
        <v>1459</v>
      </c>
      <c r="F199" s="183" t="s">
        <v>29</v>
      </c>
      <c r="G199" s="184" t="s">
        <v>849</v>
      </c>
      <c r="H199" s="184" t="s">
        <v>31</v>
      </c>
      <c r="I199" s="225">
        <v>13166459</v>
      </c>
      <c r="J199" s="199">
        <v>0</v>
      </c>
      <c r="K199" s="199">
        <v>0</v>
      </c>
      <c r="L199" s="199">
        <v>0</v>
      </c>
      <c r="M199" s="191" t="s">
        <v>5363</v>
      </c>
      <c r="N199" s="192" t="s">
        <v>1460</v>
      </c>
      <c r="O199" t="s">
        <v>1461</v>
      </c>
      <c r="P199" s="188">
        <v>44573</v>
      </c>
      <c r="Q199" s="189">
        <v>44573</v>
      </c>
      <c r="R199" s="188">
        <v>44773</v>
      </c>
      <c r="S199" s="199">
        <f t="shared" si="8"/>
        <v>8210994</v>
      </c>
      <c r="T199" s="225">
        <v>4955465</v>
      </c>
      <c r="U199" s="184">
        <v>12545871</v>
      </c>
      <c r="V199" s="192" t="s">
        <v>866</v>
      </c>
      <c r="W199"/>
      <c r="X199"/>
      <c r="Y199" s="1"/>
    </row>
    <row r="200" spans="1:25">
      <c r="A200" s="182">
        <v>891780111</v>
      </c>
      <c r="B200" s="183" t="s">
        <v>25</v>
      </c>
      <c r="C200" s="184" t="s">
        <v>847</v>
      </c>
      <c r="D200" s="183" t="s">
        <v>27</v>
      </c>
      <c r="E200" s="185" t="s">
        <v>1462</v>
      </c>
      <c r="F200" s="183" t="s">
        <v>29</v>
      </c>
      <c r="G200" s="184" t="s">
        <v>849</v>
      </c>
      <c r="H200" s="184" t="s">
        <v>31</v>
      </c>
      <c r="I200" s="225">
        <v>13166459</v>
      </c>
      <c r="J200" s="199">
        <v>0</v>
      </c>
      <c r="K200" s="199">
        <v>0</v>
      </c>
      <c r="L200" s="199">
        <v>0</v>
      </c>
      <c r="M200" s="191" t="s">
        <v>5364</v>
      </c>
      <c r="N200" s="192" t="s">
        <v>1463</v>
      </c>
      <c r="O200" t="s">
        <v>1464</v>
      </c>
      <c r="P200" s="188">
        <v>44573</v>
      </c>
      <c r="Q200" s="189">
        <v>44573</v>
      </c>
      <c r="R200" s="188">
        <v>44773</v>
      </c>
      <c r="S200" s="199">
        <f t="shared" si="8"/>
        <v>8210994</v>
      </c>
      <c r="T200" s="225">
        <v>4955465</v>
      </c>
      <c r="U200" s="184">
        <v>12545871</v>
      </c>
      <c r="V200" s="192" t="s">
        <v>866</v>
      </c>
      <c r="W200"/>
      <c r="X200"/>
      <c r="Y200" s="1"/>
    </row>
    <row r="201" spans="1:25">
      <c r="A201" s="182">
        <v>891780111</v>
      </c>
      <c r="B201" s="183" t="s">
        <v>25</v>
      </c>
      <c r="C201" s="184" t="s">
        <v>847</v>
      </c>
      <c r="D201" s="183" t="s">
        <v>27</v>
      </c>
      <c r="E201" s="185" t="s">
        <v>1465</v>
      </c>
      <c r="F201" s="183" t="s">
        <v>29</v>
      </c>
      <c r="G201" s="184" t="s">
        <v>849</v>
      </c>
      <c r="H201" s="184" t="s">
        <v>31</v>
      </c>
      <c r="I201" s="225">
        <v>11647746</v>
      </c>
      <c r="J201" s="199">
        <v>0</v>
      </c>
      <c r="K201" s="199">
        <v>0</v>
      </c>
      <c r="L201" s="199">
        <v>0</v>
      </c>
      <c r="M201" s="191" t="s">
        <v>5365</v>
      </c>
      <c r="N201" s="192" t="s">
        <v>1466</v>
      </c>
      <c r="O201" t="s">
        <v>1467</v>
      </c>
      <c r="P201" s="188">
        <v>44573</v>
      </c>
      <c r="Q201" s="189">
        <v>44573</v>
      </c>
      <c r="R201" s="188">
        <v>44773</v>
      </c>
      <c r="S201" s="199">
        <f t="shared" si="8"/>
        <v>7274427</v>
      </c>
      <c r="T201" s="225">
        <v>4373319</v>
      </c>
      <c r="U201" s="184">
        <v>12545871</v>
      </c>
      <c r="V201" s="192" t="s">
        <v>866</v>
      </c>
      <c r="W201"/>
      <c r="X201"/>
      <c r="Y201" s="1"/>
    </row>
    <row r="202" spans="1:25">
      <c r="A202" s="182">
        <v>891780111</v>
      </c>
      <c r="B202" s="183" t="s">
        <v>25</v>
      </c>
      <c r="C202" s="184" t="s">
        <v>847</v>
      </c>
      <c r="D202" s="183" t="s">
        <v>27</v>
      </c>
      <c r="E202" s="185" t="s">
        <v>1468</v>
      </c>
      <c r="F202" s="183" t="s">
        <v>29</v>
      </c>
      <c r="G202" s="184" t="s">
        <v>849</v>
      </c>
      <c r="H202" s="184" t="s">
        <v>31</v>
      </c>
      <c r="I202" s="225">
        <v>12941940</v>
      </c>
      <c r="J202" s="199">
        <v>0</v>
      </c>
      <c r="K202" s="199">
        <v>0</v>
      </c>
      <c r="L202" s="199">
        <v>0</v>
      </c>
      <c r="M202" s="191" t="s">
        <v>5366</v>
      </c>
      <c r="N202" s="192" t="s">
        <v>1469</v>
      </c>
      <c r="O202" t="s">
        <v>1470</v>
      </c>
      <c r="P202" s="188">
        <v>44573</v>
      </c>
      <c r="Q202" s="189">
        <v>44573</v>
      </c>
      <c r="R202" s="188">
        <v>44773</v>
      </c>
      <c r="S202" s="199">
        <f t="shared" si="8"/>
        <v>8082698</v>
      </c>
      <c r="T202" s="225">
        <v>4859242</v>
      </c>
      <c r="U202" s="184">
        <v>12545871</v>
      </c>
      <c r="V202" s="192" t="s">
        <v>866</v>
      </c>
      <c r="W202"/>
      <c r="X202"/>
      <c r="Y202" s="1"/>
    </row>
    <row r="203" spans="1:25">
      <c r="A203" s="182">
        <v>891780111</v>
      </c>
      <c r="B203" s="183" t="s">
        <v>25</v>
      </c>
      <c r="C203" s="184" t="s">
        <v>847</v>
      </c>
      <c r="D203" s="183" t="s">
        <v>27</v>
      </c>
      <c r="E203" s="185" t="s">
        <v>1471</v>
      </c>
      <c r="F203" s="183" t="s">
        <v>29</v>
      </c>
      <c r="G203" s="184" t="s">
        <v>849</v>
      </c>
      <c r="H203" s="184" t="s">
        <v>31</v>
      </c>
      <c r="I203" s="225">
        <v>14287903</v>
      </c>
      <c r="J203" s="199">
        <v>0</v>
      </c>
      <c r="K203" s="199">
        <v>0</v>
      </c>
      <c r="L203" s="199">
        <v>0</v>
      </c>
      <c r="M203" s="191" t="s">
        <v>5367</v>
      </c>
      <c r="N203" s="192" t="s">
        <v>1472</v>
      </c>
      <c r="O203" t="s">
        <v>1473</v>
      </c>
      <c r="P203" s="188">
        <v>44573</v>
      </c>
      <c r="Q203" s="189">
        <v>44573</v>
      </c>
      <c r="R203" s="188">
        <v>44773</v>
      </c>
      <c r="S203" s="199">
        <f t="shared" si="8"/>
        <v>8923300</v>
      </c>
      <c r="T203" s="225">
        <v>5364603</v>
      </c>
      <c r="U203" s="184">
        <v>12545871</v>
      </c>
      <c r="V203" s="192" t="s">
        <v>866</v>
      </c>
      <c r="W203"/>
      <c r="X203"/>
      <c r="Y203" s="1"/>
    </row>
    <row r="204" spans="1:25">
      <c r="A204" s="182">
        <v>891780111</v>
      </c>
      <c r="B204" s="183" t="s">
        <v>25</v>
      </c>
      <c r="C204" s="184" t="s">
        <v>847</v>
      </c>
      <c r="D204" s="183" t="s">
        <v>27</v>
      </c>
      <c r="E204" s="185" t="s">
        <v>1474</v>
      </c>
      <c r="F204" s="183" t="s">
        <v>29</v>
      </c>
      <c r="G204" s="184" t="s">
        <v>849</v>
      </c>
      <c r="H204" s="184" t="s">
        <v>31</v>
      </c>
      <c r="I204" s="225">
        <v>12941940</v>
      </c>
      <c r="J204" s="199">
        <v>0</v>
      </c>
      <c r="K204" s="199">
        <v>0</v>
      </c>
      <c r="L204" s="199">
        <v>0</v>
      </c>
      <c r="M204" s="191" t="s">
        <v>5368</v>
      </c>
      <c r="N204" s="192" t="s">
        <v>1475</v>
      </c>
      <c r="O204" t="s">
        <v>1476</v>
      </c>
      <c r="P204" s="188">
        <v>44573</v>
      </c>
      <c r="Q204" s="189">
        <v>44573</v>
      </c>
      <c r="R204" s="188">
        <v>44773</v>
      </c>
      <c r="S204" s="199">
        <f t="shared" si="8"/>
        <v>8082698</v>
      </c>
      <c r="T204" s="225">
        <v>4859242</v>
      </c>
      <c r="U204" s="184">
        <v>12545871</v>
      </c>
      <c r="V204" s="192" t="s">
        <v>866</v>
      </c>
      <c r="W204"/>
      <c r="X204"/>
      <c r="Y204" s="1"/>
    </row>
    <row r="205" spans="1:25">
      <c r="A205" s="182">
        <v>891780111</v>
      </c>
      <c r="B205" s="183" t="s">
        <v>25</v>
      </c>
      <c r="C205" s="184" t="s">
        <v>847</v>
      </c>
      <c r="D205" s="183" t="s">
        <v>27</v>
      </c>
      <c r="E205" s="185" t="s">
        <v>1477</v>
      </c>
      <c r="F205" s="183" t="s">
        <v>29</v>
      </c>
      <c r="G205" s="184" t="s">
        <v>849</v>
      </c>
      <c r="H205" s="184" t="s">
        <v>31</v>
      </c>
      <c r="I205" s="225">
        <v>14778000</v>
      </c>
      <c r="J205" s="199">
        <v>0</v>
      </c>
      <c r="K205" s="199">
        <v>0</v>
      </c>
      <c r="L205" s="199">
        <v>0</v>
      </c>
      <c r="M205" s="191" t="s">
        <v>5369</v>
      </c>
      <c r="N205" s="192" t="s">
        <v>1478</v>
      </c>
      <c r="O205" t="s">
        <v>1479</v>
      </c>
      <c r="P205" s="188">
        <v>44573</v>
      </c>
      <c r="Q205" s="189">
        <v>44573</v>
      </c>
      <c r="R205" s="188">
        <v>44773</v>
      </c>
      <c r="S205" s="199">
        <f t="shared" si="8"/>
        <v>9216000</v>
      </c>
      <c r="T205" s="225">
        <v>5562000</v>
      </c>
      <c r="U205" s="184">
        <v>12545871</v>
      </c>
      <c r="V205" s="192" t="s">
        <v>866</v>
      </c>
      <c r="W205"/>
      <c r="X205"/>
      <c r="Y205" s="1"/>
    </row>
    <row r="206" spans="1:25">
      <c r="A206" s="182">
        <v>891780111</v>
      </c>
      <c r="B206" s="183" t="s">
        <v>25</v>
      </c>
      <c r="C206" s="184" t="s">
        <v>847</v>
      </c>
      <c r="D206" s="183" t="s">
        <v>27</v>
      </c>
      <c r="E206" s="185" t="s">
        <v>1480</v>
      </c>
      <c r="F206" s="183" t="s">
        <v>29</v>
      </c>
      <c r="G206" s="184" t="s">
        <v>849</v>
      </c>
      <c r="H206" s="184" t="s">
        <v>31</v>
      </c>
      <c r="I206" s="225">
        <v>12829680</v>
      </c>
      <c r="J206" s="199">
        <v>0</v>
      </c>
      <c r="K206" s="199">
        <v>0</v>
      </c>
      <c r="L206" s="199">
        <v>0</v>
      </c>
      <c r="M206" s="191" t="s">
        <v>5370</v>
      </c>
      <c r="N206" s="192" t="s">
        <v>1481</v>
      </c>
      <c r="O206" t="s">
        <v>1482</v>
      </c>
      <c r="P206" s="188">
        <v>44573</v>
      </c>
      <c r="Q206" s="189">
        <v>44573</v>
      </c>
      <c r="R206" s="188">
        <v>44773</v>
      </c>
      <c r="S206" s="199">
        <f t="shared" si="8"/>
        <v>8018550</v>
      </c>
      <c r="T206" s="225">
        <v>4811130</v>
      </c>
      <c r="U206" s="184">
        <v>12545871</v>
      </c>
      <c r="V206" s="192" t="s">
        <v>866</v>
      </c>
      <c r="W206"/>
      <c r="X206"/>
      <c r="Y206" s="1"/>
    </row>
    <row r="207" spans="1:25">
      <c r="A207" s="182">
        <v>891780111</v>
      </c>
      <c r="B207" s="183" t="s">
        <v>25</v>
      </c>
      <c r="C207" s="184" t="s">
        <v>847</v>
      </c>
      <c r="D207" s="183" t="s">
        <v>27</v>
      </c>
      <c r="E207" s="185" t="s">
        <v>1483</v>
      </c>
      <c r="F207" s="183" t="s">
        <v>29</v>
      </c>
      <c r="G207" s="184" t="s">
        <v>849</v>
      </c>
      <c r="H207" s="184" t="s">
        <v>31</v>
      </c>
      <c r="I207" s="225">
        <v>14287903</v>
      </c>
      <c r="J207" s="199">
        <v>0</v>
      </c>
      <c r="K207" s="199">
        <v>0</v>
      </c>
      <c r="L207" s="199">
        <v>0</v>
      </c>
      <c r="M207" s="191" t="s">
        <v>5371</v>
      </c>
      <c r="N207" s="192" t="s">
        <v>1484</v>
      </c>
      <c r="O207" t="s">
        <v>1485</v>
      </c>
      <c r="P207" s="188">
        <v>44573</v>
      </c>
      <c r="Q207" s="189">
        <v>44573</v>
      </c>
      <c r="R207" s="188">
        <v>44773</v>
      </c>
      <c r="S207" s="199">
        <f t="shared" si="8"/>
        <v>8923300</v>
      </c>
      <c r="T207" s="225">
        <v>5364603</v>
      </c>
      <c r="U207" s="184">
        <v>12545871</v>
      </c>
      <c r="V207" s="192" t="s">
        <v>866</v>
      </c>
      <c r="W207"/>
      <c r="X207"/>
      <c r="Y207" s="1"/>
    </row>
    <row r="208" spans="1:25">
      <c r="A208" s="182">
        <v>891780111</v>
      </c>
      <c r="B208" s="183" t="s">
        <v>25</v>
      </c>
      <c r="C208" s="184" t="s">
        <v>847</v>
      </c>
      <c r="D208" s="183" t="s">
        <v>27</v>
      </c>
      <c r="E208" s="185" t="s">
        <v>1486</v>
      </c>
      <c r="F208" s="183" t="s">
        <v>29</v>
      </c>
      <c r="G208" s="184" t="s">
        <v>849</v>
      </c>
      <c r="H208" s="184" t="s">
        <v>31</v>
      </c>
      <c r="I208" s="225">
        <v>13166459</v>
      </c>
      <c r="J208" s="199">
        <v>0</v>
      </c>
      <c r="K208" s="199">
        <v>0</v>
      </c>
      <c r="L208" s="199">
        <v>0</v>
      </c>
      <c r="M208" s="191" t="s">
        <v>5372</v>
      </c>
      <c r="N208" s="192" t="s">
        <v>1487</v>
      </c>
      <c r="O208" t="s">
        <v>1488</v>
      </c>
      <c r="P208" s="188">
        <v>44573</v>
      </c>
      <c r="Q208" s="189">
        <v>44573</v>
      </c>
      <c r="R208" s="188">
        <v>44773</v>
      </c>
      <c r="S208" s="199">
        <f t="shared" si="8"/>
        <v>8210994</v>
      </c>
      <c r="T208" s="225">
        <v>4955465</v>
      </c>
      <c r="U208" s="184">
        <v>12545871</v>
      </c>
      <c r="V208" s="192" t="s">
        <v>866</v>
      </c>
      <c r="W208"/>
      <c r="X208"/>
      <c r="Y208" s="1"/>
    </row>
    <row r="209" spans="1:25">
      <c r="A209" s="182">
        <v>891780111</v>
      </c>
      <c r="B209" s="183" t="s">
        <v>25</v>
      </c>
      <c r="C209" s="184" t="s">
        <v>847</v>
      </c>
      <c r="D209" s="183" t="s">
        <v>27</v>
      </c>
      <c r="E209" s="185" t="s">
        <v>1489</v>
      </c>
      <c r="F209" s="183" t="s">
        <v>29</v>
      </c>
      <c r="G209" s="184" t="s">
        <v>849</v>
      </c>
      <c r="H209" s="184" t="s">
        <v>31</v>
      </c>
      <c r="I209" s="225">
        <v>13166459</v>
      </c>
      <c r="J209" s="199">
        <v>0</v>
      </c>
      <c r="K209" s="199">
        <v>0</v>
      </c>
      <c r="L209" s="199">
        <v>0</v>
      </c>
      <c r="M209" s="191" t="s">
        <v>5373</v>
      </c>
      <c r="N209" s="192" t="s">
        <v>1490</v>
      </c>
      <c r="O209" t="s">
        <v>1491</v>
      </c>
      <c r="P209" s="188">
        <v>44573</v>
      </c>
      <c r="Q209" s="189">
        <v>44573</v>
      </c>
      <c r="R209" s="188">
        <v>44773</v>
      </c>
      <c r="S209" s="199">
        <f t="shared" si="8"/>
        <v>8210994</v>
      </c>
      <c r="T209" s="225">
        <v>4955465</v>
      </c>
      <c r="U209" s="184">
        <v>12545871</v>
      </c>
      <c r="V209" s="192" t="s">
        <v>866</v>
      </c>
      <c r="W209"/>
      <c r="X209"/>
      <c r="Y209" s="1"/>
    </row>
    <row r="210" spans="1:25">
      <c r="A210" s="182">
        <v>891780111</v>
      </c>
      <c r="B210" s="183" t="s">
        <v>25</v>
      </c>
      <c r="C210" s="184" t="s">
        <v>847</v>
      </c>
      <c r="D210" s="183" t="s">
        <v>27</v>
      </c>
      <c r="E210" s="185" t="s">
        <v>1492</v>
      </c>
      <c r="F210" s="183" t="s">
        <v>29</v>
      </c>
      <c r="G210" s="184" t="s">
        <v>849</v>
      </c>
      <c r="H210" s="184" t="s">
        <v>31</v>
      </c>
      <c r="I210" s="225">
        <v>14287903</v>
      </c>
      <c r="J210" s="199">
        <v>0</v>
      </c>
      <c r="K210" s="199">
        <v>0</v>
      </c>
      <c r="L210" s="199">
        <v>0</v>
      </c>
      <c r="M210" s="191" t="s">
        <v>5374</v>
      </c>
      <c r="N210" s="192" t="s">
        <v>1493</v>
      </c>
      <c r="O210" t="s">
        <v>1494</v>
      </c>
      <c r="P210" s="188">
        <v>44573</v>
      </c>
      <c r="Q210" s="189">
        <v>44573</v>
      </c>
      <c r="R210" s="188">
        <v>44773</v>
      </c>
      <c r="S210" s="199">
        <f t="shared" si="8"/>
        <v>8923300</v>
      </c>
      <c r="T210" s="225">
        <v>5364603</v>
      </c>
      <c r="U210" s="184">
        <v>12545871</v>
      </c>
      <c r="V210" s="192" t="s">
        <v>866</v>
      </c>
      <c r="W210"/>
      <c r="X210"/>
      <c r="Y210" s="1"/>
    </row>
    <row r="211" spans="1:25">
      <c r="A211" s="182">
        <v>891780111</v>
      </c>
      <c r="B211" s="183" t="s">
        <v>25</v>
      </c>
      <c r="C211" s="184" t="s">
        <v>847</v>
      </c>
      <c r="D211" s="183" t="s">
        <v>27</v>
      </c>
      <c r="E211" s="185" t="s">
        <v>1495</v>
      </c>
      <c r="F211" s="183" t="s">
        <v>29</v>
      </c>
      <c r="G211" s="184" t="s">
        <v>849</v>
      </c>
      <c r="H211" s="184" t="s">
        <v>31</v>
      </c>
      <c r="I211" s="225">
        <v>12941940</v>
      </c>
      <c r="J211" s="199">
        <v>0</v>
      </c>
      <c r="K211" s="199">
        <v>0</v>
      </c>
      <c r="L211" s="199">
        <v>0</v>
      </c>
      <c r="M211" s="191" t="s">
        <v>5375</v>
      </c>
      <c r="N211" s="192" t="s">
        <v>1496</v>
      </c>
      <c r="O211" t="s">
        <v>1497</v>
      </c>
      <c r="P211" s="188">
        <v>44573</v>
      </c>
      <c r="Q211" s="189">
        <v>44573</v>
      </c>
      <c r="R211" s="188">
        <v>44773</v>
      </c>
      <c r="S211" s="199">
        <f t="shared" si="8"/>
        <v>8082698</v>
      </c>
      <c r="T211" s="225">
        <v>4859242</v>
      </c>
      <c r="U211" s="184">
        <v>12545871</v>
      </c>
      <c r="V211" s="192" t="s">
        <v>866</v>
      </c>
      <c r="W211"/>
      <c r="X211"/>
      <c r="Y211" s="1"/>
    </row>
    <row r="212" spans="1:25">
      <c r="A212" s="182">
        <v>891780111</v>
      </c>
      <c r="B212" s="183" t="s">
        <v>25</v>
      </c>
      <c r="C212" s="184" t="s">
        <v>847</v>
      </c>
      <c r="D212" s="183" t="s">
        <v>27</v>
      </c>
      <c r="E212" s="185" t="s">
        <v>1498</v>
      </c>
      <c r="F212" s="183" t="s">
        <v>29</v>
      </c>
      <c r="G212" s="184" t="s">
        <v>849</v>
      </c>
      <c r="H212" s="184" t="s">
        <v>31</v>
      </c>
      <c r="I212" s="225">
        <v>13166459</v>
      </c>
      <c r="J212" s="199">
        <v>0</v>
      </c>
      <c r="K212" s="199">
        <v>0</v>
      </c>
      <c r="L212" s="199">
        <v>0</v>
      </c>
      <c r="M212" s="191" t="s">
        <v>5376</v>
      </c>
      <c r="N212" s="192" t="s">
        <v>1499</v>
      </c>
      <c r="O212" t="s">
        <v>1500</v>
      </c>
      <c r="P212" s="188">
        <v>44573</v>
      </c>
      <c r="Q212" s="189">
        <v>44573</v>
      </c>
      <c r="R212" s="188">
        <v>44773</v>
      </c>
      <c r="S212" s="199">
        <f t="shared" si="8"/>
        <v>8210994</v>
      </c>
      <c r="T212" s="225">
        <v>4955465</v>
      </c>
      <c r="U212" s="184">
        <v>12545871</v>
      </c>
      <c r="V212" s="192" t="s">
        <v>866</v>
      </c>
      <c r="W212"/>
      <c r="X212"/>
      <c r="Y212" s="1"/>
    </row>
    <row r="213" spans="1:25">
      <c r="A213" s="182">
        <v>891780111</v>
      </c>
      <c r="B213" s="183" t="s">
        <v>25</v>
      </c>
      <c r="C213" s="184" t="s">
        <v>847</v>
      </c>
      <c r="D213" s="183" t="s">
        <v>27</v>
      </c>
      <c r="E213" s="185" t="s">
        <v>1501</v>
      </c>
      <c r="F213" s="183" t="s">
        <v>29</v>
      </c>
      <c r="G213" s="184" t="s">
        <v>849</v>
      </c>
      <c r="H213" s="184" t="s">
        <v>31</v>
      </c>
      <c r="I213" s="225">
        <v>14163968</v>
      </c>
      <c r="J213" s="199">
        <v>0</v>
      </c>
      <c r="K213" s="199">
        <v>0</v>
      </c>
      <c r="L213" s="199">
        <v>0</v>
      </c>
      <c r="M213" s="191" t="s">
        <v>5377</v>
      </c>
      <c r="N213" s="192" t="s">
        <v>1502</v>
      </c>
      <c r="O213" t="s">
        <v>1503</v>
      </c>
      <c r="P213" s="188">
        <v>44573</v>
      </c>
      <c r="Q213" s="189">
        <v>44573</v>
      </c>
      <c r="R213" s="188">
        <v>44773</v>
      </c>
      <c r="S213" s="199">
        <f t="shared" si="8"/>
        <v>8852480</v>
      </c>
      <c r="T213" s="225">
        <v>5311488</v>
      </c>
      <c r="U213" s="184">
        <v>12545871</v>
      </c>
      <c r="V213" s="192" t="s">
        <v>866</v>
      </c>
      <c r="W213"/>
      <c r="X213"/>
      <c r="Y213" s="1"/>
    </row>
    <row r="214" spans="1:25">
      <c r="A214" s="182">
        <v>891780111</v>
      </c>
      <c r="B214" s="183" t="s">
        <v>25</v>
      </c>
      <c r="C214" s="184" t="s">
        <v>847</v>
      </c>
      <c r="D214" s="183" t="s">
        <v>27</v>
      </c>
      <c r="E214" s="185" t="s">
        <v>1504</v>
      </c>
      <c r="F214" s="183" t="s">
        <v>29</v>
      </c>
      <c r="G214" s="184" t="s">
        <v>849</v>
      </c>
      <c r="H214" s="184" t="s">
        <v>31</v>
      </c>
      <c r="I214" s="225">
        <v>12941940</v>
      </c>
      <c r="J214" s="199">
        <v>0</v>
      </c>
      <c r="K214" s="199">
        <v>0</v>
      </c>
      <c r="L214" s="199">
        <v>0</v>
      </c>
      <c r="M214" s="191" t="s">
        <v>5378</v>
      </c>
      <c r="N214" s="192" t="s">
        <v>1505</v>
      </c>
      <c r="O214" t="s">
        <v>1506</v>
      </c>
      <c r="P214" s="188">
        <v>44573</v>
      </c>
      <c r="Q214" s="189">
        <v>44573</v>
      </c>
      <c r="R214" s="188">
        <v>44773</v>
      </c>
      <c r="S214" s="199">
        <f t="shared" si="8"/>
        <v>8082698</v>
      </c>
      <c r="T214" s="225">
        <v>4859242</v>
      </c>
      <c r="U214" s="184">
        <v>12545871</v>
      </c>
      <c r="V214" s="192" t="s">
        <v>866</v>
      </c>
      <c r="W214"/>
      <c r="X214"/>
      <c r="Y214" s="1"/>
    </row>
    <row r="215" spans="1:25">
      <c r="A215" s="182">
        <v>891780111</v>
      </c>
      <c r="B215" s="183" t="s">
        <v>25</v>
      </c>
      <c r="C215" s="184" t="s">
        <v>847</v>
      </c>
      <c r="D215" s="183" t="s">
        <v>27</v>
      </c>
      <c r="E215" s="185" t="s">
        <v>1507</v>
      </c>
      <c r="F215" s="183" t="s">
        <v>29</v>
      </c>
      <c r="G215" s="184" t="s">
        <v>849</v>
      </c>
      <c r="H215" s="184" t="s">
        <v>31</v>
      </c>
      <c r="I215" s="225">
        <v>3529400</v>
      </c>
      <c r="J215" s="199">
        <v>0</v>
      </c>
      <c r="K215" s="199">
        <v>0</v>
      </c>
      <c r="L215" s="199">
        <v>0</v>
      </c>
      <c r="M215" s="191" t="s">
        <v>5379</v>
      </c>
      <c r="N215" s="192" t="s">
        <v>1508</v>
      </c>
      <c r="O215" t="s">
        <v>1509</v>
      </c>
      <c r="P215" s="188">
        <v>44573</v>
      </c>
      <c r="Q215" s="189">
        <v>44573</v>
      </c>
      <c r="R215" s="188">
        <v>44773</v>
      </c>
      <c r="S215" s="199">
        <v>3529400</v>
      </c>
      <c r="T215" s="225">
        <v>0</v>
      </c>
      <c r="U215" s="184">
        <v>12545871</v>
      </c>
      <c r="V215" s="192" t="s">
        <v>866</v>
      </c>
      <c r="W215"/>
      <c r="X215"/>
      <c r="Y215" s="1"/>
    </row>
    <row r="216" spans="1:25">
      <c r="A216" s="182">
        <v>891780111</v>
      </c>
      <c r="B216" s="183" t="s">
        <v>25</v>
      </c>
      <c r="C216" s="184" t="s">
        <v>847</v>
      </c>
      <c r="D216" s="183" t="s">
        <v>27</v>
      </c>
      <c r="E216" s="185" t="s">
        <v>1510</v>
      </c>
      <c r="F216" s="183" t="s">
        <v>29</v>
      </c>
      <c r="G216" s="184" t="s">
        <v>849</v>
      </c>
      <c r="H216" s="184" t="s">
        <v>31</v>
      </c>
      <c r="I216" s="225">
        <v>14163968</v>
      </c>
      <c r="J216" s="199">
        <v>0</v>
      </c>
      <c r="K216" s="199">
        <v>0</v>
      </c>
      <c r="L216" s="199">
        <v>0</v>
      </c>
      <c r="M216" s="191" t="s">
        <v>5380</v>
      </c>
      <c r="N216" s="192" t="s">
        <v>1511</v>
      </c>
      <c r="O216" t="s">
        <v>1512</v>
      </c>
      <c r="P216" s="188">
        <v>44573</v>
      </c>
      <c r="Q216" s="189">
        <v>44573</v>
      </c>
      <c r="R216" s="188">
        <v>44773</v>
      </c>
      <c r="S216" s="199">
        <f t="shared" ref="S216:S232" si="9">I216-T216</f>
        <v>8852480</v>
      </c>
      <c r="T216" s="225">
        <v>5311488</v>
      </c>
      <c r="U216" s="184">
        <v>12545871</v>
      </c>
      <c r="V216" s="192" t="s">
        <v>866</v>
      </c>
      <c r="W216"/>
      <c r="X216"/>
      <c r="Y216" s="1"/>
    </row>
    <row r="217" spans="1:25">
      <c r="A217" s="182">
        <v>891780111</v>
      </c>
      <c r="B217" s="183" t="s">
        <v>25</v>
      </c>
      <c r="C217" s="184" t="s">
        <v>847</v>
      </c>
      <c r="D217" s="183" t="s">
        <v>27</v>
      </c>
      <c r="E217" s="185" t="s">
        <v>1513</v>
      </c>
      <c r="F217" s="183" t="s">
        <v>29</v>
      </c>
      <c r="G217" s="184" t="s">
        <v>849</v>
      </c>
      <c r="H217" s="184" t="s">
        <v>31</v>
      </c>
      <c r="I217" s="225">
        <v>14163968</v>
      </c>
      <c r="J217" s="199">
        <v>0</v>
      </c>
      <c r="K217" s="199">
        <v>0</v>
      </c>
      <c r="L217" s="199">
        <v>0</v>
      </c>
      <c r="M217" s="191" t="s">
        <v>5381</v>
      </c>
      <c r="N217" s="192" t="s">
        <v>1514</v>
      </c>
      <c r="O217" t="s">
        <v>1515</v>
      </c>
      <c r="P217" s="188">
        <v>44573</v>
      </c>
      <c r="Q217" s="189">
        <v>44573</v>
      </c>
      <c r="R217" s="188">
        <v>44773</v>
      </c>
      <c r="S217" s="199">
        <f t="shared" si="9"/>
        <v>8852480</v>
      </c>
      <c r="T217" s="225">
        <v>5311488</v>
      </c>
      <c r="U217" s="184">
        <v>12545871</v>
      </c>
      <c r="V217" s="192" t="s">
        <v>866</v>
      </c>
      <c r="W217"/>
      <c r="X217"/>
      <c r="Y217" s="1"/>
    </row>
    <row r="218" spans="1:25">
      <c r="A218" s="182">
        <v>891780111</v>
      </c>
      <c r="B218" s="183" t="s">
        <v>25</v>
      </c>
      <c r="C218" s="184" t="s">
        <v>847</v>
      </c>
      <c r="D218" s="183" t="s">
        <v>27</v>
      </c>
      <c r="E218" s="185" t="s">
        <v>1516</v>
      </c>
      <c r="F218" s="183" t="s">
        <v>29</v>
      </c>
      <c r="G218" s="184" t="s">
        <v>849</v>
      </c>
      <c r="H218" s="184" t="s">
        <v>31</v>
      </c>
      <c r="I218" s="225">
        <v>14287903</v>
      </c>
      <c r="J218" s="199">
        <v>0</v>
      </c>
      <c r="K218" s="199">
        <v>0</v>
      </c>
      <c r="L218" s="199">
        <v>0</v>
      </c>
      <c r="M218" s="191" t="s">
        <v>5382</v>
      </c>
      <c r="N218" s="192" t="s">
        <v>1517</v>
      </c>
      <c r="O218" t="s">
        <v>1518</v>
      </c>
      <c r="P218" s="188">
        <v>44573</v>
      </c>
      <c r="Q218" s="189">
        <v>44573</v>
      </c>
      <c r="R218" s="188">
        <v>44773</v>
      </c>
      <c r="S218" s="199">
        <f t="shared" si="9"/>
        <v>8923300</v>
      </c>
      <c r="T218" s="225">
        <v>5364603</v>
      </c>
      <c r="U218" s="184">
        <v>12545871</v>
      </c>
      <c r="V218" s="192" t="s">
        <v>866</v>
      </c>
      <c r="W218"/>
      <c r="X218"/>
      <c r="Y218" s="1"/>
    </row>
    <row r="219" spans="1:25">
      <c r="A219" s="182">
        <v>891780111</v>
      </c>
      <c r="B219" s="183" t="s">
        <v>25</v>
      </c>
      <c r="C219" s="184" t="s">
        <v>847</v>
      </c>
      <c r="D219" s="183" t="s">
        <v>27</v>
      </c>
      <c r="E219" s="185" t="s">
        <v>1519</v>
      </c>
      <c r="F219" s="183" t="s">
        <v>29</v>
      </c>
      <c r="G219" s="184" t="s">
        <v>849</v>
      </c>
      <c r="H219" s="184" t="s">
        <v>31</v>
      </c>
      <c r="I219" s="225">
        <v>12941940</v>
      </c>
      <c r="J219" s="199">
        <v>0</v>
      </c>
      <c r="K219" s="199">
        <v>0</v>
      </c>
      <c r="L219" s="199">
        <v>0</v>
      </c>
      <c r="M219" s="191" t="s">
        <v>5383</v>
      </c>
      <c r="N219" s="192" t="s">
        <v>1520</v>
      </c>
      <c r="O219" t="s">
        <v>1521</v>
      </c>
      <c r="P219" s="188">
        <v>44573</v>
      </c>
      <c r="Q219" s="189">
        <v>44573</v>
      </c>
      <c r="R219" s="188">
        <v>44620</v>
      </c>
      <c r="S219" s="199">
        <f t="shared" si="9"/>
        <v>8082698</v>
      </c>
      <c r="T219" s="225">
        <v>4859242</v>
      </c>
      <c r="U219" s="184">
        <v>12545871</v>
      </c>
      <c r="V219" s="192" t="s">
        <v>866</v>
      </c>
      <c r="W219"/>
      <c r="X219"/>
      <c r="Y219" s="1"/>
    </row>
    <row r="220" spans="1:25">
      <c r="A220" s="182">
        <v>891780111</v>
      </c>
      <c r="B220" s="183" t="s">
        <v>25</v>
      </c>
      <c r="C220" s="184" t="s">
        <v>847</v>
      </c>
      <c r="D220" s="183" t="s">
        <v>27</v>
      </c>
      <c r="E220" s="185" t="s">
        <v>1522</v>
      </c>
      <c r="F220" s="183" t="s">
        <v>29</v>
      </c>
      <c r="G220" s="184" t="s">
        <v>849</v>
      </c>
      <c r="H220" s="184" t="s">
        <v>31</v>
      </c>
      <c r="I220" s="225">
        <v>14287903</v>
      </c>
      <c r="J220" s="199">
        <v>0</v>
      </c>
      <c r="K220" s="199">
        <v>0</v>
      </c>
      <c r="L220" s="199">
        <v>0</v>
      </c>
      <c r="M220" s="191" t="s">
        <v>5384</v>
      </c>
      <c r="N220" s="192" t="s">
        <v>1523</v>
      </c>
      <c r="O220" t="s">
        <v>1524</v>
      </c>
      <c r="P220" s="188">
        <v>44573</v>
      </c>
      <c r="Q220" s="189">
        <v>44573</v>
      </c>
      <c r="R220" s="188">
        <v>44592</v>
      </c>
      <c r="S220" s="199">
        <f t="shared" si="9"/>
        <v>8923300</v>
      </c>
      <c r="T220" s="225">
        <v>5364603</v>
      </c>
      <c r="U220" s="184">
        <v>12545871</v>
      </c>
      <c r="V220" s="192" t="s">
        <v>866</v>
      </c>
      <c r="W220"/>
      <c r="X220"/>
      <c r="Y220" s="1"/>
    </row>
    <row r="221" spans="1:25">
      <c r="A221" s="182">
        <v>891780111</v>
      </c>
      <c r="B221" s="183" t="s">
        <v>25</v>
      </c>
      <c r="C221" s="184" t="s">
        <v>847</v>
      </c>
      <c r="D221" s="183" t="s">
        <v>27</v>
      </c>
      <c r="E221" s="185" t="s">
        <v>1525</v>
      </c>
      <c r="F221" s="183" t="s">
        <v>29</v>
      </c>
      <c r="G221" s="184" t="s">
        <v>849</v>
      </c>
      <c r="H221" s="184" t="s">
        <v>31</v>
      </c>
      <c r="I221" s="225">
        <v>12941940</v>
      </c>
      <c r="J221" s="199">
        <v>0</v>
      </c>
      <c r="K221" s="199">
        <v>0</v>
      </c>
      <c r="L221" s="199">
        <v>0</v>
      </c>
      <c r="M221" s="191" t="s">
        <v>5385</v>
      </c>
      <c r="N221" s="192" t="s">
        <v>1526</v>
      </c>
      <c r="O221" t="s">
        <v>1527</v>
      </c>
      <c r="P221" s="188">
        <v>44573</v>
      </c>
      <c r="Q221" s="189">
        <v>44573</v>
      </c>
      <c r="R221" s="188">
        <v>44620</v>
      </c>
      <c r="S221" s="199">
        <f t="shared" si="9"/>
        <v>8082698</v>
      </c>
      <c r="T221" s="225">
        <v>4859242</v>
      </c>
      <c r="U221" s="184">
        <v>12545871</v>
      </c>
      <c r="V221" s="192" t="s">
        <v>866</v>
      </c>
      <c r="W221"/>
      <c r="X221"/>
      <c r="Y221" s="1"/>
    </row>
    <row r="222" spans="1:25">
      <c r="A222" s="182">
        <v>891780111</v>
      </c>
      <c r="B222" s="183" t="s">
        <v>25</v>
      </c>
      <c r="C222" s="184" t="s">
        <v>847</v>
      </c>
      <c r="D222" s="183" t="s">
        <v>27</v>
      </c>
      <c r="E222" s="185" t="s">
        <v>1528</v>
      </c>
      <c r="F222" s="183" t="s">
        <v>29</v>
      </c>
      <c r="G222" s="184" t="s">
        <v>849</v>
      </c>
      <c r="H222" s="184" t="s">
        <v>31</v>
      </c>
      <c r="I222" s="225">
        <v>12941940</v>
      </c>
      <c r="J222" s="199">
        <v>0</v>
      </c>
      <c r="K222" s="199">
        <v>0</v>
      </c>
      <c r="L222" s="199">
        <v>0</v>
      </c>
      <c r="M222" s="191" t="s">
        <v>5386</v>
      </c>
      <c r="N222" s="192" t="s">
        <v>1529</v>
      </c>
      <c r="O222" t="s">
        <v>1530</v>
      </c>
      <c r="P222" s="188">
        <v>44573</v>
      </c>
      <c r="Q222" s="189">
        <v>44573</v>
      </c>
      <c r="R222" s="188">
        <v>44620</v>
      </c>
      <c r="S222" s="199">
        <f t="shared" si="9"/>
        <v>8082698</v>
      </c>
      <c r="T222" s="225">
        <v>4859242</v>
      </c>
      <c r="U222" s="184">
        <v>12545871</v>
      </c>
      <c r="V222" s="192" t="s">
        <v>866</v>
      </c>
      <c r="W222"/>
      <c r="X222"/>
      <c r="Y222" s="1"/>
    </row>
    <row r="223" spans="1:25">
      <c r="A223" s="182">
        <v>891780111</v>
      </c>
      <c r="B223" s="183" t="s">
        <v>25</v>
      </c>
      <c r="C223" s="184" t="s">
        <v>847</v>
      </c>
      <c r="D223" s="183" t="s">
        <v>27</v>
      </c>
      <c r="E223" s="185" t="s">
        <v>1531</v>
      </c>
      <c r="F223" s="183" t="s">
        <v>29</v>
      </c>
      <c r="G223" s="184" t="s">
        <v>849</v>
      </c>
      <c r="H223" s="184" t="s">
        <v>31</v>
      </c>
      <c r="I223" s="225">
        <v>14163968</v>
      </c>
      <c r="J223" s="199">
        <v>0</v>
      </c>
      <c r="K223" s="199">
        <v>0</v>
      </c>
      <c r="L223" s="199">
        <v>0</v>
      </c>
      <c r="M223" s="191" t="s">
        <v>5387</v>
      </c>
      <c r="N223" s="192" t="s">
        <v>1532</v>
      </c>
      <c r="O223" t="s">
        <v>1533</v>
      </c>
      <c r="P223" s="188">
        <v>44573</v>
      </c>
      <c r="Q223" s="189">
        <v>44573</v>
      </c>
      <c r="R223" s="188">
        <v>44620</v>
      </c>
      <c r="S223" s="199">
        <f t="shared" si="9"/>
        <v>8852480</v>
      </c>
      <c r="T223" s="225">
        <v>5311488</v>
      </c>
      <c r="U223" s="184">
        <v>12545871</v>
      </c>
      <c r="V223" s="192" t="s">
        <v>866</v>
      </c>
      <c r="W223"/>
      <c r="X223"/>
      <c r="Y223" s="1"/>
    </row>
    <row r="224" spans="1:25">
      <c r="A224" s="182">
        <v>891780111</v>
      </c>
      <c r="B224" s="183" t="s">
        <v>25</v>
      </c>
      <c r="C224" s="184" t="s">
        <v>847</v>
      </c>
      <c r="D224" s="183" t="s">
        <v>27</v>
      </c>
      <c r="E224" s="185" t="s">
        <v>1535</v>
      </c>
      <c r="F224" s="183" t="s">
        <v>29</v>
      </c>
      <c r="G224" s="184" t="s">
        <v>849</v>
      </c>
      <c r="H224" s="184" t="s">
        <v>31</v>
      </c>
      <c r="I224" s="225">
        <v>13166459</v>
      </c>
      <c r="J224" s="199">
        <v>0</v>
      </c>
      <c r="K224" s="199">
        <v>0</v>
      </c>
      <c r="L224" s="199">
        <v>0</v>
      </c>
      <c r="M224" s="191" t="s">
        <v>5388</v>
      </c>
      <c r="N224" s="192" t="s">
        <v>1536</v>
      </c>
      <c r="O224" t="s">
        <v>1537</v>
      </c>
      <c r="P224" s="188">
        <v>44573</v>
      </c>
      <c r="Q224" s="189">
        <v>44573</v>
      </c>
      <c r="R224" s="188">
        <v>44620</v>
      </c>
      <c r="S224" s="199">
        <f t="shared" si="9"/>
        <v>8210994</v>
      </c>
      <c r="T224" s="225">
        <v>4955465</v>
      </c>
      <c r="U224" s="184">
        <v>12545871</v>
      </c>
      <c r="V224" s="192" t="s">
        <v>866</v>
      </c>
      <c r="W224"/>
      <c r="X224"/>
      <c r="Y224" s="1"/>
    </row>
    <row r="225" spans="1:25">
      <c r="A225" s="182">
        <v>891780111</v>
      </c>
      <c r="B225" s="183" t="s">
        <v>25</v>
      </c>
      <c r="C225" s="184" t="s">
        <v>847</v>
      </c>
      <c r="D225" s="183" t="s">
        <v>27</v>
      </c>
      <c r="E225" s="185" t="s">
        <v>1538</v>
      </c>
      <c r="F225" s="183" t="s">
        <v>29</v>
      </c>
      <c r="G225" s="184" t="s">
        <v>849</v>
      </c>
      <c r="H225" s="184" t="s">
        <v>31</v>
      </c>
      <c r="I225" s="225">
        <v>25209064</v>
      </c>
      <c r="J225" s="199">
        <v>0</v>
      </c>
      <c r="K225" s="199">
        <v>0</v>
      </c>
      <c r="L225" s="199">
        <v>0</v>
      </c>
      <c r="M225" s="191" t="s">
        <v>5389</v>
      </c>
      <c r="N225" s="192" t="s">
        <v>1539</v>
      </c>
      <c r="O225" t="s">
        <v>1540</v>
      </c>
      <c r="P225" s="188">
        <v>44573</v>
      </c>
      <c r="Q225" s="189">
        <v>44573</v>
      </c>
      <c r="R225" s="188">
        <v>44592</v>
      </c>
      <c r="S225" s="199">
        <f t="shared" si="9"/>
        <v>15661515</v>
      </c>
      <c r="T225" s="225">
        <v>9547549</v>
      </c>
      <c r="U225" s="184">
        <v>12545871</v>
      </c>
      <c r="V225" s="192" t="s">
        <v>866</v>
      </c>
      <c r="W225"/>
      <c r="X225"/>
      <c r="Y225" s="1"/>
    </row>
    <row r="226" spans="1:25">
      <c r="A226" s="182">
        <v>891780111</v>
      </c>
      <c r="B226" s="183" t="s">
        <v>25</v>
      </c>
      <c r="C226" s="184" t="s">
        <v>847</v>
      </c>
      <c r="D226" s="183" t="s">
        <v>27</v>
      </c>
      <c r="E226" s="185" t="s">
        <v>1541</v>
      </c>
      <c r="F226" s="183" t="s">
        <v>29</v>
      </c>
      <c r="G226" s="184" t="s">
        <v>849</v>
      </c>
      <c r="H226" s="184" t="s">
        <v>31</v>
      </c>
      <c r="I226" s="225">
        <v>14163968</v>
      </c>
      <c r="J226" s="199">
        <v>0</v>
      </c>
      <c r="K226" s="199">
        <v>0</v>
      </c>
      <c r="L226" s="199">
        <v>0</v>
      </c>
      <c r="M226" s="191" t="s">
        <v>5390</v>
      </c>
      <c r="N226" s="192" t="s">
        <v>1542</v>
      </c>
      <c r="O226" t="s">
        <v>1543</v>
      </c>
      <c r="P226" s="188">
        <v>44573</v>
      </c>
      <c r="Q226" s="189">
        <v>44573</v>
      </c>
      <c r="R226" s="188">
        <v>44773</v>
      </c>
      <c r="S226" s="199">
        <f t="shared" si="9"/>
        <v>8852480</v>
      </c>
      <c r="T226" s="225">
        <v>5311488</v>
      </c>
      <c r="U226" s="184">
        <v>12545871</v>
      </c>
      <c r="V226" s="192" t="s">
        <v>866</v>
      </c>
      <c r="W226"/>
      <c r="X226"/>
      <c r="Y226" s="1"/>
    </row>
    <row r="227" spans="1:25">
      <c r="A227" s="182">
        <v>891780111</v>
      </c>
      <c r="B227" s="183" t="s">
        <v>25</v>
      </c>
      <c r="C227" s="184" t="s">
        <v>847</v>
      </c>
      <c r="D227" s="183" t="s">
        <v>27</v>
      </c>
      <c r="E227" s="185" t="s">
        <v>1544</v>
      </c>
      <c r="F227" s="183" t="s">
        <v>29</v>
      </c>
      <c r="G227" s="184" t="s">
        <v>849</v>
      </c>
      <c r="H227" s="184" t="s">
        <v>31</v>
      </c>
      <c r="I227" s="225">
        <v>16263968</v>
      </c>
      <c r="J227" s="199">
        <v>0</v>
      </c>
      <c r="K227" s="199">
        <v>0</v>
      </c>
      <c r="L227" s="199">
        <v>0</v>
      </c>
      <c r="M227" s="191" t="s">
        <v>5391</v>
      </c>
      <c r="N227" s="192" t="s">
        <v>1545</v>
      </c>
      <c r="O227" t="s">
        <v>1546</v>
      </c>
      <c r="P227" s="188">
        <v>44573</v>
      </c>
      <c r="Q227" s="189">
        <v>44573</v>
      </c>
      <c r="R227" s="188">
        <v>44773</v>
      </c>
      <c r="S227" s="199">
        <f t="shared" si="9"/>
        <v>10052480</v>
      </c>
      <c r="T227" s="225">
        <v>6211488</v>
      </c>
      <c r="U227" s="184">
        <v>12545871</v>
      </c>
      <c r="V227" s="192" t="s">
        <v>866</v>
      </c>
      <c r="W227"/>
      <c r="X227"/>
      <c r="Y227" s="1"/>
    </row>
    <row r="228" spans="1:25">
      <c r="A228" s="182">
        <v>891780111</v>
      </c>
      <c r="B228" s="183" t="s">
        <v>25</v>
      </c>
      <c r="C228" s="184" t="s">
        <v>847</v>
      </c>
      <c r="D228" s="183" t="s">
        <v>27</v>
      </c>
      <c r="E228" s="185" t="s">
        <v>1547</v>
      </c>
      <c r="F228" s="183" t="s">
        <v>29</v>
      </c>
      <c r="G228" s="184" t="s">
        <v>849</v>
      </c>
      <c r="H228" s="184" t="s">
        <v>31</v>
      </c>
      <c r="I228" s="225">
        <v>16263968</v>
      </c>
      <c r="J228" s="199">
        <v>0</v>
      </c>
      <c r="K228" s="199">
        <v>0</v>
      </c>
      <c r="L228" s="199">
        <v>0</v>
      </c>
      <c r="M228" s="191" t="s">
        <v>5392</v>
      </c>
      <c r="N228" s="192" t="s">
        <v>1548</v>
      </c>
      <c r="O228" t="s">
        <v>1549</v>
      </c>
      <c r="P228" s="188">
        <v>44573</v>
      </c>
      <c r="Q228" s="189">
        <v>44573</v>
      </c>
      <c r="R228" s="188">
        <v>44773</v>
      </c>
      <c r="S228" s="199">
        <f t="shared" si="9"/>
        <v>10052480</v>
      </c>
      <c r="T228" s="225">
        <v>6211488</v>
      </c>
      <c r="U228" s="184">
        <v>12545871</v>
      </c>
      <c r="V228" s="192" t="s">
        <v>866</v>
      </c>
      <c r="W228"/>
      <c r="X228"/>
      <c r="Y228" s="1"/>
    </row>
    <row r="229" spans="1:25">
      <c r="A229" s="182">
        <v>891780111</v>
      </c>
      <c r="B229" s="183" t="s">
        <v>25</v>
      </c>
      <c r="C229" s="184" t="s">
        <v>847</v>
      </c>
      <c r="D229" s="183" t="s">
        <v>27</v>
      </c>
      <c r="E229" s="185" t="s">
        <v>1550</v>
      </c>
      <c r="F229" s="183" t="s">
        <v>29</v>
      </c>
      <c r="G229" s="184" t="s">
        <v>849</v>
      </c>
      <c r="H229" s="184" t="s">
        <v>31</v>
      </c>
      <c r="I229" s="225">
        <v>14287903</v>
      </c>
      <c r="J229" s="199">
        <v>0</v>
      </c>
      <c r="K229" s="199">
        <v>0</v>
      </c>
      <c r="L229" s="199">
        <v>0</v>
      </c>
      <c r="M229" s="191" t="s">
        <v>5393</v>
      </c>
      <c r="N229" s="192" t="s">
        <v>1551</v>
      </c>
      <c r="O229" t="s">
        <v>1552</v>
      </c>
      <c r="P229" s="188">
        <v>44573</v>
      </c>
      <c r="Q229" s="189">
        <v>44573</v>
      </c>
      <c r="R229" s="188">
        <v>44773</v>
      </c>
      <c r="S229" s="199">
        <f t="shared" si="9"/>
        <v>8923300</v>
      </c>
      <c r="T229" s="225">
        <v>5364603</v>
      </c>
      <c r="U229" s="184">
        <v>12545871</v>
      </c>
      <c r="V229" s="192" t="s">
        <v>866</v>
      </c>
      <c r="W229"/>
      <c r="X229"/>
      <c r="Y229" s="1"/>
    </row>
    <row r="230" spans="1:25">
      <c r="A230" s="182">
        <v>891780111</v>
      </c>
      <c r="B230" s="183" t="s">
        <v>25</v>
      </c>
      <c r="C230" s="184" t="s">
        <v>847</v>
      </c>
      <c r="D230" s="183" t="s">
        <v>27</v>
      </c>
      <c r="E230" s="185" t="s">
        <v>1553</v>
      </c>
      <c r="F230" s="183" t="s">
        <v>29</v>
      </c>
      <c r="G230" s="184" t="s">
        <v>849</v>
      </c>
      <c r="H230" s="184" t="s">
        <v>31</v>
      </c>
      <c r="I230" s="225">
        <v>12941940</v>
      </c>
      <c r="J230" s="199">
        <v>0</v>
      </c>
      <c r="K230" s="199">
        <v>0</v>
      </c>
      <c r="L230" s="199">
        <v>0</v>
      </c>
      <c r="M230" s="191" t="s">
        <v>5394</v>
      </c>
      <c r="N230" s="192" t="s">
        <v>1554</v>
      </c>
      <c r="O230" t="s">
        <v>1555</v>
      </c>
      <c r="P230" s="188">
        <v>44573</v>
      </c>
      <c r="Q230" s="189">
        <v>44573</v>
      </c>
      <c r="R230" s="188">
        <v>44773</v>
      </c>
      <c r="S230" s="199">
        <f t="shared" si="9"/>
        <v>8082698</v>
      </c>
      <c r="T230" s="225">
        <v>4859242</v>
      </c>
      <c r="U230" s="184">
        <v>12545871</v>
      </c>
      <c r="V230" s="192" t="s">
        <v>866</v>
      </c>
      <c r="W230"/>
      <c r="X230"/>
      <c r="Y230" s="1"/>
    </row>
    <row r="231" spans="1:25">
      <c r="A231" s="182">
        <v>891780111</v>
      </c>
      <c r="B231" s="183" t="s">
        <v>25</v>
      </c>
      <c r="C231" s="184" t="s">
        <v>847</v>
      </c>
      <c r="D231" s="183" t="s">
        <v>27</v>
      </c>
      <c r="E231" s="185" t="s">
        <v>1556</v>
      </c>
      <c r="F231" s="183" t="s">
        <v>29</v>
      </c>
      <c r="G231" s="184" t="s">
        <v>849</v>
      </c>
      <c r="H231" s="184" t="s">
        <v>31</v>
      </c>
      <c r="I231" s="225">
        <v>15337903</v>
      </c>
      <c r="J231" s="199">
        <v>0</v>
      </c>
      <c r="K231" s="199">
        <v>0</v>
      </c>
      <c r="L231" s="199">
        <v>0</v>
      </c>
      <c r="M231" s="191" t="s">
        <v>5395</v>
      </c>
      <c r="N231" s="192" t="s">
        <v>1557</v>
      </c>
      <c r="O231" t="s">
        <v>1558</v>
      </c>
      <c r="P231" s="188">
        <v>44573</v>
      </c>
      <c r="Q231" s="189">
        <v>44573</v>
      </c>
      <c r="R231" s="188">
        <v>44773</v>
      </c>
      <c r="S231" s="199">
        <f t="shared" si="9"/>
        <v>9523300</v>
      </c>
      <c r="T231" s="225">
        <v>5814603</v>
      </c>
      <c r="U231" s="184">
        <v>12545871</v>
      </c>
      <c r="V231" s="192" t="s">
        <v>866</v>
      </c>
      <c r="W231"/>
      <c r="X231"/>
      <c r="Y231" s="1"/>
    </row>
    <row r="232" spans="1:25">
      <c r="A232" s="182">
        <v>891780111</v>
      </c>
      <c r="B232" s="183" t="s">
        <v>25</v>
      </c>
      <c r="C232" s="184" t="s">
        <v>847</v>
      </c>
      <c r="D232" s="183" t="s">
        <v>27</v>
      </c>
      <c r="E232" s="185" t="s">
        <v>1559</v>
      </c>
      <c r="F232" s="183" t="s">
        <v>29</v>
      </c>
      <c r="G232" s="184" t="s">
        <v>849</v>
      </c>
      <c r="H232" s="184" t="s">
        <v>31</v>
      </c>
      <c r="I232" s="225">
        <v>13166459</v>
      </c>
      <c r="J232" s="199">
        <v>0</v>
      </c>
      <c r="K232" s="199">
        <v>0</v>
      </c>
      <c r="L232" s="199">
        <v>0</v>
      </c>
      <c r="M232" s="191" t="s">
        <v>5396</v>
      </c>
      <c r="N232" s="192" t="s">
        <v>1560</v>
      </c>
      <c r="O232" t="s">
        <v>1561</v>
      </c>
      <c r="P232" s="188">
        <v>44573</v>
      </c>
      <c r="Q232" s="189">
        <v>44573</v>
      </c>
      <c r="R232" s="188">
        <v>44773</v>
      </c>
      <c r="S232" s="199">
        <f t="shared" si="9"/>
        <v>8210994</v>
      </c>
      <c r="T232" s="225">
        <v>4955465</v>
      </c>
      <c r="U232" s="184">
        <v>12545871</v>
      </c>
      <c r="V232" s="192" t="s">
        <v>866</v>
      </c>
      <c r="W232"/>
      <c r="X232"/>
      <c r="Y232" s="1"/>
    </row>
    <row r="233" spans="1:25">
      <c r="A233" s="182">
        <v>891780111</v>
      </c>
      <c r="B233" s="183" t="s">
        <v>25</v>
      </c>
      <c r="C233" s="184" t="s">
        <v>847</v>
      </c>
      <c r="D233" s="183" t="s">
        <v>27</v>
      </c>
      <c r="E233" s="185" t="s">
        <v>1562</v>
      </c>
      <c r="F233" s="183" t="s">
        <v>29</v>
      </c>
      <c r="G233" s="184" t="s">
        <v>849</v>
      </c>
      <c r="H233" s="184" t="s">
        <v>31</v>
      </c>
      <c r="I233" s="225">
        <v>3080000</v>
      </c>
      <c r="J233" s="199">
        <v>0</v>
      </c>
      <c r="K233" s="199">
        <v>0</v>
      </c>
      <c r="L233" s="199">
        <v>0</v>
      </c>
      <c r="M233" s="191" t="s">
        <v>5397</v>
      </c>
      <c r="N233" s="192" t="s">
        <v>1563</v>
      </c>
      <c r="O233" t="s">
        <v>1564</v>
      </c>
      <c r="P233" s="188">
        <v>44573</v>
      </c>
      <c r="Q233" s="189">
        <v>44573</v>
      </c>
      <c r="R233" s="188">
        <v>44773</v>
      </c>
      <c r="S233" s="199">
        <v>3080000</v>
      </c>
      <c r="T233" s="225">
        <v>0</v>
      </c>
      <c r="U233" s="184">
        <v>12545871</v>
      </c>
      <c r="V233" s="192" t="s">
        <v>866</v>
      </c>
      <c r="W233"/>
      <c r="X233"/>
      <c r="Y233" s="1"/>
    </row>
    <row r="234" spans="1:25">
      <c r="A234" s="182">
        <v>891780111</v>
      </c>
      <c r="B234" s="183" t="s">
        <v>25</v>
      </c>
      <c r="C234" s="184" t="s">
        <v>847</v>
      </c>
      <c r="D234" s="183" t="s">
        <v>27</v>
      </c>
      <c r="E234" s="185" t="s">
        <v>1565</v>
      </c>
      <c r="F234" s="183" t="s">
        <v>29</v>
      </c>
      <c r="G234" s="184" t="s">
        <v>849</v>
      </c>
      <c r="H234" s="184" t="s">
        <v>31</v>
      </c>
      <c r="I234" s="225">
        <v>13166459</v>
      </c>
      <c r="J234" s="199">
        <v>0</v>
      </c>
      <c r="K234" s="199">
        <v>0</v>
      </c>
      <c r="L234" s="199">
        <v>0</v>
      </c>
      <c r="M234" s="191" t="s">
        <v>5398</v>
      </c>
      <c r="N234" s="192" t="s">
        <v>1566</v>
      </c>
      <c r="O234" t="s">
        <v>1567</v>
      </c>
      <c r="P234" s="188">
        <v>44573</v>
      </c>
      <c r="Q234" s="189">
        <v>44573</v>
      </c>
      <c r="R234" s="188">
        <v>44773</v>
      </c>
      <c r="S234" s="199">
        <f t="shared" ref="S234:S240" si="10">I234-T234</f>
        <v>8210994</v>
      </c>
      <c r="T234" s="225">
        <v>4955465</v>
      </c>
      <c r="U234" s="184">
        <v>12545871</v>
      </c>
      <c r="V234" s="192" t="s">
        <v>866</v>
      </c>
      <c r="W234"/>
      <c r="X234"/>
      <c r="Y234" s="1"/>
    </row>
    <row r="235" spans="1:25">
      <c r="A235" s="182">
        <v>891780111</v>
      </c>
      <c r="B235" s="183" t="s">
        <v>25</v>
      </c>
      <c r="C235" s="184" t="s">
        <v>847</v>
      </c>
      <c r="D235" s="183" t="s">
        <v>27</v>
      </c>
      <c r="E235" s="185" t="s">
        <v>1568</v>
      </c>
      <c r="F235" s="183" t="s">
        <v>29</v>
      </c>
      <c r="G235" s="184" t="s">
        <v>849</v>
      </c>
      <c r="H235" s="184" t="s">
        <v>31</v>
      </c>
      <c r="I235" s="225">
        <v>14951424</v>
      </c>
      <c r="J235" s="199">
        <v>0</v>
      </c>
      <c r="K235" s="199">
        <v>0</v>
      </c>
      <c r="L235" s="199">
        <v>0</v>
      </c>
      <c r="M235" s="191" t="s">
        <v>5399</v>
      </c>
      <c r="N235" s="192" t="s">
        <v>1569</v>
      </c>
      <c r="O235" t="s">
        <v>1570</v>
      </c>
      <c r="P235" s="188">
        <v>44573</v>
      </c>
      <c r="Q235" s="189">
        <v>44573</v>
      </c>
      <c r="R235" s="188">
        <v>44773</v>
      </c>
      <c r="S235" s="199">
        <f t="shared" si="10"/>
        <v>9344640</v>
      </c>
      <c r="T235" s="225">
        <v>5606784</v>
      </c>
      <c r="U235" s="184">
        <v>12545871</v>
      </c>
      <c r="V235" s="192" t="s">
        <v>866</v>
      </c>
      <c r="W235"/>
      <c r="X235"/>
      <c r="Y235" s="1"/>
    </row>
    <row r="236" spans="1:25">
      <c r="A236" s="182">
        <v>891780111</v>
      </c>
      <c r="B236" s="183" t="s">
        <v>25</v>
      </c>
      <c r="C236" s="184" t="s">
        <v>847</v>
      </c>
      <c r="D236" s="183" t="s">
        <v>27</v>
      </c>
      <c r="E236" s="185" t="s">
        <v>1571</v>
      </c>
      <c r="F236" s="183" t="s">
        <v>29</v>
      </c>
      <c r="G236" s="184" t="s">
        <v>849</v>
      </c>
      <c r="H236" s="184" t="s">
        <v>31</v>
      </c>
      <c r="I236" s="225">
        <v>13166459</v>
      </c>
      <c r="J236" s="199">
        <v>0</v>
      </c>
      <c r="K236" s="199">
        <v>0</v>
      </c>
      <c r="L236" s="199">
        <v>0</v>
      </c>
      <c r="M236" s="191" t="s">
        <v>5400</v>
      </c>
      <c r="N236" s="192" t="s">
        <v>1572</v>
      </c>
      <c r="O236" t="s">
        <v>1573</v>
      </c>
      <c r="P236" s="188">
        <v>44573</v>
      </c>
      <c r="Q236" s="189">
        <v>44573</v>
      </c>
      <c r="R236" s="188">
        <v>44773</v>
      </c>
      <c r="S236" s="199">
        <f t="shared" si="10"/>
        <v>8210994</v>
      </c>
      <c r="T236" s="225">
        <v>4955465</v>
      </c>
      <c r="U236" s="184">
        <v>12545871</v>
      </c>
      <c r="V236" s="192" t="s">
        <v>866</v>
      </c>
      <c r="W236"/>
      <c r="X236"/>
      <c r="Y236" s="1"/>
    </row>
    <row r="237" spans="1:25">
      <c r="A237" s="182">
        <v>891780111</v>
      </c>
      <c r="B237" s="183" t="s">
        <v>25</v>
      </c>
      <c r="C237" s="184" t="s">
        <v>847</v>
      </c>
      <c r="D237" s="183" t="s">
        <v>27</v>
      </c>
      <c r="E237" s="185" t="s">
        <v>1574</v>
      </c>
      <c r="F237" s="183" t="s">
        <v>29</v>
      </c>
      <c r="G237" s="184" t="s">
        <v>849</v>
      </c>
      <c r="H237" s="184" t="s">
        <v>31</v>
      </c>
      <c r="I237" s="225">
        <v>12941940</v>
      </c>
      <c r="J237" s="199">
        <v>0</v>
      </c>
      <c r="K237" s="199">
        <v>0</v>
      </c>
      <c r="L237" s="199">
        <v>0</v>
      </c>
      <c r="M237" s="191" t="s">
        <v>5401</v>
      </c>
      <c r="N237" s="192" t="s">
        <v>1575</v>
      </c>
      <c r="O237" t="s">
        <v>1576</v>
      </c>
      <c r="P237" s="188">
        <v>44573</v>
      </c>
      <c r="Q237" s="189">
        <v>44573</v>
      </c>
      <c r="R237" s="188">
        <v>44773</v>
      </c>
      <c r="S237" s="199">
        <f t="shared" si="10"/>
        <v>8082698</v>
      </c>
      <c r="T237" s="225">
        <v>4859242</v>
      </c>
      <c r="U237" s="184">
        <v>12545871</v>
      </c>
      <c r="V237" s="192" t="s">
        <v>866</v>
      </c>
      <c r="W237"/>
      <c r="X237"/>
      <c r="Y237" s="1"/>
    </row>
    <row r="238" spans="1:25">
      <c r="A238" s="182">
        <v>891780111</v>
      </c>
      <c r="B238" s="183" t="s">
        <v>25</v>
      </c>
      <c r="C238" s="184" t="s">
        <v>847</v>
      </c>
      <c r="D238" s="183" t="s">
        <v>27</v>
      </c>
      <c r="E238" s="185" t="s">
        <v>1577</v>
      </c>
      <c r="F238" s="183" t="s">
        <v>29</v>
      </c>
      <c r="G238" s="184" t="s">
        <v>849</v>
      </c>
      <c r="H238" s="184" t="s">
        <v>31</v>
      </c>
      <c r="I238" s="225">
        <v>12941940</v>
      </c>
      <c r="J238" s="199">
        <v>0</v>
      </c>
      <c r="K238" s="199">
        <v>0</v>
      </c>
      <c r="L238" s="199">
        <v>0</v>
      </c>
      <c r="M238" s="191" t="s">
        <v>5402</v>
      </c>
      <c r="N238" s="192" t="s">
        <v>1578</v>
      </c>
      <c r="O238" t="s">
        <v>1579</v>
      </c>
      <c r="P238" s="188">
        <v>44573</v>
      </c>
      <c r="Q238" s="189">
        <v>44573</v>
      </c>
      <c r="R238" s="188">
        <v>44773</v>
      </c>
      <c r="S238" s="199">
        <f t="shared" si="10"/>
        <v>8082698</v>
      </c>
      <c r="T238" s="225">
        <v>4859242</v>
      </c>
      <c r="U238" s="184">
        <v>12545871</v>
      </c>
      <c r="V238" s="192" t="s">
        <v>866</v>
      </c>
      <c r="W238"/>
      <c r="X238"/>
      <c r="Y238" s="1"/>
    </row>
    <row r="239" spans="1:25">
      <c r="A239" s="182">
        <v>891780111</v>
      </c>
      <c r="B239" s="183" t="s">
        <v>25</v>
      </c>
      <c r="C239" s="184" t="s">
        <v>847</v>
      </c>
      <c r="D239" s="183" t="s">
        <v>27</v>
      </c>
      <c r="E239" s="185" t="s">
        <v>1580</v>
      </c>
      <c r="F239" s="183" t="s">
        <v>29</v>
      </c>
      <c r="G239" s="184" t="s">
        <v>849</v>
      </c>
      <c r="H239" s="184" t="s">
        <v>31</v>
      </c>
      <c r="I239" s="225">
        <v>13166459</v>
      </c>
      <c r="J239" s="199">
        <v>0</v>
      </c>
      <c r="K239" s="199">
        <v>0</v>
      </c>
      <c r="L239" s="199">
        <v>0</v>
      </c>
      <c r="M239" s="191" t="s">
        <v>5403</v>
      </c>
      <c r="N239" s="192" t="s">
        <v>1581</v>
      </c>
      <c r="O239" t="s">
        <v>1582</v>
      </c>
      <c r="P239" s="188">
        <v>44573</v>
      </c>
      <c r="Q239" s="189">
        <v>44573</v>
      </c>
      <c r="R239" s="188">
        <v>44773</v>
      </c>
      <c r="S239" s="199">
        <f t="shared" si="10"/>
        <v>8210994</v>
      </c>
      <c r="T239" s="225">
        <v>4955465</v>
      </c>
      <c r="U239" s="184">
        <v>12545871</v>
      </c>
      <c r="V239" s="192" t="s">
        <v>866</v>
      </c>
      <c r="W239"/>
      <c r="X239"/>
      <c r="Y239" s="1"/>
    </row>
    <row r="240" spans="1:25">
      <c r="A240" s="182">
        <v>891780111</v>
      </c>
      <c r="B240" s="183" t="s">
        <v>25</v>
      </c>
      <c r="C240" s="184" t="s">
        <v>847</v>
      </c>
      <c r="D240" s="183" t="s">
        <v>27</v>
      </c>
      <c r="E240" s="185" t="s">
        <v>1583</v>
      </c>
      <c r="F240" s="183" t="s">
        <v>29</v>
      </c>
      <c r="G240" s="184" t="s">
        <v>849</v>
      </c>
      <c r="H240" s="184" t="s">
        <v>31</v>
      </c>
      <c r="I240" s="225">
        <v>22545000</v>
      </c>
      <c r="J240" s="199">
        <v>0</v>
      </c>
      <c r="K240" s="199">
        <v>0</v>
      </c>
      <c r="L240" s="199">
        <v>0</v>
      </c>
      <c r="M240" s="191" t="s">
        <v>5404</v>
      </c>
      <c r="N240" s="192" t="s">
        <v>1584</v>
      </c>
      <c r="O240" t="s">
        <v>1585</v>
      </c>
      <c r="P240" s="188">
        <v>44573</v>
      </c>
      <c r="Q240" s="189">
        <v>44573</v>
      </c>
      <c r="R240" s="188">
        <v>44773</v>
      </c>
      <c r="S240" s="199">
        <f t="shared" si="10"/>
        <v>14040000</v>
      </c>
      <c r="T240" s="225">
        <v>8505000</v>
      </c>
      <c r="U240" s="184">
        <v>12545871</v>
      </c>
      <c r="V240" s="192" t="s">
        <v>866</v>
      </c>
      <c r="W240"/>
      <c r="X240"/>
      <c r="Y240" s="1"/>
    </row>
    <row r="241" spans="1:25">
      <c r="A241" s="182">
        <v>891780111</v>
      </c>
      <c r="B241" s="183" t="s">
        <v>25</v>
      </c>
      <c r="C241" s="184" t="s">
        <v>847</v>
      </c>
      <c r="D241" s="183" t="s">
        <v>27</v>
      </c>
      <c r="E241" s="185" t="s">
        <v>1586</v>
      </c>
      <c r="F241" s="183" t="s">
        <v>29</v>
      </c>
      <c r="G241" s="184" t="s">
        <v>849</v>
      </c>
      <c r="H241" s="184" t="s">
        <v>31</v>
      </c>
      <c r="I241" s="225">
        <v>11338230</v>
      </c>
      <c r="J241" s="199">
        <v>11647746</v>
      </c>
      <c r="K241" s="199">
        <v>309516</v>
      </c>
      <c r="L241" s="199">
        <v>0</v>
      </c>
      <c r="M241" s="191" t="s">
        <v>5405</v>
      </c>
      <c r="N241" s="192" t="s">
        <v>1587</v>
      </c>
      <c r="O241" t="s">
        <v>1588</v>
      </c>
      <c r="P241" s="188">
        <v>44573</v>
      </c>
      <c r="Q241" s="189">
        <v>44573</v>
      </c>
      <c r="R241" s="188">
        <v>44773</v>
      </c>
      <c r="S241" s="199">
        <v>5816655</v>
      </c>
      <c r="T241" s="225">
        <v>5831091</v>
      </c>
      <c r="U241" s="184">
        <v>12545871</v>
      </c>
      <c r="V241" s="192" t="s">
        <v>866</v>
      </c>
      <c r="W241"/>
      <c r="X241"/>
      <c r="Y241" s="1"/>
    </row>
    <row r="242" spans="1:25">
      <c r="A242" s="182">
        <v>891780111</v>
      </c>
      <c r="B242" s="183" t="s">
        <v>25</v>
      </c>
      <c r="C242" s="184" t="s">
        <v>847</v>
      </c>
      <c r="D242" s="183" t="s">
        <v>27</v>
      </c>
      <c r="E242" s="185" t="s">
        <v>1589</v>
      </c>
      <c r="F242" s="183" t="s">
        <v>29</v>
      </c>
      <c r="G242" s="184" t="s">
        <v>849</v>
      </c>
      <c r="H242" s="184" t="s">
        <v>31</v>
      </c>
      <c r="I242" s="225">
        <v>13166459</v>
      </c>
      <c r="J242" s="199">
        <v>0</v>
      </c>
      <c r="K242" s="199">
        <v>0</v>
      </c>
      <c r="L242" s="199">
        <v>0</v>
      </c>
      <c r="M242" s="191" t="s">
        <v>5406</v>
      </c>
      <c r="N242" s="192" t="s">
        <v>1590</v>
      </c>
      <c r="O242" t="s">
        <v>1591</v>
      </c>
      <c r="P242" s="188">
        <v>44573</v>
      </c>
      <c r="Q242" s="189">
        <v>44573</v>
      </c>
      <c r="R242" s="188">
        <v>44773</v>
      </c>
      <c r="S242" s="199">
        <f t="shared" ref="S242:S252" si="11">I242-T242</f>
        <v>8210994</v>
      </c>
      <c r="T242" s="225">
        <v>4955465</v>
      </c>
      <c r="U242" s="184">
        <v>12545871</v>
      </c>
      <c r="V242" s="192" t="s">
        <v>866</v>
      </c>
      <c r="W242"/>
      <c r="X242"/>
      <c r="Y242" s="1"/>
    </row>
    <row r="243" spans="1:25">
      <c r="A243" s="182">
        <v>891780111</v>
      </c>
      <c r="B243" s="183" t="s">
        <v>25</v>
      </c>
      <c r="C243" s="184" t="s">
        <v>847</v>
      </c>
      <c r="D243" s="183" t="s">
        <v>27</v>
      </c>
      <c r="E243" s="185" t="s">
        <v>1592</v>
      </c>
      <c r="F243" s="183" t="s">
        <v>29</v>
      </c>
      <c r="G243" s="184" t="s">
        <v>849</v>
      </c>
      <c r="H243" s="184" t="s">
        <v>31</v>
      </c>
      <c r="I243" s="225">
        <v>12941940</v>
      </c>
      <c r="J243" s="199">
        <v>0</v>
      </c>
      <c r="K243" s="199">
        <v>0</v>
      </c>
      <c r="L243" s="199">
        <v>0</v>
      </c>
      <c r="M243" s="191" t="s">
        <v>5407</v>
      </c>
      <c r="N243" s="192" t="s">
        <v>1593</v>
      </c>
      <c r="O243" t="s">
        <v>1594</v>
      </c>
      <c r="P243" s="188">
        <v>44573</v>
      </c>
      <c r="Q243" s="189">
        <v>44573</v>
      </c>
      <c r="R243" s="188">
        <v>44773</v>
      </c>
      <c r="S243" s="199">
        <f t="shared" si="11"/>
        <v>8082698</v>
      </c>
      <c r="T243" s="225">
        <v>4859242</v>
      </c>
      <c r="U243" s="184">
        <v>12545871</v>
      </c>
      <c r="V243" s="192" t="s">
        <v>866</v>
      </c>
      <c r="W243"/>
      <c r="X243"/>
      <c r="Y243" s="1"/>
    </row>
    <row r="244" spans="1:25">
      <c r="A244" s="182">
        <v>891780111</v>
      </c>
      <c r="B244" s="183" t="s">
        <v>25</v>
      </c>
      <c r="C244" s="184" t="s">
        <v>847</v>
      </c>
      <c r="D244" s="183" t="s">
        <v>27</v>
      </c>
      <c r="E244" s="185" t="s">
        <v>1595</v>
      </c>
      <c r="F244" s="183" t="s">
        <v>29</v>
      </c>
      <c r="G244" s="184" t="s">
        <v>849</v>
      </c>
      <c r="H244" s="184" t="s">
        <v>31</v>
      </c>
      <c r="I244" s="225">
        <v>12941940</v>
      </c>
      <c r="J244" s="199">
        <v>0</v>
      </c>
      <c r="K244" s="199">
        <v>0</v>
      </c>
      <c r="L244" s="199">
        <v>0</v>
      </c>
      <c r="M244" s="191" t="s">
        <v>5408</v>
      </c>
      <c r="N244" s="192" t="s">
        <v>1596</v>
      </c>
      <c r="O244" t="s">
        <v>1597</v>
      </c>
      <c r="P244" s="188">
        <v>44573</v>
      </c>
      <c r="Q244" s="189">
        <v>44573</v>
      </c>
      <c r="R244" s="188">
        <v>44773</v>
      </c>
      <c r="S244" s="199">
        <f t="shared" si="11"/>
        <v>8082698</v>
      </c>
      <c r="T244" s="225">
        <v>4859242</v>
      </c>
      <c r="U244" s="184">
        <v>12545871</v>
      </c>
      <c r="V244" s="192" t="s">
        <v>866</v>
      </c>
      <c r="W244"/>
      <c r="X244"/>
      <c r="Y244" s="1"/>
    </row>
    <row r="245" spans="1:25">
      <c r="A245" s="182">
        <v>891780111</v>
      </c>
      <c r="B245" s="183" t="s">
        <v>25</v>
      </c>
      <c r="C245" s="184" t="s">
        <v>847</v>
      </c>
      <c r="D245" s="183" t="s">
        <v>27</v>
      </c>
      <c r="E245" s="185" t="s">
        <v>1598</v>
      </c>
      <c r="F245" s="183" t="s">
        <v>29</v>
      </c>
      <c r="G245" s="184" t="s">
        <v>849</v>
      </c>
      <c r="H245" s="184" t="s">
        <v>31</v>
      </c>
      <c r="I245" s="225">
        <v>16635968</v>
      </c>
      <c r="J245" s="199">
        <v>0</v>
      </c>
      <c r="K245" s="199">
        <v>0</v>
      </c>
      <c r="L245" s="199">
        <v>0</v>
      </c>
      <c r="M245" s="191" t="s">
        <v>5409</v>
      </c>
      <c r="N245" s="192" t="s">
        <v>1599</v>
      </c>
      <c r="O245" t="s">
        <v>1600</v>
      </c>
      <c r="P245" s="188">
        <v>44573</v>
      </c>
      <c r="Q245" s="189">
        <v>44573</v>
      </c>
      <c r="R245" s="188">
        <v>44773</v>
      </c>
      <c r="S245" s="199">
        <f t="shared" si="11"/>
        <v>10397480</v>
      </c>
      <c r="T245" s="225">
        <v>6238488</v>
      </c>
      <c r="U245" s="184">
        <v>12545871</v>
      </c>
      <c r="V245" s="192" t="s">
        <v>866</v>
      </c>
      <c r="W245"/>
      <c r="X245"/>
      <c r="Y245" s="1"/>
    </row>
    <row r="246" spans="1:25">
      <c r="A246" s="182">
        <v>891780111</v>
      </c>
      <c r="B246" s="183" t="s">
        <v>25</v>
      </c>
      <c r="C246" s="184" t="s">
        <v>847</v>
      </c>
      <c r="D246" s="183" t="s">
        <v>27</v>
      </c>
      <c r="E246" s="185" t="s">
        <v>1601</v>
      </c>
      <c r="F246" s="183" t="s">
        <v>29</v>
      </c>
      <c r="G246" s="184" t="s">
        <v>849</v>
      </c>
      <c r="H246" s="184" t="s">
        <v>31</v>
      </c>
      <c r="I246" s="225">
        <v>12941940</v>
      </c>
      <c r="J246" s="199">
        <v>0</v>
      </c>
      <c r="K246" s="199">
        <v>0</v>
      </c>
      <c r="L246" s="199">
        <v>0</v>
      </c>
      <c r="M246">
        <v>1097035291</v>
      </c>
      <c r="N246" s="192" t="s">
        <v>1602</v>
      </c>
      <c r="O246" t="s">
        <v>1603</v>
      </c>
      <c r="P246" s="188">
        <v>44573</v>
      </c>
      <c r="Q246" s="189">
        <v>44573</v>
      </c>
      <c r="R246" s="188">
        <v>44773</v>
      </c>
      <c r="S246" s="199">
        <f t="shared" si="11"/>
        <v>8082698</v>
      </c>
      <c r="T246" s="225">
        <v>4859242</v>
      </c>
      <c r="U246" s="184">
        <v>12545871</v>
      </c>
      <c r="V246" s="192" t="s">
        <v>866</v>
      </c>
      <c r="W246"/>
      <c r="X246"/>
      <c r="Y246" s="1"/>
    </row>
    <row r="247" spans="1:25">
      <c r="A247" s="182">
        <v>891780111</v>
      </c>
      <c r="B247" s="183" t="s">
        <v>25</v>
      </c>
      <c r="C247" s="184" t="s">
        <v>847</v>
      </c>
      <c r="D247" s="183" t="s">
        <v>27</v>
      </c>
      <c r="E247" s="185" t="s">
        <v>1604</v>
      </c>
      <c r="F247" s="183" t="s">
        <v>29</v>
      </c>
      <c r="G247" s="184" t="s">
        <v>849</v>
      </c>
      <c r="H247" s="184" t="s">
        <v>31</v>
      </c>
      <c r="I247" s="225">
        <v>13166459</v>
      </c>
      <c r="J247" s="199">
        <v>0</v>
      </c>
      <c r="K247" s="199">
        <v>0</v>
      </c>
      <c r="L247" s="199">
        <v>0</v>
      </c>
      <c r="M247" s="191" t="s">
        <v>5410</v>
      </c>
      <c r="N247" s="192" t="s">
        <v>1605</v>
      </c>
      <c r="O247" t="s">
        <v>1606</v>
      </c>
      <c r="P247" s="188">
        <v>44573</v>
      </c>
      <c r="Q247" s="189">
        <v>44573</v>
      </c>
      <c r="R247" s="188">
        <v>44773</v>
      </c>
      <c r="S247" s="199">
        <f t="shared" si="11"/>
        <v>8210994</v>
      </c>
      <c r="T247" s="225">
        <v>4955465</v>
      </c>
      <c r="U247" s="184">
        <v>12545871</v>
      </c>
      <c r="V247" s="192" t="s">
        <v>866</v>
      </c>
      <c r="W247"/>
      <c r="X247"/>
      <c r="Y247" s="1"/>
    </row>
    <row r="248" spans="1:25">
      <c r="A248" s="182">
        <v>891780111</v>
      </c>
      <c r="B248" s="183" t="s">
        <v>25</v>
      </c>
      <c r="C248" s="184" t="s">
        <v>847</v>
      </c>
      <c r="D248" s="183" t="s">
        <v>27</v>
      </c>
      <c r="E248" s="185" t="s">
        <v>1607</v>
      </c>
      <c r="F248" s="183" t="s">
        <v>29</v>
      </c>
      <c r="G248" s="184" t="s">
        <v>849</v>
      </c>
      <c r="H248" s="184" t="s">
        <v>31</v>
      </c>
      <c r="I248" s="225">
        <v>12941940</v>
      </c>
      <c r="J248" s="199">
        <v>0</v>
      </c>
      <c r="K248" s="199">
        <v>0</v>
      </c>
      <c r="L248" s="199">
        <v>0</v>
      </c>
      <c r="M248" s="191" t="s">
        <v>5411</v>
      </c>
      <c r="N248" s="192" t="s">
        <v>1608</v>
      </c>
      <c r="O248" t="s">
        <v>1609</v>
      </c>
      <c r="P248" s="188">
        <v>44573</v>
      </c>
      <c r="Q248" s="189">
        <v>44573</v>
      </c>
      <c r="R248" s="188">
        <v>44773</v>
      </c>
      <c r="S248" s="199">
        <f t="shared" si="11"/>
        <v>8082698</v>
      </c>
      <c r="T248" s="225">
        <v>4859242</v>
      </c>
      <c r="U248" s="184">
        <v>12545871</v>
      </c>
      <c r="V248" s="192" t="s">
        <v>866</v>
      </c>
      <c r="W248"/>
      <c r="X248"/>
      <c r="Y248" s="1"/>
    </row>
    <row r="249" spans="1:25">
      <c r="A249" s="182">
        <v>891780111</v>
      </c>
      <c r="B249" s="183" t="s">
        <v>25</v>
      </c>
      <c r="C249" s="184" t="s">
        <v>847</v>
      </c>
      <c r="D249" s="183" t="s">
        <v>27</v>
      </c>
      <c r="E249" s="185" t="s">
        <v>1610</v>
      </c>
      <c r="F249" s="183" t="s">
        <v>29</v>
      </c>
      <c r="G249" s="184" t="s">
        <v>849</v>
      </c>
      <c r="H249" s="184" t="s">
        <v>31</v>
      </c>
      <c r="I249" s="225">
        <v>12941940</v>
      </c>
      <c r="J249" s="199">
        <v>0</v>
      </c>
      <c r="K249" s="199">
        <v>0</v>
      </c>
      <c r="L249" s="199">
        <v>0</v>
      </c>
      <c r="M249" s="191" t="s">
        <v>5412</v>
      </c>
      <c r="N249" s="192" t="s">
        <v>1611</v>
      </c>
      <c r="O249" t="s">
        <v>1612</v>
      </c>
      <c r="P249" s="188">
        <v>44573</v>
      </c>
      <c r="Q249" s="189">
        <v>44573</v>
      </c>
      <c r="R249" s="188">
        <v>44773</v>
      </c>
      <c r="S249" s="199">
        <f t="shared" si="11"/>
        <v>8082698</v>
      </c>
      <c r="T249" s="225">
        <v>4859242</v>
      </c>
      <c r="U249" s="184">
        <v>12545871</v>
      </c>
      <c r="V249" s="192" t="s">
        <v>866</v>
      </c>
      <c r="W249"/>
      <c r="X249"/>
      <c r="Y249" s="1"/>
    </row>
    <row r="250" spans="1:25">
      <c r="A250" s="182">
        <v>891780111</v>
      </c>
      <c r="B250" s="183" t="s">
        <v>25</v>
      </c>
      <c r="C250" s="184" t="s">
        <v>847</v>
      </c>
      <c r="D250" s="183" t="s">
        <v>27</v>
      </c>
      <c r="E250" s="185" t="s">
        <v>1613</v>
      </c>
      <c r="F250" s="183" t="s">
        <v>29</v>
      </c>
      <c r="G250" s="184" t="s">
        <v>849</v>
      </c>
      <c r="H250" s="184" t="s">
        <v>31</v>
      </c>
      <c r="I250" s="225">
        <v>23699626</v>
      </c>
      <c r="J250" s="199">
        <v>0</v>
      </c>
      <c r="K250" s="199">
        <v>0</v>
      </c>
      <c r="L250" s="199">
        <v>0</v>
      </c>
      <c r="M250" s="191" t="s">
        <v>5413</v>
      </c>
      <c r="N250" s="192" t="s">
        <v>1614</v>
      </c>
      <c r="O250" t="s">
        <v>1615</v>
      </c>
      <c r="P250" s="188">
        <v>44573</v>
      </c>
      <c r="Q250" s="189">
        <v>44573</v>
      </c>
      <c r="R250" s="188">
        <v>44773</v>
      </c>
      <c r="S250" s="199">
        <f t="shared" si="11"/>
        <v>14779790</v>
      </c>
      <c r="T250" s="225">
        <v>8919836</v>
      </c>
      <c r="U250" s="184">
        <v>12545871</v>
      </c>
      <c r="V250" s="192" t="s">
        <v>866</v>
      </c>
      <c r="W250"/>
      <c r="X250"/>
      <c r="Y250" s="1"/>
    </row>
    <row r="251" spans="1:25">
      <c r="A251" s="182">
        <v>891780111</v>
      </c>
      <c r="B251" s="183" t="s">
        <v>25</v>
      </c>
      <c r="C251" s="184" t="s">
        <v>847</v>
      </c>
      <c r="D251" s="183" t="s">
        <v>27</v>
      </c>
      <c r="E251" s="185" t="s">
        <v>1616</v>
      </c>
      <c r="F251" s="183" t="s">
        <v>29</v>
      </c>
      <c r="G251" s="184" t="s">
        <v>849</v>
      </c>
      <c r="H251" s="184" t="s">
        <v>31</v>
      </c>
      <c r="I251" s="225">
        <v>10900000</v>
      </c>
      <c r="J251" s="199">
        <v>0</v>
      </c>
      <c r="K251" s="199">
        <v>0</v>
      </c>
      <c r="L251" s="199">
        <v>0</v>
      </c>
      <c r="M251" s="191" t="s">
        <v>5414</v>
      </c>
      <c r="N251" s="192" t="s">
        <v>1617</v>
      </c>
      <c r="O251" t="s">
        <v>1618</v>
      </c>
      <c r="P251" s="188">
        <v>44573</v>
      </c>
      <c r="Q251" s="189">
        <v>44573</v>
      </c>
      <c r="R251" s="188">
        <v>44773</v>
      </c>
      <c r="S251" s="199">
        <f t="shared" si="11"/>
        <v>6228572</v>
      </c>
      <c r="T251" s="225">
        <v>4671428</v>
      </c>
      <c r="U251" s="184">
        <v>12545871</v>
      </c>
      <c r="V251" s="192" t="s">
        <v>866</v>
      </c>
      <c r="W251"/>
      <c r="X251"/>
      <c r="Y251" s="1"/>
    </row>
    <row r="252" spans="1:25">
      <c r="A252" s="182">
        <v>891780111</v>
      </c>
      <c r="B252" s="183" t="s">
        <v>25</v>
      </c>
      <c r="C252" s="184" t="s">
        <v>847</v>
      </c>
      <c r="D252" s="183" t="s">
        <v>27</v>
      </c>
      <c r="E252" s="185" t="s">
        <v>1619</v>
      </c>
      <c r="F252" s="183" t="s">
        <v>29</v>
      </c>
      <c r="G252" s="184" t="s">
        <v>849</v>
      </c>
      <c r="H252" s="184" t="s">
        <v>31</v>
      </c>
      <c r="I252" s="225">
        <v>16050000</v>
      </c>
      <c r="J252" s="199">
        <v>0</v>
      </c>
      <c r="K252" s="199">
        <v>0</v>
      </c>
      <c r="L252" s="199">
        <v>0</v>
      </c>
      <c r="M252" s="191" t="s">
        <v>5415</v>
      </c>
      <c r="N252" s="192" t="s">
        <v>1620</v>
      </c>
      <c r="O252" t="s">
        <v>1621</v>
      </c>
      <c r="P252" s="188">
        <v>44573</v>
      </c>
      <c r="Q252" s="189">
        <v>44573</v>
      </c>
      <c r="R252" s="188">
        <v>44773</v>
      </c>
      <c r="S252" s="199">
        <f t="shared" si="11"/>
        <v>10800000</v>
      </c>
      <c r="T252" s="225">
        <v>5250000</v>
      </c>
      <c r="U252" s="184">
        <v>12545871</v>
      </c>
      <c r="V252" s="192" t="s">
        <v>866</v>
      </c>
      <c r="W252"/>
      <c r="X252"/>
      <c r="Y252" s="1"/>
    </row>
    <row r="253" spans="1:25">
      <c r="A253" s="182">
        <v>891780111</v>
      </c>
      <c r="B253" s="183" t="s">
        <v>25</v>
      </c>
      <c r="C253" s="184" t="s">
        <v>847</v>
      </c>
      <c r="D253" s="183" t="s">
        <v>27</v>
      </c>
      <c r="E253" s="185" t="s">
        <v>1622</v>
      </c>
      <c r="F253" s="183" t="s">
        <v>29</v>
      </c>
      <c r="G253" s="184" t="s">
        <v>849</v>
      </c>
      <c r="H253" s="184" t="s">
        <v>31</v>
      </c>
      <c r="I253" s="225">
        <v>17555279</v>
      </c>
      <c r="J253" s="199">
        <v>15416999</v>
      </c>
      <c r="K253" s="199">
        <v>0</v>
      </c>
      <c r="L253" s="199">
        <v>2138280</v>
      </c>
      <c r="M253" s="191" t="s">
        <v>5416</v>
      </c>
      <c r="N253" s="192" t="s">
        <v>1623</v>
      </c>
      <c r="O253" t="s">
        <v>1624</v>
      </c>
      <c r="P253" s="188">
        <v>44573</v>
      </c>
      <c r="Q253" s="189">
        <v>44573</v>
      </c>
      <c r="R253" s="188">
        <v>44773</v>
      </c>
      <c r="S253" s="199">
        <v>6607284</v>
      </c>
      <c r="T253" s="225">
        <v>8809715</v>
      </c>
      <c r="U253" s="184">
        <v>12545871</v>
      </c>
      <c r="V253" s="192" t="s">
        <v>866</v>
      </c>
      <c r="W253"/>
      <c r="X253"/>
      <c r="Y253" s="1"/>
    </row>
    <row r="254" spans="1:25">
      <c r="A254" s="182">
        <v>891780111</v>
      </c>
      <c r="B254" s="183" t="s">
        <v>25</v>
      </c>
      <c r="C254" s="184" t="s">
        <v>847</v>
      </c>
      <c r="D254" s="183" t="s">
        <v>27</v>
      </c>
      <c r="E254" s="185" t="s">
        <v>1625</v>
      </c>
      <c r="F254" s="183" t="s">
        <v>29</v>
      </c>
      <c r="G254" s="184" t="s">
        <v>849</v>
      </c>
      <c r="H254" s="184" t="s">
        <v>31</v>
      </c>
      <c r="I254" s="225">
        <v>29193800</v>
      </c>
      <c r="J254" s="199">
        <v>0</v>
      </c>
      <c r="K254" s="199">
        <v>0</v>
      </c>
      <c r="L254" s="199">
        <v>0</v>
      </c>
      <c r="M254" s="191" t="s">
        <v>5417</v>
      </c>
      <c r="N254" s="192" t="s">
        <v>1626</v>
      </c>
      <c r="O254" t="s">
        <v>1627</v>
      </c>
      <c r="P254" s="188">
        <v>44573</v>
      </c>
      <c r="Q254" s="189">
        <v>44573</v>
      </c>
      <c r="R254" s="188">
        <v>44773</v>
      </c>
      <c r="S254" s="199">
        <f>I254-T254</f>
        <v>18050944</v>
      </c>
      <c r="T254" s="225">
        <v>11142856</v>
      </c>
      <c r="U254" s="184">
        <v>12545871</v>
      </c>
      <c r="V254" s="192" t="s">
        <v>866</v>
      </c>
      <c r="W254"/>
      <c r="X254"/>
      <c r="Y254" s="1"/>
    </row>
    <row r="255" spans="1:25">
      <c r="A255" s="182">
        <v>891780111</v>
      </c>
      <c r="B255" s="183" t="s">
        <v>25</v>
      </c>
      <c r="C255" s="184" t="s">
        <v>847</v>
      </c>
      <c r="D255" s="183" t="s">
        <v>27</v>
      </c>
      <c r="E255" s="185" t="s">
        <v>1628</v>
      </c>
      <c r="F255" s="183" t="s">
        <v>29</v>
      </c>
      <c r="G255" s="184" t="s">
        <v>849</v>
      </c>
      <c r="H255" s="184" t="s">
        <v>31</v>
      </c>
      <c r="I255" s="225">
        <v>14778000</v>
      </c>
      <c r="J255" s="199">
        <v>0</v>
      </c>
      <c r="K255" s="199">
        <v>0</v>
      </c>
      <c r="L255" s="199">
        <v>0</v>
      </c>
      <c r="M255" s="191" t="s">
        <v>5418</v>
      </c>
      <c r="N255" s="192" t="s">
        <v>1629</v>
      </c>
      <c r="O255" t="s">
        <v>1630</v>
      </c>
      <c r="P255" s="188">
        <v>44573</v>
      </c>
      <c r="Q255" s="189">
        <v>44573</v>
      </c>
      <c r="R255" s="188">
        <v>44773</v>
      </c>
      <c r="S255" s="199">
        <f>I255-T255</f>
        <v>9216000</v>
      </c>
      <c r="T255" s="225">
        <v>5562000</v>
      </c>
      <c r="U255" s="184">
        <v>12545871</v>
      </c>
      <c r="V255" s="192" t="s">
        <v>866</v>
      </c>
      <c r="W255"/>
      <c r="X255"/>
      <c r="Y255" s="1"/>
    </row>
    <row r="256" spans="1:25">
      <c r="A256" s="182">
        <v>891780111</v>
      </c>
      <c r="B256" s="183" t="s">
        <v>25</v>
      </c>
      <c r="C256" s="184" t="s">
        <v>847</v>
      </c>
      <c r="D256" s="183" t="s">
        <v>27</v>
      </c>
      <c r="E256" s="185" t="s">
        <v>1631</v>
      </c>
      <c r="F256" s="183" t="s">
        <v>29</v>
      </c>
      <c r="G256" s="184" t="s">
        <v>849</v>
      </c>
      <c r="H256" s="184" t="s">
        <v>31</v>
      </c>
      <c r="I256" s="225">
        <v>41050000</v>
      </c>
      <c r="J256" s="199">
        <v>0</v>
      </c>
      <c r="K256" s="199">
        <v>0</v>
      </c>
      <c r="L256" s="199">
        <v>0</v>
      </c>
      <c r="M256" s="191" t="s">
        <v>5419</v>
      </c>
      <c r="N256" s="192" t="s">
        <v>1632</v>
      </c>
      <c r="O256" t="s">
        <v>1633</v>
      </c>
      <c r="P256" s="188">
        <v>44573</v>
      </c>
      <c r="Q256" s="189">
        <v>44573</v>
      </c>
      <c r="R256" s="188">
        <v>44773</v>
      </c>
      <c r="S256" s="199">
        <f>I256-T256</f>
        <v>25600000</v>
      </c>
      <c r="T256" s="225">
        <v>15450000</v>
      </c>
      <c r="U256" s="184">
        <v>12545871</v>
      </c>
      <c r="V256" s="192" t="s">
        <v>866</v>
      </c>
      <c r="W256"/>
      <c r="X256"/>
      <c r="Y256" s="1"/>
    </row>
    <row r="257" spans="1:25">
      <c r="A257" s="182">
        <v>891780111</v>
      </c>
      <c r="B257" s="183" t="s">
        <v>25</v>
      </c>
      <c r="C257" s="184" t="s">
        <v>847</v>
      </c>
      <c r="D257" s="183" t="s">
        <v>27</v>
      </c>
      <c r="E257" s="185" t="s">
        <v>1634</v>
      </c>
      <c r="F257" s="183" t="s">
        <v>29</v>
      </c>
      <c r="G257" s="184" t="s">
        <v>849</v>
      </c>
      <c r="H257" s="184" t="s">
        <v>31</v>
      </c>
      <c r="I257" s="225">
        <v>32477266</v>
      </c>
      <c r="J257" s="199">
        <v>0</v>
      </c>
      <c r="K257" s="199">
        <v>0</v>
      </c>
      <c r="L257" s="199">
        <v>0</v>
      </c>
      <c r="M257" s="191" t="s">
        <v>5420</v>
      </c>
      <c r="N257" s="192" t="s">
        <v>1635</v>
      </c>
      <c r="O257" t="s">
        <v>1636</v>
      </c>
      <c r="P257" s="188">
        <v>44573</v>
      </c>
      <c r="Q257" s="189">
        <v>44573</v>
      </c>
      <c r="R257" s="188">
        <v>44773</v>
      </c>
      <c r="S257" s="199">
        <f>I257-T257</f>
        <v>18558436</v>
      </c>
      <c r="T257" s="225">
        <v>13918830</v>
      </c>
      <c r="U257" s="184">
        <v>12545871</v>
      </c>
      <c r="V257" s="192" t="s">
        <v>866</v>
      </c>
      <c r="W257"/>
      <c r="X257"/>
      <c r="Y257" s="1"/>
    </row>
    <row r="258" spans="1:25">
      <c r="A258" s="182">
        <v>891780111</v>
      </c>
      <c r="B258" s="183" t="s">
        <v>25</v>
      </c>
      <c r="C258" s="184" t="s">
        <v>847</v>
      </c>
      <c r="D258" s="183" t="s">
        <v>27</v>
      </c>
      <c r="E258" s="185" t="s">
        <v>1637</v>
      </c>
      <c r="F258" s="183" t="s">
        <v>29</v>
      </c>
      <c r="G258" s="184" t="s">
        <v>849</v>
      </c>
      <c r="H258" s="184" t="s">
        <v>31</v>
      </c>
      <c r="I258" s="225">
        <v>21944099</v>
      </c>
      <c r="J258" s="199">
        <v>0</v>
      </c>
      <c r="K258" s="199">
        <v>0</v>
      </c>
      <c r="L258" s="199">
        <v>0</v>
      </c>
      <c r="M258" s="191" t="s">
        <v>5421</v>
      </c>
      <c r="N258" s="192" t="s">
        <v>1638</v>
      </c>
      <c r="O258" t="s">
        <v>1639</v>
      </c>
      <c r="P258" s="188">
        <v>44573</v>
      </c>
      <c r="Q258" s="189">
        <v>44573</v>
      </c>
      <c r="R258" s="188">
        <v>44773</v>
      </c>
      <c r="S258" s="199">
        <f>I258-T258</f>
        <v>13684994</v>
      </c>
      <c r="T258" s="225">
        <v>8259105</v>
      </c>
      <c r="U258" s="184">
        <v>12545871</v>
      </c>
      <c r="V258" s="192" t="s">
        <v>866</v>
      </c>
      <c r="W258"/>
      <c r="X258"/>
      <c r="Y258" s="1"/>
    </row>
    <row r="259" spans="1:25">
      <c r="A259" s="182">
        <v>891780111</v>
      </c>
      <c r="B259" s="183" t="s">
        <v>25</v>
      </c>
      <c r="C259" s="184" t="s">
        <v>847</v>
      </c>
      <c r="D259" s="183" t="s">
        <v>27</v>
      </c>
      <c r="E259" s="185" t="s">
        <v>1640</v>
      </c>
      <c r="F259" s="183" t="s">
        <v>29</v>
      </c>
      <c r="G259" s="184" t="s">
        <v>849</v>
      </c>
      <c r="H259" s="184" t="s">
        <v>31</v>
      </c>
      <c r="I259" s="225">
        <v>31877000</v>
      </c>
      <c r="J259" s="199">
        <v>33477000</v>
      </c>
      <c r="K259" s="199">
        <v>1600000</v>
      </c>
      <c r="L259" s="199">
        <v>0</v>
      </c>
      <c r="M259" s="191" t="s">
        <v>5422</v>
      </c>
      <c r="N259" s="192" t="s">
        <v>1641</v>
      </c>
      <c r="O259" t="s">
        <v>1642</v>
      </c>
      <c r="P259" s="188">
        <v>44573</v>
      </c>
      <c r="Q259" s="189">
        <v>44573</v>
      </c>
      <c r="R259" s="188">
        <v>44773</v>
      </c>
      <c r="S259" s="199">
        <v>16523476</v>
      </c>
      <c r="T259" s="225">
        <v>16953524</v>
      </c>
      <c r="U259" s="184">
        <v>12545871</v>
      </c>
      <c r="V259" s="192" t="s">
        <v>866</v>
      </c>
      <c r="W259"/>
      <c r="X259"/>
      <c r="Y259" s="1"/>
    </row>
    <row r="260" spans="1:25">
      <c r="A260" s="182">
        <v>891780111</v>
      </c>
      <c r="B260" s="183" t="s">
        <v>25</v>
      </c>
      <c r="C260" s="184" t="s">
        <v>847</v>
      </c>
      <c r="D260" s="183" t="s">
        <v>27</v>
      </c>
      <c r="E260" s="185" t="s">
        <v>1643</v>
      </c>
      <c r="F260" s="183" t="s">
        <v>29</v>
      </c>
      <c r="G260" s="184" t="s">
        <v>849</v>
      </c>
      <c r="H260" s="184" t="s">
        <v>31</v>
      </c>
      <c r="I260" s="225">
        <v>27772000</v>
      </c>
      <c r="J260" s="199">
        <v>0</v>
      </c>
      <c r="K260" s="199">
        <v>0</v>
      </c>
      <c r="L260" s="199">
        <v>0</v>
      </c>
      <c r="M260" s="191" t="s">
        <v>5423</v>
      </c>
      <c r="N260" s="192" t="s">
        <v>1644</v>
      </c>
      <c r="O260" t="s">
        <v>1645</v>
      </c>
      <c r="P260" s="188">
        <v>44573</v>
      </c>
      <c r="Q260" s="189">
        <v>44573</v>
      </c>
      <c r="R260" s="188">
        <v>44773</v>
      </c>
      <c r="S260" s="199">
        <f>I260-T260</f>
        <v>17086000</v>
      </c>
      <c r="T260" s="225">
        <v>10686000</v>
      </c>
      <c r="U260" s="184">
        <v>12545871</v>
      </c>
      <c r="V260" s="192" t="s">
        <v>866</v>
      </c>
      <c r="W260"/>
      <c r="X260"/>
      <c r="Y260" s="1"/>
    </row>
    <row r="261" spans="1:25">
      <c r="A261" s="182">
        <v>891780111</v>
      </c>
      <c r="B261" s="183" t="s">
        <v>25</v>
      </c>
      <c r="C261" s="184" t="s">
        <v>847</v>
      </c>
      <c r="D261" s="183" t="s">
        <v>27</v>
      </c>
      <c r="E261" s="185" t="s">
        <v>1646</v>
      </c>
      <c r="F261" s="183" t="s">
        <v>29</v>
      </c>
      <c r="G261" s="184" t="s">
        <v>849</v>
      </c>
      <c r="H261" s="184" t="s">
        <v>31</v>
      </c>
      <c r="I261" s="225">
        <v>23699626</v>
      </c>
      <c r="J261" s="199">
        <v>0</v>
      </c>
      <c r="K261" s="199">
        <v>0</v>
      </c>
      <c r="L261" s="199">
        <v>0</v>
      </c>
      <c r="M261" s="191" t="s">
        <v>5424</v>
      </c>
      <c r="N261" s="192" t="s">
        <v>1647</v>
      </c>
      <c r="O261" t="s">
        <v>1648</v>
      </c>
      <c r="P261" s="188">
        <v>44573</v>
      </c>
      <c r="Q261" s="189">
        <v>44573</v>
      </c>
      <c r="R261" s="188">
        <v>44773</v>
      </c>
      <c r="S261" s="199">
        <f>I261-T261</f>
        <v>14779790</v>
      </c>
      <c r="T261" s="225">
        <v>8919836</v>
      </c>
      <c r="U261" s="184">
        <v>12545871</v>
      </c>
      <c r="V261" s="192" t="s">
        <v>866</v>
      </c>
      <c r="W261"/>
      <c r="X261"/>
      <c r="Y261" s="1"/>
    </row>
    <row r="262" spans="1:25">
      <c r="A262" s="182">
        <v>891780111</v>
      </c>
      <c r="B262" s="183" t="s">
        <v>25</v>
      </c>
      <c r="C262" s="184" t="s">
        <v>847</v>
      </c>
      <c r="D262" s="183" t="s">
        <v>27</v>
      </c>
      <c r="E262" s="185" t="s">
        <v>1649</v>
      </c>
      <c r="F262" s="183" t="s">
        <v>29</v>
      </c>
      <c r="G262" s="184" t="s">
        <v>849</v>
      </c>
      <c r="H262" s="184" t="s">
        <v>31</v>
      </c>
      <c r="I262" s="225">
        <v>22100000</v>
      </c>
      <c r="J262" s="199">
        <v>0</v>
      </c>
      <c r="K262" s="199">
        <v>0</v>
      </c>
      <c r="L262" s="199">
        <v>0</v>
      </c>
      <c r="M262" s="191" t="s">
        <v>5425</v>
      </c>
      <c r="N262" s="192" t="s">
        <v>1650</v>
      </c>
      <c r="O262" t="s">
        <v>1651</v>
      </c>
      <c r="P262" s="188">
        <v>44573</v>
      </c>
      <c r="Q262" s="189">
        <v>44573</v>
      </c>
      <c r="R262" s="188">
        <v>44773</v>
      </c>
      <c r="S262" s="199">
        <f>I262-T262</f>
        <v>13700000</v>
      </c>
      <c r="T262" s="225">
        <v>8400000</v>
      </c>
      <c r="U262" s="184">
        <v>12545871</v>
      </c>
      <c r="V262" s="192" t="s">
        <v>866</v>
      </c>
      <c r="W262"/>
      <c r="X262"/>
      <c r="Y262" s="1"/>
    </row>
    <row r="263" spans="1:25">
      <c r="A263" s="182">
        <v>891780111</v>
      </c>
      <c r="B263" s="183" t="s">
        <v>25</v>
      </c>
      <c r="C263" s="184" t="s">
        <v>847</v>
      </c>
      <c r="D263" s="183" t="s">
        <v>27</v>
      </c>
      <c r="E263" s="185" t="s">
        <v>1652</v>
      </c>
      <c r="F263" s="183" t="s">
        <v>29</v>
      </c>
      <c r="G263" s="184" t="s">
        <v>849</v>
      </c>
      <c r="H263" s="184" t="s">
        <v>31</v>
      </c>
      <c r="I263" s="225">
        <v>14778000</v>
      </c>
      <c r="J263" s="199">
        <v>0</v>
      </c>
      <c r="K263" s="199">
        <v>0</v>
      </c>
      <c r="L263" s="199">
        <v>0</v>
      </c>
      <c r="M263" s="191" t="s">
        <v>5426</v>
      </c>
      <c r="N263" s="192" t="s">
        <v>1653</v>
      </c>
      <c r="O263" t="s">
        <v>1654</v>
      </c>
      <c r="P263" s="188">
        <v>44573</v>
      </c>
      <c r="Q263" s="189">
        <v>44573</v>
      </c>
      <c r="R263" s="188">
        <v>44773</v>
      </c>
      <c r="S263" s="199">
        <f>I263-T263</f>
        <v>9216000</v>
      </c>
      <c r="T263" s="225">
        <v>5562000</v>
      </c>
      <c r="U263" s="184">
        <v>12545871</v>
      </c>
      <c r="V263" s="192" t="s">
        <v>866</v>
      </c>
      <c r="W263"/>
      <c r="X263"/>
      <c r="Y263" s="1"/>
    </row>
    <row r="264" spans="1:25">
      <c r="A264" s="182">
        <v>891780111</v>
      </c>
      <c r="B264" s="183" t="s">
        <v>25</v>
      </c>
      <c r="C264" s="184" t="s">
        <v>847</v>
      </c>
      <c r="D264" s="183" t="s">
        <v>27</v>
      </c>
      <c r="E264" s="185" t="s">
        <v>1655</v>
      </c>
      <c r="F264" s="183" t="s">
        <v>29</v>
      </c>
      <c r="G264" s="184" t="s">
        <v>849</v>
      </c>
      <c r="H264" s="184" t="s">
        <v>31</v>
      </c>
      <c r="I264" s="225">
        <v>29414000</v>
      </c>
      <c r="J264" s="199" t="s">
        <v>5427</v>
      </c>
      <c r="K264" s="199" t="s">
        <v>5355</v>
      </c>
      <c r="L264" s="199">
        <v>0</v>
      </c>
      <c r="M264" s="191" t="s">
        <v>5428</v>
      </c>
      <c r="N264" s="192" t="s">
        <v>1656</v>
      </c>
      <c r="O264" t="s">
        <v>1657</v>
      </c>
      <c r="P264" s="188">
        <v>44573</v>
      </c>
      <c r="Q264" s="189">
        <v>44573</v>
      </c>
      <c r="R264" s="188">
        <v>44773</v>
      </c>
      <c r="S264" s="199">
        <v>14706000</v>
      </c>
      <c r="T264" s="225">
        <v>16208000</v>
      </c>
      <c r="U264" s="184">
        <v>12545871</v>
      </c>
      <c r="V264" s="192" t="s">
        <v>866</v>
      </c>
      <c r="W264"/>
      <c r="X264"/>
      <c r="Y264" s="1"/>
    </row>
    <row r="265" spans="1:25">
      <c r="A265" s="182">
        <v>891780111</v>
      </c>
      <c r="B265" s="183" t="s">
        <v>25</v>
      </c>
      <c r="C265" s="184" t="s">
        <v>847</v>
      </c>
      <c r="D265" s="183" t="s">
        <v>27</v>
      </c>
      <c r="E265" s="185" t="s">
        <v>1658</v>
      </c>
      <c r="F265" s="183" t="s">
        <v>29</v>
      </c>
      <c r="G265" s="184" t="s">
        <v>849</v>
      </c>
      <c r="H265" s="184" t="s">
        <v>31</v>
      </c>
      <c r="I265" s="225">
        <v>32840000</v>
      </c>
      <c r="J265" s="199">
        <v>0</v>
      </c>
      <c r="K265" s="199">
        <v>0</v>
      </c>
      <c r="L265" s="199">
        <v>0</v>
      </c>
      <c r="M265" s="191" t="s">
        <v>5429</v>
      </c>
      <c r="N265" s="192" t="s">
        <v>1659</v>
      </c>
      <c r="O265" t="s">
        <v>1660</v>
      </c>
      <c r="P265" s="188">
        <v>44573</v>
      </c>
      <c r="Q265" s="189">
        <v>44573</v>
      </c>
      <c r="R265" s="188">
        <v>44773</v>
      </c>
      <c r="S265" s="199">
        <f t="shared" ref="S265:S283" si="12">I265-T265</f>
        <v>20480000</v>
      </c>
      <c r="T265" s="225">
        <v>12360000</v>
      </c>
      <c r="U265" s="184">
        <v>12545871</v>
      </c>
      <c r="V265" s="192" t="s">
        <v>866</v>
      </c>
      <c r="W265"/>
      <c r="X265"/>
      <c r="Y265" s="1"/>
    </row>
    <row r="266" spans="1:25">
      <c r="A266" s="182">
        <v>891780111</v>
      </c>
      <c r="B266" s="183" t="s">
        <v>25</v>
      </c>
      <c r="C266" s="184" t="s">
        <v>847</v>
      </c>
      <c r="D266" s="183" t="s">
        <v>27</v>
      </c>
      <c r="E266" s="185" t="s">
        <v>1661</v>
      </c>
      <c r="F266" s="183" t="s">
        <v>29</v>
      </c>
      <c r="G266" s="184" t="s">
        <v>849</v>
      </c>
      <c r="H266" s="184" t="s">
        <v>31</v>
      </c>
      <c r="I266" s="225">
        <v>32700000</v>
      </c>
      <c r="J266" s="199">
        <v>0</v>
      </c>
      <c r="K266" s="199">
        <v>0</v>
      </c>
      <c r="L266" s="199">
        <v>0</v>
      </c>
      <c r="M266" s="191" t="s">
        <v>5430</v>
      </c>
      <c r="N266" s="192" t="s">
        <v>1662</v>
      </c>
      <c r="O266" t="s">
        <v>1663</v>
      </c>
      <c r="P266" s="188">
        <v>44573</v>
      </c>
      <c r="Q266" s="189">
        <v>44573</v>
      </c>
      <c r="R266" s="188">
        <v>44773</v>
      </c>
      <c r="S266" s="199">
        <f t="shared" si="12"/>
        <v>20057144</v>
      </c>
      <c r="T266" s="225">
        <v>12642856</v>
      </c>
      <c r="U266" s="184">
        <v>12545871</v>
      </c>
      <c r="V266" s="192" t="s">
        <v>866</v>
      </c>
      <c r="W266"/>
      <c r="X266"/>
      <c r="Y266" s="1"/>
    </row>
    <row r="267" spans="1:25">
      <c r="A267" s="182">
        <v>891780111</v>
      </c>
      <c r="B267" s="183" t="s">
        <v>25</v>
      </c>
      <c r="C267" s="184" t="s">
        <v>847</v>
      </c>
      <c r="D267" s="183" t="s">
        <v>27</v>
      </c>
      <c r="E267" s="185" t="s">
        <v>1664</v>
      </c>
      <c r="F267" s="183" t="s">
        <v>29</v>
      </c>
      <c r="G267" s="184" t="s">
        <v>849</v>
      </c>
      <c r="H267" s="184" t="s">
        <v>31</v>
      </c>
      <c r="I267" s="225">
        <v>23809000</v>
      </c>
      <c r="J267" s="199">
        <v>0</v>
      </c>
      <c r="K267" s="199">
        <v>0</v>
      </c>
      <c r="L267" s="199">
        <v>0</v>
      </c>
      <c r="M267" s="191" t="s">
        <v>5431</v>
      </c>
      <c r="N267" s="192" t="s">
        <v>1665</v>
      </c>
      <c r="O267" t="s">
        <v>1666</v>
      </c>
      <c r="P267" s="188">
        <v>44573</v>
      </c>
      <c r="Q267" s="189">
        <v>44573</v>
      </c>
      <c r="R267" s="188">
        <v>44773</v>
      </c>
      <c r="S267" s="199">
        <f t="shared" si="12"/>
        <v>14848000</v>
      </c>
      <c r="T267" s="225">
        <v>8961000</v>
      </c>
      <c r="U267" s="184">
        <v>12545871</v>
      </c>
      <c r="V267" s="192" t="s">
        <v>866</v>
      </c>
      <c r="W267"/>
      <c r="X267"/>
      <c r="Y267" s="1"/>
    </row>
    <row r="268" spans="1:25">
      <c r="A268" s="182">
        <v>891780111</v>
      </c>
      <c r="B268" s="183" t="s">
        <v>25</v>
      </c>
      <c r="C268" s="184" t="s">
        <v>847</v>
      </c>
      <c r="D268" s="183" t="s">
        <v>27</v>
      </c>
      <c r="E268" s="185" t="s">
        <v>1667</v>
      </c>
      <c r="F268" s="183" t="s">
        <v>29</v>
      </c>
      <c r="G268" s="184" t="s">
        <v>849</v>
      </c>
      <c r="H268" s="184" t="s">
        <v>31</v>
      </c>
      <c r="I268" s="225">
        <v>20983500</v>
      </c>
      <c r="J268" s="199">
        <v>0</v>
      </c>
      <c r="K268" s="199">
        <v>0</v>
      </c>
      <c r="L268" s="199">
        <v>0</v>
      </c>
      <c r="M268" s="191" t="s">
        <v>5432</v>
      </c>
      <c r="N268" s="192" t="s">
        <v>1668</v>
      </c>
      <c r="O268" t="s">
        <v>1669</v>
      </c>
      <c r="P268" s="188">
        <v>44573</v>
      </c>
      <c r="Q268" s="189">
        <v>44573</v>
      </c>
      <c r="R268" s="188">
        <v>44773</v>
      </c>
      <c r="S268" s="199">
        <f t="shared" si="12"/>
        <v>13062000</v>
      </c>
      <c r="T268" s="225">
        <v>7921500</v>
      </c>
      <c r="U268" s="184">
        <v>12545871</v>
      </c>
      <c r="V268" s="192" t="s">
        <v>866</v>
      </c>
      <c r="W268"/>
      <c r="X268"/>
      <c r="Y268" s="1"/>
    </row>
    <row r="269" spans="1:25">
      <c r="A269" s="182">
        <v>891780111</v>
      </c>
      <c r="B269" s="183" t="s">
        <v>25</v>
      </c>
      <c r="C269" s="184" t="s">
        <v>847</v>
      </c>
      <c r="D269" s="183" t="s">
        <v>27</v>
      </c>
      <c r="E269" s="185" t="s">
        <v>1670</v>
      </c>
      <c r="F269" s="183" t="s">
        <v>29</v>
      </c>
      <c r="G269" s="184" t="s">
        <v>849</v>
      </c>
      <c r="H269" s="184" t="s">
        <v>31</v>
      </c>
      <c r="I269" s="225">
        <v>13851000</v>
      </c>
      <c r="J269" s="199">
        <v>0</v>
      </c>
      <c r="K269" s="199">
        <v>0</v>
      </c>
      <c r="L269" s="199">
        <v>0</v>
      </c>
      <c r="M269" s="191" t="s">
        <v>5433</v>
      </c>
      <c r="N269" s="192" t="s">
        <v>1671</v>
      </c>
      <c r="O269" t="s">
        <v>1672</v>
      </c>
      <c r="P269" s="188">
        <v>44573</v>
      </c>
      <c r="Q269" s="189">
        <v>44573</v>
      </c>
      <c r="R269" s="188">
        <v>44773</v>
      </c>
      <c r="S269" s="199">
        <f t="shared" si="12"/>
        <v>8686284</v>
      </c>
      <c r="T269" s="225">
        <v>5164716</v>
      </c>
      <c r="U269" s="184">
        <v>12545871</v>
      </c>
      <c r="V269" s="192" t="s">
        <v>866</v>
      </c>
      <c r="W269"/>
      <c r="X269"/>
      <c r="Y269" s="1"/>
    </row>
    <row r="270" spans="1:25">
      <c r="A270" s="182">
        <v>891780111</v>
      </c>
      <c r="B270" s="183" t="s">
        <v>25</v>
      </c>
      <c r="C270" s="184" t="s">
        <v>847</v>
      </c>
      <c r="D270" s="183" t="s">
        <v>27</v>
      </c>
      <c r="E270" s="185" t="s">
        <v>1673</v>
      </c>
      <c r="F270" s="183" t="s">
        <v>29</v>
      </c>
      <c r="G270" s="184" t="s">
        <v>849</v>
      </c>
      <c r="H270" s="184" t="s">
        <v>31</v>
      </c>
      <c r="I270" s="225">
        <v>15603710</v>
      </c>
      <c r="J270" s="199">
        <v>0</v>
      </c>
      <c r="K270" s="199">
        <v>0</v>
      </c>
      <c r="L270" s="199">
        <v>0</v>
      </c>
      <c r="M270" s="191" t="s">
        <v>5434</v>
      </c>
      <c r="N270" s="192" t="s">
        <v>1674</v>
      </c>
      <c r="O270" t="s">
        <v>1675</v>
      </c>
      <c r="P270" s="188">
        <v>44573</v>
      </c>
      <c r="Q270" s="189">
        <v>44573</v>
      </c>
      <c r="R270" s="188">
        <v>44773</v>
      </c>
      <c r="S270" s="199">
        <f t="shared" si="12"/>
        <v>8916404</v>
      </c>
      <c r="T270" s="225">
        <v>6687306</v>
      </c>
      <c r="U270" s="184">
        <v>12545871</v>
      </c>
      <c r="V270" s="192" t="s">
        <v>866</v>
      </c>
      <c r="W270"/>
      <c r="X270"/>
      <c r="Y270" s="1"/>
    </row>
    <row r="271" spans="1:25">
      <c r="A271" s="182">
        <v>891780111</v>
      </c>
      <c r="B271" s="183" t="s">
        <v>25</v>
      </c>
      <c r="C271" s="184" t="s">
        <v>847</v>
      </c>
      <c r="D271" s="183" t="s">
        <v>27</v>
      </c>
      <c r="E271" s="185" t="s">
        <v>1676</v>
      </c>
      <c r="F271" s="183" t="s">
        <v>29</v>
      </c>
      <c r="G271" s="184" t="s">
        <v>849</v>
      </c>
      <c r="H271" s="184" t="s">
        <v>31</v>
      </c>
      <c r="I271" s="225">
        <v>14931250</v>
      </c>
      <c r="J271" s="199">
        <v>0</v>
      </c>
      <c r="K271" s="199">
        <v>0</v>
      </c>
      <c r="L271" s="199">
        <v>0</v>
      </c>
      <c r="M271" s="191" t="s">
        <v>5435</v>
      </c>
      <c r="N271" s="192" t="s">
        <v>1677</v>
      </c>
      <c r="O271" t="s">
        <v>1678</v>
      </c>
      <c r="P271" s="188">
        <v>44573</v>
      </c>
      <c r="Q271" s="189">
        <v>44573</v>
      </c>
      <c r="R271" s="188">
        <v>44773</v>
      </c>
      <c r="S271" s="199">
        <f t="shared" si="12"/>
        <v>10181250</v>
      </c>
      <c r="T271" s="225">
        <v>4750000</v>
      </c>
      <c r="U271" s="184">
        <v>12545871</v>
      </c>
      <c r="V271" s="192" t="s">
        <v>866</v>
      </c>
      <c r="W271"/>
      <c r="X271"/>
      <c r="Y271" s="1"/>
    </row>
    <row r="272" spans="1:25">
      <c r="A272" s="182">
        <v>891780111</v>
      </c>
      <c r="B272" s="183" t="s">
        <v>25</v>
      </c>
      <c r="C272" s="184" t="s">
        <v>847</v>
      </c>
      <c r="D272" s="183" t="s">
        <v>27</v>
      </c>
      <c r="E272" s="185" t="s">
        <v>1679</v>
      </c>
      <c r="F272" s="183" t="s">
        <v>29</v>
      </c>
      <c r="G272" s="184" t="s">
        <v>849</v>
      </c>
      <c r="H272" s="184" t="s">
        <v>31</v>
      </c>
      <c r="I272" s="225">
        <v>15599000</v>
      </c>
      <c r="J272" s="199">
        <v>0</v>
      </c>
      <c r="K272" s="199">
        <v>0</v>
      </c>
      <c r="L272" s="199">
        <v>0</v>
      </c>
      <c r="M272" s="191" t="s">
        <v>5436</v>
      </c>
      <c r="N272" s="192" t="s">
        <v>1680</v>
      </c>
      <c r="O272" t="s">
        <v>1681</v>
      </c>
      <c r="P272" s="188">
        <v>44573</v>
      </c>
      <c r="Q272" s="189">
        <v>44573</v>
      </c>
      <c r="R272" s="188">
        <v>44773</v>
      </c>
      <c r="S272" s="199">
        <f t="shared" si="12"/>
        <v>9728000</v>
      </c>
      <c r="T272" s="225">
        <v>5871000</v>
      </c>
      <c r="U272" s="184">
        <v>12545871</v>
      </c>
      <c r="V272" s="192" t="s">
        <v>866</v>
      </c>
      <c r="W272"/>
      <c r="X272"/>
      <c r="Y272" s="1"/>
    </row>
    <row r="273" spans="1:25">
      <c r="A273" s="182">
        <v>891780111</v>
      </c>
      <c r="B273" s="183" t="s">
        <v>25</v>
      </c>
      <c r="C273" s="184" t="s">
        <v>847</v>
      </c>
      <c r="D273" s="183" t="s">
        <v>27</v>
      </c>
      <c r="E273" s="185" t="s">
        <v>1682</v>
      </c>
      <c r="F273" s="183" t="s">
        <v>29</v>
      </c>
      <c r="G273" s="184" t="s">
        <v>849</v>
      </c>
      <c r="H273" s="184" t="s">
        <v>31</v>
      </c>
      <c r="I273" s="225">
        <v>13166459</v>
      </c>
      <c r="J273" s="199">
        <v>0</v>
      </c>
      <c r="K273" s="199">
        <v>0</v>
      </c>
      <c r="L273" s="199">
        <v>0</v>
      </c>
      <c r="M273" s="191" t="s">
        <v>5437</v>
      </c>
      <c r="N273" s="192" t="s">
        <v>1683</v>
      </c>
      <c r="O273" t="s">
        <v>1684</v>
      </c>
      <c r="P273" s="188">
        <v>44573</v>
      </c>
      <c r="Q273" s="189">
        <v>44573</v>
      </c>
      <c r="R273" s="188">
        <v>44773</v>
      </c>
      <c r="S273" s="199">
        <f t="shared" si="12"/>
        <v>8210994</v>
      </c>
      <c r="T273" s="225">
        <v>4955465</v>
      </c>
      <c r="U273" s="184">
        <v>12545871</v>
      </c>
      <c r="V273" s="192" t="s">
        <v>866</v>
      </c>
      <c r="W273"/>
      <c r="X273"/>
      <c r="Y273" s="1"/>
    </row>
    <row r="274" spans="1:25">
      <c r="A274" s="182">
        <v>891780111</v>
      </c>
      <c r="B274" s="183" t="s">
        <v>25</v>
      </c>
      <c r="C274" s="184" t="s">
        <v>847</v>
      </c>
      <c r="D274" s="183" t="s">
        <v>27</v>
      </c>
      <c r="E274" s="185" t="s">
        <v>1685</v>
      </c>
      <c r="F274" s="183" t="s">
        <v>29</v>
      </c>
      <c r="G274" s="184" t="s">
        <v>849</v>
      </c>
      <c r="H274" s="184" t="s">
        <v>31</v>
      </c>
      <c r="I274" s="225">
        <v>13166459</v>
      </c>
      <c r="J274" s="199">
        <v>0</v>
      </c>
      <c r="K274" s="199">
        <v>0</v>
      </c>
      <c r="L274" s="199">
        <v>0</v>
      </c>
      <c r="M274" s="191" t="s">
        <v>5438</v>
      </c>
      <c r="N274" s="192" t="s">
        <v>1686</v>
      </c>
      <c r="O274" t="s">
        <v>1687</v>
      </c>
      <c r="P274" s="188">
        <v>44573</v>
      </c>
      <c r="Q274" s="189">
        <v>44573</v>
      </c>
      <c r="R274" s="188">
        <v>44773</v>
      </c>
      <c r="S274" s="199">
        <f t="shared" si="12"/>
        <v>8210994</v>
      </c>
      <c r="T274" s="225">
        <v>4955465</v>
      </c>
      <c r="U274" s="184">
        <v>12545871</v>
      </c>
      <c r="V274" s="192" t="s">
        <v>866</v>
      </c>
      <c r="W274"/>
      <c r="X274"/>
      <c r="Y274" s="1"/>
    </row>
    <row r="275" spans="1:25">
      <c r="A275" s="182">
        <v>891780111</v>
      </c>
      <c r="B275" s="183" t="s">
        <v>25</v>
      </c>
      <c r="C275" s="184" t="s">
        <v>847</v>
      </c>
      <c r="D275" s="183" t="s">
        <v>27</v>
      </c>
      <c r="E275" s="185" t="s">
        <v>1688</v>
      </c>
      <c r="F275" s="183" t="s">
        <v>29</v>
      </c>
      <c r="G275" s="184" t="s">
        <v>849</v>
      </c>
      <c r="H275" s="184" t="s">
        <v>31</v>
      </c>
      <c r="I275" s="225">
        <v>13166459</v>
      </c>
      <c r="J275" s="199">
        <v>0</v>
      </c>
      <c r="K275" s="199">
        <v>0</v>
      </c>
      <c r="L275" s="199">
        <v>0</v>
      </c>
      <c r="M275" s="191" t="s">
        <v>5439</v>
      </c>
      <c r="N275" s="192" t="s">
        <v>1689</v>
      </c>
      <c r="O275" t="s">
        <v>1690</v>
      </c>
      <c r="P275" s="188">
        <v>44573</v>
      </c>
      <c r="Q275" s="189">
        <v>44573</v>
      </c>
      <c r="R275" s="188">
        <v>44773</v>
      </c>
      <c r="S275" s="199">
        <f t="shared" si="12"/>
        <v>8210994</v>
      </c>
      <c r="T275" s="225">
        <v>4955465</v>
      </c>
      <c r="U275" s="184">
        <v>12545871</v>
      </c>
      <c r="V275" s="192" t="s">
        <v>866</v>
      </c>
      <c r="W275"/>
      <c r="X275"/>
      <c r="Y275" s="1"/>
    </row>
    <row r="276" spans="1:25">
      <c r="A276" s="182">
        <v>891780111</v>
      </c>
      <c r="B276" s="183" t="s">
        <v>25</v>
      </c>
      <c r="C276" s="184" t="s">
        <v>847</v>
      </c>
      <c r="D276" s="183" t="s">
        <v>27</v>
      </c>
      <c r="E276" s="185" t="s">
        <v>1691</v>
      </c>
      <c r="F276" s="183" t="s">
        <v>29</v>
      </c>
      <c r="G276" s="184" t="s">
        <v>849</v>
      </c>
      <c r="H276" s="184" t="s">
        <v>31</v>
      </c>
      <c r="I276" s="225">
        <v>20780250</v>
      </c>
      <c r="J276" s="199">
        <v>0</v>
      </c>
      <c r="K276" s="199">
        <v>0</v>
      </c>
      <c r="L276" s="199">
        <v>0</v>
      </c>
      <c r="M276" s="191" t="s">
        <v>5440</v>
      </c>
      <c r="N276" s="192" t="s">
        <v>1692</v>
      </c>
      <c r="O276" t="s">
        <v>1693</v>
      </c>
      <c r="P276" s="188">
        <v>44573</v>
      </c>
      <c r="Q276" s="189">
        <v>44573</v>
      </c>
      <c r="R276" s="188">
        <v>44773</v>
      </c>
      <c r="S276" s="199">
        <f t="shared" si="12"/>
        <v>12978000</v>
      </c>
      <c r="T276" s="225">
        <v>7802250</v>
      </c>
      <c r="U276" s="184">
        <v>12545871</v>
      </c>
      <c r="V276" s="192" t="s">
        <v>866</v>
      </c>
      <c r="W276"/>
      <c r="X276"/>
      <c r="Y276" s="1"/>
    </row>
    <row r="277" spans="1:25">
      <c r="A277" s="182">
        <v>891780111</v>
      </c>
      <c r="B277" s="183" t="s">
        <v>25</v>
      </c>
      <c r="C277" s="184" t="s">
        <v>847</v>
      </c>
      <c r="D277" s="183" t="s">
        <v>27</v>
      </c>
      <c r="E277" s="185" t="s">
        <v>1694</v>
      </c>
      <c r="F277" s="183" t="s">
        <v>29</v>
      </c>
      <c r="G277" s="184" t="s">
        <v>849</v>
      </c>
      <c r="H277" s="184" t="s">
        <v>31</v>
      </c>
      <c r="I277" s="225">
        <v>13166459</v>
      </c>
      <c r="J277" s="199">
        <v>0</v>
      </c>
      <c r="K277" s="199">
        <v>0</v>
      </c>
      <c r="L277" s="199">
        <v>0</v>
      </c>
      <c r="M277" s="191" t="s">
        <v>5441</v>
      </c>
      <c r="N277" s="192" t="s">
        <v>1695</v>
      </c>
      <c r="O277" t="s">
        <v>1696</v>
      </c>
      <c r="P277" s="188">
        <v>44573</v>
      </c>
      <c r="Q277" s="189">
        <v>44573</v>
      </c>
      <c r="R277" s="188">
        <v>44773</v>
      </c>
      <c r="S277" s="199">
        <f t="shared" si="12"/>
        <v>8210994</v>
      </c>
      <c r="T277" s="225">
        <v>4955465</v>
      </c>
      <c r="U277" s="184">
        <v>12545871</v>
      </c>
      <c r="V277" s="192" t="s">
        <v>866</v>
      </c>
      <c r="W277"/>
      <c r="X277"/>
      <c r="Y277" s="1"/>
    </row>
    <row r="278" spans="1:25">
      <c r="A278" s="182">
        <v>891780111</v>
      </c>
      <c r="B278" s="183" t="s">
        <v>25</v>
      </c>
      <c r="C278" s="184" t="s">
        <v>847</v>
      </c>
      <c r="D278" s="183" t="s">
        <v>27</v>
      </c>
      <c r="E278" s="185" t="s">
        <v>1697</v>
      </c>
      <c r="F278" s="183" t="s">
        <v>29</v>
      </c>
      <c r="G278" s="184" t="s">
        <v>849</v>
      </c>
      <c r="H278" s="184" t="s">
        <v>31</v>
      </c>
      <c r="I278" s="225">
        <v>12941940</v>
      </c>
      <c r="J278" s="199">
        <v>0</v>
      </c>
      <c r="K278" s="199">
        <v>0</v>
      </c>
      <c r="L278" s="199">
        <v>0</v>
      </c>
      <c r="M278" s="191" t="s">
        <v>5442</v>
      </c>
      <c r="N278" s="192" t="s">
        <v>1698</v>
      </c>
      <c r="O278" t="s">
        <v>1699</v>
      </c>
      <c r="P278" s="188">
        <v>44573</v>
      </c>
      <c r="Q278" s="189">
        <v>44573</v>
      </c>
      <c r="R278" s="188">
        <v>44773</v>
      </c>
      <c r="S278" s="199">
        <f t="shared" si="12"/>
        <v>8082698</v>
      </c>
      <c r="T278" s="225">
        <v>4859242</v>
      </c>
      <c r="U278" s="184">
        <v>12545871</v>
      </c>
      <c r="V278" s="192" t="s">
        <v>866</v>
      </c>
      <c r="W278"/>
      <c r="X278"/>
      <c r="Y278" s="1"/>
    </row>
    <row r="279" spans="1:25">
      <c r="A279" s="182">
        <v>891780111</v>
      </c>
      <c r="B279" s="183" t="s">
        <v>25</v>
      </c>
      <c r="C279" s="184" t="s">
        <v>847</v>
      </c>
      <c r="D279" s="183" t="s">
        <v>27</v>
      </c>
      <c r="E279" s="185" t="s">
        <v>1700</v>
      </c>
      <c r="F279" s="183" t="s">
        <v>29</v>
      </c>
      <c r="G279" s="184" t="s">
        <v>849</v>
      </c>
      <c r="H279" s="184" t="s">
        <v>31</v>
      </c>
      <c r="I279" s="225">
        <v>12941940</v>
      </c>
      <c r="J279" s="199">
        <v>0</v>
      </c>
      <c r="K279" s="199">
        <v>0</v>
      </c>
      <c r="L279" s="199">
        <v>0</v>
      </c>
      <c r="M279" s="191" t="s">
        <v>5443</v>
      </c>
      <c r="N279" s="192" t="s">
        <v>1701</v>
      </c>
      <c r="O279" t="s">
        <v>1702</v>
      </c>
      <c r="P279" s="188">
        <v>44573</v>
      </c>
      <c r="Q279" s="189">
        <v>44573</v>
      </c>
      <c r="R279" s="188">
        <v>44773</v>
      </c>
      <c r="S279" s="199">
        <f t="shared" si="12"/>
        <v>8082698</v>
      </c>
      <c r="T279" s="225">
        <v>4859242</v>
      </c>
      <c r="U279" s="184">
        <v>12545871</v>
      </c>
      <c r="V279" s="192" t="s">
        <v>866</v>
      </c>
      <c r="W279"/>
      <c r="X279"/>
      <c r="Y279" s="1"/>
    </row>
    <row r="280" spans="1:25">
      <c r="A280" s="182">
        <v>891780111</v>
      </c>
      <c r="B280" s="183" t="s">
        <v>25</v>
      </c>
      <c r="C280" s="184" t="s">
        <v>847</v>
      </c>
      <c r="D280" s="183" t="s">
        <v>27</v>
      </c>
      <c r="E280" s="185" t="s">
        <v>1703</v>
      </c>
      <c r="F280" s="183" t="s">
        <v>29</v>
      </c>
      <c r="G280" s="184" t="s">
        <v>849</v>
      </c>
      <c r="H280" s="184" t="s">
        <v>31</v>
      </c>
      <c r="I280" s="225">
        <v>13166459</v>
      </c>
      <c r="J280" s="199">
        <v>0</v>
      </c>
      <c r="K280" s="199">
        <v>0</v>
      </c>
      <c r="L280" s="199">
        <v>0</v>
      </c>
      <c r="M280" s="191" t="s">
        <v>5444</v>
      </c>
      <c r="N280" s="192" t="s">
        <v>1704</v>
      </c>
      <c r="O280" t="s">
        <v>1705</v>
      </c>
      <c r="P280" s="188">
        <v>44573</v>
      </c>
      <c r="Q280" s="189">
        <v>44573</v>
      </c>
      <c r="R280" s="188">
        <v>44773</v>
      </c>
      <c r="S280" s="199">
        <f t="shared" si="12"/>
        <v>8210994</v>
      </c>
      <c r="T280" s="225">
        <v>4955465</v>
      </c>
      <c r="U280" s="184">
        <v>12545871</v>
      </c>
      <c r="V280" s="192" t="s">
        <v>866</v>
      </c>
      <c r="W280"/>
      <c r="X280"/>
      <c r="Y280" s="1"/>
    </row>
    <row r="281" spans="1:25">
      <c r="A281" s="182">
        <v>891780111</v>
      </c>
      <c r="B281" s="183" t="s">
        <v>25</v>
      </c>
      <c r="C281" s="184" t="s">
        <v>847</v>
      </c>
      <c r="D281" s="183" t="s">
        <v>27</v>
      </c>
      <c r="E281" s="185" t="s">
        <v>1706</v>
      </c>
      <c r="F281" s="183" t="s">
        <v>29</v>
      </c>
      <c r="G281" s="184" t="s">
        <v>849</v>
      </c>
      <c r="H281" s="184" t="s">
        <v>31</v>
      </c>
      <c r="I281" s="225">
        <v>12941940</v>
      </c>
      <c r="J281" s="199">
        <v>0</v>
      </c>
      <c r="K281" s="199">
        <v>0</v>
      </c>
      <c r="L281" s="199">
        <v>0</v>
      </c>
      <c r="M281" s="191" t="s">
        <v>5445</v>
      </c>
      <c r="N281" s="192" t="s">
        <v>1707</v>
      </c>
      <c r="O281" t="s">
        <v>1708</v>
      </c>
      <c r="P281" s="188">
        <v>44573</v>
      </c>
      <c r="Q281" s="189">
        <v>44573</v>
      </c>
      <c r="R281" s="188">
        <v>44773</v>
      </c>
      <c r="S281" s="199">
        <f t="shared" si="12"/>
        <v>8082698</v>
      </c>
      <c r="T281" s="225">
        <v>4859242</v>
      </c>
      <c r="U281" s="184">
        <v>12545871</v>
      </c>
      <c r="V281" s="192" t="s">
        <v>866</v>
      </c>
      <c r="W281"/>
      <c r="X281"/>
      <c r="Y281" s="1"/>
    </row>
    <row r="282" spans="1:25">
      <c r="A282" s="182">
        <v>891780111</v>
      </c>
      <c r="B282" s="183" t="s">
        <v>25</v>
      </c>
      <c r="C282" s="184" t="s">
        <v>847</v>
      </c>
      <c r="D282" s="183" t="s">
        <v>27</v>
      </c>
      <c r="E282" s="185" t="s">
        <v>1709</v>
      </c>
      <c r="F282" s="183" t="s">
        <v>29</v>
      </c>
      <c r="G282" s="184" t="s">
        <v>849</v>
      </c>
      <c r="H282" s="184" t="s">
        <v>31</v>
      </c>
      <c r="I282" s="225">
        <v>12941940</v>
      </c>
      <c r="J282" s="199">
        <v>0</v>
      </c>
      <c r="K282" s="199">
        <v>0</v>
      </c>
      <c r="L282" s="199">
        <v>0</v>
      </c>
      <c r="M282" s="191" t="s">
        <v>5446</v>
      </c>
      <c r="N282" s="192" t="s">
        <v>1710</v>
      </c>
      <c r="O282" t="s">
        <v>1711</v>
      </c>
      <c r="P282" s="188">
        <v>44573</v>
      </c>
      <c r="Q282" s="189">
        <v>44573</v>
      </c>
      <c r="R282" s="188">
        <v>44773</v>
      </c>
      <c r="S282" s="199">
        <f t="shared" si="12"/>
        <v>8082698</v>
      </c>
      <c r="T282" s="225">
        <v>4859242</v>
      </c>
      <c r="U282" s="184">
        <v>12545871</v>
      </c>
      <c r="V282" s="192" t="s">
        <v>866</v>
      </c>
      <c r="W282"/>
      <c r="X282"/>
      <c r="Y282" s="1"/>
    </row>
    <row r="283" spans="1:25">
      <c r="A283" s="182">
        <v>891780111</v>
      </c>
      <c r="B283" s="183" t="s">
        <v>25</v>
      </c>
      <c r="C283" s="184" t="s">
        <v>847</v>
      </c>
      <c r="D283" s="183" t="s">
        <v>27</v>
      </c>
      <c r="E283" s="185" t="s">
        <v>1712</v>
      </c>
      <c r="F283" s="183" t="s">
        <v>29</v>
      </c>
      <c r="G283" s="184" t="s">
        <v>849</v>
      </c>
      <c r="H283" s="184" t="s">
        <v>31</v>
      </c>
      <c r="I283" s="225">
        <v>13166459</v>
      </c>
      <c r="J283" s="199">
        <v>0</v>
      </c>
      <c r="K283" s="199">
        <v>0</v>
      </c>
      <c r="L283" s="199">
        <v>0</v>
      </c>
      <c r="M283" s="191" t="s">
        <v>5447</v>
      </c>
      <c r="N283" s="192" t="s">
        <v>1713</v>
      </c>
      <c r="O283" t="s">
        <v>1714</v>
      </c>
      <c r="P283" s="188">
        <v>44573</v>
      </c>
      <c r="Q283" s="189">
        <v>44573</v>
      </c>
      <c r="R283" s="188">
        <v>44773</v>
      </c>
      <c r="S283" s="199">
        <f t="shared" si="12"/>
        <v>8210994</v>
      </c>
      <c r="T283" s="225">
        <v>4955465</v>
      </c>
      <c r="U283" s="184">
        <v>12545871</v>
      </c>
      <c r="V283" s="192" t="s">
        <v>866</v>
      </c>
      <c r="W283"/>
      <c r="X283"/>
      <c r="Y283" s="1"/>
    </row>
    <row r="284" spans="1:25">
      <c r="A284" s="182">
        <v>891780111</v>
      </c>
      <c r="B284" s="183" t="s">
        <v>25</v>
      </c>
      <c r="C284" s="184" t="s">
        <v>847</v>
      </c>
      <c r="D284" s="183" t="s">
        <v>27</v>
      </c>
      <c r="E284" s="185" t="s">
        <v>1715</v>
      </c>
      <c r="F284" s="183" t="s">
        <v>29</v>
      </c>
      <c r="G284" s="184" t="s">
        <v>849</v>
      </c>
      <c r="H284" s="184" t="s">
        <v>31</v>
      </c>
      <c r="I284" s="225">
        <v>1603710</v>
      </c>
      <c r="J284" s="199">
        <v>0</v>
      </c>
      <c r="K284" s="199">
        <v>0</v>
      </c>
      <c r="L284" s="199">
        <v>0</v>
      </c>
      <c r="M284" s="191" t="s">
        <v>5448</v>
      </c>
      <c r="N284" s="192" t="s">
        <v>1716</v>
      </c>
      <c r="O284" t="s">
        <v>1717</v>
      </c>
      <c r="P284" s="188">
        <v>44573</v>
      </c>
      <c r="Q284" s="189">
        <v>44573</v>
      </c>
      <c r="R284" s="188">
        <v>44773</v>
      </c>
      <c r="S284" s="199">
        <v>1603710</v>
      </c>
      <c r="T284" s="225">
        <v>0</v>
      </c>
      <c r="U284" s="184">
        <v>12545871</v>
      </c>
      <c r="V284" s="192" t="s">
        <v>866</v>
      </c>
      <c r="W284"/>
      <c r="X284"/>
      <c r="Y284" s="1"/>
    </row>
    <row r="285" spans="1:25">
      <c r="A285" s="182">
        <v>891780111</v>
      </c>
      <c r="B285" s="183" t="s">
        <v>25</v>
      </c>
      <c r="C285" s="184" t="s">
        <v>847</v>
      </c>
      <c r="D285" s="183" t="s">
        <v>27</v>
      </c>
      <c r="E285" s="185" t="s">
        <v>1718</v>
      </c>
      <c r="F285" s="183" t="s">
        <v>29</v>
      </c>
      <c r="G285" s="184" t="s">
        <v>849</v>
      </c>
      <c r="H285" s="184" t="s">
        <v>31</v>
      </c>
      <c r="I285" s="225">
        <v>14163968</v>
      </c>
      <c r="J285" s="199">
        <v>0</v>
      </c>
      <c r="K285" s="199">
        <v>0</v>
      </c>
      <c r="L285" s="199">
        <v>0</v>
      </c>
      <c r="M285" s="191" t="s">
        <v>5449</v>
      </c>
      <c r="N285" s="192" t="s">
        <v>1719</v>
      </c>
      <c r="O285" t="s">
        <v>1720</v>
      </c>
      <c r="P285" s="188">
        <v>44573</v>
      </c>
      <c r="Q285" s="189">
        <v>44573</v>
      </c>
      <c r="R285" s="188">
        <v>44773</v>
      </c>
      <c r="S285" s="199">
        <f t="shared" ref="S285:S298" si="13">I285-T285</f>
        <v>8852480</v>
      </c>
      <c r="T285" s="225">
        <v>5311488</v>
      </c>
      <c r="U285" s="184">
        <v>12545871</v>
      </c>
      <c r="V285" s="192" t="s">
        <v>866</v>
      </c>
      <c r="W285"/>
      <c r="X285"/>
      <c r="Y285" s="1"/>
    </row>
    <row r="286" spans="1:25">
      <c r="A286" s="182">
        <v>891780111</v>
      </c>
      <c r="B286" s="183" t="s">
        <v>25</v>
      </c>
      <c r="C286" s="184" t="s">
        <v>847</v>
      </c>
      <c r="D286" s="183" t="s">
        <v>27</v>
      </c>
      <c r="E286" s="185" t="s">
        <v>1721</v>
      </c>
      <c r="F286" s="183" t="s">
        <v>29</v>
      </c>
      <c r="G286" s="184" t="s">
        <v>849</v>
      </c>
      <c r="H286" s="184" t="s">
        <v>31</v>
      </c>
      <c r="I286" s="225">
        <v>13038629</v>
      </c>
      <c r="J286" s="199">
        <v>0</v>
      </c>
      <c r="K286" s="199">
        <v>0</v>
      </c>
      <c r="L286" s="199">
        <v>0</v>
      </c>
      <c r="M286" s="191" t="s">
        <v>5450</v>
      </c>
      <c r="N286" s="192" t="s">
        <v>1722</v>
      </c>
      <c r="O286" t="s">
        <v>1723</v>
      </c>
      <c r="P286" s="188">
        <v>44573</v>
      </c>
      <c r="Q286" s="189">
        <v>44573</v>
      </c>
      <c r="R286" s="188">
        <v>44773</v>
      </c>
      <c r="S286" s="199">
        <f t="shared" si="13"/>
        <v>8131276</v>
      </c>
      <c r="T286" s="225">
        <v>4907353</v>
      </c>
      <c r="U286" s="184">
        <v>12545871</v>
      </c>
      <c r="V286" s="192" t="s">
        <v>866</v>
      </c>
      <c r="W286"/>
      <c r="X286"/>
      <c r="Y286" s="1"/>
    </row>
    <row r="287" spans="1:25">
      <c r="A287" s="182">
        <v>891780111</v>
      </c>
      <c r="B287" s="183" t="s">
        <v>25</v>
      </c>
      <c r="C287" s="184" t="s">
        <v>847</v>
      </c>
      <c r="D287" s="183" t="s">
        <v>27</v>
      </c>
      <c r="E287" s="185" t="s">
        <v>1724</v>
      </c>
      <c r="F287" s="183" t="s">
        <v>29</v>
      </c>
      <c r="G287" s="184" t="s">
        <v>849</v>
      </c>
      <c r="H287" s="184" t="s">
        <v>31</v>
      </c>
      <c r="I287" s="225">
        <v>14287903</v>
      </c>
      <c r="J287" s="199">
        <v>0</v>
      </c>
      <c r="K287" s="199">
        <v>0</v>
      </c>
      <c r="L287" s="199">
        <v>0</v>
      </c>
      <c r="M287" s="191" t="s">
        <v>5451</v>
      </c>
      <c r="N287" s="192" t="s">
        <v>1725</v>
      </c>
      <c r="O287" t="s">
        <v>1726</v>
      </c>
      <c r="P287" s="188">
        <v>44573</v>
      </c>
      <c r="Q287" s="189">
        <v>44573</v>
      </c>
      <c r="R287" s="188">
        <v>44773</v>
      </c>
      <c r="S287" s="199">
        <f t="shared" si="13"/>
        <v>8923300</v>
      </c>
      <c r="T287" s="225">
        <v>5364603</v>
      </c>
      <c r="U287" s="184">
        <v>12545871</v>
      </c>
      <c r="V287" s="192" t="s">
        <v>866</v>
      </c>
      <c r="W287"/>
      <c r="X287"/>
      <c r="Y287" s="1"/>
    </row>
    <row r="288" spans="1:25">
      <c r="A288" s="182">
        <v>891780111</v>
      </c>
      <c r="B288" s="183" t="s">
        <v>25</v>
      </c>
      <c r="C288" s="184" t="s">
        <v>847</v>
      </c>
      <c r="D288" s="183" t="s">
        <v>27</v>
      </c>
      <c r="E288" s="185" t="s">
        <v>1727</v>
      </c>
      <c r="F288" s="183" t="s">
        <v>29</v>
      </c>
      <c r="G288" s="184" t="s">
        <v>849</v>
      </c>
      <c r="H288" s="184" t="s">
        <v>31</v>
      </c>
      <c r="I288" s="225">
        <v>12941940</v>
      </c>
      <c r="J288" s="199">
        <v>0</v>
      </c>
      <c r="K288" s="199">
        <v>0</v>
      </c>
      <c r="L288" s="199">
        <v>0</v>
      </c>
      <c r="M288" s="191" t="s">
        <v>5452</v>
      </c>
      <c r="N288" s="192" t="s">
        <v>1728</v>
      </c>
      <c r="O288" t="s">
        <v>1729</v>
      </c>
      <c r="P288" s="188">
        <v>44573</v>
      </c>
      <c r="Q288" s="189">
        <v>44573</v>
      </c>
      <c r="R288" s="188">
        <v>44773</v>
      </c>
      <c r="S288" s="199">
        <f t="shared" si="13"/>
        <v>8082698</v>
      </c>
      <c r="T288" s="225">
        <v>4859242</v>
      </c>
      <c r="U288" s="184">
        <v>12545871</v>
      </c>
      <c r="V288" s="192" t="s">
        <v>866</v>
      </c>
      <c r="W288"/>
      <c r="X288"/>
      <c r="Y288" s="1"/>
    </row>
    <row r="289" spans="1:25">
      <c r="A289" s="182">
        <v>891780111</v>
      </c>
      <c r="B289" s="183" t="s">
        <v>25</v>
      </c>
      <c r="C289" s="184" t="s">
        <v>847</v>
      </c>
      <c r="D289" s="183" t="s">
        <v>27</v>
      </c>
      <c r="E289" s="185" t="s">
        <v>1730</v>
      </c>
      <c r="F289" s="183" t="s">
        <v>29</v>
      </c>
      <c r="G289" s="184" t="s">
        <v>849</v>
      </c>
      <c r="H289" s="184" t="s">
        <v>31</v>
      </c>
      <c r="I289" s="225">
        <v>14287903</v>
      </c>
      <c r="J289" s="199">
        <v>0</v>
      </c>
      <c r="K289" s="199">
        <v>0</v>
      </c>
      <c r="L289" s="199">
        <v>0</v>
      </c>
      <c r="M289" s="191" t="s">
        <v>5453</v>
      </c>
      <c r="N289" s="192" t="s">
        <v>1731</v>
      </c>
      <c r="O289" t="s">
        <v>1732</v>
      </c>
      <c r="P289" s="188">
        <v>44573</v>
      </c>
      <c r="Q289" s="189">
        <v>44573</v>
      </c>
      <c r="R289" s="188">
        <v>44773</v>
      </c>
      <c r="S289" s="199">
        <f t="shared" si="13"/>
        <v>8923300</v>
      </c>
      <c r="T289" s="225">
        <v>5364603</v>
      </c>
      <c r="U289" s="184">
        <v>12545871</v>
      </c>
      <c r="V289" s="192" t="s">
        <v>866</v>
      </c>
      <c r="W289"/>
      <c r="X289"/>
      <c r="Y289" s="1"/>
    </row>
    <row r="290" spans="1:25">
      <c r="A290" s="182">
        <v>891780111</v>
      </c>
      <c r="B290" s="183" t="s">
        <v>25</v>
      </c>
      <c r="C290" s="184" t="s">
        <v>847</v>
      </c>
      <c r="D290" s="183" t="s">
        <v>27</v>
      </c>
      <c r="E290" s="185" t="s">
        <v>1733</v>
      </c>
      <c r="F290" s="183" t="s">
        <v>29</v>
      </c>
      <c r="G290" s="184" t="s">
        <v>849</v>
      </c>
      <c r="H290" s="184" t="s">
        <v>31</v>
      </c>
      <c r="I290" s="225">
        <v>13166459</v>
      </c>
      <c r="J290" s="199">
        <v>0</v>
      </c>
      <c r="K290" s="199">
        <v>0</v>
      </c>
      <c r="L290" s="199">
        <v>0</v>
      </c>
      <c r="M290" s="191" t="s">
        <v>5454</v>
      </c>
      <c r="N290" s="192" t="s">
        <v>1734</v>
      </c>
      <c r="O290" t="s">
        <v>1735</v>
      </c>
      <c r="P290" s="188">
        <v>44573</v>
      </c>
      <c r="Q290" s="189">
        <v>44573</v>
      </c>
      <c r="R290" s="188">
        <v>44773</v>
      </c>
      <c r="S290" s="199">
        <f t="shared" si="13"/>
        <v>8210994</v>
      </c>
      <c r="T290" s="225">
        <v>4955465</v>
      </c>
      <c r="U290" s="184">
        <v>12545871</v>
      </c>
      <c r="V290" s="192" t="s">
        <v>866</v>
      </c>
      <c r="W290"/>
      <c r="X290"/>
      <c r="Y290" s="1"/>
    </row>
    <row r="291" spans="1:25">
      <c r="A291" s="182">
        <v>891780111</v>
      </c>
      <c r="B291" s="183" t="s">
        <v>25</v>
      </c>
      <c r="C291" s="184" t="s">
        <v>847</v>
      </c>
      <c r="D291" s="183" t="s">
        <v>27</v>
      </c>
      <c r="E291" s="185" t="s">
        <v>1736</v>
      </c>
      <c r="F291" s="183" t="s">
        <v>29</v>
      </c>
      <c r="G291" s="184" t="s">
        <v>849</v>
      </c>
      <c r="H291" s="184" t="s">
        <v>31</v>
      </c>
      <c r="I291" s="225">
        <v>14287903</v>
      </c>
      <c r="J291" s="199">
        <v>0</v>
      </c>
      <c r="K291" s="199">
        <v>0</v>
      </c>
      <c r="L291" s="199">
        <v>0</v>
      </c>
      <c r="M291" s="191" t="s">
        <v>5455</v>
      </c>
      <c r="N291" s="192" t="s">
        <v>1737</v>
      </c>
      <c r="O291" t="s">
        <v>1738</v>
      </c>
      <c r="P291" s="188">
        <v>44573</v>
      </c>
      <c r="Q291" s="189">
        <v>44573</v>
      </c>
      <c r="R291" s="188">
        <v>44773</v>
      </c>
      <c r="S291" s="199">
        <f t="shared" si="13"/>
        <v>8164516</v>
      </c>
      <c r="T291" s="225">
        <v>6123387</v>
      </c>
      <c r="U291" s="184">
        <v>12545871</v>
      </c>
      <c r="V291" s="192" t="s">
        <v>866</v>
      </c>
      <c r="W291"/>
      <c r="X291"/>
      <c r="Y291" s="1"/>
    </row>
    <row r="292" spans="1:25">
      <c r="A292" s="182">
        <v>891780111</v>
      </c>
      <c r="B292" s="183" t="s">
        <v>25</v>
      </c>
      <c r="C292" s="184" t="s">
        <v>847</v>
      </c>
      <c r="D292" s="183" t="s">
        <v>27</v>
      </c>
      <c r="E292" s="185" t="s">
        <v>1739</v>
      </c>
      <c r="F292" s="183" t="s">
        <v>29</v>
      </c>
      <c r="G292" s="184" t="s">
        <v>849</v>
      </c>
      <c r="H292" s="184" t="s">
        <v>31</v>
      </c>
      <c r="I292" s="225">
        <v>13166459</v>
      </c>
      <c r="J292" s="199">
        <v>0</v>
      </c>
      <c r="K292" s="199">
        <v>0</v>
      </c>
      <c r="L292" s="199">
        <v>0</v>
      </c>
      <c r="M292" s="191" t="s">
        <v>5456</v>
      </c>
      <c r="N292" s="192" t="s">
        <v>1740</v>
      </c>
      <c r="O292" t="s">
        <v>1741</v>
      </c>
      <c r="P292" s="188">
        <v>44573</v>
      </c>
      <c r="Q292" s="189">
        <v>44573</v>
      </c>
      <c r="R292" s="188">
        <v>44773</v>
      </c>
      <c r="S292" s="199">
        <f t="shared" si="13"/>
        <v>8210994</v>
      </c>
      <c r="T292" s="225">
        <v>4955465</v>
      </c>
      <c r="U292" s="184">
        <v>12545871</v>
      </c>
      <c r="V292" s="192" t="s">
        <v>866</v>
      </c>
      <c r="W292"/>
      <c r="X292"/>
      <c r="Y292" s="1"/>
    </row>
    <row r="293" spans="1:25">
      <c r="A293" s="182">
        <v>891780111</v>
      </c>
      <c r="B293" s="183" t="s">
        <v>25</v>
      </c>
      <c r="C293" s="184" t="s">
        <v>847</v>
      </c>
      <c r="D293" s="183" t="s">
        <v>27</v>
      </c>
      <c r="E293" s="185" t="s">
        <v>1742</v>
      </c>
      <c r="F293" s="183" t="s">
        <v>29</v>
      </c>
      <c r="G293" s="184" t="s">
        <v>849</v>
      </c>
      <c r="H293" s="184" t="s">
        <v>31</v>
      </c>
      <c r="I293" s="225">
        <v>15076938</v>
      </c>
      <c r="J293" s="199">
        <v>0</v>
      </c>
      <c r="K293" s="199">
        <v>0</v>
      </c>
      <c r="L293" s="199">
        <v>0</v>
      </c>
      <c r="M293" s="191" t="s">
        <v>5457</v>
      </c>
      <c r="N293" s="192" t="s">
        <v>1743</v>
      </c>
      <c r="O293" t="s">
        <v>1744</v>
      </c>
      <c r="P293" s="188">
        <v>44573</v>
      </c>
      <c r="Q293" s="189">
        <v>44573</v>
      </c>
      <c r="R293" s="188">
        <v>44773</v>
      </c>
      <c r="S293" s="199">
        <f t="shared" si="13"/>
        <v>9732892</v>
      </c>
      <c r="T293" s="225">
        <v>5344046</v>
      </c>
      <c r="U293" s="184">
        <v>12545871</v>
      </c>
      <c r="V293" s="192" t="s">
        <v>866</v>
      </c>
      <c r="W293"/>
      <c r="X293"/>
      <c r="Y293" s="1"/>
    </row>
    <row r="294" spans="1:25">
      <c r="A294" s="182">
        <v>891780111</v>
      </c>
      <c r="B294" s="183" t="s">
        <v>25</v>
      </c>
      <c r="C294" s="184" t="s">
        <v>847</v>
      </c>
      <c r="D294" s="183" t="s">
        <v>27</v>
      </c>
      <c r="E294" s="185" t="s">
        <v>1745</v>
      </c>
      <c r="F294" s="183" t="s">
        <v>29</v>
      </c>
      <c r="G294" s="184" t="s">
        <v>849</v>
      </c>
      <c r="H294" s="184" t="s">
        <v>31</v>
      </c>
      <c r="I294" s="225">
        <v>17138958</v>
      </c>
      <c r="J294" s="199">
        <v>0</v>
      </c>
      <c r="K294" s="199">
        <v>0</v>
      </c>
      <c r="L294" s="199">
        <v>0</v>
      </c>
      <c r="M294" s="191" t="s">
        <v>5458</v>
      </c>
      <c r="N294" s="192" t="s">
        <v>1746</v>
      </c>
      <c r="O294" t="s">
        <v>1747</v>
      </c>
      <c r="P294" s="188">
        <v>44573</v>
      </c>
      <c r="Q294" s="189">
        <v>44573</v>
      </c>
      <c r="R294" s="188">
        <v>44773</v>
      </c>
      <c r="S294" s="199">
        <f t="shared" si="13"/>
        <v>10688363</v>
      </c>
      <c r="T294" s="225">
        <v>6450595</v>
      </c>
      <c r="U294" s="184">
        <v>12545871</v>
      </c>
      <c r="V294" s="192" t="s">
        <v>866</v>
      </c>
      <c r="W294"/>
      <c r="X294"/>
      <c r="Y294" s="1"/>
    </row>
    <row r="295" spans="1:25">
      <c r="A295" s="182">
        <v>891780111</v>
      </c>
      <c r="B295" s="183" t="s">
        <v>25</v>
      </c>
      <c r="C295" s="184" t="s">
        <v>847</v>
      </c>
      <c r="D295" s="183" t="s">
        <v>27</v>
      </c>
      <c r="E295" s="185" t="s">
        <v>1748</v>
      </c>
      <c r="F295" s="183" t="s">
        <v>29</v>
      </c>
      <c r="G295" s="184" t="s">
        <v>849</v>
      </c>
      <c r="H295" s="184" t="s">
        <v>31</v>
      </c>
      <c r="I295" s="225">
        <v>39908400</v>
      </c>
      <c r="J295" s="199">
        <v>0</v>
      </c>
      <c r="K295" s="199">
        <v>0</v>
      </c>
      <c r="L295" s="199">
        <v>0</v>
      </c>
      <c r="M295" s="191" t="s">
        <v>5459</v>
      </c>
      <c r="N295" s="192" t="s">
        <v>1749</v>
      </c>
      <c r="O295" t="s">
        <v>1750</v>
      </c>
      <c r="P295" s="188">
        <v>44573</v>
      </c>
      <c r="Q295" s="189">
        <v>44573</v>
      </c>
      <c r="R295" s="188">
        <v>44773</v>
      </c>
      <c r="S295" s="199">
        <f t="shared" si="13"/>
        <v>17487400</v>
      </c>
      <c r="T295" s="225">
        <v>22421000</v>
      </c>
      <c r="U295" s="184">
        <v>12545871</v>
      </c>
      <c r="V295" s="192" t="s">
        <v>866</v>
      </c>
      <c r="W295"/>
      <c r="X295"/>
      <c r="Y295" s="1"/>
    </row>
    <row r="296" spans="1:25">
      <c r="A296" s="182">
        <v>891780111</v>
      </c>
      <c r="B296" s="183" t="s">
        <v>25</v>
      </c>
      <c r="C296" s="184" t="s">
        <v>847</v>
      </c>
      <c r="D296" s="183" t="s">
        <v>27</v>
      </c>
      <c r="E296" s="185" t="s">
        <v>1751</v>
      </c>
      <c r="F296" s="183" t="s">
        <v>29</v>
      </c>
      <c r="G296" s="184" t="s">
        <v>849</v>
      </c>
      <c r="H296" s="184" t="s">
        <v>31</v>
      </c>
      <c r="I296" s="225">
        <v>13166459</v>
      </c>
      <c r="J296" s="199">
        <v>0</v>
      </c>
      <c r="K296" s="199">
        <v>0</v>
      </c>
      <c r="L296" s="199">
        <v>0</v>
      </c>
      <c r="M296" s="191" t="s">
        <v>5460</v>
      </c>
      <c r="N296" s="192" t="s">
        <v>1752</v>
      </c>
      <c r="O296" t="s">
        <v>1753</v>
      </c>
      <c r="P296" s="188">
        <v>44573</v>
      </c>
      <c r="Q296" s="189">
        <v>44573</v>
      </c>
      <c r="R296" s="188">
        <v>44773</v>
      </c>
      <c r="S296" s="199">
        <f t="shared" si="13"/>
        <v>8210994</v>
      </c>
      <c r="T296" s="225">
        <v>4955465</v>
      </c>
      <c r="U296" s="184">
        <v>12545871</v>
      </c>
      <c r="V296" s="192" t="s">
        <v>866</v>
      </c>
      <c r="W296"/>
      <c r="X296"/>
      <c r="Y296" s="1"/>
    </row>
    <row r="297" spans="1:25">
      <c r="A297" s="182">
        <v>891780111</v>
      </c>
      <c r="B297" s="183" t="s">
        <v>25</v>
      </c>
      <c r="C297" s="184" t="s">
        <v>847</v>
      </c>
      <c r="D297" s="183" t="s">
        <v>27</v>
      </c>
      <c r="E297" s="185" t="s">
        <v>1754</v>
      </c>
      <c r="F297" s="183" t="s">
        <v>29</v>
      </c>
      <c r="G297" s="184" t="s">
        <v>849</v>
      </c>
      <c r="H297" s="184" t="s">
        <v>31</v>
      </c>
      <c r="I297" s="225">
        <v>13166459</v>
      </c>
      <c r="J297" s="199">
        <v>0</v>
      </c>
      <c r="K297" s="199">
        <v>0</v>
      </c>
      <c r="L297" s="199">
        <v>0</v>
      </c>
      <c r="M297" s="191" t="s">
        <v>5461</v>
      </c>
      <c r="N297" s="192" t="s">
        <v>1755</v>
      </c>
      <c r="O297" t="s">
        <v>1756</v>
      </c>
      <c r="P297" s="188">
        <v>44573</v>
      </c>
      <c r="Q297" s="189">
        <v>44573</v>
      </c>
      <c r="R297" s="188">
        <v>44773</v>
      </c>
      <c r="S297" s="199">
        <f t="shared" si="13"/>
        <v>8210994</v>
      </c>
      <c r="T297" s="225">
        <v>4955465</v>
      </c>
      <c r="U297" s="184">
        <v>12545871</v>
      </c>
      <c r="V297" s="192" t="s">
        <v>866</v>
      </c>
      <c r="W297"/>
      <c r="X297"/>
      <c r="Y297" s="1"/>
    </row>
    <row r="298" spans="1:25">
      <c r="A298" s="182">
        <v>891780111</v>
      </c>
      <c r="B298" s="183" t="s">
        <v>25</v>
      </c>
      <c r="C298" s="184" t="s">
        <v>847</v>
      </c>
      <c r="D298" s="183" t="s">
        <v>27</v>
      </c>
      <c r="E298" s="185" t="s">
        <v>1757</v>
      </c>
      <c r="F298" s="183" t="s">
        <v>29</v>
      </c>
      <c r="G298" s="184" t="s">
        <v>849</v>
      </c>
      <c r="H298" s="184" t="s">
        <v>31</v>
      </c>
      <c r="I298" s="225">
        <v>31900000</v>
      </c>
      <c r="J298" s="199">
        <v>0</v>
      </c>
      <c r="K298" s="199">
        <v>0</v>
      </c>
      <c r="L298" s="199">
        <v>0</v>
      </c>
      <c r="M298" s="191" t="s">
        <v>5462</v>
      </c>
      <c r="N298" s="192" t="s">
        <v>1758</v>
      </c>
      <c r="O298" t="s">
        <v>1759</v>
      </c>
      <c r="P298" s="188">
        <v>44573</v>
      </c>
      <c r="Q298" s="189">
        <v>44573</v>
      </c>
      <c r="R298" s="188">
        <v>44773</v>
      </c>
      <c r="S298" s="199">
        <f t="shared" si="13"/>
        <v>19600000</v>
      </c>
      <c r="T298" s="225">
        <v>12300000</v>
      </c>
      <c r="U298" s="184">
        <v>12545871</v>
      </c>
      <c r="V298" s="192" t="s">
        <v>866</v>
      </c>
      <c r="W298"/>
      <c r="X298"/>
      <c r="Y298" s="1"/>
    </row>
    <row r="299" spans="1:25">
      <c r="A299" s="182">
        <v>891780111</v>
      </c>
      <c r="B299" s="183" t="s">
        <v>25</v>
      </c>
      <c r="C299" s="184" t="s">
        <v>847</v>
      </c>
      <c r="D299" s="183" t="s">
        <v>27</v>
      </c>
      <c r="E299" s="185" t="s">
        <v>1760</v>
      </c>
      <c r="F299" s="183" t="s">
        <v>29</v>
      </c>
      <c r="G299" s="184" t="s">
        <v>849</v>
      </c>
      <c r="H299" s="184" t="s">
        <v>31</v>
      </c>
      <c r="I299" s="225">
        <v>3223457</v>
      </c>
      <c r="J299" s="199">
        <v>0</v>
      </c>
      <c r="K299" s="199">
        <v>0</v>
      </c>
      <c r="L299" s="199">
        <v>0</v>
      </c>
      <c r="M299" s="191" t="s">
        <v>5463</v>
      </c>
      <c r="N299" s="192" t="s">
        <v>1761</v>
      </c>
      <c r="O299" t="s">
        <v>1762</v>
      </c>
      <c r="P299" s="188">
        <v>44573</v>
      </c>
      <c r="Q299" s="189">
        <v>44573</v>
      </c>
      <c r="R299" s="188">
        <v>44773</v>
      </c>
      <c r="S299" s="199">
        <v>3223457</v>
      </c>
      <c r="T299" s="225">
        <v>0</v>
      </c>
      <c r="U299" s="184">
        <v>12545871</v>
      </c>
      <c r="V299" s="192" t="s">
        <v>866</v>
      </c>
      <c r="W299"/>
      <c r="X299"/>
      <c r="Y299" s="1"/>
    </row>
    <row r="300" spans="1:25">
      <c r="A300" s="182">
        <v>891780111</v>
      </c>
      <c r="B300" s="183" t="s">
        <v>25</v>
      </c>
      <c r="C300" s="184" t="s">
        <v>847</v>
      </c>
      <c r="D300" s="183" t="s">
        <v>27</v>
      </c>
      <c r="E300" s="185" t="s">
        <v>1763</v>
      </c>
      <c r="F300" s="183" t="s">
        <v>29</v>
      </c>
      <c r="G300" s="184" t="s">
        <v>849</v>
      </c>
      <c r="H300" s="184" t="s">
        <v>31</v>
      </c>
      <c r="I300" s="225">
        <v>13166459</v>
      </c>
      <c r="J300" s="199">
        <v>0</v>
      </c>
      <c r="K300" s="199">
        <v>0</v>
      </c>
      <c r="L300" s="199">
        <v>0</v>
      </c>
      <c r="M300" s="191" t="s">
        <v>5464</v>
      </c>
      <c r="N300" s="192" t="s">
        <v>1764</v>
      </c>
      <c r="O300" t="s">
        <v>1765</v>
      </c>
      <c r="P300" s="188">
        <v>44573</v>
      </c>
      <c r="Q300" s="189">
        <v>44573</v>
      </c>
      <c r="R300" s="188">
        <v>44773</v>
      </c>
      <c r="S300" s="199">
        <f t="shared" ref="S300:S310" si="14">I300-T300</f>
        <v>8210994</v>
      </c>
      <c r="T300" s="225">
        <v>4955465</v>
      </c>
      <c r="U300" s="184">
        <v>12545871</v>
      </c>
      <c r="V300" s="192" t="s">
        <v>866</v>
      </c>
      <c r="W300"/>
      <c r="X300"/>
      <c r="Y300" s="1"/>
    </row>
    <row r="301" spans="1:25">
      <c r="A301" s="182">
        <v>891780111</v>
      </c>
      <c r="B301" s="183" t="s">
        <v>25</v>
      </c>
      <c r="C301" s="184" t="s">
        <v>847</v>
      </c>
      <c r="D301" s="183" t="s">
        <v>27</v>
      </c>
      <c r="E301" s="185" t="s">
        <v>1766</v>
      </c>
      <c r="F301" s="183" t="s">
        <v>29</v>
      </c>
      <c r="G301" s="184" t="s">
        <v>849</v>
      </c>
      <c r="H301" s="184" t="s">
        <v>31</v>
      </c>
      <c r="I301" s="225">
        <v>13166459</v>
      </c>
      <c r="J301" s="199">
        <v>0</v>
      </c>
      <c r="K301" s="199">
        <v>0</v>
      </c>
      <c r="L301" s="199">
        <v>0</v>
      </c>
      <c r="M301" s="191" t="s">
        <v>5465</v>
      </c>
      <c r="N301" s="192" t="s">
        <v>1767</v>
      </c>
      <c r="O301" t="s">
        <v>1768</v>
      </c>
      <c r="P301" s="188">
        <v>44573</v>
      </c>
      <c r="Q301" s="189">
        <v>44573</v>
      </c>
      <c r="R301" s="188">
        <v>44773</v>
      </c>
      <c r="S301" s="199">
        <f t="shared" si="14"/>
        <v>8210994</v>
      </c>
      <c r="T301" s="225">
        <v>4955465</v>
      </c>
      <c r="U301" s="184">
        <v>12545871</v>
      </c>
      <c r="V301" s="192" t="s">
        <v>866</v>
      </c>
      <c r="W301"/>
      <c r="X301"/>
      <c r="Y301" s="1"/>
    </row>
    <row r="302" spans="1:25">
      <c r="A302" s="182">
        <v>891780111</v>
      </c>
      <c r="B302" s="183" t="s">
        <v>25</v>
      </c>
      <c r="C302" s="184" t="s">
        <v>847</v>
      </c>
      <c r="D302" s="183" t="s">
        <v>27</v>
      </c>
      <c r="E302" s="185" t="s">
        <v>1769</v>
      </c>
      <c r="F302" s="183" t="s">
        <v>29</v>
      </c>
      <c r="G302" s="184" t="s">
        <v>849</v>
      </c>
      <c r="H302" s="184" t="s">
        <v>31</v>
      </c>
      <c r="I302" s="225">
        <v>13166459</v>
      </c>
      <c r="J302" s="199">
        <v>0</v>
      </c>
      <c r="K302" s="199">
        <v>0</v>
      </c>
      <c r="L302" s="199">
        <v>0</v>
      </c>
      <c r="M302" s="191" t="s">
        <v>5466</v>
      </c>
      <c r="N302" s="192" t="s">
        <v>1770</v>
      </c>
      <c r="O302" t="s">
        <v>1771</v>
      </c>
      <c r="P302" s="188">
        <v>44573</v>
      </c>
      <c r="Q302" s="189">
        <v>44573</v>
      </c>
      <c r="R302" s="188">
        <v>44773</v>
      </c>
      <c r="S302" s="199">
        <f t="shared" si="14"/>
        <v>8210994</v>
      </c>
      <c r="T302" s="225">
        <v>4955465</v>
      </c>
      <c r="U302" s="184">
        <v>12545871</v>
      </c>
      <c r="V302" s="192" t="s">
        <v>866</v>
      </c>
      <c r="W302"/>
      <c r="X302"/>
      <c r="Y302" s="1"/>
    </row>
    <row r="303" spans="1:25">
      <c r="A303" s="182">
        <v>891780111</v>
      </c>
      <c r="B303" s="183" t="s">
        <v>25</v>
      </c>
      <c r="C303" s="184" t="s">
        <v>847</v>
      </c>
      <c r="D303" s="183" t="s">
        <v>27</v>
      </c>
      <c r="E303" s="185" t="s">
        <v>1772</v>
      </c>
      <c r="F303" s="183" t="s">
        <v>29</v>
      </c>
      <c r="G303" s="184" t="s">
        <v>849</v>
      </c>
      <c r="H303" s="184" t="s">
        <v>31</v>
      </c>
      <c r="I303" s="225">
        <v>13693122</v>
      </c>
      <c r="J303" s="199">
        <v>0</v>
      </c>
      <c r="K303" s="199">
        <v>0</v>
      </c>
      <c r="L303" s="199">
        <v>0</v>
      </c>
      <c r="M303" s="191" t="s">
        <v>5467</v>
      </c>
      <c r="N303" s="192" t="s">
        <v>1773</v>
      </c>
      <c r="O303" t="s">
        <v>1774</v>
      </c>
      <c r="P303" s="188">
        <v>44573</v>
      </c>
      <c r="Q303" s="189">
        <v>44573</v>
      </c>
      <c r="R303" s="188">
        <v>44773</v>
      </c>
      <c r="S303" s="199">
        <f t="shared" si="14"/>
        <v>8539439</v>
      </c>
      <c r="T303" s="225">
        <v>5153683</v>
      </c>
      <c r="U303" s="184">
        <v>12545871</v>
      </c>
      <c r="V303" s="192" t="s">
        <v>866</v>
      </c>
      <c r="W303"/>
      <c r="X303"/>
      <c r="Y303" s="1"/>
    </row>
    <row r="304" spans="1:25">
      <c r="A304" s="182">
        <v>891780111</v>
      </c>
      <c r="B304" s="183" t="s">
        <v>25</v>
      </c>
      <c r="C304" s="184" t="s">
        <v>847</v>
      </c>
      <c r="D304" s="183" t="s">
        <v>27</v>
      </c>
      <c r="E304" s="185" t="s">
        <v>1775</v>
      </c>
      <c r="F304" s="183" t="s">
        <v>29</v>
      </c>
      <c r="G304" s="184" t="s">
        <v>849</v>
      </c>
      <c r="H304" s="184" t="s">
        <v>31</v>
      </c>
      <c r="I304" s="225">
        <v>18472500</v>
      </c>
      <c r="J304" s="199">
        <v>0</v>
      </c>
      <c r="K304" s="199">
        <v>0</v>
      </c>
      <c r="L304" s="199">
        <v>0</v>
      </c>
      <c r="M304" s="191" t="s">
        <v>5468</v>
      </c>
      <c r="N304" s="192" t="s">
        <v>1776</v>
      </c>
      <c r="O304" t="s">
        <v>1777</v>
      </c>
      <c r="P304" s="188">
        <v>44573</v>
      </c>
      <c r="Q304" s="189">
        <v>44573</v>
      </c>
      <c r="R304" s="188">
        <v>44773</v>
      </c>
      <c r="S304" s="199">
        <f t="shared" si="14"/>
        <v>10873710</v>
      </c>
      <c r="T304" s="225">
        <v>7598790</v>
      </c>
      <c r="U304" s="184">
        <v>12545871</v>
      </c>
      <c r="V304" s="192" t="s">
        <v>866</v>
      </c>
      <c r="W304"/>
      <c r="X304"/>
      <c r="Y304" s="1"/>
    </row>
    <row r="305" spans="1:25">
      <c r="A305" s="182">
        <v>891780111</v>
      </c>
      <c r="B305" s="183" t="s">
        <v>25</v>
      </c>
      <c r="C305" s="184" t="s">
        <v>847</v>
      </c>
      <c r="D305" s="183" t="s">
        <v>27</v>
      </c>
      <c r="E305" s="185" t="s">
        <v>1778</v>
      </c>
      <c r="F305" s="183" t="s">
        <v>29</v>
      </c>
      <c r="G305" s="184" t="s">
        <v>849</v>
      </c>
      <c r="H305" s="184" t="s">
        <v>31</v>
      </c>
      <c r="I305" s="225">
        <v>14287903</v>
      </c>
      <c r="J305" s="199">
        <v>0</v>
      </c>
      <c r="K305" s="199">
        <v>0</v>
      </c>
      <c r="L305" s="199">
        <v>0</v>
      </c>
      <c r="M305" s="191" t="s">
        <v>5469</v>
      </c>
      <c r="N305" s="192" t="s">
        <v>1779</v>
      </c>
      <c r="O305" t="s">
        <v>1780</v>
      </c>
      <c r="P305" s="188">
        <v>44573</v>
      </c>
      <c r="Q305" s="189">
        <v>44573</v>
      </c>
      <c r="R305" s="188">
        <v>44773</v>
      </c>
      <c r="S305" s="199">
        <f t="shared" si="14"/>
        <v>8923300</v>
      </c>
      <c r="T305" s="225">
        <v>5364603</v>
      </c>
      <c r="U305" s="184">
        <v>12545871</v>
      </c>
      <c r="V305" s="192" t="s">
        <v>866</v>
      </c>
      <c r="W305"/>
      <c r="X305"/>
      <c r="Y305" s="1"/>
    </row>
    <row r="306" spans="1:25">
      <c r="A306" s="182">
        <v>891780111</v>
      </c>
      <c r="B306" s="183" t="s">
        <v>25</v>
      </c>
      <c r="C306" s="184" t="s">
        <v>847</v>
      </c>
      <c r="D306" s="183" t="s">
        <v>27</v>
      </c>
      <c r="E306" s="185" t="s">
        <v>1781</v>
      </c>
      <c r="F306" s="183" t="s">
        <v>29</v>
      </c>
      <c r="G306" s="184" t="s">
        <v>849</v>
      </c>
      <c r="H306" s="184" t="s">
        <v>31</v>
      </c>
      <c r="I306" s="225">
        <v>12648300</v>
      </c>
      <c r="J306" s="199">
        <v>0</v>
      </c>
      <c r="K306" s="199">
        <v>0</v>
      </c>
      <c r="L306" s="199">
        <v>0</v>
      </c>
      <c r="M306" s="191" t="s">
        <v>5470</v>
      </c>
      <c r="N306" s="192" t="s">
        <v>1782</v>
      </c>
      <c r="O306" t="s">
        <v>1783</v>
      </c>
      <c r="P306" s="188">
        <v>44573</v>
      </c>
      <c r="Q306" s="189">
        <v>44573</v>
      </c>
      <c r="R306" s="188">
        <v>44773</v>
      </c>
      <c r="S306" s="199">
        <f t="shared" si="14"/>
        <v>9043300</v>
      </c>
      <c r="T306" s="225">
        <v>3605000</v>
      </c>
      <c r="U306" s="184">
        <v>12545871</v>
      </c>
      <c r="V306" s="192" t="s">
        <v>866</v>
      </c>
      <c r="W306"/>
      <c r="X306"/>
      <c r="Y306" s="1"/>
    </row>
    <row r="307" spans="1:25">
      <c r="A307" s="182">
        <v>891780111</v>
      </c>
      <c r="B307" s="183" t="s">
        <v>25</v>
      </c>
      <c r="C307" s="184" t="s">
        <v>847</v>
      </c>
      <c r="D307" s="183" t="s">
        <v>27</v>
      </c>
      <c r="E307" s="185" t="s">
        <v>1784</v>
      </c>
      <c r="F307" s="183" t="s">
        <v>29</v>
      </c>
      <c r="G307" s="184" t="s">
        <v>849</v>
      </c>
      <c r="H307" s="184" t="s">
        <v>31</v>
      </c>
      <c r="I307" s="225">
        <v>11647746</v>
      </c>
      <c r="J307" s="199">
        <v>0</v>
      </c>
      <c r="K307" s="199">
        <v>0</v>
      </c>
      <c r="L307" s="199">
        <v>0</v>
      </c>
      <c r="M307" s="191" t="s">
        <v>5471</v>
      </c>
      <c r="N307" s="192" t="s">
        <v>1785</v>
      </c>
      <c r="O307" t="s">
        <v>1786</v>
      </c>
      <c r="P307" s="188">
        <v>44573</v>
      </c>
      <c r="Q307" s="189">
        <v>44573</v>
      </c>
      <c r="R307" s="188">
        <v>44773</v>
      </c>
      <c r="S307" s="199">
        <f t="shared" si="14"/>
        <v>7274427</v>
      </c>
      <c r="T307" s="225">
        <v>4373319</v>
      </c>
      <c r="U307" s="184">
        <v>12545871</v>
      </c>
      <c r="V307" s="192" t="s">
        <v>866</v>
      </c>
      <c r="W307"/>
      <c r="X307"/>
      <c r="Y307" s="1"/>
    </row>
    <row r="308" spans="1:25">
      <c r="A308" s="182">
        <v>891780111</v>
      </c>
      <c r="B308" s="183" t="s">
        <v>25</v>
      </c>
      <c r="C308" s="184" t="s">
        <v>847</v>
      </c>
      <c r="D308" s="183" t="s">
        <v>27</v>
      </c>
      <c r="E308" s="185" t="s">
        <v>1787</v>
      </c>
      <c r="F308" s="183" t="s">
        <v>29</v>
      </c>
      <c r="G308" s="184" t="s">
        <v>849</v>
      </c>
      <c r="H308" s="184" t="s">
        <v>31</v>
      </c>
      <c r="I308" s="225">
        <v>12941940</v>
      </c>
      <c r="J308" s="199">
        <v>0</v>
      </c>
      <c r="K308" s="199">
        <v>0</v>
      </c>
      <c r="L308" s="199">
        <v>0</v>
      </c>
      <c r="M308" s="191" t="s">
        <v>5472</v>
      </c>
      <c r="N308" s="192" t="s">
        <v>1788</v>
      </c>
      <c r="O308" t="s">
        <v>1789</v>
      </c>
      <c r="P308" s="188">
        <v>44573</v>
      </c>
      <c r="Q308" s="189">
        <v>44573</v>
      </c>
      <c r="R308" s="188">
        <v>44773</v>
      </c>
      <c r="S308" s="199">
        <f t="shared" si="14"/>
        <v>8082698</v>
      </c>
      <c r="T308" s="225">
        <v>4859242</v>
      </c>
      <c r="U308" s="184">
        <v>12545871</v>
      </c>
      <c r="V308" s="192" t="s">
        <v>866</v>
      </c>
      <c r="W308"/>
      <c r="X308"/>
      <c r="Y308" s="1"/>
    </row>
    <row r="309" spans="1:25">
      <c r="A309" s="182">
        <v>891780111</v>
      </c>
      <c r="B309" s="183" t="s">
        <v>25</v>
      </c>
      <c r="C309" s="184" t="s">
        <v>847</v>
      </c>
      <c r="D309" s="183" t="s">
        <v>27</v>
      </c>
      <c r="E309" s="185" t="s">
        <v>1790</v>
      </c>
      <c r="F309" s="183" t="s">
        <v>29</v>
      </c>
      <c r="G309" s="184" t="s">
        <v>849</v>
      </c>
      <c r="H309" s="184" t="s">
        <v>31</v>
      </c>
      <c r="I309" s="225">
        <v>13166459</v>
      </c>
      <c r="J309" s="199">
        <v>0</v>
      </c>
      <c r="K309" s="199">
        <v>0</v>
      </c>
      <c r="L309" s="199">
        <v>0</v>
      </c>
      <c r="M309" s="191" t="s">
        <v>5473</v>
      </c>
      <c r="N309" s="192" t="s">
        <v>1791</v>
      </c>
      <c r="O309" t="s">
        <v>1792</v>
      </c>
      <c r="P309" s="188">
        <v>44573</v>
      </c>
      <c r="Q309" s="189">
        <v>44573</v>
      </c>
      <c r="R309" s="188">
        <v>44773</v>
      </c>
      <c r="S309" s="199">
        <f t="shared" si="14"/>
        <v>8210994</v>
      </c>
      <c r="T309" s="225">
        <v>4955465</v>
      </c>
      <c r="U309" s="184">
        <v>12545871</v>
      </c>
      <c r="V309" s="192" t="s">
        <v>866</v>
      </c>
      <c r="W309"/>
      <c r="X309"/>
      <c r="Y309" s="1"/>
    </row>
    <row r="310" spans="1:25">
      <c r="A310" s="182">
        <v>891780111</v>
      </c>
      <c r="B310" s="183" t="s">
        <v>25</v>
      </c>
      <c r="C310" s="184" t="s">
        <v>847</v>
      </c>
      <c r="D310" s="183" t="s">
        <v>27</v>
      </c>
      <c r="E310" s="185" t="s">
        <v>1793</v>
      </c>
      <c r="F310" s="183" t="s">
        <v>29</v>
      </c>
      <c r="G310" s="184" t="s">
        <v>849</v>
      </c>
      <c r="H310" s="184" t="s">
        <v>31</v>
      </c>
      <c r="I310" s="225">
        <v>14287903</v>
      </c>
      <c r="J310" s="199">
        <v>0</v>
      </c>
      <c r="K310" s="199">
        <v>0</v>
      </c>
      <c r="L310" s="199">
        <v>0</v>
      </c>
      <c r="M310" s="191" t="s">
        <v>5474</v>
      </c>
      <c r="N310" s="192" t="s">
        <v>1794</v>
      </c>
      <c r="O310" t="s">
        <v>1795</v>
      </c>
      <c r="P310" s="188">
        <v>44573</v>
      </c>
      <c r="Q310" s="189">
        <v>44573</v>
      </c>
      <c r="R310" s="188">
        <v>44773</v>
      </c>
      <c r="S310" s="199">
        <f t="shared" si="14"/>
        <v>8923300</v>
      </c>
      <c r="T310" s="225">
        <v>5364603</v>
      </c>
      <c r="U310" s="184">
        <v>12545871</v>
      </c>
      <c r="V310" s="192" t="s">
        <v>866</v>
      </c>
      <c r="W310"/>
      <c r="X310"/>
      <c r="Y310" s="1"/>
    </row>
    <row r="311" spans="1:25">
      <c r="A311" s="182">
        <v>891780111</v>
      </c>
      <c r="B311" s="183" t="s">
        <v>25</v>
      </c>
      <c r="C311" s="184" t="s">
        <v>847</v>
      </c>
      <c r="D311" s="183" t="s">
        <v>27</v>
      </c>
      <c r="E311" s="185" t="s">
        <v>1796</v>
      </c>
      <c r="F311" s="183" t="s">
        <v>29</v>
      </c>
      <c r="G311" s="184" t="s">
        <v>849</v>
      </c>
      <c r="H311" s="184" t="s">
        <v>31</v>
      </c>
      <c r="I311" s="225">
        <v>3558697</v>
      </c>
      <c r="J311" s="199">
        <v>0</v>
      </c>
      <c r="K311" s="199">
        <v>0</v>
      </c>
      <c r="L311" s="199">
        <v>0</v>
      </c>
      <c r="M311" s="191" t="s">
        <v>5475</v>
      </c>
      <c r="N311" s="192" t="s">
        <v>1797</v>
      </c>
      <c r="O311" t="s">
        <v>1798</v>
      </c>
      <c r="P311" s="188">
        <v>44573</v>
      </c>
      <c r="Q311" s="189">
        <v>44573</v>
      </c>
      <c r="R311" s="188">
        <v>44773</v>
      </c>
      <c r="S311" s="199">
        <v>3558697</v>
      </c>
      <c r="T311" s="225">
        <v>0</v>
      </c>
      <c r="U311" s="184">
        <v>12545871</v>
      </c>
      <c r="V311" s="192" t="s">
        <v>866</v>
      </c>
      <c r="W311"/>
      <c r="X311"/>
      <c r="Y311" s="1"/>
    </row>
    <row r="312" spans="1:25">
      <c r="A312" s="182">
        <v>891780111</v>
      </c>
      <c r="B312" s="183" t="s">
        <v>25</v>
      </c>
      <c r="C312" s="184" t="s">
        <v>847</v>
      </c>
      <c r="D312" s="183" t="s">
        <v>27</v>
      </c>
      <c r="E312" s="185" t="s">
        <v>1799</v>
      </c>
      <c r="F312" s="183" t="s">
        <v>29</v>
      </c>
      <c r="G312" s="184" t="s">
        <v>849</v>
      </c>
      <c r="H312" s="184" t="s">
        <v>31</v>
      </c>
      <c r="I312" s="225">
        <v>14287903</v>
      </c>
      <c r="J312" s="199">
        <v>0</v>
      </c>
      <c r="K312" s="199">
        <v>0</v>
      </c>
      <c r="L312" s="199">
        <v>0</v>
      </c>
      <c r="M312" s="191" t="s">
        <v>5476</v>
      </c>
      <c r="N312" s="192" t="s">
        <v>1800</v>
      </c>
      <c r="O312" t="s">
        <v>1801</v>
      </c>
      <c r="P312" s="188">
        <v>44573</v>
      </c>
      <c r="Q312" s="189">
        <v>44573</v>
      </c>
      <c r="R312" s="188">
        <v>44773</v>
      </c>
      <c r="S312" s="199">
        <f>I312-T312</f>
        <v>8923300</v>
      </c>
      <c r="T312" s="225">
        <v>5364603</v>
      </c>
      <c r="U312" s="184">
        <v>12545871</v>
      </c>
      <c r="V312" s="192" t="s">
        <v>866</v>
      </c>
      <c r="W312"/>
      <c r="X312"/>
      <c r="Y312" s="1"/>
    </row>
    <row r="313" spans="1:25">
      <c r="A313" s="182">
        <v>891780111</v>
      </c>
      <c r="B313" s="183" t="s">
        <v>25</v>
      </c>
      <c r="C313" s="184" t="s">
        <v>847</v>
      </c>
      <c r="D313" s="183" t="s">
        <v>27</v>
      </c>
      <c r="E313" s="185" t="s">
        <v>1802</v>
      </c>
      <c r="F313" s="183" t="s">
        <v>29</v>
      </c>
      <c r="G313" s="184" t="s">
        <v>849</v>
      </c>
      <c r="H313" s="184" t="s">
        <v>31</v>
      </c>
      <c r="I313" s="225">
        <v>9910928</v>
      </c>
      <c r="J313" s="199">
        <v>0</v>
      </c>
      <c r="K313" s="199">
        <v>0</v>
      </c>
      <c r="L313" s="199">
        <v>0</v>
      </c>
      <c r="M313" s="191" t="s">
        <v>5477</v>
      </c>
      <c r="N313" s="192" t="s">
        <v>1803</v>
      </c>
      <c r="O313" t="s">
        <v>1804</v>
      </c>
      <c r="P313" s="188">
        <v>44573</v>
      </c>
      <c r="Q313" s="189">
        <v>44573</v>
      </c>
      <c r="R313" s="188">
        <v>44773</v>
      </c>
      <c r="S313" s="199">
        <f>I313-T313</f>
        <v>4955463</v>
      </c>
      <c r="T313" s="225">
        <v>4955465</v>
      </c>
      <c r="U313" s="184">
        <v>12545871</v>
      </c>
      <c r="V313" s="192" t="s">
        <v>866</v>
      </c>
      <c r="W313"/>
      <c r="X313"/>
      <c r="Y313" s="1"/>
    </row>
    <row r="314" spans="1:25">
      <c r="A314" s="182">
        <v>891780111</v>
      </c>
      <c r="B314" s="183" t="s">
        <v>25</v>
      </c>
      <c r="C314" s="184" t="s">
        <v>847</v>
      </c>
      <c r="D314" s="183" t="s">
        <v>27</v>
      </c>
      <c r="E314" s="185" t="s">
        <v>1805</v>
      </c>
      <c r="F314" s="183" t="s">
        <v>29</v>
      </c>
      <c r="G314" s="184" t="s">
        <v>849</v>
      </c>
      <c r="H314" s="184" t="s">
        <v>31</v>
      </c>
      <c r="I314" s="225">
        <v>3255531</v>
      </c>
      <c r="J314" s="199">
        <v>0</v>
      </c>
      <c r="K314" s="199">
        <v>0</v>
      </c>
      <c r="L314" s="199">
        <v>0</v>
      </c>
      <c r="M314" s="191" t="s">
        <v>5478</v>
      </c>
      <c r="N314" s="192" t="s">
        <v>1806</v>
      </c>
      <c r="O314" t="s">
        <v>1807</v>
      </c>
      <c r="P314" s="188">
        <v>44573</v>
      </c>
      <c r="Q314" s="189">
        <v>44573</v>
      </c>
      <c r="R314" s="188">
        <v>44773</v>
      </c>
      <c r="S314" s="199">
        <v>3255531</v>
      </c>
      <c r="T314" s="225">
        <v>0</v>
      </c>
      <c r="U314" s="184">
        <v>12545871</v>
      </c>
      <c r="V314" s="192" t="s">
        <v>866</v>
      </c>
      <c r="W314"/>
      <c r="X314"/>
      <c r="Y314" s="1"/>
    </row>
    <row r="315" spans="1:25">
      <c r="A315" s="182">
        <v>891780111</v>
      </c>
      <c r="B315" s="183" t="s">
        <v>25</v>
      </c>
      <c r="C315" s="184" t="s">
        <v>847</v>
      </c>
      <c r="D315" s="183" t="s">
        <v>27</v>
      </c>
      <c r="E315" s="185" t="s">
        <v>1808</v>
      </c>
      <c r="F315" s="183" t="s">
        <v>29</v>
      </c>
      <c r="G315" s="184" t="s">
        <v>849</v>
      </c>
      <c r="H315" s="184" t="s">
        <v>31</v>
      </c>
      <c r="I315" s="225">
        <v>12941940</v>
      </c>
      <c r="J315" s="199">
        <v>0</v>
      </c>
      <c r="K315" s="199">
        <v>0</v>
      </c>
      <c r="L315" s="199">
        <v>0</v>
      </c>
      <c r="M315" s="191" t="s">
        <v>5479</v>
      </c>
      <c r="N315" s="192" t="s">
        <v>1809</v>
      </c>
      <c r="O315" t="s">
        <v>1810</v>
      </c>
      <c r="P315" s="188">
        <v>44573</v>
      </c>
      <c r="Q315" s="189">
        <v>44573</v>
      </c>
      <c r="R315" s="188">
        <v>44773</v>
      </c>
      <c r="S315" s="199">
        <f t="shared" ref="S315:S328" si="15">I315-T315</f>
        <v>8082698</v>
      </c>
      <c r="T315" s="225">
        <v>4859242</v>
      </c>
      <c r="U315" s="184">
        <v>12545871</v>
      </c>
      <c r="V315" s="192" t="s">
        <v>866</v>
      </c>
      <c r="W315"/>
      <c r="X315"/>
      <c r="Y315" s="1"/>
    </row>
    <row r="316" spans="1:25">
      <c r="A316" s="182">
        <v>891780111</v>
      </c>
      <c r="B316" s="183" t="s">
        <v>25</v>
      </c>
      <c r="C316" s="184" t="s">
        <v>847</v>
      </c>
      <c r="D316" s="183" t="s">
        <v>27</v>
      </c>
      <c r="E316" s="185" t="s">
        <v>1811</v>
      </c>
      <c r="F316" s="183" t="s">
        <v>29</v>
      </c>
      <c r="G316" s="184" t="s">
        <v>849</v>
      </c>
      <c r="H316" s="184" t="s">
        <v>31</v>
      </c>
      <c r="I316" s="225">
        <v>17271459</v>
      </c>
      <c r="J316" s="199">
        <v>0</v>
      </c>
      <c r="K316" s="199">
        <v>0</v>
      </c>
      <c r="L316" s="199">
        <v>0</v>
      </c>
      <c r="M316" s="191" t="s">
        <v>5480</v>
      </c>
      <c r="N316" s="192" t="s">
        <v>1812</v>
      </c>
      <c r="O316" t="s">
        <v>1813</v>
      </c>
      <c r="P316" s="188">
        <v>44573</v>
      </c>
      <c r="Q316" s="189">
        <v>44573</v>
      </c>
      <c r="R316" s="188">
        <v>44773</v>
      </c>
      <c r="S316" s="199">
        <f t="shared" si="15"/>
        <v>10770994</v>
      </c>
      <c r="T316" s="225">
        <v>6500465</v>
      </c>
      <c r="U316" s="184">
        <v>12545871</v>
      </c>
      <c r="V316" s="192" t="s">
        <v>866</v>
      </c>
      <c r="W316"/>
      <c r="X316"/>
      <c r="Y316" s="1"/>
    </row>
    <row r="317" spans="1:25">
      <c r="A317" s="182">
        <v>891780111</v>
      </c>
      <c r="B317" s="183" t="s">
        <v>25</v>
      </c>
      <c r="C317" s="184" t="s">
        <v>847</v>
      </c>
      <c r="D317" s="183" t="s">
        <v>27</v>
      </c>
      <c r="E317" s="185" t="s">
        <v>1814</v>
      </c>
      <c r="F317" s="183" t="s">
        <v>29</v>
      </c>
      <c r="G317" s="184" t="s">
        <v>849</v>
      </c>
      <c r="H317" s="184" t="s">
        <v>31</v>
      </c>
      <c r="I317" s="225">
        <v>13166459</v>
      </c>
      <c r="J317" s="199">
        <v>0</v>
      </c>
      <c r="K317" s="199">
        <v>0</v>
      </c>
      <c r="L317" s="199">
        <v>0</v>
      </c>
      <c r="M317" s="191" t="s">
        <v>5481</v>
      </c>
      <c r="N317" s="192" t="s">
        <v>1815</v>
      </c>
      <c r="O317" t="s">
        <v>1816</v>
      </c>
      <c r="P317" s="188">
        <v>44573</v>
      </c>
      <c r="Q317" s="189">
        <v>44573</v>
      </c>
      <c r="R317" s="188">
        <v>44773</v>
      </c>
      <c r="S317" s="199">
        <f t="shared" si="15"/>
        <v>8210994</v>
      </c>
      <c r="T317" s="225">
        <v>4955465</v>
      </c>
      <c r="U317" s="184">
        <v>12545871</v>
      </c>
      <c r="V317" s="192" t="s">
        <v>866</v>
      </c>
      <c r="W317"/>
      <c r="X317"/>
      <c r="Y317" s="1"/>
    </row>
    <row r="318" spans="1:25">
      <c r="A318" s="182">
        <v>891780111</v>
      </c>
      <c r="B318" s="183" t="s">
        <v>25</v>
      </c>
      <c r="C318" s="184" t="s">
        <v>847</v>
      </c>
      <c r="D318" s="183" t="s">
        <v>27</v>
      </c>
      <c r="E318" s="185" t="s">
        <v>1817</v>
      </c>
      <c r="F318" s="183" t="s">
        <v>29</v>
      </c>
      <c r="G318" s="184" t="s">
        <v>849</v>
      </c>
      <c r="H318" s="184" t="s">
        <v>31</v>
      </c>
      <c r="I318" s="225">
        <v>13166459</v>
      </c>
      <c r="J318" s="199">
        <v>0</v>
      </c>
      <c r="K318" s="199">
        <v>0</v>
      </c>
      <c r="L318" s="199">
        <v>0</v>
      </c>
      <c r="M318" s="191" t="s">
        <v>5482</v>
      </c>
      <c r="N318" s="192" t="s">
        <v>1818</v>
      </c>
      <c r="O318" t="s">
        <v>1819</v>
      </c>
      <c r="P318" s="188">
        <v>44573</v>
      </c>
      <c r="Q318" s="189">
        <v>44573</v>
      </c>
      <c r="R318" s="188">
        <v>44773</v>
      </c>
      <c r="S318" s="199">
        <f t="shared" si="15"/>
        <v>8857284</v>
      </c>
      <c r="T318" s="225">
        <v>4309175</v>
      </c>
      <c r="U318" s="184">
        <v>12545871</v>
      </c>
      <c r="V318" s="192" t="s">
        <v>866</v>
      </c>
      <c r="W318"/>
      <c r="X318"/>
      <c r="Y318" s="1"/>
    </row>
    <row r="319" spans="1:25">
      <c r="A319" s="182">
        <v>891780111</v>
      </c>
      <c r="B319" s="183" t="s">
        <v>25</v>
      </c>
      <c r="C319" s="184" t="s">
        <v>847</v>
      </c>
      <c r="D319" s="183" t="s">
        <v>27</v>
      </c>
      <c r="E319" s="185" t="s">
        <v>1820</v>
      </c>
      <c r="F319" s="183" t="s">
        <v>29</v>
      </c>
      <c r="G319" s="184" t="s">
        <v>849</v>
      </c>
      <c r="H319" s="184" t="s">
        <v>31</v>
      </c>
      <c r="I319" s="225">
        <v>13166459</v>
      </c>
      <c r="J319" s="199">
        <v>0</v>
      </c>
      <c r="K319" s="199">
        <v>0</v>
      </c>
      <c r="L319" s="199">
        <v>0</v>
      </c>
      <c r="M319" s="191" t="s">
        <v>5483</v>
      </c>
      <c r="N319" s="192" t="s">
        <v>1821</v>
      </c>
      <c r="O319" t="s">
        <v>1822</v>
      </c>
      <c r="P319" s="188">
        <v>44573</v>
      </c>
      <c r="Q319" s="189">
        <v>44573</v>
      </c>
      <c r="R319" s="188">
        <v>44773</v>
      </c>
      <c r="S319" s="199">
        <f t="shared" si="15"/>
        <v>8210994</v>
      </c>
      <c r="T319" s="225">
        <v>4955465</v>
      </c>
      <c r="U319" s="184">
        <v>12545871</v>
      </c>
      <c r="V319" s="192" t="s">
        <v>866</v>
      </c>
      <c r="W319"/>
      <c r="X319"/>
      <c r="Y319" s="1"/>
    </row>
    <row r="320" spans="1:25">
      <c r="A320" s="182">
        <v>891780111</v>
      </c>
      <c r="B320" s="183" t="s">
        <v>25</v>
      </c>
      <c r="C320" s="184" t="s">
        <v>847</v>
      </c>
      <c r="D320" s="183" t="s">
        <v>27</v>
      </c>
      <c r="E320" s="185" t="s">
        <v>1823</v>
      </c>
      <c r="F320" s="183" t="s">
        <v>29</v>
      </c>
      <c r="G320" s="184" t="s">
        <v>849</v>
      </c>
      <c r="H320" s="184" t="s">
        <v>31</v>
      </c>
      <c r="I320" s="225">
        <v>13166459</v>
      </c>
      <c r="J320" s="199">
        <v>0</v>
      </c>
      <c r="K320" s="199">
        <v>0</v>
      </c>
      <c r="L320" s="199">
        <v>0</v>
      </c>
      <c r="M320" s="191" t="s">
        <v>5484</v>
      </c>
      <c r="N320" s="192" t="s">
        <v>1824</v>
      </c>
      <c r="O320" t="s">
        <v>1825</v>
      </c>
      <c r="P320" s="188">
        <v>44573</v>
      </c>
      <c r="Q320" s="189">
        <v>44573</v>
      </c>
      <c r="R320" s="188">
        <v>44773</v>
      </c>
      <c r="S320" s="199">
        <f t="shared" si="15"/>
        <v>8210994</v>
      </c>
      <c r="T320" s="225">
        <v>4955465</v>
      </c>
      <c r="U320" s="184">
        <v>12545871</v>
      </c>
      <c r="V320" s="192" t="s">
        <v>866</v>
      </c>
      <c r="W320"/>
      <c r="X320"/>
      <c r="Y320" s="1"/>
    </row>
    <row r="321" spans="1:25">
      <c r="A321" s="182">
        <v>891780111</v>
      </c>
      <c r="B321" s="183" t="s">
        <v>25</v>
      </c>
      <c r="C321" s="184" t="s">
        <v>847</v>
      </c>
      <c r="D321" s="183" t="s">
        <v>27</v>
      </c>
      <c r="E321" s="185" t="s">
        <v>1826</v>
      </c>
      <c r="F321" s="183" t="s">
        <v>29</v>
      </c>
      <c r="G321" s="184" t="s">
        <v>849</v>
      </c>
      <c r="H321" s="184" t="s">
        <v>31</v>
      </c>
      <c r="I321" s="225">
        <v>24630000</v>
      </c>
      <c r="J321" s="199">
        <v>0</v>
      </c>
      <c r="K321" s="199">
        <v>0</v>
      </c>
      <c r="L321" s="199">
        <v>0</v>
      </c>
      <c r="M321" s="191" t="s">
        <v>966</v>
      </c>
      <c r="N321" s="192" t="s">
        <v>967</v>
      </c>
      <c r="O321" t="s">
        <v>1827</v>
      </c>
      <c r="P321" s="188">
        <v>44573</v>
      </c>
      <c r="Q321" s="189">
        <v>44573</v>
      </c>
      <c r="R321" s="188">
        <v>44773</v>
      </c>
      <c r="S321" s="199">
        <f t="shared" si="15"/>
        <v>14074284</v>
      </c>
      <c r="T321" s="225">
        <v>10555716</v>
      </c>
      <c r="U321" s="184">
        <v>12545871</v>
      </c>
      <c r="V321" s="192" t="s">
        <v>866</v>
      </c>
      <c r="W321"/>
      <c r="X321"/>
      <c r="Y321" s="1"/>
    </row>
    <row r="322" spans="1:25">
      <c r="A322" s="182">
        <v>891780111</v>
      </c>
      <c r="B322" s="183" t="s">
        <v>25</v>
      </c>
      <c r="C322" s="184" t="s">
        <v>847</v>
      </c>
      <c r="D322" s="183" t="s">
        <v>27</v>
      </c>
      <c r="E322" s="185" t="s">
        <v>1828</v>
      </c>
      <c r="F322" s="183" t="s">
        <v>29</v>
      </c>
      <c r="G322" s="184" t="s">
        <v>849</v>
      </c>
      <c r="H322" s="184" t="s">
        <v>31</v>
      </c>
      <c r="I322" s="225">
        <v>11647746</v>
      </c>
      <c r="J322" s="199">
        <v>0</v>
      </c>
      <c r="K322" s="199">
        <v>0</v>
      </c>
      <c r="L322" s="199">
        <v>0</v>
      </c>
      <c r="M322" s="191" t="s">
        <v>5485</v>
      </c>
      <c r="N322" s="192" t="s">
        <v>1829</v>
      </c>
      <c r="O322" t="s">
        <v>1830</v>
      </c>
      <c r="P322" s="188">
        <v>44573</v>
      </c>
      <c r="Q322" s="189">
        <v>44573</v>
      </c>
      <c r="R322" s="188">
        <v>44773</v>
      </c>
      <c r="S322" s="199">
        <f t="shared" si="15"/>
        <v>7274427</v>
      </c>
      <c r="T322" s="225">
        <v>4373319</v>
      </c>
      <c r="U322" s="184">
        <v>12545871</v>
      </c>
      <c r="V322" s="192" t="s">
        <v>866</v>
      </c>
      <c r="W322"/>
      <c r="X322"/>
      <c r="Y322" s="1"/>
    </row>
    <row r="323" spans="1:25">
      <c r="A323" s="182">
        <v>891780111</v>
      </c>
      <c r="B323" s="183" t="s">
        <v>25</v>
      </c>
      <c r="C323" s="184" t="s">
        <v>847</v>
      </c>
      <c r="D323" s="183" t="s">
        <v>27</v>
      </c>
      <c r="E323" s="185" t="s">
        <v>1831</v>
      </c>
      <c r="F323" s="183" t="s">
        <v>29</v>
      </c>
      <c r="G323" s="184" t="s">
        <v>849</v>
      </c>
      <c r="H323" s="184" t="s">
        <v>31</v>
      </c>
      <c r="I323" s="225">
        <v>13166459</v>
      </c>
      <c r="J323" s="199">
        <v>0</v>
      </c>
      <c r="K323" s="199">
        <v>0</v>
      </c>
      <c r="L323" s="199">
        <v>0</v>
      </c>
      <c r="M323" s="191" t="s">
        <v>5486</v>
      </c>
      <c r="N323" s="192" t="s">
        <v>1832</v>
      </c>
      <c r="O323" t="s">
        <v>1833</v>
      </c>
      <c r="P323" s="188">
        <v>44573</v>
      </c>
      <c r="Q323" s="189">
        <v>44573</v>
      </c>
      <c r="R323" s="188">
        <v>44773</v>
      </c>
      <c r="S323" s="199">
        <f t="shared" si="15"/>
        <v>8210994</v>
      </c>
      <c r="T323" s="225">
        <v>4955465</v>
      </c>
      <c r="U323" s="184">
        <v>12545871</v>
      </c>
      <c r="V323" s="192" t="s">
        <v>866</v>
      </c>
      <c r="W323"/>
      <c r="X323"/>
      <c r="Y323" s="1"/>
    </row>
    <row r="324" spans="1:25">
      <c r="A324" s="182">
        <v>891780111</v>
      </c>
      <c r="B324" s="183" t="s">
        <v>25</v>
      </c>
      <c r="C324" s="184" t="s">
        <v>847</v>
      </c>
      <c r="D324" s="183" t="s">
        <v>27</v>
      </c>
      <c r="E324" s="185" t="s">
        <v>1834</v>
      </c>
      <c r="F324" s="183" t="s">
        <v>29</v>
      </c>
      <c r="G324" s="184" t="s">
        <v>849</v>
      </c>
      <c r="H324" s="184" t="s">
        <v>31</v>
      </c>
      <c r="I324" s="225">
        <v>13166459</v>
      </c>
      <c r="J324" s="199">
        <v>0</v>
      </c>
      <c r="K324" s="199">
        <v>0</v>
      </c>
      <c r="L324" s="199">
        <v>0</v>
      </c>
      <c r="M324" s="191" t="s">
        <v>5487</v>
      </c>
      <c r="N324" s="192" t="s">
        <v>1835</v>
      </c>
      <c r="O324" t="s">
        <v>1836</v>
      </c>
      <c r="P324" s="188">
        <v>44573</v>
      </c>
      <c r="Q324" s="189">
        <v>44573</v>
      </c>
      <c r="R324" s="188">
        <v>44773</v>
      </c>
      <c r="S324" s="199">
        <f t="shared" si="15"/>
        <v>8210994</v>
      </c>
      <c r="T324" s="225">
        <v>4955465</v>
      </c>
      <c r="U324" s="184">
        <v>12545871</v>
      </c>
      <c r="V324" s="192" t="s">
        <v>866</v>
      </c>
      <c r="W324"/>
      <c r="X324"/>
      <c r="Y324" s="1"/>
    </row>
    <row r="325" spans="1:25">
      <c r="A325" s="182">
        <v>891780111</v>
      </c>
      <c r="B325" s="183" t="s">
        <v>25</v>
      </c>
      <c r="C325" s="184" t="s">
        <v>847</v>
      </c>
      <c r="D325" s="183" t="s">
        <v>27</v>
      </c>
      <c r="E325" s="185" t="s">
        <v>1837</v>
      </c>
      <c r="F325" s="183" t="s">
        <v>29</v>
      </c>
      <c r="G325" s="184" t="s">
        <v>849</v>
      </c>
      <c r="H325" s="184" t="s">
        <v>31</v>
      </c>
      <c r="I325" s="225">
        <v>11647746</v>
      </c>
      <c r="J325" s="199">
        <v>0</v>
      </c>
      <c r="K325" s="199">
        <v>0</v>
      </c>
      <c r="L325" s="199">
        <v>0</v>
      </c>
      <c r="M325" s="191" t="s">
        <v>5488</v>
      </c>
      <c r="N325" s="192" t="s">
        <v>1838</v>
      </c>
      <c r="O325" t="s">
        <v>1839</v>
      </c>
      <c r="P325" s="188">
        <v>44573</v>
      </c>
      <c r="Q325" s="189">
        <v>44573</v>
      </c>
      <c r="R325" s="188">
        <v>44773</v>
      </c>
      <c r="S325" s="199">
        <f t="shared" si="15"/>
        <v>5816655</v>
      </c>
      <c r="T325" s="225">
        <v>5831091</v>
      </c>
      <c r="U325" s="184">
        <v>12545871</v>
      </c>
      <c r="V325" s="192" t="s">
        <v>866</v>
      </c>
      <c r="W325"/>
      <c r="X325"/>
      <c r="Y325" s="1"/>
    </row>
    <row r="326" spans="1:25">
      <c r="A326" s="182">
        <v>891780111</v>
      </c>
      <c r="B326" s="183" t="s">
        <v>25</v>
      </c>
      <c r="C326" s="184" t="s">
        <v>847</v>
      </c>
      <c r="D326" s="183" t="s">
        <v>27</v>
      </c>
      <c r="E326" s="185" t="s">
        <v>1840</v>
      </c>
      <c r="F326" s="183" t="s">
        <v>29</v>
      </c>
      <c r="G326" s="184" t="s">
        <v>849</v>
      </c>
      <c r="H326" s="184" t="s">
        <v>31</v>
      </c>
      <c r="I326" s="225">
        <v>21944099</v>
      </c>
      <c r="J326" s="199">
        <v>0</v>
      </c>
      <c r="K326" s="199">
        <v>0</v>
      </c>
      <c r="L326" s="199">
        <v>0</v>
      </c>
      <c r="M326" s="191" t="s">
        <v>5489</v>
      </c>
      <c r="N326" s="192" t="s">
        <v>1841</v>
      </c>
      <c r="O326" t="s">
        <v>1842</v>
      </c>
      <c r="P326" s="188">
        <v>44573</v>
      </c>
      <c r="Q326" s="189">
        <v>44573</v>
      </c>
      <c r="R326" s="188">
        <v>44773</v>
      </c>
      <c r="S326" s="199">
        <f t="shared" si="15"/>
        <v>13684994</v>
      </c>
      <c r="T326" s="225">
        <v>8259105</v>
      </c>
      <c r="U326" s="184">
        <v>12545871</v>
      </c>
      <c r="V326" s="192" t="s">
        <v>866</v>
      </c>
      <c r="W326"/>
      <c r="X326"/>
      <c r="Y326" s="1"/>
    </row>
    <row r="327" spans="1:25">
      <c r="A327" s="182">
        <v>891780111</v>
      </c>
      <c r="B327" s="183" t="s">
        <v>25</v>
      </c>
      <c r="C327" s="184" t="s">
        <v>847</v>
      </c>
      <c r="D327" s="183" t="s">
        <v>27</v>
      </c>
      <c r="E327" s="185" t="s">
        <v>1843</v>
      </c>
      <c r="F327" s="183" t="s">
        <v>29</v>
      </c>
      <c r="G327" s="184" t="s">
        <v>849</v>
      </c>
      <c r="H327" s="184" t="s">
        <v>31</v>
      </c>
      <c r="I327" s="225">
        <v>14287903</v>
      </c>
      <c r="J327" s="199">
        <v>0</v>
      </c>
      <c r="K327" s="199">
        <v>0</v>
      </c>
      <c r="L327" s="199">
        <v>0</v>
      </c>
      <c r="M327" s="191" t="s">
        <v>5490</v>
      </c>
      <c r="N327" s="192" t="s">
        <v>1844</v>
      </c>
      <c r="O327" t="s">
        <v>1845</v>
      </c>
      <c r="P327" s="188">
        <v>44573</v>
      </c>
      <c r="Q327" s="189">
        <v>44573</v>
      </c>
      <c r="R327" s="188">
        <v>44773</v>
      </c>
      <c r="S327" s="199">
        <f t="shared" si="15"/>
        <v>8923300</v>
      </c>
      <c r="T327" s="225">
        <v>5364603</v>
      </c>
      <c r="U327" s="184">
        <v>12545871</v>
      </c>
      <c r="V327" s="192" t="s">
        <v>866</v>
      </c>
      <c r="W327"/>
      <c r="X327"/>
      <c r="Y327" s="1"/>
    </row>
    <row r="328" spans="1:25">
      <c r="A328" s="182">
        <v>891780111</v>
      </c>
      <c r="B328" s="183" t="s">
        <v>25</v>
      </c>
      <c r="C328" s="184" t="s">
        <v>847</v>
      </c>
      <c r="D328" s="183" t="s">
        <v>27</v>
      </c>
      <c r="E328" s="185" t="s">
        <v>1846</v>
      </c>
      <c r="F328" s="183" t="s">
        <v>29</v>
      </c>
      <c r="G328" s="184" t="s">
        <v>849</v>
      </c>
      <c r="H328" s="184" t="s">
        <v>31</v>
      </c>
      <c r="I328" s="225">
        <v>3249400</v>
      </c>
      <c r="J328" s="199">
        <v>0</v>
      </c>
      <c r="K328" s="199">
        <v>0</v>
      </c>
      <c r="L328" s="199">
        <v>0</v>
      </c>
      <c r="M328" s="191" t="s">
        <v>5491</v>
      </c>
      <c r="N328" s="192" t="s">
        <v>1847</v>
      </c>
      <c r="O328" t="s">
        <v>1848</v>
      </c>
      <c r="P328" s="188">
        <v>44573</v>
      </c>
      <c r="Q328" s="189">
        <v>44573</v>
      </c>
      <c r="R328" s="188">
        <v>44773</v>
      </c>
      <c r="S328" s="199">
        <f t="shared" si="15"/>
        <v>2600500</v>
      </c>
      <c r="T328" s="225">
        <v>648900</v>
      </c>
      <c r="U328" s="184">
        <v>12545871</v>
      </c>
      <c r="V328" s="192" t="s">
        <v>866</v>
      </c>
      <c r="W328"/>
      <c r="X328"/>
      <c r="Y328" s="1"/>
    </row>
    <row r="329" spans="1:25">
      <c r="A329" s="182">
        <v>891780111</v>
      </c>
      <c r="B329" s="183" t="s">
        <v>25</v>
      </c>
      <c r="C329" s="184" t="s">
        <v>847</v>
      </c>
      <c r="D329" s="183" t="s">
        <v>27</v>
      </c>
      <c r="E329" s="185" t="s">
        <v>1849</v>
      </c>
      <c r="F329" s="183" t="s">
        <v>29</v>
      </c>
      <c r="G329" s="184" t="s">
        <v>849</v>
      </c>
      <c r="H329" s="184" t="s">
        <v>31</v>
      </c>
      <c r="I329" s="225">
        <v>3570000</v>
      </c>
      <c r="J329" s="199">
        <v>0</v>
      </c>
      <c r="K329" s="199">
        <v>0</v>
      </c>
      <c r="L329" s="199">
        <v>0</v>
      </c>
      <c r="M329" s="191" t="s">
        <v>5492</v>
      </c>
      <c r="N329" s="192" t="s">
        <v>1850</v>
      </c>
      <c r="O329" t="s">
        <v>1851</v>
      </c>
      <c r="P329" s="188">
        <v>44573</v>
      </c>
      <c r="Q329" s="189">
        <v>44573</v>
      </c>
      <c r="R329" s="188">
        <v>44773</v>
      </c>
      <c r="S329" s="199">
        <v>3570000</v>
      </c>
      <c r="T329" s="225">
        <v>0</v>
      </c>
      <c r="U329" s="184">
        <v>12545871</v>
      </c>
      <c r="V329" s="192" t="s">
        <v>866</v>
      </c>
      <c r="W329"/>
      <c r="X329"/>
      <c r="Y329" s="1"/>
    </row>
    <row r="330" spans="1:25">
      <c r="A330" s="182">
        <v>891780111</v>
      </c>
      <c r="B330" s="183" t="s">
        <v>25</v>
      </c>
      <c r="C330" s="184" t="s">
        <v>847</v>
      </c>
      <c r="D330" s="183" t="s">
        <v>27</v>
      </c>
      <c r="E330" s="185" t="s">
        <v>1852</v>
      </c>
      <c r="F330" s="183" t="s">
        <v>29</v>
      </c>
      <c r="G330" s="184" t="s">
        <v>849</v>
      </c>
      <c r="H330" s="184" t="s">
        <v>31</v>
      </c>
      <c r="I330" s="225">
        <v>12941940</v>
      </c>
      <c r="J330" s="199">
        <v>0</v>
      </c>
      <c r="K330" s="199">
        <v>0</v>
      </c>
      <c r="L330" s="199">
        <v>0</v>
      </c>
      <c r="M330" s="191" t="s">
        <v>5493</v>
      </c>
      <c r="N330" s="192" t="s">
        <v>1853</v>
      </c>
      <c r="O330" t="s">
        <v>1854</v>
      </c>
      <c r="P330" s="188">
        <v>44573</v>
      </c>
      <c r="Q330" s="189">
        <v>44573</v>
      </c>
      <c r="R330" s="188">
        <v>44773</v>
      </c>
      <c r="S330" s="199">
        <f t="shared" ref="S330:S392" si="16">I330-T330</f>
        <v>8082698</v>
      </c>
      <c r="T330" s="225">
        <v>4859242</v>
      </c>
      <c r="U330" s="184">
        <v>12545871</v>
      </c>
      <c r="V330" s="192" t="s">
        <v>866</v>
      </c>
      <c r="W330"/>
      <c r="X330"/>
      <c r="Y330" s="1"/>
    </row>
    <row r="331" spans="1:25">
      <c r="A331" s="182">
        <v>891780111</v>
      </c>
      <c r="B331" s="183" t="s">
        <v>25</v>
      </c>
      <c r="C331" s="184" t="s">
        <v>847</v>
      </c>
      <c r="D331" s="183" t="s">
        <v>27</v>
      </c>
      <c r="E331" s="185" t="s">
        <v>1855</v>
      </c>
      <c r="F331" s="183" t="s">
        <v>29</v>
      </c>
      <c r="G331" s="184" t="s">
        <v>849</v>
      </c>
      <c r="H331" s="184" t="s">
        <v>31</v>
      </c>
      <c r="I331" s="225">
        <v>12941940</v>
      </c>
      <c r="J331" s="199">
        <v>0</v>
      </c>
      <c r="K331" s="199">
        <v>0</v>
      </c>
      <c r="L331" s="199">
        <v>0</v>
      </c>
      <c r="M331" s="191" t="s">
        <v>5494</v>
      </c>
      <c r="N331" s="192" t="s">
        <v>1856</v>
      </c>
      <c r="O331" t="s">
        <v>1857</v>
      </c>
      <c r="P331" s="188">
        <v>44573</v>
      </c>
      <c r="Q331" s="189">
        <v>44573</v>
      </c>
      <c r="R331" s="188">
        <v>44773</v>
      </c>
      <c r="S331" s="199">
        <f t="shared" si="16"/>
        <v>8082698</v>
      </c>
      <c r="T331" s="225">
        <v>4859242</v>
      </c>
      <c r="U331" s="184">
        <v>12545871</v>
      </c>
      <c r="V331" s="192" t="s">
        <v>866</v>
      </c>
      <c r="W331"/>
      <c r="X331"/>
      <c r="Y331" s="1"/>
    </row>
    <row r="332" spans="1:25">
      <c r="A332" s="182">
        <v>891780111</v>
      </c>
      <c r="B332" s="183" t="s">
        <v>25</v>
      </c>
      <c r="C332" s="184" t="s">
        <v>847</v>
      </c>
      <c r="D332" s="183" t="s">
        <v>27</v>
      </c>
      <c r="E332" s="185" t="s">
        <v>1858</v>
      </c>
      <c r="F332" s="183" t="s">
        <v>29</v>
      </c>
      <c r="G332" s="184" t="s">
        <v>849</v>
      </c>
      <c r="H332" s="184" t="s">
        <v>31</v>
      </c>
      <c r="I332" s="225">
        <v>11849813</v>
      </c>
      <c r="J332" s="199">
        <v>0</v>
      </c>
      <c r="K332" s="199">
        <v>0</v>
      </c>
      <c r="L332" s="199">
        <v>0</v>
      </c>
      <c r="M332" s="191" t="s">
        <v>5495</v>
      </c>
      <c r="N332" s="192" t="s">
        <v>1859</v>
      </c>
      <c r="O332" t="s">
        <v>1860</v>
      </c>
      <c r="P332" s="188">
        <v>44573</v>
      </c>
      <c r="Q332" s="189">
        <v>44573</v>
      </c>
      <c r="R332" s="188">
        <v>44773</v>
      </c>
      <c r="S332" s="199">
        <f t="shared" si="16"/>
        <v>7389895</v>
      </c>
      <c r="T332" s="225">
        <v>4459918</v>
      </c>
      <c r="U332" s="184">
        <v>12545871</v>
      </c>
      <c r="V332" s="192" t="s">
        <v>866</v>
      </c>
      <c r="W332"/>
      <c r="X332"/>
      <c r="Y332" s="1"/>
    </row>
    <row r="333" spans="1:25">
      <c r="A333" s="182">
        <v>891780111</v>
      </c>
      <c r="B333" s="183" t="s">
        <v>25</v>
      </c>
      <c r="C333" s="184" t="s">
        <v>847</v>
      </c>
      <c r="D333" s="183" t="s">
        <v>27</v>
      </c>
      <c r="E333" s="185" t="s">
        <v>1861</v>
      </c>
      <c r="F333" s="183" t="s">
        <v>29</v>
      </c>
      <c r="G333" s="184" t="s">
        <v>849</v>
      </c>
      <c r="H333" s="184" t="s">
        <v>31</v>
      </c>
      <c r="I333" s="225">
        <v>12941940</v>
      </c>
      <c r="J333" s="199">
        <v>0</v>
      </c>
      <c r="K333" s="199">
        <v>0</v>
      </c>
      <c r="L333" s="199">
        <v>0</v>
      </c>
      <c r="M333" s="191" t="s">
        <v>5496</v>
      </c>
      <c r="N333" s="192" t="s">
        <v>1862</v>
      </c>
      <c r="O333" t="s">
        <v>1863</v>
      </c>
      <c r="P333" s="188">
        <v>44573</v>
      </c>
      <c r="Q333" s="189">
        <v>44573</v>
      </c>
      <c r="R333" s="188">
        <v>44773</v>
      </c>
      <c r="S333" s="199">
        <f t="shared" si="16"/>
        <v>8082698</v>
      </c>
      <c r="T333" s="225">
        <v>4859242</v>
      </c>
      <c r="U333" s="184">
        <v>12545871</v>
      </c>
      <c r="V333" s="192" t="s">
        <v>866</v>
      </c>
      <c r="W333"/>
      <c r="X333"/>
      <c r="Y333" s="1"/>
    </row>
    <row r="334" spans="1:25">
      <c r="A334" s="182">
        <v>891780111</v>
      </c>
      <c r="B334" s="183" t="s">
        <v>25</v>
      </c>
      <c r="C334" s="184" t="s">
        <v>847</v>
      </c>
      <c r="D334" s="183" t="s">
        <v>27</v>
      </c>
      <c r="E334" s="185" t="s">
        <v>1864</v>
      </c>
      <c r="F334" s="183" t="s">
        <v>29</v>
      </c>
      <c r="G334" s="184" t="s">
        <v>849</v>
      </c>
      <c r="H334" s="184" t="s">
        <v>31</v>
      </c>
      <c r="I334" s="225">
        <v>12941940</v>
      </c>
      <c r="J334" s="199">
        <v>0</v>
      </c>
      <c r="K334" s="199">
        <v>0</v>
      </c>
      <c r="L334" s="199">
        <v>0</v>
      </c>
      <c r="M334" s="191" t="s">
        <v>5497</v>
      </c>
      <c r="N334" s="192" t="s">
        <v>1865</v>
      </c>
      <c r="O334" t="s">
        <v>1866</v>
      </c>
      <c r="P334" s="188">
        <v>44573</v>
      </c>
      <c r="Q334" s="189">
        <v>44573</v>
      </c>
      <c r="R334" s="188">
        <v>44773</v>
      </c>
      <c r="S334" s="199">
        <f t="shared" si="16"/>
        <v>8082698</v>
      </c>
      <c r="T334" s="225">
        <v>4859242</v>
      </c>
      <c r="U334" s="184">
        <v>12545871</v>
      </c>
      <c r="V334" s="192" t="s">
        <v>866</v>
      </c>
      <c r="W334"/>
      <c r="X334"/>
      <c r="Y334" s="1"/>
    </row>
    <row r="335" spans="1:25">
      <c r="A335" s="182">
        <v>891780111</v>
      </c>
      <c r="B335" s="183" t="s">
        <v>25</v>
      </c>
      <c r="C335" s="184" t="s">
        <v>847</v>
      </c>
      <c r="D335" s="183" t="s">
        <v>27</v>
      </c>
      <c r="E335" s="185" t="s">
        <v>1867</v>
      </c>
      <c r="F335" s="183" t="s">
        <v>29</v>
      </c>
      <c r="G335" s="184" t="s">
        <v>849</v>
      </c>
      <c r="H335" s="184" t="s">
        <v>31</v>
      </c>
      <c r="I335" s="225">
        <v>12941940</v>
      </c>
      <c r="J335" s="199">
        <v>0</v>
      </c>
      <c r="K335" s="199">
        <v>0</v>
      </c>
      <c r="L335" s="199">
        <v>0</v>
      </c>
      <c r="M335" s="191" t="s">
        <v>5498</v>
      </c>
      <c r="N335" s="192" t="s">
        <v>1868</v>
      </c>
      <c r="O335" t="s">
        <v>1869</v>
      </c>
      <c r="P335" s="188">
        <v>44573</v>
      </c>
      <c r="Q335" s="189">
        <v>44573</v>
      </c>
      <c r="R335" s="188">
        <v>44773</v>
      </c>
      <c r="S335" s="199">
        <f t="shared" si="16"/>
        <v>8082698</v>
      </c>
      <c r="T335" s="225">
        <v>4859242</v>
      </c>
      <c r="U335" s="184">
        <v>12545871</v>
      </c>
      <c r="V335" s="192" t="s">
        <v>866</v>
      </c>
      <c r="W335"/>
      <c r="X335"/>
      <c r="Y335" s="1"/>
    </row>
    <row r="336" spans="1:25">
      <c r="A336" s="182">
        <v>891780111</v>
      </c>
      <c r="B336" s="183" t="s">
        <v>25</v>
      </c>
      <c r="C336" s="184" t="s">
        <v>847</v>
      </c>
      <c r="D336" s="183" t="s">
        <v>27</v>
      </c>
      <c r="E336" s="185" t="s">
        <v>1870</v>
      </c>
      <c r="F336" s="183" t="s">
        <v>29</v>
      </c>
      <c r="G336" s="184" t="s">
        <v>849</v>
      </c>
      <c r="H336" s="184" t="s">
        <v>31</v>
      </c>
      <c r="I336" s="225">
        <v>13166459</v>
      </c>
      <c r="J336" s="199">
        <v>0</v>
      </c>
      <c r="K336" s="199">
        <v>0</v>
      </c>
      <c r="L336" s="199">
        <v>0</v>
      </c>
      <c r="M336" s="191" t="s">
        <v>5499</v>
      </c>
      <c r="N336" s="192" t="s">
        <v>1871</v>
      </c>
      <c r="O336" t="s">
        <v>1872</v>
      </c>
      <c r="P336" s="188">
        <v>44573</v>
      </c>
      <c r="Q336" s="189">
        <v>44573</v>
      </c>
      <c r="R336" s="188">
        <v>44773</v>
      </c>
      <c r="S336" s="199">
        <f t="shared" si="16"/>
        <v>8210994</v>
      </c>
      <c r="T336" s="225">
        <v>4955465</v>
      </c>
      <c r="U336" s="184">
        <v>12545871</v>
      </c>
      <c r="V336" s="192" t="s">
        <v>866</v>
      </c>
      <c r="W336"/>
      <c r="X336"/>
      <c r="Y336" s="1"/>
    </row>
    <row r="337" spans="1:25">
      <c r="A337" s="182">
        <v>891780111</v>
      </c>
      <c r="B337" s="183" t="s">
        <v>25</v>
      </c>
      <c r="C337" s="184" t="s">
        <v>847</v>
      </c>
      <c r="D337" s="183" t="s">
        <v>27</v>
      </c>
      <c r="E337" s="185" t="s">
        <v>1873</v>
      </c>
      <c r="F337" s="183" t="s">
        <v>29</v>
      </c>
      <c r="G337" s="184" t="s">
        <v>849</v>
      </c>
      <c r="H337" s="184" t="s">
        <v>31</v>
      </c>
      <c r="I337" s="225">
        <v>13166459</v>
      </c>
      <c r="J337" s="199">
        <v>0</v>
      </c>
      <c r="K337" s="199">
        <v>0</v>
      </c>
      <c r="L337" s="199">
        <v>0</v>
      </c>
      <c r="M337" s="191" t="s">
        <v>5500</v>
      </c>
      <c r="N337" s="192" t="s">
        <v>1874</v>
      </c>
      <c r="O337" t="s">
        <v>1875</v>
      </c>
      <c r="P337" s="188">
        <v>44573</v>
      </c>
      <c r="Q337" s="189">
        <v>44573</v>
      </c>
      <c r="R337" s="188">
        <v>44773</v>
      </c>
      <c r="S337" s="199">
        <f t="shared" si="16"/>
        <v>8210994</v>
      </c>
      <c r="T337" s="225">
        <v>4955465</v>
      </c>
      <c r="U337" s="184">
        <v>12545871</v>
      </c>
      <c r="V337" s="192" t="s">
        <v>866</v>
      </c>
      <c r="W337"/>
      <c r="X337"/>
      <c r="Y337" s="1"/>
    </row>
    <row r="338" spans="1:25">
      <c r="A338" s="182">
        <v>891780111</v>
      </c>
      <c r="B338" s="183" t="s">
        <v>25</v>
      </c>
      <c r="C338" s="184" t="s">
        <v>847</v>
      </c>
      <c r="D338" s="183" t="s">
        <v>27</v>
      </c>
      <c r="E338" s="185" t="s">
        <v>1876</v>
      </c>
      <c r="F338" s="183" t="s">
        <v>29</v>
      </c>
      <c r="G338" s="184" t="s">
        <v>849</v>
      </c>
      <c r="H338" s="184" t="s">
        <v>31</v>
      </c>
      <c r="I338" s="225">
        <v>14163968</v>
      </c>
      <c r="J338" s="199">
        <v>0</v>
      </c>
      <c r="K338" s="199">
        <v>0</v>
      </c>
      <c r="L338" s="199">
        <v>0</v>
      </c>
      <c r="M338">
        <v>1003431674</v>
      </c>
      <c r="N338" s="192" t="s">
        <v>1877</v>
      </c>
      <c r="O338" t="s">
        <v>1878</v>
      </c>
      <c r="P338" s="188">
        <v>44573</v>
      </c>
      <c r="Q338" s="189">
        <v>44573</v>
      </c>
      <c r="R338" s="188">
        <v>44773</v>
      </c>
      <c r="S338" s="199">
        <f t="shared" si="16"/>
        <v>8852480</v>
      </c>
      <c r="T338" s="225">
        <v>5311488</v>
      </c>
      <c r="U338" s="184">
        <v>12545871</v>
      </c>
      <c r="V338" s="192" t="s">
        <v>866</v>
      </c>
      <c r="W338"/>
      <c r="X338"/>
      <c r="Y338" s="1"/>
    </row>
    <row r="339" spans="1:25">
      <c r="A339" s="182">
        <v>891780111</v>
      </c>
      <c r="B339" s="183" t="s">
        <v>25</v>
      </c>
      <c r="C339" s="184" t="s">
        <v>847</v>
      </c>
      <c r="D339" s="183" t="s">
        <v>27</v>
      </c>
      <c r="E339" s="185" t="s">
        <v>1879</v>
      </c>
      <c r="F339" s="183" t="s">
        <v>29</v>
      </c>
      <c r="G339" s="184" t="s">
        <v>849</v>
      </c>
      <c r="H339" s="184" t="s">
        <v>31</v>
      </c>
      <c r="I339" s="225">
        <v>14287903</v>
      </c>
      <c r="J339" s="199">
        <v>0</v>
      </c>
      <c r="K339" s="199">
        <v>0</v>
      </c>
      <c r="L339" s="199">
        <v>0</v>
      </c>
      <c r="M339">
        <v>1005677667</v>
      </c>
      <c r="N339" s="192" t="s">
        <v>1880</v>
      </c>
      <c r="O339" t="s">
        <v>1881</v>
      </c>
      <c r="P339" s="188">
        <v>44573</v>
      </c>
      <c r="Q339" s="189">
        <v>44573</v>
      </c>
      <c r="R339" s="188">
        <v>44773</v>
      </c>
      <c r="S339" s="199">
        <f t="shared" si="16"/>
        <v>8923300</v>
      </c>
      <c r="T339" s="225">
        <v>5364603</v>
      </c>
      <c r="U339" s="184">
        <v>12545871</v>
      </c>
      <c r="V339" s="192" t="s">
        <v>866</v>
      </c>
      <c r="W339"/>
      <c r="X339"/>
      <c r="Y339" s="1"/>
    </row>
    <row r="340" spans="1:25">
      <c r="A340" s="182">
        <v>891780111</v>
      </c>
      <c r="B340" s="183" t="s">
        <v>25</v>
      </c>
      <c r="C340" s="184" t="s">
        <v>847</v>
      </c>
      <c r="D340" s="183" t="s">
        <v>27</v>
      </c>
      <c r="E340" s="185" t="s">
        <v>1882</v>
      </c>
      <c r="F340" s="183" t="s">
        <v>29</v>
      </c>
      <c r="G340" s="184" t="s">
        <v>849</v>
      </c>
      <c r="H340" s="184" t="s">
        <v>31</v>
      </c>
      <c r="I340" s="225">
        <v>12941940</v>
      </c>
      <c r="J340" s="199">
        <v>0</v>
      </c>
      <c r="K340" s="199">
        <v>0</v>
      </c>
      <c r="L340" s="199">
        <v>0</v>
      </c>
      <c r="M340">
        <v>1007338469</v>
      </c>
      <c r="N340" s="192" t="s">
        <v>1883</v>
      </c>
      <c r="O340" t="s">
        <v>1884</v>
      </c>
      <c r="P340" s="188">
        <v>44573</v>
      </c>
      <c r="Q340" s="189">
        <v>44573</v>
      </c>
      <c r="R340" s="188">
        <v>44773</v>
      </c>
      <c r="S340" s="199">
        <f t="shared" si="16"/>
        <v>8082698</v>
      </c>
      <c r="T340" s="225">
        <v>4859242</v>
      </c>
      <c r="U340" s="184">
        <v>12545871</v>
      </c>
      <c r="V340" s="192" t="s">
        <v>866</v>
      </c>
      <c r="W340"/>
      <c r="X340"/>
      <c r="Y340" s="1"/>
    </row>
    <row r="341" spans="1:25">
      <c r="A341" s="182">
        <v>891780111</v>
      </c>
      <c r="B341" s="183" t="s">
        <v>25</v>
      </c>
      <c r="C341" s="184" t="s">
        <v>847</v>
      </c>
      <c r="D341" s="183" t="s">
        <v>27</v>
      </c>
      <c r="E341" s="185" t="s">
        <v>1885</v>
      </c>
      <c r="F341" s="183" t="s">
        <v>29</v>
      </c>
      <c r="G341" s="184" t="s">
        <v>849</v>
      </c>
      <c r="H341" s="184" t="s">
        <v>31</v>
      </c>
      <c r="I341" s="225">
        <v>14287903</v>
      </c>
      <c r="J341" s="199">
        <v>0</v>
      </c>
      <c r="K341" s="199">
        <v>0</v>
      </c>
      <c r="L341" s="199">
        <v>0</v>
      </c>
      <c r="M341">
        <v>1007388246</v>
      </c>
      <c r="N341" s="192" t="s">
        <v>1886</v>
      </c>
      <c r="O341" t="s">
        <v>1887</v>
      </c>
      <c r="P341" s="188">
        <v>44573</v>
      </c>
      <c r="Q341" s="189">
        <v>44573</v>
      </c>
      <c r="R341" s="188">
        <v>44773</v>
      </c>
      <c r="S341" s="199">
        <f t="shared" si="16"/>
        <v>8923300</v>
      </c>
      <c r="T341" s="225">
        <v>5364603</v>
      </c>
      <c r="U341" s="184">
        <v>12545871</v>
      </c>
      <c r="V341" s="192" t="s">
        <v>866</v>
      </c>
      <c r="W341"/>
      <c r="X341"/>
      <c r="Y341" s="1"/>
    </row>
    <row r="342" spans="1:25">
      <c r="A342" s="182">
        <v>891780111</v>
      </c>
      <c r="B342" s="183" t="s">
        <v>25</v>
      </c>
      <c r="C342" s="184" t="s">
        <v>847</v>
      </c>
      <c r="D342" s="183" t="s">
        <v>27</v>
      </c>
      <c r="E342" s="185" t="s">
        <v>1888</v>
      </c>
      <c r="F342" s="183" t="s">
        <v>29</v>
      </c>
      <c r="G342" s="184" t="s">
        <v>849</v>
      </c>
      <c r="H342" s="184" t="s">
        <v>31</v>
      </c>
      <c r="I342" s="225">
        <v>12941940</v>
      </c>
      <c r="J342" s="199">
        <v>0</v>
      </c>
      <c r="K342" s="199">
        <v>0</v>
      </c>
      <c r="L342" s="199">
        <v>0</v>
      </c>
      <c r="M342">
        <v>1010072597</v>
      </c>
      <c r="N342" s="192" t="s">
        <v>1889</v>
      </c>
      <c r="O342" t="s">
        <v>1890</v>
      </c>
      <c r="P342" s="188">
        <v>44573</v>
      </c>
      <c r="Q342" s="189">
        <v>44573</v>
      </c>
      <c r="R342" s="188">
        <v>44773</v>
      </c>
      <c r="S342" s="199">
        <f t="shared" si="16"/>
        <v>8082698</v>
      </c>
      <c r="T342" s="225">
        <v>4859242</v>
      </c>
      <c r="U342" s="184">
        <v>12545871</v>
      </c>
      <c r="V342" s="192" t="s">
        <v>866</v>
      </c>
      <c r="W342"/>
      <c r="X342"/>
      <c r="Y342" s="1"/>
    </row>
    <row r="343" spans="1:25">
      <c r="A343" s="182">
        <v>891780111</v>
      </c>
      <c r="B343" s="183" t="s">
        <v>25</v>
      </c>
      <c r="C343" s="184" t="s">
        <v>847</v>
      </c>
      <c r="D343" s="183" t="s">
        <v>27</v>
      </c>
      <c r="E343" s="185" t="s">
        <v>1891</v>
      </c>
      <c r="F343" s="183" t="s">
        <v>29</v>
      </c>
      <c r="G343" s="184" t="s">
        <v>849</v>
      </c>
      <c r="H343" s="184" t="s">
        <v>31</v>
      </c>
      <c r="I343" s="225">
        <v>11338230</v>
      </c>
      <c r="J343" s="199">
        <v>0</v>
      </c>
      <c r="K343" s="199">
        <v>0</v>
      </c>
      <c r="L343" s="199">
        <v>0</v>
      </c>
      <c r="M343">
        <v>1038098100</v>
      </c>
      <c r="N343" s="192" t="s">
        <v>1892</v>
      </c>
      <c r="O343" t="s">
        <v>1893</v>
      </c>
      <c r="P343" s="188">
        <v>44573</v>
      </c>
      <c r="Q343" s="189">
        <v>44573</v>
      </c>
      <c r="R343" s="188">
        <v>44773</v>
      </c>
      <c r="S343" s="199">
        <f t="shared" si="16"/>
        <v>6478988</v>
      </c>
      <c r="T343" s="225">
        <v>4859242</v>
      </c>
      <c r="U343" s="184">
        <v>12545871</v>
      </c>
      <c r="V343" s="192" t="s">
        <v>866</v>
      </c>
      <c r="W343"/>
      <c r="X343"/>
      <c r="Y343" s="1"/>
    </row>
    <row r="344" spans="1:25">
      <c r="A344" s="182">
        <v>891780111</v>
      </c>
      <c r="B344" s="183" t="s">
        <v>25</v>
      </c>
      <c r="C344" s="184" t="s">
        <v>847</v>
      </c>
      <c r="D344" s="183" t="s">
        <v>27</v>
      </c>
      <c r="E344" s="185" t="s">
        <v>1894</v>
      </c>
      <c r="F344" s="183" t="s">
        <v>29</v>
      </c>
      <c r="G344" s="184" t="s">
        <v>849</v>
      </c>
      <c r="H344" s="184" t="s">
        <v>31</v>
      </c>
      <c r="I344" s="225">
        <v>14287903</v>
      </c>
      <c r="J344" s="199">
        <v>0</v>
      </c>
      <c r="K344" s="199">
        <v>0</v>
      </c>
      <c r="L344" s="199">
        <v>0</v>
      </c>
      <c r="M344">
        <v>1038434216</v>
      </c>
      <c r="N344" s="192" t="s">
        <v>1895</v>
      </c>
      <c r="O344" t="s">
        <v>1896</v>
      </c>
      <c r="P344" s="188">
        <v>44573</v>
      </c>
      <c r="Q344" s="189">
        <v>44573</v>
      </c>
      <c r="R344" s="188">
        <v>44773</v>
      </c>
      <c r="S344" s="199">
        <f t="shared" si="16"/>
        <v>8923300</v>
      </c>
      <c r="T344" s="225">
        <v>5364603</v>
      </c>
      <c r="U344" s="184">
        <v>12545871</v>
      </c>
      <c r="V344" s="192" t="s">
        <v>866</v>
      </c>
      <c r="W344"/>
      <c r="X344"/>
      <c r="Y344" s="1"/>
    </row>
    <row r="345" spans="1:25">
      <c r="A345" s="182">
        <v>891780111</v>
      </c>
      <c r="B345" s="183" t="s">
        <v>25</v>
      </c>
      <c r="C345" s="184" t="s">
        <v>847</v>
      </c>
      <c r="D345" s="183" t="s">
        <v>27</v>
      </c>
      <c r="E345" s="185" t="s">
        <v>1897</v>
      </c>
      <c r="F345" s="183" t="s">
        <v>29</v>
      </c>
      <c r="G345" s="184" t="s">
        <v>849</v>
      </c>
      <c r="H345" s="184" t="s">
        <v>31</v>
      </c>
      <c r="I345" s="225">
        <v>12941940</v>
      </c>
      <c r="J345" s="199">
        <v>0</v>
      </c>
      <c r="K345" s="199">
        <v>0</v>
      </c>
      <c r="L345" s="199">
        <v>0</v>
      </c>
      <c r="M345">
        <v>1046404244</v>
      </c>
      <c r="N345" s="192" t="s">
        <v>1898</v>
      </c>
      <c r="O345" t="s">
        <v>1899</v>
      </c>
      <c r="P345" s="188">
        <v>44573</v>
      </c>
      <c r="Q345" s="189">
        <v>44573</v>
      </c>
      <c r="R345" s="188">
        <v>44773</v>
      </c>
      <c r="S345" s="199">
        <f t="shared" si="16"/>
        <v>8082698</v>
      </c>
      <c r="T345" s="225">
        <v>4859242</v>
      </c>
      <c r="U345" s="184">
        <v>12545871</v>
      </c>
      <c r="V345" s="192" t="s">
        <v>866</v>
      </c>
      <c r="W345"/>
      <c r="X345"/>
      <c r="Y345" s="1"/>
    </row>
    <row r="346" spans="1:25">
      <c r="A346" s="182">
        <v>891780111</v>
      </c>
      <c r="B346" s="183" t="s">
        <v>25</v>
      </c>
      <c r="C346" s="184" t="s">
        <v>847</v>
      </c>
      <c r="D346" s="183" t="s">
        <v>27</v>
      </c>
      <c r="E346" s="185" t="s">
        <v>1900</v>
      </c>
      <c r="F346" s="183" t="s">
        <v>29</v>
      </c>
      <c r="G346" s="184" t="s">
        <v>849</v>
      </c>
      <c r="H346" s="184" t="s">
        <v>31</v>
      </c>
      <c r="I346" s="225">
        <v>13166459</v>
      </c>
      <c r="J346" s="199">
        <v>0</v>
      </c>
      <c r="K346" s="199">
        <v>0</v>
      </c>
      <c r="L346" s="199">
        <v>0</v>
      </c>
      <c r="M346">
        <v>1050066045</v>
      </c>
      <c r="N346" s="192" t="s">
        <v>1901</v>
      </c>
      <c r="O346" t="s">
        <v>1902</v>
      </c>
      <c r="P346" s="188">
        <v>44573</v>
      </c>
      <c r="Q346" s="189">
        <v>44573</v>
      </c>
      <c r="R346" s="188">
        <v>44773</v>
      </c>
      <c r="S346" s="199">
        <f t="shared" si="16"/>
        <v>8210994</v>
      </c>
      <c r="T346" s="225">
        <v>4955465</v>
      </c>
      <c r="U346" s="184">
        <v>12545871</v>
      </c>
      <c r="V346" s="192" t="s">
        <v>866</v>
      </c>
      <c r="W346"/>
      <c r="X346"/>
      <c r="Y346" s="1"/>
    </row>
    <row r="347" spans="1:25">
      <c r="A347" s="182">
        <v>891780111</v>
      </c>
      <c r="B347" s="183" t="s">
        <v>25</v>
      </c>
      <c r="C347" s="184" t="s">
        <v>847</v>
      </c>
      <c r="D347" s="183" t="s">
        <v>27</v>
      </c>
      <c r="E347" s="185" t="s">
        <v>1903</v>
      </c>
      <c r="F347" s="183" t="s">
        <v>29</v>
      </c>
      <c r="G347" s="184" t="s">
        <v>849</v>
      </c>
      <c r="H347" s="184" t="s">
        <v>31</v>
      </c>
      <c r="I347" s="225">
        <v>12941940</v>
      </c>
      <c r="J347" s="199">
        <v>0</v>
      </c>
      <c r="K347" s="199">
        <v>0</v>
      </c>
      <c r="L347" s="199">
        <v>0</v>
      </c>
      <c r="M347">
        <v>1050428747</v>
      </c>
      <c r="N347" s="192" t="s">
        <v>1904</v>
      </c>
      <c r="O347" t="s">
        <v>1905</v>
      </c>
      <c r="P347" s="188">
        <v>44573</v>
      </c>
      <c r="Q347" s="189">
        <v>44573</v>
      </c>
      <c r="R347" s="188">
        <v>44773</v>
      </c>
      <c r="S347" s="199">
        <f t="shared" si="16"/>
        <v>8082698</v>
      </c>
      <c r="T347" s="225">
        <v>4859242</v>
      </c>
      <c r="U347" s="184">
        <v>12545871</v>
      </c>
      <c r="V347" s="192" t="s">
        <v>866</v>
      </c>
      <c r="W347"/>
      <c r="X347"/>
      <c r="Y347" s="1"/>
    </row>
    <row r="348" spans="1:25">
      <c r="A348" s="182">
        <v>891780111</v>
      </c>
      <c r="B348" s="183" t="s">
        <v>25</v>
      </c>
      <c r="C348" s="184" t="s">
        <v>847</v>
      </c>
      <c r="D348" s="183" t="s">
        <v>27</v>
      </c>
      <c r="E348" s="185" t="s">
        <v>1906</v>
      </c>
      <c r="F348" s="183" t="s">
        <v>29</v>
      </c>
      <c r="G348" s="184" t="s">
        <v>849</v>
      </c>
      <c r="H348" s="184" t="s">
        <v>31</v>
      </c>
      <c r="I348" s="225">
        <v>12941940</v>
      </c>
      <c r="J348" s="199">
        <v>0</v>
      </c>
      <c r="K348" s="199">
        <v>0</v>
      </c>
      <c r="L348" s="199">
        <v>0</v>
      </c>
      <c r="M348">
        <v>1050429131</v>
      </c>
      <c r="N348" s="192" t="s">
        <v>1907</v>
      </c>
      <c r="O348" t="s">
        <v>1908</v>
      </c>
      <c r="P348" s="188">
        <v>44573</v>
      </c>
      <c r="Q348" s="189">
        <v>44573</v>
      </c>
      <c r="R348" s="188">
        <v>44773</v>
      </c>
      <c r="S348" s="199">
        <f t="shared" si="16"/>
        <v>8082698</v>
      </c>
      <c r="T348" s="225">
        <v>4859242</v>
      </c>
      <c r="U348" s="184">
        <v>12545871</v>
      </c>
      <c r="V348" s="192" t="s">
        <v>866</v>
      </c>
      <c r="W348"/>
      <c r="X348"/>
      <c r="Y348" s="1"/>
    </row>
    <row r="349" spans="1:25">
      <c r="A349" s="182">
        <v>891780111</v>
      </c>
      <c r="B349" s="183" t="s">
        <v>25</v>
      </c>
      <c r="C349" s="184" t="s">
        <v>847</v>
      </c>
      <c r="D349" s="183" t="s">
        <v>27</v>
      </c>
      <c r="E349" s="185" t="s">
        <v>1909</v>
      </c>
      <c r="F349" s="183" t="s">
        <v>29</v>
      </c>
      <c r="G349" s="184" t="s">
        <v>849</v>
      </c>
      <c r="H349" s="184" t="s">
        <v>31</v>
      </c>
      <c r="I349" s="225">
        <v>12941940</v>
      </c>
      <c r="J349" s="199">
        <v>0</v>
      </c>
      <c r="K349" s="199">
        <v>0</v>
      </c>
      <c r="L349" s="199">
        <v>0</v>
      </c>
      <c r="M349">
        <v>1066512086</v>
      </c>
      <c r="N349" s="192" t="s">
        <v>1910</v>
      </c>
      <c r="O349" t="s">
        <v>1911</v>
      </c>
      <c r="P349" s="188">
        <v>44573</v>
      </c>
      <c r="Q349" s="189">
        <v>44573</v>
      </c>
      <c r="R349" s="188">
        <v>44773</v>
      </c>
      <c r="S349" s="199">
        <f t="shared" si="16"/>
        <v>8082698</v>
      </c>
      <c r="T349" s="225">
        <v>4859242</v>
      </c>
      <c r="U349" s="184">
        <v>12545871</v>
      </c>
      <c r="V349" s="192" t="s">
        <v>866</v>
      </c>
      <c r="W349"/>
      <c r="X349"/>
      <c r="Y349" s="1"/>
    </row>
    <row r="350" spans="1:25">
      <c r="A350" s="182">
        <v>891780111</v>
      </c>
      <c r="B350" s="183" t="s">
        <v>25</v>
      </c>
      <c r="C350" s="184" t="s">
        <v>847</v>
      </c>
      <c r="D350" s="183" t="s">
        <v>27</v>
      </c>
      <c r="E350" s="185" t="s">
        <v>1912</v>
      </c>
      <c r="F350" s="183" t="s">
        <v>29</v>
      </c>
      <c r="G350" s="184" t="s">
        <v>849</v>
      </c>
      <c r="H350" s="184" t="s">
        <v>31</v>
      </c>
      <c r="I350" s="225">
        <v>12941940</v>
      </c>
      <c r="J350" s="199">
        <v>0</v>
      </c>
      <c r="K350" s="199">
        <v>0</v>
      </c>
      <c r="L350" s="199">
        <v>0</v>
      </c>
      <c r="M350">
        <v>1066520086</v>
      </c>
      <c r="N350" s="192" t="s">
        <v>1913</v>
      </c>
      <c r="O350" t="s">
        <v>1914</v>
      </c>
      <c r="P350" s="188">
        <v>44573</v>
      </c>
      <c r="Q350" s="189">
        <v>44573</v>
      </c>
      <c r="R350" s="188">
        <v>44773</v>
      </c>
      <c r="S350" s="199">
        <f t="shared" si="16"/>
        <v>8082698</v>
      </c>
      <c r="T350" s="225">
        <v>4859242</v>
      </c>
      <c r="U350" s="184">
        <v>12545871</v>
      </c>
      <c r="V350" s="192" t="s">
        <v>866</v>
      </c>
      <c r="W350"/>
      <c r="X350"/>
      <c r="Y350" s="1"/>
    </row>
    <row r="351" spans="1:25">
      <c r="A351" s="182">
        <v>891780111</v>
      </c>
      <c r="B351" s="183" t="s">
        <v>25</v>
      </c>
      <c r="C351" s="184" t="s">
        <v>847</v>
      </c>
      <c r="D351" s="183" t="s">
        <v>27</v>
      </c>
      <c r="E351" s="185" t="s">
        <v>1915</v>
      </c>
      <c r="F351" s="183" t="s">
        <v>29</v>
      </c>
      <c r="G351" s="184" t="s">
        <v>849</v>
      </c>
      <c r="H351" s="184" t="s">
        <v>31</v>
      </c>
      <c r="I351" s="225">
        <v>14163968</v>
      </c>
      <c r="J351" s="199">
        <v>0</v>
      </c>
      <c r="K351" s="199">
        <v>0</v>
      </c>
      <c r="L351" s="199">
        <v>0</v>
      </c>
      <c r="M351">
        <v>1066522398</v>
      </c>
      <c r="N351" s="192" t="s">
        <v>1916</v>
      </c>
      <c r="O351" t="s">
        <v>1917</v>
      </c>
      <c r="P351" s="188">
        <v>44573</v>
      </c>
      <c r="Q351" s="189">
        <v>44573</v>
      </c>
      <c r="R351" s="188">
        <v>44773</v>
      </c>
      <c r="S351" s="199">
        <f t="shared" si="16"/>
        <v>8852480</v>
      </c>
      <c r="T351" s="225">
        <v>5311488</v>
      </c>
      <c r="U351" s="184">
        <v>12545871</v>
      </c>
      <c r="V351" s="192" t="s">
        <v>866</v>
      </c>
      <c r="W351"/>
      <c r="X351"/>
      <c r="Y351" s="1"/>
    </row>
    <row r="352" spans="1:25">
      <c r="A352" s="182">
        <v>891780111</v>
      </c>
      <c r="B352" s="183" t="s">
        <v>25</v>
      </c>
      <c r="C352" s="184" t="s">
        <v>847</v>
      </c>
      <c r="D352" s="183" t="s">
        <v>27</v>
      </c>
      <c r="E352" s="185" t="s">
        <v>1918</v>
      </c>
      <c r="F352" s="183" t="s">
        <v>29</v>
      </c>
      <c r="G352" s="184" t="s">
        <v>849</v>
      </c>
      <c r="H352" s="184" t="s">
        <v>31</v>
      </c>
      <c r="I352" s="225">
        <v>11338230</v>
      </c>
      <c r="J352" s="199">
        <v>0</v>
      </c>
      <c r="K352" s="199">
        <v>0</v>
      </c>
      <c r="L352" s="199">
        <v>0</v>
      </c>
      <c r="M352">
        <v>1066527163</v>
      </c>
      <c r="N352" s="192" t="s">
        <v>1919</v>
      </c>
      <c r="O352" t="s">
        <v>1920</v>
      </c>
      <c r="P352" s="188">
        <v>44573</v>
      </c>
      <c r="Q352" s="189">
        <v>44573</v>
      </c>
      <c r="R352" s="188">
        <v>44773</v>
      </c>
      <c r="S352" s="199">
        <f t="shared" si="16"/>
        <v>6478988</v>
      </c>
      <c r="T352" s="225">
        <v>4859242</v>
      </c>
      <c r="U352" s="184">
        <v>12545871</v>
      </c>
      <c r="V352" s="192" t="s">
        <v>866</v>
      </c>
      <c r="W352"/>
      <c r="X352"/>
      <c r="Y352" s="1"/>
    </row>
    <row r="353" spans="1:25">
      <c r="A353" s="182">
        <v>891780111</v>
      </c>
      <c r="B353" s="183" t="s">
        <v>25</v>
      </c>
      <c r="C353" s="184" t="s">
        <v>847</v>
      </c>
      <c r="D353" s="183" t="s">
        <v>27</v>
      </c>
      <c r="E353" s="185" t="s">
        <v>1921</v>
      </c>
      <c r="F353" s="183" t="s">
        <v>29</v>
      </c>
      <c r="G353" s="184" t="s">
        <v>849</v>
      </c>
      <c r="H353" s="184" t="s">
        <v>31</v>
      </c>
      <c r="I353" s="225">
        <v>14163968</v>
      </c>
      <c r="J353" s="199">
        <v>0</v>
      </c>
      <c r="K353" s="199">
        <v>0</v>
      </c>
      <c r="L353" s="199">
        <v>0</v>
      </c>
      <c r="M353">
        <v>1067844949</v>
      </c>
      <c r="N353" s="192" t="s">
        <v>1922</v>
      </c>
      <c r="O353" t="s">
        <v>1923</v>
      </c>
      <c r="P353" s="188">
        <v>44573</v>
      </c>
      <c r="Q353" s="189">
        <v>44573</v>
      </c>
      <c r="R353" s="188">
        <v>44773</v>
      </c>
      <c r="S353" s="199">
        <f t="shared" si="16"/>
        <v>8852480</v>
      </c>
      <c r="T353" s="225">
        <v>5311488</v>
      </c>
      <c r="U353" s="184">
        <v>12545871</v>
      </c>
      <c r="V353" s="192" t="s">
        <v>866</v>
      </c>
      <c r="W353"/>
      <c r="X353"/>
      <c r="Y353" s="1"/>
    </row>
    <row r="354" spans="1:25">
      <c r="A354" s="182">
        <v>891780111</v>
      </c>
      <c r="B354" s="183" t="s">
        <v>25</v>
      </c>
      <c r="C354" s="184" t="s">
        <v>847</v>
      </c>
      <c r="D354" s="183" t="s">
        <v>27</v>
      </c>
      <c r="E354" s="185" t="s">
        <v>1924</v>
      </c>
      <c r="F354" s="183" t="s">
        <v>29</v>
      </c>
      <c r="G354" s="184" t="s">
        <v>849</v>
      </c>
      <c r="H354" s="184" t="s">
        <v>31</v>
      </c>
      <c r="I354" s="225">
        <v>14163968</v>
      </c>
      <c r="J354" s="199">
        <v>0</v>
      </c>
      <c r="K354" s="199">
        <v>0</v>
      </c>
      <c r="L354" s="199">
        <v>0</v>
      </c>
      <c r="M354">
        <v>1069481219</v>
      </c>
      <c r="N354" s="192" t="s">
        <v>1925</v>
      </c>
      <c r="O354" t="s">
        <v>1926</v>
      </c>
      <c r="P354" s="188">
        <v>44573</v>
      </c>
      <c r="Q354" s="189">
        <v>44573</v>
      </c>
      <c r="R354" s="188">
        <v>44773</v>
      </c>
      <c r="S354" s="199">
        <f t="shared" si="16"/>
        <v>8852480</v>
      </c>
      <c r="T354" s="225">
        <v>5311488</v>
      </c>
      <c r="U354" s="184">
        <v>12545871</v>
      </c>
      <c r="V354" s="192" t="s">
        <v>866</v>
      </c>
      <c r="W354"/>
      <c r="X354"/>
      <c r="Y354" s="1"/>
    </row>
    <row r="355" spans="1:25">
      <c r="A355" s="182">
        <v>891780111</v>
      </c>
      <c r="B355" s="183" t="s">
        <v>25</v>
      </c>
      <c r="C355" s="184" t="s">
        <v>847</v>
      </c>
      <c r="D355" s="183" t="s">
        <v>27</v>
      </c>
      <c r="E355" s="185" t="s">
        <v>1927</v>
      </c>
      <c r="F355" s="183" t="s">
        <v>29</v>
      </c>
      <c r="G355" s="184" t="s">
        <v>849</v>
      </c>
      <c r="H355" s="184" t="s">
        <v>31</v>
      </c>
      <c r="I355" s="225">
        <v>12941940</v>
      </c>
      <c r="J355" s="199">
        <v>0</v>
      </c>
      <c r="K355" s="199">
        <v>0</v>
      </c>
      <c r="L355" s="199">
        <v>0</v>
      </c>
      <c r="M355">
        <v>1082414858</v>
      </c>
      <c r="N355" s="192" t="s">
        <v>1928</v>
      </c>
      <c r="O355" t="s">
        <v>1929</v>
      </c>
      <c r="P355" s="188">
        <v>44573</v>
      </c>
      <c r="Q355" s="189">
        <v>44573</v>
      </c>
      <c r="R355" s="188">
        <v>44773</v>
      </c>
      <c r="S355" s="199">
        <f t="shared" si="16"/>
        <v>8082698</v>
      </c>
      <c r="T355" s="225">
        <v>4859242</v>
      </c>
      <c r="U355" s="184">
        <v>12545871</v>
      </c>
      <c r="V355" s="192" t="s">
        <v>866</v>
      </c>
      <c r="W355"/>
      <c r="X355"/>
      <c r="Y355" s="1"/>
    </row>
    <row r="356" spans="1:25">
      <c r="A356" s="182">
        <v>891780111</v>
      </c>
      <c r="B356" s="183" t="s">
        <v>25</v>
      </c>
      <c r="C356" s="184" t="s">
        <v>847</v>
      </c>
      <c r="D356" s="183" t="s">
        <v>27</v>
      </c>
      <c r="E356" s="185" t="s">
        <v>1930</v>
      </c>
      <c r="F356" s="183" t="s">
        <v>29</v>
      </c>
      <c r="G356" s="184" t="s">
        <v>849</v>
      </c>
      <c r="H356" s="184" t="s">
        <v>31</v>
      </c>
      <c r="I356" s="225">
        <v>12941940</v>
      </c>
      <c r="J356" s="199">
        <v>0</v>
      </c>
      <c r="K356" s="199">
        <v>0</v>
      </c>
      <c r="L356" s="199">
        <v>0</v>
      </c>
      <c r="M356">
        <v>1102232242</v>
      </c>
      <c r="N356" s="192" t="s">
        <v>1931</v>
      </c>
      <c r="O356" t="s">
        <v>1932</v>
      </c>
      <c r="P356" s="188">
        <v>44573</v>
      </c>
      <c r="Q356" s="189">
        <v>44573</v>
      </c>
      <c r="R356" s="188">
        <v>44773</v>
      </c>
      <c r="S356" s="199">
        <f t="shared" si="16"/>
        <v>8082698</v>
      </c>
      <c r="T356" s="225">
        <v>4859242</v>
      </c>
      <c r="U356" s="184">
        <v>12545871</v>
      </c>
      <c r="V356" s="192" t="s">
        <v>866</v>
      </c>
      <c r="W356"/>
      <c r="X356"/>
      <c r="Y356" s="1"/>
    </row>
    <row r="357" spans="1:25">
      <c r="A357" s="182">
        <v>891780111</v>
      </c>
      <c r="B357" s="183" t="s">
        <v>25</v>
      </c>
      <c r="C357" s="184" t="s">
        <v>847</v>
      </c>
      <c r="D357" s="183" t="s">
        <v>27</v>
      </c>
      <c r="E357" s="185" t="s">
        <v>1933</v>
      </c>
      <c r="F357" s="183" t="s">
        <v>29</v>
      </c>
      <c r="G357" s="184" t="s">
        <v>849</v>
      </c>
      <c r="H357" s="184" t="s">
        <v>31</v>
      </c>
      <c r="I357" s="225">
        <v>14287903</v>
      </c>
      <c r="J357" s="199">
        <v>0</v>
      </c>
      <c r="K357" s="199">
        <v>0</v>
      </c>
      <c r="L357" s="199">
        <v>0</v>
      </c>
      <c r="M357">
        <v>1104130224</v>
      </c>
      <c r="N357" s="192" t="s">
        <v>1934</v>
      </c>
      <c r="O357" t="s">
        <v>1935</v>
      </c>
      <c r="P357" s="188">
        <v>44573</v>
      </c>
      <c r="Q357" s="189">
        <v>44573</v>
      </c>
      <c r="R357" s="188">
        <v>44773</v>
      </c>
      <c r="S357" s="199">
        <f t="shared" si="16"/>
        <v>8923300</v>
      </c>
      <c r="T357" s="225">
        <v>5364603</v>
      </c>
      <c r="U357" s="184">
        <v>12545871</v>
      </c>
      <c r="V357" s="192" t="s">
        <v>866</v>
      </c>
      <c r="W357"/>
      <c r="X357"/>
      <c r="Y357" s="1"/>
    </row>
    <row r="358" spans="1:25">
      <c r="A358" s="182">
        <v>891780111</v>
      </c>
      <c r="B358" s="183" t="s">
        <v>25</v>
      </c>
      <c r="C358" s="184" t="s">
        <v>847</v>
      </c>
      <c r="D358" s="183" t="s">
        <v>27</v>
      </c>
      <c r="E358" s="185" t="s">
        <v>1936</v>
      </c>
      <c r="F358" s="183" t="s">
        <v>29</v>
      </c>
      <c r="G358" s="184" t="s">
        <v>849</v>
      </c>
      <c r="H358" s="184" t="s">
        <v>31</v>
      </c>
      <c r="I358" s="225">
        <v>14287903</v>
      </c>
      <c r="J358" s="199">
        <v>0</v>
      </c>
      <c r="K358" s="199">
        <v>0</v>
      </c>
      <c r="L358" s="199">
        <v>0</v>
      </c>
      <c r="M358">
        <v>1104417336</v>
      </c>
      <c r="N358" s="192" t="s">
        <v>1937</v>
      </c>
      <c r="O358" t="s">
        <v>1938</v>
      </c>
      <c r="P358" s="188">
        <v>44573</v>
      </c>
      <c r="Q358" s="189">
        <v>44573</v>
      </c>
      <c r="R358" s="188">
        <v>44773</v>
      </c>
      <c r="S358" s="199">
        <f t="shared" si="16"/>
        <v>8923300</v>
      </c>
      <c r="T358" s="225">
        <v>5364603</v>
      </c>
      <c r="U358" s="184">
        <v>12545871</v>
      </c>
      <c r="V358" s="192" t="s">
        <v>866</v>
      </c>
      <c r="W358"/>
      <c r="X358"/>
      <c r="Y358" s="1"/>
    </row>
    <row r="359" spans="1:25">
      <c r="A359" s="182">
        <v>891780111</v>
      </c>
      <c r="B359" s="183" t="s">
        <v>25</v>
      </c>
      <c r="C359" s="184" t="s">
        <v>847</v>
      </c>
      <c r="D359" s="183" t="s">
        <v>27</v>
      </c>
      <c r="E359" s="185" t="s">
        <v>1939</v>
      </c>
      <c r="F359" s="183" t="s">
        <v>29</v>
      </c>
      <c r="G359" s="184" t="s">
        <v>849</v>
      </c>
      <c r="H359" s="184" t="s">
        <v>31</v>
      </c>
      <c r="I359" s="225">
        <v>13166459</v>
      </c>
      <c r="J359" s="199">
        <v>0</v>
      </c>
      <c r="K359" s="199">
        <v>0</v>
      </c>
      <c r="L359" s="199">
        <v>0</v>
      </c>
      <c r="M359">
        <v>1129184612</v>
      </c>
      <c r="N359" s="192" t="s">
        <v>1940</v>
      </c>
      <c r="O359" t="s">
        <v>1941</v>
      </c>
      <c r="P359" s="188">
        <v>44573</v>
      </c>
      <c r="Q359" s="189">
        <v>44573</v>
      </c>
      <c r="R359" s="188">
        <v>44773</v>
      </c>
      <c r="S359" s="199">
        <f t="shared" si="16"/>
        <v>8210994</v>
      </c>
      <c r="T359" s="225">
        <v>4955465</v>
      </c>
      <c r="U359" s="184">
        <v>12545871</v>
      </c>
      <c r="V359" s="192" t="s">
        <v>866</v>
      </c>
      <c r="W359"/>
      <c r="X359"/>
      <c r="Y359" s="1"/>
    </row>
    <row r="360" spans="1:25">
      <c r="A360" s="182">
        <v>891780111</v>
      </c>
      <c r="B360" s="183" t="s">
        <v>25</v>
      </c>
      <c r="C360" s="184" t="s">
        <v>847</v>
      </c>
      <c r="D360" s="183" t="s">
        <v>27</v>
      </c>
      <c r="E360" s="185" t="s">
        <v>1942</v>
      </c>
      <c r="F360" s="183" t="s">
        <v>29</v>
      </c>
      <c r="G360" s="184" t="s">
        <v>849</v>
      </c>
      <c r="H360" s="184" t="s">
        <v>31</v>
      </c>
      <c r="I360" s="225">
        <v>12941940</v>
      </c>
      <c r="J360" s="199">
        <v>0</v>
      </c>
      <c r="K360" s="199">
        <v>0</v>
      </c>
      <c r="L360" s="199">
        <v>0</v>
      </c>
      <c r="M360">
        <v>1192912511</v>
      </c>
      <c r="N360" s="192" t="s">
        <v>1943</v>
      </c>
      <c r="O360" t="s">
        <v>1944</v>
      </c>
      <c r="P360" s="188">
        <v>44573</v>
      </c>
      <c r="Q360" s="189">
        <v>44573</v>
      </c>
      <c r="R360" s="188">
        <v>44773</v>
      </c>
      <c r="S360" s="199">
        <f t="shared" si="16"/>
        <v>8082698</v>
      </c>
      <c r="T360" s="225">
        <v>4859242</v>
      </c>
      <c r="U360" s="184">
        <v>12545871</v>
      </c>
      <c r="V360" s="192" t="s">
        <v>866</v>
      </c>
      <c r="W360"/>
      <c r="X360"/>
      <c r="Y360" s="1"/>
    </row>
    <row r="361" spans="1:25">
      <c r="A361" s="182">
        <v>891780111</v>
      </c>
      <c r="B361" s="183" t="s">
        <v>25</v>
      </c>
      <c r="C361" s="184" t="s">
        <v>847</v>
      </c>
      <c r="D361" s="183" t="s">
        <v>27</v>
      </c>
      <c r="E361" s="185" t="s">
        <v>1945</v>
      </c>
      <c r="F361" s="183" t="s">
        <v>29</v>
      </c>
      <c r="G361" s="184" t="s">
        <v>849</v>
      </c>
      <c r="H361" s="184" t="s">
        <v>31</v>
      </c>
      <c r="I361" s="225">
        <v>12941940</v>
      </c>
      <c r="J361" s="199">
        <v>0</v>
      </c>
      <c r="K361" s="199">
        <v>0</v>
      </c>
      <c r="L361" s="199">
        <v>0</v>
      </c>
      <c r="M361">
        <v>19790264</v>
      </c>
      <c r="N361" s="192" t="s">
        <v>1946</v>
      </c>
      <c r="O361" t="s">
        <v>1947</v>
      </c>
      <c r="P361" s="188">
        <v>44573</v>
      </c>
      <c r="Q361" s="189">
        <v>44573</v>
      </c>
      <c r="R361" s="188">
        <v>44773</v>
      </c>
      <c r="S361" s="199">
        <f t="shared" si="16"/>
        <v>8082698</v>
      </c>
      <c r="T361" s="225">
        <v>4859242</v>
      </c>
      <c r="U361" s="184">
        <v>12545871</v>
      </c>
      <c r="V361" s="192" t="s">
        <v>866</v>
      </c>
      <c r="W361"/>
      <c r="X361"/>
      <c r="Y361" s="1"/>
    </row>
    <row r="362" spans="1:25">
      <c r="A362" s="182">
        <v>891780111</v>
      </c>
      <c r="B362" s="183" t="s">
        <v>25</v>
      </c>
      <c r="C362" s="184" t="s">
        <v>847</v>
      </c>
      <c r="D362" s="183" t="s">
        <v>27</v>
      </c>
      <c r="E362" s="185" t="s">
        <v>1948</v>
      </c>
      <c r="F362" s="183" t="s">
        <v>29</v>
      </c>
      <c r="G362" s="184" t="s">
        <v>849</v>
      </c>
      <c r="H362" s="184" t="s">
        <v>31</v>
      </c>
      <c r="I362" s="225">
        <v>14287903</v>
      </c>
      <c r="J362" s="199">
        <v>0</v>
      </c>
      <c r="K362" s="199">
        <v>0</v>
      </c>
      <c r="L362" s="199">
        <v>0</v>
      </c>
      <c r="M362">
        <v>36306323</v>
      </c>
      <c r="N362" s="192" t="s">
        <v>1949</v>
      </c>
      <c r="O362" t="s">
        <v>1950</v>
      </c>
      <c r="P362" s="188">
        <v>44573</v>
      </c>
      <c r="Q362" s="189">
        <v>44573</v>
      </c>
      <c r="R362" s="188">
        <v>44773</v>
      </c>
      <c r="S362" s="199">
        <f t="shared" si="16"/>
        <v>3558697</v>
      </c>
      <c r="T362" s="225">
        <v>10729206</v>
      </c>
      <c r="U362" s="184">
        <v>12545871</v>
      </c>
      <c r="V362" s="192" t="s">
        <v>866</v>
      </c>
      <c r="W362"/>
      <c r="X362"/>
      <c r="Y362" s="1"/>
    </row>
    <row r="363" spans="1:25">
      <c r="A363" s="182">
        <v>891780111</v>
      </c>
      <c r="B363" s="183" t="s">
        <v>25</v>
      </c>
      <c r="C363" s="184" t="s">
        <v>847</v>
      </c>
      <c r="D363" s="183" t="s">
        <v>27</v>
      </c>
      <c r="E363" s="185" t="s">
        <v>1951</v>
      </c>
      <c r="F363" s="183" t="s">
        <v>29</v>
      </c>
      <c r="G363" s="184" t="s">
        <v>849</v>
      </c>
      <c r="H363" s="184" t="s">
        <v>31</v>
      </c>
      <c r="I363" s="225">
        <v>11338230</v>
      </c>
      <c r="J363" s="199">
        <v>0</v>
      </c>
      <c r="K363" s="199">
        <v>0</v>
      </c>
      <c r="L363" s="199">
        <v>0</v>
      </c>
      <c r="M363">
        <v>43897859</v>
      </c>
      <c r="N363" s="192" t="s">
        <v>1952</v>
      </c>
      <c r="O363" t="s">
        <v>1953</v>
      </c>
      <c r="P363" s="188">
        <v>44573</v>
      </c>
      <c r="Q363" s="189">
        <v>44573</v>
      </c>
      <c r="R363" s="188">
        <v>44773</v>
      </c>
      <c r="S363" s="199">
        <f t="shared" si="16"/>
        <v>6478988</v>
      </c>
      <c r="T363" s="225">
        <v>4859242</v>
      </c>
      <c r="U363" s="184">
        <v>12545871</v>
      </c>
      <c r="V363" s="192" t="s">
        <v>866</v>
      </c>
      <c r="W363"/>
      <c r="X363"/>
      <c r="Y363" s="1"/>
    </row>
    <row r="364" spans="1:25">
      <c r="A364" s="182">
        <v>891780111</v>
      </c>
      <c r="B364" s="183" t="s">
        <v>25</v>
      </c>
      <c r="C364" s="184" t="s">
        <v>847</v>
      </c>
      <c r="D364" s="183" t="s">
        <v>27</v>
      </c>
      <c r="E364" s="185" t="s">
        <v>1954</v>
      </c>
      <c r="F364" s="183" t="s">
        <v>29</v>
      </c>
      <c r="G364" s="184" t="s">
        <v>849</v>
      </c>
      <c r="H364" s="184" t="s">
        <v>31</v>
      </c>
      <c r="I364" s="225">
        <v>13166459</v>
      </c>
      <c r="J364" s="199">
        <v>0</v>
      </c>
      <c r="K364" s="199">
        <v>0</v>
      </c>
      <c r="L364" s="199">
        <v>0</v>
      </c>
      <c r="M364">
        <v>50885658</v>
      </c>
      <c r="N364" s="192" t="s">
        <v>1955</v>
      </c>
      <c r="O364" t="s">
        <v>1956</v>
      </c>
      <c r="P364" s="188">
        <v>44573</v>
      </c>
      <c r="Q364" s="189">
        <v>44573</v>
      </c>
      <c r="R364" s="188">
        <v>44773</v>
      </c>
      <c r="S364" s="199">
        <f t="shared" si="16"/>
        <v>8210994</v>
      </c>
      <c r="T364" s="225">
        <v>4955465</v>
      </c>
      <c r="U364" s="184">
        <v>12545871</v>
      </c>
      <c r="V364" s="192" t="s">
        <v>866</v>
      </c>
      <c r="W364"/>
      <c r="X364"/>
      <c r="Y364" s="1"/>
    </row>
    <row r="365" spans="1:25">
      <c r="A365" s="182">
        <v>891780111</v>
      </c>
      <c r="B365" s="183" t="s">
        <v>25</v>
      </c>
      <c r="C365" s="184" t="s">
        <v>847</v>
      </c>
      <c r="D365" s="183" t="s">
        <v>27</v>
      </c>
      <c r="E365" s="185" t="s">
        <v>1957</v>
      </c>
      <c r="F365" s="183" t="s">
        <v>29</v>
      </c>
      <c r="G365" s="184" t="s">
        <v>849</v>
      </c>
      <c r="H365" s="184" t="s">
        <v>31</v>
      </c>
      <c r="I365" s="225">
        <v>12941940</v>
      </c>
      <c r="J365" s="199">
        <v>0</v>
      </c>
      <c r="K365" s="199">
        <v>0</v>
      </c>
      <c r="L365" s="199">
        <v>0</v>
      </c>
      <c r="M365">
        <v>73170639</v>
      </c>
      <c r="N365" s="192" t="s">
        <v>1958</v>
      </c>
      <c r="O365" t="s">
        <v>1959</v>
      </c>
      <c r="P365" s="188">
        <v>44573</v>
      </c>
      <c r="Q365" s="189">
        <v>44573</v>
      </c>
      <c r="R365" s="188">
        <v>44773</v>
      </c>
      <c r="S365" s="199">
        <f t="shared" si="16"/>
        <v>8082698</v>
      </c>
      <c r="T365" s="225">
        <v>4859242</v>
      </c>
      <c r="U365" s="184">
        <v>12545871</v>
      </c>
      <c r="V365" s="192" t="s">
        <v>866</v>
      </c>
      <c r="W365"/>
      <c r="X365"/>
      <c r="Y365" s="1"/>
    </row>
    <row r="366" spans="1:25">
      <c r="A366" s="182">
        <v>891780111</v>
      </c>
      <c r="B366" s="183" t="s">
        <v>25</v>
      </c>
      <c r="C366" s="184" t="s">
        <v>847</v>
      </c>
      <c r="D366" s="183" t="s">
        <v>27</v>
      </c>
      <c r="E366" s="185" t="s">
        <v>1960</v>
      </c>
      <c r="F366" s="183" t="s">
        <v>29</v>
      </c>
      <c r="G366" s="184" t="s">
        <v>849</v>
      </c>
      <c r="H366" s="184" t="s">
        <v>31</v>
      </c>
      <c r="I366" s="225">
        <v>14287903</v>
      </c>
      <c r="J366" s="199">
        <v>0</v>
      </c>
      <c r="K366" s="199">
        <v>0</v>
      </c>
      <c r="L366" s="199">
        <v>0</v>
      </c>
      <c r="M366">
        <v>7383468</v>
      </c>
      <c r="N366" s="192" t="s">
        <v>1961</v>
      </c>
      <c r="O366" t="s">
        <v>1962</v>
      </c>
      <c r="P366" s="188">
        <v>44573</v>
      </c>
      <c r="Q366" s="189">
        <v>44573</v>
      </c>
      <c r="R366" s="188">
        <v>44773</v>
      </c>
      <c r="S366" s="199">
        <f t="shared" si="16"/>
        <v>8923300</v>
      </c>
      <c r="T366" s="225">
        <v>5364603</v>
      </c>
      <c r="U366" s="184">
        <v>12545871</v>
      </c>
      <c r="V366" s="192" t="s">
        <v>866</v>
      </c>
      <c r="W366"/>
      <c r="X366"/>
      <c r="Y366" s="1"/>
    </row>
    <row r="367" spans="1:25">
      <c r="A367" s="182">
        <v>891780111</v>
      </c>
      <c r="B367" s="183" t="s">
        <v>25</v>
      </c>
      <c r="C367" s="184" t="s">
        <v>847</v>
      </c>
      <c r="D367" s="183" t="s">
        <v>27</v>
      </c>
      <c r="E367" s="185" t="s">
        <v>1963</v>
      </c>
      <c r="F367" s="183" t="s">
        <v>29</v>
      </c>
      <c r="G367" s="184" t="s">
        <v>849</v>
      </c>
      <c r="H367" s="184" t="s">
        <v>31</v>
      </c>
      <c r="I367" s="225">
        <v>14287903</v>
      </c>
      <c r="J367" s="199">
        <v>0</v>
      </c>
      <c r="K367" s="199">
        <v>0</v>
      </c>
      <c r="L367" s="199">
        <v>0</v>
      </c>
      <c r="M367">
        <v>78114767</v>
      </c>
      <c r="N367" s="192" t="s">
        <v>1964</v>
      </c>
      <c r="O367" t="s">
        <v>1965</v>
      </c>
      <c r="P367" s="188">
        <v>44573</v>
      </c>
      <c r="Q367" s="189">
        <v>44573</v>
      </c>
      <c r="R367" s="188">
        <v>44773</v>
      </c>
      <c r="S367" s="199">
        <f t="shared" si="16"/>
        <v>8923300</v>
      </c>
      <c r="T367" s="225">
        <v>5364603</v>
      </c>
      <c r="U367" s="184">
        <v>12545871</v>
      </c>
      <c r="V367" s="192" t="s">
        <v>866</v>
      </c>
      <c r="W367"/>
      <c r="X367"/>
      <c r="Y367" s="1"/>
    </row>
    <row r="368" spans="1:25">
      <c r="A368" s="182">
        <v>891780111</v>
      </c>
      <c r="B368" s="183" t="s">
        <v>25</v>
      </c>
      <c r="C368" s="184" t="s">
        <v>847</v>
      </c>
      <c r="D368" s="183" t="s">
        <v>27</v>
      </c>
      <c r="E368" s="185" t="s">
        <v>1966</v>
      </c>
      <c r="F368" s="183" t="s">
        <v>29</v>
      </c>
      <c r="G368" s="184" t="s">
        <v>849</v>
      </c>
      <c r="H368" s="184" t="s">
        <v>31</v>
      </c>
      <c r="I368" s="225">
        <v>14287903</v>
      </c>
      <c r="J368" s="199">
        <v>0</v>
      </c>
      <c r="K368" s="199">
        <v>0</v>
      </c>
      <c r="L368" s="199">
        <v>0</v>
      </c>
      <c r="M368">
        <v>78741875</v>
      </c>
      <c r="N368" s="192" t="s">
        <v>1967</v>
      </c>
      <c r="O368" t="s">
        <v>1968</v>
      </c>
      <c r="P368" s="188">
        <v>44573</v>
      </c>
      <c r="Q368" s="189">
        <v>44573</v>
      </c>
      <c r="R368" s="188">
        <v>44773</v>
      </c>
      <c r="S368" s="199">
        <f t="shared" si="16"/>
        <v>8923300</v>
      </c>
      <c r="T368" s="225">
        <v>5364603</v>
      </c>
      <c r="U368" s="184">
        <v>12545871</v>
      </c>
      <c r="V368" s="192" t="s">
        <v>866</v>
      </c>
      <c r="W368"/>
      <c r="X368"/>
      <c r="Y368" s="1"/>
    </row>
    <row r="369" spans="1:25">
      <c r="A369" s="182">
        <v>891780111</v>
      </c>
      <c r="B369" s="183" t="s">
        <v>25</v>
      </c>
      <c r="C369" s="184" t="s">
        <v>847</v>
      </c>
      <c r="D369" s="183" t="s">
        <v>27</v>
      </c>
      <c r="E369" s="185" t="s">
        <v>1969</v>
      </c>
      <c r="F369" s="183" t="s">
        <v>29</v>
      </c>
      <c r="G369" s="184" t="s">
        <v>849</v>
      </c>
      <c r="H369" s="184" t="s">
        <v>31</v>
      </c>
      <c r="I369" s="225">
        <v>14163968</v>
      </c>
      <c r="J369" s="199">
        <v>0</v>
      </c>
      <c r="K369" s="199">
        <v>0</v>
      </c>
      <c r="L369" s="199">
        <v>0</v>
      </c>
      <c r="M369">
        <v>9197754</v>
      </c>
      <c r="N369" s="192" t="s">
        <v>1970</v>
      </c>
      <c r="O369" t="s">
        <v>1971</v>
      </c>
      <c r="P369" s="188">
        <v>44573</v>
      </c>
      <c r="Q369" s="189">
        <v>44573</v>
      </c>
      <c r="R369" s="188">
        <v>44773</v>
      </c>
      <c r="S369" s="199">
        <f t="shared" si="16"/>
        <v>8852480</v>
      </c>
      <c r="T369" s="225">
        <v>5311488</v>
      </c>
      <c r="U369" s="184">
        <v>12545871</v>
      </c>
      <c r="V369" s="192" t="s">
        <v>866</v>
      </c>
      <c r="W369"/>
      <c r="X369"/>
      <c r="Y369" s="1"/>
    </row>
    <row r="370" spans="1:25">
      <c r="A370" s="182">
        <v>891780111</v>
      </c>
      <c r="B370" s="183" t="s">
        <v>25</v>
      </c>
      <c r="C370" s="184" t="s">
        <v>847</v>
      </c>
      <c r="D370" s="183" t="s">
        <v>27</v>
      </c>
      <c r="E370" s="185" t="s">
        <v>1972</v>
      </c>
      <c r="F370" s="183" t="s">
        <v>29</v>
      </c>
      <c r="G370" s="184" t="s">
        <v>849</v>
      </c>
      <c r="H370" s="184" t="s">
        <v>31</v>
      </c>
      <c r="I370" s="225">
        <v>13166459</v>
      </c>
      <c r="J370" s="199">
        <v>0</v>
      </c>
      <c r="K370" s="199">
        <v>0</v>
      </c>
      <c r="L370" s="199">
        <v>0</v>
      </c>
      <c r="M370">
        <v>92098350</v>
      </c>
      <c r="N370" s="192" t="s">
        <v>1973</v>
      </c>
      <c r="O370" t="s">
        <v>1974</v>
      </c>
      <c r="P370" s="188">
        <v>44573</v>
      </c>
      <c r="Q370" s="189">
        <v>44573</v>
      </c>
      <c r="R370" s="188">
        <v>44773</v>
      </c>
      <c r="S370" s="199">
        <f t="shared" si="16"/>
        <v>6559173</v>
      </c>
      <c r="T370" s="225">
        <v>6607286</v>
      </c>
      <c r="U370" s="184">
        <v>12545871</v>
      </c>
      <c r="V370" s="192" t="s">
        <v>866</v>
      </c>
      <c r="W370"/>
      <c r="X370"/>
      <c r="Y370" s="1"/>
    </row>
    <row r="371" spans="1:25">
      <c r="A371" s="182">
        <v>891780111</v>
      </c>
      <c r="B371" s="183" t="s">
        <v>25</v>
      </c>
      <c r="C371" s="184" t="s">
        <v>847</v>
      </c>
      <c r="D371" s="183" t="s">
        <v>27</v>
      </c>
      <c r="E371" s="185" t="s">
        <v>1975</v>
      </c>
      <c r="F371" s="183" t="s">
        <v>29</v>
      </c>
      <c r="G371" s="184" t="s">
        <v>849</v>
      </c>
      <c r="H371" s="184" t="s">
        <v>31</v>
      </c>
      <c r="I371" s="225">
        <v>21000000</v>
      </c>
      <c r="J371" s="199">
        <v>0</v>
      </c>
      <c r="K371" s="199">
        <v>0</v>
      </c>
      <c r="L371" s="199">
        <v>0</v>
      </c>
      <c r="M371" s="191" t="s">
        <v>1976</v>
      </c>
      <c r="N371" s="192" t="s">
        <v>1977</v>
      </c>
      <c r="O371" t="s">
        <v>1978</v>
      </c>
      <c r="P371" s="188">
        <v>44573</v>
      </c>
      <c r="Q371" s="189">
        <v>44573</v>
      </c>
      <c r="R371" s="188">
        <v>44729</v>
      </c>
      <c r="S371" s="199">
        <f t="shared" si="16"/>
        <v>10500000</v>
      </c>
      <c r="T371" s="225">
        <v>10500000</v>
      </c>
      <c r="U371">
        <v>85476075</v>
      </c>
      <c r="V371" t="s">
        <v>853</v>
      </c>
      <c r="W371"/>
      <c r="X371"/>
      <c r="Y371" s="1"/>
    </row>
    <row r="372" spans="1:25">
      <c r="A372" s="182">
        <v>891780111</v>
      </c>
      <c r="B372" s="183" t="s">
        <v>25</v>
      </c>
      <c r="C372" s="184" t="s">
        <v>847</v>
      </c>
      <c r="D372" s="183" t="s">
        <v>27</v>
      </c>
      <c r="E372" s="185" t="s">
        <v>1979</v>
      </c>
      <c r="F372" s="183" t="s">
        <v>29</v>
      </c>
      <c r="G372" s="184" t="s">
        <v>849</v>
      </c>
      <c r="H372" s="184" t="s">
        <v>31</v>
      </c>
      <c r="I372" s="225">
        <v>18600000</v>
      </c>
      <c r="J372" s="199">
        <v>0</v>
      </c>
      <c r="K372" s="199">
        <v>0</v>
      </c>
      <c r="L372" s="199">
        <v>0</v>
      </c>
      <c r="M372" s="191" t="s">
        <v>5501</v>
      </c>
      <c r="N372" s="192" t="s">
        <v>1980</v>
      </c>
      <c r="O372" t="s">
        <v>1981</v>
      </c>
      <c r="P372" s="188">
        <v>44573</v>
      </c>
      <c r="Q372" s="189">
        <v>44573</v>
      </c>
      <c r="R372" s="188">
        <v>44729</v>
      </c>
      <c r="S372" s="199">
        <f t="shared" si="16"/>
        <v>9300000</v>
      </c>
      <c r="T372" s="225">
        <v>9300000</v>
      </c>
      <c r="U372">
        <v>85476075</v>
      </c>
      <c r="V372" t="s">
        <v>853</v>
      </c>
      <c r="W372"/>
      <c r="X372"/>
      <c r="Y372" s="1"/>
    </row>
    <row r="373" spans="1:25">
      <c r="A373" s="182">
        <v>891780111</v>
      </c>
      <c r="B373" s="183" t="s">
        <v>25</v>
      </c>
      <c r="C373" s="184" t="s">
        <v>847</v>
      </c>
      <c r="D373" s="183" t="s">
        <v>27</v>
      </c>
      <c r="E373" s="185" t="s">
        <v>1982</v>
      </c>
      <c r="F373" s="183" t="s">
        <v>29</v>
      </c>
      <c r="G373" s="184" t="s">
        <v>849</v>
      </c>
      <c r="H373" s="184" t="s">
        <v>31</v>
      </c>
      <c r="I373" s="225">
        <v>30000000</v>
      </c>
      <c r="J373" s="199">
        <v>0</v>
      </c>
      <c r="K373" s="199">
        <v>0</v>
      </c>
      <c r="L373" s="199">
        <v>0</v>
      </c>
      <c r="M373" s="191" t="s">
        <v>5502</v>
      </c>
      <c r="N373" s="192" t="s">
        <v>1983</v>
      </c>
      <c r="O373" t="s">
        <v>1984</v>
      </c>
      <c r="P373" s="188">
        <v>44573</v>
      </c>
      <c r="Q373" s="189">
        <v>44573</v>
      </c>
      <c r="R373" s="188">
        <v>44729</v>
      </c>
      <c r="S373" s="199">
        <f t="shared" si="16"/>
        <v>15000000</v>
      </c>
      <c r="T373" s="225">
        <v>15000000</v>
      </c>
      <c r="U373">
        <v>85476075</v>
      </c>
      <c r="V373" t="s">
        <v>853</v>
      </c>
      <c r="W373"/>
      <c r="X373"/>
      <c r="Y373" s="1"/>
    </row>
    <row r="374" spans="1:25">
      <c r="A374" s="182">
        <v>891780111</v>
      </c>
      <c r="B374" s="183" t="s">
        <v>25</v>
      </c>
      <c r="C374" s="184" t="s">
        <v>847</v>
      </c>
      <c r="D374" s="183" t="s">
        <v>27</v>
      </c>
      <c r="E374" s="185" t="s">
        <v>1985</v>
      </c>
      <c r="F374" s="183" t="s">
        <v>29</v>
      </c>
      <c r="G374" s="184" t="s">
        <v>849</v>
      </c>
      <c r="H374" s="184" t="s">
        <v>31</v>
      </c>
      <c r="I374" s="225">
        <v>22500000</v>
      </c>
      <c r="J374" s="199">
        <v>0</v>
      </c>
      <c r="K374" s="199">
        <v>0</v>
      </c>
      <c r="L374" s="199">
        <v>0</v>
      </c>
      <c r="M374" s="191">
        <v>1082916317</v>
      </c>
      <c r="N374" s="192" t="s">
        <v>1986</v>
      </c>
      <c r="O374" t="s">
        <v>1987</v>
      </c>
      <c r="P374" s="188">
        <v>44574</v>
      </c>
      <c r="Q374" s="189">
        <v>44593</v>
      </c>
      <c r="R374" s="188">
        <v>44727</v>
      </c>
      <c r="S374" s="199">
        <f t="shared" si="16"/>
        <v>10000000</v>
      </c>
      <c r="T374" s="225">
        <v>12500000</v>
      </c>
      <c r="U374">
        <v>85476075</v>
      </c>
      <c r="V374" t="s">
        <v>853</v>
      </c>
      <c r="W374"/>
      <c r="X374"/>
      <c r="Y374" s="1"/>
    </row>
    <row r="375" spans="1:25">
      <c r="A375" s="182">
        <v>891780111</v>
      </c>
      <c r="B375" s="183" t="s">
        <v>25</v>
      </c>
      <c r="C375" s="184" t="s">
        <v>847</v>
      </c>
      <c r="D375" s="183" t="s">
        <v>27</v>
      </c>
      <c r="E375" s="185" t="s">
        <v>1988</v>
      </c>
      <c r="F375" s="183" t="s">
        <v>29</v>
      </c>
      <c r="G375" s="184" t="s">
        <v>849</v>
      </c>
      <c r="H375" s="184" t="s">
        <v>31</v>
      </c>
      <c r="I375" s="225">
        <v>30000000</v>
      </c>
      <c r="J375" s="199">
        <v>0</v>
      </c>
      <c r="K375" s="199">
        <v>0</v>
      </c>
      <c r="L375" s="199">
        <v>0</v>
      </c>
      <c r="M375" s="191">
        <v>1082889575</v>
      </c>
      <c r="N375" s="192" t="s">
        <v>1989</v>
      </c>
      <c r="O375" t="s">
        <v>1990</v>
      </c>
      <c r="P375" s="188">
        <v>44574</v>
      </c>
      <c r="Q375" s="189">
        <v>44575</v>
      </c>
      <c r="R375" s="188">
        <v>44729</v>
      </c>
      <c r="S375" s="199">
        <f t="shared" si="16"/>
        <v>15000000</v>
      </c>
      <c r="T375" s="225">
        <v>15000000</v>
      </c>
      <c r="U375">
        <v>85476075</v>
      </c>
      <c r="V375" t="s">
        <v>853</v>
      </c>
      <c r="W375"/>
      <c r="X375"/>
      <c r="Y375" s="1"/>
    </row>
    <row r="376" spans="1:25">
      <c r="A376" s="182">
        <v>891780111</v>
      </c>
      <c r="B376" s="183" t="s">
        <v>25</v>
      </c>
      <c r="C376" s="184" t="s">
        <v>847</v>
      </c>
      <c r="D376" s="183" t="s">
        <v>27</v>
      </c>
      <c r="E376" s="185" t="s">
        <v>1991</v>
      </c>
      <c r="F376" s="183" t="s">
        <v>29</v>
      </c>
      <c r="G376" s="184" t="s">
        <v>849</v>
      </c>
      <c r="H376" s="184" t="s">
        <v>31</v>
      </c>
      <c r="I376" s="225">
        <v>18600000</v>
      </c>
      <c r="J376" s="199">
        <v>0</v>
      </c>
      <c r="K376" s="199">
        <v>0</v>
      </c>
      <c r="L376" s="199">
        <v>0</v>
      </c>
      <c r="M376" s="191">
        <v>1083012303</v>
      </c>
      <c r="N376" s="192" t="s">
        <v>1992</v>
      </c>
      <c r="O376" t="s">
        <v>1993</v>
      </c>
      <c r="P376" s="188">
        <v>44574</v>
      </c>
      <c r="Q376" s="189">
        <v>44575</v>
      </c>
      <c r="R376" s="188">
        <v>44729</v>
      </c>
      <c r="S376" s="199">
        <f t="shared" si="16"/>
        <v>9300000</v>
      </c>
      <c r="T376" s="225">
        <v>9300000</v>
      </c>
      <c r="U376">
        <v>85476075</v>
      </c>
      <c r="V376" t="s">
        <v>853</v>
      </c>
      <c r="W376"/>
      <c r="X376"/>
      <c r="Y376" s="1"/>
    </row>
    <row r="377" spans="1:25" ht="15.6">
      <c r="A377" s="182">
        <v>891780111</v>
      </c>
      <c r="B377" s="183" t="s">
        <v>25</v>
      </c>
      <c r="C377" s="184" t="s">
        <v>847</v>
      </c>
      <c r="D377" s="183" t="s">
        <v>27</v>
      </c>
      <c r="E377" s="185" t="s">
        <v>1994</v>
      </c>
      <c r="F377" s="183" t="s">
        <v>29</v>
      </c>
      <c r="G377" s="184" t="s">
        <v>849</v>
      </c>
      <c r="H377" s="184" t="s">
        <v>31</v>
      </c>
      <c r="I377" s="225">
        <v>30000000</v>
      </c>
      <c r="J377" s="199">
        <v>0</v>
      </c>
      <c r="K377" s="199">
        <v>0</v>
      </c>
      <c r="L377" s="199">
        <v>0</v>
      </c>
      <c r="M377" s="191" t="s">
        <v>1995</v>
      </c>
      <c r="N377" s="192" t="s">
        <v>1996</v>
      </c>
      <c r="O377" s="195" t="s">
        <v>1997</v>
      </c>
      <c r="P377" s="188">
        <v>44578</v>
      </c>
      <c r="Q377" s="189">
        <v>44580</v>
      </c>
      <c r="R377" s="188">
        <v>44729</v>
      </c>
      <c r="S377" s="199">
        <f t="shared" si="16"/>
        <v>15000000</v>
      </c>
      <c r="T377" s="225">
        <v>15000000</v>
      </c>
      <c r="U377">
        <v>85476075</v>
      </c>
      <c r="V377" t="s">
        <v>853</v>
      </c>
      <c r="W377"/>
      <c r="X377"/>
      <c r="Y377" s="1"/>
    </row>
    <row r="378" spans="1:25" ht="15.6">
      <c r="A378" s="182">
        <v>891780111</v>
      </c>
      <c r="B378" s="183" t="s">
        <v>25</v>
      </c>
      <c r="C378" s="184" t="s">
        <v>847</v>
      </c>
      <c r="D378" s="183" t="s">
        <v>27</v>
      </c>
      <c r="E378" s="185" t="s">
        <v>1998</v>
      </c>
      <c r="F378" s="183" t="s">
        <v>29</v>
      </c>
      <c r="G378" s="184" t="s">
        <v>849</v>
      </c>
      <c r="H378" s="184" t="s">
        <v>31</v>
      </c>
      <c r="I378" s="225">
        <v>22500000</v>
      </c>
      <c r="J378" s="199">
        <v>0</v>
      </c>
      <c r="K378" s="199">
        <v>0</v>
      </c>
      <c r="L378" s="199">
        <v>0</v>
      </c>
      <c r="M378" s="191">
        <v>1083028248</v>
      </c>
      <c r="N378" s="192" t="s">
        <v>1999</v>
      </c>
      <c r="O378" s="195" t="s">
        <v>2000</v>
      </c>
      <c r="P378" s="188">
        <v>44578</v>
      </c>
      <c r="Q378" s="189">
        <v>44593</v>
      </c>
      <c r="R378" s="188">
        <v>44727</v>
      </c>
      <c r="S378" s="199">
        <f t="shared" si="16"/>
        <v>10000000</v>
      </c>
      <c r="T378" s="225">
        <v>12500000</v>
      </c>
      <c r="U378">
        <v>85476075</v>
      </c>
      <c r="V378" t="s">
        <v>853</v>
      </c>
      <c r="W378"/>
      <c r="X378"/>
      <c r="Y378" s="1"/>
    </row>
    <row r="379" spans="1:25">
      <c r="A379" s="182">
        <v>891780111</v>
      </c>
      <c r="B379" s="183" t="s">
        <v>25</v>
      </c>
      <c r="C379" s="184" t="s">
        <v>847</v>
      </c>
      <c r="D379" s="183" t="s">
        <v>27</v>
      </c>
      <c r="E379" s="185" t="s">
        <v>2001</v>
      </c>
      <c r="F379" s="183" t="s">
        <v>29</v>
      </c>
      <c r="G379" s="184" t="s">
        <v>849</v>
      </c>
      <c r="H379" s="184" t="s">
        <v>31</v>
      </c>
      <c r="I379" s="225">
        <v>13693122</v>
      </c>
      <c r="J379" s="199">
        <v>0</v>
      </c>
      <c r="K379" s="199">
        <v>0</v>
      </c>
      <c r="L379" s="199">
        <v>0</v>
      </c>
      <c r="M379" s="191" t="s">
        <v>5503</v>
      </c>
      <c r="N379" s="192" t="s">
        <v>2002</v>
      </c>
      <c r="O379" t="s">
        <v>2003</v>
      </c>
      <c r="P379" s="188">
        <v>44580</v>
      </c>
      <c r="Q379" s="189">
        <v>44580</v>
      </c>
      <c r="R379" s="188">
        <v>44773</v>
      </c>
      <c r="S379" s="199">
        <f t="shared" si="16"/>
        <v>8539439</v>
      </c>
      <c r="T379" s="225">
        <v>5153683</v>
      </c>
      <c r="U379" s="184">
        <v>12545871</v>
      </c>
      <c r="V379" s="192" t="s">
        <v>866</v>
      </c>
      <c r="W379"/>
      <c r="X379"/>
      <c r="Y379" s="1"/>
    </row>
    <row r="380" spans="1:25">
      <c r="A380" s="182">
        <v>891780111</v>
      </c>
      <c r="B380" s="183" t="s">
        <v>25</v>
      </c>
      <c r="C380" s="184" t="s">
        <v>847</v>
      </c>
      <c r="D380" s="183" t="s">
        <v>27</v>
      </c>
      <c r="E380" s="185" t="s">
        <v>2004</v>
      </c>
      <c r="F380" s="183" t="s">
        <v>29</v>
      </c>
      <c r="G380" s="184" t="s">
        <v>849</v>
      </c>
      <c r="H380" s="184" t="s">
        <v>31</v>
      </c>
      <c r="I380" s="225">
        <v>13693122</v>
      </c>
      <c r="J380" s="199">
        <v>0</v>
      </c>
      <c r="K380" s="199">
        <v>0</v>
      </c>
      <c r="L380" s="199">
        <v>0</v>
      </c>
      <c r="M380" s="191">
        <v>16702067</v>
      </c>
      <c r="N380" s="192" t="s">
        <v>2005</v>
      </c>
      <c r="O380" t="s">
        <v>2006</v>
      </c>
      <c r="P380" s="188">
        <v>44580</v>
      </c>
      <c r="Q380" s="189">
        <v>44580</v>
      </c>
      <c r="R380" s="188">
        <v>44592</v>
      </c>
      <c r="S380" s="199">
        <f t="shared" si="16"/>
        <v>8539439</v>
      </c>
      <c r="T380" s="225">
        <v>5153683</v>
      </c>
      <c r="U380" s="184">
        <v>12545871</v>
      </c>
      <c r="V380" s="192" t="s">
        <v>866</v>
      </c>
      <c r="W380"/>
      <c r="X380"/>
      <c r="Y380" s="1"/>
    </row>
    <row r="381" spans="1:25">
      <c r="A381" s="182">
        <v>891780111</v>
      </c>
      <c r="B381" s="183" t="s">
        <v>25</v>
      </c>
      <c r="C381" s="184" t="s">
        <v>847</v>
      </c>
      <c r="D381" s="183" t="s">
        <v>27</v>
      </c>
      <c r="E381" s="185" t="s">
        <v>2007</v>
      </c>
      <c r="F381" s="183" t="s">
        <v>29</v>
      </c>
      <c r="G381" s="184" t="s">
        <v>849</v>
      </c>
      <c r="H381" s="184" t="s">
        <v>31</v>
      </c>
      <c r="I381" s="225">
        <v>13166459</v>
      </c>
      <c r="J381" s="199">
        <v>0</v>
      </c>
      <c r="K381" s="199">
        <v>0</v>
      </c>
      <c r="L381" s="199">
        <v>0</v>
      </c>
      <c r="M381" s="191" t="s">
        <v>5504</v>
      </c>
      <c r="N381" s="192" t="s">
        <v>2008</v>
      </c>
      <c r="O381" t="s">
        <v>2009</v>
      </c>
      <c r="P381" s="188">
        <v>44580</v>
      </c>
      <c r="Q381" s="189">
        <v>44580</v>
      </c>
      <c r="R381" s="188">
        <v>44592</v>
      </c>
      <c r="S381" s="199">
        <f t="shared" si="16"/>
        <v>8210994</v>
      </c>
      <c r="T381" s="225">
        <v>4955465</v>
      </c>
      <c r="U381" s="184">
        <v>12545871</v>
      </c>
      <c r="V381" s="192" t="s">
        <v>866</v>
      </c>
      <c r="W381"/>
      <c r="X381"/>
      <c r="Y381" s="1"/>
    </row>
    <row r="382" spans="1:25">
      <c r="A382" s="182">
        <v>891780111</v>
      </c>
      <c r="B382" s="183" t="s">
        <v>25</v>
      </c>
      <c r="C382" s="184" t="s">
        <v>847</v>
      </c>
      <c r="D382" s="183" t="s">
        <v>27</v>
      </c>
      <c r="E382" s="185" t="s">
        <v>2010</v>
      </c>
      <c r="F382" s="183" t="s">
        <v>29</v>
      </c>
      <c r="G382" s="184" t="s">
        <v>849</v>
      </c>
      <c r="H382" s="184" t="s">
        <v>31</v>
      </c>
      <c r="I382" s="225">
        <v>12941939</v>
      </c>
      <c r="J382" s="199">
        <v>0</v>
      </c>
      <c r="K382" s="199">
        <v>0</v>
      </c>
      <c r="L382" s="199">
        <v>0</v>
      </c>
      <c r="M382" s="191" t="s">
        <v>5505</v>
      </c>
      <c r="N382" s="192" t="s">
        <v>2011</v>
      </c>
      <c r="O382" t="s">
        <v>2012</v>
      </c>
      <c r="P382" s="188">
        <v>44580</v>
      </c>
      <c r="Q382" s="189">
        <v>44580</v>
      </c>
      <c r="R382" s="188">
        <v>44773</v>
      </c>
      <c r="S382" s="199">
        <f t="shared" si="16"/>
        <v>6462951</v>
      </c>
      <c r="T382" s="225">
        <v>6478988</v>
      </c>
      <c r="U382" s="184">
        <v>12545871</v>
      </c>
      <c r="V382" s="192" t="s">
        <v>866</v>
      </c>
      <c r="W382"/>
      <c r="X382"/>
      <c r="Y382" s="1"/>
    </row>
    <row r="383" spans="1:25">
      <c r="A383" s="182">
        <v>891780111</v>
      </c>
      <c r="B383" s="183" t="s">
        <v>25</v>
      </c>
      <c r="C383" s="184" t="s">
        <v>847</v>
      </c>
      <c r="D383" s="183" t="s">
        <v>27</v>
      </c>
      <c r="E383" s="185" t="s">
        <v>2013</v>
      </c>
      <c r="F383" s="183" t="s">
        <v>29</v>
      </c>
      <c r="G383" s="184" t="s">
        <v>849</v>
      </c>
      <c r="H383" s="184" t="s">
        <v>31</v>
      </c>
      <c r="I383" s="225">
        <v>15399968</v>
      </c>
      <c r="J383" s="199">
        <v>0</v>
      </c>
      <c r="K383" s="199">
        <v>0</v>
      </c>
      <c r="L383" s="199">
        <v>0</v>
      </c>
      <c r="M383" s="191" t="s">
        <v>5506</v>
      </c>
      <c r="N383" s="192" t="s">
        <v>2014</v>
      </c>
      <c r="O383" t="s">
        <v>2015</v>
      </c>
      <c r="P383" s="188">
        <v>44580</v>
      </c>
      <c r="Q383" s="189">
        <v>44580</v>
      </c>
      <c r="R383" s="188">
        <v>44773</v>
      </c>
      <c r="S383" s="199">
        <f t="shared" si="16"/>
        <v>9624980</v>
      </c>
      <c r="T383" s="225">
        <v>5774988</v>
      </c>
      <c r="U383" s="184">
        <v>12545871</v>
      </c>
      <c r="V383" s="192" t="s">
        <v>866</v>
      </c>
      <c r="W383"/>
      <c r="X383"/>
      <c r="Y383" s="1"/>
    </row>
    <row r="384" spans="1:25">
      <c r="A384" s="182">
        <v>891780111</v>
      </c>
      <c r="B384" s="183" t="s">
        <v>25</v>
      </c>
      <c r="C384" s="184" t="s">
        <v>847</v>
      </c>
      <c r="D384" s="183" t="s">
        <v>27</v>
      </c>
      <c r="E384" s="185" t="s">
        <v>2016</v>
      </c>
      <c r="F384" s="183" t="s">
        <v>29</v>
      </c>
      <c r="G384" s="184" t="s">
        <v>849</v>
      </c>
      <c r="H384" s="184" t="s">
        <v>31</v>
      </c>
      <c r="I384" s="225">
        <v>12941939</v>
      </c>
      <c r="J384" s="199">
        <v>0</v>
      </c>
      <c r="K384" s="199">
        <v>0</v>
      </c>
      <c r="L384" s="199">
        <v>0</v>
      </c>
      <c r="M384" s="191" t="s">
        <v>5507</v>
      </c>
      <c r="N384" s="192" t="s">
        <v>2017</v>
      </c>
      <c r="O384" t="s">
        <v>2018</v>
      </c>
      <c r="P384" s="188">
        <v>44580</v>
      </c>
      <c r="Q384" s="189">
        <v>44580</v>
      </c>
      <c r="R384" s="188">
        <v>44773</v>
      </c>
      <c r="S384" s="199">
        <f t="shared" si="16"/>
        <v>8082698</v>
      </c>
      <c r="T384" s="225">
        <v>4859241</v>
      </c>
      <c r="U384" s="184">
        <v>12545871</v>
      </c>
      <c r="V384" s="192" t="s">
        <v>866</v>
      </c>
      <c r="W384"/>
      <c r="X384"/>
      <c r="Y384" s="1"/>
    </row>
    <row r="385" spans="1:25">
      <c r="A385" s="182">
        <v>891780111</v>
      </c>
      <c r="B385" s="183" t="s">
        <v>25</v>
      </c>
      <c r="C385" s="184" t="s">
        <v>847</v>
      </c>
      <c r="D385" s="183" t="s">
        <v>27</v>
      </c>
      <c r="E385" s="185" t="s">
        <v>2019</v>
      </c>
      <c r="F385" s="183" t="s">
        <v>29</v>
      </c>
      <c r="G385" s="184" t="s">
        <v>849</v>
      </c>
      <c r="H385" s="184" t="s">
        <v>31</v>
      </c>
      <c r="I385" s="225">
        <v>13166459</v>
      </c>
      <c r="J385" s="199">
        <v>0</v>
      </c>
      <c r="K385" s="199">
        <v>0</v>
      </c>
      <c r="L385" s="199">
        <v>0</v>
      </c>
      <c r="M385" s="191" t="s">
        <v>5508</v>
      </c>
      <c r="N385" s="192" t="s">
        <v>2020</v>
      </c>
      <c r="O385" t="s">
        <v>2021</v>
      </c>
      <c r="P385" s="188">
        <v>44580</v>
      </c>
      <c r="Q385" s="189">
        <v>44580</v>
      </c>
      <c r="R385" s="188">
        <v>44773</v>
      </c>
      <c r="S385" s="199">
        <f t="shared" si="16"/>
        <v>8210994</v>
      </c>
      <c r="T385" s="225">
        <v>4955465</v>
      </c>
      <c r="U385" s="184">
        <v>12545871</v>
      </c>
      <c r="V385" s="192" t="s">
        <v>866</v>
      </c>
      <c r="W385"/>
      <c r="X385"/>
      <c r="Y385" s="1"/>
    </row>
    <row r="386" spans="1:25">
      <c r="A386" s="182">
        <v>891780111</v>
      </c>
      <c r="B386" s="183" t="s">
        <v>25</v>
      </c>
      <c r="C386" s="184" t="s">
        <v>847</v>
      </c>
      <c r="D386" s="183" t="s">
        <v>27</v>
      </c>
      <c r="E386" s="185" t="s">
        <v>2022</v>
      </c>
      <c r="F386" s="183" t="s">
        <v>29</v>
      </c>
      <c r="G386" s="184" t="s">
        <v>849</v>
      </c>
      <c r="H386" s="184" t="s">
        <v>31</v>
      </c>
      <c r="I386" s="225">
        <v>10729206</v>
      </c>
      <c r="J386" s="199">
        <v>0</v>
      </c>
      <c r="K386" s="199">
        <v>0</v>
      </c>
      <c r="L386" s="199">
        <v>0</v>
      </c>
      <c r="M386" s="191" t="s">
        <v>5509</v>
      </c>
      <c r="N386" s="192" t="s">
        <v>2023</v>
      </c>
      <c r="O386" t="s">
        <v>2024</v>
      </c>
      <c r="P386" s="188">
        <v>44580</v>
      </c>
      <c r="Q386" s="189">
        <v>44580</v>
      </c>
      <c r="R386" s="188">
        <v>44773</v>
      </c>
      <c r="S386" s="199">
        <f t="shared" si="16"/>
        <v>5364603</v>
      </c>
      <c r="T386" s="225">
        <v>5364603</v>
      </c>
      <c r="U386" s="184">
        <v>12545871</v>
      </c>
      <c r="V386" s="192" t="s">
        <v>866</v>
      </c>
      <c r="W386"/>
      <c r="X386"/>
      <c r="Y386" s="1"/>
    </row>
    <row r="387" spans="1:25">
      <c r="A387" s="182">
        <v>891780111</v>
      </c>
      <c r="B387" s="183" t="s">
        <v>25</v>
      </c>
      <c r="C387" s="184" t="s">
        <v>847</v>
      </c>
      <c r="D387" s="183" t="s">
        <v>27</v>
      </c>
      <c r="E387" s="185" t="s">
        <v>2025</v>
      </c>
      <c r="F387" s="183" t="s">
        <v>29</v>
      </c>
      <c r="G387" s="184" t="s">
        <v>849</v>
      </c>
      <c r="H387" s="184" t="s">
        <v>31</v>
      </c>
      <c r="I387" s="225">
        <v>13693122</v>
      </c>
      <c r="J387" s="199">
        <v>0</v>
      </c>
      <c r="K387" s="199">
        <v>0</v>
      </c>
      <c r="L387" s="199">
        <v>0</v>
      </c>
      <c r="M387" s="191" t="s">
        <v>5510</v>
      </c>
      <c r="N387" s="192" t="s">
        <v>2026</v>
      </c>
      <c r="O387" t="s">
        <v>2027</v>
      </c>
      <c r="P387" s="188">
        <v>44580</v>
      </c>
      <c r="Q387" s="189">
        <v>44580</v>
      </c>
      <c r="R387" s="188">
        <v>44773</v>
      </c>
      <c r="S387" s="199">
        <f t="shared" si="16"/>
        <v>8539439</v>
      </c>
      <c r="T387" s="225">
        <v>5153683</v>
      </c>
      <c r="U387" s="184">
        <v>12545871</v>
      </c>
      <c r="V387" s="192" t="s">
        <v>866</v>
      </c>
      <c r="W387"/>
      <c r="X387"/>
      <c r="Y387" s="1"/>
    </row>
    <row r="388" spans="1:25">
      <c r="A388" s="182">
        <v>891780111</v>
      </c>
      <c r="B388" s="183" t="s">
        <v>25</v>
      </c>
      <c r="C388" s="184" t="s">
        <v>847</v>
      </c>
      <c r="D388" s="183" t="s">
        <v>27</v>
      </c>
      <c r="E388" s="185" t="s">
        <v>2028</v>
      </c>
      <c r="F388" s="183" t="s">
        <v>29</v>
      </c>
      <c r="G388" s="184" t="s">
        <v>849</v>
      </c>
      <c r="H388" s="184" t="s">
        <v>31</v>
      </c>
      <c r="I388" s="225">
        <v>11338229</v>
      </c>
      <c r="J388" s="199">
        <v>0</v>
      </c>
      <c r="K388" s="199">
        <v>0</v>
      </c>
      <c r="L388" s="199">
        <v>0</v>
      </c>
      <c r="M388" s="191" t="s">
        <v>5511</v>
      </c>
      <c r="N388" s="192" t="s">
        <v>2029</v>
      </c>
      <c r="O388" t="s">
        <v>2030</v>
      </c>
      <c r="P388" s="188">
        <v>44580</v>
      </c>
      <c r="Q388" s="189">
        <v>44580</v>
      </c>
      <c r="R388" s="188">
        <v>44773</v>
      </c>
      <c r="S388" s="199">
        <f t="shared" si="16"/>
        <v>6478988</v>
      </c>
      <c r="T388" s="225">
        <v>4859241</v>
      </c>
      <c r="U388" s="184">
        <v>12545871</v>
      </c>
      <c r="V388" s="192" t="s">
        <v>866</v>
      </c>
      <c r="W388"/>
      <c r="X388"/>
      <c r="Y388" s="1"/>
    </row>
    <row r="389" spans="1:25">
      <c r="A389" s="182">
        <v>891780111</v>
      </c>
      <c r="B389" s="183" t="s">
        <v>25</v>
      </c>
      <c r="C389" s="184" t="s">
        <v>847</v>
      </c>
      <c r="D389" s="183" t="s">
        <v>27</v>
      </c>
      <c r="E389" s="185" t="s">
        <v>2031</v>
      </c>
      <c r="F389" s="183" t="s">
        <v>29</v>
      </c>
      <c r="G389" s="184" t="s">
        <v>849</v>
      </c>
      <c r="H389" s="184" t="s">
        <v>31</v>
      </c>
      <c r="I389" s="225">
        <v>12941939</v>
      </c>
      <c r="J389" s="199">
        <v>0</v>
      </c>
      <c r="K389" s="199">
        <v>0</v>
      </c>
      <c r="L389" s="199">
        <v>0</v>
      </c>
      <c r="M389" s="191" t="s">
        <v>5512</v>
      </c>
      <c r="N389" s="192" t="s">
        <v>2032</v>
      </c>
      <c r="O389" t="s">
        <v>2033</v>
      </c>
      <c r="P389" s="188">
        <v>44580</v>
      </c>
      <c r="Q389" s="189">
        <v>44580</v>
      </c>
      <c r="R389" s="188">
        <v>44592</v>
      </c>
      <c r="S389" s="199">
        <f t="shared" si="16"/>
        <v>8082698</v>
      </c>
      <c r="T389" s="225">
        <v>4859241</v>
      </c>
      <c r="U389" s="184">
        <v>12545871</v>
      </c>
      <c r="V389" s="192" t="s">
        <v>866</v>
      </c>
      <c r="W389"/>
      <c r="X389"/>
      <c r="Y389" s="1"/>
    </row>
    <row r="390" spans="1:25">
      <c r="A390" s="182">
        <v>891780111</v>
      </c>
      <c r="B390" s="183" t="s">
        <v>25</v>
      </c>
      <c r="C390" s="184" t="s">
        <v>847</v>
      </c>
      <c r="D390" s="183" t="s">
        <v>27</v>
      </c>
      <c r="E390" s="185" t="s">
        <v>2034</v>
      </c>
      <c r="F390" s="183" t="s">
        <v>29</v>
      </c>
      <c r="G390" s="184" t="s">
        <v>849</v>
      </c>
      <c r="H390" s="184" t="s">
        <v>31</v>
      </c>
      <c r="I390" s="225">
        <v>9718483</v>
      </c>
      <c r="J390" s="199">
        <v>0</v>
      </c>
      <c r="K390" s="199">
        <v>0</v>
      </c>
      <c r="L390" s="199">
        <v>0</v>
      </c>
      <c r="M390" s="191" t="s">
        <v>5513</v>
      </c>
      <c r="N390" s="192" t="s">
        <v>2035</v>
      </c>
      <c r="O390" t="s">
        <v>2036</v>
      </c>
      <c r="P390" s="188">
        <v>44580</v>
      </c>
      <c r="Q390" s="189">
        <v>44580</v>
      </c>
      <c r="R390" s="188">
        <v>44592</v>
      </c>
      <c r="S390" s="199">
        <f t="shared" si="16"/>
        <v>4859241</v>
      </c>
      <c r="T390" s="225">
        <v>4859242</v>
      </c>
      <c r="U390" s="184">
        <v>12545871</v>
      </c>
      <c r="V390" s="192" t="s">
        <v>866</v>
      </c>
      <c r="W390"/>
      <c r="X390"/>
      <c r="Y390" s="1"/>
    </row>
    <row r="391" spans="1:25">
      <c r="A391" s="182">
        <v>891780111</v>
      </c>
      <c r="B391" s="183" t="s">
        <v>25</v>
      </c>
      <c r="C391" s="184" t="s">
        <v>847</v>
      </c>
      <c r="D391" s="183" t="s">
        <v>27</v>
      </c>
      <c r="E391" s="185" t="s">
        <v>2037</v>
      </c>
      <c r="F391" s="183" t="s">
        <v>29</v>
      </c>
      <c r="G391" s="184" t="s">
        <v>849</v>
      </c>
      <c r="H391" s="184" t="s">
        <v>31</v>
      </c>
      <c r="I391" s="225">
        <v>3223457</v>
      </c>
      <c r="J391" s="199">
        <v>0</v>
      </c>
      <c r="K391" s="199">
        <v>0</v>
      </c>
      <c r="L391" s="199">
        <v>0</v>
      </c>
      <c r="M391" s="191" t="s">
        <v>5514</v>
      </c>
      <c r="N391" s="192" t="s">
        <v>2038</v>
      </c>
      <c r="O391" t="s">
        <v>2039</v>
      </c>
      <c r="P391" s="188">
        <v>44580</v>
      </c>
      <c r="Q391" s="189">
        <v>44580</v>
      </c>
      <c r="R391" s="188">
        <v>44773</v>
      </c>
      <c r="S391" s="199">
        <f t="shared" si="16"/>
        <v>1603710</v>
      </c>
      <c r="T391" s="225">
        <v>1619747</v>
      </c>
      <c r="U391" s="184">
        <v>12545871</v>
      </c>
      <c r="V391" s="192" t="s">
        <v>866</v>
      </c>
      <c r="W391"/>
      <c r="X391"/>
      <c r="Y391" s="1"/>
    </row>
    <row r="392" spans="1:25">
      <c r="A392" s="182">
        <v>891780111</v>
      </c>
      <c r="B392" s="183" t="s">
        <v>25</v>
      </c>
      <c r="C392" s="184" t="s">
        <v>847</v>
      </c>
      <c r="D392" s="183" t="s">
        <v>27</v>
      </c>
      <c r="E392" s="185" t="s">
        <v>2040</v>
      </c>
      <c r="F392" s="183" t="s">
        <v>29</v>
      </c>
      <c r="G392" s="184" t="s">
        <v>849</v>
      </c>
      <c r="H392" s="184" t="s">
        <v>31</v>
      </c>
      <c r="I392" s="225">
        <v>13166459</v>
      </c>
      <c r="J392" s="199">
        <v>0</v>
      </c>
      <c r="K392" s="199">
        <v>0</v>
      </c>
      <c r="L392" s="199">
        <v>0</v>
      </c>
      <c r="M392" s="191" t="s">
        <v>5515</v>
      </c>
      <c r="N392" s="192" t="s">
        <v>2041</v>
      </c>
      <c r="O392" t="s">
        <v>2042</v>
      </c>
      <c r="P392" s="188">
        <v>44580</v>
      </c>
      <c r="Q392" s="189">
        <v>44580</v>
      </c>
      <c r="R392" s="188">
        <v>44773</v>
      </c>
      <c r="S392" s="199">
        <f t="shared" si="16"/>
        <v>8210994</v>
      </c>
      <c r="T392" s="225">
        <v>4955465</v>
      </c>
      <c r="U392" s="184">
        <v>12545871</v>
      </c>
      <c r="V392" s="192" t="s">
        <v>866</v>
      </c>
      <c r="W392"/>
      <c r="X392"/>
      <c r="Y392" s="1"/>
    </row>
    <row r="393" spans="1:25">
      <c r="A393" s="182">
        <v>891780111</v>
      </c>
      <c r="B393" s="183" t="s">
        <v>25</v>
      </c>
      <c r="C393" s="184" t="s">
        <v>847</v>
      </c>
      <c r="D393" s="183" t="s">
        <v>27</v>
      </c>
      <c r="E393" s="185" t="s">
        <v>2043</v>
      </c>
      <c r="F393" s="183" t="s">
        <v>29</v>
      </c>
      <c r="G393" s="184" t="s">
        <v>849</v>
      </c>
      <c r="H393" s="184" t="s">
        <v>31</v>
      </c>
      <c r="I393" s="225">
        <v>3990000</v>
      </c>
      <c r="J393" s="199">
        <v>0</v>
      </c>
      <c r="K393" s="199">
        <v>0</v>
      </c>
      <c r="L393" s="199">
        <v>0</v>
      </c>
      <c r="M393" s="191" t="s">
        <v>5516</v>
      </c>
      <c r="N393" s="192" t="s">
        <v>2044</v>
      </c>
      <c r="O393" t="s">
        <v>2045</v>
      </c>
      <c r="P393" s="188">
        <v>44580</v>
      </c>
      <c r="Q393" s="189">
        <v>44580</v>
      </c>
      <c r="R393" s="188">
        <v>44773</v>
      </c>
      <c r="S393" s="199">
        <v>3990000</v>
      </c>
      <c r="T393" s="225">
        <v>0</v>
      </c>
      <c r="U393" s="184">
        <v>12545871</v>
      </c>
      <c r="V393" s="192" t="s">
        <v>866</v>
      </c>
      <c r="W393"/>
      <c r="X393"/>
      <c r="Y393" s="1"/>
    </row>
    <row r="394" spans="1:25">
      <c r="A394" s="182">
        <v>891780111</v>
      </c>
      <c r="B394" s="183" t="s">
        <v>25</v>
      </c>
      <c r="C394" s="184" t="s">
        <v>847</v>
      </c>
      <c r="D394" s="183" t="s">
        <v>27</v>
      </c>
      <c r="E394" s="185" t="s">
        <v>2046</v>
      </c>
      <c r="F394" s="183" t="s">
        <v>29</v>
      </c>
      <c r="G394" s="184" t="s">
        <v>849</v>
      </c>
      <c r="H394" s="184" t="s">
        <v>31</v>
      </c>
      <c r="I394" s="225">
        <v>1770496</v>
      </c>
      <c r="J394" s="199">
        <v>0</v>
      </c>
      <c r="K394" s="199">
        <v>0</v>
      </c>
      <c r="L394" s="199">
        <v>0</v>
      </c>
      <c r="M394" s="191" t="s">
        <v>5517</v>
      </c>
      <c r="N394" s="192" t="s">
        <v>2047</v>
      </c>
      <c r="O394" t="s">
        <v>2048</v>
      </c>
      <c r="P394" s="188">
        <v>44580</v>
      </c>
      <c r="Q394" s="189">
        <v>44580</v>
      </c>
      <c r="R394" s="188">
        <v>44773</v>
      </c>
      <c r="S394" s="199">
        <v>1770496</v>
      </c>
      <c r="T394" s="225">
        <v>0</v>
      </c>
      <c r="U394" s="184">
        <v>12545871</v>
      </c>
      <c r="V394" s="192" t="s">
        <v>866</v>
      </c>
      <c r="W394"/>
      <c r="X394"/>
      <c r="Y394" s="1"/>
    </row>
    <row r="395" spans="1:25">
      <c r="A395" s="182">
        <v>891780111</v>
      </c>
      <c r="B395" s="183" t="s">
        <v>25</v>
      </c>
      <c r="C395" s="184" t="s">
        <v>847</v>
      </c>
      <c r="D395" s="183" t="s">
        <v>27</v>
      </c>
      <c r="E395" s="185" t="s">
        <v>2049</v>
      </c>
      <c r="F395" s="183" t="s">
        <v>29</v>
      </c>
      <c r="G395" s="184" t="s">
        <v>849</v>
      </c>
      <c r="H395" s="184" t="s">
        <v>31</v>
      </c>
      <c r="I395" s="225">
        <v>1770496</v>
      </c>
      <c r="J395" s="199">
        <v>0</v>
      </c>
      <c r="K395" s="199">
        <v>0</v>
      </c>
      <c r="L395" s="199">
        <v>0</v>
      </c>
      <c r="M395" s="191" t="s">
        <v>5518</v>
      </c>
      <c r="N395" s="192" t="s">
        <v>2050</v>
      </c>
      <c r="O395" t="s">
        <v>2051</v>
      </c>
      <c r="P395" s="188">
        <v>44580</v>
      </c>
      <c r="Q395" s="189">
        <v>44593</v>
      </c>
      <c r="R395" s="188">
        <v>44773</v>
      </c>
      <c r="S395" s="199">
        <v>1770496</v>
      </c>
      <c r="T395" s="225">
        <v>0</v>
      </c>
      <c r="U395" s="184">
        <v>12545871</v>
      </c>
      <c r="V395" s="192" t="s">
        <v>866</v>
      </c>
      <c r="W395"/>
      <c r="X395"/>
      <c r="Y395" s="1"/>
    </row>
    <row r="396" spans="1:25">
      <c r="A396" s="182">
        <v>891780111</v>
      </c>
      <c r="B396" s="183" t="s">
        <v>25</v>
      </c>
      <c r="C396" s="184" t="s">
        <v>847</v>
      </c>
      <c r="D396" s="183" t="s">
        <v>27</v>
      </c>
      <c r="E396" s="185" t="s">
        <v>2052</v>
      </c>
      <c r="F396" s="183" t="s">
        <v>29</v>
      </c>
      <c r="G396" s="184" t="s">
        <v>849</v>
      </c>
      <c r="H396" s="184" t="s">
        <v>31</v>
      </c>
      <c r="I396" s="225">
        <v>1770496</v>
      </c>
      <c r="J396" s="199">
        <v>0</v>
      </c>
      <c r="K396" s="199">
        <v>0</v>
      </c>
      <c r="L396" s="199">
        <v>0</v>
      </c>
      <c r="M396" s="191" t="s">
        <v>5519</v>
      </c>
      <c r="N396" s="192" t="s">
        <v>2053</v>
      </c>
      <c r="O396" t="s">
        <v>2054</v>
      </c>
      <c r="P396" s="188">
        <v>44580</v>
      </c>
      <c r="Q396" s="189">
        <v>44593</v>
      </c>
      <c r="R396" s="188">
        <v>44773</v>
      </c>
      <c r="S396" s="199">
        <v>1770496</v>
      </c>
      <c r="T396" s="225">
        <v>0</v>
      </c>
      <c r="U396" s="184">
        <v>12545871</v>
      </c>
      <c r="V396" s="192" t="s">
        <v>866</v>
      </c>
      <c r="W396"/>
      <c r="X396"/>
      <c r="Y396" s="1"/>
    </row>
    <row r="397" spans="1:25">
      <c r="A397" s="182">
        <v>891780111</v>
      </c>
      <c r="B397" s="183" t="s">
        <v>25</v>
      </c>
      <c r="C397" s="184" t="s">
        <v>847</v>
      </c>
      <c r="D397" s="183" t="s">
        <v>27</v>
      </c>
      <c r="E397" s="185" t="s">
        <v>2055</v>
      </c>
      <c r="F397" s="183" t="s">
        <v>29</v>
      </c>
      <c r="G397" s="184" t="s">
        <v>849</v>
      </c>
      <c r="H397" s="184" t="s">
        <v>31</v>
      </c>
      <c r="I397" s="225">
        <v>10307370</v>
      </c>
      <c r="J397" s="199">
        <v>0</v>
      </c>
      <c r="K397" s="199">
        <v>0</v>
      </c>
      <c r="L397" s="199">
        <v>0</v>
      </c>
      <c r="M397" s="191" t="s">
        <v>5520</v>
      </c>
      <c r="N397" s="192" t="s">
        <v>2056</v>
      </c>
      <c r="O397" t="s">
        <v>2057</v>
      </c>
      <c r="P397" s="188">
        <v>44580</v>
      </c>
      <c r="Q397" s="189">
        <v>44593</v>
      </c>
      <c r="R397" s="188">
        <v>44773</v>
      </c>
      <c r="S397" s="199">
        <f>I397-T397</f>
        <v>5153685</v>
      </c>
      <c r="T397" s="225">
        <v>5153685</v>
      </c>
      <c r="U397" s="184">
        <v>12545871</v>
      </c>
      <c r="V397" s="192" t="s">
        <v>866</v>
      </c>
      <c r="W397"/>
      <c r="X397"/>
      <c r="Y397" s="1"/>
    </row>
    <row r="398" spans="1:25">
      <c r="A398" s="182">
        <v>891780111</v>
      </c>
      <c r="B398" s="183" t="s">
        <v>25</v>
      </c>
      <c r="C398" s="184" t="s">
        <v>847</v>
      </c>
      <c r="D398" s="183" t="s">
        <v>27</v>
      </c>
      <c r="E398" s="185" t="s">
        <v>2058</v>
      </c>
      <c r="F398" s="183" t="s">
        <v>29</v>
      </c>
      <c r="G398" s="184" t="s">
        <v>849</v>
      </c>
      <c r="H398" s="184" t="s">
        <v>31</v>
      </c>
      <c r="I398" s="225">
        <v>11562747</v>
      </c>
      <c r="J398" s="199">
        <v>0</v>
      </c>
      <c r="K398" s="199">
        <v>0</v>
      </c>
      <c r="L398" s="199">
        <v>0</v>
      </c>
      <c r="M398" s="191" t="s">
        <v>5521</v>
      </c>
      <c r="N398" s="192" t="s">
        <v>2059</v>
      </c>
      <c r="O398" t="s">
        <v>2060</v>
      </c>
      <c r="P398" s="188">
        <v>44580</v>
      </c>
      <c r="Q398" s="189">
        <v>44580</v>
      </c>
      <c r="R398" s="188">
        <v>44773</v>
      </c>
      <c r="S398" s="199">
        <f>I398-T398</f>
        <v>6607284</v>
      </c>
      <c r="T398" s="225">
        <v>4955463</v>
      </c>
      <c r="U398" s="184">
        <v>12545871</v>
      </c>
      <c r="V398" s="192" t="s">
        <v>866</v>
      </c>
      <c r="W398"/>
      <c r="X398"/>
      <c r="Y398" s="94"/>
    </row>
    <row r="399" spans="1:25">
      <c r="A399" s="182">
        <v>891780111</v>
      </c>
      <c r="B399" s="183" t="s">
        <v>25</v>
      </c>
      <c r="C399" s="184" t="s">
        <v>847</v>
      </c>
      <c r="D399" s="183" t="s">
        <v>27</v>
      </c>
      <c r="E399" s="185" t="s">
        <v>2061</v>
      </c>
      <c r="F399" s="183" t="s">
        <v>29</v>
      </c>
      <c r="G399" s="184" t="s">
        <v>849</v>
      </c>
      <c r="H399" s="184" t="s">
        <v>31</v>
      </c>
      <c r="I399" s="225">
        <v>10729206</v>
      </c>
      <c r="J399" s="199">
        <v>0</v>
      </c>
      <c r="K399" s="199">
        <v>0</v>
      </c>
      <c r="L399" s="199">
        <v>0</v>
      </c>
      <c r="M399" s="191" t="s">
        <v>5522</v>
      </c>
      <c r="N399" s="192" t="s">
        <v>2062</v>
      </c>
      <c r="O399" t="s">
        <v>2063</v>
      </c>
      <c r="P399" s="188">
        <v>44580</v>
      </c>
      <c r="Q399" s="189">
        <v>44593</v>
      </c>
      <c r="R399" s="188">
        <v>44773</v>
      </c>
      <c r="S399" s="199">
        <f>I399-T399</f>
        <v>5364603</v>
      </c>
      <c r="T399" s="225">
        <v>5364603</v>
      </c>
      <c r="U399" s="184">
        <v>12545871</v>
      </c>
      <c r="V399" s="192" t="s">
        <v>866</v>
      </c>
      <c r="W399"/>
      <c r="X399"/>
      <c r="Y399" s="1"/>
    </row>
    <row r="400" spans="1:25">
      <c r="A400" s="182">
        <v>891780111</v>
      </c>
      <c r="B400" s="183" t="s">
        <v>25</v>
      </c>
      <c r="C400" s="184" t="s">
        <v>847</v>
      </c>
      <c r="D400" s="183" t="s">
        <v>27</v>
      </c>
      <c r="E400" s="185" t="s">
        <v>2064</v>
      </c>
      <c r="F400" s="183" t="s">
        <v>29</v>
      </c>
      <c r="G400" s="184" t="s">
        <v>849</v>
      </c>
      <c r="H400" s="184" t="s">
        <v>31</v>
      </c>
      <c r="I400" s="225">
        <v>9718483</v>
      </c>
      <c r="J400" s="199">
        <v>0</v>
      </c>
      <c r="K400" s="199">
        <v>0</v>
      </c>
      <c r="L400" s="199">
        <v>0</v>
      </c>
      <c r="M400" s="191" t="s">
        <v>5523</v>
      </c>
      <c r="N400" s="192" t="s">
        <v>2065</v>
      </c>
      <c r="O400" t="s">
        <v>2066</v>
      </c>
      <c r="P400" s="188">
        <v>44580</v>
      </c>
      <c r="Q400" s="189">
        <v>44580</v>
      </c>
      <c r="R400" s="188">
        <v>44773</v>
      </c>
      <c r="S400" s="199">
        <f>I400-T400</f>
        <v>4859241</v>
      </c>
      <c r="T400" s="225">
        <v>4859242</v>
      </c>
      <c r="U400" s="184">
        <v>12545871</v>
      </c>
      <c r="V400" s="192" t="s">
        <v>866</v>
      </c>
      <c r="W400"/>
      <c r="X400"/>
      <c r="Y400" s="1"/>
    </row>
    <row r="401" spans="1:25">
      <c r="A401" s="182">
        <v>891780111</v>
      </c>
      <c r="B401" s="183" t="s">
        <v>25</v>
      </c>
      <c r="C401" s="184" t="s">
        <v>847</v>
      </c>
      <c r="D401" s="183" t="s">
        <v>27</v>
      </c>
      <c r="E401" s="185" t="s">
        <v>2067</v>
      </c>
      <c r="F401" s="183" t="s">
        <v>29</v>
      </c>
      <c r="G401" s="184" t="s">
        <v>849</v>
      </c>
      <c r="H401" s="184" t="s">
        <v>31</v>
      </c>
      <c r="I401" s="225">
        <v>1457000</v>
      </c>
      <c r="J401" s="199">
        <v>0</v>
      </c>
      <c r="K401" s="199">
        <v>0</v>
      </c>
      <c r="L401" s="199">
        <v>0</v>
      </c>
      <c r="M401" s="191" t="s">
        <v>5524</v>
      </c>
      <c r="N401" s="192" t="s">
        <v>2068</v>
      </c>
      <c r="O401" t="s">
        <v>2069</v>
      </c>
      <c r="P401" s="188">
        <v>44580</v>
      </c>
      <c r="Q401" s="189">
        <v>44580</v>
      </c>
      <c r="R401" s="188">
        <v>44592</v>
      </c>
      <c r="S401" s="199">
        <v>1457000</v>
      </c>
      <c r="T401" s="225">
        <v>0</v>
      </c>
      <c r="U401" s="184">
        <v>12545871</v>
      </c>
      <c r="V401" s="192" t="s">
        <v>866</v>
      </c>
      <c r="W401"/>
      <c r="X401"/>
      <c r="Y401" s="1"/>
    </row>
    <row r="402" spans="1:25" ht="15.6">
      <c r="A402" s="182">
        <v>891780111</v>
      </c>
      <c r="B402" s="183" t="s">
        <v>25</v>
      </c>
      <c r="C402" s="184" t="s">
        <v>847</v>
      </c>
      <c r="D402" s="183" t="s">
        <v>27</v>
      </c>
      <c r="E402" s="185" t="s">
        <v>2070</v>
      </c>
      <c r="F402" s="183" t="s">
        <v>29</v>
      </c>
      <c r="G402" s="184" t="s">
        <v>849</v>
      </c>
      <c r="H402" s="184" t="s">
        <v>31</v>
      </c>
      <c r="I402" s="225">
        <v>16800000</v>
      </c>
      <c r="J402" s="199">
        <v>0</v>
      </c>
      <c r="K402" s="199">
        <v>0</v>
      </c>
      <c r="L402" s="199">
        <v>0</v>
      </c>
      <c r="M402" s="191" t="s">
        <v>2071</v>
      </c>
      <c r="N402" s="192" t="s">
        <v>2072</v>
      </c>
      <c r="O402" s="195" t="s">
        <v>2073</v>
      </c>
      <c r="P402" s="188">
        <v>44581</v>
      </c>
      <c r="Q402" s="189">
        <v>44582</v>
      </c>
      <c r="R402" s="188">
        <v>44688</v>
      </c>
      <c r="S402" s="199">
        <f t="shared" ref="S402:S419" si="17">I402-T402</f>
        <v>8400000</v>
      </c>
      <c r="T402" s="225">
        <v>8400000</v>
      </c>
      <c r="U402">
        <v>85476075</v>
      </c>
      <c r="V402" t="s">
        <v>853</v>
      </c>
      <c r="W402"/>
      <c r="X402"/>
      <c r="Y402" s="1"/>
    </row>
    <row r="403" spans="1:25" ht="15.6">
      <c r="A403" s="182">
        <v>891780111</v>
      </c>
      <c r="B403" s="183" t="s">
        <v>25</v>
      </c>
      <c r="C403" s="184" t="s">
        <v>847</v>
      </c>
      <c r="D403" s="183" t="s">
        <v>27</v>
      </c>
      <c r="E403" s="185" t="s">
        <v>2074</v>
      </c>
      <c r="F403" s="183" t="s">
        <v>29</v>
      </c>
      <c r="G403" s="184" t="s">
        <v>849</v>
      </c>
      <c r="H403" s="184" t="s">
        <v>31</v>
      </c>
      <c r="I403" s="225">
        <v>7750000</v>
      </c>
      <c r="J403" s="199">
        <v>0</v>
      </c>
      <c r="K403" s="199">
        <v>0</v>
      </c>
      <c r="L403" s="199">
        <v>0</v>
      </c>
      <c r="M403" s="191" t="s">
        <v>2075</v>
      </c>
      <c r="N403" s="192" t="s">
        <v>2076</v>
      </c>
      <c r="O403" s="195" t="s">
        <v>2077</v>
      </c>
      <c r="P403" s="188">
        <v>44581</v>
      </c>
      <c r="Q403" s="189">
        <v>44585</v>
      </c>
      <c r="R403" s="188">
        <v>44651</v>
      </c>
      <c r="S403" s="199">
        <f t="shared" si="17"/>
        <v>7750000</v>
      </c>
      <c r="T403" s="225">
        <v>0</v>
      </c>
      <c r="U403">
        <v>85476075</v>
      </c>
      <c r="V403" t="s">
        <v>853</v>
      </c>
      <c r="W403"/>
      <c r="X403"/>
      <c r="Y403" s="1"/>
    </row>
    <row r="404" spans="1:25" ht="15.6">
      <c r="A404" s="182">
        <v>891780111</v>
      </c>
      <c r="B404" s="183" t="s">
        <v>25</v>
      </c>
      <c r="C404" s="184" t="s">
        <v>847</v>
      </c>
      <c r="D404" s="183" t="s">
        <v>27</v>
      </c>
      <c r="E404" s="185" t="s">
        <v>2078</v>
      </c>
      <c r="F404" s="183" t="s">
        <v>29</v>
      </c>
      <c r="G404" s="184" t="s">
        <v>849</v>
      </c>
      <c r="H404" s="184" t="s">
        <v>31</v>
      </c>
      <c r="I404" s="225">
        <v>20012370</v>
      </c>
      <c r="J404" s="199">
        <v>0</v>
      </c>
      <c r="K404" s="199">
        <v>0</v>
      </c>
      <c r="L404" s="199">
        <v>0</v>
      </c>
      <c r="M404" s="191" t="s">
        <v>5525</v>
      </c>
      <c r="N404" s="192" t="s">
        <v>2079</v>
      </c>
      <c r="O404" s="195" t="s">
        <v>2080</v>
      </c>
      <c r="P404" s="188">
        <v>44581</v>
      </c>
      <c r="Q404" s="189">
        <v>44586</v>
      </c>
      <c r="R404" s="188">
        <v>44772</v>
      </c>
      <c r="S404" s="199">
        <f t="shared" si="17"/>
        <v>11435640</v>
      </c>
      <c r="T404" s="225">
        <v>8576730</v>
      </c>
      <c r="U404" s="190">
        <v>7634899</v>
      </c>
      <c r="V404" s="192" t="s">
        <v>875</v>
      </c>
      <c r="W404"/>
      <c r="X404"/>
      <c r="Y404" s="1"/>
    </row>
    <row r="405" spans="1:25" ht="15.6">
      <c r="A405" s="182">
        <v>891780111</v>
      </c>
      <c r="B405" s="183" t="s">
        <v>25</v>
      </c>
      <c r="C405" s="184" t="s">
        <v>847</v>
      </c>
      <c r="D405" s="183" t="s">
        <v>27</v>
      </c>
      <c r="E405" s="185" t="s">
        <v>2081</v>
      </c>
      <c r="F405" s="183" t="s">
        <v>29</v>
      </c>
      <c r="G405" s="184" t="s">
        <v>849</v>
      </c>
      <c r="H405" s="184" t="s">
        <v>31</v>
      </c>
      <c r="I405" s="225">
        <v>20012370</v>
      </c>
      <c r="J405" s="199">
        <v>0</v>
      </c>
      <c r="K405" s="199">
        <v>0</v>
      </c>
      <c r="L405" s="199">
        <v>0</v>
      </c>
      <c r="M405" s="191">
        <v>1082968730</v>
      </c>
      <c r="N405" s="192" t="s">
        <v>2082</v>
      </c>
      <c r="O405" s="195" t="s">
        <v>2083</v>
      </c>
      <c r="P405" s="188">
        <v>44581</v>
      </c>
      <c r="Q405" s="189">
        <v>44586</v>
      </c>
      <c r="R405" s="188">
        <v>44772</v>
      </c>
      <c r="S405" s="199">
        <f t="shared" si="17"/>
        <v>11435640</v>
      </c>
      <c r="T405" s="225">
        <v>8576730</v>
      </c>
      <c r="U405" s="190">
        <v>7634899</v>
      </c>
      <c r="V405" s="192" t="s">
        <v>875</v>
      </c>
      <c r="W405"/>
      <c r="X405"/>
      <c r="Y405" s="1"/>
    </row>
    <row r="406" spans="1:25" ht="15.6">
      <c r="A406" s="182">
        <v>891780111</v>
      </c>
      <c r="B406" s="183" t="s">
        <v>25</v>
      </c>
      <c r="C406" s="184" t="s">
        <v>847</v>
      </c>
      <c r="D406" s="183" t="s">
        <v>27</v>
      </c>
      <c r="E406" s="185" t="s">
        <v>2084</v>
      </c>
      <c r="F406" s="183" t="s">
        <v>29</v>
      </c>
      <c r="G406" s="184" t="s">
        <v>849</v>
      </c>
      <c r="H406" s="184" t="s">
        <v>31</v>
      </c>
      <c r="I406" s="225">
        <v>20012370</v>
      </c>
      <c r="J406" s="199">
        <v>0</v>
      </c>
      <c r="K406" s="199">
        <v>0</v>
      </c>
      <c r="L406" s="199">
        <v>0</v>
      </c>
      <c r="M406" s="191">
        <v>56078008</v>
      </c>
      <c r="N406" s="192" t="s">
        <v>2085</v>
      </c>
      <c r="O406" s="195" t="s">
        <v>2086</v>
      </c>
      <c r="P406" s="188">
        <v>44581</v>
      </c>
      <c r="Q406" s="189">
        <v>44586</v>
      </c>
      <c r="R406" s="188">
        <v>44772</v>
      </c>
      <c r="S406" s="199">
        <f t="shared" si="17"/>
        <v>11435640</v>
      </c>
      <c r="T406" s="225">
        <v>8576730</v>
      </c>
      <c r="U406" s="190">
        <v>7634899</v>
      </c>
      <c r="V406" s="192" t="s">
        <v>875</v>
      </c>
      <c r="W406"/>
      <c r="X406"/>
      <c r="Y406" s="1"/>
    </row>
    <row r="407" spans="1:25" ht="15.6">
      <c r="A407" s="182">
        <v>891780111</v>
      </c>
      <c r="B407" s="183" t="s">
        <v>25</v>
      </c>
      <c r="C407" s="184" t="s">
        <v>847</v>
      </c>
      <c r="D407" s="183" t="s">
        <v>27</v>
      </c>
      <c r="E407" s="185" t="s">
        <v>2087</v>
      </c>
      <c r="F407" s="183" t="s">
        <v>29</v>
      </c>
      <c r="G407" s="184" t="s">
        <v>849</v>
      </c>
      <c r="H407" s="184" t="s">
        <v>31</v>
      </c>
      <c r="I407" s="225">
        <v>20012370</v>
      </c>
      <c r="J407" s="199">
        <v>0</v>
      </c>
      <c r="K407" s="199">
        <v>0</v>
      </c>
      <c r="L407" s="199">
        <v>0</v>
      </c>
      <c r="M407" s="191">
        <v>1065808415</v>
      </c>
      <c r="N407" s="192" t="s">
        <v>2088</v>
      </c>
      <c r="O407" s="195" t="s">
        <v>2089</v>
      </c>
      <c r="P407" s="188">
        <v>44581</v>
      </c>
      <c r="Q407" s="189">
        <v>44586</v>
      </c>
      <c r="R407" s="188">
        <v>44772</v>
      </c>
      <c r="S407" s="199">
        <f t="shared" si="17"/>
        <v>11435640</v>
      </c>
      <c r="T407" s="225">
        <v>8576730</v>
      </c>
      <c r="U407" s="190">
        <v>7634899</v>
      </c>
      <c r="V407" s="192" t="s">
        <v>875</v>
      </c>
      <c r="W407"/>
      <c r="X407"/>
      <c r="Y407" s="1"/>
    </row>
    <row r="408" spans="1:25" ht="15.6">
      <c r="A408" s="182">
        <v>891780111</v>
      </c>
      <c r="B408" s="183" t="s">
        <v>25</v>
      </c>
      <c r="C408" s="184" t="s">
        <v>847</v>
      </c>
      <c r="D408" s="183" t="s">
        <v>27</v>
      </c>
      <c r="E408" s="185" t="s">
        <v>2090</v>
      </c>
      <c r="F408" s="183" t="s">
        <v>29</v>
      </c>
      <c r="G408" s="184" t="s">
        <v>849</v>
      </c>
      <c r="H408" s="184" t="s">
        <v>31</v>
      </c>
      <c r="I408" s="225">
        <v>20012370</v>
      </c>
      <c r="J408" s="199">
        <v>0</v>
      </c>
      <c r="K408" s="199">
        <v>0</v>
      </c>
      <c r="L408" s="199">
        <v>0</v>
      </c>
      <c r="M408" s="191">
        <v>1082916827</v>
      </c>
      <c r="N408" s="192" t="s">
        <v>2091</v>
      </c>
      <c r="O408" s="195" t="s">
        <v>2092</v>
      </c>
      <c r="P408" s="188">
        <v>44581</v>
      </c>
      <c r="Q408" s="189">
        <v>44586</v>
      </c>
      <c r="R408" s="188">
        <v>44772</v>
      </c>
      <c r="S408" s="199">
        <f t="shared" si="17"/>
        <v>11435640</v>
      </c>
      <c r="T408" s="225">
        <v>8576730</v>
      </c>
      <c r="U408" s="190">
        <v>7634899</v>
      </c>
      <c r="V408" s="192" t="s">
        <v>875</v>
      </c>
      <c r="W408"/>
      <c r="X408"/>
      <c r="Y408" s="1"/>
    </row>
    <row r="409" spans="1:25" ht="15.6">
      <c r="A409" s="182">
        <v>891780111</v>
      </c>
      <c r="B409" s="183" t="s">
        <v>25</v>
      </c>
      <c r="C409" s="184" t="s">
        <v>847</v>
      </c>
      <c r="D409" s="183" t="s">
        <v>27</v>
      </c>
      <c r="E409" s="185" t="s">
        <v>2093</v>
      </c>
      <c r="F409" s="183" t="s">
        <v>29</v>
      </c>
      <c r="G409" s="184" t="s">
        <v>849</v>
      </c>
      <c r="H409" s="184" t="s">
        <v>31</v>
      </c>
      <c r="I409" s="225">
        <v>20012370</v>
      </c>
      <c r="J409" s="199">
        <v>0</v>
      </c>
      <c r="K409" s="199">
        <v>0</v>
      </c>
      <c r="L409" s="199">
        <v>0</v>
      </c>
      <c r="M409" s="191">
        <v>26671472</v>
      </c>
      <c r="N409" s="192" t="s">
        <v>2094</v>
      </c>
      <c r="O409" s="195" t="s">
        <v>2095</v>
      </c>
      <c r="P409" s="188">
        <v>44581</v>
      </c>
      <c r="Q409" s="189">
        <v>44586</v>
      </c>
      <c r="R409" s="188">
        <v>44772</v>
      </c>
      <c r="S409" s="199">
        <f t="shared" si="17"/>
        <v>11435640</v>
      </c>
      <c r="T409" s="225">
        <v>8576730</v>
      </c>
      <c r="U409" s="190">
        <v>7634899</v>
      </c>
      <c r="V409" s="192" t="s">
        <v>875</v>
      </c>
      <c r="W409"/>
      <c r="X409"/>
      <c r="Y409" s="1"/>
    </row>
    <row r="410" spans="1:25">
      <c r="A410" s="182">
        <v>891780111</v>
      </c>
      <c r="B410" s="183" t="s">
        <v>25</v>
      </c>
      <c r="C410" s="184" t="s">
        <v>847</v>
      </c>
      <c r="D410" s="183" t="s">
        <v>27</v>
      </c>
      <c r="E410" s="185" t="s">
        <v>2096</v>
      </c>
      <c r="F410" s="183" t="s">
        <v>29</v>
      </c>
      <c r="G410" s="184" t="s">
        <v>849</v>
      </c>
      <c r="H410" s="184" t="s">
        <v>31</v>
      </c>
      <c r="I410" s="225">
        <v>12941939</v>
      </c>
      <c r="J410" s="199">
        <v>0</v>
      </c>
      <c r="K410" s="199">
        <v>0</v>
      </c>
      <c r="L410" s="199">
        <v>0</v>
      </c>
      <c r="M410" s="191" t="s">
        <v>5526</v>
      </c>
      <c r="N410" s="192" t="s">
        <v>2097</v>
      </c>
      <c r="O410" s="196" t="s">
        <v>2098</v>
      </c>
      <c r="P410" s="188">
        <v>44581</v>
      </c>
      <c r="Q410" s="189">
        <v>44581</v>
      </c>
      <c r="R410" s="188">
        <v>44773</v>
      </c>
      <c r="S410" s="199">
        <f t="shared" si="17"/>
        <v>8082698</v>
      </c>
      <c r="T410" s="225">
        <v>4859241</v>
      </c>
      <c r="U410" s="184">
        <v>12545871</v>
      </c>
      <c r="V410" s="192" t="s">
        <v>866</v>
      </c>
      <c r="W410"/>
      <c r="X410"/>
      <c r="Y410" s="1"/>
    </row>
    <row r="411" spans="1:25">
      <c r="A411" s="182">
        <v>891780111</v>
      </c>
      <c r="B411" s="183" t="s">
        <v>25</v>
      </c>
      <c r="C411" s="184" t="s">
        <v>847</v>
      </c>
      <c r="D411" s="183" t="s">
        <v>27</v>
      </c>
      <c r="E411" s="185" t="s">
        <v>2099</v>
      </c>
      <c r="F411" s="183" t="s">
        <v>29</v>
      </c>
      <c r="G411" s="184" t="s">
        <v>849</v>
      </c>
      <c r="H411" s="184" t="s">
        <v>31</v>
      </c>
      <c r="I411" s="225">
        <v>13135500</v>
      </c>
      <c r="J411" s="199">
        <v>0</v>
      </c>
      <c r="K411" s="199">
        <v>0</v>
      </c>
      <c r="L411" s="199">
        <v>0</v>
      </c>
      <c r="M411" s="191" t="s">
        <v>5527</v>
      </c>
      <c r="N411" s="192" t="s">
        <v>2100</v>
      </c>
      <c r="O411" s="196" t="s">
        <v>2101</v>
      </c>
      <c r="P411" s="188">
        <v>44581</v>
      </c>
      <c r="Q411" s="189">
        <v>44581</v>
      </c>
      <c r="R411" s="188">
        <v>44773</v>
      </c>
      <c r="S411" s="199">
        <f t="shared" si="17"/>
        <v>6216000</v>
      </c>
      <c r="T411" s="225">
        <v>6919500</v>
      </c>
      <c r="U411" s="184">
        <v>12545871</v>
      </c>
      <c r="V411" s="192" t="s">
        <v>866</v>
      </c>
      <c r="W411"/>
      <c r="X411"/>
      <c r="Y411" s="1"/>
    </row>
    <row r="412" spans="1:25">
      <c r="A412" s="182">
        <v>891780111</v>
      </c>
      <c r="B412" s="183" t="s">
        <v>25</v>
      </c>
      <c r="C412" s="184" t="s">
        <v>847</v>
      </c>
      <c r="D412" s="183" t="s">
        <v>27</v>
      </c>
      <c r="E412" s="185" t="s">
        <v>2102</v>
      </c>
      <c r="F412" s="183" t="s">
        <v>29</v>
      </c>
      <c r="G412" s="184" t="s">
        <v>849</v>
      </c>
      <c r="H412" s="184" t="s">
        <v>31</v>
      </c>
      <c r="I412" s="225">
        <v>12991812</v>
      </c>
      <c r="J412" s="199">
        <v>0</v>
      </c>
      <c r="K412" s="199">
        <v>0</v>
      </c>
      <c r="L412" s="199">
        <v>0</v>
      </c>
      <c r="M412" s="191" t="s">
        <v>5528</v>
      </c>
      <c r="N412" s="192" t="s">
        <v>2103</v>
      </c>
      <c r="O412" s="196" t="s">
        <v>2104</v>
      </c>
      <c r="P412" s="188">
        <v>44581</v>
      </c>
      <c r="Q412" s="189">
        <v>44581</v>
      </c>
      <c r="R412" s="188">
        <v>44773</v>
      </c>
      <c r="S412" s="199">
        <f t="shared" si="17"/>
        <v>8113846</v>
      </c>
      <c r="T412" s="225">
        <v>4877966</v>
      </c>
      <c r="U412" s="184">
        <v>12545871</v>
      </c>
      <c r="V412" s="192" t="s">
        <v>866</v>
      </c>
      <c r="W412"/>
      <c r="X412"/>
      <c r="Y412" s="1"/>
    </row>
    <row r="413" spans="1:25">
      <c r="A413" s="182">
        <v>891780111</v>
      </c>
      <c r="B413" s="183" t="s">
        <v>25</v>
      </c>
      <c r="C413" s="184" t="s">
        <v>847</v>
      </c>
      <c r="D413" s="183" t="s">
        <v>27</v>
      </c>
      <c r="E413" s="185" t="s">
        <v>2105</v>
      </c>
      <c r="F413" s="183" t="s">
        <v>29</v>
      </c>
      <c r="G413" s="184" t="s">
        <v>849</v>
      </c>
      <c r="H413" s="184" t="s">
        <v>31</v>
      </c>
      <c r="I413" s="225">
        <v>12781568</v>
      </c>
      <c r="J413" s="199">
        <v>0</v>
      </c>
      <c r="K413" s="199">
        <v>0</v>
      </c>
      <c r="L413" s="199">
        <v>0</v>
      </c>
      <c r="M413" s="191" t="s">
        <v>5529</v>
      </c>
      <c r="N413" s="192" t="s">
        <v>2106</v>
      </c>
      <c r="O413" s="196" t="s">
        <v>2107</v>
      </c>
      <c r="P413" s="188">
        <v>44581</v>
      </c>
      <c r="Q413" s="189">
        <v>44581</v>
      </c>
      <c r="R413" s="188">
        <v>44773</v>
      </c>
      <c r="S413" s="199">
        <f t="shared" si="17"/>
        <v>7922327</v>
      </c>
      <c r="T413" s="225">
        <v>4859241</v>
      </c>
      <c r="U413" s="184">
        <v>12545871</v>
      </c>
      <c r="V413" s="192" t="s">
        <v>866</v>
      </c>
      <c r="W413"/>
      <c r="X413"/>
      <c r="Y413" s="1"/>
    </row>
    <row r="414" spans="1:25">
      <c r="A414" s="182">
        <v>891780111</v>
      </c>
      <c r="B414" s="183" t="s">
        <v>25</v>
      </c>
      <c r="C414" s="184" t="s">
        <v>847</v>
      </c>
      <c r="D414" s="183" t="s">
        <v>27</v>
      </c>
      <c r="E414" s="185" t="s">
        <v>2108</v>
      </c>
      <c r="F414" s="183" t="s">
        <v>29</v>
      </c>
      <c r="G414" s="184" t="s">
        <v>849</v>
      </c>
      <c r="H414" s="184" t="s">
        <v>31</v>
      </c>
      <c r="I414" s="225">
        <v>14163968</v>
      </c>
      <c r="J414" s="199">
        <v>0</v>
      </c>
      <c r="K414" s="199">
        <v>0</v>
      </c>
      <c r="L414" s="199">
        <v>0</v>
      </c>
      <c r="M414" s="191" t="s">
        <v>5530</v>
      </c>
      <c r="N414" s="192" t="s">
        <v>2109</v>
      </c>
      <c r="O414" s="196" t="s">
        <v>2110</v>
      </c>
      <c r="P414" s="188">
        <v>44581</v>
      </c>
      <c r="Q414" s="189">
        <v>44581</v>
      </c>
      <c r="R414" s="188">
        <v>44773</v>
      </c>
      <c r="S414" s="199">
        <f t="shared" si="17"/>
        <v>8852480</v>
      </c>
      <c r="T414" s="225">
        <v>5311488</v>
      </c>
      <c r="U414" s="184">
        <v>12545871</v>
      </c>
      <c r="V414" s="192" t="s">
        <v>866</v>
      </c>
      <c r="W414"/>
      <c r="X414"/>
      <c r="Y414" s="1"/>
    </row>
    <row r="415" spans="1:25">
      <c r="A415" s="182">
        <v>891780111</v>
      </c>
      <c r="B415" s="183" t="s">
        <v>25</v>
      </c>
      <c r="C415" s="184" t="s">
        <v>847</v>
      </c>
      <c r="D415" s="183" t="s">
        <v>27</v>
      </c>
      <c r="E415" s="185" t="s">
        <v>2111</v>
      </c>
      <c r="F415" s="183" t="s">
        <v>29</v>
      </c>
      <c r="G415" s="184" t="s">
        <v>849</v>
      </c>
      <c r="H415" s="184" t="s">
        <v>31</v>
      </c>
      <c r="I415" s="225">
        <v>17186400</v>
      </c>
      <c r="J415" s="199">
        <v>0</v>
      </c>
      <c r="K415" s="199">
        <v>0</v>
      </c>
      <c r="L415" s="199">
        <v>0</v>
      </c>
      <c r="M415" s="191" t="s">
        <v>5531</v>
      </c>
      <c r="N415" s="192" t="s">
        <v>2112</v>
      </c>
      <c r="O415" s="196" t="s">
        <v>2113</v>
      </c>
      <c r="P415" s="188">
        <v>44581</v>
      </c>
      <c r="Q415" s="189">
        <v>44581</v>
      </c>
      <c r="R415" s="188">
        <v>44773</v>
      </c>
      <c r="S415" s="199">
        <f t="shared" si="17"/>
        <v>9690100</v>
      </c>
      <c r="T415" s="225">
        <v>7496300</v>
      </c>
      <c r="U415" s="184">
        <v>12545871</v>
      </c>
      <c r="V415" s="192" t="s">
        <v>866</v>
      </c>
      <c r="W415"/>
      <c r="X415"/>
      <c r="Y415" s="1"/>
    </row>
    <row r="416" spans="1:25">
      <c r="A416" s="182">
        <v>891780111</v>
      </c>
      <c r="B416" s="183" t="s">
        <v>25</v>
      </c>
      <c r="C416" s="184" t="s">
        <v>847</v>
      </c>
      <c r="D416" s="183" t="s">
        <v>27</v>
      </c>
      <c r="E416" s="185" t="s">
        <v>2114</v>
      </c>
      <c r="F416" s="183" t="s">
        <v>29</v>
      </c>
      <c r="G416" s="184" t="s">
        <v>849</v>
      </c>
      <c r="H416" s="184" t="s">
        <v>31</v>
      </c>
      <c r="I416" s="225">
        <v>12941939</v>
      </c>
      <c r="J416" s="199">
        <v>0</v>
      </c>
      <c r="K416" s="199">
        <v>0</v>
      </c>
      <c r="L416" s="199">
        <v>0</v>
      </c>
      <c r="M416" s="191" t="s">
        <v>5532</v>
      </c>
      <c r="N416" s="192" t="s">
        <v>2115</v>
      </c>
      <c r="O416" s="196" t="s">
        <v>2116</v>
      </c>
      <c r="P416" s="188">
        <v>44581</v>
      </c>
      <c r="Q416" s="189">
        <v>44581</v>
      </c>
      <c r="R416" s="188">
        <v>44773</v>
      </c>
      <c r="S416" s="199">
        <f t="shared" si="17"/>
        <v>8082698</v>
      </c>
      <c r="T416" s="225">
        <v>4859241</v>
      </c>
      <c r="U416" s="184">
        <v>12545871</v>
      </c>
      <c r="V416" s="192" t="s">
        <v>866</v>
      </c>
      <c r="W416"/>
      <c r="X416"/>
      <c r="Y416" s="1"/>
    </row>
    <row r="417" spans="1:25">
      <c r="A417" s="182">
        <v>891780111</v>
      </c>
      <c r="B417" s="183" t="s">
        <v>25</v>
      </c>
      <c r="C417" s="184" t="s">
        <v>847</v>
      </c>
      <c r="D417" s="183" t="s">
        <v>27</v>
      </c>
      <c r="E417" s="185" t="s">
        <v>2117</v>
      </c>
      <c r="F417" s="183" t="s">
        <v>29</v>
      </c>
      <c r="G417" s="184" t="s">
        <v>849</v>
      </c>
      <c r="H417" s="184" t="s">
        <v>31</v>
      </c>
      <c r="I417" s="225">
        <v>12941939</v>
      </c>
      <c r="J417" s="199">
        <v>0</v>
      </c>
      <c r="K417" s="199">
        <v>0</v>
      </c>
      <c r="L417" s="199">
        <v>0</v>
      </c>
      <c r="M417" s="191" t="s">
        <v>5533</v>
      </c>
      <c r="N417" s="192" t="s">
        <v>2118</v>
      </c>
      <c r="O417" s="196" t="s">
        <v>2119</v>
      </c>
      <c r="P417" s="188">
        <v>44573</v>
      </c>
      <c r="Q417" s="189">
        <v>44581</v>
      </c>
      <c r="R417" s="188">
        <v>44773</v>
      </c>
      <c r="S417" s="199">
        <f t="shared" si="17"/>
        <v>8082698</v>
      </c>
      <c r="T417" s="225">
        <v>4859241</v>
      </c>
      <c r="U417" s="184">
        <v>12545871</v>
      </c>
      <c r="V417" s="192" t="s">
        <v>866</v>
      </c>
      <c r="W417"/>
      <c r="X417"/>
      <c r="Y417" s="1"/>
    </row>
    <row r="418" spans="1:25">
      <c r="A418" s="182">
        <v>891780111</v>
      </c>
      <c r="B418" s="183" t="s">
        <v>25</v>
      </c>
      <c r="C418" s="184" t="s">
        <v>847</v>
      </c>
      <c r="D418" s="183" t="s">
        <v>27</v>
      </c>
      <c r="E418" s="185" t="s">
        <v>2120</v>
      </c>
      <c r="F418" s="183" t="s">
        <v>29</v>
      </c>
      <c r="G418" s="184" t="s">
        <v>849</v>
      </c>
      <c r="H418" s="184" t="s">
        <v>31</v>
      </c>
      <c r="I418" s="225">
        <v>8977500</v>
      </c>
      <c r="J418" s="199">
        <v>0</v>
      </c>
      <c r="K418" s="199">
        <v>0</v>
      </c>
      <c r="L418" s="199">
        <v>0</v>
      </c>
      <c r="M418" s="191" t="s">
        <v>5534</v>
      </c>
      <c r="N418" s="192" t="s">
        <v>2121</v>
      </c>
      <c r="O418" s="196" t="s">
        <v>2122</v>
      </c>
      <c r="P418" s="188">
        <v>44581</v>
      </c>
      <c r="Q418" s="189">
        <v>44581</v>
      </c>
      <c r="R418" s="188">
        <v>44773</v>
      </c>
      <c r="S418" s="199">
        <f t="shared" si="17"/>
        <v>5086200</v>
      </c>
      <c r="T418" s="225">
        <v>3891300</v>
      </c>
      <c r="U418" s="184">
        <v>12545871</v>
      </c>
      <c r="V418" s="192" t="s">
        <v>866</v>
      </c>
      <c r="W418"/>
      <c r="X418"/>
      <c r="Y418" s="1"/>
    </row>
    <row r="419" spans="1:25">
      <c r="A419" s="182">
        <v>891780111</v>
      </c>
      <c r="B419" s="183" t="s">
        <v>25</v>
      </c>
      <c r="C419" s="184" t="s">
        <v>847</v>
      </c>
      <c r="D419" s="183" t="s">
        <v>27</v>
      </c>
      <c r="E419" s="185" t="s">
        <v>2123</v>
      </c>
      <c r="F419" s="183" t="s">
        <v>29</v>
      </c>
      <c r="G419" s="184" t="s">
        <v>849</v>
      </c>
      <c r="H419" s="184" t="s">
        <v>31</v>
      </c>
      <c r="I419" s="225">
        <v>10535700</v>
      </c>
      <c r="J419" s="199">
        <v>0</v>
      </c>
      <c r="K419" s="199">
        <v>0</v>
      </c>
      <c r="L419" s="199">
        <v>0</v>
      </c>
      <c r="M419" s="191" t="s">
        <v>5535</v>
      </c>
      <c r="N419" s="192" t="s">
        <v>2124</v>
      </c>
      <c r="O419" s="196" t="s">
        <v>2125</v>
      </c>
      <c r="P419" s="188">
        <v>44573</v>
      </c>
      <c r="Q419" s="189">
        <v>44581</v>
      </c>
      <c r="R419" s="188">
        <v>44773</v>
      </c>
      <c r="S419" s="199">
        <f t="shared" si="17"/>
        <v>7868000</v>
      </c>
      <c r="T419" s="225">
        <v>2667700</v>
      </c>
      <c r="U419" s="184">
        <v>12545871</v>
      </c>
      <c r="V419" s="192" t="s">
        <v>866</v>
      </c>
      <c r="W419"/>
      <c r="X419"/>
      <c r="Y419" s="1"/>
    </row>
    <row r="420" spans="1:25">
      <c r="A420" s="182">
        <v>891780111</v>
      </c>
      <c r="B420" s="183" t="s">
        <v>25</v>
      </c>
      <c r="C420" s="184" t="s">
        <v>847</v>
      </c>
      <c r="D420" s="183" t="s">
        <v>27</v>
      </c>
      <c r="E420" s="185" t="s">
        <v>2126</v>
      </c>
      <c r="F420" s="183" t="s">
        <v>29</v>
      </c>
      <c r="G420" s="184" t="s">
        <v>849</v>
      </c>
      <c r="H420" s="184" t="s">
        <v>31</v>
      </c>
      <c r="I420" s="225">
        <v>12941939</v>
      </c>
      <c r="J420" s="199">
        <v>6462951</v>
      </c>
      <c r="K420" s="199">
        <v>0</v>
      </c>
      <c r="L420" s="199">
        <v>6478988</v>
      </c>
      <c r="M420" s="191" t="s">
        <v>5536</v>
      </c>
      <c r="N420" s="192" t="s">
        <v>2127</v>
      </c>
      <c r="O420" s="196" t="s">
        <v>2128</v>
      </c>
      <c r="P420" s="188">
        <v>44581</v>
      </c>
      <c r="Q420" s="189">
        <v>44581</v>
      </c>
      <c r="R420" s="188">
        <v>44773</v>
      </c>
      <c r="S420" s="199">
        <v>6462951</v>
      </c>
      <c r="T420" s="225">
        <v>0</v>
      </c>
      <c r="U420" s="184">
        <v>12545871</v>
      </c>
      <c r="V420" s="192" t="s">
        <v>866</v>
      </c>
      <c r="W420"/>
      <c r="X420"/>
      <c r="Y420" s="1"/>
    </row>
    <row r="421" spans="1:25">
      <c r="A421" s="182">
        <v>891780111</v>
      </c>
      <c r="B421" s="183" t="s">
        <v>25</v>
      </c>
      <c r="C421" s="184" t="s">
        <v>847</v>
      </c>
      <c r="D421" s="183" t="s">
        <v>27</v>
      </c>
      <c r="E421" s="185" t="s">
        <v>2129</v>
      </c>
      <c r="F421" s="183" t="s">
        <v>29</v>
      </c>
      <c r="G421" s="184" t="s">
        <v>849</v>
      </c>
      <c r="H421" s="184" t="s">
        <v>31</v>
      </c>
      <c r="I421" s="225">
        <v>14163968</v>
      </c>
      <c r="J421" s="199">
        <v>0</v>
      </c>
      <c r="K421" s="199">
        <v>0</v>
      </c>
      <c r="L421" s="199">
        <v>0</v>
      </c>
      <c r="M421" s="191" t="s">
        <v>5537</v>
      </c>
      <c r="N421" s="192" t="s">
        <v>2130</v>
      </c>
      <c r="O421" s="196" t="s">
        <v>2131</v>
      </c>
      <c r="P421" s="188">
        <v>44581</v>
      </c>
      <c r="Q421" s="189">
        <v>44581</v>
      </c>
      <c r="R421" s="188">
        <v>44773</v>
      </c>
      <c r="S421" s="199">
        <f t="shared" ref="S421:S432" si="18">I421-T421</f>
        <v>8852480</v>
      </c>
      <c r="T421" s="225">
        <v>5311488</v>
      </c>
      <c r="U421" s="184">
        <v>12545871</v>
      </c>
      <c r="V421" s="192" t="s">
        <v>866</v>
      </c>
      <c r="W421"/>
      <c r="X421"/>
      <c r="Y421" s="1"/>
    </row>
    <row r="422" spans="1:25">
      <c r="A422" s="182">
        <v>891780111</v>
      </c>
      <c r="B422" s="183" t="s">
        <v>25</v>
      </c>
      <c r="C422" s="184" t="s">
        <v>847</v>
      </c>
      <c r="D422" s="183" t="s">
        <v>27</v>
      </c>
      <c r="E422" s="185" t="s">
        <v>2132</v>
      </c>
      <c r="F422" s="183" t="s">
        <v>29</v>
      </c>
      <c r="G422" s="184" t="s">
        <v>849</v>
      </c>
      <c r="H422" s="184" t="s">
        <v>31</v>
      </c>
      <c r="I422" s="225">
        <v>12941939</v>
      </c>
      <c r="J422" s="199">
        <v>0</v>
      </c>
      <c r="K422" s="199">
        <v>0</v>
      </c>
      <c r="L422" s="199">
        <v>0</v>
      </c>
      <c r="M422" s="191" t="s">
        <v>5538</v>
      </c>
      <c r="N422" s="192" t="s">
        <v>2133</v>
      </c>
      <c r="O422" s="196" t="s">
        <v>2134</v>
      </c>
      <c r="P422" s="188">
        <v>44581</v>
      </c>
      <c r="Q422" s="189">
        <v>44581</v>
      </c>
      <c r="R422" s="188">
        <v>44773</v>
      </c>
      <c r="S422" s="199">
        <f t="shared" si="18"/>
        <v>3223457</v>
      </c>
      <c r="T422" s="225">
        <v>9718482</v>
      </c>
      <c r="U422" s="184">
        <v>12545871</v>
      </c>
      <c r="V422" s="192" t="s">
        <v>866</v>
      </c>
      <c r="W422"/>
      <c r="X422"/>
      <c r="Y422" s="1"/>
    </row>
    <row r="423" spans="1:25">
      <c r="A423" s="182">
        <v>891780111</v>
      </c>
      <c r="B423" s="183" t="s">
        <v>25</v>
      </c>
      <c r="C423" s="184" t="s">
        <v>847</v>
      </c>
      <c r="D423" s="183" t="s">
        <v>27</v>
      </c>
      <c r="E423" s="185" t="s">
        <v>2135</v>
      </c>
      <c r="F423" s="183" t="s">
        <v>29</v>
      </c>
      <c r="G423" s="184" t="s">
        <v>849</v>
      </c>
      <c r="H423" s="184" t="s">
        <v>31</v>
      </c>
      <c r="I423" s="225">
        <v>12941939</v>
      </c>
      <c r="J423" s="199">
        <v>0</v>
      </c>
      <c r="K423" s="199">
        <v>0</v>
      </c>
      <c r="L423" s="199">
        <v>0</v>
      </c>
      <c r="M423" s="191" t="s">
        <v>5539</v>
      </c>
      <c r="N423" s="192" t="s">
        <v>2136</v>
      </c>
      <c r="O423" s="196" t="s">
        <v>2137</v>
      </c>
      <c r="P423" s="188">
        <v>44573</v>
      </c>
      <c r="Q423" s="189">
        <v>44581</v>
      </c>
      <c r="R423" s="188">
        <v>44773</v>
      </c>
      <c r="S423" s="199">
        <f t="shared" si="18"/>
        <v>8082698</v>
      </c>
      <c r="T423" s="225">
        <v>4859241</v>
      </c>
      <c r="U423" s="184">
        <v>12545871</v>
      </c>
      <c r="V423" s="192" t="s">
        <v>866</v>
      </c>
      <c r="W423"/>
      <c r="X423"/>
      <c r="Y423" s="1"/>
    </row>
    <row r="424" spans="1:25">
      <c r="A424" s="182">
        <v>891780111</v>
      </c>
      <c r="B424" s="183" t="s">
        <v>25</v>
      </c>
      <c r="C424" s="184" t="s">
        <v>847</v>
      </c>
      <c r="D424" s="183" t="s">
        <v>27</v>
      </c>
      <c r="E424" s="185" t="s">
        <v>2138</v>
      </c>
      <c r="F424" s="183" t="s">
        <v>29</v>
      </c>
      <c r="G424" s="184" t="s">
        <v>849</v>
      </c>
      <c r="H424" s="184" t="s">
        <v>31</v>
      </c>
      <c r="I424" s="225">
        <v>9718482</v>
      </c>
      <c r="J424" s="199">
        <v>0</v>
      </c>
      <c r="K424" s="199">
        <v>0</v>
      </c>
      <c r="L424" s="199">
        <v>0</v>
      </c>
      <c r="M424" s="191" t="s">
        <v>5540</v>
      </c>
      <c r="N424" s="192" t="s">
        <v>2139</v>
      </c>
      <c r="O424" s="196" t="s">
        <v>2140</v>
      </c>
      <c r="P424" s="188">
        <v>44581</v>
      </c>
      <c r="Q424" s="189">
        <v>44593</v>
      </c>
      <c r="R424" s="188">
        <v>44773</v>
      </c>
      <c r="S424" s="199">
        <f t="shared" si="18"/>
        <v>4859241</v>
      </c>
      <c r="T424" s="225">
        <v>4859241</v>
      </c>
      <c r="U424" s="184">
        <v>12545871</v>
      </c>
      <c r="V424" s="192" t="s">
        <v>866</v>
      </c>
      <c r="W424"/>
      <c r="X424"/>
      <c r="Y424" s="1"/>
    </row>
    <row r="425" spans="1:25">
      <c r="A425" s="182">
        <v>891780111</v>
      </c>
      <c r="B425" s="183" t="s">
        <v>25</v>
      </c>
      <c r="C425" s="184" t="s">
        <v>847</v>
      </c>
      <c r="D425" s="183" t="s">
        <v>27</v>
      </c>
      <c r="E425" s="185" t="s">
        <v>2141</v>
      </c>
      <c r="F425" s="183" t="s">
        <v>29</v>
      </c>
      <c r="G425" s="184" t="s">
        <v>849</v>
      </c>
      <c r="H425" s="184" t="s">
        <v>31</v>
      </c>
      <c r="I425" s="225">
        <v>12829680</v>
      </c>
      <c r="J425" s="199">
        <v>0</v>
      </c>
      <c r="K425" s="199">
        <v>0</v>
      </c>
      <c r="L425" s="199">
        <v>0</v>
      </c>
      <c r="M425" s="191" t="s">
        <v>5541</v>
      </c>
      <c r="N425" s="192" t="s">
        <v>2142</v>
      </c>
      <c r="O425" s="196" t="s">
        <v>2143</v>
      </c>
      <c r="P425" s="188">
        <v>44581</v>
      </c>
      <c r="Q425" s="189">
        <v>44581</v>
      </c>
      <c r="R425" s="188">
        <v>44773</v>
      </c>
      <c r="S425" s="199">
        <f t="shared" si="18"/>
        <v>8018550</v>
      </c>
      <c r="T425" s="225">
        <v>4811130</v>
      </c>
      <c r="U425" s="184">
        <v>12545871</v>
      </c>
      <c r="V425" s="192" t="s">
        <v>866</v>
      </c>
      <c r="W425"/>
      <c r="X425"/>
      <c r="Y425" s="1"/>
    </row>
    <row r="426" spans="1:25">
      <c r="A426" s="182">
        <v>891780111</v>
      </c>
      <c r="B426" s="183" t="s">
        <v>25</v>
      </c>
      <c r="C426" s="184" t="s">
        <v>847</v>
      </c>
      <c r="D426" s="183" t="s">
        <v>27</v>
      </c>
      <c r="E426" s="185" t="s">
        <v>2144</v>
      </c>
      <c r="F426" s="183" t="s">
        <v>29</v>
      </c>
      <c r="G426" s="184" t="s">
        <v>849</v>
      </c>
      <c r="H426" s="184" t="s">
        <v>31</v>
      </c>
      <c r="I426" s="225">
        <v>12941939</v>
      </c>
      <c r="J426" s="199">
        <v>0</v>
      </c>
      <c r="K426" s="199">
        <v>0</v>
      </c>
      <c r="L426" s="199">
        <v>0</v>
      </c>
      <c r="M426" s="191" t="s">
        <v>5542</v>
      </c>
      <c r="N426" s="192" t="s">
        <v>2145</v>
      </c>
      <c r="O426" s="196" t="s">
        <v>2146</v>
      </c>
      <c r="P426" s="188">
        <v>44581</v>
      </c>
      <c r="Q426" s="189">
        <v>44581</v>
      </c>
      <c r="R426" s="188">
        <v>44773</v>
      </c>
      <c r="S426" s="199">
        <f t="shared" si="18"/>
        <v>8082698</v>
      </c>
      <c r="T426" s="225">
        <v>4859241</v>
      </c>
      <c r="U426" s="184">
        <v>12545871</v>
      </c>
      <c r="V426" s="192" t="s">
        <v>866</v>
      </c>
      <c r="W426"/>
      <c r="X426"/>
      <c r="Y426" s="1"/>
    </row>
    <row r="427" spans="1:25">
      <c r="A427" s="182">
        <v>891780111</v>
      </c>
      <c r="B427" s="183" t="s">
        <v>25</v>
      </c>
      <c r="C427" s="184" t="s">
        <v>847</v>
      </c>
      <c r="D427" s="183" t="s">
        <v>27</v>
      </c>
      <c r="E427" s="185" t="s">
        <v>2147</v>
      </c>
      <c r="F427" s="183" t="s">
        <v>29</v>
      </c>
      <c r="G427" s="184" t="s">
        <v>849</v>
      </c>
      <c r="H427" s="184" t="s">
        <v>31</v>
      </c>
      <c r="I427" s="225">
        <v>10800000</v>
      </c>
      <c r="J427" s="199">
        <v>0</v>
      </c>
      <c r="K427" s="199">
        <v>0</v>
      </c>
      <c r="L427" s="199">
        <v>0</v>
      </c>
      <c r="M427" s="191" t="s">
        <v>5543</v>
      </c>
      <c r="N427" s="192" t="s">
        <v>2148</v>
      </c>
      <c r="O427" s="196" t="s">
        <v>2149</v>
      </c>
      <c r="P427" s="188">
        <v>44581</v>
      </c>
      <c r="Q427" s="189">
        <v>44593</v>
      </c>
      <c r="R427" s="188">
        <v>44773</v>
      </c>
      <c r="S427" s="199">
        <f t="shared" si="18"/>
        <v>5400000</v>
      </c>
      <c r="T427" s="225">
        <v>5400000</v>
      </c>
      <c r="U427" s="184">
        <v>12545871</v>
      </c>
      <c r="V427" s="192" t="s">
        <v>866</v>
      </c>
      <c r="W427"/>
      <c r="X427"/>
      <c r="Y427" s="1"/>
    </row>
    <row r="428" spans="1:25">
      <c r="A428" s="182">
        <v>891780111</v>
      </c>
      <c r="B428" s="183" t="s">
        <v>25</v>
      </c>
      <c r="C428" s="184" t="s">
        <v>847</v>
      </c>
      <c r="D428" s="183" t="s">
        <v>27</v>
      </c>
      <c r="E428" s="185" t="s">
        <v>2150</v>
      </c>
      <c r="F428" s="183" t="s">
        <v>29</v>
      </c>
      <c r="G428" s="184" t="s">
        <v>849</v>
      </c>
      <c r="H428" s="184" t="s">
        <v>31</v>
      </c>
      <c r="I428" s="225">
        <v>12941939</v>
      </c>
      <c r="J428" s="199">
        <v>0</v>
      </c>
      <c r="K428" s="199">
        <v>0</v>
      </c>
      <c r="L428" s="199">
        <v>0</v>
      </c>
      <c r="M428" s="191" t="s">
        <v>5544</v>
      </c>
      <c r="N428" s="192" t="s">
        <v>2151</v>
      </c>
      <c r="O428" s="196" t="s">
        <v>2152</v>
      </c>
      <c r="P428" s="188">
        <v>44581</v>
      </c>
      <c r="Q428" s="189">
        <v>44581</v>
      </c>
      <c r="R428" s="188">
        <v>44773</v>
      </c>
      <c r="S428" s="199">
        <f t="shared" si="18"/>
        <v>8082698</v>
      </c>
      <c r="T428" s="225">
        <v>4859241</v>
      </c>
      <c r="U428" s="184">
        <v>12545871</v>
      </c>
      <c r="V428" s="192" t="s">
        <v>866</v>
      </c>
      <c r="W428"/>
      <c r="X428"/>
      <c r="Y428" s="1"/>
    </row>
    <row r="429" spans="1:25">
      <c r="A429" s="182">
        <v>891780111</v>
      </c>
      <c r="B429" s="183" t="s">
        <v>25</v>
      </c>
      <c r="C429" s="184" t="s">
        <v>847</v>
      </c>
      <c r="D429" s="183" t="s">
        <v>27</v>
      </c>
      <c r="E429" s="185" t="s">
        <v>2153</v>
      </c>
      <c r="F429" s="183" t="s">
        <v>29</v>
      </c>
      <c r="G429" s="184" t="s">
        <v>849</v>
      </c>
      <c r="H429" s="184" t="s">
        <v>31</v>
      </c>
      <c r="I429" s="225">
        <v>9814705</v>
      </c>
      <c r="J429" s="199">
        <v>0</v>
      </c>
      <c r="K429" s="199">
        <v>0</v>
      </c>
      <c r="L429" s="199">
        <v>0</v>
      </c>
      <c r="M429" s="191" t="s">
        <v>5545</v>
      </c>
      <c r="N429" s="192" t="s">
        <v>2154</v>
      </c>
      <c r="O429" s="196" t="s">
        <v>2155</v>
      </c>
      <c r="P429" s="188">
        <v>44581</v>
      </c>
      <c r="Q429" s="189">
        <v>44581</v>
      </c>
      <c r="R429" s="188">
        <v>44773</v>
      </c>
      <c r="S429" s="199">
        <f t="shared" si="18"/>
        <v>4907352</v>
      </c>
      <c r="T429" s="225">
        <v>4907353</v>
      </c>
      <c r="U429" s="184">
        <v>12545871</v>
      </c>
      <c r="V429" s="192" t="s">
        <v>866</v>
      </c>
      <c r="W429"/>
      <c r="X429"/>
      <c r="Y429" s="1"/>
    </row>
    <row r="430" spans="1:25">
      <c r="A430" s="182">
        <v>891780111</v>
      </c>
      <c r="B430" s="183" t="s">
        <v>25</v>
      </c>
      <c r="C430" s="184" t="s">
        <v>847</v>
      </c>
      <c r="D430" s="183" t="s">
        <v>27</v>
      </c>
      <c r="E430" s="185" t="s">
        <v>2156</v>
      </c>
      <c r="F430" s="183" t="s">
        <v>29</v>
      </c>
      <c r="G430" s="184" t="s">
        <v>849</v>
      </c>
      <c r="H430" s="184" t="s">
        <v>31</v>
      </c>
      <c r="I430" s="225">
        <v>13800000</v>
      </c>
      <c r="J430" s="199">
        <v>0</v>
      </c>
      <c r="K430" s="199">
        <v>0</v>
      </c>
      <c r="L430" s="199">
        <v>0</v>
      </c>
      <c r="M430" s="191" t="s">
        <v>5546</v>
      </c>
      <c r="N430" s="192" t="s">
        <v>2157</v>
      </c>
      <c r="O430" s="196" t="s">
        <v>2158</v>
      </c>
      <c r="P430" s="188">
        <v>44581</v>
      </c>
      <c r="Q430" s="189">
        <v>44593</v>
      </c>
      <c r="R430" s="188">
        <v>44773</v>
      </c>
      <c r="S430" s="199">
        <f t="shared" si="18"/>
        <v>6900000</v>
      </c>
      <c r="T430" s="225">
        <v>6900000</v>
      </c>
      <c r="U430" s="184">
        <v>12545871</v>
      </c>
      <c r="V430" s="192" t="s">
        <v>866</v>
      </c>
      <c r="W430"/>
      <c r="X430"/>
      <c r="Y430" s="1"/>
    </row>
    <row r="431" spans="1:25">
      <c r="A431" s="182">
        <v>891780111</v>
      </c>
      <c r="B431" s="183" t="s">
        <v>25</v>
      </c>
      <c r="C431" s="184" t="s">
        <v>847</v>
      </c>
      <c r="D431" s="183" t="s">
        <v>27</v>
      </c>
      <c r="E431" s="185" t="s">
        <v>2159</v>
      </c>
      <c r="F431" s="183" t="s">
        <v>29</v>
      </c>
      <c r="G431" s="184" t="s">
        <v>849</v>
      </c>
      <c r="H431" s="184" t="s">
        <v>31</v>
      </c>
      <c r="I431" s="225">
        <v>15962800</v>
      </c>
      <c r="J431" s="199">
        <v>0</v>
      </c>
      <c r="K431" s="199">
        <v>0</v>
      </c>
      <c r="L431" s="199">
        <v>0</v>
      </c>
      <c r="M431" s="191" t="s">
        <v>5547</v>
      </c>
      <c r="N431" s="192" t="s">
        <v>2160</v>
      </c>
      <c r="O431" s="196" t="s">
        <v>2161</v>
      </c>
      <c r="P431" s="188">
        <v>44581</v>
      </c>
      <c r="Q431" s="189">
        <v>44581</v>
      </c>
      <c r="R431" s="188">
        <v>44773</v>
      </c>
      <c r="S431" s="199">
        <f t="shared" si="18"/>
        <v>12934600</v>
      </c>
      <c r="T431" s="225">
        <v>3028200</v>
      </c>
      <c r="U431" s="184">
        <v>12545871</v>
      </c>
      <c r="V431" s="192" t="s">
        <v>866</v>
      </c>
      <c r="W431"/>
      <c r="X431"/>
      <c r="Y431" s="1"/>
    </row>
    <row r="432" spans="1:25">
      <c r="A432" s="182">
        <v>891780111</v>
      </c>
      <c r="B432" s="183" t="s">
        <v>25</v>
      </c>
      <c r="C432" s="184" t="s">
        <v>847</v>
      </c>
      <c r="D432" s="183" t="s">
        <v>27</v>
      </c>
      <c r="E432" s="185" t="s">
        <v>2162</v>
      </c>
      <c r="F432" s="183" t="s">
        <v>29</v>
      </c>
      <c r="G432" s="184" t="s">
        <v>849</v>
      </c>
      <c r="H432" s="184" t="s">
        <v>31</v>
      </c>
      <c r="I432" s="225">
        <v>13166459</v>
      </c>
      <c r="J432" s="199">
        <v>0</v>
      </c>
      <c r="K432" s="199">
        <v>0</v>
      </c>
      <c r="L432" s="199">
        <v>0</v>
      </c>
      <c r="M432" s="191" t="s">
        <v>5548</v>
      </c>
      <c r="N432" s="192" t="s">
        <v>2163</v>
      </c>
      <c r="O432" s="196" t="s">
        <v>2164</v>
      </c>
      <c r="P432" s="188">
        <v>44581</v>
      </c>
      <c r="Q432" s="189">
        <v>44581</v>
      </c>
      <c r="R432" s="188">
        <v>44773</v>
      </c>
      <c r="S432" s="199">
        <f t="shared" si="18"/>
        <v>8210994</v>
      </c>
      <c r="T432" s="225">
        <v>4955465</v>
      </c>
      <c r="U432" s="184">
        <v>12545871</v>
      </c>
      <c r="V432" s="192" t="s">
        <v>866</v>
      </c>
      <c r="W432"/>
      <c r="X432"/>
      <c r="Y432" s="1"/>
    </row>
    <row r="433" spans="1:25">
      <c r="A433" s="182">
        <v>891780111</v>
      </c>
      <c r="B433" s="183" t="s">
        <v>25</v>
      </c>
      <c r="C433" s="184" t="s">
        <v>847</v>
      </c>
      <c r="D433" s="183" t="s">
        <v>27</v>
      </c>
      <c r="E433" s="185" t="s">
        <v>2165</v>
      </c>
      <c r="F433" s="183" t="s">
        <v>29</v>
      </c>
      <c r="G433" s="184" t="s">
        <v>849</v>
      </c>
      <c r="H433" s="184" t="s">
        <v>31</v>
      </c>
      <c r="I433" s="225">
        <v>11498900</v>
      </c>
      <c r="J433" s="199">
        <v>0</v>
      </c>
      <c r="K433" s="199">
        <v>0</v>
      </c>
      <c r="L433" s="199">
        <v>0</v>
      </c>
      <c r="M433" s="191" t="s">
        <v>5549</v>
      </c>
      <c r="N433" s="192" t="s">
        <v>2166</v>
      </c>
      <c r="O433" s="196" t="s">
        <v>2167</v>
      </c>
      <c r="P433" s="188">
        <v>44581</v>
      </c>
      <c r="Q433" s="189">
        <v>44581</v>
      </c>
      <c r="R433" s="188">
        <v>44773</v>
      </c>
      <c r="S433" s="199">
        <v>11498900</v>
      </c>
      <c r="T433" s="225">
        <v>0</v>
      </c>
      <c r="U433" s="184">
        <v>12545871</v>
      </c>
      <c r="V433" s="192" t="s">
        <v>866</v>
      </c>
      <c r="W433"/>
      <c r="X433"/>
      <c r="Y433" s="1"/>
    </row>
    <row r="434" spans="1:25">
      <c r="A434" s="182">
        <v>891780111</v>
      </c>
      <c r="B434" s="183" t="s">
        <v>25</v>
      </c>
      <c r="C434" s="184" t="s">
        <v>847</v>
      </c>
      <c r="D434" s="183" t="s">
        <v>27</v>
      </c>
      <c r="E434" s="185" t="s">
        <v>2168</v>
      </c>
      <c r="F434" s="183" t="s">
        <v>29</v>
      </c>
      <c r="G434" s="184" t="s">
        <v>849</v>
      </c>
      <c r="H434" s="184" t="s">
        <v>31</v>
      </c>
      <c r="I434" s="225">
        <v>13166459</v>
      </c>
      <c r="J434" s="199">
        <v>0</v>
      </c>
      <c r="K434" s="199">
        <v>0</v>
      </c>
      <c r="L434" s="199">
        <v>0</v>
      </c>
      <c r="M434" s="191">
        <v>1110478239</v>
      </c>
      <c r="N434" s="192" t="s">
        <v>2169</v>
      </c>
      <c r="O434" s="196" t="s">
        <v>2170</v>
      </c>
      <c r="P434" s="188">
        <v>44581</v>
      </c>
      <c r="Q434" s="189">
        <v>44581</v>
      </c>
      <c r="R434" s="188">
        <v>44773</v>
      </c>
      <c r="S434" s="199">
        <f t="shared" ref="S434:S444" si="19">I434-T434</f>
        <v>8210994</v>
      </c>
      <c r="T434" s="225">
        <v>4955465</v>
      </c>
      <c r="U434" s="184">
        <v>12545871</v>
      </c>
      <c r="V434" s="192" t="s">
        <v>866</v>
      </c>
      <c r="W434"/>
      <c r="X434"/>
      <c r="Y434" s="1"/>
    </row>
    <row r="435" spans="1:25">
      <c r="A435" s="182">
        <v>891780111</v>
      </c>
      <c r="B435" s="183" t="s">
        <v>25</v>
      </c>
      <c r="C435" s="184" t="s">
        <v>847</v>
      </c>
      <c r="D435" s="183" t="s">
        <v>27</v>
      </c>
      <c r="E435" s="185" t="s">
        <v>2171</v>
      </c>
      <c r="F435" s="183" t="s">
        <v>29</v>
      </c>
      <c r="G435" s="184" t="s">
        <v>849</v>
      </c>
      <c r="H435" s="184" t="s">
        <v>31</v>
      </c>
      <c r="I435" s="225">
        <v>11333000</v>
      </c>
      <c r="J435" s="199">
        <v>0</v>
      </c>
      <c r="K435" s="199">
        <v>0</v>
      </c>
      <c r="L435" s="199">
        <v>0</v>
      </c>
      <c r="M435" s="191" t="s">
        <v>5550</v>
      </c>
      <c r="N435" s="192" t="s">
        <v>2172</v>
      </c>
      <c r="O435" s="196" t="s">
        <v>2173</v>
      </c>
      <c r="P435" s="188">
        <v>44573</v>
      </c>
      <c r="Q435" s="189">
        <v>44581</v>
      </c>
      <c r="R435" s="188">
        <v>44773</v>
      </c>
      <c r="S435" s="199">
        <f t="shared" si="19"/>
        <v>5999700</v>
      </c>
      <c r="T435" s="225">
        <v>5333300</v>
      </c>
      <c r="U435" s="184">
        <v>12545871</v>
      </c>
      <c r="V435" s="192" t="s">
        <v>866</v>
      </c>
      <c r="W435"/>
      <c r="X435"/>
      <c r="Y435" s="1"/>
    </row>
    <row r="436" spans="1:25">
      <c r="A436" s="182">
        <v>891780111</v>
      </c>
      <c r="B436" s="183" t="s">
        <v>25</v>
      </c>
      <c r="C436" s="184" t="s">
        <v>847</v>
      </c>
      <c r="D436" s="183" t="s">
        <v>27</v>
      </c>
      <c r="E436" s="185" t="s">
        <v>2174</v>
      </c>
      <c r="F436" s="183" t="s">
        <v>29</v>
      </c>
      <c r="G436" s="184" t="s">
        <v>849</v>
      </c>
      <c r="H436" s="184" t="s">
        <v>31</v>
      </c>
      <c r="I436" s="225">
        <v>12941939</v>
      </c>
      <c r="J436" s="199">
        <v>0</v>
      </c>
      <c r="K436" s="199">
        <v>0</v>
      </c>
      <c r="L436" s="199">
        <v>0</v>
      </c>
      <c r="M436" s="191" t="s">
        <v>5551</v>
      </c>
      <c r="N436" s="192" t="s">
        <v>2175</v>
      </c>
      <c r="O436" s="196" t="s">
        <v>2176</v>
      </c>
      <c r="P436" s="188">
        <v>44573</v>
      </c>
      <c r="Q436" s="189">
        <v>44581</v>
      </c>
      <c r="R436" s="188">
        <v>44773</v>
      </c>
      <c r="S436" s="199">
        <f t="shared" si="19"/>
        <v>8082698</v>
      </c>
      <c r="T436" s="225">
        <v>4859241</v>
      </c>
      <c r="U436" s="184">
        <v>12545871</v>
      </c>
      <c r="V436" s="192" t="s">
        <v>866</v>
      </c>
      <c r="W436"/>
      <c r="X436"/>
      <c r="Y436" s="1"/>
    </row>
    <row r="437" spans="1:25">
      <c r="A437" s="182">
        <v>891780111</v>
      </c>
      <c r="B437" s="183" t="s">
        <v>25</v>
      </c>
      <c r="C437" s="184" t="s">
        <v>847</v>
      </c>
      <c r="D437" s="183" t="s">
        <v>27</v>
      </c>
      <c r="E437" s="185" t="s">
        <v>2177</v>
      </c>
      <c r="F437" s="183" t="s">
        <v>29</v>
      </c>
      <c r="G437" s="184" t="s">
        <v>849</v>
      </c>
      <c r="H437" s="184" t="s">
        <v>31</v>
      </c>
      <c r="I437" s="225">
        <v>9718482</v>
      </c>
      <c r="J437" s="199">
        <v>0</v>
      </c>
      <c r="K437" s="199">
        <v>0</v>
      </c>
      <c r="L437" s="199">
        <v>0</v>
      </c>
      <c r="M437" s="191" t="s">
        <v>5552</v>
      </c>
      <c r="N437" s="192" t="s">
        <v>2178</v>
      </c>
      <c r="O437" s="196" t="s">
        <v>2179</v>
      </c>
      <c r="P437" s="188">
        <v>44581</v>
      </c>
      <c r="Q437" s="189">
        <v>44593</v>
      </c>
      <c r="R437" s="188">
        <v>44773</v>
      </c>
      <c r="S437" s="199">
        <f t="shared" si="19"/>
        <v>3239494</v>
      </c>
      <c r="T437" s="225">
        <v>6478988</v>
      </c>
      <c r="U437" s="184">
        <v>12545871</v>
      </c>
      <c r="V437" s="192" t="s">
        <v>866</v>
      </c>
      <c r="W437"/>
      <c r="X437"/>
      <c r="Y437" s="1"/>
    </row>
    <row r="438" spans="1:25">
      <c r="A438" s="182">
        <v>891780111</v>
      </c>
      <c r="B438" s="183" t="s">
        <v>25</v>
      </c>
      <c r="C438" s="184" t="s">
        <v>847</v>
      </c>
      <c r="D438" s="183" t="s">
        <v>27</v>
      </c>
      <c r="E438" s="185" t="s">
        <v>2180</v>
      </c>
      <c r="F438" s="183" t="s">
        <v>29</v>
      </c>
      <c r="G438" s="184" t="s">
        <v>849</v>
      </c>
      <c r="H438" s="184" t="s">
        <v>31</v>
      </c>
      <c r="I438" s="225">
        <v>11338229</v>
      </c>
      <c r="J438" s="199">
        <v>0</v>
      </c>
      <c r="K438" s="199">
        <v>0</v>
      </c>
      <c r="L438" s="199">
        <v>0</v>
      </c>
      <c r="M438" s="191" t="s">
        <v>5553</v>
      </c>
      <c r="N438" s="192" t="s">
        <v>2181</v>
      </c>
      <c r="O438" s="196" t="s">
        <v>2182</v>
      </c>
      <c r="P438" s="188">
        <v>44581</v>
      </c>
      <c r="Q438" s="189">
        <v>44581</v>
      </c>
      <c r="R438" s="188">
        <v>44773</v>
      </c>
      <c r="S438" s="199">
        <f t="shared" si="19"/>
        <v>5669115</v>
      </c>
      <c r="T438" s="225">
        <v>5669114</v>
      </c>
      <c r="U438" s="184">
        <v>12545871</v>
      </c>
      <c r="V438" s="192" t="s">
        <v>866</v>
      </c>
      <c r="W438"/>
      <c r="X438"/>
      <c r="Y438" s="1"/>
    </row>
    <row r="439" spans="1:25">
      <c r="A439" s="182">
        <v>891780111</v>
      </c>
      <c r="B439" s="183" t="s">
        <v>25</v>
      </c>
      <c r="C439" s="184" t="s">
        <v>847</v>
      </c>
      <c r="D439" s="183" t="s">
        <v>27</v>
      </c>
      <c r="E439" s="185" t="s">
        <v>2183</v>
      </c>
      <c r="F439" s="183" t="s">
        <v>29</v>
      </c>
      <c r="G439" s="184" t="s">
        <v>849</v>
      </c>
      <c r="H439" s="184" t="s">
        <v>31</v>
      </c>
      <c r="I439" s="225">
        <v>8919835</v>
      </c>
      <c r="J439" s="199">
        <v>0</v>
      </c>
      <c r="K439" s="199">
        <v>0</v>
      </c>
      <c r="L439" s="199">
        <v>0</v>
      </c>
      <c r="M439" s="191" t="s">
        <v>5554</v>
      </c>
      <c r="N439" s="192" t="s">
        <v>2184</v>
      </c>
      <c r="O439" s="196" t="s">
        <v>2185</v>
      </c>
      <c r="P439" s="188">
        <v>44581</v>
      </c>
      <c r="Q439" s="189">
        <v>44581</v>
      </c>
      <c r="R439" s="188">
        <v>44773</v>
      </c>
      <c r="S439" s="199">
        <f t="shared" si="19"/>
        <v>4459917</v>
      </c>
      <c r="T439" s="225">
        <v>4459918</v>
      </c>
      <c r="U439" s="184">
        <v>12545871</v>
      </c>
      <c r="V439" s="192" t="s">
        <v>866</v>
      </c>
      <c r="W439"/>
      <c r="X439"/>
      <c r="Y439" s="1"/>
    </row>
    <row r="440" spans="1:25">
      <c r="A440" s="182">
        <v>891780111</v>
      </c>
      <c r="B440" s="183" t="s">
        <v>25</v>
      </c>
      <c r="C440" s="184" t="s">
        <v>847</v>
      </c>
      <c r="D440" s="183" t="s">
        <v>27</v>
      </c>
      <c r="E440" s="185" t="s">
        <v>2186</v>
      </c>
      <c r="F440" s="183" t="s">
        <v>29</v>
      </c>
      <c r="G440" s="184" t="s">
        <v>849</v>
      </c>
      <c r="H440" s="184" t="s">
        <v>31</v>
      </c>
      <c r="I440" s="225">
        <v>9910927</v>
      </c>
      <c r="J440" s="199">
        <v>0</v>
      </c>
      <c r="K440" s="199">
        <v>0</v>
      </c>
      <c r="L440" s="199">
        <v>0</v>
      </c>
      <c r="M440" s="191" t="s">
        <v>5555</v>
      </c>
      <c r="N440" s="192" t="s">
        <v>2187</v>
      </c>
      <c r="O440" s="196" t="s">
        <v>2188</v>
      </c>
      <c r="P440" s="188">
        <v>44581</v>
      </c>
      <c r="Q440" s="189">
        <v>44593</v>
      </c>
      <c r="R440" s="188">
        <v>44773</v>
      </c>
      <c r="S440" s="199">
        <f t="shared" si="19"/>
        <v>4955463</v>
      </c>
      <c r="T440" s="225">
        <v>4955464</v>
      </c>
      <c r="U440" s="184">
        <v>12545871</v>
      </c>
      <c r="V440" s="192" t="s">
        <v>866</v>
      </c>
      <c r="W440"/>
      <c r="X440"/>
      <c r="Y440" s="1"/>
    </row>
    <row r="441" spans="1:25">
      <c r="A441" s="182">
        <v>891780111</v>
      </c>
      <c r="B441" s="183" t="s">
        <v>25</v>
      </c>
      <c r="C441" s="184" t="s">
        <v>847</v>
      </c>
      <c r="D441" s="183" t="s">
        <v>27</v>
      </c>
      <c r="E441" s="185" t="s">
        <v>2189</v>
      </c>
      <c r="F441" s="183" t="s">
        <v>29</v>
      </c>
      <c r="G441" s="184" t="s">
        <v>849</v>
      </c>
      <c r="H441" s="184" t="s">
        <v>31</v>
      </c>
      <c r="I441" s="225">
        <v>11647745</v>
      </c>
      <c r="J441" s="199">
        <v>0</v>
      </c>
      <c r="K441" s="199">
        <v>0</v>
      </c>
      <c r="L441" s="199">
        <v>0</v>
      </c>
      <c r="M441" s="191" t="s">
        <v>5556</v>
      </c>
      <c r="N441" s="192" t="s">
        <v>2190</v>
      </c>
      <c r="O441" s="196" t="s">
        <v>2191</v>
      </c>
      <c r="P441" s="188">
        <v>44581</v>
      </c>
      <c r="Q441" s="189">
        <v>44581</v>
      </c>
      <c r="R441" s="188">
        <v>44773</v>
      </c>
      <c r="S441" s="199">
        <f t="shared" si="19"/>
        <v>7274427</v>
      </c>
      <c r="T441" s="225">
        <v>4373318</v>
      </c>
      <c r="U441" s="184">
        <v>12545871</v>
      </c>
      <c r="V441" s="192" t="s">
        <v>866</v>
      </c>
      <c r="W441"/>
      <c r="X441"/>
      <c r="Y441" s="1"/>
    </row>
    <row r="442" spans="1:25">
      <c r="A442" s="182">
        <v>891780111</v>
      </c>
      <c r="B442" s="183" t="s">
        <v>25</v>
      </c>
      <c r="C442" s="184" t="s">
        <v>847</v>
      </c>
      <c r="D442" s="183" t="s">
        <v>27</v>
      </c>
      <c r="E442" s="185" t="s">
        <v>2192</v>
      </c>
      <c r="F442" s="183" t="s">
        <v>29</v>
      </c>
      <c r="G442" s="184" t="s">
        <v>849</v>
      </c>
      <c r="H442" s="184" t="s">
        <v>31</v>
      </c>
      <c r="I442" s="225">
        <v>39548863</v>
      </c>
      <c r="J442" s="199">
        <v>0</v>
      </c>
      <c r="K442" s="199">
        <v>0</v>
      </c>
      <c r="L442" s="199">
        <v>0</v>
      </c>
      <c r="M442" s="191" t="s">
        <v>5557</v>
      </c>
      <c r="N442" s="192" t="s">
        <v>5558</v>
      </c>
      <c r="O442" t="s">
        <v>2193</v>
      </c>
      <c r="P442" s="188">
        <v>44585</v>
      </c>
      <c r="Q442" s="189">
        <v>44586</v>
      </c>
      <c r="R442" s="188">
        <v>44772</v>
      </c>
      <c r="S442" s="199">
        <f t="shared" si="19"/>
        <v>39541401.359999999</v>
      </c>
      <c r="T442" s="225">
        <v>7461.64</v>
      </c>
      <c r="U442" s="184">
        <v>12545871</v>
      </c>
      <c r="V442" s="192" t="s">
        <v>866</v>
      </c>
      <c r="W442"/>
      <c r="X442"/>
      <c r="Y442" s="1"/>
    </row>
    <row r="443" spans="1:25">
      <c r="A443" s="182">
        <v>891780111</v>
      </c>
      <c r="B443" s="183" t="s">
        <v>25</v>
      </c>
      <c r="C443" s="184" t="s">
        <v>847</v>
      </c>
      <c r="D443" s="183" t="s">
        <v>27</v>
      </c>
      <c r="E443" s="185" t="s">
        <v>2194</v>
      </c>
      <c r="F443" s="183" t="s">
        <v>29</v>
      </c>
      <c r="G443" s="184" t="s">
        <v>849</v>
      </c>
      <c r="H443" s="184" t="s">
        <v>31</v>
      </c>
      <c r="I443" s="225">
        <v>55000000</v>
      </c>
      <c r="J443" s="199">
        <v>0</v>
      </c>
      <c r="K443" s="199">
        <v>0</v>
      </c>
      <c r="L443" s="199">
        <v>0</v>
      </c>
      <c r="M443" s="191" t="s">
        <v>2684</v>
      </c>
      <c r="N443" s="192" t="s">
        <v>2195</v>
      </c>
      <c r="O443" t="s">
        <v>2196</v>
      </c>
      <c r="P443" s="188">
        <v>44585</v>
      </c>
      <c r="Q443" s="189">
        <v>44586</v>
      </c>
      <c r="R443" s="188">
        <v>44772</v>
      </c>
      <c r="S443" s="199">
        <f t="shared" si="19"/>
        <v>20033992</v>
      </c>
      <c r="T443" s="225">
        <v>34966008</v>
      </c>
      <c r="U443" s="184">
        <v>12545871</v>
      </c>
      <c r="V443" s="192" t="s">
        <v>866</v>
      </c>
      <c r="W443"/>
      <c r="X443"/>
      <c r="Y443" s="1"/>
    </row>
    <row r="444" spans="1:25">
      <c r="A444" s="182">
        <v>891780111</v>
      </c>
      <c r="B444" s="183" t="s">
        <v>25</v>
      </c>
      <c r="C444" s="184" t="s">
        <v>847</v>
      </c>
      <c r="D444" s="183" t="s">
        <v>27</v>
      </c>
      <c r="E444" s="185" t="s">
        <v>2197</v>
      </c>
      <c r="F444" s="183" t="s">
        <v>29</v>
      </c>
      <c r="G444" s="184" t="s">
        <v>849</v>
      </c>
      <c r="H444" s="184" t="s">
        <v>31</v>
      </c>
      <c r="I444" s="225">
        <v>7750000</v>
      </c>
      <c r="J444" s="199">
        <v>0</v>
      </c>
      <c r="K444" s="199">
        <v>0</v>
      </c>
      <c r="L444" s="199">
        <v>0</v>
      </c>
      <c r="M444" s="191" t="s">
        <v>2198</v>
      </c>
      <c r="N444" s="192" t="s">
        <v>2199</v>
      </c>
      <c r="O444" t="s">
        <v>2200</v>
      </c>
      <c r="P444" s="188">
        <v>44585</v>
      </c>
      <c r="Q444" s="189">
        <v>44586</v>
      </c>
      <c r="R444" s="188">
        <v>44651</v>
      </c>
      <c r="S444" s="199">
        <f t="shared" si="19"/>
        <v>7750000</v>
      </c>
      <c r="T444" s="225">
        <v>0</v>
      </c>
      <c r="U444">
        <v>85476075</v>
      </c>
      <c r="V444" t="s">
        <v>853</v>
      </c>
      <c r="W444"/>
      <c r="X444"/>
      <c r="Y444" s="1"/>
    </row>
    <row r="445" spans="1:25">
      <c r="A445" s="182">
        <v>891780111</v>
      </c>
      <c r="B445" s="183" t="s">
        <v>25</v>
      </c>
      <c r="C445" s="184" t="s">
        <v>847</v>
      </c>
      <c r="D445" s="183" t="s">
        <v>27</v>
      </c>
      <c r="E445" s="185" t="s">
        <v>2201</v>
      </c>
      <c r="F445" s="183" t="s">
        <v>29</v>
      </c>
      <c r="G445" s="184" t="s">
        <v>849</v>
      </c>
      <c r="H445" s="184" t="s">
        <v>31</v>
      </c>
      <c r="I445" s="225">
        <v>7750000</v>
      </c>
      <c r="J445" s="199">
        <v>2767857</v>
      </c>
      <c r="K445" s="199">
        <v>0</v>
      </c>
      <c r="L445" s="199">
        <v>4982143</v>
      </c>
      <c r="M445" s="191" t="s">
        <v>5559</v>
      </c>
      <c r="N445" s="192" t="s">
        <v>2202</v>
      </c>
      <c r="O445" t="s">
        <v>2203</v>
      </c>
      <c r="P445" s="188">
        <v>44585</v>
      </c>
      <c r="Q445" s="189">
        <v>44586</v>
      </c>
      <c r="R445" s="188">
        <v>44651</v>
      </c>
      <c r="S445" s="199">
        <v>2767857</v>
      </c>
      <c r="T445" s="225">
        <v>0</v>
      </c>
      <c r="U445">
        <v>85476075</v>
      </c>
      <c r="V445" t="s">
        <v>853</v>
      </c>
      <c r="W445"/>
      <c r="X445"/>
      <c r="Y445" s="1"/>
    </row>
    <row r="446" spans="1:25">
      <c r="A446" s="182">
        <v>891780111</v>
      </c>
      <c r="B446" s="183" t="s">
        <v>25</v>
      </c>
      <c r="C446" s="184" t="s">
        <v>847</v>
      </c>
      <c r="D446" s="183" t="s">
        <v>27</v>
      </c>
      <c r="E446" s="185" t="s">
        <v>2204</v>
      </c>
      <c r="F446" s="183" t="s">
        <v>29</v>
      </c>
      <c r="G446" s="184" t="s">
        <v>849</v>
      </c>
      <c r="H446" s="184" t="s">
        <v>31</v>
      </c>
      <c r="I446" s="225">
        <v>18600000</v>
      </c>
      <c r="J446" s="199">
        <v>0</v>
      </c>
      <c r="K446" s="199">
        <v>0</v>
      </c>
      <c r="L446" s="199">
        <v>0</v>
      </c>
      <c r="M446" s="191">
        <v>1130594015</v>
      </c>
      <c r="N446" s="192" t="s">
        <v>2205</v>
      </c>
      <c r="O446" t="s">
        <v>2206</v>
      </c>
      <c r="P446" s="188">
        <v>44585</v>
      </c>
      <c r="Q446" s="189">
        <v>44586</v>
      </c>
      <c r="R446" s="188">
        <v>44729</v>
      </c>
      <c r="S446" s="199">
        <f>I446-T446</f>
        <v>9300000</v>
      </c>
      <c r="T446" s="225">
        <v>9300000</v>
      </c>
      <c r="U446">
        <v>85476075</v>
      </c>
      <c r="V446" t="s">
        <v>853</v>
      </c>
      <c r="W446"/>
      <c r="X446"/>
      <c r="Y446" s="1"/>
    </row>
    <row r="447" spans="1:25">
      <c r="A447" s="182">
        <v>891780111</v>
      </c>
      <c r="B447" s="183" t="s">
        <v>25</v>
      </c>
      <c r="C447" s="184" t="s">
        <v>847</v>
      </c>
      <c r="D447" s="183" t="s">
        <v>27</v>
      </c>
      <c r="E447" s="185" t="s">
        <v>2207</v>
      </c>
      <c r="F447" s="183" t="s">
        <v>29</v>
      </c>
      <c r="G447" s="184" t="s">
        <v>849</v>
      </c>
      <c r="H447" s="184" t="s">
        <v>31</v>
      </c>
      <c r="I447" s="225">
        <v>14400000</v>
      </c>
      <c r="J447" s="199">
        <v>0</v>
      </c>
      <c r="K447" s="199">
        <v>0</v>
      </c>
      <c r="L447" s="199">
        <v>0</v>
      </c>
      <c r="M447" s="191">
        <v>84454708</v>
      </c>
      <c r="N447" s="192" t="s">
        <v>2208</v>
      </c>
      <c r="O447" t="s">
        <v>2209</v>
      </c>
      <c r="P447" s="188">
        <v>44585</v>
      </c>
      <c r="Q447" s="189">
        <v>44586</v>
      </c>
      <c r="R447" s="188">
        <v>44729</v>
      </c>
      <c r="S447" s="199">
        <f>I447-T447</f>
        <v>7200000</v>
      </c>
      <c r="T447" s="225">
        <v>7200000</v>
      </c>
      <c r="U447" s="184">
        <v>16078654</v>
      </c>
      <c r="V447" s="192" t="s">
        <v>2210</v>
      </c>
      <c r="W447"/>
      <c r="X447"/>
      <c r="Y447" s="1"/>
    </row>
    <row r="448" spans="1:25">
      <c r="A448" s="182">
        <v>891780111</v>
      </c>
      <c r="B448" s="183" t="s">
        <v>25</v>
      </c>
      <c r="C448" s="184" t="s">
        <v>847</v>
      </c>
      <c r="D448" s="183" t="s">
        <v>27</v>
      </c>
      <c r="E448" s="185" t="s">
        <v>2211</v>
      </c>
      <c r="F448" s="183" t="s">
        <v>29</v>
      </c>
      <c r="G448" s="184" t="s">
        <v>849</v>
      </c>
      <c r="H448" s="184" t="s">
        <v>31</v>
      </c>
      <c r="I448" s="225">
        <v>1603710</v>
      </c>
      <c r="J448" s="199">
        <v>0</v>
      </c>
      <c r="K448" s="199">
        <v>0</v>
      </c>
      <c r="L448" s="199">
        <v>0</v>
      </c>
      <c r="M448" s="191" t="s">
        <v>2212</v>
      </c>
      <c r="N448" s="192" t="s">
        <v>2213</v>
      </c>
      <c r="O448" t="s">
        <v>2214</v>
      </c>
      <c r="P448" s="188">
        <v>44585</v>
      </c>
      <c r="Q448" s="189">
        <v>44586</v>
      </c>
      <c r="R448" s="188">
        <v>44592</v>
      </c>
      <c r="S448" s="199">
        <v>1603710</v>
      </c>
      <c r="T448" s="225">
        <v>0</v>
      </c>
      <c r="U448" s="184">
        <v>12545871</v>
      </c>
      <c r="V448" s="192" t="s">
        <v>866</v>
      </c>
      <c r="W448"/>
      <c r="X448"/>
      <c r="Y448" s="1"/>
    </row>
    <row r="449" spans="1:25">
      <c r="A449" s="182">
        <v>891780111</v>
      </c>
      <c r="B449" s="183" t="s">
        <v>25</v>
      </c>
      <c r="C449" s="184" t="s">
        <v>847</v>
      </c>
      <c r="D449" s="183" t="s">
        <v>27</v>
      </c>
      <c r="E449" s="185" t="s">
        <v>2215</v>
      </c>
      <c r="F449" s="183" t="s">
        <v>29</v>
      </c>
      <c r="G449" s="184" t="s">
        <v>849</v>
      </c>
      <c r="H449" s="184" t="s">
        <v>31</v>
      </c>
      <c r="I449" s="225">
        <v>9718483</v>
      </c>
      <c r="J449" s="199">
        <v>0</v>
      </c>
      <c r="K449" s="199">
        <v>0</v>
      </c>
      <c r="L449" s="199">
        <v>0</v>
      </c>
      <c r="M449" s="191" t="s">
        <v>2216</v>
      </c>
      <c r="N449" s="192" t="s">
        <v>2217</v>
      </c>
      <c r="O449" t="s">
        <v>2218</v>
      </c>
      <c r="P449" s="188">
        <v>44586</v>
      </c>
      <c r="Q449" s="189">
        <v>44587</v>
      </c>
      <c r="R449" s="188">
        <v>44773</v>
      </c>
      <c r="S449" s="199">
        <f t="shared" ref="S449:S456" si="20">I449-T449</f>
        <v>4859241</v>
      </c>
      <c r="T449" s="225">
        <v>4859242</v>
      </c>
      <c r="U449" s="184">
        <v>12545871</v>
      </c>
      <c r="V449" s="192" t="s">
        <v>866</v>
      </c>
      <c r="W449"/>
      <c r="X449"/>
      <c r="Y449" s="1"/>
    </row>
    <row r="450" spans="1:25">
      <c r="A450" s="182">
        <v>891780111</v>
      </c>
      <c r="B450" s="183" t="s">
        <v>25</v>
      </c>
      <c r="C450" s="184" t="s">
        <v>847</v>
      </c>
      <c r="D450" s="183" t="s">
        <v>27</v>
      </c>
      <c r="E450" s="185" t="s">
        <v>2219</v>
      </c>
      <c r="F450" s="183" t="s">
        <v>29</v>
      </c>
      <c r="G450" s="184" t="s">
        <v>849</v>
      </c>
      <c r="H450" s="184" t="s">
        <v>31</v>
      </c>
      <c r="I450" s="225">
        <v>9718483</v>
      </c>
      <c r="J450" s="199">
        <v>0</v>
      </c>
      <c r="K450" s="199">
        <v>0</v>
      </c>
      <c r="L450" s="199">
        <v>0</v>
      </c>
      <c r="M450" s="191" t="s">
        <v>2220</v>
      </c>
      <c r="N450" s="192" t="s">
        <v>2221</v>
      </c>
      <c r="O450" t="s">
        <v>2222</v>
      </c>
      <c r="P450" s="188">
        <v>44586</v>
      </c>
      <c r="Q450" s="189">
        <v>44587</v>
      </c>
      <c r="R450" s="188">
        <v>44773</v>
      </c>
      <c r="S450" s="199">
        <f t="shared" si="20"/>
        <v>4859241</v>
      </c>
      <c r="T450" s="225">
        <v>4859242</v>
      </c>
      <c r="U450" s="184">
        <v>12545871</v>
      </c>
      <c r="V450" s="192" t="s">
        <v>866</v>
      </c>
      <c r="W450"/>
      <c r="X450"/>
      <c r="Y450" s="1"/>
    </row>
    <row r="451" spans="1:25">
      <c r="A451" s="182">
        <v>891780111</v>
      </c>
      <c r="B451" s="183" t="s">
        <v>25</v>
      </c>
      <c r="C451" s="184" t="s">
        <v>847</v>
      </c>
      <c r="D451" s="183" t="s">
        <v>27</v>
      </c>
      <c r="E451" s="185" t="s">
        <v>2223</v>
      </c>
      <c r="F451" s="183" t="s">
        <v>29</v>
      </c>
      <c r="G451" s="184" t="s">
        <v>849</v>
      </c>
      <c r="H451" s="184" t="s">
        <v>31</v>
      </c>
      <c r="I451" s="225">
        <v>9718483</v>
      </c>
      <c r="J451" s="199">
        <v>0</v>
      </c>
      <c r="K451" s="199">
        <v>0</v>
      </c>
      <c r="L451" s="199">
        <v>0</v>
      </c>
      <c r="M451" s="191" t="s">
        <v>2224</v>
      </c>
      <c r="N451" s="192" t="s">
        <v>2225</v>
      </c>
      <c r="O451" t="s">
        <v>2226</v>
      </c>
      <c r="P451" s="188">
        <v>44586</v>
      </c>
      <c r="Q451" s="189">
        <v>44587</v>
      </c>
      <c r="R451" s="188">
        <v>44773</v>
      </c>
      <c r="S451" s="199">
        <f t="shared" si="20"/>
        <v>4859241</v>
      </c>
      <c r="T451" s="225">
        <v>4859242</v>
      </c>
      <c r="U451" s="184">
        <v>12545871</v>
      </c>
      <c r="V451" s="192" t="s">
        <v>866</v>
      </c>
      <c r="W451"/>
      <c r="X451"/>
      <c r="Y451" s="1"/>
    </row>
    <row r="452" spans="1:25">
      <c r="A452" s="182">
        <v>891780111</v>
      </c>
      <c r="B452" s="183" t="s">
        <v>25</v>
      </c>
      <c r="C452" s="184" t="s">
        <v>847</v>
      </c>
      <c r="D452" s="183" t="s">
        <v>27</v>
      </c>
      <c r="E452" s="185" t="s">
        <v>2227</v>
      </c>
      <c r="F452" s="183" t="s">
        <v>29</v>
      </c>
      <c r="G452" s="184" t="s">
        <v>849</v>
      </c>
      <c r="H452" s="184" t="s">
        <v>31</v>
      </c>
      <c r="I452" s="225">
        <v>9814704</v>
      </c>
      <c r="J452" s="199">
        <v>0</v>
      </c>
      <c r="K452" s="199">
        <v>0</v>
      </c>
      <c r="L452" s="199">
        <v>0</v>
      </c>
      <c r="M452" s="191" t="s">
        <v>2228</v>
      </c>
      <c r="N452" s="192" t="s">
        <v>2229</v>
      </c>
      <c r="O452" t="s">
        <v>2230</v>
      </c>
      <c r="P452" s="188">
        <v>44586</v>
      </c>
      <c r="Q452" s="189">
        <v>44587</v>
      </c>
      <c r="R452" s="188">
        <v>44773</v>
      </c>
      <c r="S452" s="199">
        <f t="shared" si="20"/>
        <v>4907352</v>
      </c>
      <c r="T452" s="225">
        <v>4907352</v>
      </c>
      <c r="U452" s="184">
        <v>12545871</v>
      </c>
      <c r="V452" s="192" t="s">
        <v>866</v>
      </c>
      <c r="W452"/>
      <c r="X452"/>
      <c r="Y452" s="1"/>
    </row>
    <row r="453" spans="1:25">
      <c r="A453" s="182">
        <v>891780111</v>
      </c>
      <c r="B453" s="183" t="s">
        <v>25</v>
      </c>
      <c r="C453" s="184" t="s">
        <v>847</v>
      </c>
      <c r="D453" s="183" t="s">
        <v>27</v>
      </c>
      <c r="E453" s="185" t="s">
        <v>2231</v>
      </c>
      <c r="F453" s="183" t="s">
        <v>29</v>
      </c>
      <c r="G453" s="184" t="s">
        <v>849</v>
      </c>
      <c r="H453" s="184" t="s">
        <v>31</v>
      </c>
      <c r="I453" s="225">
        <v>9718483</v>
      </c>
      <c r="J453" s="199">
        <v>0</v>
      </c>
      <c r="K453" s="199">
        <v>0</v>
      </c>
      <c r="L453" s="199">
        <v>0</v>
      </c>
      <c r="M453" s="191" t="s">
        <v>2232</v>
      </c>
      <c r="N453" s="192" t="s">
        <v>2233</v>
      </c>
      <c r="O453" t="s">
        <v>2234</v>
      </c>
      <c r="P453" s="188">
        <v>44586</v>
      </c>
      <c r="Q453" s="189">
        <v>44593</v>
      </c>
      <c r="R453" s="188">
        <v>44773</v>
      </c>
      <c r="S453" s="199">
        <f t="shared" si="20"/>
        <v>4859241</v>
      </c>
      <c r="T453" s="225">
        <v>4859242</v>
      </c>
      <c r="U453" s="184">
        <v>12545871</v>
      </c>
      <c r="V453" s="192" t="s">
        <v>866</v>
      </c>
      <c r="W453"/>
      <c r="X453"/>
      <c r="Y453" s="1"/>
    </row>
    <row r="454" spans="1:25">
      <c r="A454" s="182">
        <v>891780111</v>
      </c>
      <c r="B454" s="183" t="s">
        <v>25</v>
      </c>
      <c r="C454" s="184" t="s">
        <v>847</v>
      </c>
      <c r="D454" s="183" t="s">
        <v>27</v>
      </c>
      <c r="E454" s="185" t="s">
        <v>2235</v>
      </c>
      <c r="F454" s="183" t="s">
        <v>29</v>
      </c>
      <c r="G454" s="184" t="s">
        <v>849</v>
      </c>
      <c r="H454" s="184" t="s">
        <v>31</v>
      </c>
      <c r="I454" s="225">
        <v>9718483</v>
      </c>
      <c r="J454" s="199">
        <v>0</v>
      </c>
      <c r="K454" s="199">
        <v>0</v>
      </c>
      <c r="L454" s="199">
        <v>0</v>
      </c>
      <c r="M454" s="191" t="s">
        <v>2236</v>
      </c>
      <c r="N454" s="192" t="s">
        <v>2237</v>
      </c>
      <c r="O454" t="s">
        <v>2238</v>
      </c>
      <c r="P454" s="188">
        <v>44586</v>
      </c>
      <c r="Q454" s="189">
        <v>44593</v>
      </c>
      <c r="R454" s="188">
        <v>44773</v>
      </c>
      <c r="S454" s="199">
        <f t="shared" si="20"/>
        <v>4859241</v>
      </c>
      <c r="T454" s="225">
        <v>4859242</v>
      </c>
      <c r="U454" s="184">
        <v>12545871</v>
      </c>
      <c r="V454" s="192" t="s">
        <v>866</v>
      </c>
      <c r="W454"/>
      <c r="X454"/>
      <c r="Y454" s="1"/>
    </row>
    <row r="455" spans="1:25">
      <c r="A455" s="182">
        <v>891780111</v>
      </c>
      <c r="B455" s="183" t="s">
        <v>25</v>
      </c>
      <c r="C455" s="184" t="s">
        <v>847</v>
      </c>
      <c r="D455" s="183" t="s">
        <v>27</v>
      </c>
      <c r="E455" s="185" t="s">
        <v>2239</v>
      </c>
      <c r="F455" s="183" t="s">
        <v>29</v>
      </c>
      <c r="G455" s="184" t="s">
        <v>849</v>
      </c>
      <c r="H455" s="184" t="s">
        <v>31</v>
      </c>
      <c r="I455" s="225">
        <v>9718483</v>
      </c>
      <c r="J455" s="199">
        <v>0</v>
      </c>
      <c r="K455" s="199">
        <v>0</v>
      </c>
      <c r="L455" s="199">
        <v>0</v>
      </c>
      <c r="M455" s="191" t="s">
        <v>2240</v>
      </c>
      <c r="N455" s="192" t="s">
        <v>2241</v>
      </c>
      <c r="O455" t="s">
        <v>2242</v>
      </c>
      <c r="P455" s="188">
        <v>44586</v>
      </c>
      <c r="Q455" s="189">
        <v>44593</v>
      </c>
      <c r="R455" s="188">
        <v>44773</v>
      </c>
      <c r="S455" s="199">
        <f t="shared" si="20"/>
        <v>4859241</v>
      </c>
      <c r="T455" s="225">
        <v>4859242</v>
      </c>
      <c r="U455" s="184">
        <v>12545871</v>
      </c>
      <c r="V455" s="192" t="s">
        <v>866</v>
      </c>
      <c r="W455"/>
      <c r="X455"/>
      <c r="Y455" s="1"/>
    </row>
    <row r="456" spans="1:25">
      <c r="A456" s="182">
        <v>891780111</v>
      </c>
      <c r="B456" s="183" t="s">
        <v>25</v>
      </c>
      <c r="C456" s="184" t="s">
        <v>847</v>
      </c>
      <c r="D456" s="183" t="s">
        <v>27</v>
      </c>
      <c r="E456" s="185" t="s">
        <v>2243</v>
      </c>
      <c r="F456" s="183" t="s">
        <v>29</v>
      </c>
      <c r="G456" s="184" t="s">
        <v>849</v>
      </c>
      <c r="H456" s="184" t="s">
        <v>31</v>
      </c>
      <c r="I456" s="225">
        <v>13166459</v>
      </c>
      <c r="J456" s="199">
        <v>0</v>
      </c>
      <c r="K456" s="199">
        <v>0</v>
      </c>
      <c r="L456" s="199">
        <v>0</v>
      </c>
      <c r="M456">
        <v>1001846710</v>
      </c>
      <c r="N456" t="s">
        <v>2244</v>
      </c>
      <c r="O456" t="s">
        <v>2245</v>
      </c>
      <c r="P456" s="188">
        <v>44586</v>
      </c>
      <c r="Q456" s="189">
        <v>44587</v>
      </c>
      <c r="R456" s="188">
        <v>44773</v>
      </c>
      <c r="S456" s="199">
        <f t="shared" si="20"/>
        <v>6559173</v>
      </c>
      <c r="T456" s="225">
        <v>6607286</v>
      </c>
      <c r="U456" s="184">
        <v>12545871</v>
      </c>
      <c r="V456" s="192" t="s">
        <v>866</v>
      </c>
      <c r="W456"/>
      <c r="X456"/>
      <c r="Y456" s="1"/>
    </row>
    <row r="457" spans="1:25">
      <c r="A457" s="182">
        <v>891780111</v>
      </c>
      <c r="B457" s="183" t="s">
        <v>25</v>
      </c>
      <c r="C457" s="184" t="s">
        <v>847</v>
      </c>
      <c r="D457" s="183" t="s">
        <v>27</v>
      </c>
      <c r="E457" s="185" t="s">
        <v>2246</v>
      </c>
      <c r="F457" s="183" t="s">
        <v>29</v>
      </c>
      <c r="G457" s="184" t="s">
        <v>849</v>
      </c>
      <c r="H457" s="184" t="s">
        <v>31</v>
      </c>
      <c r="I457" s="225">
        <v>3000000</v>
      </c>
      <c r="J457" s="199">
        <v>0</v>
      </c>
      <c r="K457" s="199">
        <v>0</v>
      </c>
      <c r="L457" s="199">
        <v>0</v>
      </c>
      <c r="M457" s="191" t="s">
        <v>2247</v>
      </c>
      <c r="N457" s="192" t="s">
        <v>2248</v>
      </c>
      <c r="O457" t="s">
        <v>2249</v>
      </c>
      <c r="P457" s="188">
        <v>44586</v>
      </c>
      <c r="Q457" s="189">
        <v>44587</v>
      </c>
      <c r="R457" s="188">
        <v>44591</v>
      </c>
      <c r="S457" s="199">
        <v>3000000</v>
      </c>
      <c r="T457" s="225">
        <v>0</v>
      </c>
      <c r="U457" s="184">
        <v>57299411</v>
      </c>
      <c r="V457" s="192" t="s">
        <v>2250</v>
      </c>
      <c r="W457"/>
      <c r="X457"/>
      <c r="Y457" s="1"/>
    </row>
    <row r="458" spans="1:25">
      <c r="A458" s="182">
        <v>891780111</v>
      </c>
      <c r="B458" s="183" t="s">
        <v>25</v>
      </c>
      <c r="C458" s="184" t="s">
        <v>847</v>
      </c>
      <c r="D458" s="183" t="s">
        <v>27</v>
      </c>
      <c r="E458" s="185" t="s">
        <v>2251</v>
      </c>
      <c r="F458" s="183" t="s">
        <v>29</v>
      </c>
      <c r="G458" s="184" t="s">
        <v>849</v>
      </c>
      <c r="H458" s="184" t="s">
        <v>31</v>
      </c>
      <c r="I458" s="225">
        <v>16500000</v>
      </c>
      <c r="J458" s="199">
        <v>0</v>
      </c>
      <c r="K458" s="199">
        <v>0</v>
      </c>
      <c r="L458" s="199">
        <v>0</v>
      </c>
      <c r="M458" s="191" t="s">
        <v>2252</v>
      </c>
      <c r="N458" s="192" t="s">
        <v>2253</v>
      </c>
      <c r="O458" t="s">
        <v>2254</v>
      </c>
      <c r="P458" s="188">
        <v>44586</v>
      </c>
      <c r="Q458" s="189">
        <v>44587</v>
      </c>
      <c r="R458" s="189">
        <v>44742</v>
      </c>
      <c r="S458" s="199">
        <f>I458-T458</f>
        <v>10500000</v>
      </c>
      <c r="T458" s="225">
        <v>6000000</v>
      </c>
      <c r="U458" s="184">
        <v>57299411</v>
      </c>
      <c r="V458" s="192" t="s">
        <v>2250</v>
      </c>
      <c r="W458"/>
      <c r="X458"/>
      <c r="Y458" s="1"/>
    </row>
    <row r="459" spans="1:25">
      <c r="A459" s="182">
        <v>891780111</v>
      </c>
      <c r="B459" s="183" t="s">
        <v>25</v>
      </c>
      <c r="C459" s="184" t="s">
        <v>847</v>
      </c>
      <c r="D459" s="183" t="s">
        <v>27</v>
      </c>
      <c r="E459" s="185" t="s">
        <v>2255</v>
      </c>
      <c r="F459" s="183" t="s">
        <v>29</v>
      </c>
      <c r="G459" s="184" t="s">
        <v>849</v>
      </c>
      <c r="H459" s="184" t="s">
        <v>31</v>
      </c>
      <c r="I459" s="225">
        <v>10020000</v>
      </c>
      <c r="J459" s="199">
        <v>0</v>
      </c>
      <c r="K459" s="199">
        <v>0</v>
      </c>
      <c r="L459" s="199">
        <v>0</v>
      </c>
      <c r="M459" s="191" t="s">
        <v>2256</v>
      </c>
      <c r="N459" s="192" t="s">
        <v>2257</v>
      </c>
      <c r="O459" t="s">
        <v>2258</v>
      </c>
      <c r="P459" s="188">
        <v>44586</v>
      </c>
      <c r="Q459" s="189">
        <v>44587</v>
      </c>
      <c r="R459" s="188">
        <v>44591</v>
      </c>
      <c r="S459" s="199">
        <f>I459-T459</f>
        <v>10020000</v>
      </c>
      <c r="T459" s="225">
        <v>0</v>
      </c>
      <c r="U459" s="184">
        <v>85467461</v>
      </c>
      <c r="V459" s="192" t="s">
        <v>2259</v>
      </c>
      <c r="W459"/>
      <c r="X459"/>
      <c r="Y459" s="1"/>
    </row>
    <row r="460" spans="1:25">
      <c r="A460" s="182">
        <v>891780111</v>
      </c>
      <c r="B460" s="183" t="s">
        <v>25</v>
      </c>
      <c r="C460" s="184" t="s">
        <v>847</v>
      </c>
      <c r="D460" s="183" t="s">
        <v>27</v>
      </c>
      <c r="E460" s="185" t="s">
        <v>2260</v>
      </c>
      <c r="F460" s="183" t="s">
        <v>29</v>
      </c>
      <c r="G460" s="184" t="s">
        <v>849</v>
      </c>
      <c r="H460" s="184" t="s">
        <v>31</v>
      </c>
      <c r="I460" s="225">
        <v>2800000</v>
      </c>
      <c r="J460" s="199">
        <v>0</v>
      </c>
      <c r="K460" s="199">
        <v>0</v>
      </c>
      <c r="L460" s="199">
        <v>0</v>
      </c>
      <c r="M460" s="191" t="s">
        <v>2261</v>
      </c>
      <c r="N460" s="192" t="s">
        <v>528</v>
      </c>
      <c r="O460" t="s">
        <v>2262</v>
      </c>
      <c r="P460" s="188">
        <v>44586</v>
      </c>
      <c r="Q460" s="189">
        <v>44586</v>
      </c>
      <c r="R460" s="188">
        <v>44660</v>
      </c>
      <c r="S460" s="199">
        <f>I460-T460</f>
        <v>0</v>
      </c>
      <c r="T460" s="225">
        <v>2800000</v>
      </c>
      <c r="U460" s="184">
        <v>79738530</v>
      </c>
      <c r="V460" s="192" t="s">
        <v>180</v>
      </c>
      <c r="W460"/>
      <c r="X460"/>
      <c r="Y460" s="1"/>
    </row>
    <row r="461" spans="1:25">
      <c r="A461" s="182">
        <v>891780111</v>
      </c>
      <c r="B461" s="183" t="s">
        <v>25</v>
      </c>
      <c r="C461" s="184" t="s">
        <v>847</v>
      </c>
      <c r="D461" s="183" t="s">
        <v>27</v>
      </c>
      <c r="E461" s="185" t="s">
        <v>2263</v>
      </c>
      <c r="F461" s="183" t="s">
        <v>29</v>
      </c>
      <c r="G461" s="184" t="s">
        <v>849</v>
      </c>
      <c r="H461" s="184" t="s">
        <v>31</v>
      </c>
      <c r="I461" s="225">
        <v>1200000</v>
      </c>
      <c r="J461" s="199">
        <v>0</v>
      </c>
      <c r="K461" s="199">
        <v>0</v>
      </c>
      <c r="L461" s="199">
        <v>0</v>
      </c>
      <c r="M461" s="191" t="s">
        <v>2264</v>
      </c>
      <c r="N461" s="192" t="s">
        <v>294</v>
      </c>
      <c r="O461" t="s">
        <v>2265</v>
      </c>
      <c r="P461" s="188">
        <v>44586</v>
      </c>
      <c r="Q461" s="189">
        <v>44603</v>
      </c>
      <c r="R461" s="188">
        <v>44660</v>
      </c>
      <c r="S461" s="199">
        <v>0</v>
      </c>
      <c r="T461" s="225">
        <v>1200000</v>
      </c>
      <c r="U461" s="184">
        <v>79738530</v>
      </c>
      <c r="V461" s="192" t="s">
        <v>180</v>
      </c>
      <c r="W461"/>
      <c r="X461"/>
      <c r="Y461" s="1"/>
    </row>
    <row r="462" spans="1:25">
      <c r="A462" s="182">
        <v>891780111</v>
      </c>
      <c r="B462" s="183" t="s">
        <v>25</v>
      </c>
      <c r="C462" s="184" t="s">
        <v>847</v>
      </c>
      <c r="D462" s="183" t="s">
        <v>27</v>
      </c>
      <c r="E462" s="185" t="s">
        <v>2266</v>
      </c>
      <c r="F462" s="183" t="s">
        <v>29</v>
      </c>
      <c r="G462" s="184" t="s">
        <v>849</v>
      </c>
      <c r="H462" s="184" t="s">
        <v>31</v>
      </c>
      <c r="I462" s="225">
        <v>1200000</v>
      </c>
      <c r="J462" s="199">
        <v>0</v>
      </c>
      <c r="K462" s="199">
        <v>0</v>
      </c>
      <c r="L462" s="199">
        <v>0</v>
      </c>
      <c r="M462" s="191" t="s">
        <v>2267</v>
      </c>
      <c r="N462" s="192" t="s">
        <v>2268</v>
      </c>
      <c r="O462" t="s">
        <v>2269</v>
      </c>
      <c r="P462" s="188">
        <v>44587</v>
      </c>
      <c r="Q462" s="189">
        <v>44617</v>
      </c>
      <c r="R462" s="188">
        <v>44660</v>
      </c>
      <c r="S462" s="199">
        <v>0</v>
      </c>
      <c r="T462" s="225">
        <v>1200000</v>
      </c>
      <c r="U462" s="184">
        <v>79738530</v>
      </c>
      <c r="V462" s="192" t="s">
        <v>180</v>
      </c>
      <c r="W462"/>
      <c r="X462"/>
      <c r="Y462" s="1"/>
    </row>
    <row r="463" spans="1:25">
      <c r="A463" s="182">
        <v>891780111</v>
      </c>
      <c r="B463" s="183" t="s">
        <v>25</v>
      </c>
      <c r="C463" s="184" t="s">
        <v>847</v>
      </c>
      <c r="D463" s="183" t="s">
        <v>27</v>
      </c>
      <c r="E463" s="185" t="s">
        <v>2270</v>
      </c>
      <c r="F463" s="183" t="s">
        <v>29</v>
      </c>
      <c r="G463" s="184" t="s">
        <v>849</v>
      </c>
      <c r="H463" s="184" t="s">
        <v>31</v>
      </c>
      <c r="I463" s="225">
        <v>1200000</v>
      </c>
      <c r="J463" s="199">
        <v>0</v>
      </c>
      <c r="K463" s="199">
        <v>0</v>
      </c>
      <c r="L463" s="199">
        <v>0</v>
      </c>
      <c r="M463" s="191" t="s">
        <v>2271</v>
      </c>
      <c r="N463" s="192" t="s">
        <v>2272</v>
      </c>
      <c r="O463" t="s">
        <v>2273</v>
      </c>
      <c r="P463" s="188">
        <v>44587</v>
      </c>
      <c r="Q463" s="189">
        <v>44617</v>
      </c>
      <c r="R463" s="188">
        <v>44660</v>
      </c>
      <c r="S463" s="199">
        <v>0</v>
      </c>
      <c r="T463" s="225">
        <v>1200000</v>
      </c>
      <c r="U463" s="184">
        <v>79738530</v>
      </c>
      <c r="V463" s="192" t="s">
        <v>180</v>
      </c>
      <c r="W463"/>
      <c r="X463"/>
      <c r="Y463" s="1"/>
    </row>
    <row r="464" spans="1:25">
      <c r="A464" s="182">
        <v>891780111</v>
      </c>
      <c r="B464" s="183" t="s">
        <v>25</v>
      </c>
      <c r="C464" s="184" t="s">
        <v>847</v>
      </c>
      <c r="D464" s="183" t="s">
        <v>27</v>
      </c>
      <c r="E464" s="185" t="s">
        <v>2274</v>
      </c>
      <c r="F464" s="183" t="s">
        <v>29</v>
      </c>
      <c r="G464" s="184" t="s">
        <v>849</v>
      </c>
      <c r="H464" s="184" t="s">
        <v>31</v>
      </c>
      <c r="I464" s="225">
        <v>18000000</v>
      </c>
      <c r="J464" s="199">
        <v>0</v>
      </c>
      <c r="K464" s="199">
        <v>0</v>
      </c>
      <c r="L464" s="199">
        <v>0</v>
      </c>
      <c r="M464" s="191" t="s">
        <v>2275</v>
      </c>
      <c r="N464" s="192" t="s">
        <v>2276</v>
      </c>
      <c r="O464" t="s">
        <v>2277</v>
      </c>
      <c r="P464" s="188">
        <v>44587</v>
      </c>
      <c r="Q464" s="189">
        <v>44588</v>
      </c>
      <c r="R464" s="188">
        <v>44742</v>
      </c>
      <c r="S464" s="199">
        <f t="shared" ref="S464:S469" si="21">I464-T464</f>
        <v>12000000</v>
      </c>
      <c r="T464" s="225">
        <v>6000000</v>
      </c>
      <c r="U464" s="184">
        <v>57299411</v>
      </c>
      <c r="V464" s="192" t="s">
        <v>2250</v>
      </c>
      <c r="W464"/>
      <c r="X464"/>
      <c r="Y464" s="1"/>
    </row>
    <row r="465" spans="1:25">
      <c r="A465" s="182">
        <v>891780111</v>
      </c>
      <c r="B465" s="183" t="s">
        <v>25</v>
      </c>
      <c r="C465" s="184" t="s">
        <v>847</v>
      </c>
      <c r="D465" s="183" t="s">
        <v>27</v>
      </c>
      <c r="E465" s="185" t="s">
        <v>2278</v>
      </c>
      <c r="F465" s="183" t="s">
        <v>29</v>
      </c>
      <c r="G465" s="184" t="s">
        <v>849</v>
      </c>
      <c r="H465" s="184" t="s">
        <v>31</v>
      </c>
      <c r="I465" s="225">
        <v>18000000</v>
      </c>
      <c r="J465" s="199">
        <v>0</v>
      </c>
      <c r="K465" s="199">
        <v>0</v>
      </c>
      <c r="L465" s="199">
        <v>0</v>
      </c>
      <c r="M465" s="191" t="s">
        <v>2279</v>
      </c>
      <c r="N465" s="192" t="s">
        <v>2280</v>
      </c>
      <c r="O465" t="s">
        <v>2281</v>
      </c>
      <c r="P465" s="188">
        <v>44587</v>
      </c>
      <c r="Q465" s="189">
        <v>44588</v>
      </c>
      <c r="R465" s="188">
        <v>44742</v>
      </c>
      <c r="S465" s="199">
        <f t="shared" si="21"/>
        <v>12000000</v>
      </c>
      <c r="T465" s="199" t="s">
        <v>953</v>
      </c>
      <c r="U465" s="184">
        <v>57299411</v>
      </c>
      <c r="V465" s="192" t="s">
        <v>2250</v>
      </c>
      <c r="W465"/>
      <c r="X465"/>
      <c r="Y465" s="1"/>
    </row>
    <row r="466" spans="1:25">
      <c r="A466" s="182">
        <v>891780111</v>
      </c>
      <c r="B466" s="183" t="s">
        <v>25</v>
      </c>
      <c r="C466" s="184" t="s">
        <v>847</v>
      </c>
      <c r="D466" s="183" t="s">
        <v>27</v>
      </c>
      <c r="E466" s="185" t="s">
        <v>2282</v>
      </c>
      <c r="F466" s="183" t="s">
        <v>29</v>
      </c>
      <c r="G466" s="184" t="s">
        <v>849</v>
      </c>
      <c r="H466" s="184" t="s">
        <v>31</v>
      </c>
      <c r="I466" s="225">
        <v>18000000</v>
      </c>
      <c r="J466" s="199">
        <v>0</v>
      </c>
      <c r="K466" s="199">
        <v>0</v>
      </c>
      <c r="L466" s="199">
        <v>0</v>
      </c>
      <c r="M466" s="191" t="s">
        <v>2283</v>
      </c>
      <c r="N466" s="192" t="s">
        <v>2284</v>
      </c>
      <c r="O466" t="s">
        <v>2285</v>
      </c>
      <c r="P466" s="188">
        <v>44587</v>
      </c>
      <c r="Q466" s="189">
        <v>44588</v>
      </c>
      <c r="R466" s="188">
        <v>44742</v>
      </c>
      <c r="S466" s="199">
        <f t="shared" si="21"/>
        <v>12000000</v>
      </c>
      <c r="T466" s="225">
        <v>6000000</v>
      </c>
      <c r="U466" s="184">
        <v>57299411</v>
      </c>
      <c r="V466" s="192" t="s">
        <v>2250</v>
      </c>
      <c r="W466"/>
      <c r="X466"/>
      <c r="Y466" s="1"/>
    </row>
    <row r="467" spans="1:25">
      <c r="A467" s="182">
        <v>891780111</v>
      </c>
      <c r="B467" s="183" t="s">
        <v>25</v>
      </c>
      <c r="C467" s="184" t="s">
        <v>847</v>
      </c>
      <c r="D467" s="183" t="s">
        <v>27</v>
      </c>
      <c r="E467" s="185" t="s">
        <v>2286</v>
      </c>
      <c r="F467" s="183" t="s">
        <v>29</v>
      </c>
      <c r="G467" s="184" t="s">
        <v>849</v>
      </c>
      <c r="H467" s="184" t="s">
        <v>31</v>
      </c>
      <c r="I467" s="225">
        <v>18000000</v>
      </c>
      <c r="J467" s="199">
        <v>0</v>
      </c>
      <c r="K467" s="199">
        <v>0</v>
      </c>
      <c r="L467" s="199">
        <v>0</v>
      </c>
      <c r="M467" s="191" t="s">
        <v>2287</v>
      </c>
      <c r="N467" s="192" t="s">
        <v>2288</v>
      </c>
      <c r="O467" t="s">
        <v>2289</v>
      </c>
      <c r="P467" s="188">
        <v>44587</v>
      </c>
      <c r="Q467" s="189">
        <v>44588</v>
      </c>
      <c r="R467" s="188">
        <v>44742</v>
      </c>
      <c r="S467" s="199">
        <f t="shared" si="21"/>
        <v>12000000</v>
      </c>
      <c r="T467" s="225">
        <v>6000000</v>
      </c>
      <c r="U467" s="184">
        <v>57299411</v>
      </c>
      <c r="V467" s="192" t="s">
        <v>2250</v>
      </c>
      <c r="W467"/>
      <c r="X467"/>
      <c r="Y467" s="1"/>
    </row>
    <row r="468" spans="1:25">
      <c r="A468" s="182">
        <v>891780111</v>
      </c>
      <c r="B468" s="183" t="s">
        <v>25</v>
      </c>
      <c r="C468" s="184" t="s">
        <v>847</v>
      </c>
      <c r="D468" s="183" t="s">
        <v>27</v>
      </c>
      <c r="E468" s="185" t="s">
        <v>2290</v>
      </c>
      <c r="F468" s="183" t="s">
        <v>29</v>
      </c>
      <c r="G468" s="184" t="s">
        <v>849</v>
      </c>
      <c r="H468" s="184" t="s">
        <v>31</v>
      </c>
      <c r="I468" s="225">
        <v>18000000</v>
      </c>
      <c r="J468" s="199">
        <v>0</v>
      </c>
      <c r="K468" s="199">
        <v>0</v>
      </c>
      <c r="L468" s="199">
        <v>0</v>
      </c>
      <c r="M468" s="191" t="s">
        <v>2291</v>
      </c>
      <c r="N468" s="192" t="s">
        <v>2292</v>
      </c>
      <c r="O468" t="s">
        <v>2293</v>
      </c>
      <c r="P468" s="188">
        <v>44587</v>
      </c>
      <c r="Q468" s="189">
        <v>44588</v>
      </c>
      <c r="R468" s="188">
        <v>44742</v>
      </c>
      <c r="S468" s="199">
        <f t="shared" si="21"/>
        <v>12000000</v>
      </c>
      <c r="T468" s="225">
        <v>6000000</v>
      </c>
      <c r="U468" s="184">
        <v>57299411</v>
      </c>
      <c r="V468" s="192" t="s">
        <v>2250</v>
      </c>
      <c r="W468"/>
      <c r="X468"/>
      <c r="Y468" s="1"/>
    </row>
    <row r="469" spans="1:25">
      <c r="A469" s="182">
        <v>891780111</v>
      </c>
      <c r="B469" s="183" t="s">
        <v>25</v>
      </c>
      <c r="C469" s="184" t="s">
        <v>847</v>
      </c>
      <c r="D469" s="183" t="s">
        <v>27</v>
      </c>
      <c r="E469" s="185" t="s">
        <v>2294</v>
      </c>
      <c r="F469" s="183" t="s">
        <v>29</v>
      </c>
      <c r="G469" s="184" t="s">
        <v>849</v>
      </c>
      <c r="H469" s="184" t="s">
        <v>31</v>
      </c>
      <c r="I469" s="225">
        <v>18000000</v>
      </c>
      <c r="J469" s="199">
        <v>0</v>
      </c>
      <c r="K469" s="199">
        <v>0</v>
      </c>
      <c r="L469" s="199">
        <v>0</v>
      </c>
      <c r="M469" s="191">
        <v>1082986157</v>
      </c>
      <c r="N469" s="192" t="s">
        <v>2295</v>
      </c>
      <c r="O469" t="s">
        <v>2296</v>
      </c>
      <c r="P469" s="188">
        <v>44587</v>
      </c>
      <c r="Q469" s="189">
        <v>44588</v>
      </c>
      <c r="R469" s="188">
        <v>44742</v>
      </c>
      <c r="S469" s="199">
        <f t="shared" si="21"/>
        <v>12000000</v>
      </c>
      <c r="T469" s="225">
        <v>6000000</v>
      </c>
      <c r="U469" s="184">
        <v>57299411</v>
      </c>
      <c r="V469" s="192" t="s">
        <v>2250</v>
      </c>
      <c r="W469"/>
      <c r="X469"/>
      <c r="Y469" s="1"/>
    </row>
    <row r="470" spans="1:25">
      <c r="A470" s="182">
        <v>891780111</v>
      </c>
      <c r="B470" s="183" t="s">
        <v>25</v>
      </c>
      <c r="C470" s="184" t="s">
        <v>847</v>
      </c>
      <c r="D470" s="183" t="s">
        <v>27</v>
      </c>
      <c r="E470" s="185" t="s">
        <v>2297</v>
      </c>
      <c r="F470" s="183" t="s">
        <v>29</v>
      </c>
      <c r="G470" s="184" t="s">
        <v>849</v>
      </c>
      <c r="H470" s="184" t="s">
        <v>31</v>
      </c>
      <c r="I470" s="225">
        <v>19576676</v>
      </c>
      <c r="J470" s="199">
        <v>0</v>
      </c>
      <c r="K470" s="199">
        <v>0</v>
      </c>
      <c r="L470" s="199">
        <v>0</v>
      </c>
      <c r="M470" s="191" t="s">
        <v>2298</v>
      </c>
      <c r="N470" s="192" t="s">
        <v>2299</v>
      </c>
      <c r="O470" t="s">
        <v>2300</v>
      </c>
      <c r="P470" s="188">
        <v>44587</v>
      </c>
      <c r="Q470" s="189">
        <v>44589</v>
      </c>
      <c r="R470" s="188">
        <v>44668</v>
      </c>
      <c r="S470" s="199">
        <v>5593336</v>
      </c>
      <c r="T470" s="225">
        <v>13983340</v>
      </c>
      <c r="U470" s="190">
        <v>7634899</v>
      </c>
      <c r="V470" s="192" t="s">
        <v>928</v>
      </c>
      <c r="W470"/>
      <c r="X470"/>
      <c r="Y470" s="1"/>
    </row>
    <row r="471" spans="1:25">
      <c r="A471" s="182">
        <v>891780111</v>
      </c>
      <c r="B471" s="183" t="s">
        <v>25</v>
      </c>
      <c r="C471" s="184" t="s">
        <v>847</v>
      </c>
      <c r="D471" s="183" t="s">
        <v>27</v>
      </c>
      <c r="E471" s="185" t="s">
        <v>2301</v>
      </c>
      <c r="F471" s="183" t="s">
        <v>29</v>
      </c>
      <c r="G471" s="184" t="s">
        <v>849</v>
      </c>
      <c r="H471" s="184" t="s">
        <v>31</v>
      </c>
      <c r="I471" s="225">
        <v>4253015</v>
      </c>
      <c r="J471" s="199">
        <v>0</v>
      </c>
      <c r="K471" s="199">
        <v>0</v>
      </c>
      <c r="L471" s="199">
        <v>0</v>
      </c>
      <c r="M471" s="191" t="s">
        <v>2302</v>
      </c>
      <c r="N471" s="192" t="s">
        <v>2303</v>
      </c>
      <c r="O471" t="s">
        <v>2304</v>
      </c>
      <c r="P471" s="188">
        <v>44587</v>
      </c>
      <c r="Q471" s="189">
        <v>44588</v>
      </c>
      <c r="R471" s="188">
        <v>44591</v>
      </c>
      <c r="S471" s="199">
        <f>I471-T471</f>
        <v>4253015</v>
      </c>
      <c r="T471" s="225">
        <v>0</v>
      </c>
      <c r="U471" s="184">
        <v>85467461</v>
      </c>
      <c r="V471" s="192" t="s">
        <v>2259</v>
      </c>
      <c r="W471"/>
      <c r="X471"/>
      <c r="Y471" s="1"/>
    </row>
    <row r="472" spans="1:25">
      <c r="A472" s="182">
        <v>891780111</v>
      </c>
      <c r="B472" s="183" t="s">
        <v>25</v>
      </c>
      <c r="C472" s="184" t="s">
        <v>847</v>
      </c>
      <c r="D472" s="183" t="s">
        <v>27</v>
      </c>
      <c r="E472" s="185" t="s">
        <v>2305</v>
      </c>
      <c r="F472" s="183" t="s">
        <v>29</v>
      </c>
      <c r="G472" s="184" t="s">
        <v>849</v>
      </c>
      <c r="H472" s="184" t="s">
        <v>31</v>
      </c>
      <c r="I472" s="225">
        <v>7200000</v>
      </c>
      <c r="J472" s="199">
        <v>0</v>
      </c>
      <c r="K472" s="199">
        <v>0</v>
      </c>
      <c r="L472" s="199">
        <v>0</v>
      </c>
      <c r="M472" s="191" t="s">
        <v>896</v>
      </c>
      <c r="N472" s="192" t="s">
        <v>2306</v>
      </c>
      <c r="O472" s="187" t="s">
        <v>2307</v>
      </c>
      <c r="P472" s="188">
        <v>44587</v>
      </c>
      <c r="Q472" s="189">
        <v>44588</v>
      </c>
      <c r="R472" s="188">
        <v>44742</v>
      </c>
      <c r="S472" s="199">
        <v>7199976</v>
      </c>
      <c r="T472" s="225">
        <v>24</v>
      </c>
      <c r="U472" s="190">
        <v>85153989</v>
      </c>
      <c r="V472" s="184" t="s">
        <v>898</v>
      </c>
      <c r="W472"/>
      <c r="X472"/>
      <c r="Y472" s="1"/>
    </row>
    <row r="473" spans="1:25">
      <c r="A473" s="182">
        <v>891780111</v>
      </c>
      <c r="B473" s="183" t="s">
        <v>25</v>
      </c>
      <c r="C473" s="184" t="s">
        <v>847</v>
      </c>
      <c r="D473" s="183" t="s">
        <v>27</v>
      </c>
      <c r="E473" s="185" t="s">
        <v>2308</v>
      </c>
      <c r="F473" s="183" t="s">
        <v>29</v>
      </c>
      <c r="G473" s="184" t="s">
        <v>849</v>
      </c>
      <c r="H473" s="184" t="s">
        <v>31</v>
      </c>
      <c r="I473" s="225">
        <v>6000000</v>
      </c>
      <c r="J473" s="199">
        <v>0</v>
      </c>
      <c r="K473" s="199">
        <v>0</v>
      </c>
      <c r="L473" s="199">
        <v>0</v>
      </c>
      <c r="M473" s="191" t="s">
        <v>2309</v>
      </c>
      <c r="N473" s="192" t="s">
        <v>2310</v>
      </c>
      <c r="O473" t="s">
        <v>2311</v>
      </c>
      <c r="P473" s="188">
        <v>44587</v>
      </c>
      <c r="Q473" s="189">
        <v>44588</v>
      </c>
      <c r="R473" s="188">
        <v>44649</v>
      </c>
      <c r="S473" s="199">
        <f>I473-T473</f>
        <v>0</v>
      </c>
      <c r="T473" s="225">
        <v>6000000</v>
      </c>
      <c r="U473" s="184">
        <v>85472020</v>
      </c>
      <c r="V473" s="192" t="s">
        <v>2312</v>
      </c>
      <c r="W473"/>
      <c r="X473"/>
      <c r="Y473" s="1"/>
    </row>
    <row r="474" spans="1:25">
      <c r="A474" s="182">
        <v>891780111</v>
      </c>
      <c r="B474" s="183" t="s">
        <v>25</v>
      </c>
      <c r="C474" s="184" t="s">
        <v>847</v>
      </c>
      <c r="D474" s="183" t="s">
        <v>27</v>
      </c>
      <c r="E474" s="185" t="s">
        <v>2313</v>
      </c>
      <c r="F474" s="183" t="s">
        <v>29</v>
      </c>
      <c r="G474" s="184" t="s">
        <v>849</v>
      </c>
      <c r="H474" s="184" t="s">
        <v>31</v>
      </c>
      <c r="I474" s="225">
        <v>7000000</v>
      </c>
      <c r="J474" s="199">
        <v>0</v>
      </c>
      <c r="K474" s="199">
        <v>0</v>
      </c>
      <c r="L474" s="199">
        <v>0</v>
      </c>
      <c r="M474" s="191" t="s">
        <v>2314</v>
      </c>
      <c r="N474" s="192" t="s">
        <v>442</v>
      </c>
      <c r="O474" t="s">
        <v>2315</v>
      </c>
      <c r="P474" s="188">
        <v>44587</v>
      </c>
      <c r="Q474" s="189">
        <v>44588</v>
      </c>
      <c r="R474" s="188">
        <v>44649</v>
      </c>
      <c r="S474" s="199">
        <v>0</v>
      </c>
      <c r="T474" s="225">
        <v>7000000</v>
      </c>
      <c r="U474" s="184">
        <v>85472020</v>
      </c>
      <c r="V474" s="192" t="s">
        <v>2316</v>
      </c>
      <c r="W474"/>
      <c r="X474"/>
      <c r="Y474" s="1"/>
    </row>
    <row r="475" spans="1:25">
      <c r="A475" s="182">
        <v>891780111</v>
      </c>
      <c r="B475" s="183" t="s">
        <v>25</v>
      </c>
      <c r="C475" s="184" t="s">
        <v>847</v>
      </c>
      <c r="D475" s="183" t="s">
        <v>27</v>
      </c>
      <c r="E475" s="185" t="s">
        <v>2317</v>
      </c>
      <c r="F475" s="183" t="s">
        <v>29</v>
      </c>
      <c r="G475" s="184" t="s">
        <v>849</v>
      </c>
      <c r="H475" s="184" t="s">
        <v>31</v>
      </c>
      <c r="I475" s="225">
        <v>9718483</v>
      </c>
      <c r="J475" s="199">
        <v>0</v>
      </c>
      <c r="K475" s="199">
        <v>0</v>
      </c>
      <c r="L475" s="199">
        <v>0</v>
      </c>
      <c r="M475" s="191" t="s">
        <v>2318</v>
      </c>
      <c r="N475" s="192" t="s">
        <v>2319</v>
      </c>
      <c r="O475" t="s">
        <v>2320</v>
      </c>
      <c r="P475" s="188">
        <v>44587</v>
      </c>
      <c r="Q475" s="189">
        <v>44588</v>
      </c>
      <c r="R475" s="188">
        <v>44773</v>
      </c>
      <c r="S475" s="199">
        <f>I475-T475</f>
        <v>4859241</v>
      </c>
      <c r="T475" s="225">
        <v>4859242</v>
      </c>
      <c r="U475" s="184">
        <v>12545871</v>
      </c>
      <c r="V475" s="192" t="s">
        <v>866</v>
      </c>
      <c r="W475"/>
      <c r="X475"/>
      <c r="Y475" s="1"/>
    </row>
    <row r="476" spans="1:25">
      <c r="A476" s="182">
        <v>891780111</v>
      </c>
      <c r="B476" s="183" t="s">
        <v>25</v>
      </c>
      <c r="C476" s="184" t="s">
        <v>847</v>
      </c>
      <c r="D476" s="183" t="s">
        <v>27</v>
      </c>
      <c r="E476" s="185" t="s">
        <v>2321</v>
      </c>
      <c r="F476" s="183" t="s">
        <v>29</v>
      </c>
      <c r="G476" s="184" t="s">
        <v>849</v>
      </c>
      <c r="H476" s="184" t="s">
        <v>31</v>
      </c>
      <c r="I476" s="225">
        <v>30209900</v>
      </c>
      <c r="J476" s="199">
        <v>0</v>
      </c>
      <c r="K476" s="199">
        <v>0</v>
      </c>
      <c r="L476" s="199">
        <v>0</v>
      </c>
      <c r="M476" s="191" t="s">
        <v>2322</v>
      </c>
      <c r="N476" s="192" t="s">
        <v>2323</v>
      </c>
      <c r="O476" t="s">
        <v>2324</v>
      </c>
      <c r="P476" s="188">
        <v>44587</v>
      </c>
      <c r="Q476" s="189">
        <v>44588</v>
      </c>
      <c r="R476" s="188">
        <v>44773</v>
      </c>
      <c r="S476" s="199">
        <f>I476-T476</f>
        <v>2523500</v>
      </c>
      <c r="T476" s="225">
        <v>27686400</v>
      </c>
      <c r="U476" s="184">
        <v>12545871</v>
      </c>
      <c r="V476" s="192" t="s">
        <v>866</v>
      </c>
      <c r="W476"/>
      <c r="X476"/>
      <c r="Y476" s="94"/>
    </row>
    <row r="477" spans="1:25">
      <c r="A477" s="182">
        <v>891780111</v>
      </c>
      <c r="B477" s="183" t="s">
        <v>25</v>
      </c>
      <c r="C477" s="184" t="s">
        <v>847</v>
      </c>
      <c r="D477" s="183" t="s">
        <v>27</v>
      </c>
      <c r="E477" s="185" t="s">
        <v>2325</v>
      </c>
      <c r="F477" s="183" t="s">
        <v>29</v>
      </c>
      <c r="G477" s="184" t="s">
        <v>849</v>
      </c>
      <c r="H477" s="184" t="s">
        <v>31</v>
      </c>
      <c r="I477" s="225">
        <v>13987400</v>
      </c>
      <c r="J477" s="199">
        <v>0</v>
      </c>
      <c r="K477" s="199">
        <v>0</v>
      </c>
      <c r="L477" s="199">
        <v>0</v>
      </c>
      <c r="M477" s="191" t="s">
        <v>5560</v>
      </c>
      <c r="N477" s="192" t="s">
        <v>2326</v>
      </c>
      <c r="O477" t="s">
        <v>2327</v>
      </c>
      <c r="P477" s="188">
        <v>44587</v>
      </c>
      <c r="Q477" s="189">
        <v>44588</v>
      </c>
      <c r="R477" s="188">
        <v>44773</v>
      </c>
      <c r="S477" s="199">
        <f>I477-T477</f>
        <v>10526600</v>
      </c>
      <c r="T477" s="225">
        <v>3460800</v>
      </c>
      <c r="U477" s="184">
        <v>12545871</v>
      </c>
      <c r="V477" s="192" t="s">
        <v>866</v>
      </c>
      <c r="W477"/>
      <c r="X477"/>
      <c r="Y477" s="1"/>
    </row>
    <row r="478" spans="1:25">
      <c r="A478" s="182">
        <v>891780111</v>
      </c>
      <c r="B478" s="183" t="s">
        <v>25</v>
      </c>
      <c r="C478" s="184" t="s">
        <v>847</v>
      </c>
      <c r="D478" s="183" t="s">
        <v>27</v>
      </c>
      <c r="E478" s="185" t="s">
        <v>2328</v>
      </c>
      <c r="F478" s="183" t="s">
        <v>29</v>
      </c>
      <c r="G478" s="184" t="s">
        <v>849</v>
      </c>
      <c r="H478" s="184" t="s">
        <v>31</v>
      </c>
      <c r="I478" s="225">
        <v>19576676</v>
      </c>
      <c r="J478" s="199">
        <v>0</v>
      </c>
      <c r="K478" s="199">
        <v>0</v>
      </c>
      <c r="L478" s="199">
        <v>0</v>
      </c>
      <c r="M478" s="191" t="s">
        <v>2329</v>
      </c>
      <c r="N478" s="192" t="s">
        <v>2330</v>
      </c>
      <c r="O478" t="s">
        <v>2331</v>
      </c>
      <c r="P478" s="188">
        <v>44587</v>
      </c>
      <c r="Q478" s="189">
        <v>44589</v>
      </c>
      <c r="R478" s="188">
        <v>44668</v>
      </c>
      <c r="S478" s="199">
        <f>I478-T478</f>
        <v>5593336</v>
      </c>
      <c r="T478" s="225">
        <v>13983340</v>
      </c>
      <c r="U478" s="190">
        <v>7634899</v>
      </c>
      <c r="V478" s="192" t="s">
        <v>928</v>
      </c>
      <c r="W478"/>
      <c r="X478"/>
      <c r="Y478" s="1"/>
    </row>
    <row r="479" spans="1:25">
      <c r="A479" s="182">
        <v>891780111</v>
      </c>
      <c r="B479" s="183" t="s">
        <v>25</v>
      </c>
      <c r="C479" s="184" t="s">
        <v>847</v>
      </c>
      <c r="D479" s="183" t="s">
        <v>27</v>
      </c>
      <c r="E479" s="185" t="s">
        <v>2332</v>
      </c>
      <c r="F479" s="183" t="s">
        <v>29</v>
      </c>
      <c r="G479" s="184" t="s">
        <v>849</v>
      </c>
      <c r="H479" s="184" t="s">
        <v>31</v>
      </c>
      <c r="I479" s="225">
        <v>19576676</v>
      </c>
      <c r="J479" s="199">
        <v>0</v>
      </c>
      <c r="K479" s="199">
        <v>0</v>
      </c>
      <c r="L479" s="199">
        <v>0</v>
      </c>
      <c r="M479" s="191" t="s">
        <v>2333</v>
      </c>
      <c r="N479" s="192" t="s">
        <v>2334</v>
      </c>
      <c r="O479" t="s">
        <v>2335</v>
      </c>
      <c r="P479" s="188">
        <v>44587</v>
      </c>
      <c r="Q479" s="189">
        <v>44588</v>
      </c>
      <c r="R479" s="188">
        <v>44668</v>
      </c>
      <c r="S479" s="199">
        <v>5593336</v>
      </c>
      <c r="T479" s="225">
        <v>13983340</v>
      </c>
      <c r="U479" s="190">
        <v>7634899</v>
      </c>
      <c r="V479" s="192" t="s">
        <v>928</v>
      </c>
      <c r="W479"/>
      <c r="X479"/>
      <c r="Y479" s="1"/>
    </row>
    <row r="480" spans="1:25">
      <c r="A480" s="182">
        <v>891780111</v>
      </c>
      <c r="B480" s="183" t="s">
        <v>25</v>
      </c>
      <c r="C480" s="184" t="s">
        <v>847</v>
      </c>
      <c r="D480" s="183" t="s">
        <v>27</v>
      </c>
      <c r="E480" s="185" t="s">
        <v>2336</v>
      </c>
      <c r="F480" s="183" t="s">
        <v>29</v>
      </c>
      <c r="G480" s="184" t="s">
        <v>849</v>
      </c>
      <c r="H480" s="184" t="s">
        <v>31</v>
      </c>
      <c r="I480" s="225">
        <v>19576676</v>
      </c>
      <c r="J480" s="199">
        <v>0</v>
      </c>
      <c r="K480" s="199">
        <v>0</v>
      </c>
      <c r="L480" s="199">
        <v>0</v>
      </c>
      <c r="M480" s="191" t="s">
        <v>2337</v>
      </c>
      <c r="N480" s="192" t="s">
        <v>2338</v>
      </c>
      <c r="O480" t="s">
        <v>2339</v>
      </c>
      <c r="P480" s="188">
        <v>44587</v>
      </c>
      <c r="Q480" s="189">
        <v>44588</v>
      </c>
      <c r="R480" s="188">
        <v>44668</v>
      </c>
      <c r="S480" s="199">
        <v>5593336</v>
      </c>
      <c r="T480" s="225">
        <v>13983340</v>
      </c>
      <c r="U480" s="190">
        <v>7634899</v>
      </c>
      <c r="V480" s="192" t="s">
        <v>928</v>
      </c>
      <c r="W480"/>
      <c r="X480"/>
      <c r="Y480" s="1"/>
    </row>
    <row r="481" spans="1:25">
      <c r="A481" s="182">
        <v>891780111</v>
      </c>
      <c r="B481" s="183" t="s">
        <v>25</v>
      </c>
      <c r="C481" s="184" t="s">
        <v>847</v>
      </c>
      <c r="D481" s="183" t="s">
        <v>27</v>
      </c>
      <c r="E481" s="185" t="s">
        <v>2340</v>
      </c>
      <c r="F481" s="183" t="s">
        <v>29</v>
      </c>
      <c r="G481" s="184" t="s">
        <v>849</v>
      </c>
      <c r="H481" s="184" t="s">
        <v>31</v>
      </c>
      <c r="I481" s="225">
        <v>19576676</v>
      </c>
      <c r="J481" s="199">
        <v>0</v>
      </c>
      <c r="K481" s="199">
        <v>0</v>
      </c>
      <c r="L481" s="199">
        <v>0</v>
      </c>
      <c r="M481" s="191" t="s">
        <v>2341</v>
      </c>
      <c r="N481" s="192" t="s">
        <v>2342</v>
      </c>
      <c r="O481" t="s">
        <v>2343</v>
      </c>
      <c r="P481" s="188">
        <v>44587</v>
      </c>
      <c r="Q481" s="189">
        <v>44589</v>
      </c>
      <c r="R481" s="188">
        <v>44668</v>
      </c>
      <c r="S481" s="199">
        <v>5593336</v>
      </c>
      <c r="T481" s="225">
        <v>13983340</v>
      </c>
      <c r="U481" s="190">
        <v>7634899</v>
      </c>
      <c r="V481" s="192" t="s">
        <v>928</v>
      </c>
      <c r="W481"/>
      <c r="X481"/>
      <c r="Y481" s="1"/>
    </row>
    <row r="482" spans="1:25">
      <c r="A482" s="182">
        <v>891780111</v>
      </c>
      <c r="B482" s="183" t="s">
        <v>25</v>
      </c>
      <c r="C482" s="184" t="s">
        <v>847</v>
      </c>
      <c r="D482" s="183" t="s">
        <v>27</v>
      </c>
      <c r="E482" s="185" t="s">
        <v>2344</v>
      </c>
      <c r="F482" s="183" t="s">
        <v>29</v>
      </c>
      <c r="G482" s="184" t="s">
        <v>849</v>
      </c>
      <c r="H482" s="184" t="s">
        <v>31</v>
      </c>
      <c r="I482" s="225">
        <v>19576676</v>
      </c>
      <c r="J482" s="199">
        <v>0</v>
      </c>
      <c r="K482" s="199">
        <v>0</v>
      </c>
      <c r="L482" s="199">
        <v>0</v>
      </c>
      <c r="M482" s="191" t="s">
        <v>2345</v>
      </c>
      <c r="N482" s="192" t="s">
        <v>2346</v>
      </c>
      <c r="O482" t="s">
        <v>2347</v>
      </c>
      <c r="P482" s="188">
        <v>44587</v>
      </c>
      <c r="Q482" s="189">
        <v>44588</v>
      </c>
      <c r="R482" s="188">
        <v>44668</v>
      </c>
      <c r="S482" s="199">
        <v>5593336</v>
      </c>
      <c r="T482" s="225">
        <v>13983340</v>
      </c>
      <c r="U482" s="190">
        <v>7634899</v>
      </c>
      <c r="V482" s="192" t="s">
        <v>928</v>
      </c>
      <c r="W482"/>
      <c r="X482"/>
      <c r="Y482" s="1"/>
    </row>
    <row r="483" spans="1:25">
      <c r="A483" s="182">
        <v>891780111</v>
      </c>
      <c r="B483" s="183" t="s">
        <v>25</v>
      </c>
      <c r="C483" s="184" t="s">
        <v>847</v>
      </c>
      <c r="D483" s="183" t="s">
        <v>27</v>
      </c>
      <c r="E483" s="185" t="s">
        <v>2348</v>
      </c>
      <c r="F483" s="183" t="s">
        <v>29</v>
      </c>
      <c r="G483" s="184" t="s">
        <v>849</v>
      </c>
      <c r="H483" s="184" t="s">
        <v>31</v>
      </c>
      <c r="I483" s="225">
        <v>18000000</v>
      </c>
      <c r="J483" s="199">
        <v>0</v>
      </c>
      <c r="K483" s="199">
        <v>0</v>
      </c>
      <c r="L483" s="199">
        <v>0</v>
      </c>
      <c r="M483" s="191" t="s">
        <v>2349</v>
      </c>
      <c r="N483" s="192" t="s">
        <v>2350</v>
      </c>
      <c r="O483" t="s">
        <v>2351</v>
      </c>
      <c r="P483" s="188">
        <v>44588</v>
      </c>
      <c r="Q483" s="189">
        <v>44588</v>
      </c>
      <c r="R483" s="188">
        <v>44742</v>
      </c>
      <c r="S483" s="199">
        <f>I483-T483</f>
        <v>12000000</v>
      </c>
      <c r="T483" s="225">
        <v>6000000</v>
      </c>
      <c r="U483" s="184">
        <v>57299411</v>
      </c>
      <c r="V483" s="192" t="s">
        <v>2250</v>
      </c>
      <c r="W483"/>
      <c r="X483"/>
      <c r="Y483" s="1"/>
    </row>
    <row r="484" spans="1:25">
      <c r="A484" s="182">
        <v>891780111</v>
      </c>
      <c r="B484" s="183" t="s">
        <v>25</v>
      </c>
      <c r="C484" s="184" t="s">
        <v>847</v>
      </c>
      <c r="D484" s="183" t="s">
        <v>27</v>
      </c>
      <c r="E484" s="185" t="s">
        <v>2352</v>
      </c>
      <c r="F484" s="183" t="s">
        <v>29</v>
      </c>
      <c r="G484" s="184" t="s">
        <v>849</v>
      </c>
      <c r="H484" s="184" t="s">
        <v>31</v>
      </c>
      <c r="I484" s="225">
        <v>20909000</v>
      </c>
      <c r="J484" s="199">
        <v>24802400</v>
      </c>
      <c r="K484" s="199">
        <v>3893400</v>
      </c>
      <c r="L484" s="199">
        <v>0</v>
      </c>
      <c r="M484" s="191" t="s">
        <v>2353</v>
      </c>
      <c r="N484" s="192" t="s">
        <v>2354</v>
      </c>
      <c r="O484" t="s">
        <v>2355</v>
      </c>
      <c r="P484" s="188">
        <v>44588</v>
      </c>
      <c r="Q484" s="189">
        <v>44588</v>
      </c>
      <c r="R484" s="188">
        <v>44773</v>
      </c>
      <c r="S484" s="199">
        <v>1658300</v>
      </c>
      <c r="T484" s="225">
        <v>23144100</v>
      </c>
      <c r="U484" s="184">
        <v>12545871</v>
      </c>
      <c r="V484" s="192" t="s">
        <v>866</v>
      </c>
      <c r="W484"/>
      <c r="X484"/>
      <c r="Y484" s="1"/>
    </row>
    <row r="485" spans="1:25">
      <c r="A485" s="182">
        <v>891780111</v>
      </c>
      <c r="B485" s="183" t="s">
        <v>25</v>
      </c>
      <c r="C485" s="184" t="s">
        <v>847</v>
      </c>
      <c r="D485" s="183" t="s">
        <v>27</v>
      </c>
      <c r="E485" s="185" t="s">
        <v>2356</v>
      </c>
      <c r="F485" s="183" t="s">
        <v>29</v>
      </c>
      <c r="G485" s="184" t="s">
        <v>849</v>
      </c>
      <c r="H485" s="184" t="s">
        <v>31</v>
      </c>
      <c r="I485" s="225">
        <v>21053200</v>
      </c>
      <c r="J485" s="199">
        <v>31579800</v>
      </c>
      <c r="K485" s="199">
        <v>10526600</v>
      </c>
      <c r="L485" s="199">
        <v>0</v>
      </c>
      <c r="M485" s="191" t="s">
        <v>2357</v>
      </c>
      <c r="N485" s="192" t="s">
        <v>2358</v>
      </c>
      <c r="O485" t="s">
        <v>2359</v>
      </c>
      <c r="P485" s="188">
        <v>44588</v>
      </c>
      <c r="Q485" s="189">
        <v>44588</v>
      </c>
      <c r="R485" s="188">
        <v>44773</v>
      </c>
      <c r="S485" s="199">
        <v>3388700</v>
      </c>
      <c r="T485" s="225">
        <v>28191100</v>
      </c>
      <c r="U485" s="184">
        <v>12545871</v>
      </c>
      <c r="V485" s="192" t="s">
        <v>866</v>
      </c>
      <c r="W485"/>
      <c r="X485"/>
      <c r="Y485" s="1"/>
    </row>
    <row r="486" spans="1:25">
      <c r="A486" s="182">
        <v>891780111</v>
      </c>
      <c r="B486" s="183" t="s">
        <v>25</v>
      </c>
      <c r="C486" s="184" t="s">
        <v>847</v>
      </c>
      <c r="D486" s="183" t="s">
        <v>27</v>
      </c>
      <c r="E486" s="185" t="s">
        <v>2360</v>
      </c>
      <c r="F486" s="183" t="s">
        <v>29</v>
      </c>
      <c r="G486" s="184" t="s">
        <v>849</v>
      </c>
      <c r="H486" s="184" t="s">
        <v>31</v>
      </c>
      <c r="I486" s="225">
        <v>24225600</v>
      </c>
      <c r="J486" s="225">
        <v>26821200</v>
      </c>
      <c r="K486" s="225">
        <v>2595600</v>
      </c>
      <c r="L486" s="225">
        <v>0</v>
      </c>
      <c r="M486" s="191" t="s">
        <v>2361</v>
      </c>
      <c r="N486" s="192" t="s">
        <v>2362</v>
      </c>
      <c r="O486" t="s">
        <v>2363</v>
      </c>
      <c r="P486" s="188">
        <v>44588</v>
      </c>
      <c r="Q486" s="189">
        <v>44588</v>
      </c>
      <c r="R486" s="188">
        <v>44773</v>
      </c>
      <c r="S486" s="199">
        <v>0</v>
      </c>
      <c r="T486" s="225">
        <v>26821200</v>
      </c>
      <c r="U486" s="184">
        <v>12545871</v>
      </c>
      <c r="V486" s="192" t="s">
        <v>866</v>
      </c>
      <c r="W486"/>
      <c r="X486"/>
      <c r="Y486" s="1"/>
    </row>
    <row r="487" spans="1:25">
      <c r="A487" s="182">
        <v>891780111</v>
      </c>
      <c r="B487" s="183" t="s">
        <v>25</v>
      </c>
      <c r="C487" s="184" t="s">
        <v>847</v>
      </c>
      <c r="D487" s="183" t="s">
        <v>27</v>
      </c>
      <c r="E487" s="185" t="s">
        <v>2364</v>
      </c>
      <c r="F487" s="183" t="s">
        <v>29</v>
      </c>
      <c r="G487" s="184" t="s">
        <v>849</v>
      </c>
      <c r="H487" s="184" t="s">
        <v>31</v>
      </c>
      <c r="I487" s="225">
        <v>14300000</v>
      </c>
      <c r="J487" s="225">
        <v>0</v>
      </c>
      <c r="K487" s="225">
        <v>0</v>
      </c>
      <c r="L487" s="225">
        <v>0</v>
      </c>
      <c r="M487" s="191" t="s">
        <v>2365</v>
      </c>
      <c r="N487" s="192" t="s">
        <v>2366</v>
      </c>
      <c r="O487" t="s">
        <v>2367</v>
      </c>
      <c r="P487" s="188">
        <v>44588</v>
      </c>
      <c r="Q487" s="189">
        <v>44588</v>
      </c>
      <c r="R487" s="188">
        <v>44742</v>
      </c>
      <c r="S487" s="199">
        <f>I487-T487</f>
        <v>8450000</v>
      </c>
      <c r="T487" s="225">
        <v>5850000</v>
      </c>
      <c r="U487" s="184">
        <v>16078654</v>
      </c>
      <c r="V487" s="192" t="s">
        <v>2210</v>
      </c>
      <c r="W487"/>
      <c r="X487"/>
      <c r="Y487" s="1"/>
    </row>
    <row r="488" spans="1:25">
      <c r="A488" s="182">
        <v>891780111</v>
      </c>
      <c r="B488" s="183" t="s">
        <v>25</v>
      </c>
      <c r="C488" s="184" t="s">
        <v>847</v>
      </c>
      <c r="D488" s="183" t="s">
        <v>27</v>
      </c>
      <c r="E488" s="185" t="s">
        <v>2368</v>
      </c>
      <c r="F488" s="183" t="s">
        <v>29</v>
      </c>
      <c r="G488" s="184" t="s">
        <v>849</v>
      </c>
      <c r="H488" s="184" t="s">
        <v>31</v>
      </c>
      <c r="I488" s="225">
        <v>9718483</v>
      </c>
      <c r="J488" s="199">
        <v>0</v>
      </c>
      <c r="K488" s="199">
        <v>0</v>
      </c>
      <c r="L488" s="199">
        <v>0</v>
      </c>
      <c r="M488" s="191" t="s">
        <v>2369</v>
      </c>
      <c r="N488" s="192" t="s">
        <v>2370</v>
      </c>
      <c r="O488" t="s">
        <v>2371</v>
      </c>
      <c r="P488" s="188">
        <v>44588</v>
      </c>
      <c r="Q488" s="189">
        <v>44593</v>
      </c>
      <c r="R488" s="188">
        <v>44773</v>
      </c>
      <c r="S488" s="199">
        <f>I488-T488</f>
        <v>4859241</v>
      </c>
      <c r="T488" s="225">
        <v>4859242</v>
      </c>
      <c r="U488" s="184">
        <v>12545871</v>
      </c>
      <c r="V488" s="192" t="s">
        <v>866</v>
      </c>
      <c r="W488"/>
      <c r="X488"/>
      <c r="Y488" s="1"/>
    </row>
    <row r="489" spans="1:25">
      <c r="A489" s="182">
        <v>891780111</v>
      </c>
      <c r="B489" s="183" t="s">
        <v>25</v>
      </c>
      <c r="C489" s="184" t="s">
        <v>847</v>
      </c>
      <c r="D489" s="183" t="s">
        <v>27</v>
      </c>
      <c r="E489" s="185" t="s">
        <v>2372</v>
      </c>
      <c r="F489" s="183" t="s">
        <v>29</v>
      </c>
      <c r="G489" s="184" t="s">
        <v>849</v>
      </c>
      <c r="H489" s="184" t="s">
        <v>31</v>
      </c>
      <c r="I489" s="225">
        <v>38000000</v>
      </c>
      <c r="J489" s="199">
        <v>0</v>
      </c>
      <c r="K489" s="199">
        <v>0</v>
      </c>
      <c r="L489" s="199">
        <v>0</v>
      </c>
      <c r="M489" s="191" t="s">
        <v>2373</v>
      </c>
      <c r="N489" s="192" t="s">
        <v>2374</v>
      </c>
      <c r="O489" t="s">
        <v>5561</v>
      </c>
      <c r="P489" s="188">
        <v>44588</v>
      </c>
      <c r="Q489" s="189">
        <v>44588</v>
      </c>
      <c r="R489" s="188">
        <v>44765</v>
      </c>
      <c r="S489" s="199">
        <v>0</v>
      </c>
      <c r="T489" s="225">
        <v>38000000</v>
      </c>
      <c r="U489" s="184">
        <v>72005158</v>
      </c>
      <c r="V489" s="192" t="s">
        <v>2375</v>
      </c>
      <c r="W489"/>
      <c r="X489"/>
      <c r="Y489" s="1"/>
    </row>
    <row r="490" spans="1:25">
      <c r="A490" s="182">
        <v>891780111</v>
      </c>
      <c r="B490" s="183" t="s">
        <v>25</v>
      </c>
      <c r="C490" s="184" t="s">
        <v>847</v>
      </c>
      <c r="D490" s="183" t="s">
        <v>27</v>
      </c>
      <c r="E490" s="185" t="s">
        <v>2376</v>
      </c>
      <c r="F490" s="183" t="s">
        <v>29</v>
      </c>
      <c r="G490" s="184" t="s">
        <v>849</v>
      </c>
      <c r="H490" s="184" t="s">
        <v>31</v>
      </c>
      <c r="I490" s="225">
        <v>11700000</v>
      </c>
      <c r="J490" s="199">
        <v>0</v>
      </c>
      <c r="K490" s="199">
        <v>0</v>
      </c>
      <c r="L490" s="199">
        <v>0</v>
      </c>
      <c r="M490" s="191" t="s">
        <v>2377</v>
      </c>
      <c r="N490" s="192" t="s">
        <v>2378</v>
      </c>
      <c r="O490" t="s">
        <v>2379</v>
      </c>
      <c r="P490" s="188">
        <v>44588</v>
      </c>
      <c r="Q490" s="189">
        <v>44589</v>
      </c>
      <c r="R490" s="188">
        <v>44711</v>
      </c>
      <c r="S490" s="199">
        <f>I490-T490</f>
        <v>9360000</v>
      </c>
      <c r="T490" s="225">
        <v>2340000</v>
      </c>
      <c r="U490" s="184">
        <v>57299411</v>
      </c>
      <c r="V490" s="192" t="s">
        <v>2250</v>
      </c>
      <c r="W490"/>
      <c r="X490"/>
      <c r="Y490" s="1"/>
    </row>
    <row r="491" spans="1:25">
      <c r="A491" s="182">
        <v>891780111</v>
      </c>
      <c r="B491" s="183" t="s">
        <v>25</v>
      </c>
      <c r="C491" s="184" t="s">
        <v>847</v>
      </c>
      <c r="D491" s="183" t="s">
        <v>27</v>
      </c>
      <c r="E491" s="185" t="s">
        <v>2380</v>
      </c>
      <c r="F491" s="183" t="s">
        <v>29</v>
      </c>
      <c r="G491" s="184" t="s">
        <v>849</v>
      </c>
      <c r="H491" s="184" t="s">
        <v>31</v>
      </c>
      <c r="I491" s="225">
        <v>16500000</v>
      </c>
      <c r="J491" s="199">
        <v>0</v>
      </c>
      <c r="K491" s="199">
        <v>0</v>
      </c>
      <c r="L491" s="199">
        <v>0</v>
      </c>
      <c r="M491" s="191" t="s">
        <v>2381</v>
      </c>
      <c r="N491" s="192" t="s">
        <v>2382</v>
      </c>
      <c r="O491" t="s">
        <v>2383</v>
      </c>
      <c r="P491" s="188">
        <v>44588</v>
      </c>
      <c r="Q491" s="189">
        <v>44588</v>
      </c>
      <c r="R491" s="188">
        <v>44742</v>
      </c>
      <c r="S491" s="199">
        <f>I491-T491</f>
        <v>9900000</v>
      </c>
      <c r="T491" s="225">
        <v>6600000</v>
      </c>
      <c r="U491" s="184">
        <v>16078654</v>
      </c>
      <c r="V491" s="192" t="s">
        <v>2210</v>
      </c>
      <c r="W491"/>
      <c r="X491"/>
      <c r="Y491" s="1"/>
    </row>
    <row r="492" spans="1:25">
      <c r="A492" s="182">
        <v>891780111</v>
      </c>
      <c r="B492" s="183" t="s">
        <v>25</v>
      </c>
      <c r="C492" s="184" t="s">
        <v>847</v>
      </c>
      <c r="D492" s="183" t="s">
        <v>27</v>
      </c>
      <c r="E492" s="185" t="s">
        <v>2384</v>
      </c>
      <c r="F492" s="183" t="s">
        <v>29</v>
      </c>
      <c r="G492" s="184" t="s">
        <v>849</v>
      </c>
      <c r="H492" s="184" t="s">
        <v>31</v>
      </c>
      <c r="I492" s="225">
        <v>6800000</v>
      </c>
      <c r="J492" s="199">
        <v>0</v>
      </c>
      <c r="K492" s="199">
        <v>0</v>
      </c>
      <c r="L492" s="199">
        <v>0</v>
      </c>
      <c r="M492" s="191" t="s">
        <v>2385</v>
      </c>
      <c r="N492" s="192" t="s">
        <v>2386</v>
      </c>
      <c r="O492" t="s">
        <v>2387</v>
      </c>
      <c r="P492" s="188">
        <v>44588</v>
      </c>
      <c r="Q492" s="189">
        <v>44588</v>
      </c>
      <c r="R492" s="188">
        <v>44591</v>
      </c>
      <c r="S492" s="199">
        <f>I492-T492</f>
        <v>6800000</v>
      </c>
      <c r="T492" s="225">
        <v>0</v>
      </c>
      <c r="U492" s="184">
        <v>85467461</v>
      </c>
      <c r="V492" s="192" t="s">
        <v>2259</v>
      </c>
      <c r="W492"/>
      <c r="X492"/>
      <c r="Y492" s="1"/>
    </row>
    <row r="493" spans="1:25">
      <c r="A493" s="182">
        <v>891780111</v>
      </c>
      <c r="B493" s="183" t="s">
        <v>25</v>
      </c>
      <c r="C493" s="184" t="s">
        <v>847</v>
      </c>
      <c r="D493" s="183" t="s">
        <v>27</v>
      </c>
      <c r="E493" s="185" t="s">
        <v>2388</v>
      </c>
      <c r="F493" s="183" t="s">
        <v>29</v>
      </c>
      <c r="G493" s="184" t="s">
        <v>849</v>
      </c>
      <c r="H493" s="184" t="s">
        <v>31</v>
      </c>
      <c r="I493" s="225">
        <v>12000000</v>
      </c>
      <c r="J493" s="199">
        <v>0</v>
      </c>
      <c r="K493" s="199">
        <v>0</v>
      </c>
      <c r="L493" s="199">
        <v>0</v>
      </c>
      <c r="M493" s="191" t="s">
        <v>2389</v>
      </c>
      <c r="N493" s="192" t="s">
        <v>2390</v>
      </c>
      <c r="O493" t="s">
        <v>2391</v>
      </c>
      <c r="P493" s="188">
        <v>44588</v>
      </c>
      <c r="Q493" s="189">
        <v>44588</v>
      </c>
      <c r="R493" s="188">
        <v>44649</v>
      </c>
      <c r="S493" s="199">
        <v>0</v>
      </c>
      <c r="T493" s="225">
        <v>12000000</v>
      </c>
      <c r="U493" s="184">
        <v>85472020</v>
      </c>
      <c r="V493" s="192" t="s">
        <v>2312</v>
      </c>
      <c r="W493"/>
      <c r="X493"/>
      <c r="Y493" s="1"/>
    </row>
    <row r="494" spans="1:25">
      <c r="A494" s="182">
        <v>891780111</v>
      </c>
      <c r="B494" s="183" t="s">
        <v>25</v>
      </c>
      <c r="C494" s="184" t="s">
        <v>847</v>
      </c>
      <c r="D494" s="183" t="s">
        <v>27</v>
      </c>
      <c r="E494" s="185" t="s">
        <v>2392</v>
      </c>
      <c r="F494" s="183" t="s">
        <v>29</v>
      </c>
      <c r="G494" s="184" t="s">
        <v>849</v>
      </c>
      <c r="H494" s="184" t="s">
        <v>31</v>
      </c>
      <c r="I494" s="225">
        <v>18150000</v>
      </c>
      <c r="J494" s="199">
        <v>0</v>
      </c>
      <c r="K494" s="199">
        <v>0</v>
      </c>
      <c r="L494" s="199">
        <v>0</v>
      </c>
      <c r="M494" s="191" t="s">
        <v>2393</v>
      </c>
      <c r="N494" s="192" t="s">
        <v>2394</v>
      </c>
      <c r="O494" t="s">
        <v>2395</v>
      </c>
      <c r="P494" s="188">
        <v>44588</v>
      </c>
      <c r="Q494" s="189">
        <v>44588</v>
      </c>
      <c r="R494" s="188">
        <v>44742</v>
      </c>
      <c r="S494" s="199">
        <f t="shared" ref="S494:S508" si="22">I494-T494</f>
        <v>10575000</v>
      </c>
      <c r="T494" s="225">
        <v>7575000</v>
      </c>
      <c r="U494" s="184">
        <v>16078654</v>
      </c>
      <c r="V494" s="192" t="s">
        <v>2210</v>
      </c>
      <c r="W494"/>
      <c r="X494"/>
      <c r="Y494" s="1"/>
    </row>
    <row r="495" spans="1:25">
      <c r="A495" s="182">
        <v>891780111</v>
      </c>
      <c r="B495" s="183" t="s">
        <v>25</v>
      </c>
      <c r="C495" s="184" t="s">
        <v>847</v>
      </c>
      <c r="D495" s="183" t="s">
        <v>27</v>
      </c>
      <c r="E495" s="185" t="s">
        <v>2396</v>
      </c>
      <c r="F495" s="183" t="s">
        <v>29</v>
      </c>
      <c r="G495" s="184" t="s">
        <v>849</v>
      </c>
      <c r="H495" s="184" t="s">
        <v>31</v>
      </c>
      <c r="I495" s="225">
        <v>18150000</v>
      </c>
      <c r="J495" s="199">
        <v>0</v>
      </c>
      <c r="K495" s="199">
        <v>0</v>
      </c>
      <c r="L495" s="199">
        <v>0</v>
      </c>
      <c r="M495" s="191" t="s">
        <v>2397</v>
      </c>
      <c r="N495" s="192" t="s">
        <v>2398</v>
      </c>
      <c r="O495" t="s">
        <v>2399</v>
      </c>
      <c r="P495" s="188">
        <v>44588</v>
      </c>
      <c r="Q495" s="189">
        <v>44588</v>
      </c>
      <c r="R495" s="188">
        <v>44742</v>
      </c>
      <c r="S495" s="199">
        <f t="shared" si="22"/>
        <v>11550000</v>
      </c>
      <c r="T495" s="225">
        <v>6600000</v>
      </c>
      <c r="U495" s="184">
        <v>16078654</v>
      </c>
      <c r="V495" s="192" t="s">
        <v>2210</v>
      </c>
      <c r="W495"/>
      <c r="X495"/>
      <c r="Y495" s="1"/>
    </row>
    <row r="496" spans="1:25">
      <c r="A496" s="182">
        <v>891780111</v>
      </c>
      <c r="B496" s="183" t="s">
        <v>25</v>
      </c>
      <c r="C496" s="184" t="s">
        <v>847</v>
      </c>
      <c r="D496" s="183" t="s">
        <v>27</v>
      </c>
      <c r="E496" s="185" t="s">
        <v>2400</v>
      </c>
      <c r="F496" s="183" t="s">
        <v>29</v>
      </c>
      <c r="G496" s="184" t="s">
        <v>849</v>
      </c>
      <c r="H496" s="184" t="s">
        <v>31</v>
      </c>
      <c r="I496" s="225">
        <v>13800000</v>
      </c>
      <c r="J496" s="199">
        <v>0</v>
      </c>
      <c r="K496" s="199">
        <v>0</v>
      </c>
      <c r="L496" s="199">
        <v>0</v>
      </c>
      <c r="M496" s="191" t="s">
        <v>2401</v>
      </c>
      <c r="N496" s="192" t="s">
        <v>2402</v>
      </c>
      <c r="O496" t="s">
        <v>2403</v>
      </c>
      <c r="P496" s="188">
        <v>44588</v>
      </c>
      <c r="Q496" s="189">
        <v>44588</v>
      </c>
      <c r="R496" s="188">
        <v>44742</v>
      </c>
      <c r="S496" s="199">
        <f t="shared" si="22"/>
        <v>11040000</v>
      </c>
      <c r="T496" s="225">
        <v>2760000</v>
      </c>
      <c r="U496" s="184">
        <v>16078654</v>
      </c>
      <c r="V496" s="192" t="s">
        <v>2210</v>
      </c>
      <c r="W496"/>
      <c r="X496"/>
      <c r="Y496" s="1"/>
    </row>
    <row r="497" spans="1:25">
      <c r="A497" s="182">
        <v>891780111</v>
      </c>
      <c r="B497" s="183" t="s">
        <v>25</v>
      </c>
      <c r="C497" s="184" t="s">
        <v>26</v>
      </c>
      <c r="D497" s="183" t="s">
        <v>27</v>
      </c>
      <c r="E497" s="185" t="s">
        <v>2404</v>
      </c>
      <c r="F497" s="183" t="s">
        <v>29</v>
      </c>
      <c r="G497" s="184" t="s">
        <v>849</v>
      </c>
      <c r="H497" s="184" t="s">
        <v>31</v>
      </c>
      <c r="I497" s="225">
        <v>15400000</v>
      </c>
      <c r="J497" s="199">
        <v>0</v>
      </c>
      <c r="K497" s="199">
        <v>0</v>
      </c>
      <c r="L497" s="199">
        <v>0</v>
      </c>
      <c r="M497" s="191" t="s">
        <v>2405</v>
      </c>
      <c r="N497" s="192" t="s">
        <v>2406</v>
      </c>
      <c r="O497" t="s">
        <v>2407</v>
      </c>
      <c r="P497" s="188">
        <v>44588</v>
      </c>
      <c r="Q497" s="189">
        <v>44588</v>
      </c>
      <c r="R497" s="188">
        <v>44711</v>
      </c>
      <c r="S497" s="199">
        <f t="shared" si="22"/>
        <v>12100000</v>
      </c>
      <c r="T497" s="225">
        <v>3300000</v>
      </c>
      <c r="U497" s="184">
        <v>85467461</v>
      </c>
      <c r="V497" s="192" t="s">
        <v>2259</v>
      </c>
      <c r="W497"/>
      <c r="X497"/>
      <c r="Y497" s="1"/>
    </row>
    <row r="498" spans="1:25">
      <c r="A498" s="182">
        <v>891780111</v>
      </c>
      <c r="B498" s="183" t="s">
        <v>25</v>
      </c>
      <c r="C498" s="184" t="s">
        <v>26</v>
      </c>
      <c r="D498" s="183" t="s">
        <v>27</v>
      </c>
      <c r="E498" s="185" t="s">
        <v>2408</v>
      </c>
      <c r="F498" s="183" t="s">
        <v>29</v>
      </c>
      <c r="G498" s="184" t="s">
        <v>849</v>
      </c>
      <c r="H498" s="184" t="s">
        <v>31</v>
      </c>
      <c r="I498" s="225">
        <v>12133333</v>
      </c>
      <c r="J498" s="199">
        <v>0</v>
      </c>
      <c r="K498" s="199">
        <v>0</v>
      </c>
      <c r="L498" s="199">
        <v>0</v>
      </c>
      <c r="M498" s="191" t="s">
        <v>2409</v>
      </c>
      <c r="N498" s="192" t="s">
        <v>2410</v>
      </c>
      <c r="O498" t="s">
        <v>2411</v>
      </c>
      <c r="P498" s="188">
        <v>44588</v>
      </c>
      <c r="Q498" s="189">
        <v>44588</v>
      </c>
      <c r="R498" s="188">
        <v>44711</v>
      </c>
      <c r="S498" s="199">
        <f t="shared" si="22"/>
        <v>9533333</v>
      </c>
      <c r="T498" s="225">
        <v>2600000</v>
      </c>
      <c r="U498" s="184">
        <v>57428039</v>
      </c>
      <c r="V498" s="184" t="s">
        <v>2412</v>
      </c>
      <c r="W498"/>
      <c r="X498"/>
      <c r="Y498" s="1"/>
    </row>
    <row r="499" spans="1:25">
      <c r="A499" s="182">
        <v>891780111</v>
      </c>
      <c r="B499" s="183" t="s">
        <v>25</v>
      </c>
      <c r="C499" s="184" t="s">
        <v>26</v>
      </c>
      <c r="D499" s="183" t="s">
        <v>27</v>
      </c>
      <c r="E499" s="185" t="s">
        <v>2413</v>
      </c>
      <c r="F499" s="183" t="s">
        <v>29</v>
      </c>
      <c r="G499" s="184" t="s">
        <v>849</v>
      </c>
      <c r="H499" s="184" t="s">
        <v>31</v>
      </c>
      <c r="I499" s="225">
        <v>10400000</v>
      </c>
      <c r="J499" s="199">
        <v>0</v>
      </c>
      <c r="K499" s="199">
        <v>0</v>
      </c>
      <c r="L499" s="199">
        <v>0</v>
      </c>
      <c r="M499" s="191" t="s">
        <v>2414</v>
      </c>
      <c r="N499" s="192" t="s">
        <v>2415</v>
      </c>
      <c r="O499" t="s">
        <v>2416</v>
      </c>
      <c r="P499" s="188">
        <v>44588</v>
      </c>
      <c r="Q499" s="189">
        <v>44593</v>
      </c>
      <c r="R499" s="188">
        <v>44711</v>
      </c>
      <c r="S499" s="199">
        <f t="shared" si="22"/>
        <v>7800000</v>
      </c>
      <c r="T499" s="225">
        <v>2600000</v>
      </c>
      <c r="U499" s="192">
        <v>36723796</v>
      </c>
      <c r="V499" s="192" t="s">
        <v>2417</v>
      </c>
      <c r="W499"/>
      <c r="X499"/>
      <c r="Y499" s="1"/>
    </row>
    <row r="500" spans="1:25">
      <c r="A500" s="182">
        <v>891780111</v>
      </c>
      <c r="B500" s="183" t="s">
        <v>25</v>
      </c>
      <c r="C500" s="184" t="s">
        <v>26</v>
      </c>
      <c r="D500" s="183" t="s">
        <v>27</v>
      </c>
      <c r="E500" s="185" t="s">
        <v>2418</v>
      </c>
      <c r="F500" s="183" t="s">
        <v>29</v>
      </c>
      <c r="G500" s="184" t="s">
        <v>849</v>
      </c>
      <c r="H500" s="184" t="s">
        <v>31</v>
      </c>
      <c r="I500" s="225">
        <v>6800000</v>
      </c>
      <c r="J500" s="199">
        <v>0</v>
      </c>
      <c r="K500" s="199">
        <v>0</v>
      </c>
      <c r="L500" s="199">
        <v>0</v>
      </c>
      <c r="M500" s="191" t="s">
        <v>2419</v>
      </c>
      <c r="N500" s="192" t="s">
        <v>739</v>
      </c>
      <c r="O500" t="s">
        <v>2420</v>
      </c>
      <c r="P500" s="188">
        <v>44588</v>
      </c>
      <c r="Q500" s="189">
        <v>44593</v>
      </c>
      <c r="R500" s="188">
        <v>44711</v>
      </c>
      <c r="S500" s="199">
        <f t="shared" si="22"/>
        <v>5100000</v>
      </c>
      <c r="T500" s="225">
        <v>1700000</v>
      </c>
      <c r="U500" s="184">
        <v>16078654</v>
      </c>
      <c r="V500" s="192" t="s">
        <v>2210</v>
      </c>
      <c r="W500"/>
      <c r="X500"/>
      <c r="Y500" s="1"/>
    </row>
    <row r="501" spans="1:25">
      <c r="A501" s="182">
        <v>891780111</v>
      </c>
      <c r="B501" s="183" t="s">
        <v>25</v>
      </c>
      <c r="C501" s="184" t="s">
        <v>26</v>
      </c>
      <c r="D501" s="183" t="s">
        <v>27</v>
      </c>
      <c r="E501" s="185" t="s">
        <v>2421</v>
      </c>
      <c r="F501" s="183" t="s">
        <v>29</v>
      </c>
      <c r="G501" s="184" t="s">
        <v>849</v>
      </c>
      <c r="H501" s="184" t="s">
        <v>31</v>
      </c>
      <c r="I501" s="225">
        <v>10400000</v>
      </c>
      <c r="J501" s="199">
        <v>0</v>
      </c>
      <c r="K501" s="199">
        <v>0</v>
      </c>
      <c r="L501" s="199">
        <v>0</v>
      </c>
      <c r="M501" s="191" t="s">
        <v>2422</v>
      </c>
      <c r="N501" s="192" t="s">
        <v>2423</v>
      </c>
      <c r="O501" t="s">
        <v>2424</v>
      </c>
      <c r="P501" s="188">
        <v>44588</v>
      </c>
      <c r="Q501" s="189">
        <v>44593</v>
      </c>
      <c r="R501" s="188">
        <v>44711</v>
      </c>
      <c r="S501" s="199">
        <f t="shared" si="22"/>
        <v>7800000</v>
      </c>
      <c r="T501" s="225">
        <v>2600000</v>
      </c>
      <c r="U501" s="192">
        <v>36723796</v>
      </c>
      <c r="V501" s="192" t="s">
        <v>2417</v>
      </c>
      <c r="W501"/>
      <c r="X501"/>
      <c r="Y501" s="1"/>
    </row>
    <row r="502" spans="1:25">
      <c r="A502" s="182">
        <v>891780111</v>
      </c>
      <c r="B502" s="183" t="s">
        <v>25</v>
      </c>
      <c r="C502" s="184" t="s">
        <v>26</v>
      </c>
      <c r="D502" s="183" t="s">
        <v>27</v>
      </c>
      <c r="E502" s="185" t="s">
        <v>2425</v>
      </c>
      <c r="F502" s="183" t="s">
        <v>29</v>
      </c>
      <c r="G502" s="184" t="s">
        <v>849</v>
      </c>
      <c r="H502" s="184" t="s">
        <v>31</v>
      </c>
      <c r="I502" s="225">
        <v>8000000</v>
      </c>
      <c r="J502" s="199">
        <v>0</v>
      </c>
      <c r="K502" s="199">
        <v>0</v>
      </c>
      <c r="L502" s="199">
        <v>0</v>
      </c>
      <c r="M502" s="191" t="s">
        <v>2426</v>
      </c>
      <c r="N502" s="192" t="s">
        <v>2427</v>
      </c>
      <c r="O502" t="s">
        <v>2428</v>
      </c>
      <c r="P502" s="188">
        <v>44588</v>
      </c>
      <c r="Q502" s="189">
        <v>44593</v>
      </c>
      <c r="R502" s="188">
        <v>44711</v>
      </c>
      <c r="S502" s="199">
        <f t="shared" si="22"/>
        <v>6000000</v>
      </c>
      <c r="T502" s="225">
        <v>2000000</v>
      </c>
      <c r="U502" s="184">
        <v>85467461</v>
      </c>
      <c r="V502" s="192" t="s">
        <v>2259</v>
      </c>
      <c r="W502"/>
      <c r="X502"/>
      <c r="Y502" s="1"/>
    </row>
    <row r="503" spans="1:25">
      <c r="A503" s="182">
        <v>891780111</v>
      </c>
      <c r="B503" s="183" t="s">
        <v>25</v>
      </c>
      <c r="C503" s="184" t="s">
        <v>26</v>
      </c>
      <c r="D503" s="183" t="s">
        <v>27</v>
      </c>
      <c r="E503" s="185" t="s">
        <v>2429</v>
      </c>
      <c r="F503" s="183" t="s">
        <v>29</v>
      </c>
      <c r="G503" s="184" t="s">
        <v>849</v>
      </c>
      <c r="H503" s="184" t="s">
        <v>31</v>
      </c>
      <c r="I503" s="225">
        <v>11600000</v>
      </c>
      <c r="J503" s="199">
        <v>0</v>
      </c>
      <c r="K503" s="199">
        <v>0</v>
      </c>
      <c r="L503" s="199">
        <v>0</v>
      </c>
      <c r="M503" s="191" t="s">
        <v>2430</v>
      </c>
      <c r="N503" s="192" t="s">
        <v>2431</v>
      </c>
      <c r="O503" t="s">
        <v>2432</v>
      </c>
      <c r="P503" s="188">
        <v>44588</v>
      </c>
      <c r="Q503" s="189">
        <v>44593</v>
      </c>
      <c r="R503" s="188">
        <v>44711</v>
      </c>
      <c r="S503" s="199">
        <f t="shared" si="22"/>
        <v>8700000</v>
      </c>
      <c r="T503" s="225">
        <v>2900000</v>
      </c>
      <c r="U503" s="184">
        <v>1192791759</v>
      </c>
      <c r="V503" s="192" t="s">
        <v>2433</v>
      </c>
      <c r="W503"/>
      <c r="X503"/>
      <c r="Y503" s="1"/>
    </row>
    <row r="504" spans="1:25">
      <c r="A504" s="182">
        <v>891780111</v>
      </c>
      <c r="B504" s="183" t="s">
        <v>25</v>
      </c>
      <c r="C504" s="184" t="s">
        <v>26</v>
      </c>
      <c r="D504" s="183" t="s">
        <v>27</v>
      </c>
      <c r="E504" s="185" t="s">
        <v>2434</v>
      </c>
      <c r="F504" s="183" t="s">
        <v>29</v>
      </c>
      <c r="G504" s="184" t="s">
        <v>849</v>
      </c>
      <c r="H504" s="184" t="s">
        <v>31</v>
      </c>
      <c r="I504" s="225">
        <v>8000000</v>
      </c>
      <c r="J504" s="199">
        <v>0</v>
      </c>
      <c r="K504" s="199">
        <v>0</v>
      </c>
      <c r="L504" s="199">
        <v>0</v>
      </c>
      <c r="M504" s="191" t="s">
        <v>2435</v>
      </c>
      <c r="N504" s="192" t="s">
        <v>2436</v>
      </c>
      <c r="O504" t="s">
        <v>2437</v>
      </c>
      <c r="P504" s="188">
        <v>44588</v>
      </c>
      <c r="Q504" s="189">
        <v>44593</v>
      </c>
      <c r="R504" s="188">
        <v>44711</v>
      </c>
      <c r="S504" s="199">
        <f t="shared" si="22"/>
        <v>4000000</v>
      </c>
      <c r="T504" s="225">
        <v>4000000</v>
      </c>
      <c r="U504" s="184">
        <v>85467461</v>
      </c>
      <c r="V504" s="192" t="s">
        <v>2259</v>
      </c>
      <c r="W504"/>
      <c r="X504"/>
      <c r="Y504" s="1"/>
    </row>
    <row r="505" spans="1:25">
      <c r="A505" s="182">
        <v>891780111</v>
      </c>
      <c r="B505" s="183" t="s">
        <v>25</v>
      </c>
      <c r="C505" s="184" t="s">
        <v>26</v>
      </c>
      <c r="D505" s="183" t="s">
        <v>27</v>
      </c>
      <c r="E505" s="185" t="s">
        <v>2438</v>
      </c>
      <c r="F505" s="183" t="s">
        <v>29</v>
      </c>
      <c r="G505" s="184" t="s">
        <v>849</v>
      </c>
      <c r="H505" s="184" t="s">
        <v>31</v>
      </c>
      <c r="I505" s="225">
        <v>8000000</v>
      </c>
      <c r="J505" s="199">
        <v>0</v>
      </c>
      <c r="K505" s="199">
        <v>0</v>
      </c>
      <c r="L505" s="199">
        <v>0</v>
      </c>
      <c r="M505" s="191" t="s">
        <v>2439</v>
      </c>
      <c r="N505" s="192" t="s">
        <v>2440</v>
      </c>
      <c r="O505" t="s">
        <v>2441</v>
      </c>
      <c r="P505" s="188">
        <v>44588</v>
      </c>
      <c r="Q505" s="189">
        <v>44593</v>
      </c>
      <c r="R505" s="188">
        <v>44711</v>
      </c>
      <c r="S505" s="199">
        <f t="shared" si="22"/>
        <v>6000000</v>
      </c>
      <c r="T505" s="225">
        <v>2000000</v>
      </c>
      <c r="U505" s="184">
        <v>85467461</v>
      </c>
      <c r="V505" s="192" t="s">
        <v>2259</v>
      </c>
      <c r="W505"/>
      <c r="X505"/>
      <c r="Y505" s="1"/>
    </row>
    <row r="506" spans="1:25">
      <c r="A506" s="182">
        <v>891780111</v>
      </c>
      <c r="B506" s="183" t="s">
        <v>25</v>
      </c>
      <c r="C506" s="184" t="s">
        <v>26</v>
      </c>
      <c r="D506" s="183" t="s">
        <v>27</v>
      </c>
      <c r="E506" s="185" t="s">
        <v>2442</v>
      </c>
      <c r="F506" s="183" t="s">
        <v>29</v>
      </c>
      <c r="G506" s="184" t="s">
        <v>849</v>
      </c>
      <c r="H506" s="184" t="s">
        <v>31</v>
      </c>
      <c r="I506" s="225">
        <v>10400000</v>
      </c>
      <c r="J506" s="199">
        <v>0</v>
      </c>
      <c r="K506" s="199">
        <v>0</v>
      </c>
      <c r="L506" s="199">
        <v>0</v>
      </c>
      <c r="M506" s="191" t="s">
        <v>2443</v>
      </c>
      <c r="N506" s="192" t="s">
        <v>2444</v>
      </c>
      <c r="O506" t="s">
        <v>2445</v>
      </c>
      <c r="P506" s="188">
        <v>44588</v>
      </c>
      <c r="Q506" s="189">
        <v>44593</v>
      </c>
      <c r="R506" s="188">
        <v>44711</v>
      </c>
      <c r="S506" s="199">
        <f t="shared" si="22"/>
        <v>7800000</v>
      </c>
      <c r="T506" s="225">
        <v>2600000</v>
      </c>
      <c r="U506" s="184">
        <v>85467461</v>
      </c>
      <c r="V506" s="192" t="s">
        <v>2259</v>
      </c>
      <c r="W506"/>
      <c r="X506"/>
      <c r="Y506" s="1"/>
    </row>
    <row r="507" spans="1:25">
      <c r="A507" s="182">
        <v>891780111</v>
      </c>
      <c r="B507" s="183" t="s">
        <v>25</v>
      </c>
      <c r="C507" s="184" t="s">
        <v>26</v>
      </c>
      <c r="D507" s="183" t="s">
        <v>27</v>
      </c>
      <c r="E507" s="185" t="s">
        <v>2446</v>
      </c>
      <c r="F507" s="183" t="s">
        <v>29</v>
      </c>
      <c r="G507" s="184" t="s">
        <v>849</v>
      </c>
      <c r="H507" s="184" t="s">
        <v>31</v>
      </c>
      <c r="I507" s="225">
        <v>15400000</v>
      </c>
      <c r="J507" s="199">
        <v>0</v>
      </c>
      <c r="K507" s="199">
        <v>0</v>
      </c>
      <c r="L507" s="199">
        <v>0</v>
      </c>
      <c r="M507" s="191" t="s">
        <v>2447</v>
      </c>
      <c r="N507" s="192" t="s">
        <v>2448</v>
      </c>
      <c r="O507" t="s">
        <v>2449</v>
      </c>
      <c r="P507" s="188">
        <v>44588</v>
      </c>
      <c r="Q507" s="189">
        <v>44588</v>
      </c>
      <c r="R507" s="188">
        <v>44711</v>
      </c>
      <c r="S507" s="199">
        <f t="shared" si="22"/>
        <v>12100000</v>
      </c>
      <c r="T507" s="225">
        <v>3300000</v>
      </c>
      <c r="U507" s="184">
        <v>85467461</v>
      </c>
      <c r="V507" s="192" t="s">
        <v>2259</v>
      </c>
      <c r="W507"/>
      <c r="X507"/>
      <c r="Y507" s="1"/>
    </row>
    <row r="508" spans="1:25">
      <c r="A508" s="182">
        <v>891780111</v>
      </c>
      <c r="B508" s="183" t="s">
        <v>25</v>
      </c>
      <c r="C508" s="184" t="s">
        <v>26</v>
      </c>
      <c r="D508" s="183" t="s">
        <v>27</v>
      </c>
      <c r="E508" s="185" t="s">
        <v>2450</v>
      </c>
      <c r="F508" s="183" t="s">
        <v>29</v>
      </c>
      <c r="G508" s="184" t="s">
        <v>849</v>
      </c>
      <c r="H508" s="184" t="s">
        <v>31</v>
      </c>
      <c r="I508" s="225">
        <v>8000000</v>
      </c>
      <c r="J508" s="199">
        <v>0</v>
      </c>
      <c r="K508" s="199">
        <v>0</v>
      </c>
      <c r="L508" s="199">
        <v>0</v>
      </c>
      <c r="M508" s="191" t="s">
        <v>2451</v>
      </c>
      <c r="N508" s="192" t="s">
        <v>2452</v>
      </c>
      <c r="O508" t="s">
        <v>2453</v>
      </c>
      <c r="P508" s="188">
        <v>44588</v>
      </c>
      <c r="Q508" s="189">
        <v>44593</v>
      </c>
      <c r="R508" s="188">
        <v>44711</v>
      </c>
      <c r="S508" s="199">
        <f t="shared" si="22"/>
        <v>6000000</v>
      </c>
      <c r="T508" s="225">
        <v>2000000</v>
      </c>
      <c r="U508" s="184">
        <v>36669284</v>
      </c>
      <c r="V508" s="184" t="s">
        <v>2454</v>
      </c>
      <c r="W508"/>
      <c r="X508"/>
      <c r="Y508" s="1"/>
    </row>
    <row r="509" spans="1:25">
      <c r="A509" s="182">
        <v>891780111</v>
      </c>
      <c r="B509" s="183" t="s">
        <v>25</v>
      </c>
      <c r="C509" s="184" t="s">
        <v>26</v>
      </c>
      <c r="D509" s="183" t="s">
        <v>27</v>
      </c>
      <c r="E509" s="185" t="s">
        <v>2455</v>
      </c>
      <c r="F509" s="183" t="s">
        <v>29</v>
      </c>
      <c r="G509" s="184" t="s">
        <v>849</v>
      </c>
      <c r="H509" s="184" t="s">
        <v>31</v>
      </c>
      <c r="I509" s="225">
        <v>15400000</v>
      </c>
      <c r="J509" s="199">
        <v>0</v>
      </c>
      <c r="K509" s="199">
        <v>0</v>
      </c>
      <c r="L509" s="199">
        <v>0</v>
      </c>
      <c r="M509" s="191" t="s">
        <v>2456</v>
      </c>
      <c r="N509" s="192" t="s">
        <v>2208</v>
      </c>
      <c r="O509" t="s">
        <v>2457</v>
      </c>
      <c r="P509" s="188">
        <v>44588</v>
      </c>
      <c r="Q509" s="189">
        <v>44588</v>
      </c>
      <c r="R509" s="188">
        <v>44711</v>
      </c>
      <c r="S509" s="199">
        <v>8800000</v>
      </c>
      <c r="T509" s="225">
        <v>6600000</v>
      </c>
      <c r="U509" s="184">
        <v>16078654</v>
      </c>
      <c r="V509" s="192" t="s">
        <v>2210</v>
      </c>
      <c r="W509"/>
      <c r="X509"/>
      <c r="Y509" s="1"/>
    </row>
    <row r="510" spans="1:25">
      <c r="A510" s="182">
        <v>891780111</v>
      </c>
      <c r="B510" s="183" t="s">
        <v>25</v>
      </c>
      <c r="C510" s="184" t="s">
        <v>26</v>
      </c>
      <c r="D510" s="183" t="s">
        <v>27</v>
      </c>
      <c r="E510" s="185" t="s">
        <v>2458</v>
      </c>
      <c r="F510" s="183" t="s">
        <v>29</v>
      </c>
      <c r="G510" s="184" t="s">
        <v>849</v>
      </c>
      <c r="H510" s="184" t="s">
        <v>31</v>
      </c>
      <c r="I510" s="225">
        <v>11600000</v>
      </c>
      <c r="J510" s="199">
        <v>0</v>
      </c>
      <c r="K510" s="199">
        <v>0</v>
      </c>
      <c r="L510" s="199">
        <v>0</v>
      </c>
      <c r="M510" s="191" t="s">
        <v>2459</v>
      </c>
      <c r="N510" s="192" t="s">
        <v>2460</v>
      </c>
      <c r="O510" s="187" t="s">
        <v>2461</v>
      </c>
      <c r="P510" s="188">
        <v>44588</v>
      </c>
      <c r="Q510" s="189">
        <v>44593</v>
      </c>
      <c r="R510" s="188">
        <v>44711</v>
      </c>
      <c r="S510" s="199">
        <f>I510-T510</f>
        <v>8700000</v>
      </c>
      <c r="T510" s="225">
        <v>2900000</v>
      </c>
      <c r="U510" s="184">
        <v>1192791759</v>
      </c>
      <c r="V510" s="192" t="s">
        <v>2433</v>
      </c>
      <c r="W510"/>
      <c r="X510"/>
      <c r="Y510" s="1"/>
    </row>
    <row r="511" spans="1:25">
      <c r="A511" s="182">
        <v>891780111</v>
      </c>
      <c r="B511" s="183" t="s">
        <v>25</v>
      </c>
      <c r="C511" s="184" t="s">
        <v>26</v>
      </c>
      <c r="D511" s="183" t="s">
        <v>27</v>
      </c>
      <c r="E511" s="185" t="s">
        <v>2462</v>
      </c>
      <c r="F511" s="183" t="s">
        <v>29</v>
      </c>
      <c r="G511" s="184" t="s">
        <v>849</v>
      </c>
      <c r="H511" s="184" t="s">
        <v>31</v>
      </c>
      <c r="I511" s="225">
        <v>9200000</v>
      </c>
      <c r="J511" s="199">
        <v>0</v>
      </c>
      <c r="K511" s="199">
        <v>0</v>
      </c>
      <c r="L511" s="199">
        <v>0</v>
      </c>
      <c r="M511" s="191" t="s">
        <v>2463</v>
      </c>
      <c r="N511" s="192" t="s">
        <v>2464</v>
      </c>
      <c r="O511" t="s">
        <v>2465</v>
      </c>
      <c r="P511" s="188">
        <v>44588</v>
      </c>
      <c r="Q511" s="189">
        <v>44593</v>
      </c>
      <c r="R511" s="188">
        <v>44711</v>
      </c>
      <c r="S511" s="199">
        <f>I511-T511</f>
        <v>6900000</v>
      </c>
      <c r="T511" s="225">
        <v>2300000</v>
      </c>
      <c r="U511" s="184">
        <v>16078654</v>
      </c>
      <c r="V511" s="192" t="s">
        <v>2210</v>
      </c>
      <c r="W511"/>
      <c r="X511"/>
      <c r="Y511" s="1"/>
    </row>
    <row r="512" spans="1:25">
      <c r="A512" s="182">
        <v>891780111</v>
      </c>
      <c r="B512" s="183" t="s">
        <v>25</v>
      </c>
      <c r="C512" s="184" t="s">
        <v>26</v>
      </c>
      <c r="D512" s="183" t="s">
        <v>27</v>
      </c>
      <c r="E512" s="185" t="s">
        <v>2466</v>
      </c>
      <c r="F512" s="183" t="s">
        <v>29</v>
      </c>
      <c r="G512" s="184" t="s">
        <v>849</v>
      </c>
      <c r="H512" s="184" t="s">
        <v>31</v>
      </c>
      <c r="I512" s="225">
        <v>13200000</v>
      </c>
      <c r="J512" s="199">
        <v>0</v>
      </c>
      <c r="K512" s="199">
        <v>0</v>
      </c>
      <c r="L512" s="199">
        <v>0</v>
      </c>
      <c r="M512" s="191" t="s">
        <v>2467</v>
      </c>
      <c r="N512" s="192" t="s">
        <v>2468</v>
      </c>
      <c r="O512" s="187" t="s">
        <v>2469</v>
      </c>
      <c r="P512" s="188">
        <v>44588</v>
      </c>
      <c r="Q512" s="189">
        <v>44593</v>
      </c>
      <c r="R512" s="188">
        <v>44711</v>
      </c>
      <c r="S512" s="199">
        <f>I512-T512</f>
        <v>9900000</v>
      </c>
      <c r="T512" s="225">
        <v>3300000</v>
      </c>
      <c r="U512" s="184">
        <v>57428039</v>
      </c>
      <c r="V512" s="184" t="s">
        <v>2412</v>
      </c>
      <c r="W512"/>
      <c r="X512"/>
      <c r="Y512" s="1"/>
    </row>
    <row r="513" spans="1:25">
      <c r="A513" s="182">
        <v>891780111</v>
      </c>
      <c r="B513" s="183" t="s">
        <v>25</v>
      </c>
      <c r="C513" s="184" t="s">
        <v>847</v>
      </c>
      <c r="D513" s="183" t="s">
        <v>27</v>
      </c>
      <c r="E513" s="185" t="s">
        <v>2470</v>
      </c>
      <c r="F513" s="183" t="s">
        <v>29</v>
      </c>
      <c r="G513" s="184" t="s">
        <v>849</v>
      </c>
      <c r="H513" s="184" t="s">
        <v>31</v>
      </c>
      <c r="I513" s="225">
        <v>26143425</v>
      </c>
      <c r="J513" s="199">
        <v>0</v>
      </c>
      <c r="K513" s="199">
        <v>0</v>
      </c>
      <c r="L513" s="199">
        <v>0</v>
      </c>
      <c r="M513" s="191" t="s">
        <v>5562</v>
      </c>
      <c r="N513" s="192" t="s">
        <v>2471</v>
      </c>
      <c r="O513" t="s">
        <v>2472</v>
      </c>
      <c r="P513" s="188">
        <v>44588</v>
      </c>
      <c r="Q513" s="189">
        <v>44602</v>
      </c>
      <c r="R513" s="188">
        <v>44860</v>
      </c>
      <c r="S513" s="199">
        <f>I513-T513</f>
        <v>0</v>
      </c>
      <c r="T513" s="225">
        <v>26143425</v>
      </c>
      <c r="U513" s="184">
        <v>12533448</v>
      </c>
      <c r="V513" s="184" t="s">
        <v>881</v>
      </c>
      <c r="W513"/>
      <c r="X513"/>
      <c r="Y513" s="1"/>
    </row>
    <row r="514" spans="1:25">
      <c r="A514" s="182">
        <v>891780111</v>
      </c>
      <c r="B514" s="183" t="s">
        <v>25</v>
      </c>
      <c r="C514" s="184" t="s">
        <v>847</v>
      </c>
      <c r="D514" s="183" t="s">
        <v>27</v>
      </c>
      <c r="E514" s="185" t="s">
        <v>2473</v>
      </c>
      <c r="F514" s="183" t="s">
        <v>29</v>
      </c>
      <c r="G514" s="184" t="s">
        <v>849</v>
      </c>
      <c r="H514" s="184" t="s">
        <v>31</v>
      </c>
      <c r="I514" s="225">
        <v>11090100</v>
      </c>
      <c r="J514" s="199">
        <v>0</v>
      </c>
      <c r="K514" s="199">
        <v>0</v>
      </c>
      <c r="L514" s="199">
        <v>0</v>
      </c>
      <c r="M514" s="191" t="s">
        <v>5200</v>
      </c>
      <c r="N514" s="192" t="s">
        <v>2474</v>
      </c>
      <c r="O514" t="s">
        <v>2475</v>
      </c>
      <c r="P514" s="188">
        <v>44588</v>
      </c>
      <c r="Q514" s="189">
        <v>44678</v>
      </c>
      <c r="R514" s="188">
        <v>44892</v>
      </c>
      <c r="S514" s="199">
        <v>0</v>
      </c>
      <c r="T514" s="225">
        <v>11090100</v>
      </c>
      <c r="U514" s="184">
        <v>12533448</v>
      </c>
      <c r="V514" s="184" t="s">
        <v>881</v>
      </c>
      <c r="W514"/>
      <c r="X514"/>
      <c r="Y514" s="1"/>
    </row>
    <row r="515" spans="1:25">
      <c r="A515" s="182">
        <v>891780111</v>
      </c>
      <c r="B515" s="183" t="s">
        <v>25</v>
      </c>
      <c r="C515" s="184" t="s">
        <v>847</v>
      </c>
      <c r="D515" s="183" t="s">
        <v>27</v>
      </c>
      <c r="E515" s="185" t="s">
        <v>2476</v>
      </c>
      <c r="F515" s="183" t="s">
        <v>29</v>
      </c>
      <c r="G515" s="184" t="s">
        <v>849</v>
      </c>
      <c r="H515" s="184" t="s">
        <v>31</v>
      </c>
      <c r="I515" s="225">
        <v>9506700</v>
      </c>
      <c r="J515" s="199">
        <v>0</v>
      </c>
      <c r="K515" s="199">
        <v>0</v>
      </c>
      <c r="L515" s="199">
        <v>0</v>
      </c>
      <c r="M515" s="191" t="s">
        <v>5563</v>
      </c>
      <c r="N515" s="192" t="s">
        <v>2477</v>
      </c>
      <c r="O515" t="s">
        <v>2478</v>
      </c>
      <c r="P515" s="188">
        <v>44588</v>
      </c>
      <c r="Q515" s="189">
        <v>44602</v>
      </c>
      <c r="R515" s="188">
        <v>44860</v>
      </c>
      <c r="S515" s="199">
        <v>0</v>
      </c>
      <c r="T515" s="225">
        <v>9506700</v>
      </c>
      <c r="U515" s="184">
        <v>12533448</v>
      </c>
      <c r="V515" s="184" t="s">
        <v>881</v>
      </c>
      <c r="W515"/>
      <c r="X515"/>
      <c r="Y515" s="1"/>
    </row>
    <row r="516" spans="1:25">
      <c r="A516" s="182">
        <v>891780111</v>
      </c>
      <c r="B516" s="183" t="s">
        <v>25</v>
      </c>
      <c r="C516" s="184" t="s">
        <v>847</v>
      </c>
      <c r="D516" s="183" t="s">
        <v>27</v>
      </c>
      <c r="E516" s="185" t="s">
        <v>2479</v>
      </c>
      <c r="F516" s="183" t="s">
        <v>29</v>
      </c>
      <c r="G516" s="184" t="s">
        <v>849</v>
      </c>
      <c r="H516" s="184" t="s">
        <v>31</v>
      </c>
      <c r="I516" s="225">
        <v>26143425</v>
      </c>
      <c r="J516" s="199">
        <v>0</v>
      </c>
      <c r="K516" s="199">
        <v>0</v>
      </c>
      <c r="L516" s="199">
        <v>0</v>
      </c>
      <c r="M516" s="191" t="s">
        <v>5564</v>
      </c>
      <c r="N516" s="192" t="s">
        <v>2480</v>
      </c>
      <c r="O516" t="s">
        <v>2481</v>
      </c>
      <c r="P516" s="188">
        <v>44588</v>
      </c>
      <c r="Q516" s="189">
        <v>44602</v>
      </c>
      <c r="R516" s="188">
        <v>44860</v>
      </c>
      <c r="S516" s="199">
        <v>0</v>
      </c>
      <c r="T516" s="225">
        <v>26143425</v>
      </c>
      <c r="U516" s="184">
        <v>12533448</v>
      </c>
      <c r="V516" s="184" t="s">
        <v>881</v>
      </c>
      <c r="W516"/>
      <c r="X516"/>
      <c r="Y516" s="1"/>
    </row>
    <row r="517" spans="1:25">
      <c r="A517" s="182">
        <v>891780111</v>
      </c>
      <c r="B517" s="183" t="s">
        <v>25</v>
      </c>
      <c r="C517" s="184" t="s">
        <v>847</v>
      </c>
      <c r="D517" s="183" t="s">
        <v>27</v>
      </c>
      <c r="E517" s="185" t="s">
        <v>2482</v>
      </c>
      <c r="F517" s="183" t="s">
        <v>29</v>
      </c>
      <c r="G517" s="184" t="s">
        <v>849</v>
      </c>
      <c r="H517" s="184" t="s">
        <v>31</v>
      </c>
      <c r="I517" s="225">
        <v>17957100</v>
      </c>
      <c r="J517" s="199">
        <v>0</v>
      </c>
      <c r="K517" s="199">
        <v>0</v>
      </c>
      <c r="L517" s="199">
        <v>0</v>
      </c>
      <c r="M517" s="191" t="s">
        <v>5565</v>
      </c>
      <c r="N517" s="192" t="s">
        <v>2483</v>
      </c>
      <c r="O517" t="s">
        <v>2484</v>
      </c>
      <c r="P517" s="188">
        <v>44588</v>
      </c>
      <c r="Q517" s="189">
        <v>44602</v>
      </c>
      <c r="R517" s="188">
        <v>44860</v>
      </c>
      <c r="S517" s="199">
        <f t="shared" ref="S517:S530" si="23">I517-T517</f>
        <v>4647720</v>
      </c>
      <c r="T517" s="225">
        <v>13309380</v>
      </c>
      <c r="U517" s="184">
        <v>12533448</v>
      </c>
      <c r="V517" s="184" t="s">
        <v>881</v>
      </c>
      <c r="W517"/>
      <c r="X517"/>
      <c r="Y517" s="1"/>
    </row>
    <row r="518" spans="1:25">
      <c r="A518" s="182">
        <v>891780111</v>
      </c>
      <c r="B518" s="183" t="s">
        <v>25</v>
      </c>
      <c r="C518" s="184" t="s">
        <v>847</v>
      </c>
      <c r="D518" s="183" t="s">
        <v>27</v>
      </c>
      <c r="E518" s="185" t="s">
        <v>2485</v>
      </c>
      <c r="F518" s="183" t="s">
        <v>29</v>
      </c>
      <c r="G518" s="184" t="s">
        <v>849</v>
      </c>
      <c r="H518" s="184" t="s">
        <v>31</v>
      </c>
      <c r="I518" s="225">
        <v>21124000</v>
      </c>
      <c r="J518" s="199">
        <v>0</v>
      </c>
      <c r="K518" s="199">
        <v>0</v>
      </c>
      <c r="L518" s="199">
        <v>0</v>
      </c>
      <c r="M518" s="191" t="s">
        <v>5566</v>
      </c>
      <c r="N518" s="192" t="s">
        <v>2486</v>
      </c>
      <c r="O518" t="s">
        <v>2487</v>
      </c>
      <c r="P518" s="188">
        <v>44588</v>
      </c>
      <c r="Q518" s="189">
        <v>44588</v>
      </c>
      <c r="R518" s="188">
        <v>44892</v>
      </c>
      <c r="S518" s="199">
        <f t="shared" si="23"/>
        <v>6337200</v>
      </c>
      <c r="T518" s="225">
        <v>14786800</v>
      </c>
      <c r="U518" s="184">
        <v>12533448</v>
      </c>
      <c r="V518" s="184" t="s">
        <v>881</v>
      </c>
      <c r="W518"/>
      <c r="X518"/>
      <c r="Y518" s="94"/>
    </row>
    <row r="519" spans="1:25">
      <c r="A519" s="182">
        <v>891780111</v>
      </c>
      <c r="B519" s="183" t="s">
        <v>25</v>
      </c>
      <c r="C519" s="184" t="s">
        <v>847</v>
      </c>
      <c r="D519" s="183" t="s">
        <v>27</v>
      </c>
      <c r="E519" s="185" t="s">
        <v>2488</v>
      </c>
      <c r="F519" s="183" t="s">
        <v>29</v>
      </c>
      <c r="G519" s="184" t="s">
        <v>849</v>
      </c>
      <c r="H519" s="184" t="s">
        <v>31</v>
      </c>
      <c r="I519" s="225">
        <v>14365680</v>
      </c>
      <c r="J519" s="199">
        <v>0</v>
      </c>
      <c r="K519" s="199">
        <v>0</v>
      </c>
      <c r="L519" s="199">
        <v>0</v>
      </c>
      <c r="M519" s="191" t="s">
        <v>5567</v>
      </c>
      <c r="N519" s="192" t="s">
        <v>2489</v>
      </c>
      <c r="O519" t="s">
        <v>2490</v>
      </c>
      <c r="P519" s="188">
        <v>44588</v>
      </c>
      <c r="Q519" s="189">
        <v>44602</v>
      </c>
      <c r="R519" s="189">
        <v>44860</v>
      </c>
      <c r="S519" s="199">
        <f t="shared" si="23"/>
        <v>5070240</v>
      </c>
      <c r="T519" s="225">
        <v>9295440</v>
      </c>
      <c r="U519" s="184">
        <v>12533448</v>
      </c>
      <c r="V519" s="184" t="s">
        <v>881</v>
      </c>
      <c r="W519"/>
      <c r="X519"/>
      <c r="Y519" s="94"/>
    </row>
    <row r="520" spans="1:25">
      <c r="A520" s="182">
        <v>891780111</v>
      </c>
      <c r="B520" s="183" t="s">
        <v>25</v>
      </c>
      <c r="C520" s="184" t="s">
        <v>847</v>
      </c>
      <c r="D520" s="183" t="s">
        <v>27</v>
      </c>
      <c r="E520" s="185" t="s">
        <v>2491</v>
      </c>
      <c r="F520" s="183" t="s">
        <v>29</v>
      </c>
      <c r="G520" s="184" t="s">
        <v>849</v>
      </c>
      <c r="H520" s="184" t="s">
        <v>31</v>
      </c>
      <c r="I520" s="225">
        <v>21124000</v>
      </c>
      <c r="J520" s="199">
        <v>0</v>
      </c>
      <c r="K520" s="199">
        <v>0</v>
      </c>
      <c r="L520" s="199">
        <v>0</v>
      </c>
      <c r="M520" s="191" t="s">
        <v>5222</v>
      </c>
      <c r="N520" s="192" t="s">
        <v>2492</v>
      </c>
      <c r="O520" t="s">
        <v>2493</v>
      </c>
      <c r="P520" s="188">
        <v>44588</v>
      </c>
      <c r="Q520" s="189">
        <v>44588</v>
      </c>
      <c r="R520" s="189">
        <v>44892</v>
      </c>
      <c r="S520" s="199">
        <f t="shared" si="23"/>
        <v>6337200</v>
      </c>
      <c r="T520" s="225">
        <v>14786800</v>
      </c>
      <c r="U520" s="184">
        <v>12533448</v>
      </c>
      <c r="V520" s="184" t="s">
        <v>881</v>
      </c>
      <c r="W520"/>
      <c r="X520"/>
      <c r="Y520" s="94"/>
    </row>
    <row r="521" spans="1:25">
      <c r="A521" s="182">
        <v>891780111</v>
      </c>
      <c r="B521" s="183" t="s">
        <v>25</v>
      </c>
      <c r="C521" s="184" t="s">
        <v>847</v>
      </c>
      <c r="D521" s="183" t="s">
        <v>27</v>
      </c>
      <c r="E521" s="185" t="s">
        <v>2494</v>
      </c>
      <c r="F521" s="183" t="s">
        <v>29</v>
      </c>
      <c r="G521" s="184" t="s">
        <v>849</v>
      </c>
      <c r="H521" s="184" t="s">
        <v>31</v>
      </c>
      <c r="I521" s="225">
        <v>11090100</v>
      </c>
      <c r="J521" s="199">
        <v>0</v>
      </c>
      <c r="K521" s="199">
        <v>0</v>
      </c>
      <c r="L521" s="199">
        <v>0</v>
      </c>
      <c r="M521" s="191" t="s">
        <v>5568</v>
      </c>
      <c r="N521" s="192" t="s">
        <v>2495</v>
      </c>
      <c r="O521" t="s">
        <v>2496</v>
      </c>
      <c r="P521" s="188">
        <v>44588</v>
      </c>
      <c r="Q521" s="189">
        <v>44678</v>
      </c>
      <c r="R521" s="189">
        <v>44892</v>
      </c>
      <c r="S521" s="199">
        <f t="shared" si="23"/>
        <v>0</v>
      </c>
      <c r="T521" s="225">
        <v>11090100</v>
      </c>
      <c r="U521" s="184">
        <v>12533448</v>
      </c>
      <c r="V521" s="184" t="s">
        <v>881</v>
      </c>
      <c r="W521"/>
      <c r="X521"/>
      <c r="Y521" s="1"/>
    </row>
    <row r="522" spans="1:25">
      <c r="A522" s="182">
        <v>891780111</v>
      </c>
      <c r="B522" s="183" t="s">
        <v>25</v>
      </c>
      <c r="C522" s="184" t="s">
        <v>847</v>
      </c>
      <c r="D522" s="183" t="s">
        <v>27</v>
      </c>
      <c r="E522" s="185" t="s">
        <v>2497</v>
      </c>
      <c r="F522" s="183" t="s">
        <v>29</v>
      </c>
      <c r="G522" s="184" t="s">
        <v>849</v>
      </c>
      <c r="H522" s="184" t="s">
        <v>31</v>
      </c>
      <c r="I522" s="225">
        <v>17957100</v>
      </c>
      <c r="J522" s="199">
        <v>0</v>
      </c>
      <c r="K522" s="199">
        <v>0</v>
      </c>
      <c r="L522" s="199">
        <v>0</v>
      </c>
      <c r="M522" s="191" t="s">
        <v>5569</v>
      </c>
      <c r="N522" s="192" t="s">
        <v>2498</v>
      </c>
      <c r="O522" t="s">
        <v>2499</v>
      </c>
      <c r="P522" s="188">
        <v>44588</v>
      </c>
      <c r="Q522" s="189">
        <v>44602</v>
      </c>
      <c r="R522" s="188">
        <v>44860</v>
      </c>
      <c r="S522" s="199">
        <f t="shared" si="23"/>
        <v>4964610</v>
      </c>
      <c r="T522" s="225">
        <v>12992490</v>
      </c>
      <c r="U522" s="184">
        <v>12533448</v>
      </c>
      <c r="V522" s="184" t="s">
        <v>881</v>
      </c>
      <c r="W522"/>
      <c r="X522"/>
      <c r="Y522" s="1"/>
    </row>
    <row r="523" spans="1:25">
      <c r="A523" s="182">
        <v>891780111</v>
      </c>
      <c r="B523" s="183" t="s">
        <v>25</v>
      </c>
      <c r="C523" s="184" t="s">
        <v>847</v>
      </c>
      <c r="D523" s="183" t="s">
        <v>27</v>
      </c>
      <c r="E523" s="185" t="s">
        <v>2500</v>
      </c>
      <c r="F523" s="183" t="s">
        <v>29</v>
      </c>
      <c r="G523" s="184" t="s">
        <v>849</v>
      </c>
      <c r="H523" s="184" t="s">
        <v>31</v>
      </c>
      <c r="I523" s="225">
        <v>26405000</v>
      </c>
      <c r="J523" s="199">
        <v>0</v>
      </c>
      <c r="K523" s="199">
        <v>0</v>
      </c>
      <c r="L523" s="199">
        <v>0</v>
      </c>
      <c r="M523" s="191" t="s">
        <v>5570</v>
      </c>
      <c r="N523" s="192" t="s">
        <v>2501</v>
      </c>
      <c r="O523" t="s">
        <v>2502</v>
      </c>
      <c r="P523" s="188">
        <v>44588</v>
      </c>
      <c r="Q523" s="189">
        <v>44588</v>
      </c>
      <c r="R523" s="189">
        <v>44892</v>
      </c>
      <c r="S523" s="199">
        <f t="shared" si="23"/>
        <v>7921500</v>
      </c>
      <c r="T523" s="225">
        <v>18483500</v>
      </c>
      <c r="U523" s="184">
        <v>12533448</v>
      </c>
      <c r="V523" s="184" t="s">
        <v>881</v>
      </c>
      <c r="W523"/>
      <c r="X523"/>
      <c r="Y523" s="1"/>
    </row>
    <row r="524" spans="1:25">
      <c r="A524" s="182">
        <v>891780111</v>
      </c>
      <c r="B524" s="183" t="s">
        <v>25</v>
      </c>
      <c r="C524" s="184" t="s">
        <v>847</v>
      </c>
      <c r="D524" s="183" t="s">
        <v>27</v>
      </c>
      <c r="E524" s="185" t="s">
        <v>2503</v>
      </c>
      <c r="F524" s="183" t="s">
        <v>29</v>
      </c>
      <c r="G524" s="184" t="s">
        <v>849</v>
      </c>
      <c r="H524" s="184" t="s">
        <v>31</v>
      </c>
      <c r="I524" s="225">
        <v>42248000</v>
      </c>
      <c r="J524" s="199">
        <v>0</v>
      </c>
      <c r="K524" s="199">
        <v>0</v>
      </c>
      <c r="L524" s="199">
        <v>0</v>
      </c>
      <c r="M524" s="191" t="s">
        <v>5571</v>
      </c>
      <c r="N524" s="192" t="s">
        <v>2504</v>
      </c>
      <c r="O524" t="s">
        <v>2505</v>
      </c>
      <c r="P524" s="188">
        <v>44588</v>
      </c>
      <c r="Q524" s="189">
        <v>44588</v>
      </c>
      <c r="R524" s="189">
        <v>44892</v>
      </c>
      <c r="S524" s="199">
        <f t="shared" si="23"/>
        <v>12674400</v>
      </c>
      <c r="T524" s="225">
        <v>29573600</v>
      </c>
      <c r="U524" s="184">
        <v>12533448</v>
      </c>
      <c r="V524" s="184" t="s">
        <v>881</v>
      </c>
      <c r="W524"/>
      <c r="X524"/>
      <c r="Y524" s="1"/>
    </row>
    <row r="525" spans="1:25">
      <c r="A525" s="182">
        <v>891780111</v>
      </c>
      <c r="B525" s="183" t="s">
        <v>25</v>
      </c>
      <c r="C525" s="184" t="s">
        <v>847</v>
      </c>
      <c r="D525" s="183" t="s">
        <v>27</v>
      </c>
      <c r="E525" s="185" t="s">
        <v>2506</v>
      </c>
      <c r="F525" s="183" t="s">
        <v>29</v>
      </c>
      <c r="G525" s="184" t="s">
        <v>849</v>
      </c>
      <c r="H525" s="184" t="s">
        <v>31</v>
      </c>
      <c r="I525" s="225">
        <v>12378506</v>
      </c>
      <c r="J525" s="199">
        <v>0</v>
      </c>
      <c r="K525" s="199">
        <v>0</v>
      </c>
      <c r="L525" s="199">
        <v>0</v>
      </c>
      <c r="M525" s="191" t="s">
        <v>5572</v>
      </c>
      <c r="N525" s="192" t="s">
        <v>2507</v>
      </c>
      <c r="O525" t="s">
        <v>2508</v>
      </c>
      <c r="P525" s="188">
        <v>44588</v>
      </c>
      <c r="Q525" s="189">
        <v>44588</v>
      </c>
      <c r="R525" s="189">
        <v>44892</v>
      </c>
      <c r="S525" s="199">
        <f t="shared" si="23"/>
        <v>3909000</v>
      </c>
      <c r="T525" s="225">
        <v>8469506</v>
      </c>
      <c r="U525" s="184">
        <v>12533448</v>
      </c>
      <c r="V525" s="184" t="s">
        <v>881</v>
      </c>
      <c r="W525"/>
      <c r="X525"/>
      <c r="Y525" s="1"/>
    </row>
    <row r="526" spans="1:25">
      <c r="A526" s="182">
        <v>891780111</v>
      </c>
      <c r="B526" s="183" t="s">
        <v>25</v>
      </c>
      <c r="C526" s="184" t="s">
        <v>847</v>
      </c>
      <c r="D526" s="183" t="s">
        <v>27</v>
      </c>
      <c r="E526" s="185" t="s">
        <v>2509</v>
      </c>
      <c r="F526" s="183" t="s">
        <v>29</v>
      </c>
      <c r="G526" s="184" t="s">
        <v>849</v>
      </c>
      <c r="H526" s="184" t="s">
        <v>31</v>
      </c>
      <c r="I526" s="225">
        <v>12224935</v>
      </c>
      <c r="J526" s="199">
        <v>0</v>
      </c>
      <c r="K526" s="199">
        <v>0</v>
      </c>
      <c r="L526" s="199">
        <v>0</v>
      </c>
      <c r="M526" s="191" t="s">
        <v>5573</v>
      </c>
      <c r="N526" s="192" t="s">
        <v>2510</v>
      </c>
      <c r="O526" t="s">
        <v>2511</v>
      </c>
      <c r="P526" s="188">
        <v>44588</v>
      </c>
      <c r="Q526" s="189">
        <v>44588</v>
      </c>
      <c r="R526" s="189">
        <v>44876</v>
      </c>
      <c r="S526" s="199">
        <f t="shared" si="23"/>
        <v>3901575</v>
      </c>
      <c r="T526" s="225">
        <v>8323360</v>
      </c>
      <c r="U526" s="184">
        <v>12533448</v>
      </c>
      <c r="V526" s="184" t="s">
        <v>881</v>
      </c>
      <c r="W526"/>
      <c r="X526"/>
      <c r="Y526" s="1"/>
    </row>
    <row r="527" spans="1:25">
      <c r="A527" s="182">
        <v>891780111</v>
      </c>
      <c r="B527" s="183" t="s">
        <v>25</v>
      </c>
      <c r="C527" s="184" t="s">
        <v>847</v>
      </c>
      <c r="D527" s="183" t="s">
        <v>27</v>
      </c>
      <c r="E527" s="185" t="s">
        <v>2512</v>
      </c>
      <c r="F527" s="183" t="s">
        <v>29</v>
      </c>
      <c r="G527" s="184" t="s">
        <v>849</v>
      </c>
      <c r="H527" s="184" t="s">
        <v>31</v>
      </c>
      <c r="I527" s="225">
        <v>14365680</v>
      </c>
      <c r="J527" s="199">
        <v>0</v>
      </c>
      <c r="K527" s="199">
        <v>0</v>
      </c>
      <c r="L527" s="199">
        <v>0</v>
      </c>
      <c r="M527" s="191" t="s">
        <v>5574</v>
      </c>
      <c r="N527" s="192" t="s">
        <v>2513</v>
      </c>
      <c r="O527" t="s">
        <v>2514</v>
      </c>
      <c r="P527" s="188">
        <v>44588</v>
      </c>
      <c r="Q527" s="189">
        <v>44602</v>
      </c>
      <c r="R527" s="189">
        <v>44860</v>
      </c>
      <c r="S527" s="199">
        <f t="shared" si="23"/>
        <v>5070240</v>
      </c>
      <c r="T527" s="225">
        <v>9295440</v>
      </c>
      <c r="U527" s="184">
        <v>12533448</v>
      </c>
      <c r="V527" s="184" t="s">
        <v>881</v>
      </c>
      <c r="W527"/>
      <c r="X527"/>
      <c r="Y527" s="1"/>
    </row>
    <row r="528" spans="1:25">
      <c r="A528" s="182">
        <v>891780111</v>
      </c>
      <c r="B528" s="183" t="s">
        <v>25</v>
      </c>
      <c r="C528" s="184" t="s">
        <v>847</v>
      </c>
      <c r="D528" s="183" t="s">
        <v>27</v>
      </c>
      <c r="E528" s="185" t="s">
        <v>2515</v>
      </c>
      <c r="F528" s="183" t="s">
        <v>29</v>
      </c>
      <c r="G528" s="184" t="s">
        <v>849</v>
      </c>
      <c r="H528" s="184" t="s">
        <v>31</v>
      </c>
      <c r="I528" s="225">
        <v>20280960</v>
      </c>
      <c r="J528" s="199">
        <v>0</v>
      </c>
      <c r="K528" s="199">
        <v>0</v>
      </c>
      <c r="L528" s="199">
        <v>0</v>
      </c>
      <c r="M528" s="191" t="s">
        <v>5575</v>
      </c>
      <c r="N528" s="192" t="s">
        <v>2516</v>
      </c>
      <c r="O528" t="s">
        <v>2517</v>
      </c>
      <c r="P528" s="188">
        <v>44588</v>
      </c>
      <c r="Q528" s="189">
        <v>44602</v>
      </c>
      <c r="R528" s="188">
        <v>44860</v>
      </c>
      <c r="S528" s="199">
        <f t="shared" si="23"/>
        <v>1584450</v>
      </c>
      <c r="T528" s="225">
        <v>18696510</v>
      </c>
      <c r="U528" s="184">
        <v>12533448</v>
      </c>
      <c r="V528" s="184" t="s">
        <v>881</v>
      </c>
      <c r="W528"/>
      <c r="X528"/>
      <c r="Y528" s="1"/>
    </row>
    <row r="529" spans="1:25">
      <c r="A529" s="182">
        <v>891780111</v>
      </c>
      <c r="B529" s="183" t="s">
        <v>25</v>
      </c>
      <c r="C529" s="184" t="s">
        <v>847</v>
      </c>
      <c r="D529" s="183" t="s">
        <v>27</v>
      </c>
      <c r="E529" s="185" t="s">
        <v>2518</v>
      </c>
      <c r="F529" s="183" t="s">
        <v>29</v>
      </c>
      <c r="G529" s="184" t="s">
        <v>849</v>
      </c>
      <c r="H529" s="184" t="s">
        <v>31</v>
      </c>
      <c r="I529" s="225">
        <v>17217690</v>
      </c>
      <c r="J529" s="199">
        <v>0</v>
      </c>
      <c r="K529" s="199">
        <v>0</v>
      </c>
      <c r="L529" s="199">
        <v>0</v>
      </c>
      <c r="M529" s="191" t="s">
        <v>5576</v>
      </c>
      <c r="N529" s="192" t="s">
        <v>2519</v>
      </c>
      <c r="O529" t="s">
        <v>2520</v>
      </c>
      <c r="P529" s="188">
        <v>44588</v>
      </c>
      <c r="Q529" s="189">
        <v>44602</v>
      </c>
      <c r="R529" s="188">
        <v>44860</v>
      </c>
      <c r="S529" s="199">
        <f t="shared" si="23"/>
        <v>0</v>
      </c>
      <c r="T529" s="225">
        <v>17217690</v>
      </c>
      <c r="U529" s="184">
        <v>12533448</v>
      </c>
      <c r="V529" s="184" t="s">
        <v>881</v>
      </c>
      <c r="W529"/>
      <c r="X529"/>
      <c r="Y529" s="1"/>
    </row>
    <row r="530" spans="1:25">
      <c r="A530" s="182">
        <v>891780111</v>
      </c>
      <c r="B530" s="183" t="s">
        <v>25</v>
      </c>
      <c r="C530" s="184" t="s">
        <v>847</v>
      </c>
      <c r="D530" s="183" t="s">
        <v>27</v>
      </c>
      <c r="E530" s="185" t="s">
        <v>2521</v>
      </c>
      <c r="F530" s="183" t="s">
        <v>29</v>
      </c>
      <c r="G530" s="184" t="s">
        <v>849</v>
      </c>
      <c r="H530" s="184" t="s">
        <v>31</v>
      </c>
      <c r="I530" s="225">
        <v>18483500</v>
      </c>
      <c r="J530" s="199">
        <v>0</v>
      </c>
      <c r="K530" s="199">
        <v>0</v>
      </c>
      <c r="L530" s="199">
        <v>0</v>
      </c>
      <c r="M530" s="191" t="s">
        <v>5321</v>
      </c>
      <c r="N530" s="192" t="s">
        <v>2522</v>
      </c>
      <c r="O530" t="s">
        <v>2523</v>
      </c>
      <c r="P530" s="188">
        <v>44588</v>
      </c>
      <c r="Q530" s="189">
        <v>44588</v>
      </c>
      <c r="R530" s="188">
        <v>44831</v>
      </c>
      <c r="S530" s="199">
        <f t="shared" si="23"/>
        <v>5281000</v>
      </c>
      <c r="T530" s="225">
        <v>13202500</v>
      </c>
      <c r="U530" s="184">
        <v>12533448</v>
      </c>
      <c r="V530" s="184" t="s">
        <v>881</v>
      </c>
      <c r="W530"/>
      <c r="X530"/>
      <c r="Y530" s="1"/>
    </row>
    <row r="531" spans="1:25">
      <c r="A531" s="182">
        <v>891780111</v>
      </c>
      <c r="B531" s="183" t="s">
        <v>25</v>
      </c>
      <c r="C531" s="184" t="s">
        <v>847</v>
      </c>
      <c r="D531" s="183" t="s">
        <v>27</v>
      </c>
      <c r="E531" s="185" t="s">
        <v>2524</v>
      </c>
      <c r="F531" s="183" t="s">
        <v>29</v>
      </c>
      <c r="G531" s="184" t="s">
        <v>849</v>
      </c>
      <c r="H531" s="184" t="s">
        <v>31</v>
      </c>
      <c r="I531" s="225">
        <v>10457370</v>
      </c>
      <c r="J531" s="199">
        <v>0</v>
      </c>
      <c r="K531" s="199" t="s">
        <v>1534</v>
      </c>
      <c r="L531" s="199">
        <v>0</v>
      </c>
      <c r="M531" s="191" t="s">
        <v>5577</v>
      </c>
      <c r="N531" s="192" t="s">
        <v>2525</v>
      </c>
      <c r="O531" t="s">
        <v>2526</v>
      </c>
      <c r="P531" s="188">
        <v>44588</v>
      </c>
      <c r="Q531" s="189">
        <v>44602</v>
      </c>
      <c r="R531" s="188">
        <v>44860</v>
      </c>
      <c r="S531" s="199">
        <v>0</v>
      </c>
      <c r="T531" s="225">
        <v>10457370</v>
      </c>
      <c r="U531" s="184">
        <v>12533448</v>
      </c>
      <c r="V531" s="184" t="s">
        <v>881</v>
      </c>
      <c r="W531"/>
      <c r="X531"/>
      <c r="Y531" s="1"/>
    </row>
    <row r="532" spans="1:25">
      <c r="A532" s="182">
        <v>891780111</v>
      </c>
      <c r="B532" s="183" t="s">
        <v>25</v>
      </c>
      <c r="C532" s="184" t="s">
        <v>847</v>
      </c>
      <c r="D532" s="183" t="s">
        <v>27</v>
      </c>
      <c r="E532" s="185" t="s">
        <v>2527</v>
      </c>
      <c r="F532" s="183" t="s">
        <v>29</v>
      </c>
      <c r="G532" s="184" t="s">
        <v>849</v>
      </c>
      <c r="H532" s="184" t="s">
        <v>31</v>
      </c>
      <c r="I532" s="225">
        <v>10457370</v>
      </c>
      <c r="J532" s="199">
        <v>0</v>
      </c>
      <c r="K532" s="199">
        <v>0</v>
      </c>
      <c r="L532" s="199">
        <v>0</v>
      </c>
      <c r="M532" s="191" t="s">
        <v>5578</v>
      </c>
      <c r="N532" s="192" t="s">
        <v>2528</v>
      </c>
      <c r="O532" t="s">
        <v>2529</v>
      </c>
      <c r="P532" s="188">
        <v>44588</v>
      </c>
      <c r="Q532" s="189">
        <v>44602</v>
      </c>
      <c r="R532" s="188">
        <v>44860</v>
      </c>
      <c r="S532" s="199">
        <v>0</v>
      </c>
      <c r="T532" s="225">
        <v>10457370</v>
      </c>
      <c r="U532" s="184">
        <v>12533448</v>
      </c>
      <c r="V532" s="184" t="s">
        <v>881</v>
      </c>
      <c r="W532"/>
      <c r="X532"/>
      <c r="Y532" s="1"/>
    </row>
    <row r="533" spans="1:25">
      <c r="A533" s="182">
        <v>891780111</v>
      </c>
      <c r="B533" s="183" t="s">
        <v>25</v>
      </c>
      <c r="C533" s="184" t="s">
        <v>847</v>
      </c>
      <c r="D533" s="183" t="s">
        <v>27</v>
      </c>
      <c r="E533" s="185" t="s">
        <v>2530</v>
      </c>
      <c r="F533" s="183" t="s">
        <v>29</v>
      </c>
      <c r="G533" s="184" t="s">
        <v>849</v>
      </c>
      <c r="H533" s="184" t="s">
        <v>31</v>
      </c>
      <c r="I533" s="225">
        <v>21124000</v>
      </c>
      <c r="J533" s="199">
        <v>0</v>
      </c>
      <c r="K533" s="199">
        <v>0</v>
      </c>
      <c r="L533" s="199">
        <v>0</v>
      </c>
      <c r="M533" s="191" t="s">
        <v>5579</v>
      </c>
      <c r="N533" s="192" t="s">
        <v>2531</v>
      </c>
      <c r="O533" t="s">
        <v>2532</v>
      </c>
      <c r="P533" s="188">
        <v>44588</v>
      </c>
      <c r="Q533" s="189">
        <v>44588</v>
      </c>
      <c r="R533" s="188">
        <v>44892</v>
      </c>
      <c r="S533" s="199">
        <f t="shared" ref="S533:S542" si="24">I533-T533</f>
        <v>6337200</v>
      </c>
      <c r="T533" s="225">
        <v>14786800</v>
      </c>
      <c r="U533" s="184">
        <v>12533448</v>
      </c>
      <c r="V533" s="184" t="s">
        <v>881</v>
      </c>
      <c r="W533"/>
      <c r="X533"/>
      <c r="Y533" s="1"/>
    </row>
    <row r="534" spans="1:25">
      <c r="A534" s="182">
        <v>891780111</v>
      </c>
      <c r="B534" s="183" t="s">
        <v>25</v>
      </c>
      <c r="C534" s="184" t="s">
        <v>847</v>
      </c>
      <c r="D534" s="183" t="s">
        <v>27</v>
      </c>
      <c r="E534" s="185" t="s">
        <v>2533</v>
      </c>
      <c r="F534" s="183" t="s">
        <v>29</v>
      </c>
      <c r="G534" s="184" t="s">
        <v>849</v>
      </c>
      <c r="H534" s="184" t="s">
        <v>31</v>
      </c>
      <c r="I534" s="225">
        <v>10457370</v>
      </c>
      <c r="J534" s="199">
        <v>0</v>
      </c>
      <c r="K534" s="199">
        <v>0</v>
      </c>
      <c r="L534" s="199">
        <v>0</v>
      </c>
      <c r="M534" s="191" t="s">
        <v>5580</v>
      </c>
      <c r="N534" s="192" t="s">
        <v>2534</v>
      </c>
      <c r="O534" t="s">
        <v>2535</v>
      </c>
      <c r="P534" s="188">
        <v>44588</v>
      </c>
      <c r="Q534" s="189">
        <v>44602</v>
      </c>
      <c r="R534" s="188">
        <v>44860</v>
      </c>
      <c r="S534" s="199">
        <f t="shared" si="24"/>
        <v>0</v>
      </c>
      <c r="T534" s="225">
        <v>10457370</v>
      </c>
      <c r="U534" s="184">
        <v>12533448</v>
      </c>
      <c r="V534" s="184" t="s">
        <v>881</v>
      </c>
      <c r="W534"/>
      <c r="X534"/>
      <c r="Y534" s="1"/>
    </row>
    <row r="535" spans="1:25">
      <c r="A535" s="182">
        <v>891780111</v>
      </c>
      <c r="B535" s="183" t="s">
        <v>25</v>
      </c>
      <c r="C535" s="184" t="s">
        <v>847</v>
      </c>
      <c r="D535" s="183" t="s">
        <v>27</v>
      </c>
      <c r="E535" s="185" t="s">
        <v>2536</v>
      </c>
      <c r="F535" s="183" t="s">
        <v>29</v>
      </c>
      <c r="G535" s="184" t="s">
        <v>849</v>
      </c>
      <c r="H535" s="184" t="s">
        <v>31</v>
      </c>
      <c r="I535" s="225">
        <v>17957100</v>
      </c>
      <c r="J535" s="199">
        <v>0</v>
      </c>
      <c r="K535" s="199">
        <v>0</v>
      </c>
      <c r="L535" s="199">
        <v>0</v>
      </c>
      <c r="M535" s="191" t="s">
        <v>5581</v>
      </c>
      <c r="N535" s="192" t="s">
        <v>2537</v>
      </c>
      <c r="O535" t="s">
        <v>2538</v>
      </c>
      <c r="P535" s="188">
        <v>44588</v>
      </c>
      <c r="Q535" s="189">
        <v>44602</v>
      </c>
      <c r="R535" s="188">
        <v>44860</v>
      </c>
      <c r="S535" s="199">
        <f t="shared" si="24"/>
        <v>4542090</v>
      </c>
      <c r="T535" s="225">
        <v>13415010</v>
      </c>
      <c r="U535" s="184">
        <v>12533448</v>
      </c>
      <c r="V535" s="184" t="s">
        <v>881</v>
      </c>
      <c r="W535"/>
      <c r="X535"/>
      <c r="Y535" s="1"/>
    </row>
    <row r="536" spans="1:25">
      <c r="A536" s="182">
        <v>891780111</v>
      </c>
      <c r="B536" s="183" t="s">
        <v>25</v>
      </c>
      <c r="C536" s="184" t="s">
        <v>847</v>
      </c>
      <c r="D536" s="183" t="s">
        <v>27</v>
      </c>
      <c r="E536" s="185" t="s">
        <v>2539</v>
      </c>
      <c r="F536" s="183" t="s">
        <v>29</v>
      </c>
      <c r="G536" s="184" t="s">
        <v>849</v>
      </c>
      <c r="H536" s="184" t="s">
        <v>31</v>
      </c>
      <c r="I536" s="225">
        <v>17957100</v>
      </c>
      <c r="J536" s="199">
        <v>0</v>
      </c>
      <c r="K536" s="199">
        <v>0</v>
      </c>
      <c r="L536" s="199">
        <v>0</v>
      </c>
      <c r="M536" s="191" t="s">
        <v>5582</v>
      </c>
      <c r="N536" s="192" t="s">
        <v>2540</v>
      </c>
      <c r="O536" t="s">
        <v>2541</v>
      </c>
      <c r="P536" s="188">
        <v>44588</v>
      </c>
      <c r="Q536" s="189">
        <v>44602</v>
      </c>
      <c r="R536" s="188">
        <v>44860</v>
      </c>
      <c r="S536" s="199">
        <f t="shared" si="24"/>
        <v>4542090</v>
      </c>
      <c r="T536" s="225">
        <v>13415010</v>
      </c>
      <c r="U536" s="184">
        <v>12533448</v>
      </c>
      <c r="V536" s="184" t="s">
        <v>881</v>
      </c>
      <c r="W536"/>
      <c r="X536"/>
      <c r="Y536" s="1"/>
    </row>
    <row r="537" spans="1:25">
      <c r="A537" s="182">
        <v>891780111</v>
      </c>
      <c r="B537" s="183" t="s">
        <v>25</v>
      </c>
      <c r="C537" s="184" t="s">
        <v>847</v>
      </c>
      <c r="D537" s="183" t="s">
        <v>27</v>
      </c>
      <c r="E537" s="185" t="s">
        <v>2542</v>
      </c>
      <c r="F537" s="183" t="s">
        <v>29</v>
      </c>
      <c r="G537" s="184" t="s">
        <v>849</v>
      </c>
      <c r="H537" s="184" t="s">
        <v>31</v>
      </c>
      <c r="I537" s="225">
        <v>11829440</v>
      </c>
      <c r="J537" s="199">
        <v>0</v>
      </c>
      <c r="K537" s="199">
        <v>0</v>
      </c>
      <c r="L537" s="199">
        <v>0</v>
      </c>
      <c r="M537" s="191" t="s">
        <v>5419</v>
      </c>
      <c r="N537" s="192" t="s">
        <v>1632</v>
      </c>
      <c r="O537" t="s">
        <v>2543</v>
      </c>
      <c r="P537" s="188">
        <v>44588</v>
      </c>
      <c r="Q537" s="189">
        <v>44619</v>
      </c>
      <c r="R537" s="188">
        <v>44831</v>
      </c>
      <c r="S537" s="199">
        <f t="shared" si="24"/>
        <v>3379840</v>
      </c>
      <c r="T537" s="225">
        <v>8449600</v>
      </c>
      <c r="U537" s="184">
        <v>12533448</v>
      </c>
      <c r="V537" s="184" t="s">
        <v>881</v>
      </c>
      <c r="W537"/>
      <c r="X537"/>
      <c r="Y537" s="1"/>
    </row>
    <row r="538" spans="1:25">
      <c r="A538" s="182">
        <v>891780111</v>
      </c>
      <c r="B538" s="183" t="s">
        <v>25</v>
      </c>
      <c r="C538" s="184" t="s">
        <v>847</v>
      </c>
      <c r="D538" s="183" t="s">
        <v>27</v>
      </c>
      <c r="E538" s="185" t="s">
        <v>2544</v>
      </c>
      <c r="F538" s="183" t="s">
        <v>29</v>
      </c>
      <c r="G538" s="184" t="s">
        <v>849</v>
      </c>
      <c r="H538" s="184" t="s">
        <v>31</v>
      </c>
      <c r="I538" s="225">
        <v>9611420</v>
      </c>
      <c r="J538" s="199">
        <v>0</v>
      </c>
      <c r="K538" s="199">
        <v>0</v>
      </c>
      <c r="L538" s="199">
        <v>0</v>
      </c>
      <c r="M538" s="191" t="s">
        <v>5583</v>
      </c>
      <c r="N538" s="192" t="s">
        <v>2545</v>
      </c>
      <c r="O538" t="s">
        <v>2546</v>
      </c>
      <c r="P538" s="188">
        <v>44588</v>
      </c>
      <c r="Q538" s="189">
        <v>44619</v>
      </c>
      <c r="R538" s="188">
        <v>44831</v>
      </c>
      <c r="S538" s="199">
        <f t="shared" si="24"/>
        <v>2746120</v>
      </c>
      <c r="T538" s="225">
        <v>6865300</v>
      </c>
      <c r="U538" s="184">
        <v>12533448</v>
      </c>
      <c r="V538" s="184" t="s">
        <v>881</v>
      </c>
      <c r="W538"/>
      <c r="X538"/>
      <c r="Y538" s="1"/>
    </row>
    <row r="539" spans="1:25">
      <c r="A539" s="182">
        <v>891780111</v>
      </c>
      <c r="B539" s="183" t="s">
        <v>25</v>
      </c>
      <c r="C539" s="184" t="s">
        <v>847</v>
      </c>
      <c r="D539" s="183" t="s">
        <v>27</v>
      </c>
      <c r="E539" s="185" t="s">
        <v>2547</v>
      </c>
      <c r="F539" s="183" t="s">
        <v>29</v>
      </c>
      <c r="G539" s="184" t="s">
        <v>849</v>
      </c>
      <c r="H539" s="184" t="s">
        <v>31</v>
      </c>
      <c r="I539" s="225">
        <v>31686000</v>
      </c>
      <c r="J539" s="199">
        <v>0</v>
      </c>
      <c r="K539" s="199">
        <v>0</v>
      </c>
      <c r="L539" s="199">
        <v>0</v>
      </c>
      <c r="M539" s="191" t="s">
        <v>5425</v>
      </c>
      <c r="N539" s="192" t="s">
        <v>2548</v>
      </c>
      <c r="O539" t="s">
        <v>2549</v>
      </c>
      <c r="P539" s="188">
        <v>44588</v>
      </c>
      <c r="Q539" s="189">
        <v>44602</v>
      </c>
      <c r="R539" s="188">
        <v>44860</v>
      </c>
      <c r="S539" s="199">
        <f t="shared" si="24"/>
        <v>9505800</v>
      </c>
      <c r="T539" s="225">
        <v>22180200</v>
      </c>
      <c r="U539" s="184">
        <v>12533448</v>
      </c>
      <c r="V539" s="184" t="s">
        <v>881</v>
      </c>
      <c r="W539"/>
      <c r="X539"/>
      <c r="Y539" s="1"/>
    </row>
    <row r="540" spans="1:25">
      <c r="A540" s="182">
        <v>891780111</v>
      </c>
      <c r="B540" s="183" t="s">
        <v>25</v>
      </c>
      <c r="C540" s="184" t="s">
        <v>847</v>
      </c>
      <c r="D540" s="183" t="s">
        <v>27</v>
      </c>
      <c r="E540" s="185" t="s">
        <v>2550</v>
      </c>
      <c r="F540" s="183" t="s">
        <v>29</v>
      </c>
      <c r="G540" s="184" t="s">
        <v>849</v>
      </c>
      <c r="H540" s="184" t="s">
        <v>31</v>
      </c>
      <c r="I540" s="225">
        <v>9611420</v>
      </c>
      <c r="J540" s="199">
        <v>0</v>
      </c>
      <c r="K540" s="199">
        <v>0</v>
      </c>
      <c r="L540" s="199">
        <v>0</v>
      </c>
      <c r="M540" s="191" t="s">
        <v>5584</v>
      </c>
      <c r="N540" s="192" t="s">
        <v>2551</v>
      </c>
      <c r="O540" t="s">
        <v>2552</v>
      </c>
      <c r="P540" s="188">
        <v>44588</v>
      </c>
      <c r="Q540" s="189">
        <v>44619</v>
      </c>
      <c r="R540" s="188">
        <v>44831</v>
      </c>
      <c r="S540" s="199">
        <f t="shared" si="24"/>
        <v>2746120</v>
      </c>
      <c r="T540" s="225">
        <v>6865300</v>
      </c>
      <c r="U540" s="184">
        <v>12533448</v>
      </c>
      <c r="V540" s="184" t="s">
        <v>881</v>
      </c>
      <c r="W540"/>
      <c r="X540"/>
      <c r="Y540" s="1"/>
    </row>
    <row r="541" spans="1:25">
      <c r="A541" s="182">
        <v>891780111</v>
      </c>
      <c r="B541" s="183" t="s">
        <v>25</v>
      </c>
      <c r="C541" s="184" t="s">
        <v>847</v>
      </c>
      <c r="D541" s="183" t="s">
        <v>27</v>
      </c>
      <c r="E541" s="185" t="s">
        <v>2553</v>
      </c>
      <c r="F541" s="183" t="s">
        <v>29</v>
      </c>
      <c r="G541" s="184" t="s">
        <v>849</v>
      </c>
      <c r="H541" s="184" t="s">
        <v>31</v>
      </c>
      <c r="I541" s="225">
        <v>14154420</v>
      </c>
      <c r="J541" s="199">
        <v>0</v>
      </c>
      <c r="K541" s="199">
        <v>0</v>
      </c>
      <c r="L541" s="199">
        <v>0</v>
      </c>
      <c r="M541" s="191" t="s">
        <v>5585</v>
      </c>
      <c r="N541" s="192" t="s">
        <v>2554</v>
      </c>
      <c r="O541" t="s">
        <v>2555</v>
      </c>
      <c r="P541" s="188">
        <v>44588</v>
      </c>
      <c r="Q541" s="189">
        <v>44602</v>
      </c>
      <c r="R541" s="188">
        <v>44860</v>
      </c>
      <c r="S541" s="199">
        <f t="shared" si="24"/>
        <v>5492760</v>
      </c>
      <c r="T541" s="225">
        <v>8661660</v>
      </c>
      <c r="U541" s="184">
        <v>12533448</v>
      </c>
      <c r="V541" s="184" t="s">
        <v>881</v>
      </c>
      <c r="W541"/>
      <c r="X541"/>
      <c r="Y541" s="1"/>
    </row>
    <row r="542" spans="1:25">
      <c r="A542" s="182">
        <v>891780111</v>
      </c>
      <c r="B542" s="183" t="s">
        <v>25</v>
      </c>
      <c r="C542" s="184" t="s">
        <v>847</v>
      </c>
      <c r="D542" s="183" t="s">
        <v>27</v>
      </c>
      <c r="E542" s="185" t="s">
        <v>2556</v>
      </c>
      <c r="F542" s="183" t="s">
        <v>29</v>
      </c>
      <c r="G542" s="184" t="s">
        <v>849</v>
      </c>
      <c r="H542" s="184" t="s">
        <v>31</v>
      </c>
      <c r="I542" s="225">
        <v>14154420</v>
      </c>
      <c r="J542" s="199">
        <v>0</v>
      </c>
      <c r="K542" s="199">
        <v>0</v>
      </c>
      <c r="L542" s="199">
        <v>0</v>
      </c>
      <c r="M542" s="191" t="s">
        <v>5586</v>
      </c>
      <c r="N542" s="192" t="s">
        <v>2557</v>
      </c>
      <c r="O542" t="s">
        <v>2558</v>
      </c>
      <c r="P542" s="188">
        <v>44588</v>
      </c>
      <c r="Q542" s="189">
        <v>44602</v>
      </c>
      <c r="R542" s="188">
        <v>44860</v>
      </c>
      <c r="S542" s="199">
        <f t="shared" si="24"/>
        <v>5492760</v>
      </c>
      <c r="T542" s="225">
        <v>8661660</v>
      </c>
      <c r="U542" s="184">
        <v>12533448</v>
      </c>
      <c r="V542" s="184" t="s">
        <v>881</v>
      </c>
      <c r="W542"/>
      <c r="X542"/>
      <c r="Y542" s="1"/>
    </row>
    <row r="543" spans="1:25">
      <c r="A543" s="182">
        <v>891780111</v>
      </c>
      <c r="B543" s="183" t="s">
        <v>25</v>
      </c>
      <c r="C543" s="184" t="s">
        <v>847</v>
      </c>
      <c r="D543" s="183" t="s">
        <v>27</v>
      </c>
      <c r="E543" s="185" t="s">
        <v>2559</v>
      </c>
      <c r="F543" s="183" t="s">
        <v>29</v>
      </c>
      <c r="G543" s="184" t="s">
        <v>849</v>
      </c>
      <c r="H543" s="184" t="s">
        <v>31</v>
      </c>
      <c r="I543" s="225" t="s">
        <v>5587</v>
      </c>
      <c r="J543" s="199">
        <v>0</v>
      </c>
      <c r="K543" s="199">
        <v>0</v>
      </c>
      <c r="L543" s="199">
        <v>0</v>
      </c>
      <c r="M543" s="191" t="s">
        <v>5588</v>
      </c>
      <c r="N543" s="192" t="s">
        <v>2560</v>
      </c>
      <c r="O543" t="s">
        <v>2561</v>
      </c>
      <c r="P543" s="188">
        <v>44588</v>
      </c>
      <c r="Q543" s="189">
        <v>44602</v>
      </c>
      <c r="R543" s="188">
        <v>44860</v>
      </c>
      <c r="S543" s="199">
        <v>0</v>
      </c>
      <c r="T543" s="225">
        <v>10457370</v>
      </c>
      <c r="U543" s="184">
        <v>12533448</v>
      </c>
      <c r="V543" s="184" t="s">
        <v>881</v>
      </c>
      <c r="W543"/>
      <c r="X543"/>
      <c r="Y543" s="1"/>
    </row>
    <row r="544" spans="1:25">
      <c r="A544" s="182">
        <v>891780111</v>
      </c>
      <c r="B544" s="183" t="s">
        <v>25</v>
      </c>
      <c r="C544" s="184" t="s">
        <v>847</v>
      </c>
      <c r="D544" s="183" t="s">
        <v>27</v>
      </c>
      <c r="E544" s="185" t="s">
        <v>2562</v>
      </c>
      <c r="F544" s="183" t="s">
        <v>29</v>
      </c>
      <c r="G544" s="184" t="s">
        <v>849</v>
      </c>
      <c r="H544" s="184" t="s">
        <v>31</v>
      </c>
      <c r="I544" s="225">
        <v>17957100</v>
      </c>
      <c r="J544" s="199">
        <v>0</v>
      </c>
      <c r="K544" s="199">
        <v>0</v>
      </c>
      <c r="L544" s="199">
        <v>0</v>
      </c>
      <c r="M544" s="191" t="s">
        <v>5589</v>
      </c>
      <c r="N544" s="192" t="s">
        <v>2563</v>
      </c>
      <c r="O544" t="s">
        <v>2564</v>
      </c>
      <c r="P544" s="188">
        <v>44588</v>
      </c>
      <c r="Q544" s="189">
        <v>44602</v>
      </c>
      <c r="R544" s="188">
        <v>44860</v>
      </c>
      <c r="S544" s="199">
        <f>I544-T544</f>
        <v>4753350</v>
      </c>
      <c r="T544" s="225">
        <v>13203750</v>
      </c>
      <c r="U544" s="184">
        <v>12533448</v>
      </c>
      <c r="V544" s="184" t="s">
        <v>881</v>
      </c>
      <c r="W544"/>
      <c r="X544"/>
      <c r="Y544" s="1"/>
    </row>
    <row r="545" spans="1:25">
      <c r="A545" s="182">
        <v>891780111</v>
      </c>
      <c r="B545" s="183" t="s">
        <v>25</v>
      </c>
      <c r="C545" s="184" t="s">
        <v>847</v>
      </c>
      <c r="D545" s="183" t="s">
        <v>27</v>
      </c>
      <c r="E545" s="185" t="s">
        <v>2565</v>
      </c>
      <c r="F545" s="183" t="s">
        <v>29</v>
      </c>
      <c r="G545" s="184" t="s">
        <v>849</v>
      </c>
      <c r="H545" s="184" t="s">
        <v>31</v>
      </c>
      <c r="I545" s="225">
        <v>15844500</v>
      </c>
      <c r="J545" s="199">
        <v>0</v>
      </c>
      <c r="K545" s="199">
        <v>0</v>
      </c>
      <c r="L545" s="199">
        <v>0</v>
      </c>
      <c r="M545" s="191" t="s">
        <v>5590</v>
      </c>
      <c r="N545" s="192" t="s">
        <v>2566</v>
      </c>
      <c r="O545" t="s">
        <v>2567</v>
      </c>
      <c r="P545" s="188">
        <v>44588</v>
      </c>
      <c r="Q545" s="189">
        <v>44602</v>
      </c>
      <c r="R545" s="188">
        <v>44860</v>
      </c>
      <c r="S545" s="199">
        <f>I545-T545</f>
        <v>7130025</v>
      </c>
      <c r="T545" s="225">
        <v>8714475</v>
      </c>
      <c r="U545" s="184">
        <v>12533448</v>
      </c>
      <c r="V545" s="184" t="s">
        <v>881</v>
      </c>
      <c r="W545"/>
      <c r="X545"/>
      <c r="Y545" s="1"/>
    </row>
    <row r="546" spans="1:25">
      <c r="A546" s="182">
        <v>891780111</v>
      </c>
      <c r="B546" s="183" t="s">
        <v>25</v>
      </c>
      <c r="C546" s="184" t="s">
        <v>847</v>
      </c>
      <c r="D546" s="183" t="s">
        <v>27</v>
      </c>
      <c r="E546" s="185" t="s">
        <v>2568</v>
      </c>
      <c r="F546" s="183" t="s">
        <v>29</v>
      </c>
      <c r="G546" s="184" t="s">
        <v>849</v>
      </c>
      <c r="H546" s="184" t="s">
        <v>31</v>
      </c>
      <c r="I546" s="225">
        <v>3000000</v>
      </c>
      <c r="J546" s="199">
        <v>0</v>
      </c>
      <c r="K546" s="199">
        <v>0</v>
      </c>
      <c r="L546" s="199">
        <v>0</v>
      </c>
      <c r="M546" s="191" t="s">
        <v>2569</v>
      </c>
      <c r="N546" s="192" t="s">
        <v>2570</v>
      </c>
      <c r="O546" t="s">
        <v>2571</v>
      </c>
      <c r="P546" s="188">
        <v>44588</v>
      </c>
      <c r="Q546" s="189">
        <v>44588</v>
      </c>
      <c r="R546" s="188">
        <v>44591</v>
      </c>
      <c r="S546" s="199">
        <v>3000000</v>
      </c>
      <c r="T546" s="225">
        <v>0</v>
      </c>
      <c r="U546" s="184">
        <v>85467461</v>
      </c>
      <c r="V546" s="192" t="s">
        <v>2259</v>
      </c>
      <c r="W546"/>
      <c r="X546"/>
      <c r="Y546" s="1"/>
    </row>
    <row r="547" spans="1:25">
      <c r="A547" s="182">
        <v>891780111</v>
      </c>
      <c r="B547" s="183" t="s">
        <v>25</v>
      </c>
      <c r="C547" s="184" t="s">
        <v>847</v>
      </c>
      <c r="D547" s="183" t="s">
        <v>27</v>
      </c>
      <c r="E547" s="185" t="s">
        <v>2572</v>
      </c>
      <c r="F547" s="183" t="s">
        <v>29</v>
      </c>
      <c r="G547" s="184" t="s">
        <v>849</v>
      </c>
      <c r="H547" s="184" t="s">
        <v>31</v>
      </c>
      <c r="I547" s="225">
        <v>7200000</v>
      </c>
      <c r="J547" s="199">
        <v>0</v>
      </c>
      <c r="K547" s="199">
        <v>0</v>
      </c>
      <c r="L547" s="199">
        <v>0</v>
      </c>
      <c r="M547" s="191" t="s">
        <v>2573</v>
      </c>
      <c r="N547" s="192" t="s">
        <v>2574</v>
      </c>
      <c r="O547" t="s">
        <v>2575</v>
      </c>
      <c r="P547" s="188">
        <v>44588</v>
      </c>
      <c r="Q547" s="189">
        <v>44588</v>
      </c>
      <c r="R547" s="188">
        <v>44678</v>
      </c>
      <c r="S547" s="199">
        <v>0</v>
      </c>
      <c r="T547" s="225">
        <v>7200000</v>
      </c>
      <c r="U547" s="184">
        <v>72220242</v>
      </c>
      <c r="V547" s="192" t="s">
        <v>915</v>
      </c>
      <c r="W547"/>
      <c r="X547"/>
      <c r="Y547" s="1"/>
    </row>
    <row r="548" spans="1:25">
      <c r="A548" s="182">
        <v>891780111</v>
      </c>
      <c r="B548" s="183" t="s">
        <v>25</v>
      </c>
      <c r="C548" s="184" t="s">
        <v>847</v>
      </c>
      <c r="D548" s="183" t="s">
        <v>27</v>
      </c>
      <c r="E548" s="185" t="s">
        <v>2576</v>
      </c>
      <c r="F548" s="183" t="s">
        <v>29</v>
      </c>
      <c r="G548" s="184" t="s">
        <v>849</v>
      </c>
      <c r="H548" s="184" t="s">
        <v>31</v>
      </c>
      <c r="I548" s="225">
        <v>140625000</v>
      </c>
      <c r="J548" s="199">
        <v>0</v>
      </c>
      <c r="K548" s="199">
        <v>0</v>
      </c>
      <c r="L548" s="199">
        <v>0</v>
      </c>
      <c r="M548" s="191" t="s">
        <v>2577</v>
      </c>
      <c r="N548" s="192" t="s">
        <v>2578</v>
      </c>
      <c r="O548" s="187" t="s">
        <v>2579</v>
      </c>
      <c r="P548" s="188">
        <v>44588</v>
      </c>
      <c r="Q548" s="189">
        <v>44589</v>
      </c>
      <c r="R548" s="188">
        <v>44765</v>
      </c>
      <c r="S548" s="199">
        <v>0</v>
      </c>
      <c r="T548" s="225">
        <v>140625000</v>
      </c>
      <c r="U548" s="184">
        <v>72005158</v>
      </c>
      <c r="V548" s="192" t="s">
        <v>2375</v>
      </c>
      <c r="W548"/>
      <c r="X548"/>
      <c r="Y548" s="1"/>
    </row>
    <row r="549" spans="1:25">
      <c r="A549" s="182">
        <v>891780111</v>
      </c>
      <c r="B549" s="183" t="s">
        <v>25</v>
      </c>
      <c r="C549" s="184" t="s">
        <v>847</v>
      </c>
      <c r="D549" s="183" t="s">
        <v>27</v>
      </c>
      <c r="E549" s="185" t="s">
        <v>2580</v>
      </c>
      <c r="F549" s="183" t="s">
        <v>29</v>
      </c>
      <c r="G549" s="184" t="s">
        <v>849</v>
      </c>
      <c r="H549" s="184" t="s">
        <v>31</v>
      </c>
      <c r="I549" s="225">
        <v>15000000</v>
      </c>
      <c r="J549" s="199">
        <v>0</v>
      </c>
      <c r="K549" s="199">
        <v>0</v>
      </c>
      <c r="L549" s="199">
        <v>0</v>
      </c>
      <c r="M549">
        <v>890501631</v>
      </c>
      <c r="N549" t="s">
        <v>2581</v>
      </c>
      <c r="O549" t="s">
        <v>2582</v>
      </c>
      <c r="P549" s="188">
        <v>44588</v>
      </c>
      <c r="Q549" s="189">
        <v>44589</v>
      </c>
      <c r="R549" s="188">
        <v>44954</v>
      </c>
      <c r="S549" s="199">
        <f>I549-T549</f>
        <v>2500000</v>
      </c>
      <c r="T549" s="225">
        <v>12500000</v>
      </c>
      <c r="U549" s="184">
        <v>72220242</v>
      </c>
      <c r="V549" s="192" t="s">
        <v>915</v>
      </c>
      <c r="W549"/>
      <c r="X549"/>
      <c r="Y549" s="1"/>
    </row>
    <row r="550" spans="1:25">
      <c r="A550" s="182">
        <v>891780111</v>
      </c>
      <c r="B550" s="183" t="s">
        <v>25</v>
      </c>
      <c r="C550" s="184" t="s">
        <v>847</v>
      </c>
      <c r="D550" s="183" t="s">
        <v>27</v>
      </c>
      <c r="E550" s="185" t="s">
        <v>2583</v>
      </c>
      <c r="F550" s="183" t="s">
        <v>29</v>
      </c>
      <c r="G550" s="184" t="s">
        <v>849</v>
      </c>
      <c r="H550" s="184" t="s">
        <v>31</v>
      </c>
      <c r="I550" s="225">
        <v>22500000</v>
      </c>
      <c r="J550" s="199" t="s">
        <v>5591</v>
      </c>
      <c r="K550" s="199">
        <v>0</v>
      </c>
      <c r="L550" s="199" t="s">
        <v>5592</v>
      </c>
      <c r="M550" s="191" t="s">
        <v>2584</v>
      </c>
      <c r="N550" s="192" t="s">
        <v>2585</v>
      </c>
      <c r="O550" t="s">
        <v>2586</v>
      </c>
      <c r="P550" s="188">
        <v>44589</v>
      </c>
      <c r="Q550" s="189">
        <v>44593</v>
      </c>
      <c r="R550" s="188">
        <v>44727</v>
      </c>
      <c r="S550" s="199">
        <v>5000000</v>
      </c>
      <c r="T550" s="225">
        <v>5000000</v>
      </c>
      <c r="U550">
        <v>85476075</v>
      </c>
      <c r="V550" t="s">
        <v>853</v>
      </c>
      <c r="W550"/>
      <c r="X550"/>
      <c r="Y550" s="1"/>
    </row>
    <row r="551" spans="1:25">
      <c r="A551" s="182">
        <v>891780111</v>
      </c>
      <c r="B551" s="183" t="s">
        <v>25</v>
      </c>
      <c r="C551" s="184" t="s">
        <v>847</v>
      </c>
      <c r="D551" s="183" t="s">
        <v>27</v>
      </c>
      <c r="E551" s="185" t="s">
        <v>2587</v>
      </c>
      <c r="F551" s="183" t="s">
        <v>29</v>
      </c>
      <c r="G551" s="184" t="s">
        <v>849</v>
      </c>
      <c r="H551" s="184" t="s">
        <v>31</v>
      </c>
      <c r="I551" s="225">
        <v>1920000</v>
      </c>
      <c r="J551" s="199">
        <v>0</v>
      </c>
      <c r="K551" s="199">
        <v>0</v>
      </c>
      <c r="L551" s="199">
        <v>0</v>
      </c>
      <c r="M551" s="191" t="s">
        <v>5593</v>
      </c>
      <c r="N551" s="192" t="s">
        <v>2588</v>
      </c>
      <c r="O551" t="s">
        <v>2589</v>
      </c>
      <c r="P551" s="188">
        <v>44589</v>
      </c>
      <c r="Q551" s="189">
        <v>44589</v>
      </c>
      <c r="R551" s="188">
        <v>44893</v>
      </c>
      <c r="S551" s="199">
        <v>0</v>
      </c>
      <c r="T551" s="225">
        <v>1920000</v>
      </c>
      <c r="U551" s="184">
        <v>72220242</v>
      </c>
      <c r="V551" s="192" t="s">
        <v>915</v>
      </c>
      <c r="W551"/>
      <c r="X551"/>
      <c r="Y551" s="1"/>
    </row>
    <row r="552" spans="1:25">
      <c r="A552" s="182">
        <v>891780111</v>
      </c>
      <c r="B552" s="183" t="s">
        <v>25</v>
      </c>
      <c r="C552" s="184" t="s">
        <v>847</v>
      </c>
      <c r="D552" s="183" t="s">
        <v>27</v>
      </c>
      <c r="E552" s="185" t="s">
        <v>2590</v>
      </c>
      <c r="F552" s="183" t="s">
        <v>29</v>
      </c>
      <c r="G552" s="184" t="s">
        <v>849</v>
      </c>
      <c r="H552" s="184" t="s">
        <v>31</v>
      </c>
      <c r="I552" s="225">
        <v>19000000</v>
      </c>
      <c r="J552" s="199">
        <v>0</v>
      </c>
      <c r="K552" s="199">
        <v>0</v>
      </c>
      <c r="L552" s="199">
        <v>0</v>
      </c>
      <c r="M552" s="191" t="s">
        <v>5594</v>
      </c>
      <c r="N552" s="192" t="s">
        <v>2591</v>
      </c>
      <c r="O552" t="s">
        <v>2592</v>
      </c>
      <c r="P552" s="188">
        <v>44589</v>
      </c>
      <c r="Q552" s="189">
        <v>44589</v>
      </c>
      <c r="R552" s="188">
        <v>44893</v>
      </c>
      <c r="S552" s="199">
        <f>I552-T552</f>
        <v>5700000</v>
      </c>
      <c r="T552" s="225">
        <v>13300000</v>
      </c>
      <c r="U552" s="184">
        <v>72220242</v>
      </c>
      <c r="V552" s="192" t="s">
        <v>915</v>
      </c>
      <c r="W552"/>
      <c r="X552"/>
      <c r="Y552" s="1"/>
    </row>
    <row r="553" spans="1:25">
      <c r="A553" s="182">
        <v>891780111</v>
      </c>
      <c r="B553" s="183" t="s">
        <v>25</v>
      </c>
      <c r="C553" s="184" t="s">
        <v>847</v>
      </c>
      <c r="D553" s="183" t="s">
        <v>27</v>
      </c>
      <c r="E553" s="185" t="s">
        <v>2593</v>
      </c>
      <c r="F553" s="183" t="s">
        <v>29</v>
      </c>
      <c r="G553" s="184" t="s">
        <v>849</v>
      </c>
      <c r="H553" s="184" t="s">
        <v>31</v>
      </c>
      <c r="I553" s="225">
        <v>1000000</v>
      </c>
      <c r="J553" s="199">
        <v>0</v>
      </c>
      <c r="K553" s="199">
        <v>0</v>
      </c>
      <c r="L553" s="199">
        <v>0</v>
      </c>
      <c r="M553" s="191" t="s">
        <v>5595</v>
      </c>
      <c r="N553" s="192" t="s">
        <v>2594</v>
      </c>
      <c r="O553" t="s">
        <v>2595</v>
      </c>
      <c r="P553" s="188">
        <v>44589</v>
      </c>
      <c r="Q553" s="189">
        <v>44589</v>
      </c>
      <c r="R553" s="188">
        <v>44740</v>
      </c>
      <c r="S553" s="199">
        <v>0</v>
      </c>
      <c r="T553" s="225">
        <v>1000000</v>
      </c>
      <c r="U553" s="184">
        <v>72220242</v>
      </c>
      <c r="V553" s="192" t="s">
        <v>915</v>
      </c>
      <c r="W553"/>
      <c r="X553"/>
      <c r="Y553" s="1"/>
    </row>
    <row r="554" spans="1:25">
      <c r="A554" s="182">
        <v>891780111</v>
      </c>
      <c r="B554" s="183" t="s">
        <v>25</v>
      </c>
      <c r="C554" s="184" t="s">
        <v>847</v>
      </c>
      <c r="D554" s="183" t="s">
        <v>27</v>
      </c>
      <c r="E554" s="185" t="s">
        <v>2596</v>
      </c>
      <c r="F554" s="183" t="s">
        <v>29</v>
      </c>
      <c r="G554" s="184" t="s">
        <v>849</v>
      </c>
      <c r="H554" s="184" t="s">
        <v>31</v>
      </c>
      <c r="I554" s="225">
        <v>40800000</v>
      </c>
      <c r="J554" s="199">
        <v>0</v>
      </c>
      <c r="K554" s="199">
        <v>0</v>
      </c>
      <c r="L554" s="199">
        <v>0</v>
      </c>
      <c r="M554" s="191" t="s">
        <v>5596</v>
      </c>
      <c r="N554" s="192" t="s">
        <v>2597</v>
      </c>
      <c r="O554" t="s">
        <v>2598</v>
      </c>
      <c r="P554" s="188">
        <v>44589</v>
      </c>
      <c r="Q554" s="189">
        <v>44589</v>
      </c>
      <c r="R554" s="188">
        <v>44954</v>
      </c>
      <c r="S554" s="199">
        <f>I554-T554</f>
        <v>10200000</v>
      </c>
      <c r="T554" s="225">
        <v>30600000</v>
      </c>
      <c r="U554" s="184">
        <v>72220242</v>
      </c>
      <c r="V554" s="192" t="s">
        <v>915</v>
      </c>
      <c r="W554"/>
      <c r="X554"/>
      <c r="Y554" s="1"/>
    </row>
    <row r="555" spans="1:25">
      <c r="A555" s="182">
        <v>891780111</v>
      </c>
      <c r="B555" s="183" t="s">
        <v>25</v>
      </c>
      <c r="C555" s="184" t="s">
        <v>847</v>
      </c>
      <c r="D555" s="183" t="s">
        <v>27</v>
      </c>
      <c r="E555" s="185" t="s">
        <v>2599</v>
      </c>
      <c r="F555" s="183" t="s">
        <v>29</v>
      </c>
      <c r="G555" s="184" t="s">
        <v>849</v>
      </c>
      <c r="H555" s="184" t="s">
        <v>31</v>
      </c>
      <c r="I555" s="225">
        <v>20000000</v>
      </c>
      <c r="J555" s="199">
        <v>0</v>
      </c>
      <c r="K555" s="199">
        <v>0</v>
      </c>
      <c r="L555" s="199">
        <v>0</v>
      </c>
      <c r="M555" s="191" t="s">
        <v>5597</v>
      </c>
      <c r="N555" s="192" t="s">
        <v>2600</v>
      </c>
      <c r="O555" t="s">
        <v>2601</v>
      </c>
      <c r="P555" s="188">
        <v>44589</v>
      </c>
      <c r="Q555" s="189">
        <v>44589</v>
      </c>
      <c r="R555" s="188">
        <v>44954</v>
      </c>
      <c r="S555" s="199">
        <f>I555-T555</f>
        <v>6000000</v>
      </c>
      <c r="T555" s="225">
        <v>14000000</v>
      </c>
      <c r="U555" s="184">
        <v>72220242</v>
      </c>
      <c r="V555" s="192" t="s">
        <v>915</v>
      </c>
      <c r="W555"/>
      <c r="X555"/>
      <c r="Y555" s="1"/>
    </row>
    <row r="556" spans="1:25">
      <c r="A556" s="182">
        <v>891780111</v>
      </c>
      <c r="B556" s="183" t="s">
        <v>25</v>
      </c>
      <c r="C556" s="184" t="s">
        <v>847</v>
      </c>
      <c r="D556" s="183" t="s">
        <v>27</v>
      </c>
      <c r="E556" s="185" t="s">
        <v>2602</v>
      </c>
      <c r="F556" s="183" t="s">
        <v>29</v>
      </c>
      <c r="G556" s="184" t="s">
        <v>849</v>
      </c>
      <c r="H556" s="184" t="s">
        <v>31</v>
      </c>
      <c r="I556" s="225">
        <v>3520000</v>
      </c>
      <c r="J556" s="199">
        <v>0</v>
      </c>
      <c r="K556" s="199">
        <v>0</v>
      </c>
      <c r="L556" s="199">
        <v>0</v>
      </c>
      <c r="M556" s="191" t="s">
        <v>2603</v>
      </c>
      <c r="N556" s="192" t="s">
        <v>2604</v>
      </c>
      <c r="O556" t="s">
        <v>2605</v>
      </c>
      <c r="P556" s="188">
        <v>44589</v>
      </c>
      <c r="Q556" s="189">
        <v>44589</v>
      </c>
      <c r="R556" s="188">
        <v>44954</v>
      </c>
      <c r="S556" s="199">
        <v>0</v>
      </c>
      <c r="T556" s="225">
        <v>3520000</v>
      </c>
      <c r="U556" s="184">
        <v>72220242</v>
      </c>
      <c r="V556" s="192" t="s">
        <v>915</v>
      </c>
      <c r="W556"/>
      <c r="X556"/>
      <c r="Y556" s="1"/>
    </row>
    <row r="557" spans="1:25">
      <c r="A557" s="182">
        <v>891780111</v>
      </c>
      <c r="B557" s="183" t="s">
        <v>25</v>
      </c>
      <c r="C557" s="184" t="s">
        <v>847</v>
      </c>
      <c r="D557" s="183" t="s">
        <v>27</v>
      </c>
      <c r="E557" s="185" t="s">
        <v>2606</v>
      </c>
      <c r="F557" s="183" t="s">
        <v>29</v>
      </c>
      <c r="G557" s="184" t="s">
        <v>849</v>
      </c>
      <c r="H557" s="184" t="s">
        <v>31</v>
      </c>
      <c r="I557" s="225">
        <v>19000000</v>
      </c>
      <c r="J557" s="199">
        <v>0</v>
      </c>
      <c r="K557" s="199">
        <v>0</v>
      </c>
      <c r="L557" s="199">
        <v>0</v>
      </c>
      <c r="M557" s="191" t="s">
        <v>5598</v>
      </c>
      <c r="N557" s="192" t="s">
        <v>2607</v>
      </c>
      <c r="O557" t="s">
        <v>2608</v>
      </c>
      <c r="P557" s="188">
        <v>44589</v>
      </c>
      <c r="Q557" s="189">
        <v>44589</v>
      </c>
      <c r="R557" s="188">
        <v>44893</v>
      </c>
      <c r="S557" s="199">
        <f>I557-T557</f>
        <v>5700000</v>
      </c>
      <c r="T557" s="225">
        <v>13300000</v>
      </c>
      <c r="U557" s="184">
        <v>72220242</v>
      </c>
      <c r="V557" s="192" t="s">
        <v>915</v>
      </c>
      <c r="W557"/>
      <c r="X557"/>
      <c r="Y557" s="94"/>
    </row>
    <row r="558" spans="1:25">
      <c r="A558" s="182">
        <v>891780111</v>
      </c>
      <c r="B558" s="183" t="s">
        <v>25</v>
      </c>
      <c r="C558" s="184" t="s">
        <v>847</v>
      </c>
      <c r="D558" s="183" t="s">
        <v>27</v>
      </c>
      <c r="E558" s="185" t="s">
        <v>2609</v>
      </c>
      <c r="F558" s="183" t="s">
        <v>29</v>
      </c>
      <c r="G558" s="184" t="s">
        <v>849</v>
      </c>
      <c r="H558" s="184" t="s">
        <v>31</v>
      </c>
      <c r="I558" s="225">
        <v>1280000</v>
      </c>
      <c r="J558" s="199">
        <v>0</v>
      </c>
      <c r="K558" s="199">
        <v>0</v>
      </c>
      <c r="L558" s="199">
        <v>0</v>
      </c>
      <c r="M558" s="191" t="s">
        <v>5599</v>
      </c>
      <c r="N558" s="192" t="s">
        <v>743</v>
      </c>
      <c r="O558" t="s">
        <v>2610</v>
      </c>
      <c r="P558" s="188">
        <v>44589</v>
      </c>
      <c r="Q558" s="189">
        <v>44652</v>
      </c>
      <c r="R558" s="188">
        <v>44682</v>
      </c>
      <c r="S558" s="199">
        <v>0</v>
      </c>
      <c r="T558" s="225">
        <v>1280000</v>
      </c>
      <c r="U558" s="184">
        <v>72220242</v>
      </c>
      <c r="V558" s="192" t="s">
        <v>915</v>
      </c>
      <c r="W558"/>
      <c r="X558"/>
      <c r="Y558" s="1"/>
    </row>
    <row r="559" spans="1:25">
      <c r="A559" s="182">
        <v>891780111</v>
      </c>
      <c r="B559" s="183" t="s">
        <v>25</v>
      </c>
      <c r="C559" s="184" t="s">
        <v>847</v>
      </c>
      <c r="D559" s="183" t="s">
        <v>27</v>
      </c>
      <c r="E559" s="185" t="s">
        <v>2611</v>
      </c>
      <c r="F559" s="183" t="s">
        <v>29</v>
      </c>
      <c r="G559" s="184" t="s">
        <v>849</v>
      </c>
      <c r="H559" s="184" t="s">
        <v>31</v>
      </c>
      <c r="I559" s="225">
        <v>30000000</v>
      </c>
      <c r="J559" s="199">
        <v>0</v>
      </c>
      <c r="K559" s="199">
        <v>0</v>
      </c>
      <c r="L559" s="199">
        <v>0</v>
      </c>
      <c r="M559" s="191" t="s">
        <v>5600</v>
      </c>
      <c r="N559" s="192" t="s">
        <v>2612</v>
      </c>
      <c r="O559" t="s">
        <v>2613</v>
      </c>
      <c r="P559" s="188">
        <v>44589</v>
      </c>
      <c r="Q559" s="189">
        <v>44652</v>
      </c>
      <c r="R559" s="188">
        <v>44743</v>
      </c>
      <c r="S559" s="199">
        <f>I559-T559</f>
        <v>6200000</v>
      </c>
      <c r="T559" s="225">
        <v>23800000</v>
      </c>
      <c r="U559" s="184">
        <v>72220242</v>
      </c>
      <c r="V559" s="192" t="s">
        <v>915</v>
      </c>
      <c r="W559"/>
      <c r="X559"/>
      <c r="Y559" s="94"/>
    </row>
    <row r="560" spans="1:25">
      <c r="A560" s="182">
        <v>891780111</v>
      </c>
      <c r="B560" s="183" t="s">
        <v>25</v>
      </c>
      <c r="C560" s="184" t="s">
        <v>847</v>
      </c>
      <c r="D560" s="183" t="s">
        <v>27</v>
      </c>
      <c r="E560" s="185" t="s">
        <v>2614</v>
      </c>
      <c r="F560" s="183" t="s">
        <v>29</v>
      </c>
      <c r="G560" s="184" t="s">
        <v>849</v>
      </c>
      <c r="H560" s="184" t="s">
        <v>31</v>
      </c>
      <c r="I560" s="225">
        <v>19000000</v>
      </c>
      <c r="J560" s="199">
        <v>0</v>
      </c>
      <c r="K560" s="199">
        <v>0</v>
      </c>
      <c r="L560" s="199">
        <v>0</v>
      </c>
      <c r="M560" s="191" t="s">
        <v>5601</v>
      </c>
      <c r="N560" s="192" t="s">
        <v>2615</v>
      </c>
      <c r="O560" t="s">
        <v>2616</v>
      </c>
      <c r="P560" s="188">
        <v>44589</v>
      </c>
      <c r="Q560" s="189">
        <v>44652</v>
      </c>
      <c r="R560" s="188">
        <v>44713</v>
      </c>
      <c r="S560" s="199">
        <f>I560-T560</f>
        <v>5700000</v>
      </c>
      <c r="T560" s="225">
        <v>13300000</v>
      </c>
      <c r="U560" s="184">
        <v>72220242</v>
      </c>
      <c r="V560" s="192" t="s">
        <v>915</v>
      </c>
      <c r="W560"/>
      <c r="X560"/>
      <c r="Y560" s="1"/>
    </row>
    <row r="561" spans="1:25">
      <c r="A561" s="182">
        <v>891780111</v>
      </c>
      <c r="B561" s="183" t="s">
        <v>25</v>
      </c>
      <c r="C561" s="184" t="s">
        <v>847</v>
      </c>
      <c r="D561" s="183" t="s">
        <v>27</v>
      </c>
      <c r="E561" s="185" t="s">
        <v>2617</v>
      </c>
      <c r="F561" s="183" t="s">
        <v>29</v>
      </c>
      <c r="G561" s="184" t="s">
        <v>849</v>
      </c>
      <c r="H561" s="184" t="s">
        <v>31</v>
      </c>
      <c r="I561" s="225">
        <v>40800000</v>
      </c>
      <c r="J561" s="199">
        <v>0</v>
      </c>
      <c r="K561" s="199">
        <v>0</v>
      </c>
      <c r="L561" s="199">
        <v>0</v>
      </c>
      <c r="M561" s="191" t="s">
        <v>5602</v>
      </c>
      <c r="N561" s="192" t="s">
        <v>2618</v>
      </c>
      <c r="O561" t="s">
        <v>2619</v>
      </c>
      <c r="P561" s="188">
        <v>44589</v>
      </c>
      <c r="Q561" s="189">
        <v>44652</v>
      </c>
      <c r="R561" s="188">
        <v>44682</v>
      </c>
      <c r="S561" s="199">
        <f>I561-T561</f>
        <v>10200000</v>
      </c>
      <c r="T561" s="225">
        <v>30600000</v>
      </c>
      <c r="U561" s="184">
        <v>72220242</v>
      </c>
      <c r="V561" s="192" t="s">
        <v>915</v>
      </c>
      <c r="W561"/>
      <c r="X561"/>
      <c r="Y561" s="1"/>
    </row>
    <row r="562" spans="1:25">
      <c r="A562" s="182">
        <v>891780111</v>
      </c>
      <c r="B562" s="183" t="s">
        <v>25</v>
      </c>
      <c r="C562" s="184" t="s">
        <v>847</v>
      </c>
      <c r="D562" s="183" t="s">
        <v>27</v>
      </c>
      <c r="E562" s="185" t="s">
        <v>2620</v>
      </c>
      <c r="F562" s="183" t="s">
        <v>29</v>
      </c>
      <c r="G562" s="184" t="s">
        <v>849</v>
      </c>
      <c r="H562" s="184" t="s">
        <v>31</v>
      </c>
      <c r="I562" s="225">
        <v>15400000</v>
      </c>
      <c r="J562" s="199">
        <v>0</v>
      </c>
      <c r="K562" s="199">
        <v>0</v>
      </c>
      <c r="L562" s="199">
        <v>0</v>
      </c>
      <c r="M562" s="191" t="s">
        <v>5603</v>
      </c>
      <c r="N562" s="192" t="s">
        <v>2621</v>
      </c>
      <c r="O562" t="s">
        <v>2622</v>
      </c>
      <c r="P562" s="188">
        <v>44589</v>
      </c>
      <c r="Q562" s="189">
        <v>44589</v>
      </c>
      <c r="R562" s="188">
        <v>44893</v>
      </c>
      <c r="S562" s="199">
        <f>I562-T562</f>
        <v>4480000</v>
      </c>
      <c r="T562" s="225">
        <v>10920000</v>
      </c>
      <c r="U562" s="184">
        <v>72220242</v>
      </c>
      <c r="V562" s="192" t="s">
        <v>915</v>
      </c>
      <c r="W562"/>
      <c r="X562"/>
      <c r="Y562" s="1"/>
    </row>
    <row r="563" spans="1:25">
      <c r="A563" s="182">
        <v>891780111</v>
      </c>
      <c r="B563" s="183" t="s">
        <v>25</v>
      </c>
      <c r="C563" s="184" t="s">
        <v>847</v>
      </c>
      <c r="D563" s="183" t="s">
        <v>27</v>
      </c>
      <c r="E563" s="185" t="s">
        <v>2623</v>
      </c>
      <c r="F563" s="183" t="s">
        <v>29</v>
      </c>
      <c r="G563" s="184" t="s">
        <v>849</v>
      </c>
      <c r="H563" s="184" t="s">
        <v>31</v>
      </c>
      <c r="I563" s="225">
        <v>45600000</v>
      </c>
      <c r="J563" s="199">
        <v>0</v>
      </c>
      <c r="K563" s="199">
        <v>0</v>
      </c>
      <c r="L563" s="199">
        <v>0</v>
      </c>
      <c r="M563" s="191" t="s">
        <v>5604</v>
      </c>
      <c r="N563" s="192" t="s">
        <v>2624</v>
      </c>
      <c r="O563" t="s">
        <v>2625</v>
      </c>
      <c r="P563" s="188">
        <v>44589</v>
      </c>
      <c r="Q563" s="189">
        <v>44589</v>
      </c>
      <c r="R563" s="188">
        <v>44954</v>
      </c>
      <c r="S563" s="199">
        <f>I563-T563</f>
        <v>11400000</v>
      </c>
      <c r="T563" s="225">
        <v>34200000</v>
      </c>
      <c r="U563" s="184">
        <v>72220242</v>
      </c>
      <c r="V563" s="192" t="s">
        <v>915</v>
      </c>
      <c r="W563"/>
      <c r="X563"/>
      <c r="Y563" s="1"/>
    </row>
    <row r="564" spans="1:25">
      <c r="A564" s="182">
        <v>891780111</v>
      </c>
      <c r="B564" s="183" t="s">
        <v>25</v>
      </c>
      <c r="C564" s="184" t="s">
        <v>847</v>
      </c>
      <c r="D564" s="183" t="s">
        <v>27</v>
      </c>
      <c r="E564" s="185" t="s">
        <v>2626</v>
      </c>
      <c r="F564" s="183" t="s">
        <v>29</v>
      </c>
      <c r="G564" s="184" t="s">
        <v>849</v>
      </c>
      <c r="H564" s="184" t="s">
        <v>31</v>
      </c>
      <c r="I564" s="225">
        <v>3840000</v>
      </c>
      <c r="J564" s="199">
        <v>0</v>
      </c>
      <c r="K564" s="199">
        <v>0</v>
      </c>
      <c r="L564" s="199">
        <v>0</v>
      </c>
      <c r="M564" s="191" t="s">
        <v>5605</v>
      </c>
      <c r="N564" s="192" t="s">
        <v>2627</v>
      </c>
      <c r="O564" t="s">
        <v>2628</v>
      </c>
      <c r="P564" s="188">
        <v>44589</v>
      </c>
      <c r="Q564" s="189">
        <v>44589</v>
      </c>
      <c r="R564" s="188">
        <v>44923</v>
      </c>
      <c r="S564" s="199">
        <v>0</v>
      </c>
      <c r="T564" s="225">
        <v>3840000</v>
      </c>
      <c r="U564" s="184">
        <v>72220242</v>
      </c>
      <c r="V564" s="192" t="s">
        <v>915</v>
      </c>
      <c r="W564"/>
      <c r="X564"/>
      <c r="Y564" s="1"/>
    </row>
    <row r="565" spans="1:25">
      <c r="A565" s="182">
        <v>891780111</v>
      </c>
      <c r="B565" s="183" t="s">
        <v>25</v>
      </c>
      <c r="C565" s="184" t="s">
        <v>847</v>
      </c>
      <c r="D565" s="183" t="s">
        <v>27</v>
      </c>
      <c r="E565" s="185" t="s">
        <v>2629</v>
      </c>
      <c r="F565" s="183" t="s">
        <v>29</v>
      </c>
      <c r="G565" s="184" t="s">
        <v>849</v>
      </c>
      <c r="H565" s="184" t="s">
        <v>31</v>
      </c>
      <c r="I565" s="225">
        <v>3840000</v>
      </c>
      <c r="J565" s="199">
        <v>0</v>
      </c>
      <c r="K565" s="199">
        <v>0</v>
      </c>
      <c r="L565" s="199">
        <v>0</v>
      </c>
      <c r="M565" s="191" t="s">
        <v>2677</v>
      </c>
      <c r="N565" s="192" t="s">
        <v>786</v>
      </c>
      <c r="O565" t="s">
        <v>2630</v>
      </c>
      <c r="P565" s="188">
        <v>44589</v>
      </c>
      <c r="Q565" s="189">
        <v>44589</v>
      </c>
      <c r="R565" s="188">
        <v>44893</v>
      </c>
      <c r="S565" s="199">
        <v>0</v>
      </c>
      <c r="T565" s="225">
        <v>3840000</v>
      </c>
      <c r="U565" s="184">
        <v>72220242</v>
      </c>
      <c r="V565" s="192" t="s">
        <v>915</v>
      </c>
      <c r="W565"/>
      <c r="X565"/>
      <c r="Y565" s="1"/>
    </row>
    <row r="566" spans="1:25">
      <c r="A566" s="182">
        <v>891780111</v>
      </c>
      <c r="B566" s="183" t="s">
        <v>25</v>
      </c>
      <c r="C566" s="184" t="s">
        <v>847</v>
      </c>
      <c r="D566" s="183" t="s">
        <v>27</v>
      </c>
      <c r="E566" s="185" t="s">
        <v>2631</v>
      </c>
      <c r="F566" s="183" t="s">
        <v>29</v>
      </c>
      <c r="G566" s="184" t="s">
        <v>849</v>
      </c>
      <c r="H566" s="184" t="s">
        <v>31</v>
      </c>
      <c r="I566" s="225">
        <v>41800000</v>
      </c>
      <c r="J566" s="199">
        <v>0</v>
      </c>
      <c r="K566" s="199">
        <v>0</v>
      </c>
      <c r="L566" s="199">
        <v>0</v>
      </c>
      <c r="M566" s="191" t="s">
        <v>5606</v>
      </c>
      <c r="N566" s="192" t="s">
        <v>2632</v>
      </c>
      <c r="O566" t="s">
        <v>2633</v>
      </c>
      <c r="P566" s="188">
        <v>44589</v>
      </c>
      <c r="Q566" s="189">
        <v>44589</v>
      </c>
      <c r="R566" s="188">
        <v>44893</v>
      </c>
      <c r="S566" s="199">
        <f>I566-T566</f>
        <v>11400000</v>
      </c>
      <c r="T566" s="225">
        <v>30400000</v>
      </c>
      <c r="U566" s="184">
        <v>72220242</v>
      </c>
      <c r="V566" s="192" t="s">
        <v>915</v>
      </c>
      <c r="W566"/>
      <c r="X566"/>
      <c r="Y566" s="1"/>
    </row>
    <row r="567" spans="1:25">
      <c r="A567" s="182">
        <v>891780111</v>
      </c>
      <c r="B567" s="183" t="s">
        <v>25</v>
      </c>
      <c r="C567" s="184" t="s">
        <v>847</v>
      </c>
      <c r="D567" s="183" t="s">
        <v>27</v>
      </c>
      <c r="E567" s="185" t="s">
        <v>2634</v>
      </c>
      <c r="F567" s="183" t="s">
        <v>29</v>
      </c>
      <c r="G567" s="184" t="s">
        <v>849</v>
      </c>
      <c r="H567" s="184" t="s">
        <v>31</v>
      </c>
      <c r="I567" s="225">
        <v>15000000</v>
      </c>
      <c r="J567" s="199">
        <v>0</v>
      </c>
      <c r="K567" s="199">
        <v>0</v>
      </c>
      <c r="L567" s="199">
        <v>0</v>
      </c>
      <c r="M567" s="191" t="s">
        <v>5607</v>
      </c>
      <c r="N567" s="192" t="s">
        <v>2635</v>
      </c>
      <c r="O567" t="s">
        <v>2636</v>
      </c>
      <c r="P567" s="188">
        <v>44589</v>
      </c>
      <c r="Q567" s="189">
        <v>44589</v>
      </c>
      <c r="R567" s="188">
        <v>44893</v>
      </c>
      <c r="S567" s="199">
        <f>I567-T567</f>
        <v>4500000</v>
      </c>
      <c r="T567" s="225">
        <v>10500000</v>
      </c>
      <c r="U567" s="184">
        <v>72220242</v>
      </c>
      <c r="V567" s="192" t="s">
        <v>915</v>
      </c>
      <c r="W567"/>
      <c r="X567"/>
      <c r="Y567" s="1"/>
    </row>
    <row r="568" spans="1:25">
      <c r="A568" s="182">
        <v>891780111</v>
      </c>
      <c r="B568" s="183" t="s">
        <v>25</v>
      </c>
      <c r="C568" s="184" t="s">
        <v>847</v>
      </c>
      <c r="D568" s="183" t="s">
        <v>27</v>
      </c>
      <c r="E568" s="185" t="s">
        <v>2637</v>
      </c>
      <c r="F568" s="183" t="s">
        <v>29</v>
      </c>
      <c r="G568" s="184" t="s">
        <v>849</v>
      </c>
      <c r="H568" s="184" t="s">
        <v>31</v>
      </c>
      <c r="I568" s="225">
        <v>12300000</v>
      </c>
      <c r="J568" s="199">
        <v>0</v>
      </c>
      <c r="K568" s="199">
        <v>0</v>
      </c>
      <c r="L568" s="199">
        <v>0</v>
      </c>
      <c r="M568" s="191" t="s">
        <v>5608</v>
      </c>
      <c r="N568" s="192" t="s">
        <v>2638</v>
      </c>
      <c r="O568" t="s">
        <v>2639</v>
      </c>
      <c r="P568" s="188">
        <v>44589</v>
      </c>
      <c r="Q568" s="189">
        <v>44589</v>
      </c>
      <c r="R568" s="188">
        <v>44893</v>
      </c>
      <c r="S568" s="199">
        <f>I568-T568</f>
        <v>7380000</v>
      </c>
      <c r="T568" s="225">
        <v>4920000</v>
      </c>
      <c r="U568" s="184">
        <v>72220242</v>
      </c>
      <c r="V568" s="192" t="s">
        <v>915</v>
      </c>
      <c r="W568"/>
      <c r="X568"/>
      <c r="Y568" s="1"/>
    </row>
    <row r="569" spans="1:25">
      <c r="A569" s="182">
        <v>891780111</v>
      </c>
      <c r="B569" s="183" t="s">
        <v>25</v>
      </c>
      <c r="C569" s="184" t="s">
        <v>847</v>
      </c>
      <c r="D569" s="183" t="s">
        <v>27</v>
      </c>
      <c r="E569" s="185" t="s">
        <v>2640</v>
      </c>
      <c r="F569" s="183" t="s">
        <v>29</v>
      </c>
      <c r="G569" s="184" t="s">
        <v>849</v>
      </c>
      <c r="H569" s="184" t="s">
        <v>31</v>
      </c>
      <c r="I569" s="225">
        <v>1000000</v>
      </c>
      <c r="J569" s="199">
        <v>0</v>
      </c>
      <c r="K569" s="199">
        <v>0</v>
      </c>
      <c r="L569" s="199">
        <v>0</v>
      </c>
      <c r="M569" s="191" t="s">
        <v>5609</v>
      </c>
      <c r="N569" s="192" t="s">
        <v>2641</v>
      </c>
      <c r="O569" t="s">
        <v>2642</v>
      </c>
      <c r="P569" s="188">
        <v>44589</v>
      </c>
      <c r="Q569" s="189">
        <v>44589</v>
      </c>
      <c r="R569" s="188">
        <v>44893</v>
      </c>
      <c r="S569" s="199">
        <v>0</v>
      </c>
      <c r="T569" s="225">
        <v>1000000</v>
      </c>
      <c r="U569" s="184">
        <v>72220242</v>
      </c>
      <c r="V569" s="192" t="s">
        <v>915</v>
      </c>
      <c r="W569"/>
      <c r="X569"/>
      <c r="Y569" s="1"/>
    </row>
    <row r="570" spans="1:25">
      <c r="A570" s="182">
        <v>891780111</v>
      </c>
      <c r="B570" s="183" t="s">
        <v>25</v>
      </c>
      <c r="C570" s="184" t="s">
        <v>847</v>
      </c>
      <c r="D570" s="183" t="s">
        <v>27</v>
      </c>
      <c r="E570" s="185" t="s">
        <v>2643</v>
      </c>
      <c r="F570" s="183" t="s">
        <v>29</v>
      </c>
      <c r="G570" s="184" t="s">
        <v>849</v>
      </c>
      <c r="H570" s="184" t="s">
        <v>31</v>
      </c>
      <c r="I570" s="225">
        <v>42106400</v>
      </c>
      <c r="J570" s="199">
        <v>0</v>
      </c>
      <c r="K570" s="199">
        <v>0</v>
      </c>
      <c r="L570" s="199">
        <v>0</v>
      </c>
      <c r="M570" s="191" t="s">
        <v>2644</v>
      </c>
      <c r="N570" s="192" t="s">
        <v>2645</v>
      </c>
      <c r="O570" t="s">
        <v>2646</v>
      </c>
      <c r="P570" s="188">
        <v>44589</v>
      </c>
      <c r="Q570" s="189">
        <v>44589</v>
      </c>
      <c r="R570" s="188">
        <v>44773</v>
      </c>
      <c r="S570" s="199">
        <f>I570-T570</f>
        <v>13699000</v>
      </c>
      <c r="T570" s="225">
        <v>28407400</v>
      </c>
      <c r="U570" s="184">
        <v>12545871</v>
      </c>
      <c r="V570" s="192" t="s">
        <v>866</v>
      </c>
      <c r="W570"/>
      <c r="X570"/>
      <c r="Y570" s="1"/>
    </row>
    <row r="571" spans="1:25">
      <c r="A571" s="182">
        <v>891780111</v>
      </c>
      <c r="B571" s="183" t="s">
        <v>25</v>
      </c>
      <c r="C571" s="184" t="s">
        <v>847</v>
      </c>
      <c r="D571" s="183" t="s">
        <v>27</v>
      </c>
      <c r="E571" s="185" t="s">
        <v>2647</v>
      </c>
      <c r="F571" s="183" t="s">
        <v>29</v>
      </c>
      <c r="G571" s="184" t="s">
        <v>849</v>
      </c>
      <c r="H571" s="184" t="s">
        <v>31</v>
      </c>
      <c r="I571" s="225">
        <v>14420000</v>
      </c>
      <c r="J571" s="199">
        <v>21630000</v>
      </c>
      <c r="K571" s="199">
        <v>7210000</v>
      </c>
      <c r="L571" s="199">
        <v>0</v>
      </c>
      <c r="M571" s="191" t="s">
        <v>2648</v>
      </c>
      <c r="N571" s="192" t="s">
        <v>2649</v>
      </c>
      <c r="O571" s="187" t="s">
        <v>2650</v>
      </c>
      <c r="P571" s="188">
        <v>44589</v>
      </c>
      <c r="Q571" s="189">
        <v>44589</v>
      </c>
      <c r="R571" s="188">
        <v>44773</v>
      </c>
      <c r="S571" s="199">
        <v>1946700</v>
      </c>
      <c r="T571" s="225">
        <v>19683300</v>
      </c>
      <c r="U571" s="184">
        <v>12545871</v>
      </c>
      <c r="V571" s="192" t="s">
        <v>866</v>
      </c>
      <c r="W571"/>
      <c r="X571"/>
      <c r="Y571" s="1"/>
    </row>
    <row r="572" spans="1:25">
      <c r="A572" s="182">
        <v>891780111</v>
      </c>
      <c r="B572" s="183" t="s">
        <v>25</v>
      </c>
      <c r="C572" s="184" t="s">
        <v>847</v>
      </c>
      <c r="D572" s="183" t="s">
        <v>27</v>
      </c>
      <c r="E572" s="185" t="s">
        <v>2651</v>
      </c>
      <c r="F572" s="183" t="s">
        <v>29</v>
      </c>
      <c r="G572" s="184" t="s">
        <v>849</v>
      </c>
      <c r="H572" s="184" t="s">
        <v>31</v>
      </c>
      <c r="I572" s="225">
        <v>9910928</v>
      </c>
      <c r="J572" s="199">
        <v>0</v>
      </c>
      <c r="K572" s="199">
        <v>0</v>
      </c>
      <c r="L572" s="199">
        <v>0</v>
      </c>
      <c r="M572" s="191" t="s">
        <v>2652</v>
      </c>
      <c r="N572" s="192" t="s">
        <v>2653</v>
      </c>
      <c r="O572" t="s">
        <v>2654</v>
      </c>
      <c r="P572" s="188">
        <v>44589</v>
      </c>
      <c r="Q572" s="189">
        <v>44593</v>
      </c>
      <c r="R572" s="188">
        <v>44773</v>
      </c>
      <c r="S572" s="199">
        <f t="shared" ref="S572:S578" si="25">I572-T572</f>
        <v>4955463</v>
      </c>
      <c r="T572" s="225">
        <v>4955465</v>
      </c>
      <c r="U572" s="184">
        <v>12545871</v>
      </c>
      <c r="V572" s="192" t="s">
        <v>866</v>
      </c>
      <c r="W572"/>
      <c r="X572"/>
      <c r="Y572" s="1"/>
    </row>
    <row r="573" spans="1:25">
      <c r="A573" s="182">
        <v>891780111</v>
      </c>
      <c r="B573" s="183" t="s">
        <v>25</v>
      </c>
      <c r="C573" s="184" t="s">
        <v>847</v>
      </c>
      <c r="D573" s="183" t="s">
        <v>27</v>
      </c>
      <c r="E573" s="185" t="s">
        <v>2655</v>
      </c>
      <c r="F573" s="183" t="s">
        <v>29</v>
      </c>
      <c r="G573" s="184" t="s">
        <v>849</v>
      </c>
      <c r="H573" s="184" t="s">
        <v>31</v>
      </c>
      <c r="I573" s="225">
        <v>8818482</v>
      </c>
      <c r="J573" s="199">
        <v>0</v>
      </c>
      <c r="K573" s="199">
        <v>0</v>
      </c>
      <c r="L573" s="199">
        <v>0</v>
      </c>
      <c r="M573" s="191" t="s">
        <v>2656</v>
      </c>
      <c r="N573" s="192" t="s">
        <v>2657</v>
      </c>
      <c r="O573" t="s">
        <v>2658</v>
      </c>
      <c r="P573" s="188">
        <v>44589</v>
      </c>
      <c r="Q573" s="189">
        <v>44593</v>
      </c>
      <c r="R573" s="188">
        <v>44773</v>
      </c>
      <c r="S573" s="199">
        <f t="shared" si="25"/>
        <v>1469747</v>
      </c>
      <c r="T573" s="225">
        <v>7348735</v>
      </c>
      <c r="U573" s="184">
        <v>12545871</v>
      </c>
      <c r="V573" s="192" t="s">
        <v>866</v>
      </c>
      <c r="W573"/>
      <c r="X573"/>
      <c r="Y573" s="1"/>
    </row>
    <row r="574" spans="1:25">
      <c r="A574" s="182">
        <v>891780111</v>
      </c>
      <c r="B574" s="183" t="s">
        <v>25</v>
      </c>
      <c r="C574" s="184" t="s">
        <v>847</v>
      </c>
      <c r="D574" s="183" t="s">
        <v>27</v>
      </c>
      <c r="E574" s="185" t="s">
        <v>2659</v>
      </c>
      <c r="F574" s="183" t="s">
        <v>29</v>
      </c>
      <c r="G574" s="184" t="s">
        <v>849</v>
      </c>
      <c r="H574" s="184" t="s">
        <v>31</v>
      </c>
      <c r="I574" s="225">
        <v>7650000</v>
      </c>
      <c r="J574" s="199">
        <v>0</v>
      </c>
      <c r="K574" s="199">
        <v>0</v>
      </c>
      <c r="L574" s="199">
        <v>0</v>
      </c>
      <c r="M574" s="191" t="s">
        <v>2660</v>
      </c>
      <c r="N574" s="192" t="s">
        <v>2661</v>
      </c>
      <c r="O574" s="187" t="s">
        <v>2662</v>
      </c>
      <c r="P574" s="188">
        <v>44589</v>
      </c>
      <c r="Q574" s="189">
        <v>44589</v>
      </c>
      <c r="R574" s="188">
        <v>44711</v>
      </c>
      <c r="S574" s="199">
        <f t="shared" si="25"/>
        <v>5737500</v>
      </c>
      <c r="T574" s="225">
        <v>1912500</v>
      </c>
      <c r="U574" s="192">
        <v>36723796</v>
      </c>
      <c r="V574" s="192" t="s">
        <v>2417</v>
      </c>
      <c r="W574"/>
      <c r="X574"/>
      <c r="Y574" s="1"/>
    </row>
    <row r="575" spans="1:25">
      <c r="A575" s="182">
        <v>891780111</v>
      </c>
      <c r="B575" s="183" t="s">
        <v>25</v>
      </c>
      <c r="C575" s="184" t="s">
        <v>847</v>
      </c>
      <c r="D575" s="183" t="s">
        <v>27</v>
      </c>
      <c r="E575" s="185" t="s">
        <v>2663</v>
      </c>
      <c r="F575" s="183" t="s">
        <v>29</v>
      </c>
      <c r="G575" s="184" t="s">
        <v>849</v>
      </c>
      <c r="H575" s="184" t="s">
        <v>31</v>
      </c>
      <c r="I575" s="225">
        <v>12800000</v>
      </c>
      <c r="J575" s="199">
        <v>0</v>
      </c>
      <c r="K575" s="199">
        <v>0</v>
      </c>
      <c r="L575" s="199">
        <v>0</v>
      </c>
      <c r="M575" s="191" t="s">
        <v>5610</v>
      </c>
      <c r="N575" s="192" t="s">
        <v>5611</v>
      </c>
      <c r="O575" t="s">
        <v>2664</v>
      </c>
      <c r="P575" s="188">
        <v>44589</v>
      </c>
      <c r="Q575" s="189">
        <v>44589</v>
      </c>
      <c r="R575" s="188">
        <v>44711</v>
      </c>
      <c r="S575" s="199">
        <f t="shared" si="25"/>
        <v>6400000</v>
      </c>
      <c r="T575" s="225">
        <v>6400000</v>
      </c>
      <c r="U575" s="184">
        <v>16078654</v>
      </c>
      <c r="V575" s="192" t="s">
        <v>2210</v>
      </c>
      <c r="W575"/>
      <c r="X575"/>
      <c r="Y575" s="1"/>
    </row>
    <row r="576" spans="1:25">
      <c r="A576" s="182">
        <v>891780111</v>
      </c>
      <c r="B576" s="183" t="s">
        <v>25</v>
      </c>
      <c r="C576" s="184" t="s">
        <v>847</v>
      </c>
      <c r="D576" s="183" t="s">
        <v>27</v>
      </c>
      <c r="E576" s="185" t="s">
        <v>2665</v>
      </c>
      <c r="F576" s="183" t="s">
        <v>29</v>
      </c>
      <c r="G576" s="184" t="s">
        <v>849</v>
      </c>
      <c r="H576" s="184" t="s">
        <v>31</v>
      </c>
      <c r="I576" s="225">
        <v>8818482</v>
      </c>
      <c r="J576" s="199">
        <v>0</v>
      </c>
      <c r="K576" s="199">
        <v>0</v>
      </c>
      <c r="L576" s="199">
        <v>0</v>
      </c>
      <c r="M576" s="191" t="s">
        <v>2666</v>
      </c>
      <c r="N576" s="192" t="s">
        <v>2667</v>
      </c>
      <c r="O576" t="s">
        <v>2668</v>
      </c>
      <c r="P576" s="188">
        <v>44589</v>
      </c>
      <c r="Q576" s="189">
        <v>44589</v>
      </c>
      <c r="R576" s="188">
        <v>44773</v>
      </c>
      <c r="S576" s="199">
        <f t="shared" si="25"/>
        <v>4409241</v>
      </c>
      <c r="T576" s="225">
        <v>4409241</v>
      </c>
      <c r="U576" s="184">
        <v>12545871</v>
      </c>
      <c r="V576" s="192" t="s">
        <v>866</v>
      </c>
      <c r="W576"/>
      <c r="X576"/>
      <c r="Y576" s="1"/>
    </row>
    <row r="577" spans="1:25">
      <c r="A577" s="182">
        <v>891780111</v>
      </c>
      <c r="B577" s="183" t="s">
        <v>25</v>
      </c>
      <c r="C577" s="184" t="s">
        <v>847</v>
      </c>
      <c r="D577" s="183" t="s">
        <v>27</v>
      </c>
      <c r="E577" s="185" t="s">
        <v>2669</v>
      </c>
      <c r="F577" s="183" t="s">
        <v>29</v>
      </c>
      <c r="G577" s="184" t="s">
        <v>849</v>
      </c>
      <c r="H577" s="184" t="s">
        <v>31</v>
      </c>
      <c r="I577" s="225">
        <v>10729206</v>
      </c>
      <c r="J577" s="199">
        <v>0</v>
      </c>
      <c r="K577" s="199">
        <v>0</v>
      </c>
      <c r="L577" s="199">
        <v>0</v>
      </c>
      <c r="M577" s="191" t="s">
        <v>5612</v>
      </c>
      <c r="N577" s="192" t="s">
        <v>2670</v>
      </c>
      <c r="O577" t="s">
        <v>2671</v>
      </c>
      <c r="P577" s="188">
        <v>44589</v>
      </c>
      <c r="Q577" s="189">
        <v>44589</v>
      </c>
      <c r="R577" s="188">
        <v>44773</v>
      </c>
      <c r="S577" s="199">
        <f t="shared" si="25"/>
        <v>5364603</v>
      </c>
      <c r="T577" s="225">
        <v>5364603</v>
      </c>
      <c r="U577" s="184">
        <v>12545871</v>
      </c>
      <c r="V577" s="192" t="s">
        <v>866</v>
      </c>
      <c r="W577"/>
      <c r="X577"/>
      <c r="Y577" s="1"/>
    </row>
    <row r="578" spans="1:25">
      <c r="A578" s="182">
        <v>891780111</v>
      </c>
      <c r="B578" s="183" t="s">
        <v>25</v>
      </c>
      <c r="C578" s="184" t="s">
        <v>847</v>
      </c>
      <c r="D578" s="183" t="s">
        <v>27</v>
      </c>
      <c r="E578" s="185" t="s">
        <v>2672</v>
      </c>
      <c r="F578" s="183" t="s">
        <v>29</v>
      </c>
      <c r="G578" s="184" t="s">
        <v>849</v>
      </c>
      <c r="H578" s="184" t="s">
        <v>31</v>
      </c>
      <c r="I578" s="225">
        <v>18220248</v>
      </c>
      <c r="J578" s="199">
        <v>0</v>
      </c>
      <c r="K578" s="199">
        <v>0</v>
      </c>
      <c r="L578" s="199">
        <v>0</v>
      </c>
      <c r="M578" s="191" t="s">
        <v>2673</v>
      </c>
      <c r="N578" s="192" t="s">
        <v>2674</v>
      </c>
      <c r="O578" t="s">
        <v>2675</v>
      </c>
      <c r="P578" s="188">
        <v>44589</v>
      </c>
      <c r="Q578" s="189">
        <v>44589</v>
      </c>
      <c r="R578" s="188">
        <v>44742</v>
      </c>
      <c r="S578" s="199">
        <f t="shared" si="25"/>
        <v>12146832</v>
      </c>
      <c r="T578" s="225">
        <v>6073416</v>
      </c>
      <c r="U578" s="190">
        <v>85153989</v>
      </c>
      <c r="V578" s="184" t="s">
        <v>898</v>
      </c>
      <c r="W578"/>
      <c r="X578"/>
      <c r="Y578" s="1"/>
    </row>
    <row r="579" spans="1:25">
      <c r="A579" s="182">
        <v>891780111</v>
      </c>
      <c r="B579" s="183" t="s">
        <v>25</v>
      </c>
      <c r="C579" s="184" t="s">
        <v>847</v>
      </c>
      <c r="D579" s="183" t="s">
        <v>27</v>
      </c>
      <c r="E579" s="185" t="s">
        <v>2676</v>
      </c>
      <c r="F579" s="183" t="s">
        <v>29</v>
      </c>
      <c r="G579" s="184" t="s">
        <v>849</v>
      </c>
      <c r="H579" s="184" t="s">
        <v>31</v>
      </c>
      <c r="I579" s="225">
        <v>3000000</v>
      </c>
      <c r="J579" s="199">
        <v>0</v>
      </c>
      <c r="K579" s="199">
        <v>0</v>
      </c>
      <c r="L579" s="199">
        <v>0</v>
      </c>
      <c r="M579" s="191" t="s">
        <v>2677</v>
      </c>
      <c r="N579" s="192" t="s">
        <v>786</v>
      </c>
      <c r="O579" s="187" t="s">
        <v>2678</v>
      </c>
      <c r="P579" s="188">
        <v>44589</v>
      </c>
      <c r="Q579" s="189">
        <v>44593</v>
      </c>
      <c r="R579" s="188">
        <v>44621</v>
      </c>
      <c r="S579" s="199">
        <v>3000000</v>
      </c>
      <c r="T579" s="225">
        <v>0</v>
      </c>
      <c r="U579" s="184">
        <v>16078654</v>
      </c>
      <c r="V579" s="192" t="s">
        <v>2210</v>
      </c>
      <c r="W579"/>
      <c r="X579"/>
      <c r="Y579" s="1"/>
    </row>
    <row r="580" spans="1:25">
      <c r="A580" s="182">
        <v>891780111</v>
      </c>
      <c r="B580" s="183" t="s">
        <v>25</v>
      </c>
      <c r="C580" s="184" t="s">
        <v>847</v>
      </c>
      <c r="D580" s="183" t="s">
        <v>27</v>
      </c>
      <c r="E580" s="185" t="s">
        <v>2679</v>
      </c>
      <c r="F580" s="183" t="s">
        <v>29</v>
      </c>
      <c r="G580" s="184" t="s">
        <v>849</v>
      </c>
      <c r="H580" s="184" t="s">
        <v>31</v>
      </c>
      <c r="I580" s="225">
        <v>4000000</v>
      </c>
      <c r="J580" s="199">
        <v>0</v>
      </c>
      <c r="K580" s="199">
        <v>0</v>
      </c>
      <c r="L580" s="199">
        <v>0</v>
      </c>
      <c r="M580" s="191" t="s">
        <v>2680</v>
      </c>
      <c r="N580" s="192" t="s">
        <v>2681</v>
      </c>
      <c r="O580" t="s">
        <v>2682</v>
      </c>
      <c r="P580" s="188">
        <v>44589</v>
      </c>
      <c r="Q580" s="189">
        <v>44589</v>
      </c>
      <c r="R580" s="188">
        <v>44660</v>
      </c>
      <c r="S580" s="199">
        <v>0</v>
      </c>
      <c r="T580" s="225">
        <v>4000000</v>
      </c>
      <c r="U580" s="184">
        <v>85472020</v>
      </c>
      <c r="V580" s="192" t="s">
        <v>180</v>
      </c>
      <c r="W580"/>
      <c r="X580"/>
      <c r="Y580" s="1"/>
    </row>
    <row r="581" spans="1:25">
      <c r="A581" s="182">
        <v>891780111</v>
      </c>
      <c r="B581" s="183" t="s">
        <v>25</v>
      </c>
      <c r="C581" s="184" t="s">
        <v>847</v>
      </c>
      <c r="D581" s="183" t="s">
        <v>27</v>
      </c>
      <c r="E581" s="185" t="s">
        <v>2683</v>
      </c>
      <c r="F581" s="183" t="s">
        <v>29</v>
      </c>
      <c r="G581" s="184" t="s">
        <v>849</v>
      </c>
      <c r="H581" s="184" t="s">
        <v>31</v>
      </c>
      <c r="I581" s="225">
        <v>2640000</v>
      </c>
      <c r="J581" s="199">
        <v>0</v>
      </c>
      <c r="K581" s="199">
        <v>0</v>
      </c>
      <c r="L581" s="199">
        <v>0</v>
      </c>
      <c r="M581" s="191" t="s">
        <v>2684</v>
      </c>
      <c r="N581" s="192" t="s">
        <v>2195</v>
      </c>
      <c r="O581" s="187" t="s">
        <v>2685</v>
      </c>
      <c r="P581" s="188">
        <v>44589</v>
      </c>
      <c r="Q581" s="189">
        <v>44589</v>
      </c>
      <c r="R581" s="188">
        <v>44891</v>
      </c>
      <c r="S581" s="199">
        <f t="shared" ref="S581:S590" si="26">I581-T581</f>
        <v>890800</v>
      </c>
      <c r="T581" s="225">
        <v>1749200</v>
      </c>
      <c r="U581" s="184">
        <v>12533448</v>
      </c>
      <c r="V581" s="184" t="s">
        <v>881</v>
      </c>
      <c r="W581"/>
      <c r="X581"/>
      <c r="Y581" s="1"/>
    </row>
    <row r="582" spans="1:25">
      <c r="A582" s="182">
        <v>891780111</v>
      </c>
      <c r="B582" s="183" t="s">
        <v>25</v>
      </c>
      <c r="C582" s="184" t="s">
        <v>847</v>
      </c>
      <c r="D582" s="183" t="s">
        <v>27</v>
      </c>
      <c r="E582" s="185" t="s">
        <v>2686</v>
      </c>
      <c r="F582" s="183" t="s">
        <v>29</v>
      </c>
      <c r="G582" s="184" t="s">
        <v>849</v>
      </c>
      <c r="H582" s="184" t="s">
        <v>31</v>
      </c>
      <c r="I582" s="225">
        <v>12500000</v>
      </c>
      <c r="J582" s="199">
        <v>0</v>
      </c>
      <c r="K582" s="199">
        <v>0</v>
      </c>
      <c r="L582" s="199">
        <v>0</v>
      </c>
      <c r="M582" s="191" t="s">
        <v>2687</v>
      </c>
      <c r="N582" s="192" t="s">
        <v>2688</v>
      </c>
      <c r="O582" t="s">
        <v>2689</v>
      </c>
      <c r="P582" s="188">
        <v>44589</v>
      </c>
      <c r="Q582" s="189">
        <v>44589</v>
      </c>
      <c r="R582" s="188">
        <v>44740</v>
      </c>
      <c r="S582" s="199">
        <f t="shared" si="26"/>
        <v>7500000</v>
      </c>
      <c r="T582" s="225">
        <v>5000000</v>
      </c>
      <c r="U582" s="184">
        <v>72220242</v>
      </c>
      <c r="V582" s="192" t="s">
        <v>915</v>
      </c>
      <c r="W582"/>
      <c r="X582"/>
      <c r="Y582" s="94"/>
    </row>
    <row r="583" spans="1:25">
      <c r="A583" s="182">
        <v>891780111</v>
      </c>
      <c r="B583" s="183" t="s">
        <v>25</v>
      </c>
      <c r="C583" s="184" t="s">
        <v>847</v>
      </c>
      <c r="D583" s="183" t="s">
        <v>27</v>
      </c>
      <c r="E583" s="185" t="s">
        <v>2690</v>
      </c>
      <c r="F583" s="183" t="s">
        <v>29</v>
      </c>
      <c r="G583" s="184" t="s">
        <v>849</v>
      </c>
      <c r="H583" s="184" t="s">
        <v>31</v>
      </c>
      <c r="I583" s="225">
        <v>12500000</v>
      </c>
      <c r="J583" s="199">
        <v>0</v>
      </c>
      <c r="K583" s="199">
        <v>0</v>
      </c>
      <c r="L583" s="199">
        <v>0</v>
      </c>
      <c r="M583" s="191" t="s">
        <v>2691</v>
      </c>
      <c r="N583" s="192" t="s">
        <v>2692</v>
      </c>
      <c r="O583" t="s">
        <v>2693</v>
      </c>
      <c r="P583" s="188">
        <v>44589</v>
      </c>
      <c r="Q583" s="189">
        <v>44589</v>
      </c>
      <c r="R583" s="188">
        <v>44740</v>
      </c>
      <c r="S583" s="199">
        <f t="shared" si="26"/>
        <v>5000000</v>
      </c>
      <c r="T583" s="225">
        <v>7500000</v>
      </c>
      <c r="U583" s="184">
        <v>72220242</v>
      </c>
      <c r="V583" s="192" t="s">
        <v>915</v>
      </c>
      <c r="W583"/>
      <c r="X583"/>
      <c r="Y583" s="1"/>
    </row>
    <row r="584" spans="1:25">
      <c r="A584" s="182">
        <v>891780111</v>
      </c>
      <c r="B584" s="183" t="s">
        <v>25</v>
      </c>
      <c r="C584" s="184" t="s">
        <v>847</v>
      </c>
      <c r="D584" s="183" t="s">
        <v>27</v>
      </c>
      <c r="E584" s="185" t="s">
        <v>2694</v>
      </c>
      <c r="F584" s="183" t="s">
        <v>29</v>
      </c>
      <c r="G584" s="184" t="s">
        <v>849</v>
      </c>
      <c r="H584" s="184" t="s">
        <v>31</v>
      </c>
      <c r="I584" s="225">
        <v>40800000</v>
      </c>
      <c r="J584" s="199">
        <v>0</v>
      </c>
      <c r="K584" s="199">
        <v>0</v>
      </c>
      <c r="L584" s="199">
        <v>0</v>
      </c>
      <c r="M584" s="191">
        <v>1081905679</v>
      </c>
      <c r="N584" s="192" t="s">
        <v>2695</v>
      </c>
      <c r="O584" t="s">
        <v>2696</v>
      </c>
      <c r="P584" s="188">
        <v>44589</v>
      </c>
      <c r="Q584" s="189">
        <v>44589</v>
      </c>
      <c r="R584" s="188">
        <v>44954</v>
      </c>
      <c r="S584" s="199">
        <f t="shared" si="26"/>
        <v>10200000</v>
      </c>
      <c r="T584" s="225">
        <v>30600000</v>
      </c>
      <c r="U584" s="184">
        <v>72220242</v>
      </c>
      <c r="V584" s="192" t="s">
        <v>915</v>
      </c>
      <c r="W584"/>
      <c r="X584"/>
      <c r="Y584" s="1"/>
    </row>
    <row r="585" spans="1:25">
      <c r="A585" s="182">
        <v>891780111</v>
      </c>
      <c r="B585" s="183" t="s">
        <v>25</v>
      </c>
      <c r="C585" s="184" t="s">
        <v>847</v>
      </c>
      <c r="D585" s="183" t="s">
        <v>27</v>
      </c>
      <c r="E585" s="185" t="s">
        <v>2697</v>
      </c>
      <c r="F585" s="183" t="s">
        <v>29</v>
      </c>
      <c r="G585" s="184" t="s">
        <v>849</v>
      </c>
      <c r="H585" s="184" t="s">
        <v>31</v>
      </c>
      <c r="I585" s="225">
        <v>9500000</v>
      </c>
      <c r="J585" s="199">
        <v>0</v>
      </c>
      <c r="K585" s="199">
        <v>0</v>
      </c>
      <c r="L585" s="199">
        <v>0</v>
      </c>
      <c r="M585" s="191">
        <v>1083000823</v>
      </c>
      <c r="N585" s="192" t="s">
        <v>2698</v>
      </c>
      <c r="O585" t="s">
        <v>2699</v>
      </c>
      <c r="P585" s="188">
        <v>44589</v>
      </c>
      <c r="Q585" s="189">
        <v>44589</v>
      </c>
      <c r="R585" s="188">
        <v>44740</v>
      </c>
      <c r="S585" s="199">
        <f t="shared" si="26"/>
        <v>5700000</v>
      </c>
      <c r="T585" s="225">
        <v>3800000</v>
      </c>
      <c r="U585" s="184">
        <v>72220242</v>
      </c>
      <c r="V585" s="192" t="s">
        <v>915</v>
      </c>
      <c r="W585"/>
      <c r="X585"/>
      <c r="Y585" s="1"/>
    </row>
    <row r="586" spans="1:25">
      <c r="A586" s="182">
        <v>891780111</v>
      </c>
      <c r="B586" s="183" t="s">
        <v>25</v>
      </c>
      <c r="C586" s="184" t="s">
        <v>847</v>
      </c>
      <c r="D586" s="183" t="s">
        <v>27</v>
      </c>
      <c r="E586" s="185" t="s">
        <v>2700</v>
      </c>
      <c r="F586" s="183" t="s">
        <v>29</v>
      </c>
      <c r="G586" s="184" t="s">
        <v>849</v>
      </c>
      <c r="H586" s="184" t="s">
        <v>31</v>
      </c>
      <c r="I586" s="225">
        <v>14100000</v>
      </c>
      <c r="J586" s="199">
        <v>0</v>
      </c>
      <c r="K586" s="199">
        <v>0</v>
      </c>
      <c r="L586" s="199">
        <v>0</v>
      </c>
      <c r="M586" s="191" t="s">
        <v>2397</v>
      </c>
      <c r="N586" s="192" t="s">
        <v>2398</v>
      </c>
      <c r="O586" t="s">
        <v>2701</v>
      </c>
      <c r="P586" s="188">
        <v>44589</v>
      </c>
      <c r="Q586" s="189">
        <v>44589</v>
      </c>
      <c r="R586" s="188">
        <v>44648</v>
      </c>
      <c r="S586" s="199">
        <f t="shared" si="26"/>
        <v>14100000</v>
      </c>
      <c r="T586" s="225">
        <v>0</v>
      </c>
      <c r="U586" s="184">
        <v>72220242</v>
      </c>
      <c r="V586" s="192" t="s">
        <v>915</v>
      </c>
      <c r="W586"/>
      <c r="X586"/>
      <c r="Y586" s="1"/>
    </row>
    <row r="587" spans="1:25">
      <c r="A587" s="182">
        <v>891780111</v>
      </c>
      <c r="B587" s="183" t="s">
        <v>25</v>
      </c>
      <c r="C587" s="184" t="s">
        <v>847</v>
      </c>
      <c r="D587" s="183" t="s">
        <v>27</v>
      </c>
      <c r="E587" s="185" t="s">
        <v>2702</v>
      </c>
      <c r="F587" s="183" t="s">
        <v>29</v>
      </c>
      <c r="G587" s="184" t="s">
        <v>849</v>
      </c>
      <c r="H587" s="184" t="s">
        <v>31</v>
      </c>
      <c r="I587" s="225">
        <v>12500000</v>
      </c>
      <c r="J587" s="199">
        <v>0</v>
      </c>
      <c r="K587" s="199">
        <v>0</v>
      </c>
      <c r="L587" s="199">
        <v>0</v>
      </c>
      <c r="M587" s="191" t="s">
        <v>2703</v>
      </c>
      <c r="N587" s="192" t="s">
        <v>2704</v>
      </c>
      <c r="O587" t="s">
        <v>2705</v>
      </c>
      <c r="P587" s="188">
        <v>44589</v>
      </c>
      <c r="Q587" s="189">
        <v>44589</v>
      </c>
      <c r="R587" s="188">
        <v>44740</v>
      </c>
      <c r="S587" s="199">
        <f t="shared" si="26"/>
        <v>7500000</v>
      </c>
      <c r="T587" s="225">
        <v>5000000</v>
      </c>
      <c r="U587" s="184">
        <v>72220242</v>
      </c>
      <c r="V587" s="192" t="s">
        <v>915</v>
      </c>
      <c r="W587"/>
      <c r="X587"/>
      <c r="Y587" s="1"/>
    </row>
    <row r="588" spans="1:25">
      <c r="A588" s="182">
        <v>891780111</v>
      </c>
      <c r="B588" s="183" t="s">
        <v>25</v>
      </c>
      <c r="C588" s="184" t="s">
        <v>847</v>
      </c>
      <c r="D588" s="183" t="s">
        <v>27</v>
      </c>
      <c r="E588" s="185" t="s">
        <v>2706</v>
      </c>
      <c r="F588" s="183" t="s">
        <v>29</v>
      </c>
      <c r="G588" s="184" t="s">
        <v>849</v>
      </c>
      <c r="H588" s="184" t="s">
        <v>31</v>
      </c>
      <c r="I588" s="225">
        <v>15000000</v>
      </c>
      <c r="J588" s="199">
        <v>0</v>
      </c>
      <c r="K588" s="199">
        <v>0</v>
      </c>
      <c r="L588" s="199">
        <v>0</v>
      </c>
      <c r="M588" s="191" t="s">
        <v>2707</v>
      </c>
      <c r="N588" s="192" t="s">
        <v>2708</v>
      </c>
      <c r="O588" t="s">
        <v>2709</v>
      </c>
      <c r="P588" s="188">
        <v>44589</v>
      </c>
      <c r="Q588" s="189">
        <v>44589</v>
      </c>
      <c r="R588" s="188">
        <v>44740</v>
      </c>
      <c r="S588" s="199">
        <f t="shared" si="26"/>
        <v>7460000</v>
      </c>
      <c r="T588" s="225">
        <v>7540000</v>
      </c>
      <c r="U588" s="184">
        <v>72220242</v>
      </c>
      <c r="V588" s="192" t="s">
        <v>915</v>
      </c>
      <c r="W588"/>
      <c r="X588"/>
      <c r="Y588" s="1"/>
    </row>
    <row r="589" spans="1:25">
      <c r="A589" s="182">
        <v>891780111</v>
      </c>
      <c r="B589" s="183" t="s">
        <v>25</v>
      </c>
      <c r="C589" s="184" t="s">
        <v>847</v>
      </c>
      <c r="D589" s="183" t="s">
        <v>27</v>
      </c>
      <c r="E589" s="185" t="s">
        <v>2710</v>
      </c>
      <c r="F589" s="183" t="s">
        <v>29</v>
      </c>
      <c r="G589" s="184" t="s">
        <v>849</v>
      </c>
      <c r="H589" s="184" t="s">
        <v>31</v>
      </c>
      <c r="I589" s="225">
        <v>7520000</v>
      </c>
      <c r="J589" s="199">
        <v>0</v>
      </c>
      <c r="K589" s="199">
        <v>0</v>
      </c>
      <c r="L589" s="199">
        <v>0</v>
      </c>
      <c r="M589" s="191" t="s">
        <v>2711</v>
      </c>
      <c r="N589" s="192" t="s">
        <v>2712</v>
      </c>
      <c r="O589" s="187" t="s">
        <v>2713</v>
      </c>
      <c r="P589" s="188">
        <v>44589</v>
      </c>
      <c r="Q589" s="189">
        <v>44589</v>
      </c>
      <c r="R589" s="188">
        <v>44709</v>
      </c>
      <c r="S589" s="199">
        <f t="shared" si="26"/>
        <v>5640000</v>
      </c>
      <c r="T589" s="225">
        <v>1880000</v>
      </c>
      <c r="U589" s="184">
        <v>72220242</v>
      </c>
      <c r="V589" s="192" t="s">
        <v>915</v>
      </c>
      <c r="W589"/>
      <c r="X589"/>
      <c r="Y589" s="1"/>
    </row>
    <row r="590" spans="1:25">
      <c r="A590" s="182">
        <v>891780111</v>
      </c>
      <c r="B590" s="183" t="s">
        <v>25</v>
      </c>
      <c r="C590" s="184" t="s">
        <v>847</v>
      </c>
      <c r="D590" s="183" t="s">
        <v>27</v>
      </c>
      <c r="E590" s="185" t="s">
        <v>2714</v>
      </c>
      <c r="F590" s="183" t="s">
        <v>29</v>
      </c>
      <c r="G590" s="184" t="s">
        <v>849</v>
      </c>
      <c r="H590" s="184" t="s">
        <v>31</v>
      </c>
      <c r="I590" s="225">
        <v>2100000</v>
      </c>
      <c r="J590" s="199">
        <v>0</v>
      </c>
      <c r="K590" s="199">
        <v>0</v>
      </c>
      <c r="L590" s="199">
        <v>0</v>
      </c>
      <c r="M590" s="191" t="s">
        <v>2715</v>
      </c>
      <c r="N590" s="192" t="s">
        <v>2716</v>
      </c>
      <c r="O590" t="s">
        <v>2717</v>
      </c>
      <c r="P590" s="188">
        <v>44589</v>
      </c>
      <c r="Q590" s="189">
        <v>44589</v>
      </c>
      <c r="R590" s="188">
        <v>44620</v>
      </c>
      <c r="S590" s="199">
        <f t="shared" si="26"/>
        <v>2100000</v>
      </c>
      <c r="T590" s="225">
        <v>0</v>
      </c>
      <c r="U590" s="184">
        <v>16078654</v>
      </c>
      <c r="V590" s="192" t="s">
        <v>2210</v>
      </c>
      <c r="W590"/>
      <c r="X590"/>
      <c r="Y590" s="1"/>
    </row>
    <row r="591" spans="1:25">
      <c r="A591" s="182">
        <v>891780111</v>
      </c>
      <c r="B591" s="183" t="s">
        <v>25</v>
      </c>
      <c r="C591" s="184" t="s">
        <v>847</v>
      </c>
      <c r="D591" s="183" t="s">
        <v>27</v>
      </c>
      <c r="E591" s="185" t="s">
        <v>2718</v>
      </c>
      <c r="F591" s="183" t="s">
        <v>29</v>
      </c>
      <c r="G591" s="184" t="s">
        <v>849</v>
      </c>
      <c r="H591" s="184" t="s">
        <v>31</v>
      </c>
      <c r="I591" s="225">
        <v>20000000</v>
      </c>
      <c r="J591" s="199">
        <v>0</v>
      </c>
      <c r="K591" s="199">
        <v>0</v>
      </c>
      <c r="L591" s="199">
        <v>0</v>
      </c>
      <c r="M591" s="191" t="s">
        <v>2719</v>
      </c>
      <c r="N591" s="192" t="s">
        <v>5613</v>
      </c>
      <c r="O591" t="s">
        <v>2720</v>
      </c>
      <c r="P591" s="188">
        <v>44589</v>
      </c>
      <c r="Q591" s="189">
        <v>44589</v>
      </c>
      <c r="R591" s="188">
        <v>44711</v>
      </c>
      <c r="S591" s="199">
        <v>5000000</v>
      </c>
      <c r="T591" s="225">
        <v>15000000</v>
      </c>
      <c r="U591" s="184">
        <v>16078654</v>
      </c>
      <c r="V591" s="192" t="s">
        <v>2210</v>
      </c>
      <c r="W591"/>
      <c r="X591"/>
      <c r="Y591" s="94"/>
    </row>
    <row r="592" spans="1:25">
      <c r="A592" s="182">
        <v>891780111</v>
      </c>
      <c r="B592" s="183" t="s">
        <v>25</v>
      </c>
      <c r="C592" s="184" t="s">
        <v>847</v>
      </c>
      <c r="D592" s="183" t="s">
        <v>27</v>
      </c>
      <c r="E592" s="185" t="s">
        <v>2721</v>
      </c>
      <c r="F592" s="183" t="s">
        <v>29</v>
      </c>
      <c r="G592" s="184" t="s">
        <v>849</v>
      </c>
      <c r="H592" s="184" t="s">
        <v>31</v>
      </c>
      <c r="I592" s="225">
        <v>12800000</v>
      </c>
      <c r="J592" s="199">
        <v>0</v>
      </c>
      <c r="K592" s="199">
        <v>0</v>
      </c>
      <c r="L592" s="199">
        <v>0</v>
      </c>
      <c r="M592" s="191" t="s">
        <v>2722</v>
      </c>
      <c r="N592" s="192" t="s">
        <v>2723</v>
      </c>
      <c r="O592" t="s">
        <v>2724</v>
      </c>
      <c r="P592" s="188">
        <v>44589</v>
      </c>
      <c r="Q592" s="189">
        <v>44589</v>
      </c>
      <c r="R592" s="188">
        <v>44711</v>
      </c>
      <c r="S592" s="199">
        <f>I592-T592</f>
        <v>3200000</v>
      </c>
      <c r="T592" s="225">
        <v>9600000</v>
      </c>
      <c r="U592" s="184">
        <v>16078654</v>
      </c>
      <c r="V592" s="192" t="s">
        <v>2210</v>
      </c>
      <c r="W592"/>
      <c r="X592"/>
      <c r="Y592" s="1"/>
    </row>
    <row r="593" spans="1:25">
      <c r="A593" s="182">
        <v>891780111</v>
      </c>
      <c r="B593" s="183" t="s">
        <v>25</v>
      </c>
      <c r="C593" s="184" t="s">
        <v>847</v>
      </c>
      <c r="D593" s="183" t="s">
        <v>27</v>
      </c>
      <c r="E593" s="185" t="s">
        <v>2725</v>
      </c>
      <c r="F593" s="183" t="s">
        <v>29</v>
      </c>
      <c r="G593" s="184" t="s">
        <v>849</v>
      </c>
      <c r="H593" s="184" t="s">
        <v>31</v>
      </c>
      <c r="I593" s="225">
        <v>9000000</v>
      </c>
      <c r="J593" s="199">
        <v>0</v>
      </c>
      <c r="K593" s="199">
        <v>0</v>
      </c>
      <c r="L593" s="199">
        <v>0</v>
      </c>
      <c r="M593" s="191" t="s">
        <v>2726</v>
      </c>
      <c r="N593" s="192" t="s">
        <v>2727</v>
      </c>
      <c r="O593" t="s">
        <v>2728</v>
      </c>
      <c r="P593" s="188">
        <v>44589</v>
      </c>
      <c r="Q593" s="189">
        <v>44589</v>
      </c>
      <c r="R593" s="188">
        <v>44742</v>
      </c>
      <c r="S593" s="199">
        <f>I593-T593</f>
        <v>5400000</v>
      </c>
      <c r="T593" s="225">
        <v>3600000</v>
      </c>
      <c r="U593" s="184">
        <v>16078654</v>
      </c>
      <c r="V593" s="192" t="s">
        <v>2210</v>
      </c>
      <c r="W593"/>
      <c r="X593"/>
      <c r="Y593" s="1"/>
    </row>
    <row r="594" spans="1:25">
      <c r="A594" s="182">
        <v>891780111</v>
      </c>
      <c r="B594" s="183" t="s">
        <v>25</v>
      </c>
      <c r="C594" s="184" t="s">
        <v>26</v>
      </c>
      <c r="D594" s="183" t="s">
        <v>27</v>
      </c>
      <c r="E594" s="185" t="s">
        <v>2729</v>
      </c>
      <c r="F594" s="183" t="s">
        <v>29</v>
      </c>
      <c r="G594" s="184" t="s">
        <v>849</v>
      </c>
      <c r="H594" s="184" t="s">
        <v>31</v>
      </c>
      <c r="I594" s="225">
        <v>6900000</v>
      </c>
      <c r="J594" s="199">
        <v>0</v>
      </c>
      <c r="K594" s="199">
        <v>0</v>
      </c>
      <c r="L594" s="199">
        <v>0</v>
      </c>
      <c r="M594" s="191" t="s">
        <v>2730</v>
      </c>
      <c r="N594" s="192" t="s">
        <v>2731</v>
      </c>
      <c r="O594" t="s">
        <v>2732</v>
      </c>
      <c r="P594" s="188">
        <v>44589</v>
      </c>
      <c r="Q594" s="189">
        <v>44593</v>
      </c>
      <c r="R594" s="188">
        <v>44681</v>
      </c>
      <c r="S594" s="199">
        <f>I594-T594</f>
        <v>5807000</v>
      </c>
      <c r="T594" s="225">
        <v>1093000</v>
      </c>
      <c r="U594" s="184">
        <v>36669284</v>
      </c>
      <c r="V594" s="184" t="s">
        <v>2454</v>
      </c>
      <c r="W594"/>
      <c r="X594"/>
      <c r="Y594" s="1"/>
    </row>
    <row r="595" spans="1:25">
      <c r="A595" s="182">
        <v>891780111</v>
      </c>
      <c r="B595" s="183" t="s">
        <v>25</v>
      </c>
      <c r="C595" s="184" t="s">
        <v>26</v>
      </c>
      <c r="D595" s="183" t="s">
        <v>27</v>
      </c>
      <c r="E595" s="185" t="s">
        <v>2733</v>
      </c>
      <c r="F595" s="183" t="s">
        <v>29</v>
      </c>
      <c r="G595" s="184" t="s">
        <v>849</v>
      </c>
      <c r="H595" s="184" t="s">
        <v>31</v>
      </c>
      <c r="I595" s="225">
        <v>10400000</v>
      </c>
      <c r="J595" s="199">
        <v>0</v>
      </c>
      <c r="K595" s="199">
        <v>0</v>
      </c>
      <c r="L595" s="199">
        <v>0</v>
      </c>
      <c r="M595" s="191" t="s">
        <v>2734</v>
      </c>
      <c r="N595" s="192" t="s">
        <v>2735</v>
      </c>
      <c r="O595" t="s">
        <v>2736</v>
      </c>
      <c r="P595" s="188">
        <v>44589</v>
      </c>
      <c r="Q595" s="189">
        <v>44593</v>
      </c>
      <c r="R595" s="188">
        <v>44711</v>
      </c>
      <c r="S595" s="199">
        <f>I595-T595</f>
        <v>7800000</v>
      </c>
      <c r="T595" s="225">
        <v>2600000</v>
      </c>
      <c r="U595" s="192">
        <v>36723796</v>
      </c>
      <c r="V595" s="192" t="s">
        <v>2417</v>
      </c>
      <c r="W595"/>
      <c r="X595"/>
      <c r="Y595" s="1"/>
    </row>
    <row r="596" spans="1:25">
      <c r="A596" s="182">
        <v>891780111</v>
      </c>
      <c r="B596" s="183" t="s">
        <v>25</v>
      </c>
      <c r="C596" s="184" t="s">
        <v>26</v>
      </c>
      <c r="D596" s="183" t="s">
        <v>27</v>
      </c>
      <c r="E596" s="185" t="s">
        <v>2737</v>
      </c>
      <c r="F596" s="183" t="s">
        <v>29</v>
      </c>
      <c r="G596" s="184" t="s">
        <v>849</v>
      </c>
      <c r="H596" s="184" t="s">
        <v>31</v>
      </c>
      <c r="I596" s="225">
        <v>10000000</v>
      </c>
      <c r="J596" s="199">
        <v>0</v>
      </c>
      <c r="K596" s="199">
        <v>0</v>
      </c>
      <c r="L596" s="199">
        <v>0</v>
      </c>
      <c r="M596" s="191" t="s">
        <v>2738</v>
      </c>
      <c r="N596" s="192" t="s">
        <v>2739</v>
      </c>
      <c r="O596" t="s">
        <v>2740</v>
      </c>
      <c r="P596" s="188">
        <v>44589</v>
      </c>
      <c r="Q596" s="189">
        <v>44589</v>
      </c>
      <c r="R596" s="188">
        <v>44711</v>
      </c>
      <c r="S596" s="199">
        <f>I596-T596</f>
        <v>8000000</v>
      </c>
      <c r="T596" s="225">
        <v>2000000</v>
      </c>
      <c r="U596" s="184">
        <v>36669284</v>
      </c>
      <c r="V596" s="184" t="s">
        <v>2454</v>
      </c>
      <c r="W596"/>
      <c r="X596"/>
      <c r="Y596" s="1"/>
    </row>
    <row r="597" spans="1:25">
      <c r="A597" s="182">
        <v>891780111</v>
      </c>
      <c r="B597" s="183" t="s">
        <v>25</v>
      </c>
      <c r="C597" s="184" t="s">
        <v>847</v>
      </c>
      <c r="D597" s="183" t="s">
        <v>27</v>
      </c>
      <c r="E597" s="185" t="s">
        <v>2741</v>
      </c>
      <c r="F597" s="183" t="s">
        <v>29</v>
      </c>
      <c r="G597" s="184" t="s">
        <v>849</v>
      </c>
      <c r="H597" s="184" t="s">
        <v>31</v>
      </c>
      <c r="I597" s="225">
        <v>5000000</v>
      </c>
      <c r="J597" s="199">
        <v>0</v>
      </c>
      <c r="K597" s="199">
        <v>0</v>
      </c>
      <c r="L597" s="199">
        <v>0</v>
      </c>
      <c r="M597" s="191" t="s">
        <v>2742</v>
      </c>
      <c r="N597" s="192" t="s">
        <v>2743</v>
      </c>
      <c r="O597" t="s">
        <v>5614</v>
      </c>
      <c r="P597" s="188">
        <v>44589</v>
      </c>
      <c r="Q597" s="189">
        <v>44593</v>
      </c>
      <c r="R597" s="188">
        <v>44651</v>
      </c>
      <c r="S597" s="199">
        <v>2500000</v>
      </c>
      <c r="T597" s="225">
        <v>2500000</v>
      </c>
      <c r="U597" s="184">
        <v>16078654</v>
      </c>
      <c r="V597" s="192" t="s">
        <v>2210</v>
      </c>
      <c r="W597"/>
      <c r="X597"/>
      <c r="Y597" s="1"/>
    </row>
    <row r="598" spans="1:25">
      <c r="A598" s="182">
        <v>891780111</v>
      </c>
      <c r="B598" s="183" t="s">
        <v>25</v>
      </c>
      <c r="C598" s="184" t="s">
        <v>847</v>
      </c>
      <c r="D598" s="183" t="s">
        <v>27</v>
      </c>
      <c r="E598" s="185" t="s">
        <v>2744</v>
      </c>
      <c r="F598" s="183" t="s">
        <v>29</v>
      </c>
      <c r="G598" s="184" t="s">
        <v>849</v>
      </c>
      <c r="H598" s="184" t="s">
        <v>31</v>
      </c>
      <c r="I598" s="225">
        <v>2000000</v>
      </c>
      <c r="J598" s="199">
        <v>0</v>
      </c>
      <c r="K598" s="199">
        <v>0</v>
      </c>
      <c r="L598" s="199">
        <v>0</v>
      </c>
      <c r="M598" s="191" t="s">
        <v>2745</v>
      </c>
      <c r="N598" s="192" t="s">
        <v>2746</v>
      </c>
      <c r="O598" t="s">
        <v>2747</v>
      </c>
      <c r="P598" s="188">
        <v>44589</v>
      </c>
      <c r="Q598" s="189">
        <v>44589</v>
      </c>
      <c r="R598" s="188">
        <v>44620</v>
      </c>
      <c r="S598" s="199">
        <v>2000000</v>
      </c>
      <c r="T598" s="225">
        <v>0</v>
      </c>
      <c r="U598" s="184">
        <v>16078654</v>
      </c>
      <c r="V598" s="192" t="s">
        <v>2210</v>
      </c>
      <c r="W598"/>
      <c r="X598"/>
      <c r="Y598" s="1"/>
    </row>
    <row r="599" spans="1:25">
      <c r="A599" s="182">
        <v>891780111</v>
      </c>
      <c r="B599" s="183" t="s">
        <v>25</v>
      </c>
      <c r="C599" s="184" t="s">
        <v>26</v>
      </c>
      <c r="D599" s="183" t="s">
        <v>27</v>
      </c>
      <c r="E599" s="185" t="s">
        <v>2748</v>
      </c>
      <c r="F599" s="183" t="s">
        <v>29</v>
      </c>
      <c r="G599" s="184" t="s">
        <v>849</v>
      </c>
      <c r="H599" s="184" t="s">
        <v>31</v>
      </c>
      <c r="I599" s="225">
        <v>8140000</v>
      </c>
      <c r="J599" s="199">
        <v>0</v>
      </c>
      <c r="K599" s="199">
        <v>0</v>
      </c>
      <c r="L599" s="199">
        <v>0</v>
      </c>
      <c r="M599" s="191" t="s">
        <v>5593</v>
      </c>
      <c r="N599" s="192" t="s">
        <v>2588</v>
      </c>
      <c r="O599" t="s">
        <v>2749</v>
      </c>
      <c r="P599" s="188">
        <v>44589</v>
      </c>
      <c r="Q599" s="189"/>
      <c r="R599" s="188"/>
      <c r="S599" s="199">
        <v>0</v>
      </c>
      <c r="T599" s="225">
        <v>8140000</v>
      </c>
      <c r="U599" s="184">
        <v>57428039</v>
      </c>
      <c r="V599" s="184" t="s">
        <v>2412</v>
      </c>
      <c r="W599"/>
      <c r="X599"/>
      <c r="Y599" s="1"/>
    </row>
    <row r="600" spans="1:25">
      <c r="A600" s="182">
        <v>891780111</v>
      </c>
      <c r="B600" s="183" t="s">
        <v>25</v>
      </c>
      <c r="C600" s="184" t="s">
        <v>26</v>
      </c>
      <c r="D600" s="183" t="s">
        <v>27</v>
      </c>
      <c r="E600" s="185" t="s">
        <v>2750</v>
      </c>
      <c r="F600" s="183" t="s">
        <v>29</v>
      </c>
      <c r="G600" s="184" t="s">
        <v>849</v>
      </c>
      <c r="H600" s="184" t="s">
        <v>31</v>
      </c>
      <c r="I600" s="225">
        <v>6105000</v>
      </c>
      <c r="J600" s="199">
        <v>0</v>
      </c>
      <c r="K600" s="199">
        <v>0</v>
      </c>
      <c r="L600" s="199">
        <v>0</v>
      </c>
      <c r="M600" s="191">
        <v>7597867</v>
      </c>
      <c r="N600" s="192" t="s">
        <v>2303</v>
      </c>
      <c r="O600" t="s">
        <v>2751</v>
      </c>
      <c r="P600" s="188">
        <v>44589</v>
      </c>
      <c r="Q600" s="189"/>
      <c r="R600" s="188"/>
      <c r="S600" s="199">
        <v>0</v>
      </c>
      <c r="T600" s="225">
        <v>6105000</v>
      </c>
      <c r="U600" s="184">
        <v>57428039</v>
      </c>
      <c r="V600" s="184" t="s">
        <v>2412</v>
      </c>
      <c r="W600"/>
      <c r="X600"/>
      <c r="Y600" s="1"/>
    </row>
    <row r="601" spans="1:25">
      <c r="A601" s="182">
        <v>891780111</v>
      </c>
      <c r="B601" s="183" t="s">
        <v>25</v>
      </c>
      <c r="C601" s="184" t="s">
        <v>26</v>
      </c>
      <c r="D601" s="183" t="s">
        <v>27</v>
      </c>
      <c r="E601" s="185" t="s">
        <v>2752</v>
      </c>
      <c r="F601" s="183" t="s">
        <v>29</v>
      </c>
      <c r="G601" s="184" t="s">
        <v>849</v>
      </c>
      <c r="H601" s="184" t="s">
        <v>31</v>
      </c>
      <c r="I601" s="225">
        <v>6105000</v>
      </c>
      <c r="J601" s="199">
        <v>0</v>
      </c>
      <c r="K601" s="199">
        <v>0</v>
      </c>
      <c r="L601" s="199">
        <v>0</v>
      </c>
      <c r="M601" s="191">
        <v>7601102</v>
      </c>
      <c r="N601" s="192" t="s">
        <v>2753</v>
      </c>
      <c r="O601" t="s">
        <v>2754</v>
      </c>
      <c r="P601" s="188">
        <v>44589</v>
      </c>
      <c r="Q601" s="189"/>
      <c r="R601" s="188"/>
      <c r="S601" s="199">
        <v>0</v>
      </c>
      <c r="T601" s="225">
        <v>6105000</v>
      </c>
      <c r="U601" s="184">
        <v>57428039</v>
      </c>
      <c r="V601" s="184" t="s">
        <v>2412</v>
      </c>
      <c r="W601"/>
      <c r="X601"/>
      <c r="Y601" s="1"/>
    </row>
    <row r="602" spans="1:25">
      <c r="A602" s="182">
        <v>891780111</v>
      </c>
      <c r="B602" s="183" t="s">
        <v>25</v>
      </c>
      <c r="C602" s="184" t="s">
        <v>26</v>
      </c>
      <c r="D602" s="183" t="s">
        <v>27</v>
      </c>
      <c r="E602" s="185" t="s">
        <v>2755</v>
      </c>
      <c r="F602" s="183" t="s">
        <v>29</v>
      </c>
      <c r="G602" s="184" t="s">
        <v>849</v>
      </c>
      <c r="H602" s="184" t="s">
        <v>31</v>
      </c>
      <c r="I602" s="225">
        <v>6105000</v>
      </c>
      <c r="J602" s="199">
        <v>0</v>
      </c>
      <c r="K602" s="199">
        <v>0</v>
      </c>
      <c r="L602" s="199">
        <v>0</v>
      </c>
      <c r="M602" s="191">
        <v>9237711</v>
      </c>
      <c r="N602" s="192" t="s">
        <v>2756</v>
      </c>
      <c r="O602" t="s">
        <v>2757</v>
      </c>
      <c r="P602" s="188">
        <v>44589</v>
      </c>
      <c r="Q602" s="189"/>
      <c r="R602" s="188"/>
      <c r="S602" s="199">
        <v>0</v>
      </c>
      <c r="T602" s="225">
        <v>6105000</v>
      </c>
      <c r="U602" s="184">
        <v>57428039</v>
      </c>
      <c r="V602" s="184" t="s">
        <v>2412</v>
      </c>
      <c r="W602"/>
      <c r="X602"/>
      <c r="Y602" s="1"/>
    </row>
    <row r="603" spans="1:25">
      <c r="A603" s="182">
        <v>891780111</v>
      </c>
      <c r="B603" s="183" t="s">
        <v>25</v>
      </c>
      <c r="C603" s="184" t="s">
        <v>26</v>
      </c>
      <c r="D603" s="183" t="s">
        <v>27</v>
      </c>
      <c r="E603" s="185" t="s">
        <v>2758</v>
      </c>
      <c r="F603" s="183" t="s">
        <v>29</v>
      </c>
      <c r="G603" s="184" t="s">
        <v>849</v>
      </c>
      <c r="H603" s="184" t="s">
        <v>31</v>
      </c>
      <c r="I603" s="225">
        <v>4070000</v>
      </c>
      <c r="J603" s="199">
        <v>0</v>
      </c>
      <c r="K603" s="199">
        <v>0</v>
      </c>
      <c r="L603" s="199">
        <v>0</v>
      </c>
      <c r="M603" s="191">
        <v>12546165</v>
      </c>
      <c r="N603" s="192" t="s">
        <v>2759</v>
      </c>
      <c r="O603" t="s">
        <v>2760</v>
      </c>
      <c r="P603" s="188">
        <v>44589</v>
      </c>
      <c r="Q603" s="189"/>
      <c r="R603" s="188"/>
      <c r="S603" s="199">
        <v>0</v>
      </c>
      <c r="T603" s="225">
        <v>4070000</v>
      </c>
      <c r="U603" s="184">
        <v>57428039</v>
      </c>
      <c r="V603" s="184" t="s">
        <v>2412</v>
      </c>
      <c r="W603"/>
      <c r="X603"/>
      <c r="Y603" s="1"/>
    </row>
    <row r="604" spans="1:25">
      <c r="A604" s="182">
        <v>891780111</v>
      </c>
      <c r="B604" s="183" t="s">
        <v>25</v>
      </c>
      <c r="C604" s="184" t="s">
        <v>26</v>
      </c>
      <c r="D604" s="183" t="s">
        <v>27</v>
      </c>
      <c r="E604" s="185" t="s">
        <v>2761</v>
      </c>
      <c r="F604" s="183" t="s">
        <v>29</v>
      </c>
      <c r="G604" s="184" t="s">
        <v>849</v>
      </c>
      <c r="H604" s="184" t="s">
        <v>31</v>
      </c>
      <c r="I604" s="225">
        <v>8140000</v>
      </c>
      <c r="J604" s="199">
        <v>0</v>
      </c>
      <c r="K604" s="199">
        <v>0</v>
      </c>
      <c r="L604" s="199">
        <v>0</v>
      </c>
      <c r="M604" s="191">
        <v>12556078</v>
      </c>
      <c r="N604" s="192" t="s">
        <v>2762</v>
      </c>
      <c r="O604" t="s">
        <v>2763</v>
      </c>
      <c r="P604" s="188">
        <v>44589</v>
      </c>
      <c r="Q604" s="189">
        <v>44623</v>
      </c>
      <c r="R604" s="188">
        <v>44822</v>
      </c>
      <c r="S604" s="199">
        <v>0</v>
      </c>
      <c r="T604" s="225">
        <v>8140000</v>
      </c>
      <c r="U604" s="184">
        <v>57428039</v>
      </c>
      <c r="V604" s="184" t="s">
        <v>2412</v>
      </c>
      <c r="W604"/>
      <c r="X604"/>
      <c r="Y604" s="1"/>
    </row>
    <row r="605" spans="1:25">
      <c r="A605" s="182">
        <v>891780111</v>
      </c>
      <c r="B605" s="183" t="s">
        <v>25</v>
      </c>
      <c r="C605" s="184" t="s">
        <v>26</v>
      </c>
      <c r="D605" s="183" t="s">
        <v>27</v>
      </c>
      <c r="E605" s="185" t="s">
        <v>2764</v>
      </c>
      <c r="F605" s="183" t="s">
        <v>29</v>
      </c>
      <c r="G605" s="184" t="s">
        <v>849</v>
      </c>
      <c r="H605" s="184" t="s">
        <v>31</v>
      </c>
      <c r="I605" s="225">
        <v>6105000</v>
      </c>
      <c r="J605" s="199">
        <v>0</v>
      </c>
      <c r="K605" s="199">
        <v>0</v>
      </c>
      <c r="L605" s="199">
        <v>0</v>
      </c>
      <c r="M605" s="191">
        <v>12563017</v>
      </c>
      <c r="N605" s="192" t="s">
        <v>2765</v>
      </c>
      <c r="O605" t="s">
        <v>2766</v>
      </c>
      <c r="P605" s="188">
        <v>44589</v>
      </c>
      <c r="Q605" s="189">
        <v>44642</v>
      </c>
      <c r="R605" s="188">
        <v>44841</v>
      </c>
      <c r="S605" s="199">
        <v>0</v>
      </c>
      <c r="T605" s="225">
        <v>6105000</v>
      </c>
      <c r="U605" s="184">
        <v>57428039</v>
      </c>
      <c r="V605" s="184" t="s">
        <v>2412</v>
      </c>
      <c r="W605"/>
      <c r="X605"/>
      <c r="Y605" s="1"/>
    </row>
    <row r="606" spans="1:25">
      <c r="A606" s="182">
        <v>891780111</v>
      </c>
      <c r="B606" s="183" t="s">
        <v>25</v>
      </c>
      <c r="C606" s="184" t="s">
        <v>26</v>
      </c>
      <c r="D606" s="183" t="s">
        <v>27</v>
      </c>
      <c r="E606" s="185" t="s">
        <v>2767</v>
      </c>
      <c r="F606" s="183" t="s">
        <v>29</v>
      </c>
      <c r="G606" s="184" t="s">
        <v>849</v>
      </c>
      <c r="H606" s="184" t="s">
        <v>31</v>
      </c>
      <c r="I606" s="225">
        <v>6105000</v>
      </c>
      <c r="J606" s="199">
        <v>0</v>
      </c>
      <c r="K606" s="199">
        <v>0</v>
      </c>
      <c r="L606" s="199">
        <v>0</v>
      </c>
      <c r="M606" s="191">
        <v>19769302</v>
      </c>
      <c r="N606" s="192" t="s">
        <v>2768</v>
      </c>
      <c r="O606" t="s">
        <v>2769</v>
      </c>
      <c r="P606" s="188">
        <v>44589</v>
      </c>
      <c r="Q606" s="189">
        <v>44634</v>
      </c>
      <c r="R606" s="188">
        <v>44833</v>
      </c>
      <c r="S606" s="199">
        <v>0</v>
      </c>
      <c r="T606" s="225">
        <v>6105000</v>
      </c>
      <c r="U606" s="184">
        <v>57428039</v>
      </c>
      <c r="V606" s="184" t="s">
        <v>2412</v>
      </c>
      <c r="W606"/>
      <c r="X606"/>
      <c r="Y606" s="1"/>
    </row>
    <row r="607" spans="1:25">
      <c r="A607" s="182">
        <v>891780111</v>
      </c>
      <c r="B607" s="183" t="s">
        <v>25</v>
      </c>
      <c r="C607" s="184" t="s">
        <v>26</v>
      </c>
      <c r="D607" s="183" t="s">
        <v>27</v>
      </c>
      <c r="E607" s="185" t="s">
        <v>2770</v>
      </c>
      <c r="F607" s="183" t="s">
        <v>29</v>
      </c>
      <c r="G607" s="184" t="s">
        <v>849</v>
      </c>
      <c r="H607" s="184" t="s">
        <v>31</v>
      </c>
      <c r="I607" s="225">
        <v>4070000</v>
      </c>
      <c r="J607" s="199">
        <v>0</v>
      </c>
      <c r="K607" s="199">
        <v>0</v>
      </c>
      <c r="L607" s="199">
        <v>0</v>
      </c>
      <c r="M607" s="191">
        <v>36718407</v>
      </c>
      <c r="N607" s="192" t="s">
        <v>2771</v>
      </c>
      <c r="O607" t="s">
        <v>2772</v>
      </c>
      <c r="P607" s="188">
        <v>44589</v>
      </c>
      <c r="Q607" s="189"/>
      <c r="R607" s="188"/>
      <c r="S607" s="199">
        <v>0</v>
      </c>
      <c r="T607" s="225">
        <v>4070000</v>
      </c>
      <c r="U607" s="184">
        <v>57428039</v>
      </c>
      <c r="V607" s="184" t="s">
        <v>2412</v>
      </c>
      <c r="W607"/>
      <c r="X607"/>
      <c r="Y607" s="1"/>
    </row>
    <row r="608" spans="1:25">
      <c r="A608" s="182">
        <v>891780111</v>
      </c>
      <c r="B608" s="183" t="s">
        <v>25</v>
      </c>
      <c r="C608" s="184" t="s">
        <v>26</v>
      </c>
      <c r="D608" s="183" t="s">
        <v>27</v>
      </c>
      <c r="E608" s="185" t="s">
        <v>2773</v>
      </c>
      <c r="F608" s="183" t="s">
        <v>29</v>
      </c>
      <c r="G608" s="184" t="s">
        <v>849</v>
      </c>
      <c r="H608" s="184" t="s">
        <v>31</v>
      </c>
      <c r="I608" s="225">
        <v>6105000</v>
      </c>
      <c r="J608" s="199">
        <v>0</v>
      </c>
      <c r="K608" s="199">
        <v>0</v>
      </c>
      <c r="L608" s="199">
        <v>0</v>
      </c>
      <c r="M608" s="191">
        <v>36722117</v>
      </c>
      <c r="N608" s="192" t="s">
        <v>2774</v>
      </c>
      <c r="O608" t="s">
        <v>2775</v>
      </c>
      <c r="P608" s="188">
        <v>44589</v>
      </c>
      <c r="Q608" s="189"/>
      <c r="R608" s="188"/>
      <c r="S608" s="199">
        <v>0</v>
      </c>
      <c r="T608" s="225">
        <v>6105000</v>
      </c>
      <c r="U608" s="184">
        <v>57428039</v>
      </c>
      <c r="V608" s="184" t="s">
        <v>2412</v>
      </c>
      <c r="W608"/>
      <c r="X608"/>
      <c r="Y608" s="1"/>
    </row>
    <row r="609" spans="1:25">
      <c r="A609" s="182">
        <v>891780111</v>
      </c>
      <c r="B609" s="183" t="s">
        <v>25</v>
      </c>
      <c r="C609" s="184" t="s">
        <v>26</v>
      </c>
      <c r="D609" s="183" t="s">
        <v>27</v>
      </c>
      <c r="E609" s="185" t="s">
        <v>2776</v>
      </c>
      <c r="F609" s="183" t="s">
        <v>29</v>
      </c>
      <c r="G609" s="184" t="s">
        <v>849</v>
      </c>
      <c r="H609" s="184" t="s">
        <v>31</v>
      </c>
      <c r="I609" s="225">
        <v>4070000</v>
      </c>
      <c r="J609" s="199">
        <v>0</v>
      </c>
      <c r="K609" s="199">
        <v>0</v>
      </c>
      <c r="L609" s="199">
        <v>0</v>
      </c>
      <c r="M609" s="191">
        <v>39690641</v>
      </c>
      <c r="N609" s="192" t="s">
        <v>2777</v>
      </c>
      <c r="O609" t="s">
        <v>2778</v>
      </c>
      <c r="P609" s="188">
        <v>44589</v>
      </c>
      <c r="Q609" s="189"/>
      <c r="R609" s="188"/>
      <c r="S609" s="199">
        <v>0</v>
      </c>
      <c r="T609" s="225">
        <v>4070000</v>
      </c>
      <c r="U609" s="184">
        <v>57428039</v>
      </c>
      <c r="V609" s="184" t="s">
        <v>2412</v>
      </c>
      <c r="W609"/>
      <c r="X609"/>
      <c r="Y609" s="1"/>
    </row>
    <row r="610" spans="1:25">
      <c r="A610" s="182">
        <v>891780111</v>
      </c>
      <c r="B610" s="183" t="s">
        <v>25</v>
      </c>
      <c r="C610" s="184" t="s">
        <v>26</v>
      </c>
      <c r="D610" s="183" t="s">
        <v>27</v>
      </c>
      <c r="E610" s="185" t="s">
        <v>2779</v>
      </c>
      <c r="F610" s="183" t="s">
        <v>29</v>
      </c>
      <c r="G610" s="184" t="s">
        <v>849</v>
      </c>
      <c r="H610" s="184" t="s">
        <v>31</v>
      </c>
      <c r="I610" s="225">
        <v>6105000</v>
      </c>
      <c r="J610" s="199">
        <v>0</v>
      </c>
      <c r="K610" s="199">
        <v>0</v>
      </c>
      <c r="L610" s="199">
        <v>0</v>
      </c>
      <c r="M610" s="191">
        <v>45487112</v>
      </c>
      <c r="N610" s="192" t="s">
        <v>2780</v>
      </c>
      <c r="O610" t="s">
        <v>2781</v>
      </c>
      <c r="P610" s="188">
        <v>44589</v>
      </c>
      <c r="Q610" s="189"/>
      <c r="R610" s="188"/>
      <c r="S610" s="199">
        <v>0</v>
      </c>
      <c r="T610" s="225">
        <v>6105000</v>
      </c>
      <c r="U610" s="184">
        <v>57428039</v>
      </c>
      <c r="V610" s="184" t="s">
        <v>2412</v>
      </c>
      <c r="W610"/>
      <c r="X610"/>
      <c r="Y610" s="1"/>
    </row>
    <row r="611" spans="1:25">
      <c r="A611" s="182">
        <v>891780111</v>
      </c>
      <c r="B611" s="183" t="s">
        <v>25</v>
      </c>
      <c r="C611" s="184" t="s">
        <v>26</v>
      </c>
      <c r="D611" s="183" t="s">
        <v>27</v>
      </c>
      <c r="E611" s="185" t="s">
        <v>2782</v>
      </c>
      <c r="F611" s="183" t="s">
        <v>29</v>
      </c>
      <c r="G611" s="184" t="s">
        <v>849</v>
      </c>
      <c r="H611" s="184" t="s">
        <v>31</v>
      </c>
      <c r="I611" s="225">
        <v>8140000</v>
      </c>
      <c r="J611" s="199">
        <v>0</v>
      </c>
      <c r="K611" s="199">
        <v>0</v>
      </c>
      <c r="L611" s="199">
        <v>0</v>
      </c>
      <c r="M611" s="191">
        <v>45491591</v>
      </c>
      <c r="N611" s="192" t="s">
        <v>2783</v>
      </c>
      <c r="O611" t="s">
        <v>2784</v>
      </c>
      <c r="P611" s="188">
        <v>44589</v>
      </c>
      <c r="Q611" s="189"/>
      <c r="R611" s="188"/>
      <c r="S611" s="199">
        <v>0</v>
      </c>
      <c r="T611" s="225">
        <v>8140000</v>
      </c>
      <c r="U611" s="184">
        <v>57428039</v>
      </c>
      <c r="V611" s="184" t="s">
        <v>2412</v>
      </c>
      <c r="W611"/>
      <c r="X611"/>
      <c r="Y611" s="1"/>
    </row>
    <row r="612" spans="1:25">
      <c r="A612" s="182">
        <v>891780111</v>
      </c>
      <c r="B612" s="183" t="s">
        <v>25</v>
      </c>
      <c r="C612" s="184" t="s">
        <v>26</v>
      </c>
      <c r="D612" s="183" t="s">
        <v>27</v>
      </c>
      <c r="E612" s="185" t="s">
        <v>2785</v>
      </c>
      <c r="F612" s="183" t="s">
        <v>29</v>
      </c>
      <c r="G612" s="184" t="s">
        <v>849</v>
      </c>
      <c r="H612" s="184" t="s">
        <v>31</v>
      </c>
      <c r="I612" s="225">
        <v>6105000</v>
      </c>
      <c r="J612" s="199">
        <v>0</v>
      </c>
      <c r="K612" s="199">
        <v>0</v>
      </c>
      <c r="L612" s="199">
        <v>0</v>
      </c>
      <c r="M612">
        <v>57439289</v>
      </c>
      <c r="N612" t="s">
        <v>2786</v>
      </c>
      <c r="O612" t="s">
        <v>2787</v>
      </c>
      <c r="P612" s="188">
        <v>44589</v>
      </c>
      <c r="Q612" s="189"/>
      <c r="R612" s="188"/>
      <c r="S612" s="199">
        <v>0</v>
      </c>
      <c r="T612" s="225">
        <v>6105000</v>
      </c>
      <c r="U612" s="184">
        <v>57428039</v>
      </c>
      <c r="V612" s="184" t="s">
        <v>2412</v>
      </c>
      <c r="W612"/>
      <c r="X612"/>
      <c r="Y612" s="1"/>
    </row>
    <row r="613" spans="1:25">
      <c r="A613" s="182">
        <v>891780111</v>
      </c>
      <c r="B613" s="183" t="s">
        <v>25</v>
      </c>
      <c r="C613" s="184" t="s">
        <v>26</v>
      </c>
      <c r="D613" s="183" t="s">
        <v>27</v>
      </c>
      <c r="E613" s="185" t="s">
        <v>2788</v>
      </c>
      <c r="F613" s="183" t="s">
        <v>29</v>
      </c>
      <c r="G613" s="184" t="s">
        <v>849</v>
      </c>
      <c r="H613" s="184" t="s">
        <v>31</v>
      </c>
      <c r="I613" s="225">
        <v>4070000</v>
      </c>
      <c r="J613" s="199">
        <v>0</v>
      </c>
      <c r="K613" s="199">
        <v>0</v>
      </c>
      <c r="L613" s="199">
        <v>0</v>
      </c>
      <c r="M613" s="191">
        <v>57462714</v>
      </c>
      <c r="N613" s="192" t="s">
        <v>2789</v>
      </c>
      <c r="O613" t="s">
        <v>2790</v>
      </c>
      <c r="P613" s="188">
        <v>44589</v>
      </c>
      <c r="Q613" s="189"/>
      <c r="R613" s="188"/>
      <c r="S613" s="199">
        <v>0</v>
      </c>
      <c r="T613" s="225">
        <v>4070000</v>
      </c>
      <c r="U613" s="184">
        <v>57428039</v>
      </c>
      <c r="V613" s="184" t="s">
        <v>2412</v>
      </c>
      <c r="W613"/>
      <c r="X613"/>
      <c r="Y613" s="1"/>
    </row>
    <row r="614" spans="1:25">
      <c r="A614" s="182">
        <v>891780111</v>
      </c>
      <c r="B614" s="183" t="s">
        <v>25</v>
      </c>
      <c r="C614" s="184" t="s">
        <v>26</v>
      </c>
      <c r="D614" s="183" t="s">
        <v>27</v>
      </c>
      <c r="E614" s="185" t="s">
        <v>2791</v>
      </c>
      <c r="F614" s="183" t="s">
        <v>29</v>
      </c>
      <c r="G614" s="184" t="s">
        <v>849</v>
      </c>
      <c r="H614" s="184" t="s">
        <v>31</v>
      </c>
      <c r="I614" s="225">
        <v>6105000</v>
      </c>
      <c r="J614" s="199">
        <v>0</v>
      </c>
      <c r="K614" s="199">
        <v>0</v>
      </c>
      <c r="L614" s="199">
        <v>0</v>
      </c>
      <c r="M614" s="191">
        <v>85151266</v>
      </c>
      <c r="N614" t="s">
        <v>2792</v>
      </c>
      <c r="O614" t="s">
        <v>2793</v>
      </c>
      <c r="P614" s="188">
        <v>44589</v>
      </c>
      <c r="Q614" s="189"/>
      <c r="R614" s="188"/>
      <c r="S614" s="199">
        <v>0</v>
      </c>
      <c r="T614" s="225">
        <v>6105000</v>
      </c>
      <c r="U614" s="184">
        <v>57428039</v>
      </c>
      <c r="V614" s="184" t="s">
        <v>2412</v>
      </c>
      <c r="W614"/>
      <c r="X614"/>
      <c r="Y614" s="1"/>
    </row>
    <row r="615" spans="1:25">
      <c r="A615" s="182">
        <v>891780111</v>
      </c>
      <c r="B615" s="183" t="s">
        <v>25</v>
      </c>
      <c r="C615" s="184" t="s">
        <v>26</v>
      </c>
      <c r="D615" s="183" t="s">
        <v>27</v>
      </c>
      <c r="E615" s="185" t="s">
        <v>2794</v>
      </c>
      <c r="F615" s="183" t="s">
        <v>29</v>
      </c>
      <c r="G615" s="184" t="s">
        <v>849</v>
      </c>
      <c r="H615" s="184" t="s">
        <v>31</v>
      </c>
      <c r="I615" s="225">
        <v>4070000</v>
      </c>
      <c r="J615" s="199">
        <v>0</v>
      </c>
      <c r="K615" s="199">
        <v>0</v>
      </c>
      <c r="L615" s="199">
        <v>0</v>
      </c>
      <c r="M615" s="191" t="s">
        <v>2795</v>
      </c>
      <c r="N615" s="192" t="s">
        <v>2796</v>
      </c>
      <c r="O615" t="s">
        <v>2797</v>
      </c>
      <c r="P615" s="188">
        <v>44589</v>
      </c>
      <c r="Q615" s="189"/>
      <c r="R615" s="188"/>
      <c r="S615" s="199">
        <v>0</v>
      </c>
      <c r="T615" s="225">
        <v>4070000</v>
      </c>
      <c r="U615" s="184">
        <v>57428039</v>
      </c>
      <c r="V615" s="184" t="s">
        <v>2412</v>
      </c>
      <c r="W615"/>
      <c r="X615"/>
      <c r="Y615" s="1"/>
    </row>
    <row r="616" spans="1:25">
      <c r="A616" s="182">
        <v>891780111</v>
      </c>
      <c r="B616" s="183" t="s">
        <v>25</v>
      </c>
      <c r="C616" s="184" t="s">
        <v>26</v>
      </c>
      <c r="D616" s="183" t="s">
        <v>27</v>
      </c>
      <c r="E616" s="185" t="s">
        <v>2798</v>
      </c>
      <c r="F616" s="183" t="s">
        <v>29</v>
      </c>
      <c r="G616" s="184" t="s">
        <v>849</v>
      </c>
      <c r="H616" s="184" t="s">
        <v>31</v>
      </c>
      <c r="I616" s="225">
        <v>6105000</v>
      </c>
      <c r="J616" s="199">
        <v>0</v>
      </c>
      <c r="K616" s="199">
        <v>0</v>
      </c>
      <c r="L616" s="199">
        <v>0</v>
      </c>
      <c r="M616" s="191">
        <v>85153842</v>
      </c>
      <c r="N616" s="192" t="s">
        <v>2799</v>
      </c>
      <c r="O616" t="s">
        <v>2800</v>
      </c>
      <c r="P616" s="188">
        <v>44589</v>
      </c>
      <c r="Q616" s="189">
        <v>44648</v>
      </c>
      <c r="R616" s="188">
        <v>44847</v>
      </c>
      <c r="S616" s="199">
        <f>I616-T616</f>
        <v>0</v>
      </c>
      <c r="T616" s="225">
        <v>6105000</v>
      </c>
      <c r="U616" s="184">
        <v>57428039</v>
      </c>
      <c r="V616" s="184" t="s">
        <v>2412</v>
      </c>
      <c r="W616"/>
      <c r="X616"/>
      <c r="Y616" s="1"/>
    </row>
    <row r="617" spans="1:25">
      <c r="A617" s="182">
        <v>891780111</v>
      </c>
      <c r="B617" s="183" t="s">
        <v>25</v>
      </c>
      <c r="C617" s="184" t="s">
        <v>26</v>
      </c>
      <c r="D617" s="183" t="s">
        <v>27</v>
      </c>
      <c r="E617" s="185" t="s">
        <v>2801</v>
      </c>
      <c r="F617" s="183" t="s">
        <v>29</v>
      </c>
      <c r="G617" s="184" t="s">
        <v>849</v>
      </c>
      <c r="H617" s="184" t="s">
        <v>31</v>
      </c>
      <c r="I617" s="225">
        <v>4070000</v>
      </c>
      <c r="J617" s="199">
        <v>0</v>
      </c>
      <c r="K617" s="199">
        <v>0</v>
      </c>
      <c r="L617" s="199">
        <v>0</v>
      </c>
      <c r="M617" s="191">
        <v>85370468</v>
      </c>
      <c r="N617" s="192" t="s">
        <v>2802</v>
      </c>
      <c r="O617" t="s">
        <v>2803</v>
      </c>
      <c r="P617" s="188">
        <v>44589</v>
      </c>
      <c r="Q617" s="189">
        <v>44636</v>
      </c>
      <c r="R617" s="188">
        <v>44834</v>
      </c>
      <c r="S617" s="199">
        <v>0</v>
      </c>
      <c r="T617" s="225">
        <v>4070000</v>
      </c>
      <c r="U617" s="184">
        <v>57428039</v>
      </c>
      <c r="V617" s="184" t="s">
        <v>2412</v>
      </c>
      <c r="W617"/>
      <c r="X617"/>
      <c r="Y617" s="1"/>
    </row>
    <row r="618" spans="1:25">
      <c r="A618" s="182">
        <v>891780111</v>
      </c>
      <c r="B618" s="183" t="s">
        <v>25</v>
      </c>
      <c r="C618" s="184" t="s">
        <v>26</v>
      </c>
      <c r="D618" s="183" t="s">
        <v>27</v>
      </c>
      <c r="E618" s="185" t="s">
        <v>2804</v>
      </c>
      <c r="F618" s="183" t="s">
        <v>29</v>
      </c>
      <c r="G618" s="184" t="s">
        <v>849</v>
      </c>
      <c r="H618" s="184" t="s">
        <v>31</v>
      </c>
      <c r="I618" s="225">
        <v>6105000</v>
      </c>
      <c r="J618" s="199">
        <v>0</v>
      </c>
      <c r="K618" s="199">
        <v>0</v>
      </c>
      <c r="L618" s="199">
        <v>0</v>
      </c>
      <c r="M618" s="191">
        <v>85452762</v>
      </c>
      <c r="N618" s="192" t="s">
        <v>2805</v>
      </c>
      <c r="O618" t="s">
        <v>2806</v>
      </c>
      <c r="P618" s="188">
        <v>44589</v>
      </c>
      <c r="Q618" s="189"/>
      <c r="R618" s="188"/>
      <c r="S618" s="199">
        <v>0</v>
      </c>
      <c r="T618" s="225">
        <v>6105000</v>
      </c>
      <c r="U618" s="184">
        <v>57428039</v>
      </c>
      <c r="V618" s="184" t="s">
        <v>2412</v>
      </c>
      <c r="W618"/>
      <c r="X618"/>
      <c r="Y618" s="1"/>
    </row>
    <row r="619" spans="1:25">
      <c r="A619" s="182">
        <v>891780111</v>
      </c>
      <c r="B619" s="183" t="s">
        <v>25</v>
      </c>
      <c r="C619" s="184" t="s">
        <v>26</v>
      </c>
      <c r="D619" s="183" t="s">
        <v>27</v>
      </c>
      <c r="E619" s="185" t="s">
        <v>2807</v>
      </c>
      <c r="F619" s="183" t="s">
        <v>29</v>
      </c>
      <c r="G619" s="184" t="s">
        <v>849</v>
      </c>
      <c r="H619" s="184" t="s">
        <v>31</v>
      </c>
      <c r="I619" s="225">
        <v>6105000</v>
      </c>
      <c r="J619" s="199">
        <v>0</v>
      </c>
      <c r="K619" s="199">
        <v>0</v>
      </c>
      <c r="L619" s="199">
        <v>0</v>
      </c>
      <c r="M619" s="191">
        <v>85454600</v>
      </c>
      <c r="N619" s="192" t="s">
        <v>2808</v>
      </c>
      <c r="O619" t="s">
        <v>2809</v>
      </c>
      <c r="P619" s="188">
        <v>44589</v>
      </c>
      <c r="Q619" s="189"/>
      <c r="R619" s="188"/>
      <c r="S619" s="199">
        <v>0</v>
      </c>
      <c r="T619" s="225">
        <v>6105000</v>
      </c>
      <c r="U619" s="184">
        <v>57428039</v>
      </c>
      <c r="V619" s="184" t="s">
        <v>2412</v>
      </c>
      <c r="W619"/>
      <c r="X619"/>
      <c r="Y619" s="1"/>
    </row>
    <row r="620" spans="1:25">
      <c r="A620" s="182">
        <v>891780111</v>
      </c>
      <c r="B620" s="183" t="s">
        <v>25</v>
      </c>
      <c r="C620" s="184" t="s">
        <v>26</v>
      </c>
      <c r="D620" s="183" t="s">
        <v>27</v>
      </c>
      <c r="E620" s="185" t="s">
        <v>2810</v>
      </c>
      <c r="F620" s="183" t="s">
        <v>29</v>
      </c>
      <c r="G620" s="184" t="s">
        <v>849</v>
      </c>
      <c r="H620" s="184" t="s">
        <v>31</v>
      </c>
      <c r="I620" s="225">
        <v>6105000</v>
      </c>
      <c r="J620" s="199">
        <v>0</v>
      </c>
      <c r="K620" s="199">
        <v>0</v>
      </c>
      <c r="L620" s="199">
        <v>0</v>
      </c>
      <c r="M620" s="191">
        <v>85461649</v>
      </c>
      <c r="N620" s="192" t="s">
        <v>2811</v>
      </c>
      <c r="O620" t="s">
        <v>2812</v>
      </c>
      <c r="P620" s="188">
        <v>44589</v>
      </c>
      <c r="Q620" s="189">
        <v>44648</v>
      </c>
      <c r="R620" s="188">
        <v>44847</v>
      </c>
      <c r="S620" s="199">
        <v>0</v>
      </c>
      <c r="T620" s="225">
        <v>6105000</v>
      </c>
      <c r="U620" s="184">
        <v>57428039</v>
      </c>
      <c r="V620" s="184" t="s">
        <v>2412</v>
      </c>
      <c r="W620"/>
      <c r="X620"/>
      <c r="Y620" s="1"/>
    </row>
    <row r="621" spans="1:25">
      <c r="A621" s="182">
        <v>891780111</v>
      </c>
      <c r="B621" s="183" t="s">
        <v>25</v>
      </c>
      <c r="C621" s="184" t="s">
        <v>26</v>
      </c>
      <c r="D621" s="183" t="s">
        <v>27</v>
      </c>
      <c r="E621" s="185" t="s">
        <v>2813</v>
      </c>
      <c r="F621" s="183" t="s">
        <v>29</v>
      </c>
      <c r="G621" s="184" t="s">
        <v>849</v>
      </c>
      <c r="H621" s="184" t="s">
        <v>31</v>
      </c>
      <c r="I621" s="225">
        <v>6105000</v>
      </c>
      <c r="J621" s="199">
        <v>0</v>
      </c>
      <c r="K621" s="199">
        <v>0</v>
      </c>
      <c r="L621" s="199">
        <v>0</v>
      </c>
      <c r="M621" s="191" t="s">
        <v>5894</v>
      </c>
      <c r="N621" s="192" t="s">
        <v>2814</v>
      </c>
      <c r="O621" t="s">
        <v>2815</v>
      </c>
      <c r="P621" s="188">
        <v>44589</v>
      </c>
      <c r="Q621" s="189">
        <v>44636</v>
      </c>
      <c r="R621" s="188">
        <v>44833</v>
      </c>
      <c r="S621" s="199">
        <v>0</v>
      </c>
      <c r="T621" s="225">
        <v>6105000</v>
      </c>
      <c r="U621" s="184">
        <v>57428039</v>
      </c>
      <c r="V621" s="184" t="s">
        <v>2412</v>
      </c>
      <c r="W621"/>
      <c r="X621"/>
      <c r="Y621" s="1"/>
    </row>
    <row r="622" spans="1:25">
      <c r="A622" s="182">
        <v>891780111</v>
      </c>
      <c r="B622" s="183" t="s">
        <v>25</v>
      </c>
      <c r="C622" s="184" t="s">
        <v>26</v>
      </c>
      <c r="D622" s="183" t="s">
        <v>27</v>
      </c>
      <c r="E622" s="185" t="s">
        <v>2816</v>
      </c>
      <c r="F622" s="183" t="s">
        <v>29</v>
      </c>
      <c r="G622" s="184" t="s">
        <v>849</v>
      </c>
      <c r="H622" s="184" t="s">
        <v>31</v>
      </c>
      <c r="I622" s="225">
        <v>6105000</v>
      </c>
      <c r="J622" s="199">
        <v>0</v>
      </c>
      <c r="K622" s="199">
        <v>0</v>
      </c>
      <c r="L622" s="199">
        <v>0</v>
      </c>
      <c r="M622" s="191">
        <v>1065629801</v>
      </c>
      <c r="N622" s="192" t="s">
        <v>2817</v>
      </c>
      <c r="O622" t="s">
        <v>2818</v>
      </c>
      <c r="P622" s="188">
        <v>44589</v>
      </c>
      <c r="Q622" s="189">
        <v>44650</v>
      </c>
      <c r="R622" s="188">
        <v>44849</v>
      </c>
      <c r="S622" s="199">
        <v>0</v>
      </c>
      <c r="T622" s="225">
        <v>6105000</v>
      </c>
      <c r="U622" s="184">
        <v>57428039</v>
      </c>
      <c r="V622" s="184" t="s">
        <v>2412</v>
      </c>
      <c r="W622"/>
      <c r="X622"/>
      <c r="Y622" s="1"/>
    </row>
    <row r="623" spans="1:25">
      <c r="A623" s="182">
        <v>891780111</v>
      </c>
      <c r="B623" s="183" t="s">
        <v>25</v>
      </c>
      <c r="C623" s="184" t="s">
        <v>26</v>
      </c>
      <c r="D623" s="183" t="s">
        <v>27</v>
      </c>
      <c r="E623" s="185" t="s">
        <v>2819</v>
      </c>
      <c r="F623" s="183" t="s">
        <v>29</v>
      </c>
      <c r="G623" s="184" t="s">
        <v>849</v>
      </c>
      <c r="H623" s="184" t="s">
        <v>31</v>
      </c>
      <c r="I623" s="225">
        <v>6105000</v>
      </c>
      <c r="J623" s="199">
        <v>0</v>
      </c>
      <c r="K623" s="199">
        <v>0</v>
      </c>
      <c r="L623" s="199">
        <v>0</v>
      </c>
      <c r="M623" s="191">
        <v>1065657067</v>
      </c>
      <c r="N623" s="192" t="s">
        <v>2820</v>
      </c>
      <c r="O623" t="s">
        <v>2821</v>
      </c>
      <c r="P623" s="188">
        <v>44589</v>
      </c>
      <c r="Q623" s="189">
        <v>44644</v>
      </c>
      <c r="R623" s="188">
        <v>44843</v>
      </c>
      <c r="S623" s="199">
        <v>0</v>
      </c>
      <c r="T623" s="225">
        <v>6105000</v>
      </c>
      <c r="U623" s="184">
        <v>57428039</v>
      </c>
      <c r="V623" s="184" t="s">
        <v>2412</v>
      </c>
      <c r="W623"/>
      <c r="X623"/>
      <c r="Y623" s="1"/>
    </row>
    <row r="624" spans="1:25">
      <c r="A624" s="182">
        <v>891780111</v>
      </c>
      <c r="B624" s="183" t="s">
        <v>25</v>
      </c>
      <c r="C624" s="184" t="s">
        <v>26</v>
      </c>
      <c r="D624" s="183" t="s">
        <v>27</v>
      </c>
      <c r="E624" s="185" t="s">
        <v>2822</v>
      </c>
      <c r="F624" s="183" t="s">
        <v>29</v>
      </c>
      <c r="G624" s="184" t="s">
        <v>849</v>
      </c>
      <c r="H624" s="184" t="s">
        <v>31</v>
      </c>
      <c r="I624" s="225">
        <v>4070000</v>
      </c>
      <c r="J624" s="199">
        <v>0</v>
      </c>
      <c r="K624" s="199">
        <v>0</v>
      </c>
      <c r="L624" s="199">
        <v>0</v>
      </c>
      <c r="M624" s="191">
        <v>1082847037</v>
      </c>
      <c r="N624" s="192" t="s">
        <v>2823</v>
      </c>
      <c r="O624" t="s">
        <v>2824</v>
      </c>
      <c r="P624" s="188">
        <v>44589</v>
      </c>
      <c r="Q624" s="189"/>
      <c r="R624" s="188"/>
      <c r="S624" s="199">
        <v>0</v>
      </c>
      <c r="T624" s="225">
        <v>4070000</v>
      </c>
      <c r="U624" s="184">
        <v>57428039</v>
      </c>
      <c r="V624" s="184" t="s">
        <v>2412</v>
      </c>
      <c r="W624"/>
      <c r="X624"/>
      <c r="Y624" s="1"/>
    </row>
    <row r="625" spans="1:25">
      <c r="A625" s="182">
        <v>891780111</v>
      </c>
      <c r="B625" s="183" t="s">
        <v>25</v>
      </c>
      <c r="C625" s="184" t="s">
        <v>26</v>
      </c>
      <c r="D625" s="183" t="s">
        <v>27</v>
      </c>
      <c r="E625" s="185" t="s">
        <v>2825</v>
      </c>
      <c r="F625" s="183" t="s">
        <v>29</v>
      </c>
      <c r="G625" s="184" t="s">
        <v>849</v>
      </c>
      <c r="H625" s="184" t="s">
        <v>31</v>
      </c>
      <c r="I625" s="225">
        <v>4070000</v>
      </c>
      <c r="J625" s="199">
        <v>0</v>
      </c>
      <c r="K625" s="199">
        <v>0</v>
      </c>
      <c r="L625" s="199">
        <v>0</v>
      </c>
      <c r="M625" s="191">
        <v>1082863156</v>
      </c>
      <c r="N625" s="192" t="s">
        <v>2826</v>
      </c>
      <c r="O625" t="s">
        <v>2827</v>
      </c>
      <c r="P625" s="188">
        <v>44589</v>
      </c>
      <c r="Q625" s="189"/>
      <c r="R625" s="188"/>
      <c r="S625" s="199">
        <v>0</v>
      </c>
      <c r="T625" s="225">
        <v>4070000</v>
      </c>
      <c r="U625" s="184">
        <v>57428039</v>
      </c>
      <c r="V625" s="184" t="s">
        <v>2412</v>
      </c>
      <c r="W625"/>
      <c r="X625"/>
      <c r="Y625" s="1"/>
    </row>
    <row r="626" spans="1:25">
      <c r="A626" s="182">
        <v>891780111</v>
      </c>
      <c r="B626" s="183" t="s">
        <v>25</v>
      </c>
      <c r="C626" s="184" t="s">
        <v>26</v>
      </c>
      <c r="D626" s="183" t="s">
        <v>27</v>
      </c>
      <c r="E626" s="185" t="s">
        <v>2828</v>
      </c>
      <c r="F626" s="183" t="s">
        <v>29</v>
      </c>
      <c r="G626" s="184" t="s">
        <v>849</v>
      </c>
      <c r="H626" s="184" t="s">
        <v>31</v>
      </c>
      <c r="I626" s="225">
        <v>6105000</v>
      </c>
      <c r="J626" s="199">
        <v>0</v>
      </c>
      <c r="K626" s="199">
        <v>0</v>
      </c>
      <c r="L626" s="199">
        <v>0</v>
      </c>
      <c r="M626" s="191">
        <v>1082905987</v>
      </c>
      <c r="N626" s="192" t="s">
        <v>2829</v>
      </c>
      <c r="O626" t="s">
        <v>2830</v>
      </c>
      <c r="P626" s="188">
        <v>44589</v>
      </c>
      <c r="Q626" s="189">
        <v>44645</v>
      </c>
      <c r="R626" s="188">
        <v>44844</v>
      </c>
      <c r="S626" s="199">
        <v>0</v>
      </c>
      <c r="T626" s="225">
        <v>6105000</v>
      </c>
      <c r="U626" s="184">
        <v>57428039</v>
      </c>
      <c r="V626" s="184" t="s">
        <v>2412</v>
      </c>
      <c r="W626"/>
      <c r="X626"/>
      <c r="Y626" s="1"/>
    </row>
    <row r="627" spans="1:25">
      <c r="A627" s="182">
        <v>891780111</v>
      </c>
      <c r="B627" s="183" t="s">
        <v>25</v>
      </c>
      <c r="C627" s="184" t="s">
        <v>26</v>
      </c>
      <c r="D627" s="183" t="s">
        <v>27</v>
      </c>
      <c r="E627" s="185" t="s">
        <v>2831</v>
      </c>
      <c r="F627" s="183" t="s">
        <v>29</v>
      </c>
      <c r="G627" s="184" t="s">
        <v>849</v>
      </c>
      <c r="H627" s="184" t="s">
        <v>31</v>
      </c>
      <c r="I627" s="225">
        <v>4070000</v>
      </c>
      <c r="J627" s="199">
        <v>0</v>
      </c>
      <c r="K627" s="199">
        <v>0</v>
      </c>
      <c r="L627" s="199">
        <v>0</v>
      </c>
      <c r="M627" s="191">
        <v>1082955683</v>
      </c>
      <c r="N627" s="192" t="s">
        <v>2832</v>
      </c>
      <c r="O627" t="s">
        <v>2833</v>
      </c>
      <c r="P627" s="188">
        <v>44589</v>
      </c>
      <c r="Q627" s="189"/>
      <c r="R627" s="188"/>
      <c r="S627" s="199">
        <v>0</v>
      </c>
      <c r="T627" s="225">
        <v>4070000</v>
      </c>
      <c r="U627" s="184">
        <v>57428039</v>
      </c>
      <c r="V627" s="184" t="s">
        <v>2412</v>
      </c>
      <c r="W627"/>
      <c r="X627"/>
      <c r="Y627" s="1"/>
    </row>
    <row r="628" spans="1:25">
      <c r="A628" s="182">
        <v>891780111</v>
      </c>
      <c r="B628" s="183" t="s">
        <v>25</v>
      </c>
      <c r="C628" s="184" t="s">
        <v>26</v>
      </c>
      <c r="D628" s="183" t="s">
        <v>27</v>
      </c>
      <c r="E628" s="185" t="s">
        <v>2834</v>
      </c>
      <c r="F628" s="183" t="s">
        <v>29</v>
      </c>
      <c r="G628" s="184" t="s">
        <v>849</v>
      </c>
      <c r="H628" s="184" t="s">
        <v>31</v>
      </c>
      <c r="I628" s="225">
        <v>6105000</v>
      </c>
      <c r="J628" s="199">
        <v>0</v>
      </c>
      <c r="K628" s="199">
        <v>0</v>
      </c>
      <c r="L628" s="199">
        <v>0</v>
      </c>
      <c r="M628" s="191">
        <v>1082957148</v>
      </c>
      <c r="N628" s="192" t="s">
        <v>2835</v>
      </c>
      <c r="O628" t="s">
        <v>2836</v>
      </c>
      <c r="P628" s="188">
        <v>44589</v>
      </c>
      <c r="Q628" s="189">
        <v>44643</v>
      </c>
      <c r="R628" s="188">
        <v>44842</v>
      </c>
      <c r="S628" s="199">
        <v>0</v>
      </c>
      <c r="T628" s="225">
        <v>6105000</v>
      </c>
      <c r="U628" s="184">
        <v>57428039</v>
      </c>
      <c r="V628" s="184" t="s">
        <v>2412</v>
      </c>
      <c r="W628"/>
      <c r="X628"/>
      <c r="Y628" s="1"/>
    </row>
    <row r="629" spans="1:25">
      <c r="A629" s="182">
        <v>891780111</v>
      </c>
      <c r="B629" s="183" t="s">
        <v>25</v>
      </c>
      <c r="C629" s="184" t="s">
        <v>26</v>
      </c>
      <c r="D629" s="183" t="s">
        <v>27</v>
      </c>
      <c r="E629" s="185" t="s">
        <v>2837</v>
      </c>
      <c r="F629" s="183" t="s">
        <v>29</v>
      </c>
      <c r="G629" s="184" t="s">
        <v>849</v>
      </c>
      <c r="H629" s="184" t="s">
        <v>31</v>
      </c>
      <c r="I629" s="225">
        <v>7800000</v>
      </c>
      <c r="J629" s="199">
        <v>0</v>
      </c>
      <c r="K629" s="199">
        <v>0</v>
      </c>
      <c r="L629" s="199">
        <v>0</v>
      </c>
      <c r="M629" s="191" t="s">
        <v>5615</v>
      </c>
      <c r="N629" s="192" t="s">
        <v>2838</v>
      </c>
      <c r="O629" t="s">
        <v>2839</v>
      </c>
      <c r="P629" s="188">
        <v>44589</v>
      </c>
      <c r="Q629" s="189">
        <v>44593</v>
      </c>
      <c r="R629" s="188">
        <v>44681</v>
      </c>
      <c r="S629" s="199">
        <v>5200000</v>
      </c>
      <c r="T629" s="225">
        <v>2600000</v>
      </c>
      <c r="U629" s="184">
        <v>57428039</v>
      </c>
      <c r="V629" s="184" t="s">
        <v>2412</v>
      </c>
      <c r="W629"/>
      <c r="X629"/>
      <c r="Y629" s="1"/>
    </row>
    <row r="630" spans="1:25">
      <c r="A630" s="182">
        <v>891780111</v>
      </c>
      <c r="B630" s="183" t="s">
        <v>25</v>
      </c>
      <c r="C630" s="184" t="s">
        <v>26</v>
      </c>
      <c r="D630" s="183" t="s">
        <v>27</v>
      </c>
      <c r="E630" s="185" t="s">
        <v>2840</v>
      </c>
      <c r="F630" s="183" t="s">
        <v>29</v>
      </c>
      <c r="G630" s="184" t="s">
        <v>849</v>
      </c>
      <c r="H630" s="184" t="s">
        <v>31</v>
      </c>
      <c r="I630" s="225">
        <v>11613333</v>
      </c>
      <c r="J630" s="199">
        <v>0</v>
      </c>
      <c r="K630" s="199">
        <v>0</v>
      </c>
      <c r="L630" s="199">
        <v>0</v>
      </c>
      <c r="M630" s="191" t="s">
        <v>5616</v>
      </c>
      <c r="N630" s="192" t="s">
        <v>2841</v>
      </c>
      <c r="O630" t="s">
        <v>2842</v>
      </c>
      <c r="P630" s="188">
        <v>44589</v>
      </c>
      <c r="Q630" s="188">
        <v>44589</v>
      </c>
      <c r="R630" s="188">
        <v>44711</v>
      </c>
      <c r="S630" s="199">
        <f>I630-T630</f>
        <v>9013333</v>
      </c>
      <c r="T630" s="225">
        <v>2600000</v>
      </c>
      <c r="U630" s="184">
        <v>85467461</v>
      </c>
      <c r="V630" s="192" t="s">
        <v>2259</v>
      </c>
      <c r="W630"/>
      <c r="X630"/>
      <c r="Y630" s="1"/>
    </row>
    <row r="631" spans="1:25">
      <c r="A631" s="182">
        <v>891780111</v>
      </c>
      <c r="B631" s="183" t="s">
        <v>25</v>
      </c>
      <c r="C631" s="184" t="s">
        <v>26</v>
      </c>
      <c r="D631" s="183" t="s">
        <v>27</v>
      </c>
      <c r="E631" s="185" t="s">
        <v>2843</v>
      </c>
      <c r="F631" s="183" t="s">
        <v>29</v>
      </c>
      <c r="G631" s="184" t="s">
        <v>849</v>
      </c>
      <c r="H631" s="184" t="s">
        <v>31</v>
      </c>
      <c r="I631" s="225">
        <v>12000000</v>
      </c>
      <c r="J631" s="199">
        <v>0</v>
      </c>
      <c r="K631" s="199">
        <v>0</v>
      </c>
      <c r="L631" s="199">
        <v>0</v>
      </c>
      <c r="M631" s="191" t="s">
        <v>5617</v>
      </c>
      <c r="N631" s="192" t="s">
        <v>2844</v>
      </c>
      <c r="O631" t="s">
        <v>2845</v>
      </c>
      <c r="P631" s="188">
        <v>44589</v>
      </c>
      <c r="Q631" s="189">
        <v>44593</v>
      </c>
      <c r="R631" s="188">
        <v>44711</v>
      </c>
      <c r="S631" s="199">
        <f>I631-T631</f>
        <v>9000000</v>
      </c>
      <c r="T631" s="225">
        <v>3000000</v>
      </c>
      <c r="U631" s="184">
        <v>36669284</v>
      </c>
      <c r="V631" s="184" t="s">
        <v>2454</v>
      </c>
      <c r="W631"/>
      <c r="X631"/>
      <c r="Y631" s="1"/>
    </row>
    <row r="632" spans="1:25">
      <c r="A632" s="182">
        <v>891780111</v>
      </c>
      <c r="B632" s="183" t="s">
        <v>25</v>
      </c>
      <c r="C632" s="184" t="s">
        <v>26</v>
      </c>
      <c r="D632" s="183" t="s">
        <v>27</v>
      </c>
      <c r="E632" s="185" t="s">
        <v>2846</v>
      </c>
      <c r="F632" s="183" t="s">
        <v>29</v>
      </c>
      <c r="G632" s="184" t="s">
        <v>849</v>
      </c>
      <c r="H632" s="184" t="s">
        <v>31</v>
      </c>
      <c r="I632" s="225">
        <v>13200000</v>
      </c>
      <c r="J632" s="199">
        <v>0</v>
      </c>
      <c r="K632" s="199">
        <v>0</v>
      </c>
      <c r="L632" s="199">
        <v>0</v>
      </c>
      <c r="M632" s="191" t="s">
        <v>5618</v>
      </c>
      <c r="N632" s="192" t="s">
        <v>2847</v>
      </c>
      <c r="O632" t="s">
        <v>2848</v>
      </c>
      <c r="P632" s="188">
        <v>44589</v>
      </c>
      <c r="Q632" s="189">
        <v>44593</v>
      </c>
      <c r="R632" s="188">
        <v>44711</v>
      </c>
      <c r="S632" s="199">
        <f>I632-T632</f>
        <v>9900000</v>
      </c>
      <c r="T632" s="225">
        <v>3300000</v>
      </c>
      <c r="U632" s="184">
        <v>85467461</v>
      </c>
      <c r="V632" s="192" t="s">
        <v>2259</v>
      </c>
      <c r="W632"/>
      <c r="X632"/>
      <c r="Y632" s="1"/>
    </row>
    <row r="633" spans="1:25">
      <c r="A633" s="182">
        <v>891780111</v>
      </c>
      <c r="B633" s="183" t="s">
        <v>25</v>
      </c>
      <c r="C633" s="184" t="s">
        <v>847</v>
      </c>
      <c r="D633" s="183" t="s">
        <v>27</v>
      </c>
      <c r="E633" s="185" t="s">
        <v>2849</v>
      </c>
      <c r="F633" s="183" t="s">
        <v>29</v>
      </c>
      <c r="G633" s="184" t="s">
        <v>849</v>
      </c>
      <c r="H633" s="184" t="s">
        <v>31</v>
      </c>
      <c r="I633" s="225">
        <v>4500000</v>
      </c>
      <c r="J633" s="199">
        <v>0</v>
      </c>
      <c r="K633" s="199">
        <v>0</v>
      </c>
      <c r="L633" s="199">
        <v>0</v>
      </c>
      <c r="M633" s="191" t="s">
        <v>5619</v>
      </c>
      <c r="N633" s="192" t="s">
        <v>2850</v>
      </c>
      <c r="O633" t="s">
        <v>2851</v>
      </c>
      <c r="P633" s="188">
        <v>44589</v>
      </c>
      <c r="Q633" s="189">
        <v>44589</v>
      </c>
      <c r="R633" s="188">
        <v>44604</v>
      </c>
      <c r="S633" s="199">
        <v>0</v>
      </c>
      <c r="T633" s="225">
        <v>4500000</v>
      </c>
      <c r="U633" s="184">
        <v>72005158</v>
      </c>
      <c r="V633" s="192" t="s">
        <v>2375</v>
      </c>
      <c r="W633"/>
      <c r="X633"/>
      <c r="Y633" s="1"/>
    </row>
    <row r="634" spans="1:25">
      <c r="A634" s="182">
        <v>891780111</v>
      </c>
      <c r="B634" s="183" t="s">
        <v>25</v>
      </c>
      <c r="C634" s="184" t="s">
        <v>847</v>
      </c>
      <c r="D634" s="183" t="s">
        <v>27</v>
      </c>
      <c r="E634" s="185" t="s">
        <v>2852</v>
      </c>
      <c r="F634" s="183" t="s">
        <v>29</v>
      </c>
      <c r="G634" s="184" t="s">
        <v>849</v>
      </c>
      <c r="H634" s="184" t="s">
        <v>31</v>
      </c>
      <c r="I634" s="225">
        <v>2300000</v>
      </c>
      <c r="J634" s="199">
        <v>0</v>
      </c>
      <c r="K634" s="199">
        <v>0</v>
      </c>
      <c r="L634" s="199">
        <v>0</v>
      </c>
      <c r="M634" s="191" t="s">
        <v>5620</v>
      </c>
      <c r="N634" s="192" t="s">
        <v>2853</v>
      </c>
      <c r="O634" t="s">
        <v>2854</v>
      </c>
      <c r="P634" s="188">
        <v>44589</v>
      </c>
      <c r="Q634" s="189">
        <v>44589</v>
      </c>
      <c r="R634" s="188">
        <v>44891</v>
      </c>
      <c r="S634" s="199">
        <v>0</v>
      </c>
      <c r="T634" s="225">
        <v>2300000</v>
      </c>
      <c r="U634" s="184">
        <v>12533448</v>
      </c>
      <c r="V634" s="184" t="s">
        <v>881</v>
      </c>
      <c r="W634"/>
      <c r="X634"/>
      <c r="Y634" s="1"/>
    </row>
    <row r="635" spans="1:25">
      <c r="A635" s="182">
        <v>891780111</v>
      </c>
      <c r="B635" s="183" t="s">
        <v>25</v>
      </c>
      <c r="C635" s="184" t="s">
        <v>847</v>
      </c>
      <c r="D635" s="183" t="s">
        <v>27</v>
      </c>
      <c r="E635" s="185" t="s">
        <v>2855</v>
      </c>
      <c r="F635" s="183" t="s">
        <v>29</v>
      </c>
      <c r="G635" s="184" t="s">
        <v>849</v>
      </c>
      <c r="H635" s="184" t="s">
        <v>31</v>
      </c>
      <c r="I635" s="225">
        <v>9240000</v>
      </c>
      <c r="J635" s="199" t="s">
        <v>5621</v>
      </c>
      <c r="K635" s="199">
        <v>3960000</v>
      </c>
      <c r="L635" s="199">
        <v>0</v>
      </c>
      <c r="M635" s="191" t="s">
        <v>5622</v>
      </c>
      <c r="N635" s="192" t="s">
        <v>2856</v>
      </c>
      <c r="O635" t="s">
        <v>5623</v>
      </c>
      <c r="P635" s="197">
        <v>44589</v>
      </c>
      <c r="Q635" s="189">
        <v>44595</v>
      </c>
      <c r="R635" s="188">
        <v>44681</v>
      </c>
      <c r="S635" s="199">
        <v>0</v>
      </c>
      <c r="T635" s="225">
        <v>13200000</v>
      </c>
      <c r="U635" s="184">
        <v>72005158</v>
      </c>
      <c r="V635" s="192" t="s">
        <v>2375</v>
      </c>
      <c r="W635"/>
      <c r="X635"/>
      <c r="Y635" s="1"/>
    </row>
    <row r="636" spans="1:25">
      <c r="A636" s="182">
        <v>891780111</v>
      </c>
      <c r="B636" s="183" t="s">
        <v>25</v>
      </c>
      <c r="C636" s="184" t="s">
        <v>847</v>
      </c>
      <c r="D636" s="183" t="s">
        <v>27</v>
      </c>
      <c r="E636" s="185" t="s">
        <v>2857</v>
      </c>
      <c r="F636" s="183" t="s">
        <v>29</v>
      </c>
      <c r="G636" s="184" t="s">
        <v>849</v>
      </c>
      <c r="H636" s="184" t="s">
        <v>31</v>
      </c>
      <c r="I636" s="225">
        <v>20790000</v>
      </c>
      <c r="J636" s="199" t="s">
        <v>5624</v>
      </c>
      <c r="K636" s="199">
        <v>8910000</v>
      </c>
      <c r="L636" s="199">
        <v>0</v>
      </c>
      <c r="M636" s="191" t="s">
        <v>5625</v>
      </c>
      <c r="N636" s="192" t="s">
        <v>2858</v>
      </c>
      <c r="O636" t="s">
        <v>5626</v>
      </c>
      <c r="P636" s="197">
        <v>44589</v>
      </c>
      <c r="Q636" s="189">
        <v>44595</v>
      </c>
      <c r="R636" s="188">
        <v>44681</v>
      </c>
      <c r="S636" s="199">
        <v>0</v>
      </c>
      <c r="T636" s="225">
        <v>29700000</v>
      </c>
      <c r="U636" s="184">
        <v>72005158</v>
      </c>
      <c r="V636" s="192" t="s">
        <v>2375</v>
      </c>
      <c r="W636"/>
      <c r="X636"/>
      <c r="Y636" s="1"/>
    </row>
    <row r="637" spans="1:25">
      <c r="A637" s="182">
        <v>891780111</v>
      </c>
      <c r="B637" s="183" t="s">
        <v>25</v>
      </c>
      <c r="C637" s="184" t="s">
        <v>847</v>
      </c>
      <c r="D637" s="183" t="s">
        <v>27</v>
      </c>
      <c r="E637" s="185" t="s">
        <v>2859</v>
      </c>
      <c r="F637" s="183" t="s">
        <v>29</v>
      </c>
      <c r="G637" s="184" t="s">
        <v>849</v>
      </c>
      <c r="H637" s="184" t="s">
        <v>31</v>
      </c>
      <c r="I637" s="225">
        <v>13860000</v>
      </c>
      <c r="J637" s="199" t="s">
        <v>5627</v>
      </c>
      <c r="K637" s="199">
        <v>5940000</v>
      </c>
      <c r="L637" s="199">
        <v>0</v>
      </c>
      <c r="M637" s="191" t="s">
        <v>5628</v>
      </c>
      <c r="N637" s="192" t="s">
        <v>2860</v>
      </c>
      <c r="O637" t="s">
        <v>2861</v>
      </c>
      <c r="P637" s="197">
        <v>44589</v>
      </c>
      <c r="Q637" s="189">
        <v>44595</v>
      </c>
      <c r="R637" s="188">
        <v>44681</v>
      </c>
      <c r="S637" s="199">
        <v>0</v>
      </c>
      <c r="T637" s="225">
        <v>19800000</v>
      </c>
      <c r="U637" s="184">
        <v>72005158</v>
      </c>
      <c r="V637" s="192" t="s">
        <v>2375</v>
      </c>
      <c r="W637"/>
      <c r="X637"/>
      <c r="Y637" s="1"/>
    </row>
    <row r="638" spans="1:25">
      <c r="A638" s="182">
        <v>891780111</v>
      </c>
      <c r="B638" s="183" t="s">
        <v>25</v>
      </c>
      <c r="C638" s="184" t="s">
        <v>847</v>
      </c>
      <c r="D638" s="183" t="s">
        <v>27</v>
      </c>
      <c r="E638" s="185" t="s">
        <v>2862</v>
      </c>
      <c r="F638" s="183" t="s">
        <v>29</v>
      </c>
      <c r="G638" s="184" t="s">
        <v>849</v>
      </c>
      <c r="H638" s="184" t="s">
        <v>31</v>
      </c>
      <c r="I638" s="225">
        <v>9240000</v>
      </c>
      <c r="J638" s="199" t="s">
        <v>5621</v>
      </c>
      <c r="K638" s="199">
        <v>3960000</v>
      </c>
      <c r="L638" s="199">
        <v>0</v>
      </c>
      <c r="M638" s="191">
        <v>64703092</v>
      </c>
      <c r="N638" s="192" t="s">
        <v>2863</v>
      </c>
      <c r="O638" t="s">
        <v>2864</v>
      </c>
      <c r="P638" s="197">
        <v>44589</v>
      </c>
      <c r="Q638" s="189">
        <v>44595</v>
      </c>
      <c r="R638" s="188">
        <v>44681</v>
      </c>
      <c r="S638" s="199">
        <v>0</v>
      </c>
      <c r="T638" s="225">
        <v>13200000</v>
      </c>
      <c r="U638" s="184">
        <v>72005158</v>
      </c>
      <c r="V638" s="192" t="s">
        <v>2375</v>
      </c>
      <c r="W638"/>
      <c r="X638"/>
      <c r="Y638" s="1"/>
    </row>
    <row r="639" spans="1:25">
      <c r="A639" s="182">
        <v>891780111</v>
      </c>
      <c r="B639" s="183" t="s">
        <v>25</v>
      </c>
      <c r="C639" s="184" t="s">
        <v>847</v>
      </c>
      <c r="D639" s="183" t="s">
        <v>27</v>
      </c>
      <c r="E639" s="185" t="s">
        <v>2865</v>
      </c>
      <c r="F639" s="183" t="s">
        <v>29</v>
      </c>
      <c r="G639" s="184" t="s">
        <v>849</v>
      </c>
      <c r="H639" s="184" t="s">
        <v>31</v>
      </c>
      <c r="I639" s="225">
        <v>13860000</v>
      </c>
      <c r="J639" s="199" t="s">
        <v>5627</v>
      </c>
      <c r="K639" s="199">
        <v>5940000</v>
      </c>
      <c r="L639" s="199">
        <v>0</v>
      </c>
      <c r="M639" s="191">
        <v>84451834</v>
      </c>
      <c r="N639" s="192" t="s">
        <v>2866</v>
      </c>
      <c r="O639" t="s">
        <v>2867</v>
      </c>
      <c r="P639" s="197">
        <v>44589</v>
      </c>
      <c r="Q639" s="189">
        <v>44595</v>
      </c>
      <c r="R639" s="188">
        <v>44681</v>
      </c>
      <c r="S639" s="199">
        <v>0</v>
      </c>
      <c r="T639" s="225">
        <v>19800000</v>
      </c>
      <c r="U639" s="184">
        <v>72005158</v>
      </c>
      <c r="V639" s="192" t="s">
        <v>2375</v>
      </c>
      <c r="W639"/>
      <c r="X639"/>
      <c r="Y639" s="1"/>
    </row>
    <row r="640" spans="1:25">
      <c r="A640" s="182">
        <v>891780111</v>
      </c>
      <c r="B640" s="183" t="s">
        <v>25</v>
      </c>
      <c r="C640" s="184" t="s">
        <v>847</v>
      </c>
      <c r="D640" s="183" t="s">
        <v>27</v>
      </c>
      <c r="E640" s="185" t="s">
        <v>2868</v>
      </c>
      <c r="F640" s="183" t="s">
        <v>29</v>
      </c>
      <c r="G640" s="184" t="s">
        <v>849</v>
      </c>
      <c r="H640" s="184" t="s">
        <v>31</v>
      </c>
      <c r="I640" s="225">
        <v>13860000</v>
      </c>
      <c r="J640" s="199" t="s">
        <v>5627</v>
      </c>
      <c r="K640" s="199">
        <v>5940000</v>
      </c>
      <c r="L640" s="199">
        <v>0</v>
      </c>
      <c r="M640" s="191">
        <v>1079912160</v>
      </c>
      <c r="N640" s="192" t="s">
        <v>2869</v>
      </c>
      <c r="O640" t="s">
        <v>2870</v>
      </c>
      <c r="P640" s="197">
        <v>44589</v>
      </c>
      <c r="Q640" s="189">
        <v>44595</v>
      </c>
      <c r="R640" s="188">
        <v>44681</v>
      </c>
      <c r="S640" s="199">
        <v>0</v>
      </c>
      <c r="T640" s="225">
        <v>19800000</v>
      </c>
      <c r="U640" s="184">
        <v>72005158</v>
      </c>
      <c r="V640" s="192" t="s">
        <v>2375</v>
      </c>
      <c r="W640"/>
      <c r="X640"/>
      <c r="Y640" s="1"/>
    </row>
    <row r="641" spans="1:25">
      <c r="A641" s="182">
        <v>891780111</v>
      </c>
      <c r="B641" s="183" t="s">
        <v>25</v>
      </c>
      <c r="C641" s="184" t="s">
        <v>847</v>
      </c>
      <c r="D641" s="183" t="s">
        <v>27</v>
      </c>
      <c r="E641" s="185" t="s">
        <v>2871</v>
      </c>
      <c r="F641" s="183" t="s">
        <v>29</v>
      </c>
      <c r="G641" s="184" t="s">
        <v>849</v>
      </c>
      <c r="H641" s="184" t="s">
        <v>31</v>
      </c>
      <c r="I641" s="225">
        <v>15600000</v>
      </c>
      <c r="J641" s="199">
        <v>0</v>
      </c>
      <c r="K641" s="199">
        <v>0</v>
      </c>
      <c r="L641" s="199">
        <v>0</v>
      </c>
      <c r="M641" s="191" t="s">
        <v>5629</v>
      </c>
      <c r="N641" s="192" t="s">
        <v>2872</v>
      </c>
      <c r="O641" t="s">
        <v>5630</v>
      </c>
      <c r="P641" s="188">
        <v>44589</v>
      </c>
      <c r="Q641" s="189">
        <v>44593</v>
      </c>
      <c r="R641" s="188">
        <v>44772</v>
      </c>
      <c r="S641" s="199">
        <f>I641-T641</f>
        <v>2500000</v>
      </c>
      <c r="T641" s="225">
        <v>13100000</v>
      </c>
      <c r="U641" s="190">
        <v>7634899</v>
      </c>
      <c r="V641" s="192" t="s">
        <v>2873</v>
      </c>
      <c r="W641"/>
      <c r="X641"/>
      <c r="Y641" s="1"/>
    </row>
    <row r="642" spans="1:25">
      <c r="A642" s="182">
        <v>891780111</v>
      </c>
      <c r="B642" s="183" t="s">
        <v>25</v>
      </c>
      <c r="C642" s="184" t="s">
        <v>847</v>
      </c>
      <c r="D642" s="183" t="s">
        <v>27</v>
      </c>
      <c r="E642" s="185" t="s">
        <v>2874</v>
      </c>
      <c r="F642" s="183" t="s">
        <v>29</v>
      </c>
      <c r="G642" s="184" t="s">
        <v>849</v>
      </c>
      <c r="H642" s="184" t="s">
        <v>31</v>
      </c>
      <c r="I642" s="225">
        <v>6500000</v>
      </c>
      <c r="J642" s="199">
        <v>0</v>
      </c>
      <c r="K642" s="199">
        <v>0</v>
      </c>
      <c r="L642" s="199">
        <v>0</v>
      </c>
      <c r="M642" s="191" t="s">
        <v>5631</v>
      </c>
      <c r="N642" s="192" t="s">
        <v>2875</v>
      </c>
      <c r="O642" t="s">
        <v>5632</v>
      </c>
      <c r="P642" s="188">
        <v>44589</v>
      </c>
      <c r="Q642" s="189">
        <v>44593</v>
      </c>
      <c r="R642" s="188">
        <v>44691</v>
      </c>
      <c r="S642" s="199">
        <v>0</v>
      </c>
      <c r="T642" s="225">
        <v>6500000</v>
      </c>
      <c r="U642" s="190">
        <v>85476091</v>
      </c>
      <c r="V642" s="184" t="s">
        <v>861</v>
      </c>
      <c r="W642"/>
      <c r="X642"/>
      <c r="Y642" s="1"/>
    </row>
    <row r="643" spans="1:25">
      <c r="A643" s="182">
        <v>891780111</v>
      </c>
      <c r="B643" s="183" t="s">
        <v>25</v>
      </c>
      <c r="C643" s="184" t="s">
        <v>847</v>
      </c>
      <c r="D643" s="183" t="s">
        <v>27</v>
      </c>
      <c r="E643" s="185" t="s">
        <v>2876</v>
      </c>
      <c r="F643" s="183" t="s">
        <v>29</v>
      </c>
      <c r="G643" s="184" t="s">
        <v>849</v>
      </c>
      <c r="H643" s="184" t="s">
        <v>31</v>
      </c>
      <c r="I643" s="225">
        <v>4400000</v>
      </c>
      <c r="J643" s="199">
        <v>0</v>
      </c>
      <c r="K643" s="199">
        <v>0</v>
      </c>
      <c r="L643" s="199">
        <v>0</v>
      </c>
      <c r="M643" s="191" t="s">
        <v>2385</v>
      </c>
      <c r="N643" s="192" t="s">
        <v>2877</v>
      </c>
      <c r="O643" t="s">
        <v>5118</v>
      </c>
      <c r="P643" s="188">
        <v>44589</v>
      </c>
      <c r="Q643" s="189">
        <v>44588</v>
      </c>
      <c r="R643" s="188">
        <v>44648</v>
      </c>
      <c r="S643" s="199">
        <v>0</v>
      </c>
      <c r="T643" s="225">
        <v>4400000</v>
      </c>
      <c r="U643" s="190">
        <v>7634899</v>
      </c>
      <c r="V643" s="192" t="s">
        <v>875</v>
      </c>
      <c r="W643"/>
      <c r="X643"/>
      <c r="Y643" s="1"/>
    </row>
    <row r="644" spans="1:25">
      <c r="A644" s="182">
        <v>891780111</v>
      </c>
      <c r="B644" s="183" t="s">
        <v>25</v>
      </c>
      <c r="C644" s="184" t="s">
        <v>847</v>
      </c>
      <c r="D644" s="183" t="s">
        <v>27</v>
      </c>
      <c r="E644" s="185" t="s">
        <v>2878</v>
      </c>
      <c r="F644" s="183" t="s">
        <v>29</v>
      </c>
      <c r="G644" s="184" t="s">
        <v>849</v>
      </c>
      <c r="H644" s="184" t="s">
        <v>31</v>
      </c>
      <c r="I644" s="225">
        <v>6000000</v>
      </c>
      <c r="J644" s="199">
        <v>0</v>
      </c>
      <c r="K644" s="199">
        <v>0</v>
      </c>
      <c r="L644" s="199">
        <v>0</v>
      </c>
      <c r="M644" s="191" t="s">
        <v>2247</v>
      </c>
      <c r="N644" s="192" t="s">
        <v>2248</v>
      </c>
      <c r="O644" t="s">
        <v>2879</v>
      </c>
      <c r="P644" s="188">
        <v>44589</v>
      </c>
      <c r="Q644" s="189">
        <v>44589</v>
      </c>
      <c r="R644" s="188">
        <v>44668</v>
      </c>
      <c r="S644" s="199">
        <v>2000000</v>
      </c>
      <c r="T644" s="225">
        <v>4000000</v>
      </c>
      <c r="U644" s="190">
        <v>7634899</v>
      </c>
      <c r="V644" s="192" t="s">
        <v>875</v>
      </c>
      <c r="W644"/>
      <c r="X644"/>
      <c r="Y644" s="1"/>
    </row>
    <row r="645" spans="1:25">
      <c r="A645" s="182">
        <v>891780111</v>
      </c>
      <c r="B645" s="183" t="s">
        <v>25</v>
      </c>
      <c r="C645" s="184" t="s">
        <v>847</v>
      </c>
      <c r="D645" s="183" t="s">
        <v>27</v>
      </c>
      <c r="E645" s="185" t="s">
        <v>2880</v>
      </c>
      <c r="F645" s="183" t="s">
        <v>29</v>
      </c>
      <c r="G645" s="184" t="s">
        <v>849</v>
      </c>
      <c r="H645" s="184" t="s">
        <v>31</v>
      </c>
      <c r="I645" s="225">
        <v>165903952</v>
      </c>
      <c r="J645" s="199">
        <v>0</v>
      </c>
      <c r="K645" s="199">
        <v>0</v>
      </c>
      <c r="L645" s="199">
        <v>0</v>
      </c>
      <c r="M645" s="191" t="s">
        <v>946</v>
      </c>
      <c r="N645" s="192" t="s">
        <v>2881</v>
      </c>
      <c r="O645" t="s">
        <v>2882</v>
      </c>
      <c r="P645" s="188">
        <v>44589</v>
      </c>
      <c r="Q645" s="189">
        <v>44589</v>
      </c>
      <c r="R645" s="188">
        <v>44926</v>
      </c>
      <c r="S645" s="199">
        <f>I645-T645</f>
        <v>123600464</v>
      </c>
      <c r="T645" s="225">
        <v>42303488</v>
      </c>
      <c r="U645" s="184">
        <v>72220242</v>
      </c>
      <c r="V645" s="192" t="s">
        <v>915</v>
      </c>
      <c r="W645"/>
      <c r="X645"/>
      <c r="Y645" s="1"/>
    </row>
    <row r="646" spans="1:25">
      <c r="A646" s="182">
        <v>891780111</v>
      </c>
      <c r="B646" s="183" t="s">
        <v>25</v>
      </c>
      <c r="C646" s="184" t="s">
        <v>847</v>
      </c>
      <c r="D646" s="183" t="s">
        <v>27</v>
      </c>
      <c r="E646" s="185" t="s">
        <v>2883</v>
      </c>
      <c r="F646" s="183" t="s">
        <v>29</v>
      </c>
      <c r="G646" s="184" t="s">
        <v>849</v>
      </c>
      <c r="H646" s="184" t="s">
        <v>31</v>
      </c>
      <c r="I646" s="225">
        <v>12000000</v>
      </c>
      <c r="J646" s="199">
        <v>0</v>
      </c>
      <c r="K646" s="199">
        <v>0</v>
      </c>
      <c r="L646" s="199">
        <v>0</v>
      </c>
      <c r="M646" s="191" t="s">
        <v>5633</v>
      </c>
      <c r="N646" s="192" t="s">
        <v>2884</v>
      </c>
      <c r="O646" t="s">
        <v>2885</v>
      </c>
      <c r="P646" s="188">
        <v>44589</v>
      </c>
      <c r="Q646" s="189">
        <v>44589</v>
      </c>
      <c r="R646" s="188">
        <v>44711</v>
      </c>
      <c r="S646" s="199">
        <v>0</v>
      </c>
      <c r="T646" s="225">
        <v>12000000</v>
      </c>
      <c r="U646" s="184">
        <v>16078654</v>
      </c>
      <c r="V646" s="192" t="s">
        <v>2210</v>
      </c>
      <c r="W646"/>
      <c r="X646"/>
      <c r="Y646" s="1"/>
    </row>
    <row r="647" spans="1:25">
      <c r="A647" s="182">
        <v>891780111</v>
      </c>
      <c r="B647" s="183" t="s">
        <v>25</v>
      </c>
      <c r="C647" s="184" t="s">
        <v>847</v>
      </c>
      <c r="D647" s="183" t="s">
        <v>27</v>
      </c>
      <c r="E647" s="185" t="s">
        <v>2886</v>
      </c>
      <c r="F647" s="183" t="s">
        <v>29</v>
      </c>
      <c r="G647" s="184" t="s">
        <v>849</v>
      </c>
      <c r="H647" s="184" t="s">
        <v>31</v>
      </c>
      <c r="I647" s="225">
        <v>33000000</v>
      </c>
      <c r="J647" s="199">
        <v>0</v>
      </c>
      <c r="K647" s="199">
        <v>0</v>
      </c>
      <c r="L647" s="199">
        <v>0</v>
      </c>
      <c r="M647" s="191" t="s">
        <v>5634</v>
      </c>
      <c r="N647" s="192" t="s">
        <v>2887</v>
      </c>
      <c r="O647" t="s">
        <v>2888</v>
      </c>
      <c r="P647" s="188">
        <v>44589</v>
      </c>
      <c r="Q647" s="189">
        <v>44589</v>
      </c>
      <c r="R647" s="188">
        <v>44925</v>
      </c>
      <c r="S647" s="199">
        <f>I647-T647</f>
        <v>9000000</v>
      </c>
      <c r="T647" s="225">
        <v>24000000</v>
      </c>
      <c r="U647" s="184">
        <v>16078654</v>
      </c>
      <c r="V647" s="192" t="s">
        <v>2210</v>
      </c>
      <c r="W647"/>
      <c r="X647"/>
      <c r="Y647" s="1"/>
    </row>
    <row r="648" spans="1:25">
      <c r="A648" s="182">
        <v>891780111</v>
      </c>
      <c r="B648" s="183" t="s">
        <v>25</v>
      </c>
      <c r="C648" s="184" t="s">
        <v>847</v>
      </c>
      <c r="D648" s="183" t="s">
        <v>27</v>
      </c>
      <c r="E648" s="185" t="s">
        <v>2889</v>
      </c>
      <c r="F648" s="183" t="s">
        <v>29</v>
      </c>
      <c r="G648" s="184" t="s">
        <v>849</v>
      </c>
      <c r="H648" s="184" t="s">
        <v>31</v>
      </c>
      <c r="I648" s="225">
        <v>5000000</v>
      </c>
      <c r="J648" s="199">
        <v>0</v>
      </c>
      <c r="K648" s="199">
        <v>0</v>
      </c>
      <c r="L648" s="199">
        <v>0</v>
      </c>
      <c r="M648" s="191" t="s">
        <v>5635</v>
      </c>
      <c r="N648" s="192" t="s">
        <v>2890</v>
      </c>
      <c r="O648" t="s">
        <v>2891</v>
      </c>
      <c r="P648" s="188">
        <v>44589</v>
      </c>
      <c r="Q648" s="189">
        <v>44652</v>
      </c>
      <c r="R648" s="188">
        <v>44742</v>
      </c>
      <c r="S648" s="199">
        <v>0</v>
      </c>
      <c r="T648" s="225">
        <v>5000000</v>
      </c>
      <c r="U648" s="190">
        <v>7634899</v>
      </c>
      <c r="V648" s="192" t="s">
        <v>875</v>
      </c>
      <c r="W648"/>
      <c r="X648"/>
      <c r="Y648" s="94"/>
    </row>
    <row r="649" spans="1:25">
      <c r="A649" s="182">
        <v>891780111</v>
      </c>
      <c r="B649" s="183" t="s">
        <v>25</v>
      </c>
      <c r="C649" s="184" t="s">
        <v>847</v>
      </c>
      <c r="D649" s="183" t="s">
        <v>27</v>
      </c>
      <c r="E649" s="185" t="s">
        <v>2892</v>
      </c>
      <c r="F649" s="183" t="s">
        <v>29</v>
      </c>
      <c r="G649" s="184" t="s">
        <v>849</v>
      </c>
      <c r="H649" s="184" t="s">
        <v>31</v>
      </c>
      <c r="I649" s="225">
        <v>11700000</v>
      </c>
      <c r="J649" s="199">
        <v>0</v>
      </c>
      <c r="K649" s="199">
        <v>0</v>
      </c>
      <c r="L649" s="199">
        <v>0</v>
      </c>
      <c r="M649" s="191" t="s">
        <v>5636</v>
      </c>
      <c r="N649" s="192" t="s">
        <v>2893</v>
      </c>
      <c r="O649" t="s">
        <v>2894</v>
      </c>
      <c r="P649" s="188">
        <v>44589</v>
      </c>
      <c r="Q649" s="189">
        <v>44589</v>
      </c>
      <c r="R649" s="188">
        <v>44742</v>
      </c>
      <c r="S649" s="199">
        <f>I649-T649</f>
        <v>7020000</v>
      </c>
      <c r="T649" s="225">
        <v>4680000</v>
      </c>
      <c r="U649" s="184">
        <v>16078654</v>
      </c>
      <c r="V649" s="192" t="s">
        <v>2210</v>
      </c>
      <c r="W649"/>
      <c r="X649"/>
      <c r="Y649" s="1"/>
    </row>
    <row r="650" spans="1:25">
      <c r="A650" s="182">
        <v>891780111</v>
      </c>
      <c r="B650" s="183" t="s">
        <v>25</v>
      </c>
      <c r="C650" s="184" t="s">
        <v>847</v>
      </c>
      <c r="D650" s="183" t="s">
        <v>27</v>
      </c>
      <c r="E650" s="185" t="s">
        <v>2895</v>
      </c>
      <c r="F650" s="183" t="s">
        <v>29</v>
      </c>
      <c r="G650" s="184" t="s">
        <v>849</v>
      </c>
      <c r="H650" s="184" t="s">
        <v>31</v>
      </c>
      <c r="I650" s="225">
        <v>17500000</v>
      </c>
      <c r="J650" s="199">
        <v>0</v>
      </c>
      <c r="K650" s="199">
        <v>0</v>
      </c>
      <c r="L650" s="199">
        <v>0</v>
      </c>
      <c r="M650" s="191" t="s">
        <v>5637</v>
      </c>
      <c r="N650" s="192" t="s">
        <v>2896</v>
      </c>
      <c r="O650" t="s">
        <v>2897</v>
      </c>
      <c r="P650" s="188">
        <v>44589</v>
      </c>
      <c r="Q650" s="189">
        <v>44589</v>
      </c>
      <c r="R650" s="188">
        <v>44740</v>
      </c>
      <c r="S650" s="199">
        <f>I650-T650</f>
        <v>9900000</v>
      </c>
      <c r="T650" s="225">
        <v>7600000</v>
      </c>
      <c r="U650" s="184">
        <v>72220242</v>
      </c>
      <c r="V650" s="192" t="s">
        <v>915</v>
      </c>
      <c r="W650"/>
      <c r="X650"/>
      <c r="Y650" s="1"/>
    </row>
    <row r="651" spans="1:25">
      <c r="A651" s="182">
        <v>891780111</v>
      </c>
      <c r="B651" s="183" t="s">
        <v>25</v>
      </c>
      <c r="C651" s="184" t="s">
        <v>847</v>
      </c>
      <c r="D651" s="183" t="s">
        <v>27</v>
      </c>
      <c r="E651" s="185" t="s">
        <v>2898</v>
      </c>
      <c r="F651" s="183" t="s">
        <v>29</v>
      </c>
      <c r="G651" s="184" t="s">
        <v>849</v>
      </c>
      <c r="H651" s="184" t="s">
        <v>31</v>
      </c>
      <c r="I651" s="225">
        <v>11500000</v>
      </c>
      <c r="J651" s="199">
        <v>0</v>
      </c>
      <c r="K651" s="199">
        <v>0</v>
      </c>
      <c r="L651" s="199">
        <v>0</v>
      </c>
      <c r="M651" s="191" t="s">
        <v>5638</v>
      </c>
      <c r="N651" s="192" t="s">
        <v>2899</v>
      </c>
      <c r="O651" t="s">
        <v>5639</v>
      </c>
      <c r="P651" s="188">
        <v>44589</v>
      </c>
      <c r="Q651" s="189">
        <v>44621</v>
      </c>
      <c r="R651" s="188">
        <v>44742</v>
      </c>
      <c r="S651" s="199">
        <f>I651-T651</f>
        <v>4600000</v>
      </c>
      <c r="T651" s="225">
        <v>6900000</v>
      </c>
      <c r="U651" s="184">
        <v>16078654</v>
      </c>
      <c r="V651" s="192" t="s">
        <v>2210</v>
      </c>
      <c r="W651"/>
      <c r="X651"/>
      <c r="Y651" s="1"/>
    </row>
    <row r="652" spans="1:25">
      <c r="A652" s="182">
        <v>891780111</v>
      </c>
      <c r="B652" s="183" t="s">
        <v>25</v>
      </c>
      <c r="C652" s="184" t="s">
        <v>847</v>
      </c>
      <c r="D652" s="183" t="s">
        <v>27</v>
      </c>
      <c r="E652" s="185" t="s">
        <v>2900</v>
      </c>
      <c r="F652" s="183" t="s">
        <v>29</v>
      </c>
      <c r="G652" s="184" t="s">
        <v>849</v>
      </c>
      <c r="H652" s="184" t="s">
        <v>31</v>
      </c>
      <c r="I652" s="225">
        <v>14280000</v>
      </c>
      <c r="J652" s="199">
        <v>0</v>
      </c>
      <c r="K652" s="199">
        <v>0</v>
      </c>
      <c r="L652" s="199">
        <v>0</v>
      </c>
      <c r="M652" s="191" t="s">
        <v>5640</v>
      </c>
      <c r="N652" s="192" t="s">
        <v>2901</v>
      </c>
      <c r="O652" t="s">
        <v>5641</v>
      </c>
      <c r="P652" s="188">
        <v>44589</v>
      </c>
      <c r="Q652" s="189">
        <v>44589</v>
      </c>
      <c r="R652" s="188">
        <v>44604</v>
      </c>
      <c r="S652" s="199">
        <v>0</v>
      </c>
      <c r="T652" s="225">
        <v>14280000</v>
      </c>
      <c r="U652" s="184">
        <v>72005158</v>
      </c>
      <c r="V652" s="192" t="s">
        <v>2902</v>
      </c>
      <c r="W652"/>
      <c r="X652"/>
      <c r="Y652" s="1"/>
    </row>
    <row r="653" spans="1:25">
      <c r="A653" s="182">
        <v>891780111</v>
      </c>
      <c r="B653" s="183" t="s">
        <v>25</v>
      </c>
      <c r="C653" s="184" t="s">
        <v>847</v>
      </c>
      <c r="D653" s="183" t="s">
        <v>27</v>
      </c>
      <c r="E653" s="185" t="s">
        <v>2903</v>
      </c>
      <c r="F653" s="183" t="s">
        <v>29</v>
      </c>
      <c r="G653" s="184" t="s">
        <v>849</v>
      </c>
      <c r="H653" s="184" t="s">
        <v>31</v>
      </c>
      <c r="I653" s="225">
        <v>5000000</v>
      </c>
      <c r="J653" s="199">
        <v>0</v>
      </c>
      <c r="K653" s="199">
        <v>0</v>
      </c>
      <c r="L653" s="199">
        <v>0</v>
      </c>
      <c r="M653" s="191" t="s">
        <v>5642</v>
      </c>
      <c r="N653" s="192" t="s">
        <v>5643</v>
      </c>
      <c r="O653" t="s">
        <v>5644</v>
      </c>
      <c r="P653" s="188">
        <v>44589</v>
      </c>
      <c r="Q653" s="189">
        <v>44593</v>
      </c>
      <c r="R653" s="188">
        <v>44620</v>
      </c>
      <c r="S653" s="199">
        <v>5000000</v>
      </c>
      <c r="T653" s="225">
        <v>0</v>
      </c>
      <c r="U653" s="184">
        <v>16078654</v>
      </c>
      <c r="V653" s="192" t="s">
        <v>2210</v>
      </c>
      <c r="W653"/>
      <c r="X653"/>
      <c r="Y653" s="1"/>
    </row>
    <row r="654" spans="1:25">
      <c r="A654" s="182">
        <v>891780111</v>
      </c>
      <c r="B654" s="183" t="s">
        <v>25</v>
      </c>
      <c r="C654" s="184" t="s">
        <v>847</v>
      </c>
      <c r="D654" s="183" t="s">
        <v>27</v>
      </c>
      <c r="E654" s="185" t="s">
        <v>2904</v>
      </c>
      <c r="F654" s="183" t="s">
        <v>29</v>
      </c>
      <c r="G654" s="184" t="s">
        <v>849</v>
      </c>
      <c r="H654" s="184" t="s">
        <v>31</v>
      </c>
      <c r="I654" s="225">
        <v>1700000</v>
      </c>
      <c r="J654" s="199">
        <v>0</v>
      </c>
      <c r="K654" s="199">
        <v>0</v>
      </c>
      <c r="L654" s="199">
        <v>0</v>
      </c>
      <c r="M654" s="191" t="s">
        <v>5645</v>
      </c>
      <c r="N654" s="192" t="s">
        <v>5646</v>
      </c>
      <c r="O654" t="s">
        <v>2905</v>
      </c>
      <c r="P654" s="188">
        <v>44589</v>
      </c>
      <c r="Q654" s="189">
        <v>44621</v>
      </c>
      <c r="R654" s="188">
        <v>44891</v>
      </c>
      <c r="S654" s="199">
        <v>0</v>
      </c>
      <c r="T654" s="225">
        <v>1700000</v>
      </c>
      <c r="U654" s="184">
        <v>12533448</v>
      </c>
      <c r="V654" s="184" t="s">
        <v>881</v>
      </c>
      <c r="W654"/>
      <c r="X654"/>
      <c r="Y654" s="1"/>
    </row>
    <row r="655" spans="1:25">
      <c r="A655" s="182">
        <v>891780111</v>
      </c>
      <c r="B655" s="183" t="s">
        <v>25</v>
      </c>
      <c r="C655" s="184" t="s">
        <v>847</v>
      </c>
      <c r="D655" s="183" t="s">
        <v>27</v>
      </c>
      <c r="E655" s="185" t="s">
        <v>2906</v>
      </c>
      <c r="F655" s="183" t="s">
        <v>29</v>
      </c>
      <c r="G655" s="184" t="s">
        <v>849</v>
      </c>
      <c r="H655" s="184" t="s">
        <v>31</v>
      </c>
      <c r="I655" s="225">
        <v>30000000</v>
      </c>
      <c r="J655" s="199">
        <v>0</v>
      </c>
      <c r="K655" s="199">
        <v>0</v>
      </c>
      <c r="L655" s="199">
        <v>0</v>
      </c>
      <c r="M655" s="191" t="s">
        <v>5647</v>
      </c>
      <c r="N655" s="192" t="s">
        <v>2866</v>
      </c>
      <c r="O655" t="s">
        <v>5648</v>
      </c>
      <c r="P655" s="188">
        <v>44589</v>
      </c>
      <c r="Q655" s="189">
        <v>44621</v>
      </c>
      <c r="R655" s="188">
        <v>44765</v>
      </c>
      <c r="S655" s="199">
        <v>0</v>
      </c>
      <c r="T655" s="225">
        <v>30000000</v>
      </c>
      <c r="U655" s="184">
        <v>72005158</v>
      </c>
      <c r="V655" s="192" t="s">
        <v>2375</v>
      </c>
      <c r="W655"/>
      <c r="X655"/>
      <c r="Y655" s="1"/>
    </row>
    <row r="656" spans="1:25">
      <c r="A656" s="182">
        <v>891780111</v>
      </c>
      <c r="B656" s="183" t="s">
        <v>25</v>
      </c>
      <c r="C656" s="184" t="s">
        <v>847</v>
      </c>
      <c r="D656" s="183" t="s">
        <v>27</v>
      </c>
      <c r="E656" s="185" t="s">
        <v>2907</v>
      </c>
      <c r="F656" s="183" t="s">
        <v>29</v>
      </c>
      <c r="G656" s="184" t="s">
        <v>849</v>
      </c>
      <c r="H656" s="184" t="s">
        <v>31</v>
      </c>
      <c r="I656" s="225">
        <v>4400000</v>
      </c>
      <c r="J656" s="199">
        <v>0</v>
      </c>
      <c r="K656" s="199">
        <v>0</v>
      </c>
      <c r="L656" s="199">
        <v>0</v>
      </c>
      <c r="M656" s="191" t="s">
        <v>5649</v>
      </c>
      <c r="N656" s="192" t="s">
        <v>2908</v>
      </c>
      <c r="O656" t="s">
        <v>2909</v>
      </c>
      <c r="P656" s="188">
        <v>44589</v>
      </c>
      <c r="Q656" s="189">
        <v>44589</v>
      </c>
      <c r="R656" s="188">
        <v>44648</v>
      </c>
      <c r="S656" s="199">
        <v>0</v>
      </c>
      <c r="T656" s="225">
        <v>4400000</v>
      </c>
      <c r="U656" s="190">
        <v>7634899</v>
      </c>
      <c r="V656" s="192" t="s">
        <v>875</v>
      </c>
      <c r="W656"/>
      <c r="X656"/>
      <c r="Y656" s="1"/>
    </row>
    <row r="657" spans="1:25">
      <c r="A657" s="182">
        <v>891780111</v>
      </c>
      <c r="B657" s="183" t="s">
        <v>25</v>
      </c>
      <c r="C657" s="184" t="s">
        <v>847</v>
      </c>
      <c r="D657" s="183" t="s">
        <v>27</v>
      </c>
      <c r="E657" s="185" t="s">
        <v>2910</v>
      </c>
      <c r="F657" s="183" t="s">
        <v>29</v>
      </c>
      <c r="G657" s="184" t="s">
        <v>849</v>
      </c>
      <c r="H657" s="184" t="s">
        <v>31</v>
      </c>
      <c r="I657" s="225">
        <v>2200000</v>
      </c>
      <c r="J657" s="199">
        <v>0</v>
      </c>
      <c r="K657" s="199">
        <v>0</v>
      </c>
      <c r="L657" s="199">
        <v>0</v>
      </c>
      <c r="M657" s="191" t="s">
        <v>5631</v>
      </c>
      <c r="N657" s="192" t="s">
        <v>2875</v>
      </c>
      <c r="O657" t="s">
        <v>2911</v>
      </c>
      <c r="P657" s="188">
        <v>44589</v>
      </c>
      <c r="Q657" s="189">
        <v>44589</v>
      </c>
      <c r="R657" s="188">
        <v>44620</v>
      </c>
      <c r="S657" s="199">
        <v>0</v>
      </c>
      <c r="T657" s="225">
        <v>2200000</v>
      </c>
      <c r="U657" s="190">
        <v>7634899</v>
      </c>
      <c r="V657" s="192" t="s">
        <v>875</v>
      </c>
      <c r="W657"/>
      <c r="X657"/>
      <c r="Y657" s="1"/>
    </row>
    <row r="658" spans="1:25">
      <c r="A658" s="182">
        <v>891780111</v>
      </c>
      <c r="B658" s="183" t="s">
        <v>25</v>
      </c>
      <c r="C658" s="184" t="s">
        <v>847</v>
      </c>
      <c r="D658" s="183" t="s">
        <v>27</v>
      </c>
      <c r="E658" s="185" t="s">
        <v>2912</v>
      </c>
      <c r="F658" s="183" t="s">
        <v>29</v>
      </c>
      <c r="G658" s="184" t="s">
        <v>849</v>
      </c>
      <c r="H658" s="184" t="s">
        <v>31</v>
      </c>
      <c r="I658" s="225">
        <v>20000000</v>
      </c>
      <c r="J658" s="199">
        <v>0</v>
      </c>
      <c r="K658" s="199">
        <v>0</v>
      </c>
      <c r="L658" s="199">
        <v>0</v>
      </c>
      <c r="M658" s="191" t="s">
        <v>5119</v>
      </c>
      <c r="N658" s="192" t="s">
        <v>2913</v>
      </c>
      <c r="O658" t="s">
        <v>5120</v>
      </c>
      <c r="P658" s="188">
        <v>44589</v>
      </c>
      <c r="Q658" s="189">
        <v>44589</v>
      </c>
      <c r="R658" s="188">
        <v>44895</v>
      </c>
      <c r="S658" s="199">
        <f>I658-T658</f>
        <v>14269310</v>
      </c>
      <c r="T658" s="225">
        <v>5730690</v>
      </c>
      <c r="U658" s="184">
        <v>16078654</v>
      </c>
      <c r="V658" s="192" t="s">
        <v>2210</v>
      </c>
      <c r="W658"/>
      <c r="X658"/>
      <c r="Y658" s="1"/>
    </row>
    <row r="659" spans="1:25">
      <c r="A659" s="182">
        <v>891780111</v>
      </c>
      <c r="B659" s="183" t="s">
        <v>25</v>
      </c>
      <c r="C659" s="184" t="s">
        <v>847</v>
      </c>
      <c r="D659" s="183" t="s">
        <v>27</v>
      </c>
      <c r="E659" s="185" t="s">
        <v>2914</v>
      </c>
      <c r="F659" s="183" t="s">
        <v>29</v>
      </c>
      <c r="G659" s="184" t="s">
        <v>849</v>
      </c>
      <c r="H659" s="184" t="s">
        <v>31</v>
      </c>
      <c r="I659" s="225">
        <v>125432681.84999999</v>
      </c>
      <c r="J659" s="199" t="s">
        <v>5650</v>
      </c>
      <c r="K659" s="199" t="s">
        <v>5651</v>
      </c>
      <c r="L659" s="199">
        <v>0</v>
      </c>
      <c r="M659" s="191" t="s">
        <v>5640</v>
      </c>
      <c r="N659" s="192" t="s">
        <v>2901</v>
      </c>
      <c r="O659" t="s">
        <v>2915</v>
      </c>
      <c r="P659" s="188">
        <v>44589</v>
      </c>
      <c r="Q659" s="189">
        <v>44595</v>
      </c>
      <c r="R659" s="188">
        <v>44681</v>
      </c>
      <c r="S659" s="199">
        <v>0</v>
      </c>
      <c r="T659" s="225">
        <v>179189545.5</v>
      </c>
      <c r="U659" s="184">
        <v>72005158</v>
      </c>
      <c r="V659" s="192" t="s">
        <v>2375</v>
      </c>
      <c r="W659"/>
      <c r="X659"/>
      <c r="Y659" s="1"/>
    </row>
    <row r="660" spans="1:25">
      <c r="A660" s="182">
        <v>891780111</v>
      </c>
      <c r="B660" s="183" t="s">
        <v>25</v>
      </c>
      <c r="C660" s="184" t="s">
        <v>847</v>
      </c>
      <c r="D660" s="183" t="s">
        <v>27</v>
      </c>
      <c r="E660" s="185" t="s">
        <v>2916</v>
      </c>
      <c r="F660" s="183" t="s">
        <v>29</v>
      </c>
      <c r="G660" s="184" t="s">
        <v>849</v>
      </c>
      <c r="H660" s="184" t="s">
        <v>31</v>
      </c>
      <c r="I660" s="225">
        <v>18130000</v>
      </c>
      <c r="J660" s="199">
        <v>0</v>
      </c>
      <c r="K660" s="199">
        <v>0</v>
      </c>
      <c r="L660" s="199">
        <v>0</v>
      </c>
      <c r="M660" s="191" t="s">
        <v>5119</v>
      </c>
      <c r="N660" s="192" t="s">
        <v>2913</v>
      </c>
      <c r="O660" t="s">
        <v>5121</v>
      </c>
      <c r="P660" s="188">
        <v>44589</v>
      </c>
      <c r="Q660" s="189">
        <v>44589</v>
      </c>
      <c r="R660" s="188">
        <v>44895</v>
      </c>
      <c r="S660" s="199">
        <f>I660-T660</f>
        <v>2374670</v>
      </c>
      <c r="T660" s="225">
        <v>15755330</v>
      </c>
      <c r="U660" s="184">
        <v>16078654</v>
      </c>
      <c r="V660" s="192" t="s">
        <v>2210</v>
      </c>
      <c r="W660"/>
      <c r="X660"/>
      <c r="Y660" s="1"/>
    </row>
    <row r="661" spans="1:25">
      <c r="A661" s="182">
        <v>891780111</v>
      </c>
      <c r="B661" s="183" t="s">
        <v>25</v>
      </c>
      <c r="C661" s="184" t="s">
        <v>847</v>
      </c>
      <c r="D661" s="183" t="s">
        <v>27</v>
      </c>
      <c r="E661" s="185" t="s">
        <v>2917</v>
      </c>
      <c r="F661" s="183" t="s">
        <v>29</v>
      </c>
      <c r="G661" s="184" t="s">
        <v>849</v>
      </c>
      <c r="H661" s="184" t="s">
        <v>31</v>
      </c>
      <c r="I661" s="225">
        <v>9995300</v>
      </c>
      <c r="J661" s="199">
        <v>0</v>
      </c>
      <c r="K661" s="199">
        <v>0</v>
      </c>
      <c r="L661" s="199">
        <v>0</v>
      </c>
      <c r="M661" s="191" t="s">
        <v>5652</v>
      </c>
      <c r="N661" s="192" t="s">
        <v>2918</v>
      </c>
      <c r="O661" t="s">
        <v>2919</v>
      </c>
      <c r="P661" s="188">
        <v>44589</v>
      </c>
      <c r="Q661" s="189">
        <v>44589</v>
      </c>
      <c r="R661" s="188">
        <v>44645</v>
      </c>
      <c r="S661" s="199">
        <v>0</v>
      </c>
      <c r="T661" s="225">
        <v>9995300</v>
      </c>
      <c r="U661" s="184">
        <v>85472020</v>
      </c>
      <c r="V661" s="192" t="s">
        <v>2316</v>
      </c>
      <c r="W661"/>
      <c r="X661"/>
      <c r="Y661" s="1"/>
    </row>
    <row r="662" spans="1:25">
      <c r="A662" s="182">
        <v>891780111</v>
      </c>
      <c r="B662" s="183" t="s">
        <v>25</v>
      </c>
      <c r="C662" s="184" t="s">
        <v>847</v>
      </c>
      <c r="D662" s="183" t="s">
        <v>27</v>
      </c>
      <c r="E662" s="185" t="s">
        <v>2920</v>
      </c>
      <c r="F662" s="183" t="s">
        <v>29</v>
      </c>
      <c r="G662" s="184" t="s">
        <v>849</v>
      </c>
      <c r="H662" s="184" t="s">
        <v>31</v>
      </c>
      <c r="I662" s="225">
        <v>5000000</v>
      </c>
      <c r="J662" s="199">
        <v>0</v>
      </c>
      <c r="K662" s="199">
        <v>0</v>
      </c>
      <c r="L662" s="199">
        <v>0</v>
      </c>
      <c r="M662" s="191" t="s">
        <v>2267</v>
      </c>
      <c r="N662" s="192" t="s">
        <v>2268</v>
      </c>
      <c r="O662" t="s">
        <v>2921</v>
      </c>
      <c r="P662" s="188">
        <v>44589</v>
      </c>
      <c r="Q662" s="189">
        <v>44589</v>
      </c>
      <c r="R662" s="188">
        <v>44648</v>
      </c>
      <c r="S662" s="199">
        <f>I662-T662</f>
        <v>2500000</v>
      </c>
      <c r="T662" s="225">
        <v>2500000</v>
      </c>
      <c r="U662" s="184">
        <v>16078654</v>
      </c>
      <c r="V662" s="192" t="s">
        <v>2210</v>
      </c>
      <c r="W662"/>
      <c r="X662"/>
      <c r="Y662" s="1"/>
    </row>
    <row r="663" spans="1:25">
      <c r="A663" s="182">
        <v>891780111</v>
      </c>
      <c r="B663" s="183" t="s">
        <v>25</v>
      </c>
      <c r="C663" s="184" t="s">
        <v>847</v>
      </c>
      <c r="D663" s="183" t="s">
        <v>27</v>
      </c>
      <c r="E663" s="185" t="s">
        <v>2922</v>
      </c>
      <c r="F663" s="183" t="s">
        <v>29</v>
      </c>
      <c r="G663" s="184" t="s">
        <v>849</v>
      </c>
      <c r="H663" s="184" t="s">
        <v>31</v>
      </c>
      <c r="I663" s="225">
        <v>20012369.5</v>
      </c>
      <c r="J663" s="199">
        <v>0</v>
      </c>
      <c r="K663" s="199">
        <v>0</v>
      </c>
      <c r="L663" s="199">
        <v>0</v>
      </c>
      <c r="M663" s="191" t="s">
        <v>5653</v>
      </c>
      <c r="N663" s="192" t="s">
        <v>2923</v>
      </c>
      <c r="O663" t="s">
        <v>2924</v>
      </c>
      <c r="P663" s="188">
        <v>44589</v>
      </c>
      <c r="Q663" s="189">
        <v>44589</v>
      </c>
      <c r="R663" s="188">
        <v>44772</v>
      </c>
      <c r="S663" s="199">
        <f>I663-T663</f>
        <v>11435640</v>
      </c>
      <c r="T663" s="225">
        <v>8576729.5</v>
      </c>
      <c r="U663" s="190">
        <v>7634899</v>
      </c>
      <c r="V663" s="192" t="s">
        <v>875</v>
      </c>
      <c r="W663"/>
      <c r="X663"/>
      <c r="Y663" s="1"/>
    </row>
    <row r="664" spans="1:25">
      <c r="A664" s="182">
        <v>891780111</v>
      </c>
      <c r="B664" s="183" t="s">
        <v>25</v>
      </c>
      <c r="C664" s="184" t="s">
        <v>847</v>
      </c>
      <c r="D664" s="183" t="s">
        <v>27</v>
      </c>
      <c r="E664" s="185" t="s">
        <v>2925</v>
      </c>
      <c r="F664" s="183" t="s">
        <v>29</v>
      </c>
      <c r="G664" s="184" t="s">
        <v>849</v>
      </c>
      <c r="H664" s="184" t="s">
        <v>31</v>
      </c>
      <c r="I664" s="225">
        <v>15844500</v>
      </c>
      <c r="J664" s="199">
        <v>0</v>
      </c>
      <c r="K664" s="199">
        <v>0</v>
      </c>
      <c r="L664" s="199">
        <v>0</v>
      </c>
      <c r="M664" s="191" t="s">
        <v>5654</v>
      </c>
      <c r="N664" s="192" t="s">
        <v>2926</v>
      </c>
      <c r="O664" t="s">
        <v>2927</v>
      </c>
      <c r="P664" s="188">
        <v>44589</v>
      </c>
      <c r="Q664" s="189">
        <v>44602</v>
      </c>
      <c r="R664" s="188">
        <v>44860</v>
      </c>
      <c r="S664" s="199">
        <f>I664-T664</f>
        <v>4436460</v>
      </c>
      <c r="T664" s="225">
        <v>11408040</v>
      </c>
      <c r="U664" s="184">
        <v>12533448</v>
      </c>
      <c r="V664" s="184" t="s">
        <v>881</v>
      </c>
      <c r="W664"/>
      <c r="X664"/>
      <c r="Y664" s="1"/>
    </row>
    <row r="665" spans="1:25">
      <c r="A665" s="182">
        <v>891780111</v>
      </c>
      <c r="B665" s="183" t="s">
        <v>25</v>
      </c>
      <c r="C665" s="184" t="s">
        <v>847</v>
      </c>
      <c r="D665" s="183" t="s">
        <v>27</v>
      </c>
      <c r="E665" s="185" t="s">
        <v>2928</v>
      </c>
      <c r="F665" s="183" t="s">
        <v>29</v>
      </c>
      <c r="G665" s="184" t="s">
        <v>849</v>
      </c>
      <c r="H665" s="184" t="s">
        <v>31</v>
      </c>
      <c r="I665" s="225">
        <v>41998720</v>
      </c>
      <c r="J665" s="199">
        <v>0</v>
      </c>
      <c r="K665" s="199">
        <v>0</v>
      </c>
      <c r="L665" s="199">
        <v>0</v>
      </c>
      <c r="M665" s="191" t="s">
        <v>902</v>
      </c>
      <c r="N665" s="192" t="s">
        <v>903</v>
      </c>
      <c r="O665" t="s">
        <v>5655</v>
      </c>
      <c r="P665" s="188">
        <v>44589</v>
      </c>
      <c r="Q665" s="189">
        <v>44589</v>
      </c>
      <c r="R665" s="188">
        <v>44742</v>
      </c>
      <c r="S665" s="199">
        <v>0</v>
      </c>
      <c r="T665" s="225">
        <v>41998720</v>
      </c>
      <c r="U665" s="190">
        <v>85153989</v>
      </c>
      <c r="V665" s="184" t="s">
        <v>898</v>
      </c>
      <c r="W665"/>
      <c r="X665"/>
      <c r="Y665" s="1"/>
    </row>
    <row r="666" spans="1:25">
      <c r="A666" s="182">
        <v>891780111</v>
      </c>
      <c r="B666" s="183" t="s">
        <v>25</v>
      </c>
      <c r="C666" s="184" t="s">
        <v>847</v>
      </c>
      <c r="D666" s="183" t="s">
        <v>27</v>
      </c>
      <c r="E666" s="185" t="s">
        <v>2929</v>
      </c>
      <c r="F666" s="183" t="s">
        <v>29</v>
      </c>
      <c r="G666" s="184" t="s">
        <v>849</v>
      </c>
      <c r="H666" s="184" t="s">
        <v>31</v>
      </c>
      <c r="I666" s="225">
        <v>26998651</v>
      </c>
      <c r="J666" s="199">
        <v>0</v>
      </c>
      <c r="K666" s="199">
        <v>0</v>
      </c>
      <c r="L666" s="199">
        <v>0</v>
      </c>
      <c r="M666" s="191" t="s">
        <v>5656</v>
      </c>
      <c r="N666" s="192" t="s">
        <v>2930</v>
      </c>
      <c r="O666" t="s">
        <v>2931</v>
      </c>
      <c r="P666" s="188">
        <v>44589</v>
      </c>
      <c r="Q666" s="189">
        <v>44589</v>
      </c>
      <c r="R666" s="188">
        <v>44679</v>
      </c>
      <c r="S666" s="199">
        <v>26998651</v>
      </c>
      <c r="T666" s="225">
        <v>0</v>
      </c>
      <c r="U666" s="184">
        <v>72220242</v>
      </c>
      <c r="V666" s="192" t="s">
        <v>915</v>
      </c>
      <c r="W666"/>
      <c r="X666"/>
      <c r="Y666" s="1"/>
    </row>
    <row r="667" spans="1:25">
      <c r="A667" s="182">
        <v>891780111</v>
      </c>
      <c r="B667" s="183" t="s">
        <v>25</v>
      </c>
      <c r="C667" s="184" t="s">
        <v>847</v>
      </c>
      <c r="D667" s="183" t="s">
        <v>27</v>
      </c>
      <c r="E667" s="185" t="s">
        <v>2932</v>
      </c>
      <c r="F667" s="183" t="s">
        <v>29</v>
      </c>
      <c r="G667" s="184" t="s">
        <v>849</v>
      </c>
      <c r="H667" s="184" t="s">
        <v>31</v>
      </c>
      <c r="I667" s="225">
        <v>9062088</v>
      </c>
      <c r="J667" s="199">
        <v>0</v>
      </c>
      <c r="K667" s="199">
        <v>0</v>
      </c>
      <c r="L667" s="199">
        <v>0</v>
      </c>
      <c r="M667" s="191" t="s">
        <v>5657</v>
      </c>
      <c r="N667" s="192" t="s">
        <v>2933</v>
      </c>
      <c r="O667" t="s">
        <v>2934</v>
      </c>
      <c r="P667" s="188">
        <v>44589</v>
      </c>
      <c r="Q667" s="189">
        <v>44589</v>
      </c>
      <c r="R667" s="188">
        <v>44742</v>
      </c>
      <c r="S667" s="199">
        <v>0</v>
      </c>
      <c r="T667" s="225">
        <v>9062088</v>
      </c>
      <c r="U667" s="184">
        <v>57428039</v>
      </c>
      <c r="V667" s="184" t="s">
        <v>2412</v>
      </c>
      <c r="W667"/>
      <c r="X667"/>
      <c r="Y667" s="1"/>
    </row>
    <row r="668" spans="1:25">
      <c r="A668" s="182">
        <v>891780111</v>
      </c>
      <c r="B668" s="183" t="s">
        <v>25</v>
      </c>
      <c r="C668" s="184" t="s">
        <v>847</v>
      </c>
      <c r="D668" s="183" t="s">
        <v>27</v>
      </c>
      <c r="E668" s="185" t="s">
        <v>2935</v>
      </c>
      <c r="F668" s="183" t="s">
        <v>29</v>
      </c>
      <c r="G668" s="184" t="s">
        <v>849</v>
      </c>
      <c r="H668" s="184" t="s">
        <v>31</v>
      </c>
      <c r="I668" s="225">
        <v>105499956</v>
      </c>
      <c r="J668" s="199">
        <v>0</v>
      </c>
      <c r="K668" s="199">
        <v>0</v>
      </c>
      <c r="L668" s="199">
        <v>0</v>
      </c>
      <c r="M668" s="191" t="s">
        <v>5640</v>
      </c>
      <c r="N668" s="192" t="s">
        <v>2936</v>
      </c>
      <c r="O668" t="s">
        <v>2937</v>
      </c>
      <c r="P668" s="188">
        <v>44589</v>
      </c>
      <c r="Q668" s="189">
        <v>44589</v>
      </c>
      <c r="R668" s="188">
        <v>44740</v>
      </c>
      <c r="S668" s="199">
        <v>0</v>
      </c>
      <c r="T668" s="225">
        <v>105499956</v>
      </c>
      <c r="U668" s="184">
        <v>72005158</v>
      </c>
      <c r="V668" s="192" t="s">
        <v>2375</v>
      </c>
      <c r="W668"/>
      <c r="X668"/>
      <c r="Y668" s="1"/>
    </row>
    <row r="669" spans="1:25">
      <c r="A669" s="182">
        <v>891780111</v>
      </c>
      <c r="B669" s="183" t="s">
        <v>25</v>
      </c>
      <c r="C669" s="184" t="s">
        <v>847</v>
      </c>
      <c r="D669" s="183" t="s">
        <v>27</v>
      </c>
      <c r="E669" s="185" t="s">
        <v>2938</v>
      </c>
      <c r="F669" s="183" t="s">
        <v>29</v>
      </c>
      <c r="G669" s="184" t="s">
        <v>849</v>
      </c>
      <c r="H669" s="184" t="s">
        <v>31</v>
      </c>
      <c r="I669" s="225">
        <v>6000000</v>
      </c>
      <c r="J669" s="199">
        <v>0</v>
      </c>
      <c r="K669" s="199">
        <v>0</v>
      </c>
      <c r="L669" s="199">
        <v>0</v>
      </c>
      <c r="M669" s="191" t="s">
        <v>896</v>
      </c>
      <c r="N669" s="192" t="s">
        <v>2306</v>
      </c>
      <c r="O669" t="s">
        <v>2939</v>
      </c>
      <c r="P669" s="188">
        <v>44589</v>
      </c>
      <c r="Q669" s="189">
        <v>44589</v>
      </c>
      <c r="R669" s="188">
        <v>44742</v>
      </c>
      <c r="S669" s="199">
        <v>0</v>
      </c>
      <c r="T669" s="225">
        <v>6000000</v>
      </c>
      <c r="U669" s="184">
        <v>16078654</v>
      </c>
      <c r="V669" s="192" t="s">
        <v>2210</v>
      </c>
      <c r="W669"/>
      <c r="X669"/>
      <c r="Y669" s="1"/>
    </row>
    <row r="670" spans="1:25">
      <c r="A670" s="182">
        <v>891780111</v>
      </c>
      <c r="B670" s="183" t="s">
        <v>25</v>
      </c>
      <c r="C670" s="184" t="s">
        <v>847</v>
      </c>
      <c r="D670" s="183" t="s">
        <v>27</v>
      </c>
      <c r="E670" s="185" t="s">
        <v>2940</v>
      </c>
      <c r="F670" s="183" t="s">
        <v>29</v>
      </c>
      <c r="G670" s="184" t="s">
        <v>849</v>
      </c>
      <c r="H670" s="184" t="s">
        <v>31</v>
      </c>
      <c r="I670" s="225">
        <v>6000000</v>
      </c>
      <c r="J670" s="199">
        <v>0</v>
      </c>
      <c r="K670" s="199">
        <v>0</v>
      </c>
      <c r="L670" s="199">
        <v>0</v>
      </c>
      <c r="M670" s="191" t="s">
        <v>5573</v>
      </c>
      <c r="N670" s="192" t="s">
        <v>2941</v>
      </c>
      <c r="O670" t="s">
        <v>2942</v>
      </c>
      <c r="P670" s="188">
        <v>44589</v>
      </c>
      <c r="Q670" s="189">
        <v>44589</v>
      </c>
      <c r="R670" s="188">
        <v>44742</v>
      </c>
      <c r="S670" s="199">
        <f>I670-T670</f>
        <v>3600000</v>
      </c>
      <c r="T670" s="225">
        <v>2400000</v>
      </c>
      <c r="U670" s="190">
        <v>85153989</v>
      </c>
      <c r="V670" s="184" t="s">
        <v>898</v>
      </c>
      <c r="W670"/>
      <c r="X670"/>
      <c r="Y670" s="1"/>
    </row>
    <row r="671" spans="1:25">
      <c r="A671" s="182">
        <v>891780111</v>
      </c>
      <c r="B671" s="183" t="s">
        <v>25</v>
      </c>
      <c r="C671" s="184" t="s">
        <v>847</v>
      </c>
      <c r="D671" s="183" t="s">
        <v>27</v>
      </c>
      <c r="E671" s="185" t="s">
        <v>2943</v>
      </c>
      <c r="F671" s="183" t="s">
        <v>29</v>
      </c>
      <c r="G671" s="184" t="s">
        <v>849</v>
      </c>
      <c r="H671" s="184" t="s">
        <v>31</v>
      </c>
      <c r="I671" s="225" t="s">
        <v>2944</v>
      </c>
      <c r="J671" s="199">
        <v>0</v>
      </c>
      <c r="K671" s="199">
        <v>0</v>
      </c>
      <c r="L671" s="199">
        <v>0</v>
      </c>
      <c r="M671" s="191" t="s">
        <v>5658</v>
      </c>
      <c r="N671" s="192" t="s">
        <v>2945</v>
      </c>
      <c r="O671" t="s">
        <v>5659</v>
      </c>
      <c r="P671" s="188">
        <v>44581</v>
      </c>
      <c r="Q671" s="189">
        <v>44581</v>
      </c>
      <c r="R671" s="188">
        <v>44773</v>
      </c>
      <c r="S671" s="199">
        <v>3255531</v>
      </c>
      <c r="T671" s="225">
        <v>9910928</v>
      </c>
      <c r="U671" s="184">
        <v>12545871</v>
      </c>
      <c r="V671" s="192" t="s">
        <v>866</v>
      </c>
      <c r="W671"/>
      <c r="X671"/>
      <c r="Y671" s="1"/>
    </row>
    <row r="672" spans="1:25" ht="15" thickBot="1">
      <c r="A672" s="61"/>
      <c r="B672" s="28"/>
      <c r="C672" s="29"/>
      <c r="D672" s="28"/>
      <c r="E672" s="27"/>
      <c r="F672" s="28"/>
      <c r="G672" s="29"/>
      <c r="H672" s="29"/>
      <c r="I672" s="35"/>
      <c r="J672" s="35"/>
      <c r="K672" s="35"/>
      <c r="L672" s="35"/>
      <c r="M672" s="30"/>
      <c r="N672" s="31"/>
      <c r="O672" s="31"/>
      <c r="P672" s="153"/>
      <c r="Q672" s="153"/>
      <c r="R672" s="153"/>
      <c r="S672" s="35"/>
      <c r="T672" s="35"/>
      <c r="U672" s="29"/>
      <c r="V672" s="29"/>
      <c r="W672" s="1"/>
      <c r="X672" s="1"/>
      <c r="Y672" s="1"/>
    </row>
    <row r="673" spans="1:25" ht="15" thickBot="1">
      <c r="A673" s="61"/>
      <c r="B673" s="28"/>
      <c r="C673" s="29"/>
      <c r="D673" s="201" t="s">
        <v>617</v>
      </c>
      <c r="E673" s="202">
        <v>670</v>
      </c>
      <c r="F673" s="28"/>
      <c r="G673" s="29"/>
      <c r="H673" s="200" t="s">
        <v>2946</v>
      </c>
      <c r="I673" s="203">
        <f>SUM(I2:I672)</f>
        <v>10553516854.35</v>
      </c>
      <c r="J673" s="35"/>
      <c r="K673" s="35"/>
      <c r="L673" s="35"/>
      <c r="M673" s="30"/>
      <c r="N673" s="31"/>
      <c r="O673" s="31"/>
      <c r="P673" s="153"/>
      <c r="Q673" s="153"/>
      <c r="R673" s="153"/>
      <c r="S673" s="35"/>
      <c r="T673" s="35"/>
      <c r="U673" s="29"/>
      <c r="V673" s="29"/>
      <c r="W673" s="1"/>
      <c r="X673" s="1"/>
      <c r="Y673" s="1"/>
    </row>
    <row r="674" spans="1:25">
      <c r="A674" s="61"/>
      <c r="B674" s="28"/>
      <c r="C674" s="29"/>
      <c r="D674" s="28"/>
      <c r="E674" s="27"/>
      <c r="F674" s="28"/>
      <c r="G674" s="29"/>
      <c r="H674" s="29"/>
      <c r="I674" s="35"/>
      <c r="J674" s="35"/>
      <c r="K674" s="35"/>
      <c r="L674" s="35"/>
      <c r="M674" s="30"/>
      <c r="N674" s="31"/>
      <c r="O674" s="31"/>
      <c r="P674" s="153"/>
      <c r="Q674" s="153"/>
      <c r="R674" s="153"/>
      <c r="S674" s="35"/>
      <c r="T674" s="35"/>
      <c r="U674" s="29"/>
      <c r="V674" s="29"/>
      <c r="W674" s="1"/>
      <c r="X674" s="1"/>
      <c r="Y674" s="1"/>
    </row>
    <row r="675" spans="1:25">
      <c r="A675" s="61"/>
      <c r="B675" s="28"/>
      <c r="C675" s="29"/>
      <c r="D675" s="28"/>
      <c r="E675" s="27"/>
      <c r="F675" s="28"/>
      <c r="G675" s="29"/>
      <c r="H675" s="29"/>
      <c r="I675" s="35"/>
      <c r="J675" s="35"/>
      <c r="K675" s="35"/>
      <c r="L675" s="35"/>
      <c r="M675" s="30"/>
      <c r="N675" s="31"/>
      <c r="O675" s="31"/>
      <c r="P675" s="153"/>
      <c r="Q675" s="153"/>
      <c r="R675" s="153"/>
      <c r="S675" s="35"/>
      <c r="T675" s="35"/>
      <c r="U675" s="29"/>
      <c r="V675" s="29"/>
      <c r="W675" s="1"/>
      <c r="X675" s="1"/>
      <c r="Y675" s="1"/>
    </row>
    <row r="676" spans="1:25">
      <c r="A676" s="61"/>
      <c r="B676" s="28"/>
      <c r="C676" s="29"/>
      <c r="D676" s="28"/>
      <c r="E676" s="27"/>
      <c r="F676" s="28"/>
      <c r="G676" s="29"/>
      <c r="H676" s="29"/>
      <c r="I676" s="35"/>
      <c r="J676" s="35"/>
      <c r="K676" s="35"/>
      <c r="L676" s="35"/>
      <c r="M676" s="30"/>
      <c r="N676" s="31"/>
      <c r="O676" s="31"/>
      <c r="P676" s="153"/>
      <c r="Q676" s="153"/>
      <c r="R676" s="153"/>
      <c r="S676" s="35"/>
      <c r="T676" s="35"/>
      <c r="U676" s="29"/>
      <c r="V676" s="29"/>
      <c r="W676" s="1"/>
      <c r="X676" s="1"/>
      <c r="Y676" s="1"/>
    </row>
    <row r="677" spans="1:25">
      <c r="A677" s="61"/>
      <c r="B677" s="28"/>
      <c r="C677" s="29"/>
      <c r="D677" s="28"/>
      <c r="E677" s="27"/>
      <c r="F677" s="28"/>
      <c r="G677" s="29"/>
      <c r="H677" s="29"/>
      <c r="I677" s="35"/>
      <c r="J677" s="35"/>
      <c r="K677" s="35"/>
      <c r="L677" s="35"/>
      <c r="M677" s="30"/>
      <c r="N677" s="31"/>
      <c r="O677" s="31"/>
      <c r="P677" s="153"/>
      <c r="Q677" s="153"/>
      <c r="R677" s="153"/>
      <c r="S677" s="35"/>
      <c r="T677" s="35"/>
      <c r="U677" s="29"/>
      <c r="V677" s="29"/>
      <c r="W677" s="1"/>
      <c r="X677" s="1"/>
      <c r="Y677" s="1"/>
    </row>
    <row r="678" spans="1:25">
      <c r="A678" s="61"/>
      <c r="B678" s="28"/>
      <c r="C678" s="29"/>
      <c r="D678" s="28"/>
      <c r="E678" s="27"/>
      <c r="F678" s="28"/>
      <c r="G678" s="29"/>
      <c r="H678" s="29"/>
      <c r="I678" s="35"/>
      <c r="J678" s="35"/>
      <c r="K678" s="35"/>
      <c r="L678" s="35"/>
      <c r="M678" s="30"/>
      <c r="N678" s="31"/>
      <c r="O678" s="31"/>
      <c r="P678" s="153"/>
      <c r="Q678" s="153"/>
      <c r="R678" s="153"/>
      <c r="S678" s="35"/>
      <c r="T678" s="35"/>
      <c r="U678" s="29"/>
      <c r="V678" s="29"/>
      <c r="W678" s="1"/>
      <c r="X678" s="1"/>
      <c r="Y678" s="1"/>
    </row>
    <row r="679" spans="1:25">
      <c r="A679" s="61"/>
      <c r="B679" s="28"/>
      <c r="C679" s="29"/>
      <c r="D679" s="28"/>
      <c r="E679" s="27"/>
      <c r="F679" s="28"/>
      <c r="G679" s="29"/>
      <c r="H679" s="29"/>
      <c r="I679" s="35"/>
      <c r="J679" s="35"/>
      <c r="K679" s="35"/>
      <c r="L679" s="35"/>
      <c r="M679" s="30"/>
      <c r="N679" s="31"/>
      <c r="O679" s="31"/>
      <c r="P679" s="153"/>
      <c r="Q679" s="153"/>
      <c r="R679" s="153"/>
      <c r="S679" s="35"/>
      <c r="T679" s="35"/>
      <c r="U679" s="29"/>
      <c r="V679" s="29"/>
      <c r="W679" s="1"/>
      <c r="X679" s="1"/>
      <c r="Y679" s="1"/>
    </row>
    <row r="680" spans="1:25">
      <c r="A680" s="61"/>
      <c r="B680" s="28"/>
      <c r="C680" s="29"/>
      <c r="D680" s="28"/>
      <c r="E680" s="27"/>
      <c r="F680" s="28"/>
      <c r="G680" s="29"/>
      <c r="H680" s="29"/>
      <c r="I680" s="35"/>
      <c r="J680" s="35"/>
      <c r="K680" s="35"/>
      <c r="L680" s="35"/>
      <c r="M680" s="30"/>
      <c r="N680" s="31"/>
      <c r="O680" s="31"/>
      <c r="P680" s="153"/>
      <c r="Q680" s="153"/>
      <c r="R680" s="153"/>
      <c r="S680" s="35"/>
      <c r="T680" s="35"/>
      <c r="U680" s="29"/>
      <c r="V680" s="29"/>
      <c r="W680" s="1"/>
      <c r="X680" s="1"/>
      <c r="Y680" s="1"/>
    </row>
    <row r="681" spans="1:25">
      <c r="A681" s="61"/>
      <c r="B681" s="28"/>
      <c r="C681" s="29"/>
      <c r="D681" s="28"/>
      <c r="E681" s="27"/>
      <c r="F681" s="28"/>
      <c r="G681" s="29"/>
      <c r="H681" s="29"/>
      <c r="I681" s="35"/>
      <c r="J681" s="35"/>
      <c r="K681" s="35"/>
      <c r="L681" s="35"/>
      <c r="M681" s="30"/>
      <c r="N681" s="31"/>
      <c r="O681" s="31"/>
      <c r="P681" s="153"/>
      <c r="Q681" s="153"/>
      <c r="R681" s="153"/>
      <c r="S681" s="35"/>
      <c r="T681" s="35"/>
      <c r="U681" s="29"/>
      <c r="V681" s="29"/>
      <c r="W681" s="1"/>
      <c r="X681" s="1"/>
      <c r="Y681" s="1"/>
    </row>
    <row r="682" spans="1:25">
      <c r="A682" s="61"/>
      <c r="B682" s="28"/>
      <c r="C682" s="29"/>
      <c r="D682" s="28"/>
      <c r="E682" s="27"/>
      <c r="F682" s="28"/>
      <c r="G682" s="29"/>
      <c r="H682" s="29"/>
      <c r="I682" s="35"/>
      <c r="J682" s="35"/>
      <c r="K682" s="35"/>
      <c r="L682" s="35"/>
      <c r="M682" s="30"/>
      <c r="N682" s="31"/>
      <c r="O682" s="31"/>
      <c r="P682" s="153"/>
      <c r="Q682" s="153"/>
      <c r="R682" s="153"/>
      <c r="S682" s="35"/>
      <c r="T682" s="35"/>
      <c r="U682" s="29"/>
      <c r="V682" s="29"/>
      <c r="W682" s="1"/>
      <c r="X682" s="1"/>
      <c r="Y682" s="1"/>
    </row>
    <row r="683" spans="1:25">
      <c r="A683" s="61"/>
      <c r="B683" s="28"/>
      <c r="C683" s="29"/>
      <c r="D683" s="28"/>
      <c r="E683" s="27"/>
      <c r="F683" s="28"/>
      <c r="G683" s="29"/>
      <c r="H683" s="29"/>
      <c r="I683" s="35"/>
      <c r="J683" s="35"/>
      <c r="K683" s="35"/>
      <c r="L683" s="35"/>
      <c r="M683" s="30"/>
      <c r="N683" s="31"/>
      <c r="O683" s="31"/>
      <c r="P683" s="153"/>
      <c r="Q683" s="153"/>
      <c r="R683" s="153"/>
      <c r="S683" s="35"/>
      <c r="T683" s="35"/>
      <c r="U683" s="29"/>
      <c r="V683" s="29"/>
      <c r="W683" s="1"/>
      <c r="X683" s="1"/>
      <c r="Y683" s="1"/>
    </row>
    <row r="684" spans="1:25">
      <c r="A684" s="61"/>
      <c r="B684" s="28"/>
      <c r="C684" s="29"/>
      <c r="D684" s="28"/>
      <c r="E684" s="27"/>
      <c r="F684" s="28"/>
      <c r="G684" s="29"/>
      <c r="H684" s="29"/>
      <c r="I684" s="35"/>
      <c r="J684" s="35"/>
      <c r="K684" s="35"/>
      <c r="L684" s="35"/>
      <c r="M684" s="30"/>
      <c r="N684" s="31"/>
      <c r="O684" s="31"/>
      <c r="P684" s="153"/>
      <c r="Q684" s="153"/>
      <c r="R684" s="153"/>
      <c r="S684" s="35"/>
      <c r="T684" s="35"/>
      <c r="U684" s="29"/>
      <c r="V684" s="29"/>
      <c r="W684" s="1"/>
      <c r="X684" s="1"/>
      <c r="Y684" s="1"/>
    </row>
    <row r="685" spans="1:25">
      <c r="A685" s="61"/>
      <c r="B685" s="28"/>
      <c r="C685" s="29"/>
      <c r="D685" s="28"/>
      <c r="E685" s="27"/>
      <c r="F685" s="28"/>
      <c r="G685" s="29"/>
      <c r="H685" s="29"/>
      <c r="I685" s="35"/>
      <c r="J685" s="35"/>
      <c r="K685" s="35"/>
      <c r="L685" s="35"/>
      <c r="M685" s="30"/>
      <c r="N685" s="31"/>
      <c r="O685" s="31"/>
      <c r="P685" s="153"/>
      <c r="Q685" s="153"/>
      <c r="R685" s="153"/>
      <c r="S685" s="35"/>
      <c r="T685" s="35"/>
      <c r="U685" s="29"/>
      <c r="V685" s="29"/>
      <c r="W685" s="1"/>
      <c r="X685" s="1"/>
      <c r="Y685" s="1"/>
    </row>
    <row r="686" spans="1:25">
      <c r="A686" s="61"/>
      <c r="B686" s="28"/>
      <c r="C686" s="29"/>
      <c r="D686" s="28"/>
      <c r="E686" s="27"/>
      <c r="F686" s="28"/>
      <c r="G686" s="29"/>
      <c r="H686" s="29"/>
      <c r="I686" s="35"/>
      <c r="J686" s="35"/>
      <c r="K686" s="35"/>
      <c r="L686" s="35"/>
      <c r="M686" s="30"/>
      <c r="N686" s="31"/>
      <c r="O686" s="31"/>
      <c r="P686" s="153"/>
      <c r="Q686" s="153"/>
      <c r="R686" s="153"/>
      <c r="S686" s="35"/>
      <c r="T686" s="35"/>
      <c r="U686" s="29"/>
      <c r="V686" s="29"/>
      <c r="W686" s="1"/>
      <c r="X686" s="1"/>
      <c r="Y686" s="1"/>
    </row>
    <row r="687" spans="1:25">
      <c r="A687" s="61"/>
      <c r="B687" s="28"/>
      <c r="C687" s="29"/>
      <c r="D687" s="28"/>
      <c r="E687" s="27"/>
      <c r="F687" s="28"/>
      <c r="G687" s="29"/>
      <c r="H687" s="29"/>
      <c r="I687" s="35"/>
      <c r="J687" s="35"/>
      <c r="K687" s="35"/>
      <c r="L687" s="35"/>
      <c r="M687" s="30"/>
      <c r="N687" s="31"/>
      <c r="O687" s="31"/>
      <c r="P687" s="153"/>
      <c r="Q687" s="153"/>
      <c r="R687" s="153"/>
      <c r="S687" s="35"/>
      <c r="T687" s="35"/>
      <c r="U687" s="29"/>
      <c r="V687" s="29"/>
      <c r="W687" s="1"/>
      <c r="X687" s="1"/>
      <c r="Y687" s="1"/>
    </row>
    <row r="688" spans="1:25">
      <c r="A688" s="61"/>
      <c r="B688" s="28"/>
      <c r="C688" s="29"/>
      <c r="D688" s="28"/>
      <c r="E688" s="27"/>
      <c r="F688" s="28"/>
      <c r="G688" s="29"/>
      <c r="H688" s="29"/>
      <c r="I688" s="35"/>
      <c r="J688" s="35"/>
      <c r="K688" s="35"/>
      <c r="L688" s="35"/>
      <c r="M688" s="30"/>
      <c r="N688" s="31"/>
      <c r="O688" s="31"/>
      <c r="P688" s="153"/>
      <c r="Q688" s="153"/>
      <c r="R688" s="153"/>
      <c r="S688" s="35"/>
      <c r="T688" s="35"/>
      <c r="U688" s="29"/>
      <c r="V688" s="29"/>
      <c r="W688" s="1"/>
      <c r="X688" s="1"/>
      <c r="Y688" s="1"/>
    </row>
    <row r="689" spans="1:25">
      <c r="A689" s="61"/>
      <c r="B689" s="28"/>
      <c r="C689" s="29"/>
      <c r="D689" s="28"/>
      <c r="E689" s="27"/>
      <c r="F689" s="28"/>
      <c r="G689" s="29"/>
      <c r="H689" s="29"/>
      <c r="I689" s="35"/>
      <c r="J689" s="35"/>
      <c r="K689" s="35"/>
      <c r="L689" s="35"/>
      <c r="M689" s="30"/>
      <c r="N689" s="31"/>
      <c r="O689" s="31"/>
      <c r="P689" s="153"/>
      <c r="Q689" s="153"/>
      <c r="R689" s="153"/>
      <c r="S689" s="35"/>
      <c r="T689" s="35"/>
      <c r="U689" s="29"/>
      <c r="V689" s="29"/>
      <c r="W689" s="1"/>
      <c r="X689" s="1"/>
      <c r="Y689" s="1"/>
    </row>
    <row r="690" spans="1:25">
      <c r="A690" s="61"/>
      <c r="B690" s="28"/>
      <c r="C690" s="29"/>
      <c r="D690" s="28"/>
      <c r="E690" s="27"/>
      <c r="F690" s="28"/>
      <c r="G690" s="29"/>
      <c r="H690" s="29"/>
      <c r="I690" s="35"/>
      <c r="J690" s="35"/>
      <c r="K690" s="35"/>
      <c r="L690" s="35"/>
      <c r="M690" s="30"/>
      <c r="N690" s="31"/>
      <c r="O690" s="31"/>
      <c r="P690" s="153"/>
      <c r="Q690" s="153"/>
      <c r="R690" s="153"/>
      <c r="S690" s="35"/>
      <c r="T690" s="35"/>
      <c r="U690" s="29"/>
      <c r="V690" s="29"/>
      <c r="W690" s="1"/>
      <c r="X690" s="1"/>
      <c r="Y690" s="1"/>
    </row>
    <row r="691" spans="1:25">
      <c r="A691" s="61"/>
      <c r="B691" s="28"/>
      <c r="C691" s="29"/>
      <c r="D691" s="28"/>
      <c r="E691" s="27"/>
      <c r="F691" s="28"/>
      <c r="G691" s="29"/>
      <c r="H691" s="29"/>
      <c r="I691" s="35"/>
      <c r="J691" s="35"/>
      <c r="K691" s="35"/>
      <c r="L691" s="35"/>
      <c r="M691" s="30"/>
      <c r="N691" s="31"/>
      <c r="O691" s="31"/>
      <c r="P691" s="153"/>
      <c r="Q691" s="153"/>
      <c r="R691" s="153"/>
      <c r="S691" s="35"/>
      <c r="T691" s="35"/>
      <c r="U691" s="29"/>
      <c r="V691" s="29"/>
      <c r="W691" s="1"/>
      <c r="X691" s="1"/>
      <c r="Y691" s="1"/>
    </row>
    <row r="692" spans="1:25">
      <c r="A692" s="61"/>
      <c r="B692" s="28"/>
      <c r="C692" s="29"/>
      <c r="D692" s="28"/>
      <c r="E692" s="27"/>
      <c r="F692" s="28"/>
      <c r="G692" s="29"/>
      <c r="H692" s="29"/>
      <c r="I692" s="35"/>
      <c r="J692" s="35"/>
      <c r="K692" s="35"/>
      <c r="L692" s="35"/>
      <c r="M692" s="30"/>
      <c r="N692" s="31"/>
      <c r="O692" s="31"/>
      <c r="P692" s="155"/>
      <c r="Q692" s="155"/>
      <c r="R692" s="155"/>
      <c r="S692" s="35"/>
      <c r="T692" s="35"/>
      <c r="U692" s="29"/>
      <c r="V692" s="29"/>
      <c r="W692" s="1"/>
      <c r="X692" s="1"/>
      <c r="Y692" s="1"/>
    </row>
    <row r="693" spans="1:25">
      <c r="A693" s="61"/>
      <c r="B693" s="28"/>
      <c r="C693" s="29"/>
      <c r="D693" s="28"/>
      <c r="E693" s="27"/>
      <c r="F693" s="28"/>
      <c r="G693" s="29"/>
      <c r="H693" s="29"/>
      <c r="I693" s="35"/>
      <c r="J693" s="35"/>
      <c r="K693" s="35"/>
      <c r="L693" s="35"/>
      <c r="M693" s="30"/>
      <c r="N693" s="31"/>
      <c r="O693" s="31"/>
      <c r="P693" s="155"/>
      <c r="Q693" s="155"/>
      <c r="R693" s="155"/>
      <c r="S693" s="35"/>
      <c r="T693" s="35"/>
      <c r="U693" s="29"/>
      <c r="V693" s="29"/>
      <c r="W693" s="1"/>
      <c r="X693" s="1"/>
      <c r="Y693" s="1"/>
    </row>
    <row r="694" spans="1:25">
      <c r="A694" s="61"/>
      <c r="B694" s="28"/>
      <c r="C694" s="29"/>
      <c r="D694" s="28"/>
      <c r="E694" s="27"/>
      <c r="F694" s="28"/>
      <c r="G694" s="29"/>
      <c r="H694" s="29"/>
      <c r="I694" s="35"/>
      <c r="J694" s="35"/>
      <c r="K694" s="35"/>
      <c r="L694" s="35"/>
      <c r="M694" s="30"/>
      <c r="N694" s="31"/>
      <c r="O694" s="31"/>
      <c r="P694" s="155"/>
      <c r="Q694" s="155"/>
      <c r="R694" s="155"/>
      <c r="S694" s="35"/>
      <c r="T694" s="35"/>
      <c r="U694" s="29"/>
      <c r="V694" s="29"/>
      <c r="W694" s="1"/>
      <c r="X694" s="1"/>
      <c r="Y694" s="1"/>
    </row>
    <row r="695" spans="1:25">
      <c r="A695" s="61"/>
      <c r="B695" s="28"/>
      <c r="C695" s="29"/>
      <c r="D695" s="28"/>
      <c r="E695" s="27"/>
      <c r="F695" s="28"/>
      <c r="G695" s="29"/>
      <c r="H695" s="29"/>
      <c r="I695" s="35"/>
      <c r="J695" s="35"/>
      <c r="K695" s="35"/>
      <c r="L695" s="35"/>
      <c r="M695" s="30"/>
      <c r="N695" s="31"/>
      <c r="O695" s="121"/>
      <c r="P695" s="155"/>
      <c r="Q695" s="155"/>
      <c r="R695" s="155"/>
      <c r="S695" s="35"/>
      <c r="T695" s="35"/>
      <c r="U695" s="29"/>
      <c r="V695" s="29"/>
      <c r="W695" s="1"/>
      <c r="X695" s="1"/>
      <c r="Y695" s="1"/>
    </row>
    <row r="696" spans="1:25">
      <c r="A696" s="61"/>
      <c r="B696" s="28"/>
      <c r="C696" s="29"/>
      <c r="D696" s="28"/>
      <c r="E696" s="27"/>
      <c r="F696" s="28"/>
      <c r="G696" s="29"/>
      <c r="H696" s="29"/>
      <c r="I696" s="35"/>
      <c r="J696" s="35"/>
      <c r="K696" s="35"/>
      <c r="L696" s="35"/>
      <c r="M696" s="30"/>
      <c r="N696" s="31"/>
      <c r="O696" s="121"/>
      <c r="P696" s="155"/>
      <c r="Q696" s="155"/>
      <c r="R696" s="155"/>
      <c r="S696" s="35"/>
      <c r="T696" s="35"/>
      <c r="U696" s="29"/>
      <c r="V696" s="29"/>
      <c r="W696" s="1"/>
      <c r="X696" s="1"/>
      <c r="Y696" s="1"/>
    </row>
    <row r="697" spans="1:25">
      <c r="A697" s="61"/>
      <c r="B697" s="28"/>
      <c r="C697" s="29"/>
      <c r="D697" s="28"/>
      <c r="E697" s="27"/>
      <c r="F697" s="28"/>
      <c r="G697" s="29"/>
      <c r="H697" s="29"/>
      <c r="I697" s="35"/>
      <c r="J697" s="35"/>
      <c r="K697" s="35"/>
      <c r="L697" s="35"/>
      <c r="M697" s="30"/>
      <c r="N697" s="31"/>
      <c r="O697" s="121"/>
      <c r="P697" s="155"/>
      <c r="Q697" s="155"/>
      <c r="R697" s="155"/>
      <c r="S697" s="35"/>
      <c r="T697" s="35"/>
      <c r="U697" s="29"/>
      <c r="V697" s="29"/>
      <c r="W697" s="1"/>
      <c r="X697" s="1"/>
      <c r="Y697" s="1"/>
    </row>
    <row r="698" spans="1:25">
      <c r="A698" s="61"/>
      <c r="B698" s="28"/>
      <c r="C698" s="29"/>
      <c r="D698" s="28"/>
      <c r="E698" s="27"/>
      <c r="F698" s="28"/>
      <c r="G698" s="29"/>
      <c r="H698" s="29"/>
      <c r="I698" s="35"/>
      <c r="J698" s="35"/>
      <c r="K698" s="35"/>
      <c r="L698" s="35"/>
      <c r="M698" s="30"/>
      <c r="N698" s="31"/>
      <c r="O698" s="121"/>
      <c r="P698" s="155"/>
      <c r="Q698" s="155"/>
      <c r="R698" s="155"/>
      <c r="S698" s="35"/>
      <c r="T698" s="35"/>
      <c r="U698" s="29"/>
      <c r="V698" s="29"/>
      <c r="W698" s="1"/>
      <c r="X698" s="1"/>
      <c r="Y698" s="1"/>
    </row>
    <row r="699" spans="1:25">
      <c r="A699" s="61"/>
      <c r="B699" s="28"/>
      <c r="C699" s="29"/>
      <c r="D699" s="28"/>
      <c r="E699" s="27"/>
      <c r="F699" s="28"/>
      <c r="G699" s="29"/>
      <c r="H699" s="29"/>
      <c r="I699" s="35"/>
      <c r="J699" s="35"/>
      <c r="K699" s="35"/>
      <c r="L699" s="35"/>
      <c r="M699" s="30"/>
      <c r="N699" s="31"/>
      <c r="O699" s="121"/>
      <c r="P699" s="155"/>
      <c r="Q699" s="155"/>
      <c r="R699" s="155"/>
      <c r="S699" s="35"/>
      <c r="T699" s="35"/>
      <c r="U699" s="29"/>
      <c r="V699" s="29"/>
      <c r="W699" s="1"/>
      <c r="X699" s="1"/>
      <c r="Y699" s="1"/>
    </row>
    <row r="700" spans="1:25">
      <c r="A700" s="61"/>
      <c r="B700" s="28"/>
      <c r="C700" s="29"/>
      <c r="D700" s="28"/>
      <c r="E700" s="27"/>
      <c r="F700" s="28"/>
      <c r="G700" s="29"/>
      <c r="H700" s="29"/>
      <c r="I700" s="35"/>
      <c r="J700" s="35"/>
      <c r="K700" s="35"/>
      <c r="L700" s="35"/>
      <c r="M700" s="30"/>
      <c r="N700" s="31"/>
      <c r="O700" s="121"/>
      <c r="P700" s="155"/>
      <c r="Q700" s="155"/>
      <c r="R700" s="155"/>
      <c r="S700" s="35"/>
      <c r="T700" s="35"/>
      <c r="U700" s="29"/>
      <c r="V700" s="29"/>
      <c r="W700" s="1"/>
      <c r="X700" s="1"/>
      <c r="Y700" s="1"/>
    </row>
    <row r="701" spans="1:25">
      <c r="A701" s="61"/>
      <c r="B701" s="28"/>
      <c r="C701" s="29"/>
      <c r="D701" s="28"/>
      <c r="E701" s="27"/>
      <c r="F701" s="28"/>
      <c r="G701" s="29"/>
      <c r="H701" s="29"/>
      <c r="I701" s="35"/>
      <c r="J701" s="35"/>
      <c r="K701" s="35"/>
      <c r="L701" s="35"/>
      <c r="M701" s="30"/>
      <c r="N701" s="31"/>
      <c r="O701" s="121"/>
      <c r="P701" s="155"/>
      <c r="Q701" s="155"/>
      <c r="R701" s="155"/>
      <c r="S701" s="35"/>
      <c r="T701" s="35"/>
      <c r="U701" s="29"/>
      <c r="V701" s="29"/>
      <c r="W701" s="1"/>
      <c r="X701" s="1"/>
      <c r="Y701" s="1"/>
    </row>
    <row r="702" spans="1:25">
      <c r="A702" s="61"/>
      <c r="B702" s="28"/>
      <c r="C702" s="29"/>
      <c r="D702" s="28"/>
      <c r="E702" s="27"/>
      <c r="F702" s="28"/>
      <c r="G702" s="29"/>
      <c r="H702" s="29"/>
      <c r="I702" s="35"/>
      <c r="J702" s="35"/>
      <c r="K702" s="35"/>
      <c r="L702" s="35"/>
      <c r="M702" s="30"/>
      <c r="N702" s="31"/>
      <c r="O702" s="121"/>
      <c r="P702" s="155"/>
      <c r="Q702" s="155"/>
      <c r="R702" s="155"/>
      <c r="S702" s="35"/>
      <c r="T702" s="35"/>
      <c r="U702" s="29"/>
      <c r="V702" s="29"/>
      <c r="W702" s="1"/>
      <c r="X702" s="1"/>
      <c r="Y702" s="1"/>
    </row>
    <row r="703" spans="1:25">
      <c r="A703" s="61"/>
      <c r="B703" s="28"/>
      <c r="C703" s="29"/>
      <c r="D703" s="28"/>
      <c r="E703" s="27"/>
      <c r="F703" s="28"/>
      <c r="G703" s="29"/>
      <c r="H703" s="29"/>
      <c r="I703" s="35"/>
      <c r="J703" s="35"/>
      <c r="K703" s="35"/>
      <c r="L703" s="35"/>
      <c r="M703" s="30"/>
      <c r="N703" s="31"/>
      <c r="O703" s="31"/>
      <c r="P703" s="155"/>
      <c r="Q703" s="155"/>
      <c r="R703" s="155"/>
      <c r="S703" s="35"/>
      <c r="T703" s="35"/>
      <c r="U703" s="29"/>
      <c r="V703" s="29"/>
      <c r="W703" s="1"/>
      <c r="X703" s="1"/>
      <c r="Y703" s="1"/>
    </row>
    <row r="704" spans="1:25">
      <c r="A704" s="61"/>
      <c r="B704" s="28"/>
      <c r="C704" s="29"/>
      <c r="D704" s="28"/>
      <c r="E704" s="27"/>
      <c r="F704" s="28"/>
      <c r="G704" s="29"/>
      <c r="H704" s="29"/>
      <c r="I704" s="35"/>
      <c r="J704" s="35"/>
      <c r="K704" s="35"/>
      <c r="L704" s="35"/>
      <c r="M704" s="30"/>
      <c r="N704" s="31"/>
      <c r="O704" s="31"/>
      <c r="P704" s="155"/>
      <c r="Q704" s="155"/>
      <c r="R704" s="155"/>
      <c r="S704" s="35"/>
      <c r="T704" s="35"/>
      <c r="U704" s="29"/>
      <c r="V704" s="29"/>
      <c r="W704" s="1"/>
      <c r="X704" s="1"/>
      <c r="Y704" s="1"/>
    </row>
    <row r="705" spans="1:25">
      <c r="A705" s="61"/>
      <c r="B705" s="28"/>
      <c r="C705" s="29"/>
      <c r="D705" s="28"/>
      <c r="E705" s="27"/>
      <c r="F705" s="28"/>
      <c r="G705" s="29"/>
      <c r="H705" s="29"/>
      <c r="I705" s="35"/>
      <c r="J705" s="35"/>
      <c r="K705" s="35"/>
      <c r="L705" s="35"/>
      <c r="M705" s="30"/>
      <c r="N705" s="31"/>
      <c r="O705" s="121"/>
      <c r="P705" s="155"/>
      <c r="Q705" s="155"/>
      <c r="R705" s="155"/>
      <c r="S705" s="35"/>
      <c r="T705" s="35"/>
      <c r="U705" s="29"/>
      <c r="V705" s="29"/>
      <c r="W705" s="1"/>
      <c r="X705" s="1"/>
      <c r="Y705" s="1"/>
    </row>
    <row r="706" spans="1:25">
      <c r="A706" s="61"/>
      <c r="B706" s="28"/>
      <c r="C706" s="29"/>
      <c r="D706" s="28"/>
      <c r="E706" s="27"/>
      <c r="F706" s="28"/>
      <c r="G706" s="29"/>
      <c r="H706" s="29"/>
      <c r="I706" s="35"/>
      <c r="J706" s="35"/>
      <c r="K706" s="35"/>
      <c r="L706" s="35"/>
      <c r="M706" s="30"/>
      <c r="N706" s="31"/>
      <c r="O706" s="121"/>
      <c r="P706" s="155"/>
      <c r="Q706" s="155"/>
      <c r="R706" s="155"/>
      <c r="S706" s="35"/>
      <c r="T706" s="35"/>
      <c r="U706" s="29"/>
      <c r="V706" s="29"/>
      <c r="W706" s="1"/>
      <c r="X706" s="1"/>
      <c r="Y706" s="1"/>
    </row>
    <row r="707" spans="1:25">
      <c r="A707" s="61"/>
      <c r="B707" s="28"/>
      <c r="C707" s="29"/>
      <c r="D707" s="28"/>
      <c r="E707" s="27"/>
      <c r="F707" s="28"/>
      <c r="G707" s="29"/>
      <c r="H707" s="29"/>
      <c r="I707" s="35"/>
      <c r="J707" s="35"/>
      <c r="K707" s="35"/>
      <c r="L707" s="35"/>
      <c r="M707" s="30"/>
      <c r="N707" s="31"/>
      <c r="O707" s="121"/>
      <c r="P707" s="155"/>
      <c r="Q707" s="155"/>
      <c r="R707" s="155"/>
      <c r="S707" s="35"/>
      <c r="T707" s="35"/>
      <c r="U707" s="29"/>
      <c r="V707" s="29"/>
      <c r="W707" s="1"/>
      <c r="X707" s="1"/>
      <c r="Y707" s="1"/>
    </row>
    <row r="708" spans="1:25">
      <c r="A708" s="61"/>
      <c r="B708" s="28"/>
      <c r="C708" s="29"/>
      <c r="D708" s="28"/>
      <c r="E708" s="27"/>
      <c r="F708" s="28"/>
      <c r="G708" s="29"/>
      <c r="H708" s="29"/>
      <c r="I708" s="35"/>
      <c r="J708" s="35"/>
      <c r="K708" s="35"/>
      <c r="L708" s="35"/>
      <c r="M708" s="30"/>
      <c r="N708" s="31"/>
      <c r="O708" s="121"/>
      <c r="P708" s="155"/>
      <c r="Q708" s="155"/>
      <c r="R708" s="155"/>
      <c r="S708" s="35"/>
      <c r="T708" s="35"/>
      <c r="U708" s="29"/>
      <c r="V708" s="29"/>
      <c r="W708" s="1"/>
      <c r="X708" s="1"/>
      <c r="Y708" s="1"/>
    </row>
    <row r="709" spans="1:25">
      <c r="A709" s="61"/>
      <c r="B709" s="28"/>
      <c r="C709" s="29"/>
      <c r="D709" s="28"/>
      <c r="E709" s="27"/>
      <c r="F709" s="28"/>
      <c r="G709" s="29"/>
      <c r="H709" s="29"/>
      <c r="I709" s="35"/>
      <c r="J709" s="35"/>
      <c r="K709" s="35"/>
      <c r="L709" s="35"/>
      <c r="M709" s="30"/>
      <c r="N709" s="31"/>
      <c r="O709" s="121"/>
      <c r="P709" s="155"/>
      <c r="Q709" s="155"/>
      <c r="R709" s="155"/>
      <c r="S709" s="35"/>
      <c r="T709" s="35"/>
      <c r="U709" s="29"/>
      <c r="V709" s="29"/>
      <c r="W709" s="1"/>
      <c r="X709" s="1"/>
      <c r="Y709" s="1"/>
    </row>
    <row r="710" spans="1:25">
      <c r="A710" s="61"/>
      <c r="B710" s="28"/>
      <c r="C710" s="29"/>
      <c r="D710" s="28"/>
      <c r="E710" s="27"/>
      <c r="F710" s="28"/>
      <c r="G710" s="29"/>
      <c r="H710" s="29"/>
      <c r="I710" s="35"/>
      <c r="J710" s="35"/>
      <c r="K710" s="35"/>
      <c r="L710" s="35"/>
      <c r="M710" s="30"/>
      <c r="N710" s="31"/>
      <c r="O710" s="121"/>
      <c r="P710" s="155"/>
      <c r="Q710" s="155"/>
      <c r="R710" s="155"/>
      <c r="S710" s="35"/>
      <c r="T710" s="35"/>
      <c r="U710" s="29"/>
      <c r="V710" s="29"/>
      <c r="W710" s="1"/>
      <c r="X710" s="1"/>
      <c r="Y710" s="1"/>
    </row>
    <row r="711" spans="1:25">
      <c r="A711" s="61"/>
      <c r="B711" s="28"/>
      <c r="C711" s="29"/>
      <c r="D711" s="28"/>
      <c r="E711" s="27"/>
      <c r="F711" s="28"/>
      <c r="G711" s="29"/>
      <c r="H711" s="29"/>
      <c r="I711" s="35"/>
      <c r="J711" s="35"/>
      <c r="K711" s="35"/>
      <c r="L711" s="35"/>
      <c r="M711" s="30"/>
      <c r="N711" s="31"/>
      <c r="O711" s="121"/>
      <c r="P711" s="155"/>
      <c r="Q711" s="155"/>
      <c r="R711" s="155"/>
      <c r="S711" s="35"/>
      <c r="T711" s="35"/>
      <c r="U711" s="29"/>
      <c r="V711" s="29"/>
      <c r="W711" s="1"/>
      <c r="X711" s="1"/>
      <c r="Y711" s="1"/>
    </row>
    <row r="712" spans="1:25">
      <c r="A712" s="61"/>
      <c r="B712" s="28"/>
      <c r="C712" s="29"/>
      <c r="D712" s="28"/>
      <c r="E712" s="27"/>
      <c r="F712" s="28"/>
      <c r="G712" s="29"/>
      <c r="H712" s="29"/>
      <c r="I712" s="35"/>
      <c r="J712" s="35"/>
      <c r="K712" s="35"/>
      <c r="L712" s="35"/>
      <c r="M712" s="30"/>
      <c r="N712" s="31"/>
      <c r="O712" s="121"/>
      <c r="P712" s="155"/>
      <c r="Q712" s="155"/>
      <c r="R712" s="155"/>
      <c r="S712" s="35"/>
      <c r="T712" s="35"/>
      <c r="U712" s="29"/>
      <c r="V712" s="29"/>
      <c r="W712" s="1"/>
      <c r="X712" s="1"/>
      <c r="Y712" s="1"/>
    </row>
    <row r="713" spans="1:25">
      <c r="A713" s="61"/>
      <c r="B713" s="28"/>
      <c r="C713" s="29"/>
      <c r="D713" s="28"/>
      <c r="E713" s="27"/>
      <c r="F713" s="28"/>
      <c r="G713" s="29"/>
      <c r="H713" s="29"/>
      <c r="I713" s="35"/>
      <c r="J713" s="35"/>
      <c r="K713" s="35"/>
      <c r="L713" s="35"/>
      <c r="M713" s="30"/>
      <c r="N713" s="31"/>
      <c r="O713" s="121"/>
      <c r="P713" s="155"/>
      <c r="Q713" s="155"/>
      <c r="R713" s="155"/>
      <c r="S713" s="35"/>
      <c r="T713" s="35"/>
      <c r="U713" s="29"/>
      <c r="V713" s="29"/>
      <c r="W713" s="1"/>
      <c r="X713" s="1"/>
      <c r="Y713" s="1"/>
    </row>
    <row r="714" spans="1:25">
      <c r="A714" s="61"/>
      <c r="B714" s="28"/>
      <c r="C714" s="29"/>
      <c r="D714" s="28"/>
      <c r="E714" s="27"/>
      <c r="F714" s="28"/>
      <c r="G714" s="29"/>
      <c r="H714" s="29"/>
      <c r="I714" s="35"/>
      <c r="J714" s="35"/>
      <c r="K714" s="35"/>
      <c r="L714" s="35"/>
      <c r="M714" s="30"/>
      <c r="N714" s="31"/>
      <c r="O714" s="121"/>
      <c r="P714" s="155"/>
      <c r="Q714" s="155"/>
      <c r="R714" s="155"/>
      <c r="S714" s="35"/>
      <c r="T714" s="35"/>
      <c r="U714" s="29"/>
      <c r="V714" s="29"/>
      <c r="W714" s="1"/>
      <c r="X714" s="1"/>
      <c r="Y714" s="1"/>
    </row>
    <row r="715" spans="1:25">
      <c r="A715" s="61"/>
      <c r="B715" s="28"/>
      <c r="C715" s="29"/>
      <c r="D715" s="28"/>
      <c r="E715" s="27"/>
      <c r="F715" s="28"/>
      <c r="G715" s="29"/>
      <c r="H715" s="29"/>
      <c r="I715" s="35"/>
      <c r="J715" s="35"/>
      <c r="K715" s="35"/>
      <c r="L715" s="35"/>
      <c r="M715" s="30"/>
      <c r="N715" s="31"/>
      <c r="O715" s="121"/>
      <c r="P715" s="155"/>
      <c r="Q715" s="155"/>
      <c r="R715" s="155"/>
      <c r="S715" s="35"/>
      <c r="T715" s="35"/>
      <c r="U715" s="29"/>
      <c r="V715" s="29"/>
      <c r="W715" s="1"/>
      <c r="X715" s="1"/>
      <c r="Y715" s="1"/>
    </row>
    <row r="716" spans="1:25">
      <c r="A716" s="61"/>
      <c r="B716" s="28"/>
      <c r="C716" s="29"/>
      <c r="D716" s="28"/>
      <c r="E716" s="27"/>
      <c r="F716" s="28"/>
      <c r="G716" s="29"/>
      <c r="H716" s="29"/>
      <c r="I716" s="35"/>
      <c r="J716" s="35"/>
      <c r="K716" s="35"/>
      <c r="L716" s="35"/>
      <c r="M716" s="30"/>
      <c r="N716" s="31"/>
      <c r="O716" s="121"/>
      <c r="P716" s="155"/>
      <c r="Q716" s="155"/>
      <c r="R716" s="155"/>
      <c r="S716" s="35"/>
      <c r="T716" s="35"/>
      <c r="U716" s="29"/>
      <c r="V716" s="29"/>
      <c r="W716" s="1"/>
      <c r="X716" s="1"/>
      <c r="Y716" s="1"/>
    </row>
    <row r="717" spans="1:25">
      <c r="A717" s="61"/>
      <c r="B717" s="28"/>
      <c r="C717" s="29"/>
      <c r="D717" s="28"/>
      <c r="E717" s="27"/>
      <c r="F717" s="28"/>
      <c r="G717" s="29"/>
      <c r="H717" s="29"/>
      <c r="I717" s="35"/>
      <c r="J717" s="35"/>
      <c r="K717" s="35"/>
      <c r="L717" s="35"/>
      <c r="M717" s="30"/>
      <c r="N717" s="31"/>
      <c r="O717" s="121"/>
      <c r="P717" s="155"/>
      <c r="Q717" s="155"/>
      <c r="R717" s="155"/>
      <c r="S717" s="35"/>
      <c r="T717" s="35"/>
      <c r="U717" s="29"/>
      <c r="V717" s="29"/>
      <c r="W717" s="1"/>
      <c r="X717" s="1"/>
      <c r="Y717" s="1"/>
    </row>
    <row r="718" spans="1:25">
      <c r="A718" s="61"/>
      <c r="B718" s="28"/>
      <c r="C718" s="29"/>
      <c r="D718" s="28"/>
      <c r="E718" s="27"/>
      <c r="F718" s="28"/>
      <c r="G718" s="29"/>
      <c r="H718" s="29"/>
      <c r="I718" s="35"/>
      <c r="J718" s="35"/>
      <c r="K718" s="35"/>
      <c r="L718" s="35"/>
      <c r="M718" s="30"/>
      <c r="N718" s="31"/>
      <c r="O718" s="121"/>
      <c r="P718" s="155"/>
      <c r="Q718" s="155"/>
      <c r="R718" s="155"/>
      <c r="S718" s="35"/>
      <c r="T718" s="35"/>
      <c r="U718" s="29"/>
      <c r="V718" s="29"/>
      <c r="W718" s="1"/>
      <c r="X718" s="1"/>
      <c r="Y718" s="1"/>
    </row>
    <row r="719" spans="1:25">
      <c r="A719" s="61"/>
      <c r="B719" s="28"/>
      <c r="C719" s="29"/>
      <c r="D719" s="28"/>
      <c r="E719" s="27"/>
      <c r="F719" s="28"/>
      <c r="G719" s="29"/>
      <c r="H719" s="29"/>
      <c r="I719" s="35"/>
      <c r="J719" s="35"/>
      <c r="K719" s="35"/>
      <c r="L719" s="35"/>
      <c r="M719" s="30"/>
      <c r="N719" s="31"/>
      <c r="O719" s="121"/>
      <c r="P719" s="155"/>
      <c r="Q719" s="155"/>
      <c r="R719" s="155"/>
      <c r="S719" s="35"/>
      <c r="T719" s="35"/>
      <c r="U719" s="29"/>
      <c r="V719" s="29"/>
      <c r="W719" s="1"/>
      <c r="X719" s="1"/>
      <c r="Y719" s="1"/>
    </row>
    <row r="720" spans="1:25">
      <c r="A720" s="61"/>
      <c r="B720" s="28"/>
      <c r="C720" s="29"/>
      <c r="D720" s="28"/>
      <c r="E720" s="27"/>
      <c r="F720" s="28"/>
      <c r="G720" s="29"/>
      <c r="H720" s="29"/>
      <c r="I720" s="35"/>
      <c r="J720" s="35"/>
      <c r="K720" s="35"/>
      <c r="L720" s="35"/>
      <c r="M720" s="30"/>
      <c r="N720" s="31"/>
      <c r="O720" s="121"/>
      <c r="P720" s="155"/>
      <c r="Q720" s="155"/>
      <c r="R720" s="155"/>
      <c r="S720" s="35"/>
      <c r="T720" s="35"/>
      <c r="U720" s="29"/>
      <c r="V720" s="29"/>
      <c r="W720" s="1"/>
      <c r="X720" s="1"/>
      <c r="Y720" s="1"/>
    </row>
    <row r="721" spans="1:25">
      <c r="A721" s="61"/>
      <c r="B721" s="28"/>
      <c r="C721" s="29"/>
      <c r="D721" s="28"/>
      <c r="E721" s="27"/>
      <c r="F721" s="28"/>
      <c r="G721" s="29"/>
      <c r="H721" s="29"/>
      <c r="I721" s="35"/>
      <c r="J721" s="35"/>
      <c r="K721" s="35"/>
      <c r="L721" s="35"/>
      <c r="M721" s="30"/>
      <c r="N721" s="31"/>
      <c r="O721" s="121"/>
      <c r="P721" s="155"/>
      <c r="Q721" s="155"/>
      <c r="R721" s="155"/>
      <c r="S721" s="35"/>
      <c r="T721" s="35"/>
      <c r="U721" s="29"/>
      <c r="V721" s="29"/>
      <c r="W721" s="1"/>
      <c r="X721" s="1"/>
      <c r="Y721" s="1"/>
    </row>
    <row r="722" spans="1:25">
      <c r="A722" s="61"/>
      <c r="B722" s="28"/>
      <c r="C722" s="29"/>
      <c r="D722" s="28"/>
      <c r="E722" s="27"/>
      <c r="F722" s="28"/>
      <c r="G722" s="29"/>
      <c r="H722" s="29"/>
      <c r="I722" s="35"/>
      <c r="J722" s="35"/>
      <c r="K722" s="35"/>
      <c r="L722" s="35"/>
      <c r="M722" s="30"/>
      <c r="N722" s="31"/>
      <c r="O722" s="121"/>
      <c r="P722" s="155"/>
      <c r="Q722" s="155"/>
      <c r="R722" s="155"/>
      <c r="S722" s="35"/>
      <c r="T722" s="35"/>
      <c r="U722" s="29"/>
      <c r="V722" s="29"/>
      <c r="W722" s="1"/>
      <c r="X722" s="1"/>
      <c r="Y722" s="1"/>
    </row>
    <row r="723" spans="1:25">
      <c r="A723" s="61"/>
      <c r="B723" s="28"/>
      <c r="C723" s="29"/>
      <c r="D723" s="28"/>
      <c r="E723" s="27"/>
      <c r="F723" s="28"/>
      <c r="G723" s="29"/>
      <c r="H723" s="29"/>
      <c r="I723" s="35"/>
      <c r="J723" s="35"/>
      <c r="K723" s="35"/>
      <c r="L723" s="35"/>
      <c r="M723" s="30"/>
      <c r="N723" s="31"/>
      <c r="O723" s="121"/>
      <c r="P723" s="155"/>
      <c r="Q723" s="155"/>
      <c r="R723" s="155"/>
      <c r="S723" s="35"/>
      <c r="T723" s="35"/>
      <c r="U723" s="29"/>
      <c r="V723" s="29"/>
      <c r="W723" s="1"/>
      <c r="X723" s="1"/>
      <c r="Y723" s="1"/>
    </row>
    <row r="724" spans="1:25">
      <c r="A724" s="61"/>
      <c r="B724" s="28"/>
      <c r="C724" s="29"/>
      <c r="D724" s="28"/>
      <c r="E724" s="27"/>
      <c r="F724" s="28"/>
      <c r="G724" s="29"/>
      <c r="H724" s="29"/>
      <c r="I724" s="35"/>
      <c r="J724" s="35"/>
      <c r="K724" s="35"/>
      <c r="L724" s="35"/>
      <c r="M724" s="30"/>
      <c r="N724" s="31"/>
      <c r="O724" s="121"/>
      <c r="P724" s="155"/>
      <c r="Q724" s="155"/>
      <c r="R724" s="155"/>
      <c r="S724" s="35"/>
      <c r="T724" s="35"/>
      <c r="U724" s="29"/>
      <c r="V724" s="29"/>
      <c r="W724" s="1"/>
      <c r="X724" s="1"/>
      <c r="Y724" s="1"/>
    </row>
    <row r="725" spans="1:25">
      <c r="A725" s="61"/>
      <c r="B725" s="28"/>
      <c r="C725" s="29"/>
      <c r="D725" s="28"/>
      <c r="E725" s="27"/>
      <c r="F725" s="28"/>
      <c r="G725" s="29"/>
      <c r="H725" s="29"/>
      <c r="I725" s="35"/>
      <c r="J725" s="35"/>
      <c r="K725" s="35"/>
      <c r="L725" s="35"/>
      <c r="M725" s="30"/>
      <c r="N725" s="31"/>
      <c r="O725" s="121"/>
      <c r="P725" s="155"/>
      <c r="Q725" s="155"/>
      <c r="R725" s="155"/>
      <c r="S725" s="35"/>
      <c r="T725" s="35"/>
      <c r="U725" s="29"/>
      <c r="V725" s="29"/>
      <c r="W725" s="1"/>
      <c r="X725" s="1"/>
      <c r="Y725" s="1"/>
    </row>
    <row r="726" spans="1:25">
      <c r="A726" s="61"/>
      <c r="B726" s="28"/>
      <c r="C726" s="29"/>
      <c r="D726" s="28"/>
      <c r="E726" s="27"/>
      <c r="F726" s="28"/>
      <c r="G726" s="29"/>
      <c r="H726" s="29"/>
      <c r="I726" s="35"/>
      <c r="J726" s="35"/>
      <c r="K726" s="35"/>
      <c r="L726" s="35"/>
      <c r="M726" s="30"/>
      <c r="N726" s="31"/>
      <c r="O726" s="121"/>
      <c r="P726" s="155"/>
      <c r="Q726" s="155"/>
      <c r="R726" s="155"/>
      <c r="S726" s="35"/>
      <c r="T726" s="35"/>
      <c r="U726" s="29"/>
      <c r="V726" s="29"/>
      <c r="W726" s="1"/>
      <c r="X726" s="1"/>
      <c r="Y726" s="1"/>
    </row>
    <row r="727" spans="1:25">
      <c r="A727" s="61"/>
      <c r="B727" s="28"/>
      <c r="C727" s="29"/>
      <c r="D727" s="28"/>
      <c r="E727" s="27"/>
      <c r="F727" s="28"/>
      <c r="G727" s="29"/>
      <c r="H727" s="29"/>
      <c r="I727" s="35"/>
      <c r="J727" s="35"/>
      <c r="K727" s="35"/>
      <c r="L727" s="35"/>
      <c r="M727" s="30"/>
      <c r="N727" s="31"/>
      <c r="O727" s="121"/>
      <c r="P727" s="155"/>
      <c r="Q727" s="155"/>
      <c r="R727" s="155"/>
      <c r="S727" s="35"/>
      <c r="T727" s="35"/>
      <c r="U727" s="29"/>
      <c r="V727" s="29"/>
      <c r="W727" s="1"/>
      <c r="X727" s="1"/>
      <c r="Y727" s="1"/>
    </row>
    <row r="728" spans="1:25">
      <c r="A728" s="61"/>
      <c r="B728" s="28"/>
      <c r="C728" s="29"/>
      <c r="D728" s="28"/>
      <c r="E728" s="27"/>
      <c r="F728" s="28"/>
      <c r="G728" s="29"/>
      <c r="H728" s="29"/>
      <c r="I728" s="35"/>
      <c r="J728" s="35"/>
      <c r="K728" s="35"/>
      <c r="L728" s="35"/>
      <c r="M728" s="30"/>
      <c r="N728" s="31"/>
      <c r="O728" s="121"/>
      <c r="P728" s="155"/>
      <c r="Q728" s="155"/>
      <c r="R728" s="155"/>
      <c r="S728" s="35"/>
      <c r="T728" s="35"/>
      <c r="U728" s="29"/>
      <c r="V728" s="29"/>
      <c r="W728" s="1"/>
      <c r="X728" s="1"/>
      <c r="Y728" s="1"/>
    </row>
    <row r="729" spans="1:25">
      <c r="A729" s="61"/>
      <c r="B729" s="28"/>
      <c r="C729" s="29"/>
      <c r="D729" s="28"/>
      <c r="E729" s="27"/>
      <c r="F729" s="28"/>
      <c r="G729" s="29"/>
      <c r="H729" s="29"/>
      <c r="I729" s="35"/>
      <c r="J729" s="35"/>
      <c r="K729" s="35"/>
      <c r="L729" s="35"/>
      <c r="M729" s="30"/>
      <c r="N729" s="31"/>
      <c r="O729" s="121"/>
      <c r="P729" s="155"/>
      <c r="Q729" s="155"/>
      <c r="R729" s="155"/>
      <c r="S729" s="35"/>
      <c r="T729" s="35"/>
      <c r="U729" s="29"/>
      <c r="V729" s="29"/>
      <c r="W729" s="1"/>
      <c r="X729" s="1"/>
      <c r="Y729" s="1"/>
    </row>
    <row r="730" spans="1:25">
      <c r="A730" s="61"/>
      <c r="B730" s="28"/>
      <c r="C730" s="29"/>
      <c r="D730" s="28"/>
      <c r="E730" s="27"/>
      <c r="F730" s="28"/>
      <c r="G730" s="29"/>
      <c r="H730" s="29"/>
      <c r="I730" s="35"/>
      <c r="J730" s="35"/>
      <c r="K730" s="35"/>
      <c r="L730" s="35"/>
      <c r="M730" s="30"/>
      <c r="N730" s="31"/>
      <c r="O730" s="121"/>
      <c r="P730" s="155"/>
      <c r="Q730" s="155"/>
      <c r="R730" s="155"/>
      <c r="S730" s="35"/>
      <c r="T730" s="35"/>
      <c r="U730" s="29"/>
      <c r="V730" s="29"/>
      <c r="W730" s="1"/>
      <c r="X730" s="1"/>
      <c r="Y730" s="1"/>
    </row>
    <row r="731" spans="1:25">
      <c r="A731" s="61"/>
      <c r="B731" s="28"/>
      <c r="C731" s="29"/>
      <c r="D731" s="28"/>
      <c r="E731" s="27"/>
      <c r="F731" s="28"/>
      <c r="G731" s="29"/>
      <c r="H731" s="29"/>
      <c r="I731" s="35"/>
      <c r="J731" s="35"/>
      <c r="K731" s="35"/>
      <c r="L731" s="35"/>
      <c r="M731" s="30"/>
      <c r="N731" s="31"/>
      <c r="O731" s="121"/>
      <c r="P731" s="155"/>
      <c r="Q731" s="155"/>
      <c r="R731" s="155"/>
      <c r="S731" s="35"/>
      <c r="T731" s="35"/>
      <c r="U731" s="29"/>
      <c r="V731" s="29"/>
      <c r="W731" s="1"/>
      <c r="X731" s="1"/>
      <c r="Y731" s="1"/>
    </row>
    <row r="732" spans="1:25">
      <c r="A732" s="61"/>
      <c r="B732" s="28"/>
      <c r="C732" s="29"/>
      <c r="D732" s="28"/>
      <c r="E732" s="27"/>
      <c r="F732" s="28"/>
      <c r="G732" s="29"/>
      <c r="H732" s="29"/>
      <c r="I732" s="35"/>
      <c r="J732" s="35"/>
      <c r="K732" s="35"/>
      <c r="L732" s="35"/>
      <c r="M732" s="30"/>
      <c r="N732" s="31"/>
      <c r="O732" s="121"/>
      <c r="P732" s="155"/>
      <c r="Q732" s="155"/>
      <c r="R732" s="155"/>
      <c r="S732" s="35"/>
      <c r="T732" s="35"/>
      <c r="U732" s="29"/>
      <c r="V732" s="29"/>
      <c r="W732" s="1"/>
      <c r="X732" s="1"/>
      <c r="Y732" s="1"/>
    </row>
    <row r="733" spans="1:25">
      <c r="A733" s="61"/>
      <c r="B733" s="28"/>
      <c r="C733" s="29"/>
      <c r="D733" s="28"/>
      <c r="E733" s="27"/>
      <c r="F733" s="28"/>
      <c r="G733" s="29"/>
      <c r="H733" s="29"/>
      <c r="I733" s="35"/>
      <c r="J733" s="35"/>
      <c r="K733" s="35"/>
      <c r="L733" s="35"/>
      <c r="M733" s="30"/>
      <c r="N733" s="31"/>
      <c r="O733" s="121"/>
      <c r="P733" s="155"/>
      <c r="Q733" s="155"/>
      <c r="R733" s="155"/>
      <c r="S733" s="35"/>
      <c r="T733" s="35"/>
      <c r="U733" s="29"/>
      <c r="V733" s="29"/>
      <c r="W733" s="1"/>
      <c r="X733" s="1"/>
      <c r="Y733" s="1"/>
    </row>
    <row r="734" spans="1:25">
      <c r="A734" s="61"/>
      <c r="B734" s="28"/>
      <c r="C734" s="29"/>
      <c r="D734" s="28"/>
      <c r="E734" s="27"/>
      <c r="F734" s="28"/>
      <c r="G734" s="29"/>
      <c r="H734" s="29"/>
      <c r="I734" s="35"/>
      <c r="J734" s="35"/>
      <c r="K734" s="35"/>
      <c r="L734" s="35"/>
      <c r="M734" s="30"/>
      <c r="N734" s="31"/>
      <c r="O734" s="121"/>
      <c r="P734" s="155"/>
      <c r="Q734" s="155"/>
      <c r="R734" s="155"/>
      <c r="S734" s="35"/>
      <c r="T734" s="35"/>
      <c r="U734" s="29"/>
      <c r="V734" s="29"/>
      <c r="W734" s="1"/>
      <c r="X734" s="1"/>
      <c r="Y734" s="1"/>
    </row>
    <row r="735" spans="1:25">
      <c r="A735" s="61"/>
      <c r="B735" s="28"/>
      <c r="C735" s="29"/>
      <c r="D735" s="28"/>
      <c r="E735" s="27"/>
      <c r="F735" s="28"/>
      <c r="G735" s="29"/>
      <c r="H735" s="29"/>
      <c r="I735" s="35"/>
      <c r="J735" s="35"/>
      <c r="K735" s="35"/>
      <c r="L735" s="35"/>
      <c r="M735" s="30"/>
      <c r="N735" s="31"/>
      <c r="O735" s="121"/>
      <c r="P735" s="155"/>
      <c r="Q735" s="155"/>
      <c r="R735" s="155"/>
      <c r="S735" s="35"/>
      <c r="T735" s="35"/>
      <c r="U735" s="30"/>
      <c r="V735" s="29"/>
      <c r="W735" s="1"/>
      <c r="X735" s="1"/>
      <c r="Y735" s="1"/>
    </row>
    <row r="736" spans="1:25">
      <c r="A736" s="61"/>
      <c r="B736" s="28"/>
      <c r="C736" s="29"/>
      <c r="D736" s="28"/>
      <c r="E736" s="27"/>
      <c r="F736" s="28"/>
      <c r="G736" s="29"/>
      <c r="H736" s="29"/>
      <c r="I736" s="35"/>
      <c r="J736" s="35"/>
      <c r="K736" s="35"/>
      <c r="L736" s="35"/>
      <c r="M736" s="30"/>
      <c r="N736" s="31"/>
      <c r="O736" s="121"/>
      <c r="P736" s="155"/>
      <c r="Q736" s="155"/>
      <c r="R736" s="155"/>
      <c r="S736" s="35"/>
      <c r="T736" s="35"/>
      <c r="U736" s="30"/>
      <c r="V736" s="29"/>
      <c r="W736" s="1"/>
      <c r="X736" s="1"/>
      <c r="Y736" s="1"/>
    </row>
    <row r="737" spans="1:25">
      <c r="A737" s="61"/>
      <c r="B737" s="28"/>
      <c r="C737" s="29"/>
      <c r="D737" s="28"/>
      <c r="E737" s="27"/>
      <c r="F737" s="28"/>
      <c r="G737" s="29"/>
      <c r="H737" s="29"/>
      <c r="I737" s="35"/>
      <c r="J737" s="35"/>
      <c r="K737" s="35"/>
      <c r="L737" s="35"/>
      <c r="M737" s="30"/>
      <c r="N737" s="31"/>
      <c r="O737" s="121"/>
      <c r="P737" s="155"/>
      <c r="Q737" s="155"/>
      <c r="R737" s="155"/>
      <c r="S737" s="35"/>
      <c r="T737" s="35"/>
      <c r="U737" s="29"/>
      <c r="V737" s="29"/>
      <c r="W737" s="1"/>
      <c r="X737" s="1"/>
      <c r="Y737" s="1"/>
    </row>
    <row r="738" spans="1:25">
      <c r="A738" s="61"/>
      <c r="B738" s="28"/>
      <c r="C738" s="29"/>
      <c r="D738" s="28"/>
      <c r="E738" s="27"/>
      <c r="F738" s="28"/>
      <c r="G738" s="29"/>
      <c r="H738" s="29"/>
      <c r="I738" s="35"/>
      <c r="J738" s="35"/>
      <c r="K738" s="35"/>
      <c r="L738" s="35"/>
      <c r="M738" s="30"/>
      <c r="N738" s="31"/>
      <c r="O738" s="121"/>
      <c r="P738" s="155"/>
      <c r="Q738" s="155"/>
      <c r="R738" s="155"/>
      <c r="S738" s="35"/>
      <c r="T738" s="35"/>
      <c r="U738" s="29"/>
      <c r="V738" s="29"/>
      <c r="W738" s="1"/>
      <c r="X738" s="1"/>
      <c r="Y738" s="1"/>
    </row>
    <row r="739" spans="1:25">
      <c r="A739" s="61"/>
      <c r="B739" s="28"/>
      <c r="C739" s="29"/>
      <c r="D739" s="28"/>
      <c r="E739" s="27"/>
      <c r="F739" s="28"/>
      <c r="G739" s="29"/>
      <c r="H739" s="29"/>
      <c r="I739" s="35"/>
      <c r="J739" s="35"/>
      <c r="K739" s="35"/>
      <c r="L739" s="35"/>
      <c r="M739" s="30"/>
      <c r="N739" s="31"/>
      <c r="O739" s="121"/>
      <c r="P739" s="155"/>
      <c r="Q739" s="155"/>
      <c r="R739" s="155"/>
      <c r="S739" s="35"/>
      <c r="T739" s="35"/>
      <c r="U739" s="30"/>
      <c r="V739" s="29"/>
      <c r="W739" s="1"/>
      <c r="X739" s="1"/>
      <c r="Y739" s="1"/>
    </row>
    <row r="740" spans="1:25">
      <c r="A740" s="61"/>
      <c r="B740" s="28"/>
      <c r="C740" s="29"/>
      <c r="D740" s="28"/>
      <c r="E740" s="27"/>
      <c r="F740" s="28"/>
      <c r="G740" s="29"/>
      <c r="H740" s="29"/>
      <c r="I740" s="35"/>
      <c r="J740" s="35"/>
      <c r="K740" s="35"/>
      <c r="L740" s="35"/>
      <c r="M740" s="30"/>
      <c r="N740" s="31"/>
      <c r="O740" s="121"/>
      <c r="P740" s="155"/>
      <c r="Q740" s="155"/>
      <c r="R740" s="155"/>
      <c r="S740" s="35"/>
      <c r="T740" s="35"/>
      <c r="U740" s="29"/>
      <c r="V740" s="29"/>
      <c r="W740" s="1"/>
      <c r="X740" s="1"/>
      <c r="Y740" s="1"/>
    </row>
    <row r="741" spans="1:25">
      <c r="A741" s="61"/>
      <c r="B741" s="28"/>
      <c r="C741" s="29"/>
      <c r="D741" s="28"/>
      <c r="E741" s="27"/>
      <c r="F741" s="28"/>
      <c r="G741" s="29"/>
      <c r="H741" s="29"/>
      <c r="I741" s="35"/>
      <c r="J741" s="35"/>
      <c r="K741" s="35"/>
      <c r="L741" s="35"/>
      <c r="M741" s="30"/>
      <c r="N741" s="31"/>
      <c r="O741" s="121"/>
      <c r="P741" s="155"/>
      <c r="Q741" s="155"/>
      <c r="R741" s="155"/>
      <c r="S741" s="35"/>
      <c r="T741" s="35"/>
      <c r="U741" s="29"/>
      <c r="V741" s="29"/>
      <c r="W741" s="1"/>
      <c r="X741" s="1"/>
      <c r="Y741" s="1"/>
    </row>
    <row r="742" spans="1:25">
      <c r="A742" s="61"/>
      <c r="B742" s="28"/>
      <c r="C742" s="29"/>
      <c r="D742" s="28"/>
      <c r="E742" s="27"/>
      <c r="F742" s="28"/>
      <c r="G742" s="29"/>
      <c r="H742" s="29"/>
      <c r="I742" s="35"/>
      <c r="J742" s="35"/>
      <c r="K742" s="35"/>
      <c r="L742" s="35"/>
      <c r="M742" s="30"/>
      <c r="N742" s="31"/>
      <c r="O742" s="121"/>
      <c r="P742" s="155"/>
      <c r="Q742" s="155"/>
      <c r="R742" s="155"/>
      <c r="S742" s="35"/>
      <c r="T742" s="35"/>
      <c r="U742" s="30"/>
      <c r="V742" s="29"/>
      <c r="W742" s="1"/>
      <c r="X742" s="1"/>
      <c r="Y742" s="1"/>
    </row>
    <row r="743" spans="1:25">
      <c r="A743" s="61"/>
      <c r="B743" s="28"/>
      <c r="C743" s="29"/>
      <c r="D743" s="28"/>
      <c r="E743" s="27"/>
      <c r="F743" s="28"/>
      <c r="G743" s="29"/>
      <c r="H743" s="29"/>
      <c r="I743" s="35"/>
      <c r="J743" s="35"/>
      <c r="K743" s="35"/>
      <c r="L743" s="35"/>
      <c r="M743" s="30"/>
      <c r="N743" s="31"/>
      <c r="O743" s="121"/>
      <c r="P743" s="155"/>
      <c r="Q743" s="155"/>
      <c r="R743" s="155"/>
      <c r="S743" s="35"/>
      <c r="T743" s="35"/>
      <c r="U743" s="30"/>
      <c r="V743" s="29"/>
      <c r="W743" s="1"/>
      <c r="X743" s="1"/>
      <c r="Y743" s="1"/>
    </row>
    <row r="744" spans="1:25">
      <c r="A744" s="61"/>
      <c r="B744" s="28"/>
      <c r="C744" s="29"/>
      <c r="D744" s="28"/>
      <c r="E744" s="27"/>
      <c r="F744" s="28"/>
      <c r="G744" s="29"/>
      <c r="H744" s="29"/>
      <c r="I744" s="35"/>
      <c r="J744" s="35"/>
      <c r="K744" s="35"/>
      <c r="L744" s="35"/>
      <c r="M744" s="30"/>
      <c r="N744" s="31"/>
      <c r="O744" s="121"/>
      <c r="P744" s="155"/>
      <c r="Q744" s="155"/>
      <c r="R744" s="155"/>
      <c r="S744" s="35"/>
      <c r="T744" s="35"/>
      <c r="U744" s="30"/>
      <c r="V744" s="29"/>
      <c r="W744" s="1"/>
      <c r="X744" s="1"/>
      <c r="Y744" s="1"/>
    </row>
    <row r="745" spans="1:25">
      <c r="A745" s="61"/>
      <c r="B745" s="28"/>
      <c r="C745" s="29"/>
      <c r="D745" s="28"/>
      <c r="E745" s="27"/>
      <c r="F745" s="28"/>
      <c r="G745" s="29"/>
      <c r="H745" s="29"/>
      <c r="I745" s="35"/>
      <c r="J745" s="35"/>
      <c r="K745" s="35"/>
      <c r="L745" s="35"/>
      <c r="M745" s="30"/>
      <c r="N745" s="31"/>
      <c r="O745" s="121"/>
      <c r="P745" s="155"/>
      <c r="Q745" s="155"/>
      <c r="R745" s="155"/>
      <c r="S745" s="35"/>
      <c r="T745" s="35"/>
      <c r="U745" s="29"/>
      <c r="V745" s="29"/>
      <c r="W745" s="1"/>
      <c r="X745" s="1"/>
      <c r="Y745" s="1"/>
    </row>
    <row r="746" spans="1:25">
      <c r="A746" s="61"/>
      <c r="B746" s="28"/>
      <c r="C746" s="29"/>
      <c r="D746" s="28"/>
      <c r="E746" s="27"/>
      <c r="F746" s="28"/>
      <c r="G746" s="29"/>
      <c r="H746" s="29"/>
      <c r="I746" s="35"/>
      <c r="J746" s="35"/>
      <c r="K746" s="35"/>
      <c r="L746" s="35"/>
      <c r="M746" s="30"/>
      <c r="N746" s="31"/>
      <c r="O746" s="121"/>
      <c r="P746" s="155"/>
      <c r="Q746" s="155"/>
      <c r="R746" s="155"/>
      <c r="S746" s="35"/>
      <c r="T746" s="35"/>
      <c r="U746" s="29"/>
      <c r="V746" s="29"/>
      <c r="W746" s="1"/>
      <c r="X746" s="1"/>
      <c r="Y746" s="1"/>
    </row>
    <row r="747" spans="1:25">
      <c r="A747" s="61"/>
      <c r="B747" s="28"/>
      <c r="C747" s="29"/>
      <c r="D747" s="28"/>
      <c r="E747" s="27"/>
      <c r="F747" s="28"/>
      <c r="G747" s="29"/>
      <c r="H747" s="29"/>
      <c r="I747" s="35"/>
      <c r="J747" s="35"/>
      <c r="K747" s="35"/>
      <c r="L747" s="35"/>
      <c r="M747" s="30"/>
      <c r="N747" s="31"/>
      <c r="O747" s="121"/>
      <c r="P747" s="155"/>
      <c r="Q747" s="155"/>
      <c r="R747" s="155"/>
      <c r="S747" s="35"/>
      <c r="T747" s="35"/>
      <c r="U747" s="30"/>
      <c r="V747" s="29"/>
      <c r="W747" s="1"/>
      <c r="X747" s="1"/>
      <c r="Y747" s="1"/>
    </row>
    <row r="748" spans="1:25">
      <c r="A748" s="61"/>
      <c r="B748" s="28"/>
      <c r="C748" s="29"/>
      <c r="D748" s="28"/>
      <c r="E748" s="27"/>
      <c r="F748" s="28"/>
      <c r="G748" s="29"/>
      <c r="H748" s="29"/>
      <c r="I748" s="35"/>
      <c r="J748" s="35"/>
      <c r="K748" s="35"/>
      <c r="L748" s="35"/>
      <c r="M748" s="30"/>
      <c r="N748" s="31"/>
      <c r="O748" s="121"/>
      <c r="P748" s="155"/>
      <c r="Q748" s="155"/>
      <c r="R748" s="155"/>
      <c r="S748" s="35"/>
      <c r="T748" s="35"/>
      <c r="U748" s="30"/>
      <c r="V748" s="29"/>
      <c r="W748" s="1"/>
      <c r="X748" s="1"/>
      <c r="Y748" s="1"/>
    </row>
    <row r="749" spans="1:25">
      <c r="A749" s="61"/>
      <c r="B749" s="28"/>
      <c r="C749" s="29"/>
      <c r="D749" s="28"/>
      <c r="E749" s="27"/>
      <c r="F749" s="28"/>
      <c r="G749" s="29"/>
      <c r="H749" s="29"/>
      <c r="I749" s="35"/>
      <c r="J749" s="35"/>
      <c r="K749" s="35"/>
      <c r="L749" s="35"/>
      <c r="M749" s="30"/>
      <c r="N749" s="31"/>
      <c r="O749" s="121"/>
      <c r="P749" s="155"/>
      <c r="Q749" s="155"/>
      <c r="R749" s="155"/>
      <c r="S749" s="35"/>
      <c r="T749" s="35"/>
      <c r="U749" s="30"/>
      <c r="V749" s="29"/>
      <c r="W749" s="1"/>
      <c r="X749" s="1"/>
      <c r="Y749" s="1"/>
    </row>
    <row r="750" spans="1:25">
      <c r="A750" s="61"/>
      <c r="B750" s="28"/>
      <c r="C750" s="29"/>
      <c r="D750" s="28"/>
      <c r="E750" s="27"/>
      <c r="F750" s="28"/>
      <c r="G750" s="29"/>
      <c r="H750" s="29"/>
      <c r="I750" s="35"/>
      <c r="J750" s="35"/>
      <c r="K750" s="35"/>
      <c r="L750" s="35"/>
      <c r="M750" s="30"/>
      <c r="N750" s="31"/>
      <c r="O750" s="121"/>
      <c r="P750" s="155"/>
      <c r="Q750" s="155"/>
      <c r="R750" s="155"/>
      <c r="S750" s="35"/>
      <c r="T750" s="35"/>
      <c r="U750" s="30"/>
      <c r="V750" s="29"/>
      <c r="W750" s="1"/>
      <c r="X750" s="1"/>
      <c r="Y750" s="1"/>
    </row>
    <row r="751" spans="1:25">
      <c r="A751" s="61"/>
      <c r="B751" s="28"/>
      <c r="C751" s="29"/>
      <c r="D751" s="28"/>
      <c r="E751" s="27"/>
      <c r="F751" s="28"/>
      <c r="G751" s="29"/>
      <c r="H751" s="29"/>
      <c r="I751" s="35"/>
      <c r="J751" s="35"/>
      <c r="K751" s="35"/>
      <c r="L751" s="35"/>
      <c r="M751" s="30"/>
      <c r="N751" s="31"/>
      <c r="O751" s="121"/>
      <c r="P751" s="155"/>
      <c r="Q751" s="155"/>
      <c r="R751" s="155"/>
      <c r="S751" s="35"/>
      <c r="T751" s="35"/>
      <c r="U751" s="30"/>
      <c r="V751" s="29"/>
      <c r="W751" s="1"/>
      <c r="X751" s="1"/>
      <c r="Y751" s="1"/>
    </row>
    <row r="752" spans="1:25">
      <c r="A752" s="61"/>
      <c r="B752" s="28"/>
      <c r="C752" s="29"/>
      <c r="D752" s="28"/>
      <c r="E752" s="27"/>
      <c r="F752" s="28"/>
      <c r="G752" s="29"/>
      <c r="H752" s="29"/>
      <c r="I752" s="35"/>
      <c r="J752" s="35"/>
      <c r="K752" s="35"/>
      <c r="L752" s="35"/>
      <c r="M752" s="30"/>
      <c r="N752" s="31"/>
      <c r="O752" s="121"/>
      <c r="P752" s="155"/>
      <c r="Q752" s="155"/>
      <c r="R752" s="155"/>
      <c r="S752" s="35"/>
      <c r="T752" s="35"/>
      <c r="U752" s="30"/>
      <c r="V752" s="29"/>
      <c r="W752" s="1"/>
      <c r="X752" s="1"/>
      <c r="Y752" s="1"/>
    </row>
    <row r="753" spans="1:25">
      <c r="A753" s="61"/>
      <c r="B753" s="28"/>
      <c r="C753" s="29"/>
      <c r="D753" s="28"/>
      <c r="E753" s="27"/>
      <c r="F753" s="28"/>
      <c r="G753" s="29"/>
      <c r="H753" s="29"/>
      <c r="I753" s="35"/>
      <c r="J753" s="35"/>
      <c r="K753" s="35"/>
      <c r="L753" s="35"/>
      <c r="M753" s="30"/>
      <c r="N753" s="31"/>
      <c r="O753" s="121"/>
      <c r="P753" s="155"/>
      <c r="Q753" s="155"/>
      <c r="R753" s="155"/>
      <c r="S753" s="35"/>
      <c r="T753" s="35"/>
      <c r="U753" s="30"/>
      <c r="V753" s="29"/>
      <c r="W753" s="1"/>
      <c r="X753" s="1"/>
      <c r="Y753" s="1"/>
    </row>
    <row r="754" spans="1:25">
      <c r="A754" s="61"/>
      <c r="B754" s="28"/>
      <c r="C754" s="29"/>
      <c r="D754" s="28"/>
      <c r="E754" s="27"/>
      <c r="F754" s="28"/>
      <c r="G754" s="29"/>
      <c r="H754" s="29"/>
      <c r="I754" s="35"/>
      <c r="J754" s="35"/>
      <c r="K754" s="35"/>
      <c r="L754" s="35"/>
      <c r="M754" s="30"/>
      <c r="N754" s="31"/>
      <c r="O754" s="121"/>
      <c r="P754" s="155"/>
      <c r="Q754" s="155"/>
      <c r="R754" s="155"/>
      <c r="S754" s="35"/>
      <c r="T754" s="35"/>
      <c r="U754" s="30"/>
      <c r="V754" s="29"/>
      <c r="W754" s="1"/>
      <c r="X754" s="1"/>
      <c r="Y754" s="1"/>
    </row>
    <row r="755" spans="1:25">
      <c r="A755" s="61"/>
      <c r="B755" s="28"/>
      <c r="C755" s="29"/>
      <c r="D755" s="28"/>
      <c r="E755" s="27"/>
      <c r="F755" s="28"/>
      <c r="G755" s="29"/>
      <c r="H755" s="29"/>
      <c r="I755" s="35"/>
      <c r="J755" s="35"/>
      <c r="K755" s="35"/>
      <c r="L755" s="35"/>
      <c r="M755" s="30"/>
      <c r="N755" s="31"/>
      <c r="O755" s="121"/>
      <c r="P755" s="155"/>
      <c r="Q755" s="155"/>
      <c r="R755" s="155"/>
      <c r="S755" s="35"/>
      <c r="T755" s="35"/>
      <c r="U755" s="30"/>
      <c r="V755" s="29"/>
      <c r="W755" s="1"/>
      <c r="X755" s="1"/>
      <c r="Y755" s="1"/>
    </row>
    <row r="756" spans="1:25">
      <c r="A756" s="61"/>
      <c r="B756" s="28"/>
      <c r="C756" s="29"/>
      <c r="D756" s="28"/>
      <c r="E756" s="27"/>
      <c r="F756" s="28"/>
      <c r="G756" s="29"/>
      <c r="H756" s="29"/>
      <c r="I756" s="35"/>
      <c r="J756" s="35"/>
      <c r="K756" s="35"/>
      <c r="L756" s="35"/>
      <c r="M756" s="30"/>
      <c r="N756" s="31"/>
      <c r="O756" s="121"/>
      <c r="P756" s="155"/>
      <c r="Q756" s="155"/>
      <c r="R756" s="155"/>
      <c r="S756" s="35"/>
      <c r="T756" s="35"/>
      <c r="U756" s="30"/>
      <c r="V756" s="29"/>
      <c r="W756" s="1"/>
      <c r="X756" s="1"/>
      <c r="Y756" s="1"/>
    </row>
    <row r="757" spans="1:25">
      <c r="A757" s="61"/>
      <c r="B757" s="28"/>
      <c r="C757" s="29"/>
      <c r="D757" s="28"/>
      <c r="E757" s="27"/>
      <c r="F757" s="28"/>
      <c r="G757" s="29"/>
      <c r="H757" s="29"/>
      <c r="I757" s="35"/>
      <c r="J757" s="35"/>
      <c r="K757" s="35"/>
      <c r="L757" s="35"/>
      <c r="M757" s="30"/>
      <c r="N757" s="31"/>
      <c r="O757" s="121"/>
      <c r="P757" s="155"/>
      <c r="Q757" s="155"/>
      <c r="R757" s="155"/>
      <c r="S757" s="35"/>
      <c r="T757" s="35"/>
      <c r="U757" s="30"/>
      <c r="V757" s="29"/>
      <c r="W757" s="1"/>
      <c r="X757" s="1"/>
      <c r="Y757" s="1"/>
    </row>
    <row r="758" spans="1:25">
      <c r="A758" s="61"/>
      <c r="B758" s="28"/>
      <c r="C758" s="29"/>
      <c r="D758" s="28"/>
      <c r="E758" s="27"/>
      <c r="F758" s="28"/>
      <c r="G758" s="29"/>
      <c r="H758" s="29"/>
      <c r="I758" s="35"/>
      <c r="J758" s="35"/>
      <c r="K758" s="35"/>
      <c r="L758" s="35"/>
      <c r="M758" s="30"/>
      <c r="N758" s="31"/>
      <c r="O758" s="121"/>
      <c r="P758" s="155"/>
      <c r="Q758" s="155"/>
      <c r="R758" s="155"/>
      <c r="S758" s="35"/>
      <c r="T758" s="35"/>
      <c r="U758" s="30"/>
      <c r="V758" s="29"/>
      <c r="W758" s="1"/>
      <c r="X758" s="1"/>
      <c r="Y758" s="1"/>
    </row>
    <row r="759" spans="1:25">
      <c r="A759" s="61"/>
      <c r="B759" s="28"/>
      <c r="C759" s="29"/>
      <c r="D759" s="28"/>
      <c r="E759" s="27"/>
      <c r="F759" s="28"/>
      <c r="G759" s="29"/>
      <c r="H759" s="29"/>
      <c r="I759" s="35"/>
      <c r="J759" s="35"/>
      <c r="K759" s="35"/>
      <c r="L759" s="35"/>
      <c r="M759" s="30"/>
      <c r="N759" s="31"/>
      <c r="O759" s="121"/>
      <c r="P759" s="155"/>
      <c r="Q759" s="155"/>
      <c r="R759" s="155"/>
      <c r="S759" s="35"/>
      <c r="T759" s="35"/>
      <c r="U759" s="30"/>
      <c r="V759" s="29"/>
      <c r="W759" s="1"/>
      <c r="X759" s="1"/>
      <c r="Y759" s="1"/>
    </row>
    <row r="760" spans="1:25">
      <c r="A760" s="61"/>
      <c r="B760" s="28"/>
      <c r="C760" s="29"/>
      <c r="D760" s="28"/>
      <c r="E760" s="27"/>
      <c r="F760" s="28"/>
      <c r="G760" s="29"/>
      <c r="H760" s="29"/>
      <c r="I760" s="35"/>
      <c r="J760" s="35"/>
      <c r="K760" s="35"/>
      <c r="L760" s="35"/>
      <c r="M760" s="30"/>
      <c r="N760" s="31"/>
      <c r="O760" s="121"/>
      <c r="P760" s="155"/>
      <c r="Q760" s="155"/>
      <c r="R760" s="155"/>
      <c r="S760" s="35"/>
      <c r="T760" s="35"/>
      <c r="U760" s="30"/>
      <c r="V760" s="29"/>
      <c r="W760" s="1"/>
      <c r="X760" s="1"/>
      <c r="Y760" s="1"/>
    </row>
    <row r="761" spans="1:25">
      <c r="A761" s="61"/>
      <c r="B761" s="28"/>
      <c r="C761" s="29"/>
      <c r="D761" s="28"/>
      <c r="E761" s="27"/>
      <c r="F761" s="28"/>
      <c r="G761" s="29"/>
      <c r="H761" s="29"/>
      <c r="I761" s="35"/>
      <c r="J761" s="35"/>
      <c r="K761" s="35"/>
      <c r="L761" s="35"/>
      <c r="M761" s="30"/>
      <c r="N761" s="31"/>
      <c r="O761" s="121"/>
      <c r="P761" s="155"/>
      <c r="Q761" s="155"/>
      <c r="R761" s="155"/>
      <c r="S761" s="35"/>
      <c r="T761" s="35"/>
      <c r="U761" s="30"/>
      <c r="V761" s="29"/>
      <c r="W761" s="1"/>
      <c r="X761" s="1"/>
      <c r="Y761" s="1"/>
    </row>
    <row r="762" spans="1:25">
      <c r="A762" s="61"/>
      <c r="B762" s="28"/>
      <c r="C762" s="29"/>
      <c r="D762" s="28"/>
      <c r="E762" s="27"/>
      <c r="F762" s="28"/>
      <c r="G762" s="29"/>
      <c r="H762" s="29"/>
      <c r="I762" s="35"/>
      <c r="J762" s="35"/>
      <c r="K762" s="35"/>
      <c r="L762" s="35"/>
      <c r="M762" s="30"/>
      <c r="N762" s="31"/>
      <c r="O762" s="121"/>
      <c r="P762" s="155"/>
      <c r="Q762" s="155"/>
      <c r="R762" s="155"/>
      <c r="S762" s="35"/>
      <c r="T762" s="35"/>
      <c r="U762" s="29"/>
      <c r="V762" s="29"/>
      <c r="W762" s="1"/>
      <c r="X762" s="1"/>
      <c r="Y762" s="1"/>
    </row>
    <row r="763" spans="1:25">
      <c r="A763" s="61"/>
      <c r="B763" s="28"/>
      <c r="C763" s="29"/>
      <c r="D763" s="28"/>
      <c r="E763" s="27"/>
      <c r="F763" s="28"/>
      <c r="G763" s="29"/>
      <c r="H763" s="29"/>
      <c r="I763" s="35"/>
      <c r="J763" s="35"/>
      <c r="K763" s="35"/>
      <c r="L763" s="35"/>
      <c r="M763" s="30"/>
      <c r="N763" s="31"/>
      <c r="O763" s="121"/>
      <c r="P763" s="155"/>
      <c r="Q763" s="155"/>
      <c r="R763" s="155"/>
      <c r="S763" s="35"/>
      <c r="T763" s="35"/>
      <c r="U763" s="29"/>
      <c r="V763" s="29"/>
      <c r="W763" s="1"/>
      <c r="X763" s="1"/>
      <c r="Y763" s="1"/>
    </row>
    <row r="764" spans="1:25">
      <c r="A764" s="61"/>
      <c r="B764" s="28"/>
      <c r="C764" s="29"/>
      <c r="D764" s="28"/>
      <c r="E764" s="27"/>
      <c r="F764" s="28"/>
      <c r="G764" s="29"/>
      <c r="H764" s="29"/>
      <c r="I764" s="35"/>
      <c r="J764" s="35"/>
      <c r="K764" s="35"/>
      <c r="L764" s="35"/>
      <c r="M764" s="30"/>
      <c r="N764" s="31"/>
      <c r="O764" s="121"/>
      <c r="P764" s="155"/>
      <c r="Q764" s="155"/>
      <c r="R764" s="155"/>
      <c r="S764" s="35"/>
      <c r="T764" s="35"/>
      <c r="U764" s="29"/>
      <c r="V764" s="29"/>
      <c r="W764" s="1"/>
      <c r="X764" s="1"/>
      <c r="Y764" s="1"/>
    </row>
    <row r="765" spans="1:25">
      <c r="A765" s="61"/>
      <c r="B765" s="28"/>
      <c r="C765" s="29"/>
      <c r="D765" s="28"/>
      <c r="E765" s="27"/>
      <c r="F765" s="28"/>
      <c r="G765" s="29"/>
      <c r="H765" s="29"/>
      <c r="I765" s="35"/>
      <c r="J765" s="35"/>
      <c r="K765" s="35"/>
      <c r="L765" s="35"/>
      <c r="M765" s="30"/>
      <c r="N765" s="31"/>
      <c r="O765" s="121"/>
      <c r="P765" s="155"/>
      <c r="Q765" s="155"/>
      <c r="R765" s="155"/>
      <c r="S765" s="35"/>
      <c r="T765" s="35"/>
      <c r="U765" s="29"/>
      <c r="V765" s="29"/>
      <c r="W765" s="1"/>
      <c r="X765" s="1"/>
      <c r="Y765" s="1"/>
    </row>
    <row r="766" spans="1:25">
      <c r="A766" s="61"/>
      <c r="B766" s="28"/>
      <c r="C766" s="29"/>
      <c r="D766" s="28"/>
      <c r="E766" s="27"/>
      <c r="F766" s="28"/>
      <c r="G766" s="29"/>
      <c r="H766" s="29"/>
      <c r="I766" s="35"/>
      <c r="J766" s="35"/>
      <c r="K766" s="35"/>
      <c r="L766" s="35"/>
      <c r="M766" s="30"/>
      <c r="N766" s="31"/>
      <c r="O766" s="121"/>
      <c r="P766" s="155"/>
      <c r="Q766" s="155"/>
      <c r="R766" s="155"/>
      <c r="S766" s="35"/>
      <c r="T766" s="35"/>
      <c r="U766" s="29"/>
      <c r="V766" s="29"/>
      <c r="W766" s="1"/>
      <c r="X766" s="1"/>
      <c r="Y766" s="1"/>
    </row>
    <row r="767" spans="1:25">
      <c r="A767" s="61"/>
      <c r="B767" s="28"/>
      <c r="C767" s="29"/>
      <c r="D767" s="28"/>
      <c r="E767" s="27"/>
      <c r="F767" s="28"/>
      <c r="G767" s="29"/>
      <c r="H767" s="29"/>
      <c r="I767" s="35"/>
      <c r="J767" s="35"/>
      <c r="K767" s="35"/>
      <c r="L767" s="35"/>
      <c r="M767" s="30"/>
      <c r="N767" s="31"/>
      <c r="O767" s="121"/>
      <c r="P767" s="155"/>
      <c r="Q767" s="155"/>
      <c r="R767" s="155"/>
      <c r="S767" s="35"/>
      <c r="T767" s="35"/>
      <c r="U767" s="29"/>
      <c r="V767" s="29"/>
      <c r="W767" s="1"/>
      <c r="X767" s="1"/>
      <c r="Y767" s="1"/>
    </row>
    <row r="768" spans="1:25">
      <c r="A768" s="61"/>
      <c r="B768" s="28"/>
      <c r="C768" s="29"/>
      <c r="D768" s="28"/>
      <c r="E768" s="27"/>
      <c r="F768" s="28"/>
      <c r="G768" s="29"/>
      <c r="H768" s="29"/>
      <c r="I768" s="35"/>
      <c r="J768" s="35"/>
      <c r="K768" s="35"/>
      <c r="L768" s="35"/>
      <c r="M768" s="30"/>
      <c r="N768" s="31"/>
      <c r="O768" s="121"/>
      <c r="P768" s="155"/>
      <c r="Q768" s="155"/>
      <c r="R768" s="155"/>
      <c r="S768" s="35"/>
      <c r="T768" s="35"/>
      <c r="U768" s="29"/>
      <c r="V768" s="29"/>
      <c r="W768" s="1"/>
      <c r="X768" s="1"/>
      <c r="Y768" s="1"/>
    </row>
    <row r="769" spans="1:25">
      <c r="A769" s="61"/>
      <c r="B769" s="28"/>
      <c r="C769" s="29"/>
      <c r="D769" s="28"/>
      <c r="E769" s="27"/>
      <c r="F769" s="28"/>
      <c r="G769" s="29"/>
      <c r="H769" s="29"/>
      <c r="I769" s="35"/>
      <c r="J769" s="35"/>
      <c r="K769" s="35"/>
      <c r="L769" s="35"/>
      <c r="M769" s="30"/>
      <c r="N769" s="31"/>
      <c r="O769" s="121"/>
      <c r="P769" s="155"/>
      <c r="Q769" s="155"/>
      <c r="R769" s="155"/>
      <c r="S769" s="35"/>
      <c r="T769" s="35"/>
      <c r="U769" s="29"/>
      <c r="V769" s="29"/>
      <c r="W769" s="1"/>
      <c r="X769" s="1"/>
      <c r="Y769" s="1"/>
    </row>
    <row r="770" spans="1:25">
      <c r="A770" s="61"/>
      <c r="B770" s="28"/>
      <c r="C770" s="29"/>
      <c r="D770" s="28"/>
      <c r="E770" s="27"/>
      <c r="F770" s="28"/>
      <c r="G770" s="29"/>
      <c r="H770" s="29"/>
      <c r="I770" s="35"/>
      <c r="J770" s="35"/>
      <c r="K770" s="35"/>
      <c r="L770" s="35"/>
      <c r="M770" s="30"/>
      <c r="N770" s="31"/>
      <c r="O770" s="121"/>
      <c r="P770" s="155"/>
      <c r="Q770" s="155"/>
      <c r="R770" s="155"/>
      <c r="S770" s="35"/>
      <c r="T770" s="35"/>
      <c r="U770" s="29"/>
      <c r="V770" s="29"/>
      <c r="W770" s="1"/>
      <c r="X770" s="1"/>
      <c r="Y770" s="1"/>
    </row>
    <row r="771" spans="1:25">
      <c r="A771" s="61"/>
      <c r="B771" s="28"/>
      <c r="C771" s="29"/>
      <c r="D771" s="28"/>
      <c r="E771" s="27"/>
      <c r="F771" s="28"/>
      <c r="G771" s="29"/>
      <c r="H771" s="29"/>
      <c r="I771" s="35"/>
      <c r="J771" s="35"/>
      <c r="K771" s="35"/>
      <c r="L771" s="35"/>
      <c r="M771" s="30"/>
      <c r="N771" s="31"/>
      <c r="O771" s="121"/>
      <c r="P771" s="155"/>
      <c r="Q771" s="155"/>
      <c r="R771" s="155"/>
      <c r="S771" s="35"/>
      <c r="T771" s="35"/>
      <c r="U771" s="29"/>
      <c r="V771" s="29"/>
      <c r="W771" s="1"/>
      <c r="X771" s="1"/>
      <c r="Y771" s="1"/>
    </row>
    <row r="772" spans="1:25">
      <c r="A772" s="61"/>
      <c r="B772" s="28"/>
      <c r="C772" s="29"/>
      <c r="D772" s="28"/>
      <c r="E772" s="27"/>
      <c r="F772" s="28"/>
      <c r="G772" s="29"/>
      <c r="H772" s="29"/>
      <c r="I772" s="35"/>
      <c r="J772" s="35"/>
      <c r="K772" s="35"/>
      <c r="L772" s="35"/>
      <c r="M772" s="30"/>
      <c r="N772" s="31"/>
      <c r="O772" s="121"/>
      <c r="P772" s="155"/>
      <c r="Q772" s="155"/>
      <c r="R772" s="155"/>
      <c r="S772" s="35"/>
      <c r="T772" s="35"/>
      <c r="U772" s="29"/>
      <c r="V772" s="29"/>
      <c r="W772" s="1"/>
      <c r="X772" s="1"/>
      <c r="Y772" s="1"/>
    </row>
    <row r="773" spans="1:25">
      <c r="A773" s="61"/>
      <c r="B773" s="28"/>
      <c r="C773" s="29"/>
      <c r="D773" s="28"/>
      <c r="E773" s="27"/>
      <c r="F773" s="28"/>
      <c r="G773" s="29"/>
      <c r="H773" s="29"/>
      <c r="I773" s="35"/>
      <c r="J773" s="35"/>
      <c r="K773" s="35"/>
      <c r="L773" s="35"/>
      <c r="M773" s="30"/>
      <c r="N773" s="31"/>
      <c r="O773" s="121"/>
      <c r="P773" s="155"/>
      <c r="Q773" s="155"/>
      <c r="R773" s="155"/>
      <c r="S773" s="35"/>
      <c r="T773" s="35"/>
      <c r="U773" s="29"/>
      <c r="V773" s="29"/>
      <c r="W773" s="1"/>
      <c r="X773" s="1"/>
      <c r="Y773" s="1"/>
    </row>
    <row r="774" spans="1:25">
      <c r="A774" s="61"/>
      <c r="B774" s="28"/>
      <c r="C774" s="29"/>
      <c r="D774" s="28"/>
      <c r="E774" s="27"/>
      <c r="F774" s="28"/>
      <c r="G774" s="29"/>
      <c r="H774" s="29"/>
      <c r="I774" s="35"/>
      <c r="J774" s="35"/>
      <c r="K774" s="35"/>
      <c r="L774" s="35"/>
      <c r="M774" s="30"/>
      <c r="N774" s="31"/>
      <c r="O774" s="121"/>
      <c r="P774" s="155"/>
      <c r="Q774" s="155"/>
      <c r="R774" s="155"/>
      <c r="S774" s="35"/>
      <c r="T774" s="35"/>
      <c r="U774" s="29"/>
      <c r="V774" s="29"/>
      <c r="W774" s="1"/>
      <c r="X774" s="1"/>
      <c r="Y774" s="1"/>
    </row>
    <row r="775" spans="1:25">
      <c r="A775" s="61"/>
      <c r="B775" s="28"/>
      <c r="C775" s="29"/>
      <c r="D775" s="28"/>
      <c r="E775" s="27"/>
      <c r="F775" s="28"/>
      <c r="G775" s="29"/>
      <c r="H775" s="29"/>
      <c r="I775" s="35"/>
      <c r="J775" s="35"/>
      <c r="K775" s="35"/>
      <c r="L775" s="35"/>
      <c r="M775" s="30"/>
      <c r="N775" s="31"/>
      <c r="O775" s="121"/>
      <c r="P775" s="155"/>
      <c r="Q775" s="155"/>
      <c r="R775" s="155"/>
      <c r="S775" s="35"/>
      <c r="T775" s="35"/>
      <c r="U775" s="29"/>
      <c r="V775" s="29"/>
      <c r="W775" s="1"/>
      <c r="X775" s="1"/>
      <c r="Y775" s="1"/>
    </row>
    <row r="776" spans="1:25">
      <c r="A776" s="61"/>
      <c r="B776" s="28"/>
      <c r="C776" s="29"/>
      <c r="D776" s="28"/>
      <c r="E776" s="27"/>
      <c r="F776" s="28"/>
      <c r="G776" s="29"/>
      <c r="H776" s="29"/>
      <c r="I776" s="35"/>
      <c r="J776" s="35"/>
      <c r="K776" s="35"/>
      <c r="L776" s="35"/>
      <c r="M776" s="30"/>
      <c r="N776" s="31"/>
      <c r="O776" s="121"/>
      <c r="P776" s="155"/>
      <c r="Q776" s="155"/>
      <c r="R776" s="155"/>
      <c r="S776" s="35"/>
      <c r="T776" s="35"/>
      <c r="U776" s="29"/>
      <c r="V776" s="29"/>
      <c r="W776" s="1"/>
      <c r="X776" s="1"/>
      <c r="Y776" s="1"/>
    </row>
    <row r="777" spans="1:25">
      <c r="A777" s="61"/>
      <c r="B777" s="28"/>
      <c r="C777" s="29"/>
      <c r="D777" s="28"/>
      <c r="E777" s="27"/>
      <c r="F777" s="28"/>
      <c r="G777" s="29"/>
      <c r="H777" s="29"/>
      <c r="I777" s="35"/>
      <c r="J777" s="35"/>
      <c r="K777" s="35"/>
      <c r="L777" s="35"/>
      <c r="M777" s="30"/>
      <c r="N777" s="31"/>
      <c r="O777" s="121"/>
      <c r="P777" s="155"/>
      <c r="Q777" s="155"/>
      <c r="R777" s="155"/>
      <c r="S777" s="35"/>
      <c r="T777" s="35"/>
      <c r="U777" s="29"/>
      <c r="V777" s="29"/>
      <c r="W777" s="1"/>
      <c r="X777" s="1"/>
      <c r="Y777" s="1"/>
    </row>
    <row r="778" spans="1:25">
      <c r="A778" s="61"/>
      <c r="B778" s="28"/>
      <c r="C778" s="29"/>
      <c r="D778" s="28"/>
      <c r="E778" s="27"/>
      <c r="F778" s="28"/>
      <c r="G778" s="29"/>
      <c r="H778" s="29"/>
      <c r="I778" s="35"/>
      <c r="J778" s="35"/>
      <c r="K778" s="35"/>
      <c r="L778" s="35"/>
      <c r="M778" s="30"/>
      <c r="N778" s="31"/>
      <c r="O778" s="121"/>
      <c r="P778" s="155"/>
      <c r="Q778" s="155"/>
      <c r="R778" s="155"/>
      <c r="S778" s="35"/>
      <c r="T778" s="35"/>
      <c r="U778" s="29"/>
      <c r="V778" s="29"/>
      <c r="W778" s="1"/>
      <c r="X778" s="1"/>
      <c r="Y778" s="1"/>
    </row>
    <row r="779" spans="1:25">
      <c r="A779" s="61"/>
      <c r="B779" s="28"/>
      <c r="C779" s="29"/>
      <c r="D779" s="28"/>
      <c r="E779" s="27"/>
      <c r="F779" s="28"/>
      <c r="G779" s="29"/>
      <c r="H779" s="29"/>
      <c r="I779" s="35"/>
      <c r="J779" s="35"/>
      <c r="K779" s="35"/>
      <c r="L779" s="35"/>
      <c r="M779" s="30"/>
      <c r="N779" s="31"/>
      <c r="O779" s="121"/>
      <c r="P779" s="155"/>
      <c r="Q779" s="155"/>
      <c r="R779" s="155"/>
      <c r="S779" s="35"/>
      <c r="T779" s="35"/>
      <c r="U779" s="29"/>
      <c r="V779" s="29"/>
      <c r="W779" s="1"/>
      <c r="X779" s="1"/>
      <c r="Y779" s="1"/>
    </row>
    <row r="780" spans="1:25">
      <c r="A780" s="61"/>
      <c r="B780" s="28"/>
      <c r="C780" s="29"/>
      <c r="D780" s="28"/>
      <c r="E780" s="27"/>
      <c r="F780" s="28"/>
      <c r="G780" s="29"/>
      <c r="H780" s="29"/>
      <c r="I780" s="35"/>
      <c r="J780" s="35"/>
      <c r="K780" s="35"/>
      <c r="L780" s="35"/>
      <c r="M780" s="30"/>
      <c r="N780" s="31"/>
      <c r="O780" s="121"/>
      <c r="P780" s="155"/>
      <c r="Q780" s="155"/>
      <c r="R780" s="155"/>
      <c r="S780" s="35"/>
      <c r="T780" s="35"/>
      <c r="U780" s="29"/>
      <c r="V780" s="29"/>
      <c r="W780" s="1"/>
      <c r="X780" s="1"/>
      <c r="Y780" s="1"/>
    </row>
    <row r="781" spans="1:25">
      <c r="A781" s="61"/>
      <c r="B781" s="28"/>
      <c r="C781" s="29"/>
      <c r="D781" s="28"/>
      <c r="E781" s="27"/>
      <c r="F781" s="28"/>
      <c r="G781" s="29"/>
      <c r="H781" s="29"/>
      <c r="I781" s="35"/>
      <c r="J781" s="35"/>
      <c r="K781" s="35"/>
      <c r="L781" s="35"/>
      <c r="M781" s="30"/>
      <c r="N781" s="31"/>
      <c r="O781" s="121"/>
      <c r="P781" s="155"/>
      <c r="Q781" s="155"/>
      <c r="R781" s="155"/>
      <c r="S781" s="35"/>
      <c r="T781" s="35"/>
      <c r="U781" s="29"/>
      <c r="V781" s="29"/>
      <c r="W781" s="1"/>
      <c r="X781" s="1"/>
      <c r="Y781" s="1"/>
    </row>
    <row r="782" spans="1:25">
      <c r="A782" s="61"/>
      <c r="B782" s="28"/>
      <c r="C782" s="29"/>
      <c r="D782" s="28"/>
      <c r="E782" s="27"/>
      <c r="F782" s="28"/>
      <c r="G782" s="29"/>
      <c r="H782" s="29"/>
      <c r="I782" s="35"/>
      <c r="J782" s="35"/>
      <c r="K782" s="35"/>
      <c r="L782" s="35"/>
      <c r="M782" s="30"/>
      <c r="N782" s="31"/>
      <c r="O782" s="121"/>
      <c r="P782" s="155"/>
      <c r="Q782" s="155"/>
      <c r="R782" s="155"/>
      <c r="S782" s="35"/>
      <c r="T782" s="35"/>
      <c r="U782" s="29"/>
      <c r="V782" s="29"/>
      <c r="W782" s="1"/>
      <c r="X782" s="1"/>
      <c r="Y782" s="1"/>
    </row>
    <row r="783" spans="1:25">
      <c r="A783" s="61"/>
      <c r="B783" s="28"/>
      <c r="C783" s="29"/>
      <c r="D783" s="28"/>
      <c r="E783" s="27"/>
      <c r="F783" s="28"/>
      <c r="G783" s="29"/>
      <c r="H783" s="29"/>
      <c r="I783" s="35"/>
      <c r="J783" s="35"/>
      <c r="K783" s="35"/>
      <c r="L783" s="35"/>
      <c r="M783" s="30"/>
      <c r="N783" s="31"/>
      <c r="O783" s="121"/>
      <c r="P783" s="155"/>
      <c r="Q783" s="155"/>
      <c r="R783" s="155"/>
      <c r="S783" s="35"/>
      <c r="T783" s="35"/>
      <c r="U783" s="29"/>
      <c r="V783" s="29"/>
      <c r="W783" s="1"/>
      <c r="X783" s="1"/>
      <c r="Y783" s="1"/>
    </row>
    <row r="784" spans="1:25">
      <c r="A784" s="61"/>
      <c r="B784" s="28"/>
      <c r="C784" s="29"/>
      <c r="D784" s="28"/>
      <c r="E784" s="27"/>
      <c r="F784" s="28"/>
      <c r="G784" s="29"/>
      <c r="H784" s="29"/>
      <c r="I784" s="35"/>
      <c r="J784" s="35"/>
      <c r="K784" s="35"/>
      <c r="L784" s="35"/>
      <c r="M784" s="30"/>
      <c r="N784" s="31"/>
      <c r="O784" s="121"/>
      <c r="P784" s="155"/>
      <c r="Q784" s="155"/>
      <c r="R784" s="155"/>
      <c r="S784" s="35"/>
      <c r="T784" s="35"/>
      <c r="U784" s="29"/>
      <c r="V784" s="29"/>
      <c r="W784" s="1"/>
      <c r="X784" s="1"/>
      <c r="Y784" s="1"/>
    </row>
    <row r="785" spans="1:25">
      <c r="A785" s="61"/>
      <c r="B785" s="28"/>
      <c r="C785" s="29"/>
      <c r="D785" s="28"/>
      <c r="E785" s="27"/>
      <c r="F785" s="28"/>
      <c r="G785" s="29"/>
      <c r="H785" s="29"/>
      <c r="I785" s="35"/>
      <c r="J785" s="35"/>
      <c r="K785" s="35"/>
      <c r="L785" s="35"/>
      <c r="M785" s="30"/>
      <c r="N785" s="31"/>
      <c r="O785" s="121"/>
      <c r="P785" s="155"/>
      <c r="Q785" s="155"/>
      <c r="R785" s="155"/>
      <c r="S785" s="35"/>
      <c r="T785" s="35"/>
      <c r="U785" s="29"/>
      <c r="V785" s="29"/>
      <c r="W785" s="1"/>
      <c r="X785" s="1"/>
      <c r="Y785" s="1"/>
    </row>
    <row r="786" spans="1:25">
      <c r="A786" s="61"/>
      <c r="B786" s="28"/>
      <c r="C786" s="29"/>
      <c r="D786" s="28"/>
      <c r="E786" s="27"/>
      <c r="F786" s="28"/>
      <c r="G786" s="29"/>
      <c r="H786" s="29"/>
      <c r="I786" s="35"/>
      <c r="J786" s="35"/>
      <c r="K786" s="35"/>
      <c r="L786" s="35"/>
      <c r="M786" s="30"/>
      <c r="N786" s="31"/>
      <c r="O786" s="121"/>
      <c r="P786" s="155"/>
      <c r="Q786" s="155"/>
      <c r="R786" s="155"/>
      <c r="S786" s="35"/>
      <c r="T786" s="35"/>
      <c r="U786" s="29"/>
      <c r="V786" s="29"/>
      <c r="W786" s="1"/>
      <c r="X786" s="1"/>
      <c r="Y786" s="1"/>
    </row>
    <row r="787" spans="1:25">
      <c r="A787" s="61"/>
      <c r="B787" s="28"/>
      <c r="C787" s="29"/>
      <c r="D787" s="28"/>
      <c r="E787" s="27"/>
      <c r="F787" s="28"/>
      <c r="G787" s="29"/>
      <c r="H787" s="29"/>
      <c r="I787" s="35"/>
      <c r="J787" s="35"/>
      <c r="K787" s="35"/>
      <c r="L787" s="35"/>
      <c r="M787" s="30"/>
      <c r="N787" s="31"/>
      <c r="O787" s="121"/>
      <c r="P787" s="155"/>
      <c r="Q787" s="155"/>
      <c r="R787" s="155"/>
      <c r="S787" s="35"/>
      <c r="T787" s="35"/>
      <c r="U787" s="29"/>
      <c r="V787" s="29"/>
      <c r="W787" s="1"/>
      <c r="X787" s="1"/>
      <c r="Y787" s="1"/>
    </row>
    <row r="788" spans="1:25">
      <c r="A788" s="61"/>
      <c r="B788" s="28"/>
      <c r="C788" s="29"/>
      <c r="D788" s="28"/>
      <c r="E788" s="27"/>
      <c r="F788" s="28"/>
      <c r="G788" s="29"/>
      <c r="H788" s="29"/>
      <c r="I788" s="35"/>
      <c r="J788" s="35"/>
      <c r="K788" s="35"/>
      <c r="L788" s="35"/>
      <c r="M788" s="30"/>
      <c r="N788" s="31"/>
      <c r="O788" s="121"/>
      <c r="P788" s="155"/>
      <c r="Q788" s="155"/>
      <c r="R788" s="155"/>
      <c r="S788" s="35"/>
      <c r="T788" s="35"/>
      <c r="U788" s="29"/>
      <c r="V788" s="29"/>
      <c r="W788" s="1"/>
      <c r="X788" s="1"/>
      <c r="Y788" s="1"/>
    </row>
    <row r="789" spans="1:25">
      <c r="A789" s="61"/>
      <c r="B789" s="28"/>
      <c r="C789" s="29"/>
      <c r="D789" s="28"/>
      <c r="E789" s="27"/>
      <c r="F789" s="28"/>
      <c r="G789" s="29"/>
      <c r="H789" s="29"/>
      <c r="I789" s="35"/>
      <c r="J789" s="35"/>
      <c r="K789" s="35"/>
      <c r="L789" s="35"/>
      <c r="M789" s="30"/>
      <c r="N789" s="31"/>
      <c r="O789" s="121"/>
      <c r="P789" s="155"/>
      <c r="Q789" s="155"/>
      <c r="R789" s="155"/>
      <c r="S789" s="35"/>
      <c r="T789" s="35"/>
      <c r="U789" s="29"/>
      <c r="V789" s="29"/>
      <c r="W789" s="1"/>
      <c r="X789" s="1"/>
      <c r="Y789" s="1"/>
    </row>
    <row r="790" spans="1:25">
      <c r="A790" s="61"/>
      <c r="B790" s="28"/>
      <c r="C790" s="29"/>
      <c r="D790" s="28"/>
      <c r="E790" s="27"/>
      <c r="F790" s="28"/>
      <c r="G790" s="29"/>
      <c r="H790" s="29"/>
      <c r="I790" s="35"/>
      <c r="J790" s="35"/>
      <c r="K790" s="35"/>
      <c r="L790" s="35"/>
      <c r="M790" s="30"/>
      <c r="N790" s="31"/>
      <c r="O790" s="121"/>
      <c r="P790" s="155"/>
      <c r="Q790" s="155"/>
      <c r="R790" s="155"/>
      <c r="S790" s="35"/>
      <c r="T790" s="35"/>
      <c r="U790" s="29"/>
      <c r="V790" s="29"/>
      <c r="W790" s="1"/>
      <c r="X790" s="1"/>
      <c r="Y790" s="1"/>
    </row>
    <row r="791" spans="1:25">
      <c r="A791" s="61"/>
      <c r="B791" s="28"/>
      <c r="C791" s="29"/>
      <c r="D791" s="28"/>
      <c r="E791" s="27"/>
      <c r="F791" s="28"/>
      <c r="G791" s="29"/>
      <c r="H791" s="29"/>
      <c r="I791" s="35"/>
      <c r="J791" s="35"/>
      <c r="K791" s="35"/>
      <c r="L791" s="35"/>
      <c r="M791" s="30"/>
      <c r="N791" s="31"/>
      <c r="O791" s="121"/>
      <c r="P791" s="155"/>
      <c r="Q791" s="155"/>
      <c r="R791" s="155"/>
      <c r="S791" s="35"/>
      <c r="T791" s="35"/>
      <c r="U791" s="29"/>
      <c r="V791" s="29"/>
      <c r="W791" s="1"/>
      <c r="X791" s="1"/>
      <c r="Y791" s="1"/>
    </row>
    <row r="792" spans="1:25">
      <c r="A792" s="61"/>
      <c r="B792" s="28"/>
      <c r="C792" s="29"/>
      <c r="D792" s="28"/>
      <c r="E792" s="27"/>
      <c r="F792" s="28"/>
      <c r="G792" s="29"/>
      <c r="H792" s="29"/>
      <c r="I792" s="35"/>
      <c r="J792" s="35"/>
      <c r="K792" s="35"/>
      <c r="L792" s="35"/>
      <c r="M792" s="30"/>
      <c r="N792" s="31"/>
      <c r="O792" s="121"/>
      <c r="P792" s="155"/>
      <c r="Q792" s="155"/>
      <c r="R792" s="155"/>
      <c r="S792" s="35"/>
      <c r="T792" s="35"/>
      <c r="U792" s="29"/>
      <c r="V792" s="29"/>
      <c r="W792" s="1"/>
      <c r="X792" s="1"/>
      <c r="Y792" s="1"/>
    </row>
    <row r="793" spans="1:25">
      <c r="A793" s="61"/>
      <c r="B793" s="28"/>
      <c r="C793" s="29"/>
      <c r="D793" s="28"/>
      <c r="E793" s="27"/>
      <c r="F793" s="28"/>
      <c r="G793" s="29"/>
      <c r="H793" s="29"/>
      <c r="I793" s="35"/>
      <c r="J793" s="35"/>
      <c r="K793" s="35"/>
      <c r="L793" s="35"/>
      <c r="M793" s="30"/>
      <c r="N793" s="31"/>
      <c r="O793" s="121"/>
      <c r="P793" s="155"/>
      <c r="Q793" s="155"/>
      <c r="R793" s="155"/>
      <c r="S793" s="35"/>
      <c r="T793" s="35"/>
      <c r="U793" s="29"/>
      <c r="V793" s="29"/>
      <c r="W793" s="1"/>
      <c r="X793" s="1"/>
      <c r="Y793" s="1"/>
    </row>
    <row r="794" spans="1:25">
      <c r="A794" s="61"/>
      <c r="B794" s="28"/>
      <c r="C794" s="29"/>
      <c r="D794" s="28"/>
      <c r="E794" s="27"/>
      <c r="F794" s="28"/>
      <c r="G794" s="29"/>
      <c r="H794" s="29"/>
      <c r="I794" s="35"/>
      <c r="J794" s="35"/>
      <c r="K794" s="35"/>
      <c r="L794" s="35"/>
      <c r="M794" s="30"/>
      <c r="N794" s="31"/>
      <c r="O794" s="121"/>
      <c r="P794" s="155"/>
      <c r="Q794" s="155"/>
      <c r="R794" s="155"/>
      <c r="S794" s="35"/>
      <c r="T794" s="35"/>
      <c r="U794" s="29"/>
      <c r="V794" s="29"/>
      <c r="W794" s="1"/>
      <c r="X794" s="1"/>
      <c r="Y794" s="1"/>
    </row>
    <row r="795" spans="1:25">
      <c r="A795" s="61"/>
      <c r="B795" s="28"/>
      <c r="C795" s="29"/>
      <c r="D795" s="28"/>
      <c r="E795" s="27"/>
      <c r="F795" s="28"/>
      <c r="G795" s="29"/>
      <c r="H795" s="29"/>
      <c r="I795" s="35"/>
      <c r="J795" s="35"/>
      <c r="K795" s="35"/>
      <c r="L795" s="35"/>
      <c r="M795" s="30"/>
      <c r="N795" s="31"/>
      <c r="O795" s="121"/>
      <c r="P795" s="155"/>
      <c r="Q795" s="155"/>
      <c r="R795" s="155"/>
      <c r="S795" s="35"/>
      <c r="T795" s="35"/>
      <c r="U795" s="29"/>
      <c r="V795" s="29"/>
      <c r="W795" s="1"/>
      <c r="X795" s="1"/>
      <c r="Y795" s="1"/>
    </row>
    <row r="796" spans="1:25">
      <c r="A796" s="61"/>
      <c r="B796" s="28"/>
      <c r="C796" s="29"/>
      <c r="D796" s="28"/>
      <c r="E796" s="27"/>
      <c r="F796" s="28"/>
      <c r="G796" s="29"/>
      <c r="H796" s="29"/>
      <c r="I796" s="35"/>
      <c r="J796" s="35"/>
      <c r="K796" s="35"/>
      <c r="L796" s="35"/>
      <c r="M796" s="30"/>
      <c r="N796" s="31"/>
      <c r="O796" s="121"/>
      <c r="P796" s="155"/>
      <c r="Q796" s="155"/>
      <c r="R796" s="155"/>
      <c r="S796" s="35"/>
      <c r="T796" s="35"/>
      <c r="U796" s="29"/>
      <c r="V796" s="29"/>
      <c r="W796" s="1"/>
      <c r="X796" s="1"/>
      <c r="Y796" s="1"/>
    </row>
    <row r="797" spans="1:25">
      <c r="A797" s="61"/>
      <c r="B797" s="28"/>
      <c r="C797" s="29"/>
      <c r="D797" s="28"/>
      <c r="E797" s="27"/>
      <c r="F797" s="28"/>
      <c r="G797" s="29"/>
      <c r="H797" s="29"/>
      <c r="I797" s="35"/>
      <c r="J797" s="35"/>
      <c r="K797" s="35"/>
      <c r="L797" s="35"/>
      <c r="M797" s="30"/>
      <c r="N797" s="31"/>
      <c r="O797" s="121"/>
      <c r="P797" s="155"/>
      <c r="Q797" s="155"/>
      <c r="R797" s="155"/>
      <c r="S797" s="35"/>
      <c r="T797" s="35"/>
      <c r="U797" s="29"/>
      <c r="V797" s="29"/>
      <c r="W797" s="1"/>
      <c r="X797" s="1"/>
      <c r="Y797" s="1"/>
    </row>
    <row r="798" spans="1:25">
      <c r="A798" s="61"/>
      <c r="B798" s="28"/>
      <c r="C798" s="29"/>
      <c r="D798" s="28"/>
      <c r="E798" s="27"/>
      <c r="F798" s="28"/>
      <c r="G798" s="29"/>
      <c r="H798" s="29"/>
      <c r="I798" s="35"/>
      <c r="J798" s="35"/>
      <c r="K798" s="35"/>
      <c r="L798" s="35"/>
      <c r="M798" s="30"/>
      <c r="N798" s="31"/>
      <c r="O798" s="121"/>
      <c r="P798" s="155"/>
      <c r="Q798" s="155"/>
      <c r="R798" s="155"/>
      <c r="S798" s="35"/>
      <c r="T798" s="35"/>
      <c r="U798" s="29"/>
      <c r="V798" s="29"/>
      <c r="W798" s="1"/>
      <c r="X798" s="1"/>
      <c r="Y798" s="1"/>
    </row>
    <row r="799" spans="1:25">
      <c r="A799" s="61"/>
      <c r="B799" s="28"/>
      <c r="C799" s="29"/>
      <c r="D799" s="28"/>
      <c r="E799" s="27"/>
      <c r="F799" s="28"/>
      <c r="G799" s="29"/>
      <c r="H799" s="29"/>
      <c r="I799" s="35"/>
      <c r="J799" s="35"/>
      <c r="K799" s="35"/>
      <c r="L799" s="35"/>
      <c r="M799" s="30"/>
      <c r="N799" s="31"/>
      <c r="O799" s="121"/>
      <c r="P799" s="155"/>
      <c r="Q799" s="155"/>
      <c r="R799" s="155"/>
      <c r="S799" s="35"/>
      <c r="T799" s="35"/>
      <c r="U799" s="29"/>
      <c r="V799" s="29"/>
      <c r="W799" s="1"/>
      <c r="X799" s="1"/>
      <c r="Y799" s="1"/>
    </row>
    <row r="800" spans="1:25">
      <c r="A800" s="61"/>
      <c r="B800" s="28"/>
      <c r="C800" s="29"/>
      <c r="D800" s="28"/>
      <c r="E800" s="27"/>
      <c r="F800" s="28"/>
      <c r="G800" s="29"/>
      <c r="H800" s="29"/>
      <c r="I800" s="35"/>
      <c r="J800" s="35"/>
      <c r="K800" s="35"/>
      <c r="L800" s="35"/>
      <c r="M800" s="30"/>
      <c r="N800" s="31"/>
      <c r="O800" s="121"/>
      <c r="P800" s="155"/>
      <c r="Q800" s="155"/>
      <c r="R800" s="155"/>
      <c r="S800" s="35"/>
      <c r="T800" s="35"/>
      <c r="U800" s="29"/>
      <c r="V800" s="29"/>
      <c r="W800" s="1"/>
      <c r="X800" s="1"/>
      <c r="Y800" s="1"/>
    </row>
    <row r="801" spans="1:25">
      <c r="A801" s="61"/>
      <c r="B801" s="28"/>
      <c r="C801" s="29"/>
      <c r="D801" s="28"/>
      <c r="E801" s="27"/>
      <c r="F801" s="28"/>
      <c r="G801" s="29"/>
      <c r="H801" s="29"/>
      <c r="I801" s="35"/>
      <c r="J801" s="35"/>
      <c r="K801" s="35"/>
      <c r="L801" s="35"/>
      <c r="M801" s="30"/>
      <c r="N801" s="31"/>
      <c r="O801" s="121"/>
      <c r="P801" s="155"/>
      <c r="Q801" s="155"/>
      <c r="R801" s="155"/>
      <c r="S801" s="35"/>
      <c r="T801" s="35"/>
      <c r="U801" s="29"/>
      <c r="V801" s="29"/>
      <c r="W801" s="1"/>
      <c r="X801" s="1"/>
      <c r="Y801" s="1"/>
    </row>
    <row r="802" spans="1:25">
      <c r="A802" s="61"/>
      <c r="B802" s="28"/>
      <c r="C802" s="29"/>
      <c r="D802" s="28"/>
      <c r="E802" s="27"/>
      <c r="F802" s="28"/>
      <c r="G802" s="29"/>
      <c r="H802" s="29"/>
      <c r="I802" s="35"/>
      <c r="J802" s="35"/>
      <c r="K802" s="35"/>
      <c r="L802" s="35"/>
      <c r="M802" s="30"/>
      <c r="N802" s="31"/>
      <c r="O802" s="121"/>
      <c r="P802" s="155"/>
      <c r="Q802" s="155"/>
      <c r="R802" s="155"/>
      <c r="S802" s="35"/>
      <c r="T802" s="35"/>
      <c r="U802" s="29"/>
      <c r="V802" s="29"/>
      <c r="W802" s="1"/>
      <c r="X802" s="1"/>
      <c r="Y802" s="1"/>
    </row>
    <row r="803" spans="1:25">
      <c r="A803" s="61"/>
      <c r="B803" s="28"/>
      <c r="C803" s="29"/>
      <c r="D803" s="28"/>
      <c r="E803" s="27"/>
      <c r="F803" s="28"/>
      <c r="G803" s="29"/>
      <c r="H803" s="29"/>
      <c r="I803" s="35"/>
      <c r="J803" s="35"/>
      <c r="K803" s="35"/>
      <c r="L803" s="35"/>
      <c r="M803" s="30"/>
      <c r="N803" s="31"/>
      <c r="O803" s="121"/>
      <c r="P803" s="155"/>
      <c r="Q803" s="155"/>
      <c r="R803" s="155"/>
      <c r="S803" s="35"/>
      <c r="T803" s="35"/>
      <c r="U803" s="29"/>
      <c r="V803" s="29"/>
      <c r="W803" s="1"/>
      <c r="X803" s="1"/>
      <c r="Y803" s="1"/>
    </row>
    <row r="804" spans="1:25">
      <c r="A804" s="61"/>
      <c r="B804" s="28"/>
      <c r="C804" s="29"/>
      <c r="D804" s="28"/>
      <c r="E804" s="27"/>
      <c r="F804" s="28"/>
      <c r="G804" s="29"/>
      <c r="H804" s="29"/>
      <c r="I804" s="35"/>
      <c r="J804" s="35"/>
      <c r="K804" s="35"/>
      <c r="L804" s="35"/>
      <c r="M804" s="30"/>
      <c r="N804" s="31"/>
      <c r="O804" s="121"/>
      <c r="P804" s="155"/>
      <c r="Q804" s="155"/>
      <c r="R804" s="155"/>
      <c r="S804" s="35"/>
      <c r="T804" s="35"/>
      <c r="U804" s="29"/>
      <c r="V804" s="29"/>
      <c r="W804" s="1"/>
      <c r="X804" s="1"/>
      <c r="Y804" s="1"/>
    </row>
    <row r="805" spans="1:25">
      <c r="A805" s="61"/>
      <c r="B805" s="28"/>
      <c r="C805" s="29"/>
      <c r="D805" s="28"/>
      <c r="E805" s="27"/>
      <c r="F805" s="28"/>
      <c r="G805" s="29"/>
      <c r="H805" s="29"/>
      <c r="I805" s="35"/>
      <c r="J805" s="35"/>
      <c r="K805" s="35"/>
      <c r="L805" s="35"/>
      <c r="M805" s="30"/>
      <c r="N805" s="31"/>
      <c r="O805" s="121"/>
      <c r="P805" s="155"/>
      <c r="Q805" s="155"/>
      <c r="R805" s="155"/>
      <c r="S805" s="35"/>
      <c r="T805" s="35"/>
      <c r="U805" s="29"/>
      <c r="V805" s="29"/>
      <c r="W805" s="1"/>
      <c r="X805" s="1"/>
      <c r="Y805" s="1"/>
    </row>
    <row r="806" spans="1:25">
      <c r="A806" s="61"/>
      <c r="B806" s="28"/>
      <c r="C806" s="29"/>
      <c r="D806" s="28"/>
      <c r="E806" s="27"/>
      <c r="F806" s="28"/>
      <c r="G806" s="29"/>
      <c r="H806" s="29"/>
      <c r="I806" s="35"/>
      <c r="J806" s="35"/>
      <c r="K806" s="35"/>
      <c r="L806" s="35"/>
      <c r="M806" s="30"/>
      <c r="N806" s="31"/>
      <c r="O806" s="121"/>
      <c r="P806" s="155"/>
      <c r="Q806" s="155"/>
      <c r="R806" s="155"/>
      <c r="S806" s="35"/>
      <c r="T806" s="35"/>
      <c r="U806" s="29"/>
      <c r="V806" s="29"/>
      <c r="W806" s="1"/>
      <c r="X806" s="1"/>
      <c r="Y806" s="1"/>
    </row>
    <row r="807" spans="1:25">
      <c r="A807" s="61"/>
      <c r="B807" s="28"/>
      <c r="C807" s="29"/>
      <c r="D807" s="28"/>
      <c r="E807" s="27"/>
      <c r="F807" s="28"/>
      <c r="G807" s="29"/>
      <c r="H807" s="29"/>
      <c r="I807" s="35"/>
      <c r="J807" s="35"/>
      <c r="K807" s="35"/>
      <c r="L807" s="35"/>
      <c r="M807" s="30"/>
      <c r="N807" s="31"/>
      <c r="O807" s="121"/>
      <c r="P807" s="155"/>
      <c r="Q807" s="155"/>
      <c r="R807" s="155"/>
      <c r="S807" s="35"/>
      <c r="T807" s="35"/>
      <c r="U807" s="29"/>
      <c r="V807" s="29"/>
      <c r="W807" s="1"/>
      <c r="X807" s="1"/>
      <c r="Y807" s="1"/>
    </row>
    <row r="808" spans="1:25">
      <c r="A808" s="61"/>
      <c r="B808" s="28"/>
      <c r="C808" s="29"/>
      <c r="D808" s="28"/>
      <c r="E808" s="27"/>
      <c r="F808" s="28"/>
      <c r="G808" s="29"/>
      <c r="H808" s="29"/>
      <c r="I808" s="35"/>
      <c r="J808" s="35"/>
      <c r="K808" s="35"/>
      <c r="L808" s="35"/>
      <c r="M808" s="30"/>
      <c r="N808" s="31"/>
      <c r="O808" s="121"/>
      <c r="P808" s="155"/>
      <c r="Q808" s="155"/>
      <c r="R808" s="155"/>
      <c r="S808" s="35"/>
      <c r="T808" s="35"/>
      <c r="U808" s="29"/>
      <c r="V808" s="29"/>
      <c r="W808" s="1"/>
      <c r="X808" s="1"/>
      <c r="Y808" s="1"/>
    </row>
    <row r="809" spans="1:25">
      <c r="A809" s="61"/>
      <c r="B809" s="28"/>
      <c r="C809" s="29"/>
      <c r="D809" s="28"/>
      <c r="E809" s="27"/>
      <c r="F809" s="28"/>
      <c r="G809" s="29"/>
      <c r="H809" s="29"/>
      <c r="I809" s="35"/>
      <c r="J809" s="35"/>
      <c r="K809" s="35"/>
      <c r="L809" s="35"/>
      <c r="M809" s="30"/>
      <c r="N809" s="31"/>
      <c r="O809" s="121"/>
      <c r="P809" s="155"/>
      <c r="Q809" s="155"/>
      <c r="R809" s="155"/>
      <c r="S809" s="35"/>
      <c r="T809" s="35"/>
      <c r="U809" s="29"/>
      <c r="V809" s="29"/>
      <c r="W809" s="1"/>
      <c r="X809" s="1"/>
      <c r="Y809" s="1"/>
    </row>
    <row r="810" spans="1:25">
      <c r="A810" s="61"/>
      <c r="B810" s="28"/>
      <c r="C810" s="29"/>
      <c r="D810" s="28"/>
      <c r="E810" s="27"/>
      <c r="F810" s="28"/>
      <c r="G810" s="29"/>
      <c r="H810" s="29"/>
      <c r="I810" s="35"/>
      <c r="J810" s="35"/>
      <c r="K810" s="35"/>
      <c r="L810" s="35"/>
      <c r="M810" s="30"/>
      <c r="N810" s="31"/>
      <c r="O810" s="121"/>
      <c r="P810" s="155"/>
      <c r="Q810" s="155"/>
      <c r="R810" s="155"/>
      <c r="S810" s="35"/>
      <c r="T810" s="35"/>
      <c r="U810" s="29"/>
      <c r="V810" s="29"/>
      <c r="W810" s="1"/>
      <c r="X810" s="1"/>
      <c r="Y810" s="1"/>
    </row>
    <row r="811" spans="1:25">
      <c r="A811" s="61"/>
      <c r="B811" s="28"/>
      <c r="C811" s="29"/>
      <c r="D811" s="28"/>
      <c r="E811" s="27"/>
      <c r="F811" s="28"/>
      <c r="G811" s="29"/>
      <c r="H811" s="29"/>
      <c r="I811" s="35"/>
      <c r="J811" s="35"/>
      <c r="K811" s="35"/>
      <c r="L811" s="35"/>
      <c r="M811" s="30"/>
      <c r="N811" s="31"/>
      <c r="O811" s="121"/>
      <c r="P811" s="155"/>
      <c r="Q811" s="155"/>
      <c r="R811" s="155"/>
      <c r="S811" s="35"/>
      <c r="T811" s="35"/>
      <c r="U811" s="29"/>
      <c r="V811" s="29"/>
      <c r="W811" s="1"/>
      <c r="X811" s="1"/>
      <c r="Y811" s="1"/>
    </row>
    <row r="812" spans="1:25">
      <c r="A812" s="61"/>
      <c r="B812" s="28"/>
      <c r="C812" s="29"/>
      <c r="D812" s="28"/>
      <c r="E812" s="27"/>
      <c r="F812" s="28"/>
      <c r="G812" s="29"/>
      <c r="H812" s="29"/>
      <c r="I812" s="35"/>
      <c r="J812" s="35"/>
      <c r="K812" s="35"/>
      <c r="L812" s="35"/>
      <c r="M812" s="30"/>
      <c r="N812" s="31"/>
      <c r="O812" s="121"/>
      <c r="P812" s="155"/>
      <c r="Q812" s="155"/>
      <c r="R812" s="155"/>
      <c r="S812" s="35"/>
      <c r="T812" s="35"/>
      <c r="U812" s="29"/>
      <c r="V812" s="29"/>
      <c r="W812" s="1"/>
      <c r="X812" s="1"/>
      <c r="Y812" s="1"/>
    </row>
    <row r="813" spans="1:25">
      <c r="A813" s="61"/>
      <c r="B813" s="28"/>
      <c r="C813" s="29"/>
      <c r="D813" s="28"/>
      <c r="E813" s="27"/>
      <c r="F813" s="28"/>
      <c r="G813" s="29"/>
      <c r="H813" s="29"/>
      <c r="I813" s="35"/>
      <c r="J813" s="35"/>
      <c r="K813" s="35"/>
      <c r="L813" s="35"/>
      <c r="M813" s="30"/>
      <c r="N813" s="31"/>
      <c r="O813" s="121"/>
      <c r="P813" s="155"/>
      <c r="Q813" s="155"/>
      <c r="R813" s="155"/>
      <c r="S813" s="35"/>
      <c r="T813" s="35"/>
      <c r="U813" s="29"/>
      <c r="V813" s="29"/>
      <c r="W813" s="1"/>
      <c r="X813" s="1"/>
      <c r="Y813" s="1"/>
    </row>
    <row r="814" spans="1:25">
      <c r="A814" s="61"/>
      <c r="B814" s="28"/>
      <c r="C814" s="29"/>
      <c r="D814" s="28"/>
      <c r="E814" s="27"/>
      <c r="F814" s="28"/>
      <c r="G814" s="29"/>
      <c r="H814" s="29"/>
      <c r="I814" s="35"/>
      <c r="J814" s="35"/>
      <c r="K814" s="35"/>
      <c r="L814" s="35"/>
      <c r="M814" s="30"/>
      <c r="N814" s="31"/>
      <c r="O814" s="121"/>
      <c r="P814" s="155"/>
      <c r="Q814" s="155"/>
      <c r="R814" s="155"/>
      <c r="S814" s="35"/>
      <c r="T814" s="35"/>
      <c r="U814" s="29"/>
      <c r="V814" s="29"/>
      <c r="W814" s="1"/>
      <c r="X814" s="1"/>
      <c r="Y814" s="1"/>
    </row>
    <row r="815" spans="1:25">
      <c r="A815" s="61"/>
      <c r="B815" s="28"/>
      <c r="C815" s="29"/>
      <c r="D815" s="28"/>
      <c r="E815" s="27"/>
      <c r="F815" s="28"/>
      <c r="G815" s="29"/>
      <c r="H815" s="29"/>
      <c r="I815" s="35"/>
      <c r="J815" s="35"/>
      <c r="K815" s="35"/>
      <c r="L815" s="35"/>
      <c r="M815" s="30"/>
      <c r="N815" s="31"/>
      <c r="O815" s="121"/>
      <c r="P815" s="155"/>
      <c r="Q815" s="155"/>
      <c r="R815" s="155"/>
      <c r="S815" s="35"/>
      <c r="T815" s="35"/>
      <c r="U815" s="29"/>
      <c r="V815" s="29"/>
      <c r="W815" s="1"/>
      <c r="X815" s="1"/>
      <c r="Y815" s="1"/>
    </row>
    <row r="816" spans="1:25">
      <c r="A816" s="61"/>
      <c r="B816" s="28"/>
      <c r="C816" s="29"/>
      <c r="D816" s="28"/>
      <c r="E816" s="27"/>
      <c r="F816" s="28"/>
      <c r="G816" s="29"/>
      <c r="H816" s="29"/>
      <c r="I816" s="35"/>
      <c r="J816" s="35"/>
      <c r="K816" s="35"/>
      <c r="L816" s="35"/>
      <c r="M816" s="30"/>
      <c r="N816" s="31"/>
      <c r="O816" s="121"/>
      <c r="P816" s="155"/>
      <c r="Q816" s="155"/>
      <c r="R816" s="155"/>
      <c r="S816" s="35"/>
      <c r="T816" s="35"/>
      <c r="U816" s="29"/>
      <c r="V816" s="29"/>
      <c r="W816" s="1"/>
      <c r="X816" s="1"/>
      <c r="Y816" s="1"/>
    </row>
    <row r="817" spans="1:25">
      <c r="A817" s="61"/>
      <c r="B817" s="28"/>
      <c r="C817" s="29"/>
      <c r="D817" s="28"/>
      <c r="E817" s="27"/>
      <c r="F817" s="28"/>
      <c r="G817" s="29"/>
      <c r="H817" s="29"/>
      <c r="I817" s="35"/>
      <c r="J817" s="35"/>
      <c r="K817" s="35"/>
      <c r="L817" s="35"/>
      <c r="M817" s="30"/>
      <c r="N817" s="31"/>
      <c r="O817" s="121"/>
      <c r="P817" s="155"/>
      <c r="Q817" s="155"/>
      <c r="R817" s="155"/>
      <c r="S817" s="35"/>
      <c r="T817" s="35"/>
      <c r="U817" s="29"/>
      <c r="V817" s="29"/>
      <c r="W817" s="1"/>
      <c r="X817" s="1"/>
      <c r="Y817" s="1"/>
    </row>
    <row r="818" spans="1:25">
      <c r="A818" s="61"/>
      <c r="B818" s="28"/>
      <c r="C818" s="29"/>
      <c r="D818" s="28"/>
      <c r="E818" s="27"/>
      <c r="F818" s="28"/>
      <c r="G818" s="29"/>
      <c r="H818" s="29"/>
      <c r="I818" s="35"/>
      <c r="J818" s="35"/>
      <c r="K818" s="35"/>
      <c r="L818" s="35"/>
      <c r="M818" s="30"/>
      <c r="N818" s="31"/>
      <c r="O818" s="121"/>
      <c r="P818" s="155"/>
      <c r="Q818" s="155"/>
      <c r="R818" s="155"/>
      <c r="S818" s="35"/>
      <c r="T818" s="35"/>
      <c r="U818" s="29"/>
      <c r="V818" s="29"/>
      <c r="W818" s="1"/>
      <c r="X818" s="1"/>
      <c r="Y818" s="1"/>
    </row>
    <row r="819" spans="1:25">
      <c r="A819" s="61"/>
      <c r="B819" s="28"/>
      <c r="C819" s="29"/>
      <c r="D819" s="28"/>
      <c r="E819" s="27"/>
      <c r="F819" s="28"/>
      <c r="G819" s="29"/>
      <c r="H819" s="29"/>
      <c r="I819" s="35"/>
      <c r="J819" s="35"/>
      <c r="K819" s="35"/>
      <c r="L819" s="35"/>
      <c r="M819" s="30"/>
      <c r="N819" s="31"/>
      <c r="O819" s="121"/>
      <c r="P819" s="155"/>
      <c r="Q819" s="155"/>
      <c r="R819" s="155"/>
      <c r="S819" s="35"/>
      <c r="T819" s="35"/>
      <c r="U819" s="29"/>
      <c r="V819" s="29"/>
      <c r="W819" s="1"/>
      <c r="X819" s="1"/>
      <c r="Y819" s="1"/>
    </row>
    <row r="820" spans="1:25">
      <c r="A820" s="61"/>
      <c r="B820" s="28"/>
      <c r="C820" s="29"/>
      <c r="D820" s="28"/>
      <c r="E820" s="27"/>
      <c r="F820" s="28"/>
      <c r="G820" s="29"/>
      <c r="H820" s="29"/>
      <c r="I820" s="35"/>
      <c r="J820" s="35"/>
      <c r="K820" s="35"/>
      <c r="L820" s="35"/>
      <c r="M820" s="30"/>
      <c r="N820" s="31"/>
      <c r="O820" s="121"/>
      <c r="P820" s="155"/>
      <c r="Q820" s="155"/>
      <c r="R820" s="155"/>
      <c r="S820" s="35"/>
      <c r="T820" s="35"/>
      <c r="U820" s="29"/>
      <c r="V820" s="29"/>
      <c r="W820" s="1"/>
      <c r="X820" s="1"/>
      <c r="Y820" s="1"/>
    </row>
    <row r="821" spans="1:25">
      <c r="A821" s="61"/>
      <c r="B821" s="28"/>
      <c r="C821" s="29"/>
      <c r="D821" s="28"/>
      <c r="E821" s="27"/>
      <c r="F821" s="28"/>
      <c r="G821" s="29"/>
      <c r="H821" s="29"/>
      <c r="I821" s="35"/>
      <c r="J821" s="35"/>
      <c r="K821" s="35"/>
      <c r="L821" s="35"/>
      <c r="M821" s="30"/>
      <c r="N821" s="31"/>
      <c r="O821" s="121"/>
      <c r="P821" s="155"/>
      <c r="Q821" s="155"/>
      <c r="R821" s="155"/>
      <c r="S821" s="35"/>
      <c r="T821" s="35"/>
      <c r="U821" s="29"/>
      <c r="V821" s="29"/>
      <c r="W821" s="1"/>
      <c r="X821" s="1"/>
      <c r="Y821" s="1"/>
    </row>
    <row r="822" spans="1:25">
      <c r="A822" s="61"/>
      <c r="B822" s="28"/>
      <c r="C822" s="29"/>
      <c r="D822" s="28"/>
      <c r="E822" s="27"/>
      <c r="F822" s="28"/>
      <c r="G822" s="29"/>
      <c r="H822" s="29"/>
      <c r="I822" s="35"/>
      <c r="J822" s="35"/>
      <c r="K822" s="35"/>
      <c r="L822" s="35"/>
      <c r="M822" s="30"/>
      <c r="N822" s="31"/>
      <c r="O822" s="121"/>
      <c r="P822" s="155"/>
      <c r="Q822" s="155"/>
      <c r="R822" s="155"/>
      <c r="S822" s="35"/>
      <c r="T822" s="35"/>
      <c r="U822" s="29"/>
      <c r="V822" s="29"/>
      <c r="W822" s="1"/>
      <c r="X822" s="1"/>
      <c r="Y822" s="1"/>
    </row>
    <row r="823" spans="1:25">
      <c r="A823" s="61"/>
      <c r="B823" s="28"/>
      <c r="C823" s="29"/>
      <c r="D823" s="28"/>
      <c r="E823" s="27"/>
      <c r="F823" s="28"/>
      <c r="G823" s="29"/>
      <c r="H823" s="29"/>
      <c r="I823" s="35"/>
      <c r="J823" s="35"/>
      <c r="K823" s="35"/>
      <c r="L823" s="35"/>
      <c r="M823" s="30"/>
      <c r="N823" s="31"/>
      <c r="O823" s="121"/>
      <c r="P823" s="155"/>
      <c r="Q823" s="155"/>
      <c r="R823" s="155"/>
      <c r="S823" s="35"/>
      <c r="T823" s="35"/>
      <c r="U823" s="29"/>
      <c r="V823" s="29"/>
      <c r="W823" s="1"/>
      <c r="X823" s="1"/>
      <c r="Y823" s="1"/>
    </row>
    <row r="824" spans="1:25">
      <c r="A824" s="61"/>
      <c r="B824" s="28"/>
      <c r="C824" s="29"/>
      <c r="D824" s="28"/>
      <c r="E824" s="27"/>
      <c r="F824" s="28"/>
      <c r="G824" s="29"/>
      <c r="H824" s="29"/>
      <c r="I824" s="35"/>
      <c r="J824" s="35"/>
      <c r="K824" s="35"/>
      <c r="L824" s="35"/>
      <c r="M824" s="30"/>
      <c r="N824" s="31"/>
      <c r="O824" s="121"/>
      <c r="P824" s="155"/>
      <c r="Q824" s="155"/>
      <c r="R824" s="155"/>
      <c r="S824" s="35"/>
      <c r="T824" s="35"/>
      <c r="U824" s="29"/>
      <c r="V824" s="29"/>
      <c r="W824" s="1"/>
      <c r="X824" s="1"/>
      <c r="Y824" s="1"/>
    </row>
    <row r="825" spans="1:25">
      <c r="A825" s="61"/>
      <c r="B825" s="28"/>
      <c r="C825" s="29"/>
      <c r="D825" s="28"/>
      <c r="E825" s="27"/>
      <c r="F825" s="28"/>
      <c r="G825" s="29"/>
      <c r="H825" s="29"/>
      <c r="I825" s="35"/>
      <c r="J825" s="35"/>
      <c r="K825" s="35"/>
      <c r="L825" s="35"/>
      <c r="M825" s="30"/>
      <c r="N825" s="31"/>
      <c r="O825" s="121"/>
      <c r="P825" s="155"/>
      <c r="Q825" s="155"/>
      <c r="R825" s="155"/>
      <c r="S825" s="35"/>
      <c r="T825" s="35"/>
      <c r="U825" s="29"/>
      <c r="V825" s="29"/>
      <c r="W825" s="1"/>
      <c r="X825" s="1"/>
      <c r="Y825" s="1"/>
    </row>
    <row r="826" spans="1:25">
      <c r="A826" s="61"/>
      <c r="B826" s="28"/>
      <c r="C826" s="29"/>
      <c r="D826" s="28"/>
      <c r="E826" s="27"/>
      <c r="F826" s="28"/>
      <c r="G826" s="29"/>
      <c r="H826" s="29"/>
      <c r="I826" s="35"/>
      <c r="J826" s="35"/>
      <c r="K826" s="35"/>
      <c r="L826" s="35"/>
      <c r="M826" s="30"/>
      <c r="N826" s="31"/>
      <c r="O826" s="121"/>
      <c r="P826" s="155"/>
      <c r="Q826" s="155"/>
      <c r="R826" s="155"/>
      <c r="S826" s="35"/>
      <c r="T826" s="35"/>
      <c r="U826" s="29"/>
      <c r="V826" s="29"/>
      <c r="W826" s="1"/>
      <c r="X826" s="1"/>
      <c r="Y826" s="1"/>
    </row>
    <row r="827" spans="1:25">
      <c r="A827" s="61"/>
      <c r="B827" s="28"/>
      <c r="C827" s="29"/>
      <c r="D827" s="28"/>
      <c r="E827" s="27"/>
      <c r="F827" s="28"/>
      <c r="G827" s="29"/>
      <c r="H827" s="29"/>
      <c r="I827" s="35"/>
      <c r="J827" s="35"/>
      <c r="K827" s="35"/>
      <c r="L827" s="35"/>
      <c r="M827" s="30"/>
      <c r="N827" s="31"/>
      <c r="O827" s="121"/>
      <c r="P827" s="155"/>
      <c r="Q827" s="155"/>
      <c r="R827" s="155"/>
      <c r="S827" s="35"/>
      <c r="T827" s="35"/>
      <c r="U827" s="29"/>
      <c r="V827" s="29"/>
      <c r="W827" s="1"/>
      <c r="X827" s="1"/>
      <c r="Y827" s="1"/>
    </row>
    <row r="828" spans="1:25">
      <c r="A828" s="61"/>
      <c r="B828" s="28"/>
      <c r="C828" s="29"/>
      <c r="D828" s="28"/>
      <c r="E828" s="27"/>
      <c r="F828" s="28"/>
      <c r="G828" s="29"/>
      <c r="H828" s="29"/>
      <c r="I828" s="35"/>
      <c r="J828" s="35"/>
      <c r="K828" s="35"/>
      <c r="L828" s="35"/>
      <c r="M828" s="30"/>
      <c r="N828" s="31"/>
      <c r="O828" s="121"/>
      <c r="P828" s="155"/>
      <c r="Q828" s="155"/>
      <c r="R828" s="155"/>
      <c r="S828" s="35"/>
      <c r="T828" s="35"/>
      <c r="U828" s="29"/>
      <c r="V828" s="29"/>
      <c r="W828" s="1"/>
      <c r="X828" s="1"/>
      <c r="Y828" s="1"/>
    </row>
    <row r="829" spans="1:25">
      <c r="A829" s="61"/>
      <c r="B829" s="28"/>
      <c r="C829" s="29"/>
      <c r="D829" s="28"/>
      <c r="E829" s="27"/>
      <c r="F829" s="28"/>
      <c r="G829" s="29"/>
      <c r="H829" s="29"/>
      <c r="I829" s="35"/>
      <c r="J829" s="35"/>
      <c r="K829" s="35"/>
      <c r="L829" s="35"/>
      <c r="M829" s="30"/>
      <c r="N829" s="31"/>
      <c r="O829" s="121"/>
      <c r="P829" s="155"/>
      <c r="Q829" s="155"/>
      <c r="R829" s="155"/>
      <c r="S829" s="35"/>
      <c r="T829" s="35"/>
      <c r="U829" s="29"/>
      <c r="V829" s="29"/>
      <c r="W829" s="1"/>
      <c r="X829" s="1"/>
      <c r="Y829" s="1"/>
    </row>
    <row r="830" spans="1:25">
      <c r="A830" s="61"/>
      <c r="B830" s="28"/>
      <c r="C830" s="29"/>
      <c r="D830" s="28"/>
      <c r="E830" s="27"/>
      <c r="F830" s="28"/>
      <c r="G830" s="29"/>
      <c r="H830" s="29"/>
      <c r="I830" s="35"/>
      <c r="J830" s="35"/>
      <c r="K830" s="35"/>
      <c r="L830" s="35"/>
      <c r="M830" s="30"/>
      <c r="N830" s="31"/>
      <c r="O830" s="121"/>
      <c r="P830" s="155"/>
      <c r="Q830" s="155"/>
      <c r="R830" s="155"/>
      <c r="S830" s="35"/>
      <c r="T830" s="35"/>
      <c r="U830" s="29"/>
      <c r="V830" s="29"/>
      <c r="W830" s="1"/>
      <c r="X830" s="1"/>
      <c r="Y830" s="1"/>
    </row>
    <row r="831" spans="1:25">
      <c r="A831" s="61"/>
      <c r="B831" s="28"/>
      <c r="C831" s="29"/>
      <c r="D831" s="28"/>
      <c r="E831" s="27"/>
      <c r="F831" s="28"/>
      <c r="G831" s="29"/>
      <c r="H831" s="29"/>
      <c r="I831" s="35"/>
      <c r="J831" s="35"/>
      <c r="K831" s="35"/>
      <c r="L831" s="35"/>
      <c r="M831" s="30"/>
      <c r="N831" s="31"/>
      <c r="O831" s="121"/>
      <c r="P831" s="155"/>
      <c r="Q831" s="155"/>
      <c r="R831" s="155"/>
      <c r="S831" s="35"/>
      <c r="T831" s="35"/>
      <c r="U831" s="29"/>
      <c r="V831" s="29"/>
      <c r="W831" s="1"/>
      <c r="X831" s="1"/>
      <c r="Y831" s="1"/>
    </row>
    <row r="832" spans="1:25">
      <c r="A832" s="61"/>
      <c r="B832" s="28"/>
      <c r="C832" s="29"/>
      <c r="D832" s="28"/>
      <c r="E832" s="27"/>
      <c r="F832" s="28"/>
      <c r="G832" s="29"/>
      <c r="H832" s="29"/>
      <c r="I832" s="35"/>
      <c r="J832" s="35"/>
      <c r="K832" s="35"/>
      <c r="L832" s="35"/>
      <c r="M832" s="30"/>
      <c r="N832" s="31"/>
      <c r="O832" s="121"/>
      <c r="P832" s="155"/>
      <c r="Q832" s="155"/>
      <c r="R832" s="155"/>
      <c r="S832" s="35"/>
      <c r="T832" s="35"/>
      <c r="U832" s="29"/>
      <c r="V832" s="29"/>
      <c r="W832" s="1"/>
      <c r="X832" s="1"/>
      <c r="Y832" s="1"/>
    </row>
    <row r="833" spans="1:25">
      <c r="A833" s="61"/>
      <c r="B833" s="28"/>
      <c r="C833" s="29"/>
      <c r="D833" s="28"/>
      <c r="E833" s="27"/>
      <c r="F833" s="28"/>
      <c r="G833" s="29"/>
      <c r="H833" s="29"/>
      <c r="I833" s="35"/>
      <c r="J833" s="35"/>
      <c r="K833" s="35"/>
      <c r="L833" s="35"/>
      <c r="M833" s="30"/>
      <c r="N833" s="31"/>
      <c r="O833" s="121"/>
      <c r="P833" s="155"/>
      <c r="Q833" s="155"/>
      <c r="R833" s="155"/>
      <c r="S833" s="35"/>
      <c r="T833" s="35"/>
      <c r="U833" s="29"/>
      <c r="V833" s="29"/>
      <c r="W833" s="1"/>
      <c r="X833" s="1"/>
      <c r="Y833" s="1"/>
    </row>
    <row r="834" spans="1:25">
      <c r="A834" s="61"/>
      <c r="B834" s="28"/>
      <c r="C834" s="29"/>
      <c r="D834" s="28"/>
      <c r="E834" s="27"/>
      <c r="F834" s="28"/>
      <c r="G834" s="29"/>
      <c r="H834" s="29"/>
      <c r="I834" s="35"/>
      <c r="J834" s="35"/>
      <c r="K834" s="35"/>
      <c r="L834" s="35"/>
      <c r="M834" s="30"/>
      <c r="N834" s="31"/>
      <c r="O834" s="121"/>
      <c r="P834" s="155"/>
      <c r="Q834" s="155"/>
      <c r="R834" s="155"/>
      <c r="S834" s="35"/>
      <c r="T834" s="35"/>
      <c r="U834" s="29"/>
      <c r="V834" s="29"/>
      <c r="W834" s="1"/>
      <c r="X834" s="1"/>
      <c r="Y834" s="1"/>
    </row>
    <row r="835" spans="1:25">
      <c r="A835" s="61"/>
      <c r="B835" s="28"/>
      <c r="C835" s="29"/>
      <c r="D835" s="28"/>
      <c r="E835" s="27"/>
      <c r="F835" s="28"/>
      <c r="G835" s="29"/>
      <c r="H835" s="29"/>
      <c r="I835" s="35"/>
      <c r="J835" s="35"/>
      <c r="K835" s="35"/>
      <c r="L835" s="35"/>
      <c r="M835" s="30"/>
      <c r="N835" s="31"/>
      <c r="O835" s="121"/>
      <c r="P835" s="155"/>
      <c r="Q835" s="155"/>
      <c r="R835" s="155"/>
      <c r="S835" s="35"/>
      <c r="T835" s="35"/>
      <c r="U835" s="29"/>
      <c r="V835" s="29"/>
      <c r="W835" s="1"/>
      <c r="X835" s="1"/>
      <c r="Y835" s="1"/>
    </row>
    <row r="836" spans="1:25">
      <c r="A836" s="61"/>
      <c r="B836" s="28"/>
      <c r="C836" s="29"/>
      <c r="D836" s="28"/>
      <c r="E836" s="27"/>
      <c r="F836" s="28"/>
      <c r="G836" s="29"/>
      <c r="H836" s="29"/>
      <c r="I836" s="35"/>
      <c r="J836" s="35"/>
      <c r="K836" s="35"/>
      <c r="L836" s="35"/>
      <c r="M836" s="30"/>
      <c r="N836" s="31"/>
      <c r="O836" s="121"/>
      <c r="P836" s="155"/>
      <c r="Q836" s="155"/>
      <c r="R836" s="155"/>
      <c r="S836" s="35"/>
      <c r="T836" s="35"/>
      <c r="U836" s="29"/>
      <c r="V836" s="29"/>
      <c r="W836" s="1"/>
      <c r="X836" s="1"/>
      <c r="Y836" s="1"/>
    </row>
    <row r="837" spans="1:25">
      <c r="A837" s="61"/>
      <c r="B837" s="28"/>
      <c r="C837" s="29"/>
      <c r="D837" s="28"/>
      <c r="E837" s="27"/>
      <c r="F837" s="28"/>
      <c r="G837" s="29"/>
      <c r="H837" s="29"/>
      <c r="I837" s="35"/>
      <c r="J837" s="35"/>
      <c r="K837" s="35"/>
      <c r="L837" s="35"/>
      <c r="M837" s="30"/>
      <c r="N837" s="31"/>
      <c r="O837" s="121"/>
      <c r="P837" s="155"/>
      <c r="Q837" s="155"/>
      <c r="R837" s="155"/>
      <c r="S837" s="35"/>
      <c r="T837" s="35"/>
      <c r="U837" s="29"/>
      <c r="V837" s="29"/>
      <c r="W837" s="1"/>
      <c r="X837" s="1"/>
      <c r="Y837" s="1"/>
    </row>
    <row r="838" spans="1:25">
      <c r="A838" s="61"/>
      <c r="B838" s="28"/>
      <c r="C838" s="29"/>
      <c r="D838" s="28"/>
      <c r="E838" s="27"/>
      <c r="F838" s="28"/>
      <c r="G838" s="29"/>
      <c r="H838" s="29"/>
      <c r="I838" s="35"/>
      <c r="J838" s="35"/>
      <c r="K838" s="35"/>
      <c r="L838" s="35"/>
      <c r="M838" s="30"/>
      <c r="N838" s="31"/>
      <c r="O838" s="121"/>
      <c r="P838" s="155"/>
      <c r="Q838" s="155"/>
      <c r="R838" s="155"/>
      <c r="S838" s="35"/>
      <c r="T838" s="35"/>
      <c r="U838" s="29"/>
      <c r="V838" s="29"/>
      <c r="W838" s="1"/>
      <c r="X838" s="1"/>
      <c r="Y838" s="1"/>
    </row>
    <row r="839" spans="1:25">
      <c r="A839" s="61"/>
      <c r="B839" s="28"/>
      <c r="C839" s="29"/>
      <c r="D839" s="28"/>
      <c r="E839" s="27"/>
      <c r="F839" s="28"/>
      <c r="G839" s="29"/>
      <c r="H839" s="29"/>
      <c r="I839" s="35"/>
      <c r="J839" s="35"/>
      <c r="K839" s="35"/>
      <c r="L839" s="35"/>
      <c r="M839" s="30"/>
      <c r="N839" s="31"/>
      <c r="O839" s="121"/>
      <c r="P839" s="155"/>
      <c r="Q839" s="155"/>
      <c r="R839" s="155"/>
      <c r="S839" s="35"/>
      <c r="T839" s="35"/>
      <c r="U839" s="29"/>
      <c r="V839" s="29"/>
      <c r="W839" s="1"/>
      <c r="X839" s="1"/>
      <c r="Y839" s="1"/>
    </row>
    <row r="840" spans="1:25">
      <c r="A840" s="61"/>
      <c r="B840" s="28"/>
      <c r="C840" s="29"/>
      <c r="D840" s="28"/>
      <c r="E840" s="27"/>
      <c r="F840" s="28"/>
      <c r="G840" s="29"/>
      <c r="H840" s="29"/>
      <c r="I840" s="35"/>
      <c r="J840" s="35"/>
      <c r="K840" s="35"/>
      <c r="L840" s="35"/>
      <c r="M840" s="30"/>
      <c r="N840" s="31"/>
      <c r="O840" s="121"/>
      <c r="P840" s="155"/>
      <c r="Q840" s="155"/>
      <c r="R840" s="155"/>
      <c r="S840" s="35"/>
      <c r="T840" s="35"/>
      <c r="U840" s="29"/>
      <c r="V840" s="29"/>
      <c r="W840" s="1"/>
      <c r="X840" s="1"/>
      <c r="Y840" s="1"/>
    </row>
    <row r="841" spans="1:25">
      <c r="A841" s="61"/>
      <c r="B841" s="28"/>
      <c r="C841" s="29"/>
      <c r="D841" s="28"/>
      <c r="E841" s="27"/>
      <c r="F841" s="28"/>
      <c r="G841" s="29"/>
      <c r="H841" s="29"/>
      <c r="I841" s="35"/>
      <c r="J841" s="35"/>
      <c r="K841" s="35"/>
      <c r="L841" s="35"/>
      <c r="M841" s="30"/>
      <c r="N841" s="31"/>
      <c r="O841" s="121"/>
      <c r="P841" s="155"/>
      <c r="Q841" s="155"/>
      <c r="R841" s="155"/>
      <c r="S841" s="35"/>
      <c r="T841" s="35"/>
      <c r="U841" s="29"/>
      <c r="V841" s="29"/>
      <c r="W841" s="1"/>
      <c r="X841" s="1"/>
      <c r="Y841" s="1"/>
    </row>
    <row r="842" spans="1:25">
      <c r="A842" s="61"/>
      <c r="B842" s="28"/>
      <c r="C842" s="29"/>
      <c r="D842" s="28"/>
      <c r="E842" s="27"/>
      <c r="F842" s="28"/>
      <c r="G842" s="29"/>
      <c r="H842" s="29"/>
      <c r="I842" s="35"/>
      <c r="J842" s="35"/>
      <c r="K842" s="35"/>
      <c r="L842" s="35"/>
      <c r="M842" s="30"/>
      <c r="N842" s="31"/>
      <c r="O842" s="121"/>
      <c r="P842" s="155"/>
      <c r="Q842" s="155"/>
      <c r="R842" s="155"/>
      <c r="S842" s="35"/>
      <c r="T842" s="35"/>
      <c r="U842" s="29"/>
      <c r="V842" s="29"/>
      <c r="W842" s="1"/>
      <c r="X842" s="1"/>
      <c r="Y842" s="1"/>
    </row>
    <row r="843" spans="1:25">
      <c r="A843" s="61"/>
      <c r="B843" s="28"/>
      <c r="C843" s="29"/>
      <c r="D843" s="28"/>
      <c r="E843" s="27"/>
      <c r="F843" s="28"/>
      <c r="G843" s="29"/>
      <c r="H843" s="29"/>
      <c r="I843" s="35"/>
      <c r="J843" s="35"/>
      <c r="K843" s="35"/>
      <c r="L843" s="35"/>
      <c r="M843" s="30"/>
      <c r="N843" s="31"/>
      <c r="O843" s="121"/>
      <c r="P843" s="155"/>
      <c r="Q843" s="155"/>
      <c r="R843" s="155"/>
      <c r="S843" s="35"/>
      <c r="T843" s="35"/>
      <c r="U843" s="29"/>
      <c r="V843" s="29"/>
      <c r="W843" s="1"/>
      <c r="X843" s="1"/>
      <c r="Y843" s="1"/>
    </row>
    <row r="844" spans="1:25">
      <c r="A844" s="61"/>
      <c r="B844" s="28"/>
      <c r="C844" s="29"/>
      <c r="D844" s="28"/>
      <c r="E844" s="27"/>
      <c r="F844" s="28"/>
      <c r="G844" s="29"/>
      <c r="H844" s="29"/>
      <c r="I844" s="35"/>
      <c r="J844" s="35"/>
      <c r="K844" s="35"/>
      <c r="L844" s="35"/>
      <c r="M844" s="30"/>
      <c r="N844" s="31"/>
      <c r="O844" s="121"/>
      <c r="P844" s="155"/>
      <c r="Q844" s="155"/>
      <c r="R844" s="155"/>
      <c r="S844" s="35"/>
      <c r="T844" s="35"/>
      <c r="U844" s="29"/>
      <c r="V844" s="29"/>
      <c r="W844" s="1"/>
      <c r="X844" s="1"/>
      <c r="Y844" s="1"/>
    </row>
    <row r="845" spans="1:25">
      <c r="A845" s="61"/>
      <c r="B845" s="28"/>
      <c r="C845" s="29"/>
      <c r="D845" s="28"/>
      <c r="E845" s="27"/>
      <c r="F845" s="28"/>
      <c r="G845" s="29"/>
      <c r="H845" s="29"/>
      <c r="I845" s="35"/>
      <c r="J845" s="35"/>
      <c r="K845" s="35"/>
      <c r="L845" s="35"/>
      <c r="M845" s="30"/>
      <c r="N845" s="31"/>
      <c r="O845" s="121"/>
      <c r="P845" s="155"/>
      <c r="Q845" s="155"/>
      <c r="R845" s="155"/>
      <c r="S845" s="35"/>
      <c r="T845" s="35"/>
      <c r="U845" s="29"/>
      <c r="V845" s="29"/>
      <c r="W845" s="1"/>
      <c r="X845" s="1"/>
      <c r="Y845" s="1"/>
    </row>
    <row r="846" spans="1:25">
      <c r="A846" s="61"/>
      <c r="B846" s="28"/>
      <c r="C846" s="29"/>
      <c r="D846" s="28"/>
      <c r="E846" s="27"/>
      <c r="F846" s="28"/>
      <c r="G846" s="29"/>
      <c r="H846" s="29"/>
      <c r="I846" s="35"/>
      <c r="J846" s="35"/>
      <c r="K846" s="35"/>
      <c r="L846" s="35"/>
      <c r="M846" s="30"/>
      <c r="N846" s="31"/>
      <c r="O846" s="121"/>
      <c r="P846" s="155"/>
      <c r="Q846" s="155"/>
      <c r="R846" s="155"/>
      <c r="S846" s="35"/>
      <c r="T846" s="35"/>
      <c r="U846" s="29"/>
      <c r="V846" s="29"/>
      <c r="W846" s="1"/>
      <c r="X846" s="1"/>
      <c r="Y846" s="1"/>
    </row>
    <row r="847" spans="1:25">
      <c r="A847" s="61"/>
      <c r="B847" s="28"/>
      <c r="C847" s="29"/>
      <c r="D847" s="28"/>
      <c r="E847" s="27"/>
      <c r="F847" s="28"/>
      <c r="G847" s="29"/>
      <c r="H847" s="29"/>
      <c r="I847" s="35"/>
      <c r="J847" s="35"/>
      <c r="K847" s="35"/>
      <c r="L847" s="35"/>
      <c r="M847" s="30"/>
      <c r="N847" s="31"/>
      <c r="O847" s="121"/>
      <c r="P847" s="155"/>
      <c r="Q847" s="155"/>
      <c r="R847" s="155"/>
      <c r="S847" s="35"/>
      <c r="T847" s="35"/>
      <c r="U847" s="29"/>
      <c r="V847" s="29"/>
      <c r="W847" s="1"/>
      <c r="X847" s="1"/>
      <c r="Y847" s="1"/>
    </row>
    <row r="848" spans="1:25">
      <c r="A848" s="61"/>
      <c r="B848" s="28"/>
      <c r="C848" s="29"/>
      <c r="D848" s="28"/>
      <c r="E848" s="27"/>
      <c r="F848" s="28"/>
      <c r="G848" s="29"/>
      <c r="H848" s="29"/>
      <c r="I848" s="35"/>
      <c r="J848" s="35"/>
      <c r="K848" s="35"/>
      <c r="L848" s="35"/>
      <c r="M848" s="30"/>
      <c r="N848" s="31"/>
      <c r="O848" s="121"/>
      <c r="P848" s="155"/>
      <c r="Q848" s="155"/>
      <c r="R848" s="155"/>
      <c r="S848" s="35"/>
      <c r="T848" s="35"/>
      <c r="U848" s="29"/>
      <c r="V848" s="29"/>
      <c r="W848" s="1"/>
      <c r="X848" s="1"/>
      <c r="Y848" s="1"/>
    </row>
    <row r="849" spans="1:25">
      <c r="A849" s="61"/>
      <c r="B849" s="28"/>
      <c r="C849" s="29"/>
      <c r="D849" s="28"/>
      <c r="E849" s="27"/>
      <c r="F849" s="28"/>
      <c r="G849" s="29"/>
      <c r="H849" s="29"/>
      <c r="I849" s="35"/>
      <c r="J849" s="35"/>
      <c r="K849" s="35"/>
      <c r="L849" s="35"/>
      <c r="M849" s="30"/>
      <c r="N849" s="31"/>
      <c r="O849" s="121"/>
      <c r="P849" s="155"/>
      <c r="Q849" s="155"/>
      <c r="R849" s="155"/>
      <c r="S849" s="35"/>
      <c r="T849" s="35"/>
      <c r="U849" s="29"/>
      <c r="V849" s="29"/>
      <c r="W849" s="1"/>
      <c r="X849" s="1"/>
      <c r="Y849" s="1"/>
    </row>
    <row r="850" spans="1:25">
      <c r="A850" s="61"/>
      <c r="B850" s="28"/>
      <c r="C850" s="29"/>
      <c r="D850" s="28"/>
      <c r="E850" s="27"/>
      <c r="F850" s="28"/>
      <c r="G850" s="29"/>
      <c r="H850" s="29"/>
      <c r="I850" s="35"/>
      <c r="J850" s="35"/>
      <c r="K850" s="35"/>
      <c r="L850" s="35"/>
      <c r="M850" s="30"/>
      <c r="N850" s="31"/>
      <c r="O850" s="121"/>
      <c r="P850" s="155"/>
      <c r="Q850" s="155"/>
      <c r="R850" s="155"/>
      <c r="S850" s="35"/>
      <c r="T850" s="35"/>
      <c r="U850" s="29"/>
      <c r="V850" s="29"/>
      <c r="W850" s="1"/>
      <c r="X850" s="1"/>
      <c r="Y850" s="1"/>
    </row>
    <row r="851" spans="1:25">
      <c r="A851" s="61"/>
      <c r="B851" s="28"/>
      <c r="C851" s="29"/>
      <c r="D851" s="28"/>
      <c r="E851" s="27"/>
      <c r="F851" s="28"/>
      <c r="G851" s="29"/>
      <c r="H851" s="29"/>
      <c r="I851" s="35"/>
      <c r="J851" s="35"/>
      <c r="K851" s="35"/>
      <c r="L851" s="35"/>
      <c r="M851" s="30"/>
      <c r="N851" s="31"/>
      <c r="O851" s="121"/>
      <c r="P851" s="155"/>
      <c r="Q851" s="155"/>
      <c r="R851" s="155"/>
      <c r="S851" s="35"/>
      <c r="T851" s="35"/>
      <c r="U851" s="29"/>
      <c r="V851" s="29"/>
      <c r="W851" s="1"/>
      <c r="X851" s="1"/>
      <c r="Y851" s="1"/>
    </row>
    <row r="852" spans="1:25">
      <c r="A852" s="61"/>
      <c r="B852" s="28"/>
      <c r="C852" s="29"/>
      <c r="D852" s="28"/>
      <c r="E852" s="27"/>
      <c r="F852" s="28"/>
      <c r="G852" s="29"/>
      <c r="H852" s="29"/>
      <c r="I852" s="35"/>
      <c r="J852" s="35"/>
      <c r="K852" s="35"/>
      <c r="L852" s="35"/>
      <c r="M852" s="30"/>
      <c r="N852" s="31"/>
      <c r="O852" s="121"/>
      <c r="P852" s="155"/>
      <c r="Q852" s="155"/>
      <c r="R852" s="155"/>
      <c r="S852" s="35"/>
      <c r="T852" s="35"/>
      <c r="U852" s="29"/>
      <c r="V852" s="29"/>
      <c r="W852" s="1"/>
      <c r="X852" s="1"/>
      <c r="Y852" s="1"/>
    </row>
    <row r="853" spans="1:25">
      <c r="A853" s="61"/>
      <c r="B853" s="28"/>
      <c r="C853" s="29"/>
      <c r="D853" s="28"/>
      <c r="E853" s="27"/>
      <c r="F853" s="28"/>
      <c r="G853" s="29"/>
      <c r="H853" s="29"/>
      <c r="I853" s="35"/>
      <c r="J853" s="35"/>
      <c r="K853" s="35"/>
      <c r="L853" s="35"/>
      <c r="M853" s="30"/>
      <c r="N853" s="31"/>
      <c r="O853" s="121"/>
      <c r="P853" s="155"/>
      <c r="Q853" s="155"/>
      <c r="R853" s="155"/>
      <c r="S853" s="35"/>
      <c r="T853" s="35"/>
      <c r="U853" s="29"/>
      <c r="V853" s="29"/>
      <c r="W853" s="1"/>
      <c r="X853" s="1"/>
      <c r="Y853" s="1"/>
    </row>
    <row r="854" spans="1:25">
      <c r="A854" s="61"/>
      <c r="B854" s="28"/>
      <c r="C854" s="29"/>
      <c r="D854" s="28"/>
      <c r="E854" s="27"/>
      <c r="F854" s="28"/>
      <c r="G854" s="29"/>
      <c r="H854" s="29"/>
      <c r="I854" s="35"/>
      <c r="J854" s="35"/>
      <c r="K854" s="35"/>
      <c r="L854" s="35"/>
      <c r="M854" s="30"/>
      <c r="N854" s="31"/>
      <c r="O854" s="121"/>
      <c r="P854" s="155"/>
      <c r="Q854" s="155"/>
      <c r="R854" s="155"/>
      <c r="S854" s="35"/>
      <c r="T854" s="35"/>
      <c r="U854" s="29"/>
      <c r="V854" s="29"/>
      <c r="W854" s="1"/>
      <c r="X854" s="1"/>
      <c r="Y854" s="1"/>
    </row>
    <row r="855" spans="1:25">
      <c r="A855" s="61"/>
      <c r="B855" s="28"/>
      <c r="C855" s="29"/>
      <c r="D855" s="28"/>
      <c r="E855" s="27"/>
      <c r="F855" s="28"/>
      <c r="G855" s="29"/>
      <c r="H855" s="29"/>
      <c r="I855" s="35"/>
      <c r="J855" s="35"/>
      <c r="K855" s="35"/>
      <c r="L855" s="35"/>
      <c r="M855" s="30"/>
      <c r="N855" s="31"/>
      <c r="O855" s="121"/>
      <c r="P855" s="155"/>
      <c r="Q855" s="155"/>
      <c r="R855" s="155"/>
      <c r="S855" s="35"/>
      <c r="T855" s="35"/>
      <c r="U855" s="29"/>
      <c r="V855" s="29"/>
      <c r="W855" s="1"/>
      <c r="X855" s="1"/>
      <c r="Y855" s="94"/>
    </row>
    <row r="856" spans="1:25">
      <c r="A856" s="61"/>
      <c r="B856" s="28"/>
      <c r="C856" s="29"/>
      <c r="D856" s="28"/>
      <c r="E856" s="27"/>
      <c r="F856" s="28"/>
      <c r="G856" s="29"/>
      <c r="H856" s="29"/>
      <c r="I856" s="35"/>
      <c r="J856" s="35"/>
      <c r="K856" s="35"/>
      <c r="L856" s="35"/>
      <c r="M856" s="30"/>
      <c r="N856" s="31"/>
      <c r="O856" s="121"/>
      <c r="P856" s="155"/>
      <c r="Q856" s="155"/>
      <c r="R856" s="155"/>
      <c r="S856" s="35"/>
      <c r="T856" s="35"/>
      <c r="U856" s="29"/>
      <c r="V856" s="29"/>
      <c r="W856" s="1"/>
      <c r="X856" s="1"/>
      <c r="Y856" s="1"/>
    </row>
    <row r="857" spans="1:25">
      <c r="A857" s="61"/>
      <c r="B857" s="28"/>
      <c r="C857" s="29"/>
      <c r="D857" s="28"/>
      <c r="E857" s="27"/>
      <c r="F857" s="28"/>
      <c r="G857" s="29"/>
      <c r="H857" s="29"/>
      <c r="I857" s="35"/>
      <c r="J857" s="35"/>
      <c r="K857" s="35"/>
      <c r="L857" s="35"/>
      <c r="M857" s="30"/>
      <c r="N857" s="31"/>
      <c r="O857" s="121"/>
      <c r="P857" s="155"/>
      <c r="Q857" s="155"/>
      <c r="R857" s="155"/>
      <c r="S857" s="35"/>
      <c r="T857" s="35"/>
      <c r="U857" s="29"/>
      <c r="V857" s="29"/>
      <c r="W857" s="1"/>
      <c r="X857" s="1"/>
      <c r="Y857" s="1"/>
    </row>
    <row r="858" spans="1:25">
      <c r="A858" s="61"/>
      <c r="B858" s="28"/>
      <c r="C858" s="29"/>
      <c r="D858" s="28"/>
      <c r="E858" s="27"/>
      <c r="F858" s="28"/>
      <c r="G858" s="29"/>
      <c r="H858" s="29"/>
      <c r="I858" s="35"/>
      <c r="J858" s="35"/>
      <c r="K858" s="35"/>
      <c r="L858" s="35"/>
      <c r="M858" s="30"/>
      <c r="N858" s="31"/>
      <c r="O858" s="121"/>
      <c r="P858" s="155"/>
      <c r="Q858" s="155"/>
      <c r="R858" s="155"/>
      <c r="S858" s="35"/>
      <c r="T858" s="35"/>
      <c r="U858" s="29"/>
      <c r="V858" s="29"/>
      <c r="W858" s="1"/>
      <c r="X858" s="1"/>
      <c r="Y858" s="1"/>
    </row>
    <row r="859" spans="1:25">
      <c r="A859" s="61"/>
      <c r="B859" s="28"/>
      <c r="C859" s="29"/>
      <c r="D859" s="28"/>
      <c r="E859" s="27"/>
      <c r="F859" s="28"/>
      <c r="G859" s="29"/>
      <c r="H859" s="29"/>
      <c r="I859" s="35"/>
      <c r="J859" s="35"/>
      <c r="K859" s="35"/>
      <c r="L859" s="35"/>
      <c r="M859" s="30"/>
      <c r="N859" s="31"/>
      <c r="O859" s="121"/>
      <c r="P859" s="155"/>
      <c r="Q859" s="155"/>
      <c r="R859" s="155"/>
      <c r="S859" s="35"/>
      <c r="T859" s="35"/>
      <c r="U859" s="29"/>
      <c r="V859" s="29"/>
      <c r="W859" s="1"/>
      <c r="X859" s="1"/>
      <c r="Y859" s="1"/>
    </row>
    <row r="860" spans="1:25">
      <c r="A860" s="61"/>
      <c r="B860" s="28"/>
      <c r="C860" s="29"/>
      <c r="D860" s="28"/>
      <c r="E860" s="27"/>
      <c r="F860" s="28"/>
      <c r="G860" s="29"/>
      <c r="H860" s="29"/>
      <c r="I860" s="35"/>
      <c r="J860" s="35"/>
      <c r="K860" s="35"/>
      <c r="L860" s="35"/>
      <c r="M860" s="30"/>
      <c r="N860" s="31"/>
      <c r="O860" s="121"/>
      <c r="P860" s="155"/>
      <c r="Q860" s="155"/>
      <c r="R860" s="155"/>
      <c r="S860" s="35"/>
      <c r="T860" s="35"/>
      <c r="U860" s="29"/>
      <c r="V860" s="29"/>
      <c r="W860" s="1"/>
      <c r="X860" s="1"/>
      <c r="Y860" s="1"/>
    </row>
    <row r="861" spans="1:25">
      <c r="A861" s="61"/>
      <c r="B861" s="28"/>
      <c r="C861" s="29"/>
      <c r="D861" s="28"/>
      <c r="E861" s="27"/>
      <c r="F861" s="28"/>
      <c r="G861" s="29"/>
      <c r="H861" s="29"/>
      <c r="I861" s="35"/>
      <c r="J861" s="35"/>
      <c r="K861" s="35"/>
      <c r="L861" s="35"/>
      <c r="M861" s="30"/>
      <c r="N861" s="31"/>
      <c r="O861" s="121"/>
      <c r="P861" s="155"/>
      <c r="Q861" s="155"/>
      <c r="R861" s="155"/>
      <c r="S861" s="35"/>
      <c r="T861" s="35"/>
      <c r="U861" s="29"/>
      <c r="V861" s="29"/>
      <c r="W861" s="1"/>
      <c r="X861" s="1"/>
      <c r="Y861" s="1"/>
    </row>
    <row r="862" spans="1:25">
      <c r="A862" s="61"/>
      <c r="B862" s="28"/>
      <c r="C862" s="29"/>
      <c r="D862" s="28"/>
      <c r="E862" s="27"/>
      <c r="F862" s="28"/>
      <c r="G862" s="29"/>
      <c r="H862" s="29"/>
      <c r="I862" s="35"/>
      <c r="J862" s="35"/>
      <c r="K862" s="35"/>
      <c r="L862" s="35"/>
      <c r="M862" s="30"/>
      <c r="N862" s="31"/>
      <c r="O862" s="121"/>
      <c r="P862" s="155"/>
      <c r="Q862" s="155"/>
      <c r="R862" s="155"/>
      <c r="S862" s="35"/>
      <c r="T862" s="35"/>
      <c r="U862" s="29"/>
      <c r="V862" s="29"/>
      <c r="W862" s="1"/>
      <c r="X862" s="1"/>
      <c r="Y862" s="1"/>
    </row>
    <row r="863" spans="1:25">
      <c r="A863" s="61"/>
      <c r="B863" s="28"/>
      <c r="C863" s="29"/>
      <c r="D863" s="28"/>
      <c r="E863" s="27"/>
      <c r="F863" s="28"/>
      <c r="G863" s="29"/>
      <c r="H863" s="29"/>
      <c r="I863" s="35"/>
      <c r="J863" s="35"/>
      <c r="K863" s="35"/>
      <c r="L863" s="35"/>
      <c r="M863" s="30"/>
      <c r="N863" s="31"/>
      <c r="O863" s="121"/>
      <c r="P863" s="155"/>
      <c r="Q863" s="155"/>
      <c r="R863" s="155"/>
      <c r="S863" s="35"/>
      <c r="T863" s="35"/>
      <c r="U863" s="29"/>
      <c r="V863" s="29"/>
      <c r="W863" s="1"/>
      <c r="X863" s="1"/>
      <c r="Y863" s="1"/>
    </row>
    <row r="864" spans="1:25">
      <c r="A864" s="61"/>
      <c r="B864" s="28"/>
      <c r="C864" s="29"/>
      <c r="D864" s="28"/>
      <c r="E864" s="27"/>
      <c r="F864" s="28"/>
      <c r="G864" s="29"/>
      <c r="H864" s="29"/>
      <c r="I864" s="35"/>
      <c r="J864" s="35"/>
      <c r="K864" s="35"/>
      <c r="L864" s="35"/>
      <c r="M864" s="30"/>
      <c r="N864" s="31"/>
      <c r="O864" s="121"/>
      <c r="P864" s="155"/>
      <c r="Q864" s="155"/>
      <c r="R864" s="155"/>
      <c r="S864" s="35"/>
      <c r="T864" s="35"/>
      <c r="U864" s="30"/>
      <c r="V864" s="29"/>
      <c r="W864" s="1"/>
      <c r="X864" s="1"/>
      <c r="Y864" s="1"/>
    </row>
    <row r="865" spans="1:25">
      <c r="A865" s="61"/>
      <c r="B865" s="28"/>
      <c r="C865" s="29"/>
      <c r="D865" s="28"/>
      <c r="E865" s="27"/>
      <c r="F865" s="28"/>
      <c r="G865" s="29"/>
      <c r="H865" s="29"/>
      <c r="I865" s="35"/>
      <c r="J865" s="35"/>
      <c r="K865" s="35"/>
      <c r="L865" s="35"/>
      <c r="M865" s="30"/>
      <c r="N865" s="31"/>
      <c r="O865" s="121"/>
      <c r="P865" s="155"/>
      <c r="Q865" s="155"/>
      <c r="R865" s="155"/>
      <c r="S865" s="35"/>
      <c r="T865" s="35"/>
      <c r="U865" s="29"/>
      <c r="V865" s="29"/>
      <c r="W865" s="1"/>
      <c r="X865" s="1"/>
      <c r="Y865" s="1"/>
    </row>
    <row r="866" spans="1:25">
      <c r="A866" s="61"/>
      <c r="B866" s="28"/>
      <c r="C866" s="29"/>
      <c r="D866" s="28"/>
      <c r="E866" s="27"/>
      <c r="F866" s="28"/>
      <c r="G866" s="29"/>
      <c r="H866" s="29"/>
      <c r="I866" s="35"/>
      <c r="J866" s="35"/>
      <c r="K866" s="35"/>
      <c r="L866" s="35"/>
      <c r="M866" s="30"/>
      <c r="N866" s="31"/>
      <c r="O866" s="121"/>
      <c r="P866" s="155"/>
      <c r="Q866" s="155"/>
      <c r="R866" s="155"/>
      <c r="S866" s="35"/>
      <c r="T866" s="35"/>
      <c r="U866" s="30"/>
      <c r="V866" s="29"/>
      <c r="W866" s="1"/>
      <c r="X866" s="1"/>
      <c r="Y866" s="1"/>
    </row>
    <row r="867" spans="1:25">
      <c r="A867" s="61"/>
      <c r="B867" s="28"/>
      <c r="C867" s="29"/>
      <c r="D867" s="28"/>
      <c r="E867" s="27"/>
      <c r="F867" s="28"/>
      <c r="G867" s="29"/>
      <c r="H867" s="29"/>
      <c r="I867" s="35"/>
      <c r="J867" s="35"/>
      <c r="K867" s="35"/>
      <c r="L867" s="35"/>
      <c r="M867" s="30"/>
      <c r="N867" s="31"/>
      <c r="O867" s="121"/>
      <c r="P867" s="155"/>
      <c r="Q867" s="155"/>
      <c r="R867" s="155"/>
      <c r="S867" s="35"/>
      <c r="T867" s="35"/>
      <c r="U867" s="30"/>
      <c r="V867" s="29"/>
      <c r="W867" s="1"/>
      <c r="X867" s="1"/>
      <c r="Y867" s="1"/>
    </row>
    <row r="868" spans="1:25">
      <c r="A868" s="61"/>
      <c r="B868" s="28"/>
      <c r="C868" s="29"/>
      <c r="D868" s="28"/>
      <c r="E868" s="27"/>
      <c r="F868" s="28"/>
      <c r="G868" s="29"/>
      <c r="H868" s="29"/>
      <c r="I868" s="35"/>
      <c r="J868" s="35"/>
      <c r="K868" s="35"/>
      <c r="L868" s="35"/>
      <c r="M868" s="30"/>
      <c r="N868" s="31"/>
      <c r="O868" s="121"/>
      <c r="P868" s="155"/>
      <c r="Q868" s="155"/>
      <c r="R868" s="155"/>
      <c r="S868" s="35"/>
      <c r="T868" s="35"/>
      <c r="U868" s="30"/>
      <c r="V868" s="29"/>
      <c r="W868" s="1"/>
      <c r="X868" s="1"/>
      <c r="Y868" s="1"/>
    </row>
    <row r="869" spans="1:25">
      <c r="A869" s="61"/>
      <c r="B869" s="28"/>
      <c r="C869" s="29"/>
      <c r="D869" s="28"/>
      <c r="E869" s="27"/>
      <c r="F869" s="28"/>
      <c r="G869" s="29"/>
      <c r="H869" s="29"/>
      <c r="I869" s="35"/>
      <c r="J869" s="35"/>
      <c r="K869" s="35"/>
      <c r="L869" s="35"/>
      <c r="M869" s="30"/>
      <c r="N869" s="31"/>
      <c r="O869" s="121"/>
      <c r="P869" s="155"/>
      <c r="Q869" s="155"/>
      <c r="R869" s="155"/>
      <c r="S869" s="35"/>
      <c r="T869" s="35"/>
      <c r="U869" s="30"/>
      <c r="V869" s="29"/>
      <c r="W869" s="1"/>
      <c r="X869" s="1"/>
      <c r="Y869" s="1"/>
    </row>
    <row r="870" spans="1:25">
      <c r="A870" s="61"/>
      <c r="B870" s="28"/>
      <c r="C870" s="29"/>
      <c r="D870" s="28"/>
      <c r="E870" s="27"/>
      <c r="F870" s="28"/>
      <c r="G870" s="29"/>
      <c r="H870" s="29"/>
      <c r="I870" s="35"/>
      <c r="J870" s="35"/>
      <c r="K870" s="35"/>
      <c r="L870" s="35"/>
      <c r="M870" s="30"/>
      <c r="N870" s="31"/>
      <c r="O870" s="121"/>
      <c r="P870" s="155"/>
      <c r="Q870" s="155"/>
      <c r="R870" s="155"/>
      <c r="S870" s="35"/>
      <c r="T870" s="35"/>
      <c r="U870" s="30"/>
      <c r="V870" s="29"/>
      <c r="W870" s="1"/>
      <c r="X870" s="1"/>
      <c r="Y870" s="1"/>
    </row>
    <row r="871" spans="1:25">
      <c r="A871" s="61"/>
      <c r="B871" s="28"/>
      <c r="C871" s="29"/>
      <c r="D871" s="28"/>
      <c r="E871" s="27"/>
      <c r="F871" s="28"/>
      <c r="G871" s="29"/>
      <c r="H871" s="29"/>
      <c r="I871" s="35"/>
      <c r="J871" s="35"/>
      <c r="K871" s="35"/>
      <c r="L871" s="35"/>
      <c r="M871" s="30"/>
      <c r="N871" s="31"/>
      <c r="O871" s="121"/>
      <c r="P871" s="155"/>
      <c r="Q871" s="155"/>
      <c r="R871" s="155"/>
      <c r="S871" s="35"/>
      <c r="T871" s="35"/>
      <c r="U871" s="30"/>
      <c r="V871" s="29"/>
      <c r="W871" s="1"/>
      <c r="X871" s="1"/>
      <c r="Y871" s="1"/>
    </row>
    <row r="872" spans="1:25">
      <c r="A872" s="61"/>
      <c r="B872" s="28"/>
      <c r="C872" s="29"/>
      <c r="D872" s="28"/>
      <c r="E872" s="27"/>
      <c r="F872" s="28"/>
      <c r="G872" s="29"/>
      <c r="H872" s="29"/>
      <c r="I872" s="35"/>
      <c r="J872" s="35"/>
      <c r="K872" s="35"/>
      <c r="L872" s="35"/>
      <c r="M872" s="30"/>
      <c r="N872" s="31"/>
      <c r="O872" s="121"/>
      <c r="P872" s="155"/>
      <c r="Q872" s="155"/>
      <c r="R872" s="155"/>
      <c r="S872" s="35"/>
      <c r="T872" s="35"/>
      <c r="U872" s="30"/>
      <c r="V872" s="29"/>
      <c r="W872" s="1"/>
      <c r="X872" s="1"/>
      <c r="Y872" s="1"/>
    </row>
    <row r="873" spans="1:25">
      <c r="A873" s="61"/>
      <c r="B873" s="28"/>
      <c r="C873" s="29"/>
      <c r="D873" s="28"/>
      <c r="E873" s="27"/>
      <c r="F873" s="28"/>
      <c r="G873" s="29"/>
      <c r="H873" s="29"/>
      <c r="I873" s="35"/>
      <c r="J873" s="35"/>
      <c r="K873" s="35"/>
      <c r="L873" s="35"/>
      <c r="M873" s="30"/>
      <c r="N873" s="31"/>
      <c r="O873" s="121"/>
      <c r="P873" s="155"/>
      <c r="Q873" s="155"/>
      <c r="R873" s="155"/>
      <c r="S873" s="35"/>
      <c r="T873" s="35"/>
      <c r="U873" s="30"/>
      <c r="V873" s="29"/>
      <c r="W873" s="1"/>
      <c r="X873" s="1"/>
      <c r="Y873" s="1"/>
    </row>
    <row r="874" spans="1:25">
      <c r="A874" s="61"/>
      <c r="B874" s="28"/>
      <c r="C874" s="29"/>
      <c r="D874" s="28"/>
      <c r="E874" s="27"/>
      <c r="F874" s="28"/>
      <c r="G874" s="29"/>
      <c r="H874" s="29"/>
      <c r="I874" s="35"/>
      <c r="J874" s="35"/>
      <c r="K874" s="35"/>
      <c r="L874" s="35"/>
      <c r="M874" s="30"/>
      <c r="N874" s="31"/>
      <c r="O874" s="121"/>
      <c r="P874" s="155"/>
      <c r="Q874" s="155"/>
      <c r="R874" s="155"/>
      <c r="S874" s="35"/>
      <c r="T874" s="35"/>
      <c r="U874" s="30"/>
      <c r="V874" s="29"/>
      <c r="W874" s="1"/>
      <c r="X874" s="1"/>
      <c r="Y874" s="1"/>
    </row>
    <row r="875" spans="1:25">
      <c r="A875" s="61"/>
      <c r="B875" s="28"/>
      <c r="C875" s="29"/>
      <c r="D875" s="28"/>
      <c r="E875" s="27"/>
      <c r="F875" s="28"/>
      <c r="G875" s="29"/>
      <c r="H875" s="29"/>
      <c r="I875" s="35"/>
      <c r="J875" s="35"/>
      <c r="K875" s="35"/>
      <c r="L875" s="35"/>
      <c r="M875" s="30"/>
      <c r="N875" s="31"/>
      <c r="O875" s="121"/>
      <c r="P875" s="155"/>
      <c r="Q875" s="155"/>
      <c r="R875" s="155"/>
      <c r="S875" s="35"/>
      <c r="T875" s="35"/>
      <c r="U875" s="30"/>
      <c r="V875" s="29"/>
      <c r="W875" s="1"/>
      <c r="X875" s="1"/>
      <c r="Y875" s="1"/>
    </row>
    <row r="876" spans="1:25">
      <c r="A876" s="61"/>
      <c r="B876" s="28"/>
      <c r="C876" s="29"/>
      <c r="D876" s="28"/>
      <c r="E876" s="27"/>
      <c r="F876" s="28"/>
      <c r="G876" s="29"/>
      <c r="H876" s="29"/>
      <c r="I876" s="35"/>
      <c r="J876" s="35"/>
      <c r="K876" s="35"/>
      <c r="L876" s="35"/>
      <c r="M876" s="30"/>
      <c r="N876" s="31"/>
      <c r="O876" s="121"/>
      <c r="P876" s="155"/>
      <c r="Q876" s="155"/>
      <c r="R876" s="155"/>
      <c r="S876" s="35"/>
      <c r="T876" s="35"/>
      <c r="U876" s="29"/>
      <c r="V876" s="29"/>
      <c r="W876" s="1"/>
      <c r="X876" s="1"/>
      <c r="Y876" s="1"/>
    </row>
    <row r="877" spans="1:25">
      <c r="A877" s="61"/>
      <c r="B877" s="28"/>
      <c r="C877" s="29"/>
      <c r="D877" s="28"/>
      <c r="E877" s="27"/>
      <c r="F877" s="28"/>
      <c r="G877" s="29"/>
      <c r="H877" s="29"/>
      <c r="I877" s="35"/>
      <c r="J877" s="35"/>
      <c r="K877" s="35"/>
      <c r="L877" s="35"/>
      <c r="M877" s="30"/>
      <c r="N877" s="31"/>
      <c r="O877" s="121"/>
      <c r="P877" s="155"/>
      <c r="Q877" s="155"/>
      <c r="R877" s="155"/>
      <c r="S877" s="35"/>
      <c r="T877" s="35"/>
      <c r="U877" s="29"/>
      <c r="V877" s="29"/>
      <c r="W877" s="1"/>
      <c r="X877" s="1"/>
      <c r="Y877" s="1"/>
    </row>
    <row r="878" spans="1:25">
      <c r="A878" s="61"/>
      <c r="B878" s="28"/>
      <c r="C878" s="29"/>
      <c r="D878" s="28"/>
      <c r="E878" s="27"/>
      <c r="F878" s="28"/>
      <c r="G878" s="29"/>
      <c r="H878" s="29"/>
      <c r="I878" s="35"/>
      <c r="J878" s="35"/>
      <c r="K878" s="35"/>
      <c r="L878" s="35"/>
      <c r="M878" s="30"/>
      <c r="N878" s="31"/>
      <c r="O878" s="121"/>
      <c r="P878" s="155"/>
      <c r="Q878" s="155"/>
      <c r="R878" s="155"/>
      <c r="S878" s="35"/>
      <c r="T878" s="35"/>
      <c r="U878" s="30"/>
      <c r="V878" s="29"/>
      <c r="W878" s="1"/>
      <c r="X878" s="1"/>
      <c r="Y878" s="1"/>
    </row>
    <row r="879" spans="1:25">
      <c r="A879" s="61"/>
      <c r="B879" s="28"/>
      <c r="C879" s="29"/>
      <c r="D879" s="28"/>
      <c r="E879" s="27"/>
      <c r="F879" s="28"/>
      <c r="G879" s="29"/>
      <c r="H879" s="29"/>
      <c r="I879" s="35"/>
      <c r="J879" s="35"/>
      <c r="K879" s="35"/>
      <c r="L879" s="35"/>
      <c r="M879" s="30"/>
      <c r="N879" s="31"/>
      <c r="O879" s="121"/>
      <c r="P879" s="155"/>
      <c r="Q879" s="155"/>
      <c r="R879" s="155"/>
      <c r="S879" s="35"/>
      <c r="T879" s="35"/>
      <c r="U879" s="30"/>
      <c r="V879" s="29"/>
      <c r="W879" s="1"/>
      <c r="X879" s="1"/>
      <c r="Y879" s="1"/>
    </row>
    <row r="880" spans="1:25">
      <c r="A880" s="61"/>
      <c r="B880" s="28"/>
      <c r="C880" s="29"/>
      <c r="D880" s="28"/>
      <c r="E880" s="27"/>
      <c r="F880" s="28"/>
      <c r="G880" s="29"/>
      <c r="H880" s="29"/>
      <c r="I880" s="35"/>
      <c r="J880" s="35"/>
      <c r="K880" s="35"/>
      <c r="L880" s="35"/>
      <c r="M880" s="30"/>
      <c r="N880" s="31"/>
      <c r="O880" s="121"/>
      <c r="P880" s="155"/>
      <c r="Q880" s="155"/>
      <c r="R880" s="155"/>
      <c r="S880" s="35"/>
      <c r="T880" s="35"/>
      <c r="U880" s="30"/>
      <c r="V880" s="29"/>
      <c r="W880" s="1"/>
      <c r="X880" s="1"/>
      <c r="Y880" s="1"/>
    </row>
    <row r="881" spans="1:25">
      <c r="A881" s="61"/>
      <c r="B881" s="28"/>
      <c r="C881" s="29"/>
      <c r="D881" s="28"/>
      <c r="E881" s="27"/>
      <c r="F881" s="28"/>
      <c r="G881" s="29"/>
      <c r="H881" s="29"/>
      <c r="I881" s="35"/>
      <c r="J881" s="35"/>
      <c r="K881" s="35"/>
      <c r="L881" s="35"/>
      <c r="M881" s="30"/>
      <c r="N881" s="31"/>
      <c r="O881" s="121"/>
      <c r="P881" s="155"/>
      <c r="Q881" s="155"/>
      <c r="R881" s="155"/>
      <c r="S881" s="35"/>
      <c r="T881" s="35"/>
      <c r="U881" s="30"/>
      <c r="V881" s="29"/>
      <c r="W881" s="1"/>
      <c r="X881" s="1"/>
      <c r="Y881" s="1"/>
    </row>
    <row r="882" spans="1:25">
      <c r="A882" s="61"/>
      <c r="B882" s="28"/>
      <c r="C882" s="29"/>
      <c r="D882" s="28"/>
      <c r="E882" s="27"/>
      <c r="F882" s="28"/>
      <c r="G882" s="29"/>
      <c r="H882" s="29"/>
      <c r="I882" s="35"/>
      <c r="J882" s="35"/>
      <c r="K882" s="35"/>
      <c r="L882" s="35"/>
      <c r="M882" s="30"/>
      <c r="N882" s="31"/>
      <c r="O882" s="121"/>
      <c r="P882" s="155"/>
      <c r="Q882" s="155"/>
      <c r="R882" s="155"/>
      <c r="S882" s="35"/>
      <c r="T882" s="35"/>
      <c r="U882" s="30"/>
      <c r="V882" s="29"/>
      <c r="W882" s="1"/>
      <c r="X882" s="1"/>
      <c r="Y882" s="1"/>
    </row>
    <row r="883" spans="1:25">
      <c r="A883" s="61"/>
      <c r="B883" s="28"/>
      <c r="C883" s="29"/>
      <c r="D883" s="28"/>
      <c r="E883" s="27"/>
      <c r="F883" s="28"/>
      <c r="G883" s="29"/>
      <c r="H883" s="29"/>
      <c r="I883" s="35"/>
      <c r="J883" s="35"/>
      <c r="K883" s="35"/>
      <c r="L883" s="35"/>
      <c r="M883" s="30"/>
      <c r="N883" s="31"/>
      <c r="O883" s="121"/>
      <c r="P883" s="155"/>
      <c r="Q883" s="155"/>
      <c r="R883" s="155"/>
      <c r="S883" s="35"/>
      <c r="T883" s="35"/>
      <c r="U883" s="30"/>
      <c r="V883" s="29"/>
      <c r="W883" s="1"/>
      <c r="X883" s="1"/>
      <c r="Y883" s="1"/>
    </row>
    <row r="884" spans="1:25">
      <c r="A884" s="61"/>
      <c r="B884" s="28"/>
      <c r="C884" s="29"/>
      <c r="D884" s="28"/>
      <c r="E884" s="27"/>
      <c r="F884" s="28"/>
      <c r="G884" s="29"/>
      <c r="H884" s="29"/>
      <c r="I884" s="35"/>
      <c r="J884" s="35"/>
      <c r="K884" s="35"/>
      <c r="L884" s="35"/>
      <c r="M884" s="30"/>
      <c r="N884" s="31"/>
      <c r="O884" s="121"/>
      <c r="P884" s="155"/>
      <c r="Q884" s="155"/>
      <c r="R884" s="155"/>
      <c r="S884" s="35"/>
      <c r="T884" s="35"/>
      <c r="U884" s="30"/>
      <c r="V884" s="29"/>
      <c r="W884" s="1"/>
      <c r="X884" s="1"/>
      <c r="Y884" s="1"/>
    </row>
    <row r="885" spans="1:25">
      <c r="A885" s="61"/>
      <c r="B885" s="28"/>
      <c r="C885" s="29"/>
      <c r="D885" s="28"/>
      <c r="E885" s="27"/>
      <c r="F885" s="28"/>
      <c r="G885" s="29"/>
      <c r="H885" s="29"/>
      <c r="I885" s="35"/>
      <c r="J885" s="35"/>
      <c r="K885" s="35"/>
      <c r="L885" s="35"/>
      <c r="M885" s="30"/>
      <c r="N885" s="31"/>
      <c r="O885" s="121"/>
      <c r="P885" s="155"/>
      <c r="Q885" s="155"/>
      <c r="R885" s="155"/>
      <c r="S885" s="35"/>
      <c r="T885" s="35"/>
      <c r="U885" s="30"/>
      <c r="V885" s="29"/>
      <c r="W885" s="1"/>
      <c r="X885" s="1"/>
      <c r="Y885" s="1"/>
    </row>
    <row r="886" spans="1:25">
      <c r="A886" s="61"/>
      <c r="B886" s="28"/>
      <c r="C886" s="29"/>
      <c r="D886" s="28"/>
      <c r="E886" s="27"/>
      <c r="F886" s="28"/>
      <c r="G886" s="29"/>
      <c r="H886" s="29"/>
      <c r="I886" s="35"/>
      <c r="J886" s="35"/>
      <c r="K886" s="35"/>
      <c r="L886" s="35"/>
      <c r="M886" s="30"/>
      <c r="N886" s="31"/>
      <c r="O886" s="121"/>
      <c r="P886" s="155"/>
      <c r="Q886" s="155"/>
      <c r="R886" s="155"/>
      <c r="S886" s="35"/>
      <c r="T886" s="35"/>
      <c r="U886" s="30"/>
      <c r="V886" s="29"/>
      <c r="W886" s="1"/>
      <c r="X886" s="1"/>
      <c r="Y886" s="1"/>
    </row>
    <row r="887" spans="1:25">
      <c r="A887" s="61"/>
      <c r="B887" s="28"/>
      <c r="C887" s="29"/>
      <c r="D887" s="28"/>
      <c r="E887" s="27"/>
      <c r="F887" s="28"/>
      <c r="G887" s="29"/>
      <c r="H887" s="29"/>
      <c r="I887" s="35"/>
      <c r="J887" s="35"/>
      <c r="K887" s="35"/>
      <c r="L887" s="35"/>
      <c r="M887" s="30"/>
      <c r="N887" s="31"/>
      <c r="O887" s="121"/>
      <c r="P887" s="155"/>
      <c r="Q887" s="155"/>
      <c r="R887" s="155"/>
      <c r="S887" s="35"/>
      <c r="T887" s="35"/>
      <c r="U887" s="30"/>
      <c r="V887" s="29"/>
      <c r="W887" s="1"/>
      <c r="X887" s="1"/>
      <c r="Y887" s="1"/>
    </row>
    <row r="888" spans="1:25">
      <c r="A888" s="61"/>
      <c r="B888" s="28"/>
      <c r="C888" s="29"/>
      <c r="D888" s="28"/>
      <c r="E888" s="27"/>
      <c r="F888" s="28"/>
      <c r="G888" s="29"/>
      <c r="H888" s="29"/>
      <c r="I888" s="35"/>
      <c r="J888" s="35"/>
      <c r="K888" s="35"/>
      <c r="L888" s="35"/>
      <c r="M888" s="30"/>
      <c r="N888" s="31"/>
      <c r="O888" s="121"/>
      <c r="P888" s="155"/>
      <c r="Q888" s="155"/>
      <c r="R888" s="155"/>
      <c r="S888" s="35"/>
      <c r="T888" s="35"/>
      <c r="U888" s="30"/>
      <c r="V888" s="29"/>
      <c r="W888" s="1"/>
      <c r="X888" s="1"/>
      <c r="Y888" s="1"/>
    </row>
    <row r="889" spans="1:25">
      <c r="A889" s="61"/>
      <c r="B889" s="28"/>
      <c r="C889" s="29"/>
      <c r="D889" s="28"/>
      <c r="E889" s="27"/>
      <c r="F889" s="28"/>
      <c r="G889" s="29"/>
      <c r="H889" s="29"/>
      <c r="I889" s="35"/>
      <c r="J889" s="35"/>
      <c r="K889" s="35"/>
      <c r="L889" s="35"/>
      <c r="M889" s="30"/>
      <c r="N889" s="31"/>
      <c r="O889" s="121"/>
      <c r="P889" s="155"/>
      <c r="Q889" s="155"/>
      <c r="R889" s="155"/>
      <c r="S889" s="35"/>
      <c r="T889" s="35"/>
      <c r="U889" s="30"/>
      <c r="V889" s="29"/>
      <c r="W889" s="1"/>
      <c r="X889" s="1"/>
      <c r="Y889" s="1"/>
    </row>
    <row r="890" spans="1:25">
      <c r="A890" s="61"/>
      <c r="B890" s="28"/>
      <c r="C890" s="29"/>
      <c r="D890" s="28"/>
      <c r="E890" s="27"/>
      <c r="F890" s="28"/>
      <c r="G890" s="29"/>
      <c r="H890" s="29"/>
      <c r="I890" s="35"/>
      <c r="J890" s="35"/>
      <c r="K890" s="35"/>
      <c r="L890" s="35"/>
      <c r="M890" s="30"/>
      <c r="N890" s="31"/>
      <c r="O890" s="121"/>
      <c r="P890" s="155"/>
      <c r="Q890" s="155"/>
      <c r="R890" s="155"/>
      <c r="S890" s="35"/>
      <c r="T890" s="35"/>
      <c r="U890" s="30"/>
      <c r="V890" s="29"/>
      <c r="W890" s="1"/>
      <c r="X890" s="1"/>
      <c r="Y890" s="1"/>
    </row>
    <row r="891" spans="1:25">
      <c r="A891" s="61"/>
      <c r="B891" s="28"/>
      <c r="C891" s="29"/>
      <c r="D891" s="28"/>
      <c r="E891" s="27"/>
      <c r="F891" s="28"/>
      <c r="G891" s="29"/>
      <c r="H891" s="29"/>
      <c r="I891" s="35"/>
      <c r="J891" s="35"/>
      <c r="K891" s="35"/>
      <c r="L891" s="35"/>
      <c r="M891" s="30"/>
      <c r="N891" s="31"/>
      <c r="O891" s="121"/>
      <c r="P891" s="155"/>
      <c r="Q891" s="155"/>
      <c r="R891" s="155"/>
      <c r="S891" s="35"/>
      <c r="T891" s="35"/>
      <c r="U891" s="30"/>
      <c r="V891" s="29"/>
      <c r="W891" s="1"/>
      <c r="X891" s="1"/>
      <c r="Y891" s="1"/>
    </row>
    <row r="892" spans="1:25">
      <c r="A892" s="61"/>
      <c r="B892" s="28"/>
      <c r="C892" s="29"/>
      <c r="D892" s="28"/>
      <c r="E892" s="27"/>
      <c r="F892" s="28"/>
      <c r="G892" s="29"/>
      <c r="H892" s="29"/>
      <c r="I892" s="35"/>
      <c r="J892" s="35"/>
      <c r="K892" s="35"/>
      <c r="L892" s="35"/>
      <c r="M892" s="30"/>
      <c r="N892" s="31"/>
      <c r="O892" s="121"/>
      <c r="P892" s="155"/>
      <c r="Q892" s="155"/>
      <c r="R892" s="155"/>
      <c r="S892" s="35"/>
      <c r="T892" s="35"/>
      <c r="U892" s="30"/>
      <c r="V892" s="29"/>
      <c r="W892" s="1"/>
      <c r="X892" s="1"/>
      <c r="Y892" s="1"/>
    </row>
    <row r="893" spans="1:25">
      <c r="A893" s="61"/>
      <c r="B893" s="28"/>
      <c r="C893" s="29"/>
      <c r="D893" s="28"/>
      <c r="E893" s="27"/>
      <c r="F893" s="28"/>
      <c r="G893" s="29"/>
      <c r="H893" s="29"/>
      <c r="I893" s="35"/>
      <c r="J893" s="35"/>
      <c r="K893" s="35"/>
      <c r="L893" s="35"/>
      <c r="M893" s="30"/>
      <c r="N893" s="31"/>
      <c r="O893" s="121"/>
      <c r="P893" s="155"/>
      <c r="Q893" s="155"/>
      <c r="R893" s="155"/>
      <c r="S893" s="35"/>
      <c r="T893" s="35"/>
      <c r="U893" s="30"/>
      <c r="V893" s="29"/>
      <c r="W893" s="1"/>
      <c r="X893" s="1"/>
      <c r="Y893" s="1"/>
    </row>
    <row r="894" spans="1:25">
      <c r="A894" s="61"/>
      <c r="B894" s="28"/>
      <c r="C894" s="29"/>
      <c r="D894" s="28"/>
      <c r="E894" s="27"/>
      <c r="F894" s="28"/>
      <c r="G894" s="29"/>
      <c r="H894" s="29"/>
      <c r="I894" s="35"/>
      <c r="J894" s="35"/>
      <c r="K894" s="35"/>
      <c r="L894" s="35"/>
      <c r="M894" s="30"/>
      <c r="N894" s="31"/>
      <c r="O894" s="121"/>
      <c r="P894" s="155"/>
      <c r="Q894" s="155"/>
      <c r="R894" s="155"/>
      <c r="S894" s="35"/>
      <c r="T894" s="35"/>
      <c r="U894" s="30"/>
      <c r="V894" s="29"/>
      <c r="W894" s="1"/>
      <c r="X894" s="1"/>
      <c r="Y894" s="1"/>
    </row>
    <row r="895" spans="1:25">
      <c r="A895" s="61"/>
      <c r="B895" s="28"/>
      <c r="C895" s="29"/>
      <c r="D895" s="28"/>
      <c r="E895" s="27"/>
      <c r="F895" s="28"/>
      <c r="G895" s="29"/>
      <c r="H895" s="29"/>
      <c r="I895" s="35"/>
      <c r="J895" s="35"/>
      <c r="K895" s="35"/>
      <c r="L895" s="35"/>
      <c r="M895" s="30"/>
      <c r="N895" s="31"/>
      <c r="O895" s="121"/>
      <c r="P895" s="155"/>
      <c r="Q895" s="155"/>
      <c r="R895" s="155"/>
      <c r="S895" s="35"/>
      <c r="T895" s="35"/>
      <c r="U895" s="30"/>
      <c r="V895" s="29"/>
      <c r="W895" s="1"/>
      <c r="X895" s="1"/>
      <c r="Y895" s="1"/>
    </row>
    <row r="896" spans="1:25">
      <c r="A896" s="61"/>
      <c r="B896" s="28"/>
      <c r="C896" s="29"/>
      <c r="D896" s="28"/>
      <c r="E896" s="27"/>
      <c r="F896" s="28"/>
      <c r="G896" s="29"/>
      <c r="H896" s="29"/>
      <c r="I896" s="35"/>
      <c r="J896" s="35"/>
      <c r="K896" s="35"/>
      <c r="L896" s="35"/>
      <c r="M896" s="30"/>
      <c r="N896" s="31"/>
      <c r="O896" s="121"/>
      <c r="P896" s="155"/>
      <c r="Q896" s="155"/>
      <c r="R896" s="155"/>
      <c r="S896" s="35"/>
      <c r="T896" s="35"/>
      <c r="U896" s="30"/>
      <c r="V896" s="29"/>
      <c r="W896" s="1"/>
      <c r="X896" s="1"/>
      <c r="Y896" s="1"/>
    </row>
    <row r="897" spans="1:25">
      <c r="A897" s="61"/>
      <c r="B897" s="28"/>
      <c r="C897" s="29"/>
      <c r="D897" s="28"/>
      <c r="E897" s="27"/>
      <c r="F897" s="28"/>
      <c r="G897" s="29"/>
      <c r="H897" s="29"/>
      <c r="I897" s="35"/>
      <c r="J897" s="35"/>
      <c r="K897" s="35"/>
      <c r="L897" s="35"/>
      <c r="M897" s="30"/>
      <c r="N897" s="31"/>
      <c r="O897" s="121"/>
      <c r="P897" s="155"/>
      <c r="Q897" s="155"/>
      <c r="R897" s="155"/>
      <c r="S897" s="35"/>
      <c r="T897" s="35"/>
      <c r="U897" s="30"/>
      <c r="V897" s="29"/>
      <c r="W897" s="1"/>
      <c r="X897" s="1"/>
      <c r="Y897" s="1"/>
    </row>
    <row r="898" spans="1:25">
      <c r="A898" s="61"/>
      <c r="B898" s="28"/>
      <c r="C898" s="29"/>
      <c r="D898" s="28"/>
      <c r="E898" s="27"/>
      <c r="F898" s="28"/>
      <c r="G898" s="29"/>
      <c r="H898" s="29"/>
      <c r="I898" s="35"/>
      <c r="J898" s="35"/>
      <c r="K898" s="35"/>
      <c r="L898" s="35"/>
      <c r="M898" s="30"/>
      <c r="N898" s="31"/>
      <c r="O898" s="121"/>
      <c r="P898" s="155"/>
      <c r="Q898" s="155"/>
      <c r="R898" s="155"/>
      <c r="S898" s="35"/>
      <c r="T898" s="35"/>
      <c r="U898" s="30"/>
      <c r="V898" s="29"/>
      <c r="W898" s="1"/>
      <c r="X898" s="1"/>
      <c r="Y898" s="1"/>
    </row>
    <row r="899" spans="1:25">
      <c r="A899" s="61"/>
      <c r="B899" s="28"/>
      <c r="C899" s="29"/>
      <c r="D899" s="28"/>
      <c r="E899" s="27"/>
      <c r="F899" s="28"/>
      <c r="G899" s="29"/>
      <c r="H899" s="29"/>
      <c r="I899" s="35"/>
      <c r="J899" s="35"/>
      <c r="K899" s="35"/>
      <c r="L899" s="35"/>
      <c r="M899" s="30"/>
      <c r="N899" s="31"/>
      <c r="O899" s="121"/>
      <c r="P899" s="156"/>
      <c r="Q899" s="156"/>
      <c r="R899" s="155"/>
      <c r="S899" s="35"/>
      <c r="T899" s="35"/>
      <c r="U899" s="30"/>
      <c r="V899" s="29"/>
      <c r="W899" s="1"/>
      <c r="X899" s="1"/>
      <c r="Y899" s="1"/>
    </row>
    <row r="900" spans="1:25">
      <c r="A900" s="61"/>
      <c r="B900" s="28"/>
      <c r="C900" s="29"/>
      <c r="D900" s="28"/>
      <c r="E900" s="27"/>
      <c r="F900" s="28"/>
      <c r="G900" s="29"/>
      <c r="H900" s="29"/>
      <c r="I900" s="35"/>
      <c r="J900" s="35"/>
      <c r="K900" s="35"/>
      <c r="L900" s="35"/>
      <c r="M900" s="30"/>
      <c r="N900" s="31"/>
      <c r="O900" s="121"/>
      <c r="P900" s="156"/>
      <c r="Q900" s="155"/>
      <c r="R900" s="155"/>
      <c r="S900" s="35"/>
      <c r="T900" s="35"/>
      <c r="U900" s="30"/>
      <c r="V900" s="29"/>
      <c r="W900" s="1"/>
      <c r="X900" s="1"/>
      <c r="Y900" s="1"/>
    </row>
    <row r="901" spans="1:25">
      <c r="A901" s="61"/>
      <c r="B901" s="28"/>
      <c r="C901" s="29"/>
      <c r="D901" s="28"/>
      <c r="E901" s="27"/>
      <c r="F901" s="28"/>
      <c r="G901" s="29"/>
      <c r="H901" s="29"/>
      <c r="I901" s="35"/>
      <c r="J901" s="35"/>
      <c r="K901" s="35"/>
      <c r="L901" s="35"/>
      <c r="M901" s="30"/>
      <c r="N901" s="31"/>
      <c r="O901" s="121"/>
      <c r="P901" s="156"/>
      <c r="Q901" s="155"/>
      <c r="R901" s="155"/>
      <c r="S901" s="35"/>
      <c r="T901" s="35"/>
      <c r="U901" s="30"/>
      <c r="V901" s="29"/>
      <c r="W901" s="1"/>
      <c r="X901" s="1"/>
      <c r="Y901" s="1"/>
    </row>
    <row r="902" spans="1:25">
      <c r="A902" s="61"/>
      <c r="B902" s="28"/>
      <c r="C902" s="29"/>
      <c r="D902" s="28"/>
      <c r="E902" s="27"/>
      <c r="F902" s="28"/>
      <c r="G902" s="29"/>
      <c r="H902" s="29"/>
      <c r="I902" s="35"/>
      <c r="J902" s="35"/>
      <c r="K902" s="35"/>
      <c r="L902" s="35"/>
      <c r="M902" s="30"/>
      <c r="N902" s="31"/>
      <c r="O902" s="121"/>
      <c r="P902" s="156"/>
      <c r="Q902" s="155"/>
      <c r="R902" s="155"/>
      <c r="S902" s="35"/>
      <c r="T902" s="35"/>
      <c r="U902" s="30"/>
      <c r="V902" s="29"/>
      <c r="W902" s="1"/>
      <c r="X902" s="1"/>
      <c r="Y902" s="1"/>
    </row>
    <row r="903" spans="1:25">
      <c r="A903" s="61"/>
      <c r="B903" s="28"/>
      <c r="C903" s="29"/>
      <c r="D903" s="28"/>
      <c r="E903" s="27"/>
      <c r="F903" s="28"/>
      <c r="G903" s="29"/>
      <c r="H903" s="29"/>
      <c r="I903" s="35"/>
      <c r="J903" s="35"/>
      <c r="K903" s="35"/>
      <c r="L903" s="35"/>
      <c r="M903" s="30"/>
      <c r="N903" s="31"/>
      <c r="O903" s="121"/>
      <c r="P903" s="156"/>
      <c r="Q903" s="155"/>
      <c r="R903" s="155"/>
      <c r="S903" s="35"/>
      <c r="T903" s="35"/>
      <c r="U903" s="30"/>
      <c r="V903" s="29"/>
      <c r="W903" s="1"/>
      <c r="X903" s="1"/>
      <c r="Y903" s="1"/>
    </row>
    <row r="904" spans="1:25">
      <c r="A904" s="61"/>
      <c r="B904" s="28"/>
      <c r="C904" s="29"/>
      <c r="D904" s="28"/>
      <c r="E904" s="27"/>
      <c r="F904" s="28"/>
      <c r="G904" s="29"/>
      <c r="H904" s="29"/>
      <c r="I904" s="35"/>
      <c r="J904" s="35"/>
      <c r="K904" s="35"/>
      <c r="L904" s="35"/>
      <c r="M904" s="30"/>
      <c r="N904" s="31"/>
      <c r="O904" s="121"/>
      <c r="P904" s="156"/>
      <c r="Q904" s="155"/>
      <c r="R904" s="155"/>
      <c r="S904" s="35"/>
      <c r="T904" s="35"/>
      <c r="U904" s="30"/>
      <c r="V904" s="29"/>
      <c r="W904" s="1"/>
      <c r="X904" s="1"/>
      <c r="Y904" s="1"/>
    </row>
    <row r="905" spans="1:25">
      <c r="A905" s="61"/>
      <c r="B905" s="28"/>
      <c r="C905" s="29"/>
      <c r="D905" s="28"/>
      <c r="E905" s="27"/>
      <c r="F905" s="28"/>
      <c r="G905" s="29"/>
      <c r="H905" s="29"/>
      <c r="I905" s="35"/>
      <c r="J905" s="35"/>
      <c r="K905" s="35"/>
      <c r="L905" s="35"/>
      <c r="M905" s="30"/>
      <c r="N905" s="31"/>
      <c r="O905" s="121"/>
      <c r="P905" s="156"/>
      <c r="Q905" s="155"/>
      <c r="R905" s="155"/>
      <c r="S905" s="35"/>
      <c r="T905" s="35"/>
      <c r="U905" s="30"/>
      <c r="V905" s="29"/>
      <c r="W905" s="1"/>
      <c r="X905" s="1"/>
      <c r="Y905" s="1"/>
    </row>
    <row r="906" spans="1:25">
      <c r="A906" s="61"/>
      <c r="B906" s="28"/>
      <c r="C906" s="29"/>
      <c r="D906" s="28"/>
      <c r="E906" s="27"/>
      <c r="F906" s="28"/>
      <c r="G906" s="29"/>
      <c r="H906" s="29"/>
      <c r="I906" s="35"/>
      <c r="J906" s="35"/>
      <c r="K906" s="35"/>
      <c r="L906" s="35"/>
      <c r="M906" s="30"/>
      <c r="N906" s="31"/>
      <c r="O906" s="121"/>
      <c r="P906" s="156"/>
      <c r="Q906" s="155"/>
      <c r="R906" s="155"/>
      <c r="S906" s="35"/>
      <c r="T906" s="35"/>
      <c r="U906" s="30"/>
      <c r="V906" s="29"/>
      <c r="W906" s="1"/>
      <c r="X906" s="1"/>
      <c r="Y906" s="1"/>
    </row>
    <row r="907" spans="1:25">
      <c r="A907" s="61"/>
      <c r="B907" s="28"/>
      <c r="C907" s="29"/>
      <c r="D907" s="28"/>
      <c r="E907" s="27"/>
      <c r="F907" s="28"/>
      <c r="G907" s="29"/>
      <c r="H907" s="29"/>
      <c r="I907" s="35"/>
      <c r="J907" s="35"/>
      <c r="K907" s="35"/>
      <c r="L907" s="35"/>
      <c r="M907" s="30"/>
      <c r="N907" s="31"/>
      <c r="O907" s="121"/>
      <c r="P907" s="156"/>
      <c r="Q907" s="155"/>
      <c r="R907" s="155"/>
      <c r="S907" s="35"/>
      <c r="T907" s="35"/>
      <c r="U907" s="30"/>
      <c r="V907" s="29"/>
      <c r="W907" s="1"/>
      <c r="X907" s="1"/>
      <c r="Y907" s="1"/>
    </row>
    <row r="908" spans="1:25">
      <c r="A908" s="61"/>
      <c r="B908" s="28"/>
      <c r="C908" s="29"/>
      <c r="D908" s="28"/>
      <c r="E908" s="27"/>
      <c r="F908" s="28"/>
      <c r="G908" s="29"/>
      <c r="H908" s="29"/>
      <c r="I908" s="35"/>
      <c r="J908" s="35"/>
      <c r="K908" s="35"/>
      <c r="L908" s="35"/>
      <c r="M908" s="30"/>
      <c r="N908" s="31"/>
      <c r="O908" s="121"/>
      <c r="P908" s="156"/>
      <c r="Q908" s="155"/>
      <c r="R908" s="155"/>
      <c r="S908" s="35"/>
      <c r="T908" s="35"/>
      <c r="U908" s="30"/>
      <c r="V908" s="29"/>
      <c r="W908" s="1"/>
      <c r="X908" s="1"/>
      <c r="Y908" s="1"/>
    </row>
    <row r="909" spans="1:25">
      <c r="A909" s="61"/>
      <c r="B909" s="28"/>
      <c r="C909" s="29"/>
      <c r="D909" s="28"/>
      <c r="E909" s="27"/>
      <c r="F909" s="28"/>
      <c r="G909" s="29"/>
      <c r="H909" s="29"/>
      <c r="I909" s="35"/>
      <c r="J909" s="35"/>
      <c r="K909" s="35"/>
      <c r="L909" s="35"/>
      <c r="M909" s="30"/>
      <c r="N909" s="31"/>
      <c r="O909" s="121"/>
      <c r="P909" s="156"/>
      <c r="Q909" s="155"/>
      <c r="R909" s="155"/>
      <c r="S909" s="35"/>
      <c r="T909" s="35"/>
      <c r="U909" s="30"/>
      <c r="V909" s="29"/>
      <c r="W909" s="1"/>
      <c r="X909" s="1"/>
      <c r="Y909" s="1"/>
    </row>
    <row r="910" spans="1:25">
      <c r="A910" s="61"/>
      <c r="B910" s="28"/>
      <c r="C910" s="29"/>
      <c r="D910" s="28"/>
      <c r="E910" s="27"/>
      <c r="F910" s="28"/>
      <c r="G910" s="29"/>
      <c r="H910" s="29"/>
      <c r="I910" s="35"/>
      <c r="J910" s="35"/>
      <c r="K910" s="35"/>
      <c r="L910" s="35"/>
      <c r="M910" s="30"/>
      <c r="N910" s="31"/>
      <c r="O910" s="121"/>
      <c r="P910" s="156"/>
      <c r="Q910" s="155"/>
      <c r="R910" s="155"/>
      <c r="S910" s="35"/>
      <c r="T910" s="35"/>
      <c r="U910" s="29"/>
      <c r="V910" s="29"/>
      <c r="W910" s="1"/>
      <c r="X910" s="1"/>
      <c r="Y910" s="1"/>
    </row>
    <row r="911" spans="1:25">
      <c r="A911" s="61"/>
      <c r="B911" s="28"/>
      <c r="C911" s="29"/>
      <c r="D911" s="28"/>
      <c r="E911" s="27"/>
      <c r="F911" s="28"/>
      <c r="G911" s="29"/>
      <c r="H911" s="29"/>
      <c r="I911" s="35"/>
      <c r="J911" s="35"/>
      <c r="K911" s="35"/>
      <c r="L911" s="35"/>
      <c r="M911" s="30"/>
      <c r="N911" s="31"/>
      <c r="O911" s="121"/>
      <c r="P911" s="156"/>
      <c r="Q911" s="155"/>
      <c r="R911" s="155"/>
      <c r="S911" s="35"/>
      <c r="T911" s="35"/>
      <c r="U911" s="29"/>
      <c r="V911" s="29"/>
      <c r="W911" s="1"/>
      <c r="X911" s="1"/>
      <c r="Y911" s="1"/>
    </row>
    <row r="912" spans="1:25">
      <c r="A912" s="61"/>
      <c r="B912" s="28"/>
      <c r="C912" s="29"/>
      <c r="D912" s="28"/>
      <c r="E912" s="27"/>
      <c r="F912" s="28"/>
      <c r="G912" s="29"/>
      <c r="H912" s="29"/>
      <c r="I912" s="35"/>
      <c r="J912" s="35"/>
      <c r="K912" s="35"/>
      <c r="L912" s="35"/>
      <c r="M912" s="30"/>
      <c r="N912" s="31"/>
      <c r="O912" s="121"/>
      <c r="P912" s="156"/>
      <c r="Q912" s="155"/>
      <c r="R912" s="155"/>
      <c r="S912" s="35"/>
      <c r="T912" s="35"/>
      <c r="U912" s="29"/>
      <c r="V912" s="29"/>
      <c r="W912" s="1"/>
      <c r="X912" s="1"/>
      <c r="Y912" s="1"/>
    </row>
    <row r="913" spans="1:25">
      <c r="A913" s="61"/>
      <c r="B913" s="28"/>
      <c r="C913" s="29"/>
      <c r="D913" s="28"/>
      <c r="E913" s="27"/>
      <c r="F913" s="28"/>
      <c r="G913" s="29"/>
      <c r="H913" s="29"/>
      <c r="I913" s="35"/>
      <c r="J913" s="35"/>
      <c r="K913" s="35"/>
      <c r="L913" s="35"/>
      <c r="M913" s="30"/>
      <c r="N913" s="31"/>
      <c r="O913" s="121"/>
      <c r="P913" s="156"/>
      <c r="Q913" s="155"/>
      <c r="R913" s="155"/>
      <c r="S913" s="35"/>
      <c r="T913" s="35"/>
      <c r="U913" s="29"/>
      <c r="V913" s="29"/>
      <c r="W913" s="1"/>
      <c r="X913" s="1"/>
      <c r="Y913" s="1"/>
    </row>
    <row r="914" spans="1:25">
      <c r="A914" s="61"/>
      <c r="B914" s="28"/>
      <c r="C914" s="29"/>
      <c r="D914" s="28"/>
      <c r="E914" s="27"/>
      <c r="F914" s="28"/>
      <c r="G914" s="29"/>
      <c r="H914" s="29"/>
      <c r="I914" s="35"/>
      <c r="J914" s="35"/>
      <c r="K914" s="35"/>
      <c r="L914" s="35"/>
      <c r="M914" s="30"/>
      <c r="N914" s="31"/>
      <c r="O914" s="121"/>
      <c r="P914" s="156"/>
      <c r="Q914" s="155"/>
      <c r="R914" s="155"/>
      <c r="S914" s="35"/>
      <c r="T914" s="35"/>
      <c r="U914" s="29"/>
      <c r="V914" s="29"/>
      <c r="W914" s="1"/>
      <c r="X914" s="1"/>
      <c r="Y914" s="1"/>
    </row>
    <row r="915" spans="1:25">
      <c r="A915" s="61"/>
      <c r="B915" s="28"/>
      <c r="C915" s="29"/>
      <c r="D915" s="28"/>
      <c r="E915" s="27"/>
      <c r="F915" s="28"/>
      <c r="G915" s="29"/>
      <c r="H915" s="29"/>
      <c r="I915" s="35"/>
      <c r="J915" s="35"/>
      <c r="K915" s="35"/>
      <c r="L915" s="35"/>
      <c r="M915" s="30"/>
      <c r="N915" s="31"/>
      <c r="O915" s="121"/>
      <c r="P915" s="156"/>
      <c r="Q915" s="155"/>
      <c r="R915" s="155"/>
      <c r="S915" s="35"/>
      <c r="T915" s="35"/>
      <c r="U915" s="29"/>
      <c r="V915" s="29"/>
      <c r="W915" s="1"/>
      <c r="X915" s="1"/>
      <c r="Y915" s="1"/>
    </row>
    <row r="916" spans="1:25">
      <c r="A916" s="61"/>
      <c r="B916" s="28"/>
      <c r="C916" s="29"/>
      <c r="D916" s="28"/>
      <c r="E916" s="27"/>
      <c r="F916" s="28"/>
      <c r="G916" s="29"/>
      <c r="H916" s="29"/>
      <c r="I916" s="35"/>
      <c r="J916" s="35"/>
      <c r="K916" s="35"/>
      <c r="L916" s="35"/>
      <c r="M916" s="30"/>
      <c r="N916" s="31"/>
      <c r="O916" s="121"/>
      <c r="P916" s="156"/>
      <c r="Q916" s="155"/>
      <c r="R916" s="155"/>
      <c r="S916" s="35"/>
      <c r="T916" s="35"/>
      <c r="U916" s="29"/>
      <c r="V916" s="29"/>
      <c r="W916" s="1"/>
      <c r="X916" s="1"/>
      <c r="Y916" s="1"/>
    </row>
    <row r="917" spans="1:25">
      <c r="A917" s="61"/>
      <c r="B917" s="28"/>
      <c r="C917" s="29"/>
      <c r="D917" s="28"/>
      <c r="E917" s="27"/>
      <c r="F917" s="28"/>
      <c r="G917" s="29"/>
      <c r="H917" s="29"/>
      <c r="I917" s="35"/>
      <c r="J917" s="35"/>
      <c r="K917" s="35"/>
      <c r="L917" s="35"/>
      <c r="M917" s="30"/>
      <c r="N917" s="31"/>
      <c r="O917" s="121"/>
      <c r="P917" s="156"/>
      <c r="Q917" s="155"/>
      <c r="R917" s="155"/>
      <c r="S917" s="35"/>
      <c r="T917" s="35"/>
      <c r="U917" s="29"/>
      <c r="V917" s="29"/>
      <c r="W917" s="1"/>
      <c r="X917" s="1"/>
      <c r="Y917" s="94"/>
    </row>
    <row r="918" spans="1:25">
      <c r="A918" s="61"/>
      <c r="B918" s="28"/>
      <c r="C918" s="29"/>
      <c r="D918" s="28"/>
      <c r="E918" s="27"/>
      <c r="F918" s="28"/>
      <c r="G918" s="29"/>
      <c r="H918" s="29"/>
      <c r="I918" s="35"/>
      <c r="J918" s="35"/>
      <c r="K918" s="35"/>
      <c r="L918" s="35"/>
      <c r="M918" s="30"/>
      <c r="N918" s="31"/>
      <c r="O918" s="121"/>
      <c r="P918" s="156"/>
      <c r="Q918" s="155"/>
      <c r="R918" s="155"/>
      <c r="S918" s="35"/>
      <c r="T918" s="35"/>
      <c r="U918" s="29"/>
      <c r="V918" s="29"/>
      <c r="W918" s="1"/>
      <c r="X918" s="1"/>
      <c r="Y918" s="1"/>
    </row>
    <row r="919" spans="1:25">
      <c r="A919" s="61"/>
      <c r="B919" s="28"/>
      <c r="C919" s="29"/>
      <c r="D919" s="28"/>
      <c r="E919" s="27"/>
      <c r="F919" s="28"/>
      <c r="G919" s="29"/>
      <c r="H919" s="29"/>
      <c r="I919" s="35"/>
      <c r="J919" s="35"/>
      <c r="K919" s="35"/>
      <c r="L919" s="35"/>
      <c r="M919" s="30"/>
      <c r="N919" s="31"/>
      <c r="O919" s="121"/>
      <c r="P919" s="155"/>
      <c r="Q919" s="155"/>
      <c r="R919" s="155"/>
      <c r="S919" s="35"/>
      <c r="T919" s="35"/>
      <c r="U919" s="29"/>
      <c r="V919" s="29"/>
      <c r="W919" s="1"/>
      <c r="X919" s="1"/>
      <c r="Y919" s="1"/>
    </row>
    <row r="920" spans="1:25">
      <c r="A920" s="61"/>
      <c r="B920" s="28"/>
      <c r="C920" s="29"/>
      <c r="D920" s="28"/>
      <c r="E920" s="27"/>
      <c r="F920" s="28"/>
      <c r="G920" s="29"/>
      <c r="H920" s="29"/>
      <c r="I920" s="35"/>
      <c r="J920" s="35"/>
      <c r="K920" s="35"/>
      <c r="L920" s="35"/>
      <c r="M920" s="30"/>
      <c r="N920" s="31"/>
      <c r="O920" s="121"/>
      <c r="P920" s="155"/>
      <c r="Q920" s="155"/>
      <c r="R920" s="155"/>
      <c r="S920" s="35"/>
      <c r="T920" s="35"/>
      <c r="U920" s="29"/>
      <c r="V920" s="29"/>
      <c r="W920" s="1"/>
      <c r="X920" s="1"/>
      <c r="Y920" s="1"/>
    </row>
    <row r="921" spans="1:25">
      <c r="A921" s="61"/>
      <c r="B921" s="28"/>
      <c r="C921" s="29"/>
      <c r="D921" s="28"/>
      <c r="E921" s="27"/>
      <c r="F921" s="28"/>
      <c r="G921" s="29"/>
      <c r="H921" s="29"/>
      <c r="I921" s="35"/>
      <c r="J921" s="35"/>
      <c r="K921" s="35"/>
      <c r="L921" s="35"/>
      <c r="M921" s="30"/>
      <c r="N921" s="31"/>
      <c r="O921" s="121"/>
      <c r="P921" s="155"/>
      <c r="Q921" s="155"/>
      <c r="R921" s="155"/>
      <c r="S921" s="35"/>
      <c r="T921" s="35"/>
      <c r="U921" s="29"/>
      <c r="V921" s="29"/>
      <c r="W921" s="1"/>
      <c r="X921" s="1"/>
      <c r="Y921" s="1"/>
    </row>
    <row r="922" spans="1:25">
      <c r="A922" s="61"/>
      <c r="B922" s="28"/>
      <c r="C922" s="29"/>
      <c r="D922" s="28"/>
      <c r="E922" s="27"/>
      <c r="F922" s="28"/>
      <c r="G922" s="29"/>
      <c r="H922" s="29"/>
      <c r="I922" s="35"/>
      <c r="J922" s="35"/>
      <c r="K922" s="35"/>
      <c r="L922" s="35"/>
      <c r="M922" s="30"/>
      <c r="N922" s="31"/>
      <c r="O922" s="121"/>
      <c r="P922" s="155"/>
      <c r="Q922" s="155"/>
      <c r="R922" s="155"/>
      <c r="S922" s="35"/>
      <c r="T922" s="35"/>
      <c r="U922" s="29"/>
      <c r="V922" s="29"/>
      <c r="W922" s="1"/>
      <c r="X922" s="1"/>
      <c r="Y922" s="1"/>
    </row>
    <row r="923" spans="1:25">
      <c r="A923" s="61"/>
      <c r="B923" s="28"/>
      <c r="C923" s="29"/>
      <c r="D923" s="28"/>
      <c r="E923" s="27"/>
      <c r="F923" s="28"/>
      <c r="G923" s="29"/>
      <c r="H923" s="29"/>
      <c r="I923" s="35"/>
      <c r="J923" s="35"/>
      <c r="K923" s="35"/>
      <c r="L923" s="35"/>
      <c r="M923" s="30"/>
      <c r="N923" s="31"/>
      <c r="O923" s="121"/>
      <c r="P923" s="155"/>
      <c r="Q923" s="155"/>
      <c r="R923" s="155"/>
      <c r="S923" s="35"/>
      <c r="T923" s="35"/>
      <c r="U923" s="29"/>
      <c r="V923" s="29"/>
      <c r="W923" s="1"/>
      <c r="X923" s="1"/>
      <c r="Y923" s="1"/>
    </row>
    <row r="924" spans="1:25">
      <c r="A924" s="61"/>
      <c r="B924" s="28"/>
      <c r="C924" s="29"/>
      <c r="D924" s="28"/>
      <c r="E924" s="27"/>
      <c r="F924" s="28"/>
      <c r="G924" s="29"/>
      <c r="H924" s="29"/>
      <c r="I924" s="35"/>
      <c r="J924" s="35"/>
      <c r="K924" s="35"/>
      <c r="L924" s="35"/>
      <c r="M924" s="30"/>
      <c r="N924" s="31"/>
      <c r="O924" s="121"/>
      <c r="P924" s="155"/>
      <c r="Q924" s="155"/>
      <c r="R924" s="155"/>
      <c r="S924" s="35"/>
      <c r="T924" s="35"/>
      <c r="U924" s="29"/>
      <c r="V924" s="29"/>
      <c r="W924" s="1"/>
      <c r="X924" s="1"/>
      <c r="Y924" s="1"/>
    </row>
    <row r="925" spans="1:25">
      <c r="A925" s="61"/>
      <c r="B925" s="28"/>
      <c r="C925" s="29"/>
      <c r="D925" s="28"/>
      <c r="E925" s="27"/>
      <c r="F925" s="28"/>
      <c r="G925" s="29"/>
      <c r="H925" s="29"/>
      <c r="I925" s="35"/>
      <c r="J925" s="35"/>
      <c r="K925" s="35"/>
      <c r="L925" s="35"/>
      <c r="M925" s="30"/>
      <c r="N925" s="31"/>
      <c r="O925" s="121"/>
      <c r="P925" s="155"/>
      <c r="Q925" s="155"/>
      <c r="R925" s="155"/>
      <c r="S925" s="35"/>
      <c r="T925" s="35"/>
      <c r="U925" s="29"/>
      <c r="V925" s="29"/>
      <c r="W925" s="1"/>
      <c r="X925" s="1"/>
      <c r="Y925" s="1"/>
    </row>
    <row r="926" spans="1:25">
      <c r="A926" s="61"/>
      <c r="B926" s="28"/>
      <c r="C926" s="29"/>
      <c r="D926" s="28"/>
      <c r="E926" s="27"/>
      <c r="F926" s="28"/>
      <c r="G926" s="29"/>
      <c r="H926" s="29"/>
      <c r="I926" s="35"/>
      <c r="J926" s="35"/>
      <c r="K926" s="35"/>
      <c r="L926" s="35"/>
      <c r="M926" s="30"/>
      <c r="N926" s="31"/>
      <c r="O926" s="121"/>
      <c r="P926" s="155"/>
      <c r="Q926" s="155"/>
      <c r="R926" s="155"/>
      <c r="S926" s="35"/>
      <c r="T926" s="35"/>
      <c r="U926" s="29"/>
      <c r="V926" s="29"/>
      <c r="W926" s="1"/>
      <c r="X926" s="1"/>
      <c r="Y926" s="1"/>
    </row>
    <row r="927" spans="1:25">
      <c r="A927" s="61"/>
      <c r="B927" s="28"/>
      <c r="C927" s="29"/>
      <c r="D927" s="28"/>
      <c r="E927" s="27"/>
      <c r="F927" s="28"/>
      <c r="G927" s="29"/>
      <c r="H927" s="29"/>
      <c r="I927" s="35"/>
      <c r="J927" s="35"/>
      <c r="K927" s="35"/>
      <c r="L927" s="35"/>
      <c r="M927" s="30"/>
      <c r="N927" s="31"/>
      <c r="O927" s="121"/>
      <c r="P927" s="155"/>
      <c r="Q927" s="155"/>
      <c r="R927" s="155"/>
      <c r="S927" s="35"/>
      <c r="T927" s="35"/>
      <c r="U927" s="29"/>
      <c r="V927" s="29"/>
      <c r="W927" s="1"/>
      <c r="X927" s="1"/>
      <c r="Y927" s="1"/>
    </row>
    <row r="928" spans="1:25">
      <c r="A928" s="61"/>
      <c r="B928" s="28"/>
      <c r="C928" s="29"/>
      <c r="D928" s="28"/>
      <c r="E928" s="27"/>
      <c r="F928" s="28"/>
      <c r="G928" s="29"/>
      <c r="H928" s="29"/>
      <c r="I928" s="35"/>
      <c r="J928" s="35"/>
      <c r="K928" s="35"/>
      <c r="L928" s="35"/>
      <c r="M928" s="30"/>
      <c r="N928" s="31"/>
      <c r="O928" s="121"/>
      <c r="P928" s="155"/>
      <c r="Q928" s="155"/>
      <c r="R928" s="155"/>
      <c r="S928" s="35"/>
      <c r="T928" s="35"/>
      <c r="U928" s="29"/>
      <c r="V928" s="29"/>
      <c r="W928" s="1"/>
      <c r="X928" s="1"/>
      <c r="Y928" s="1"/>
    </row>
    <row r="929" spans="1:25">
      <c r="A929" s="61"/>
      <c r="B929" s="28"/>
      <c r="C929" s="29"/>
      <c r="D929" s="28"/>
      <c r="E929" s="27"/>
      <c r="F929" s="28"/>
      <c r="G929" s="29"/>
      <c r="H929" s="29"/>
      <c r="I929" s="35"/>
      <c r="J929" s="35"/>
      <c r="K929" s="35"/>
      <c r="L929" s="35"/>
      <c r="M929" s="30"/>
      <c r="N929" s="31"/>
      <c r="O929" s="121"/>
      <c r="P929" s="155"/>
      <c r="Q929" s="155"/>
      <c r="R929" s="155"/>
      <c r="S929" s="35"/>
      <c r="T929" s="35"/>
      <c r="U929" s="29"/>
      <c r="V929" s="29"/>
      <c r="W929" s="1"/>
      <c r="X929" s="1"/>
      <c r="Y929" s="1"/>
    </row>
    <row r="930" spans="1:25">
      <c r="A930" s="61"/>
      <c r="B930" s="28"/>
      <c r="C930" s="29"/>
      <c r="D930" s="28"/>
      <c r="E930" s="27"/>
      <c r="F930" s="28"/>
      <c r="G930" s="29"/>
      <c r="H930" s="29"/>
      <c r="I930" s="35"/>
      <c r="J930" s="35"/>
      <c r="K930" s="35"/>
      <c r="L930" s="35"/>
      <c r="M930" s="30"/>
      <c r="N930" s="31"/>
      <c r="O930" s="121"/>
      <c r="P930" s="155"/>
      <c r="Q930" s="155"/>
      <c r="R930" s="155"/>
      <c r="S930" s="35"/>
      <c r="T930" s="35"/>
      <c r="U930" s="29"/>
      <c r="V930" s="29"/>
      <c r="W930" s="1"/>
      <c r="X930" s="1"/>
      <c r="Y930" s="1"/>
    </row>
    <row r="931" spans="1:25">
      <c r="A931" s="61"/>
      <c r="B931" s="28"/>
      <c r="C931" s="29"/>
      <c r="D931" s="28"/>
      <c r="E931" s="27"/>
      <c r="F931" s="28"/>
      <c r="G931" s="29"/>
      <c r="H931" s="29"/>
      <c r="I931" s="35"/>
      <c r="J931" s="35"/>
      <c r="K931" s="35"/>
      <c r="L931" s="35"/>
      <c r="M931" s="30"/>
      <c r="N931" s="31"/>
      <c r="O931" s="121"/>
      <c r="P931" s="155"/>
      <c r="Q931" s="155"/>
      <c r="R931" s="155"/>
      <c r="S931" s="35"/>
      <c r="T931" s="35"/>
      <c r="U931" s="29"/>
      <c r="V931" s="29"/>
      <c r="W931" s="1"/>
      <c r="X931" s="1"/>
      <c r="Y931" s="1"/>
    </row>
    <row r="932" spans="1:25">
      <c r="A932" s="61"/>
      <c r="B932" s="28"/>
      <c r="C932" s="29"/>
      <c r="D932" s="28"/>
      <c r="E932" s="27"/>
      <c r="F932" s="28"/>
      <c r="G932" s="29"/>
      <c r="H932" s="29"/>
      <c r="I932" s="35"/>
      <c r="J932" s="35"/>
      <c r="K932" s="35"/>
      <c r="L932" s="35"/>
      <c r="M932" s="30"/>
      <c r="N932" s="31"/>
      <c r="O932" s="121"/>
      <c r="P932" s="155"/>
      <c r="Q932" s="155"/>
      <c r="R932" s="155"/>
      <c r="S932" s="35"/>
      <c r="T932" s="35"/>
      <c r="U932" s="29"/>
      <c r="V932" s="29"/>
      <c r="W932" s="1"/>
      <c r="X932" s="1"/>
      <c r="Y932" s="1"/>
    </row>
    <row r="933" spans="1:25">
      <c r="A933" s="61"/>
      <c r="B933" s="28"/>
      <c r="C933" s="29"/>
      <c r="D933" s="28"/>
      <c r="E933" s="27"/>
      <c r="F933" s="28"/>
      <c r="G933" s="29"/>
      <c r="H933" s="29"/>
      <c r="I933" s="35"/>
      <c r="J933" s="35"/>
      <c r="K933" s="35"/>
      <c r="L933" s="35"/>
      <c r="M933" s="30"/>
      <c r="N933" s="31"/>
      <c r="O933" s="121"/>
      <c r="P933" s="155"/>
      <c r="Q933" s="155"/>
      <c r="R933" s="155"/>
      <c r="S933" s="35"/>
      <c r="T933" s="35"/>
      <c r="U933" s="29"/>
      <c r="V933" s="29"/>
      <c r="W933" s="1"/>
      <c r="X933" s="1"/>
      <c r="Y933" s="1"/>
    </row>
    <row r="934" spans="1:25">
      <c r="A934" s="61"/>
      <c r="B934" s="28"/>
      <c r="C934" s="29"/>
      <c r="D934" s="28"/>
      <c r="E934" s="27"/>
      <c r="F934" s="28"/>
      <c r="G934" s="29"/>
      <c r="H934" s="29"/>
      <c r="I934" s="35"/>
      <c r="J934" s="35"/>
      <c r="K934" s="35"/>
      <c r="L934" s="35"/>
      <c r="M934" s="30"/>
      <c r="N934" s="31"/>
      <c r="O934" s="121"/>
      <c r="P934" s="155"/>
      <c r="Q934" s="155"/>
      <c r="R934" s="155"/>
      <c r="S934" s="35"/>
      <c r="T934" s="35"/>
      <c r="U934" s="29"/>
      <c r="V934" s="29"/>
      <c r="W934" s="1"/>
      <c r="X934" s="1"/>
      <c r="Y934" s="1"/>
    </row>
    <row r="935" spans="1:25">
      <c r="A935" s="61"/>
      <c r="B935" s="28"/>
      <c r="C935" s="29"/>
      <c r="D935" s="28"/>
      <c r="E935" s="27"/>
      <c r="F935" s="28"/>
      <c r="G935" s="29"/>
      <c r="H935" s="29"/>
      <c r="I935" s="35"/>
      <c r="J935" s="35"/>
      <c r="K935" s="35"/>
      <c r="L935" s="35"/>
      <c r="M935" s="30"/>
      <c r="N935" s="31"/>
      <c r="O935" s="121"/>
      <c r="P935" s="155"/>
      <c r="Q935" s="155"/>
      <c r="R935" s="155"/>
      <c r="S935" s="35"/>
      <c r="T935" s="35"/>
      <c r="U935" s="29"/>
      <c r="V935" s="29"/>
      <c r="W935" s="1"/>
      <c r="X935" s="1"/>
      <c r="Y935" s="1"/>
    </row>
    <row r="936" spans="1:25">
      <c r="A936" s="61"/>
      <c r="B936" s="28"/>
      <c r="C936" s="29"/>
      <c r="D936" s="28"/>
      <c r="E936" s="27"/>
      <c r="F936" s="28"/>
      <c r="G936" s="29"/>
      <c r="H936" s="29"/>
      <c r="I936" s="35"/>
      <c r="J936" s="35"/>
      <c r="K936" s="35"/>
      <c r="L936" s="35"/>
      <c r="M936" s="30"/>
      <c r="N936" s="31"/>
      <c r="O936" s="31"/>
      <c r="P936" s="155"/>
      <c r="Q936" s="155"/>
      <c r="R936" s="155"/>
      <c r="S936" s="35"/>
      <c r="T936" s="35"/>
      <c r="U936" s="29"/>
      <c r="V936" s="29"/>
      <c r="W936" s="1"/>
      <c r="X936" s="1"/>
      <c r="Y936" s="1"/>
    </row>
    <row r="937" spans="1:25">
      <c r="A937" s="61"/>
      <c r="B937" s="28"/>
      <c r="C937" s="29"/>
      <c r="D937" s="28"/>
      <c r="E937" s="27"/>
      <c r="F937" s="28"/>
      <c r="G937" s="29"/>
      <c r="H937" s="29"/>
      <c r="I937" s="35"/>
      <c r="J937" s="35"/>
      <c r="K937" s="35"/>
      <c r="L937" s="35"/>
      <c r="M937" s="30"/>
      <c r="N937" s="31"/>
      <c r="O937" s="121"/>
      <c r="P937" s="155"/>
      <c r="Q937" s="155"/>
      <c r="R937" s="155"/>
      <c r="S937" s="35"/>
      <c r="T937" s="35"/>
      <c r="U937" s="29"/>
      <c r="V937" s="29"/>
      <c r="W937" s="1"/>
      <c r="X937" s="1"/>
      <c r="Y937" s="1"/>
    </row>
    <row r="938" spans="1:25">
      <c r="A938" s="61"/>
      <c r="B938" s="28"/>
      <c r="C938" s="29"/>
      <c r="D938" s="28"/>
      <c r="E938" s="27"/>
      <c r="F938" s="28"/>
      <c r="G938" s="29"/>
      <c r="H938" s="29"/>
      <c r="I938" s="35"/>
      <c r="J938" s="35"/>
      <c r="K938" s="35"/>
      <c r="L938" s="35"/>
      <c r="M938" s="30"/>
      <c r="N938" s="31"/>
      <c r="O938" s="121"/>
      <c r="P938" s="155"/>
      <c r="Q938" s="155"/>
      <c r="R938" s="155"/>
      <c r="S938" s="35"/>
      <c r="T938" s="35"/>
      <c r="U938" s="29"/>
      <c r="V938" s="29"/>
      <c r="W938" s="1"/>
      <c r="X938" s="1"/>
      <c r="Y938" s="1"/>
    </row>
    <row r="939" spans="1:25">
      <c r="A939" s="61"/>
      <c r="B939" s="28"/>
      <c r="C939" s="29"/>
      <c r="D939" s="28"/>
      <c r="E939" s="27"/>
      <c r="F939" s="28"/>
      <c r="G939" s="29"/>
      <c r="H939" s="29"/>
      <c r="I939" s="35"/>
      <c r="J939" s="35"/>
      <c r="K939" s="35"/>
      <c r="L939" s="35"/>
      <c r="M939" s="30"/>
      <c r="N939" s="31"/>
      <c r="O939" s="121"/>
      <c r="P939" s="155"/>
      <c r="Q939" s="155"/>
      <c r="R939" s="155"/>
      <c r="S939" s="35"/>
      <c r="T939" s="35"/>
      <c r="U939" s="29"/>
      <c r="V939" s="29"/>
      <c r="W939" s="1"/>
      <c r="X939" s="1"/>
      <c r="Y939" s="1"/>
    </row>
    <row r="940" spans="1:25">
      <c r="A940" s="61"/>
      <c r="B940" s="28"/>
      <c r="C940" s="29"/>
      <c r="D940" s="28"/>
      <c r="E940" s="27"/>
      <c r="F940" s="28"/>
      <c r="G940" s="29"/>
      <c r="H940" s="29"/>
      <c r="I940" s="35"/>
      <c r="J940" s="35"/>
      <c r="K940" s="35"/>
      <c r="L940" s="35"/>
      <c r="M940" s="30"/>
      <c r="N940" s="31"/>
      <c r="O940" s="121"/>
      <c r="P940" s="155"/>
      <c r="Q940" s="155"/>
      <c r="R940" s="155"/>
      <c r="S940" s="35"/>
      <c r="T940" s="35"/>
      <c r="U940" s="29"/>
      <c r="V940" s="29"/>
      <c r="W940" s="1"/>
      <c r="X940" s="1"/>
      <c r="Y940" s="1"/>
    </row>
    <row r="941" spans="1:25">
      <c r="A941" s="61"/>
      <c r="B941" s="28"/>
      <c r="C941" s="29"/>
      <c r="D941" s="28"/>
      <c r="E941" s="27"/>
      <c r="F941" s="28"/>
      <c r="G941" s="29"/>
      <c r="H941" s="29"/>
      <c r="I941" s="35"/>
      <c r="J941" s="35"/>
      <c r="K941" s="35"/>
      <c r="L941" s="35"/>
      <c r="M941" s="30"/>
      <c r="N941" s="31"/>
      <c r="O941" s="121"/>
      <c r="P941" s="155"/>
      <c r="Q941" s="155"/>
      <c r="R941" s="155"/>
      <c r="S941" s="35"/>
      <c r="T941" s="35"/>
      <c r="U941" s="29"/>
      <c r="V941" s="29"/>
      <c r="W941" s="1"/>
      <c r="X941" s="1"/>
      <c r="Y941" s="1"/>
    </row>
    <row r="942" spans="1:25">
      <c r="A942" s="61"/>
      <c r="B942" s="28"/>
      <c r="C942" s="29"/>
      <c r="D942" s="28"/>
      <c r="E942" s="27"/>
      <c r="F942" s="28"/>
      <c r="G942" s="29"/>
      <c r="H942" s="29"/>
      <c r="I942" s="35"/>
      <c r="J942" s="35"/>
      <c r="K942" s="35"/>
      <c r="L942" s="35"/>
      <c r="M942" s="30"/>
      <c r="N942" s="31"/>
      <c r="O942" s="121"/>
      <c r="P942" s="155"/>
      <c r="Q942" s="155"/>
      <c r="R942" s="155"/>
      <c r="S942" s="35"/>
      <c r="T942" s="35"/>
      <c r="U942" s="29"/>
      <c r="V942" s="29"/>
      <c r="W942" s="1"/>
      <c r="X942" s="1"/>
      <c r="Y942" s="1"/>
    </row>
    <row r="943" spans="1:25">
      <c r="A943" s="61"/>
      <c r="B943" s="28"/>
      <c r="C943" s="29"/>
      <c r="D943" s="28"/>
      <c r="E943" s="27"/>
      <c r="F943" s="28"/>
      <c r="G943" s="29"/>
      <c r="H943" s="29"/>
      <c r="I943" s="35"/>
      <c r="J943" s="35"/>
      <c r="K943" s="35"/>
      <c r="L943" s="35"/>
      <c r="M943" s="30"/>
      <c r="N943" s="31"/>
      <c r="O943" s="121"/>
      <c r="P943" s="155"/>
      <c r="Q943" s="155"/>
      <c r="R943" s="155"/>
      <c r="S943" s="35"/>
      <c r="T943" s="35"/>
      <c r="U943" s="29"/>
      <c r="V943" s="29"/>
      <c r="W943" s="1"/>
      <c r="X943" s="1"/>
      <c r="Y943" s="1"/>
    </row>
    <row r="944" spans="1:25">
      <c r="A944" s="61"/>
      <c r="B944" s="28"/>
      <c r="C944" s="29"/>
      <c r="D944" s="28"/>
      <c r="E944" s="27"/>
      <c r="F944" s="28"/>
      <c r="G944" s="29"/>
      <c r="H944" s="29"/>
      <c r="I944" s="35"/>
      <c r="J944" s="35"/>
      <c r="K944" s="35"/>
      <c r="L944" s="35"/>
      <c r="M944" s="30"/>
      <c r="N944" s="31"/>
      <c r="O944" s="121"/>
      <c r="P944" s="155"/>
      <c r="Q944" s="155"/>
      <c r="R944" s="155"/>
      <c r="S944" s="35"/>
      <c r="T944" s="35"/>
      <c r="U944" s="29"/>
      <c r="V944" s="29"/>
      <c r="W944" s="1"/>
      <c r="X944" s="1"/>
      <c r="Y944" s="1"/>
    </row>
    <row r="945" spans="1:25">
      <c r="A945" s="61"/>
      <c r="B945" s="28"/>
      <c r="C945" s="29"/>
      <c r="D945" s="28"/>
      <c r="E945" s="27"/>
      <c r="F945" s="28"/>
      <c r="G945" s="29"/>
      <c r="H945" s="29"/>
      <c r="I945" s="35"/>
      <c r="J945" s="35"/>
      <c r="K945" s="35"/>
      <c r="L945" s="35"/>
      <c r="M945" s="30"/>
      <c r="N945" s="31"/>
      <c r="O945" s="121"/>
      <c r="P945" s="155"/>
      <c r="Q945" s="155"/>
      <c r="R945" s="155"/>
      <c r="S945" s="35"/>
      <c r="T945" s="35"/>
      <c r="U945" s="29"/>
      <c r="V945" s="29"/>
      <c r="W945" s="1"/>
      <c r="X945" s="1"/>
      <c r="Y945" s="1"/>
    </row>
    <row r="946" spans="1:25">
      <c r="A946" s="61"/>
      <c r="B946" s="28"/>
      <c r="C946" s="29"/>
      <c r="D946" s="28"/>
      <c r="E946" s="27"/>
      <c r="F946" s="28"/>
      <c r="G946" s="29"/>
      <c r="H946" s="29"/>
      <c r="I946" s="35"/>
      <c r="J946" s="35"/>
      <c r="K946" s="35"/>
      <c r="L946" s="35"/>
      <c r="M946" s="30"/>
      <c r="N946" s="31"/>
      <c r="O946" s="121"/>
      <c r="P946" s="155"/>
      <c r="Q946" s="155"/>
      <c r="R946" s="155"/>
      <c r="S946" s="35"/>
      <c r="T946" s="35"/>
      <c r="U946" s="29"/>
      <c r="V946" s="29"/>
      <c r="W946" s="1"/>
      <c r="X946" s="1"/>
      <c r="Y946" s="1"/>
    </row>
    <row r="947" spans="1:25">
      <c r="A947" s="61"/>
      <c r="B947" s="28"/>
      <c r="C947" s="29"/>
      <c r="D947" s="28"/>
      <c r="E947" s="27"/>
      <c r="F947" s="28"/>
      <c r="G947" s="29"/>
      <c r="H947" s="29"/>
      <c r="I947" s="35"/>
      <c r="J947" s="35"/>
      <c r="K947" s="35"/>
      <c r="L947" s="35"/>
      <c r="M947" s="30"/>
      <c r="N947" s="31"/>
      <c r="O947" s="121"/>
      <c r="P947" s="155"/>
      <c r="Q947" s="155"/>
      <c r="R947" s="155"/>
      <c r="S947" s="35"/>
      <c r="T947" s="35"/>
      <c r="U947" s="29"/>
      <c r="V947" s="29"/>
      <c r="W947" s="1"/>
      <c r="X947" s="1"/>
      <c r="Y947" s="1"/>
    </row>
    <row r="948" spans="1:25">
      <c r="A948" s="61"/>
      <c r="B948" s="28"/>
      <c r="C948" s="29"/>
      <c r="D948" s="28"/>
      <c r="E948" s="27"/>
      <c r="F948" s="28"/>
      <c r="G948" s="29"/>
      <c r="H948" s="29"/>
      <c r="I948" s="35"/>
      <c r="J948" s="35"/>
      <c r="K948" s="35"/>
      <c r="L948" s="35"/>
      <c r="M948" s="30"/>
      <c r="N948" s="31"/>
      <c r="O948" s="121"/>
      <c r="P948" s="155"/>
      <c r="Q948" s="155"/>
      <c r="R948" s="155"/>
      <c r="S948" s="35"/>
      <c r="T948" s="35"/>
      <c r="U948" s="29"/>
      <c r="V948" s="29"/>
      <c r="W948" s="1"/>
      <c r="X948" s="1"/>
      <c r="Y948" s="1"/>
    </row>
    <row r="949" spans="1:25">
      <c r="A949" s="61"/>
      <c r="B949" s="28"/>
      <c r="C949" s="29"/>
      <c r="D949" s="28"/>
      <c r="E949" s="27"/>
      <c r="F949" s="28"/>
      <c r="G949" s="29"/>
      <c r="H949" s="29"/>
      <c r="I949" s="35"/>
      <c r="J949" s="35"/>
      <c r="K949" s="35"/>
      <c r="L949" s="35"/>
      <c r="M949" s="30"/>
      <c r="N949" s="31"/>
      <c r="O949" s="121"/>
      <c r="P949" s="155"/>
      <c r="Q949" s="155"/>
      <c r="R949" s="155"/>
      <c r="S949" s="35"/>
      <c r="T949" s="35"/>
      <c r="U949" s="29"/>
      <c r="V949" s="29"/>
      <c r="W949" s="1"/>
      <c r="X949" s="1"/>
      <c r="Y949" s="1"/>
    </row>
    <row r="950" spans="1:25">
      <c r="A950" s="61"/>
      <c r="B950" s="28"/>
      <c r="C950" s="29"/>
      <c r="D950" s="28"/>
      <c r="E950" s="27"/>
      <c r="F950" s="28"/>
      <c r="G950" s="29"/>
      <c r="H950" s="29"/>
      <c r="I950" s="35"/>
      <c r="J950" s="35"/>
      <c r="K950" s="35"/>
      <c r="L950" s="35"/>
      <c r="M950" s="30"/>
      <c r="N950" s="31"/>
      <c r="O950" s="121"/>
      <c r="P950" s="155"/>
      <c r="Q950" s="155"/>
      <c r="R950" s="155"/>
      <c r="S950" s="35"/>
      <c r="T950" s="35"/>
      <c r="U950" s="29"/>
      <c r="V950" s="29"/>
      <c r="W950" s="1"/>
      <c r="X950" s="1"/>
      <c r="Y950" s="1"/>
    </row>
    <row r="951" spans="1:25">
      <c r="A951" s="61"/>
      <c r="B951" s="28"/>
      <c r="C951" s="29"/>
      <c r="D951" s="28"/>
      <c r="E951" s="27"/>
      <c r="F951" s="28"/>
      <c r="G951" s="29"/>
      <c r="H951" s="29"/>
      <c r="I951" s="35"/>
      <c r="J951" s="35"/>
      <c r="K951" s="35"/>
      <c r="L951" s="35"/>
      <c r="M951" s="30"/>
      <c r="N951" s="31"/>
      <c r="O951" s="121"/>
      <c r="P951" s="155"/>
      <c r="Q951" s="155"/>
      <c r="R951" s="155"/>
      <c r="S951" s="35"/>
      <c r="T951" s="35"/>
      <c r="U951" s="29"/>
      <c r="V951" s="29"/>
      <c r="W951" s="1"/>
      <c r="X951" s="1"/>
      <c r="Y951" s="1"/>
    </row>
    <row r="952" spans="1:25">
      <c r="A952" s="61"/>
      <c r="B952" s="28"/>
      <c r="C952" s="29"/>
      <c r="D952" s="28"/>
      <c r="E952" s="27"/>
      <c r="F952" s="28"/>
      <c r="G952" s="29"/>
      <c r="H952" s="29"/>
      <c r="I952" s="35"/>
      <c r="J952" s="35"/>
      <c r="K952" s="35"/>
      <c r="L952" s="35"/>
      <c r="M952" s="30"/>
      <c r="N952" s="31"/>
      <c r="O952" s="121"/>
      <c r="P952" s="155"/>
      <c r="Q952" s="155"/>
      <c r="R952" s="155"/>
      <c r="S952" s="35"/>
      <c r="T952" s="35"/>
      <c r="U952" s="30"/>
      <c r="V952" s="29"/>
      <c r="W952" s="1"/>
      <c r="X952" s="1"/>
      <c r="Y952" s="1"/>
    </row>
    <row r="953" spans="1:25">
      <c r="A953" s="61"/>
      <c r="B953" s="28"/>
      <c r="C953" s="29"/>
      <c r="D953" s="28"/>
      <c r="E953" s="27"/>
      <c r="F953" s="28"/>
      <c r="G953" s="29"/>
      <c r="H953" s="29"/>
      <c r="I953" s="35"/>
      <c r="J953" s="35"/>
      <c r="K953" s="35"/>
      <c r="L953" s="35"/>
      <c r="M953" s="30"/>
      <c r="N953" s="31"/>
      <c r="O953" s="121"/>
      <c r="P953" s="155"/>
      <c r="Q953" s="155"/>
      <c r="R953" s="155"/>
      <c r="S953" s="35"/>
      <c r="T953" s="35"/>
      <c r="U953" s="30"/>
      <c r="V953" s="29"/>
      <c r="W953" s="1"/>
      <c r="X953" s="1"/>
      <c r="Y953" s="1"/>
    </row>
    <row r="954" spans="1:25">
      <c r="A954" s="61"/>
      <c r="B954" s="28"/>
      <c r="C954" s="29"/>
      <c r="D954" s="28"/>
      <c r="E954" s="27"/>
      <c r="F954" s="28"/>
      <c r="G954" s="29"/>
      <c r="H954" s="29"/>
      <c r="I954" s="35"/>
      <c r="J954" s="35"/>
      <c r="K954" s="35"/>
      <c r="L954" s="35"/>
      <c r="M954" s="30"/>
      <c r="N954" s="31"/>
      <c r="O954" s="121"/>
      <c r="P954" s="155"/>
      <c r="Q954" s="155"/>
      <c r="R954" s="155"/>
      <c r="S954" s="35"/>
      <c r="T954" s="35"/>
      <c r="U954" s="29"/>
      <c r="V954" s="29"/>
      <c r="W954" s="1"/>
      <c r="X954" s="1"/>
      <c r="Y954" s="1"/>
    </row>
    <row r="955" spans="1:25">
      <c r="A955" s="61"/>
      <c r="B955" s="28"/>
      <c r="C955" s="29"/>
      <c r="D955" s="122"/>
      <c r="E955" s="27"/>
      <c r="F955" s="28"/>
      <c r="G955" s="29"/>
      <c r="H955" s="29"/>
      <c r="I955" s="35"/>
      <c r="J955" s="35"/>
      <c r="K955" s="35"/>
      <c r="L955" s="35"/>
      <c r="M955" s="30"/>
      <c r="N955" s="31"/>
      <c r="O955" s="121"/>
      <c r="P955" s="155"/>
      <c r="Q955" s="155"/>
      <c r="R955" s="155"/>
      <c r="S955" s="35"/>
      <c r="T955" s="35"/>
      <c r="U955" s="29"/>
      <c r="V955" s="29"/>
      <c r="W955" s="1"/>
      <c r="X955" s="1"/>
      <c r="Y955" s="1"/>
    </row>
    <row r="956" spans="1:25">
      <c r="A956" s="61"/>
      <c r="B956" s="28"/>
      <c r="C956" s="29"/>
      <c r="D956" s="122"/>
      <c r="E956" s="27"/>
      <c r="F956" s="28"/>
      <c r="G956" s="29"/>
      <c r="H956" s="29"/>
      <c r="I956" s="35"/>
      <c r="J956" s="35"/>
      <c r="K956" s="35"/>
      <c r="L956" s="35"/>
      <c r="M956" s="30"/>
      <c r="N956" s="31"/>
      <c r="O956" s="121"/>
      <c r="P956" s="155"/>
      <c r="Q956" s="155"/>
      <c r="R956" s="155"/>
      <c r="S956" s="35"/>
      <c r="T956" s="35"/>
      <c r="U956" s="29"/>
      <c r="V956" s="29"/>
      <c r="W956" s="1"/>
      <c r="X956" s="1"/>
      <c r="Y956" s="1"/>
    </row>
    <row r="957" spans="1:25">
      <c r="A957" s="61"/>
      <c r="B957" s="28"/>
      <c r="C957" s="29"/>
      <c r="D957" s="122"/>
      <c r="E957" s="27"/>
      <c r="F957" s="28"/>
      <c r="G957" s="29"/>
      <c r="H957" s="29"/>
      <c r="I957" s="35"/>
      <c r="J957" s="35"/>
      <c r="K957" s="35"/>
      <c r="L957" s="35"/>
      <c r="M957" s="30"/>
      <c r="N957" s="31"/>
      <c r="O957" s="121"/>
      <c r="P957" s="155"/>
      <c r="Q957" s="155"/>
      <c r="R957" s="155"/>
      <c r="S957" s="35"/>
      <c r="T957" s="35"/>
      <c r="U957" s="29"/>
      <c r="V957" s="29"/>
      <c r="W957" s="1"/>
      <c r="X957" s="1"/>
      <c r="Y957" s="1"/>
    </row>
    <row r="958" spans="1:25">
      <c r="A958" s="61"/>
      <c r="B958" s="28"/>
      <c r="C958" s="29"/>
      <c r="D958" s="122"/>
      <c r="E958" s="27"/>
      <c r="F958" s="28"/>
      <c r="G958" s="29"/>
      <c r="H958" s="29"/>
      <c r="I958" s="35"/>
      <c r="J958" s="35"/>
      <c r="K958" s="35"/>
      <c r="L958" s="35"/>
      <c r="M958" s="30"/>
      <c r="N958" s="31"/>
      <c r="O958" s="121"/>
      <c r="P958" s="155"/>
      <c r="Q958" s="155"/>
      <c r="R958" s="155"/>
      <c r="S958" s="35"/>
      <c r="T958" s="35"/>
      <c r="U958" s="29"/>
      <c r="V958" s="29"/>
      <c r="W958" s="1"/>
      <c r="X958" s="1"/>
      <c r="Y958" s="1"/>
    </row>
    <row r="959" spans="1:25">
      <c r="A959" s="61"/>
      <c r="B959" s="28"/>
      <c r="C959" s="29"/>
      <c r="D959" s="122"/>
      <c r="E959" s="27"/>
      <c r="F959" s="28"/>
      <c r="G959" s="29"/>
      <c r="H959" s="29"/>
      <c r="I959" s="35"/>
      <c r="J959" s="35"/>
      <c r="K959" s="35"/>
      <c r="L959" s="35"/>
      <c r="M959" s="30"/>
      <c r="N959" s="31"/>
      <c r="O959" s="121"/>
      <c r="P959" s="155"/>
      <c r="Q959" s="155"/>
      <c r="R959" s="155"/>
      <c r="S959" s="35"/>
      <c r="T959" s="35"/>
      <c r="U959" s="29"/>
      <c r="V959" s="29"/>
      <c r="W959" s="1"/>
      <c r="X959" s="1"/>
      <c r="Y959" s="1"/>
    </row>
    <row r="960" spans="1:25">
      <c r="A960" s="61"/>
      <c r="B960" s="28"/>
      <c r="C960" s="29"/>
      <c r="D960" s="122"/>
      <c r="E960" s="27"/>
      <c r="F960" s="28"/>
      <c r="G960" s="29"/>
      <c r="H960" s="29"/>
      <c r="I960" s="35"/>
      <c r="J960" s="35"/>
      <c r="K960" s="35"/>
      <c r="L960" s="35"/>
      <c r="M960" s="30"/>
      <c r="N960" s="31"/>
      <c r="O960" s="121"/>
      <c r="P960" s="155"/>
      <c r="Q960" s="155"/>
      <c r="R960" s="155"/>
      <c r="S960" s="35"/>
      <c r="T960" s="35"/>
      <c r="U960" s="29"/>
      <c r="V960" s="29"/>
      <c r="W960" s="1"/>
      <c r="X960" s="1"/>
      <c r="Y960" s="1"/>
    </row>
    <row r="961" spans="1:25">
      <c r="A961" s="61"/>
      <c r="B961" s="28"/>
      <c r="C961" s="29"/>
      <c r="D961" s="122"/>
      <c r="E961" s="27"/>
      <c r="F961" s="28"/>
      <c r="G961" s="29"/>
      <c r="H961" s="29"/>
      <c r="I961" s="35"/>
      <c r="J961" s="35"/>
      <c r="K961" s="35"/>
      <c r="L961" s="35"/>
      <c r="M961" s="30"/>
      <c r="N961" s="31"/>
      <c r="O961" s="121"/>
      <c r="P961" s="155"/>
      <c r="Q961" s="155"/>
      <c r="R961" s="155"/>
      <c r="S961" s="35"/>
      <c r="T961" s="35"/>
      <c r="U961" s="29"/>
      <c r="V961" s="29"/>
      <c r="W961" s="1"/>
      <c r="X961" s="1"/>
      <c r="Y961" s="1"/>
    </row>
    <row r="962" spans="1:25">
      <c r="A962" s="61"/>
      <c r="B962" s="28"/>
      <c r="C962" s="29"/>
      <c r="D962" s="122"/>
      <c r="E962" s="27"/>
      <c r="F962" s="28"/>
      <c r="G962" s="29"/>
      <c r="H962" s="29"/>
      <c r="I962" s="35"/>
      <c r="J962" s="35"/>
      <c r="K962" s="35"/>
      <c r="L962" s="35"/>
      <c r="M962" s="30"/>
      <c r="N962" s="31"/>
      <c r="O962" s="121"/>
      <c r="P962" s="155"/>
      <c r="Q962" s="155"/>
      <c r="R962" s="155"/>
      <c r="S962" s="35"/>
      <c r="T962" s="35"/>
      <c r="U962" s="29"/>
      <c r="V962" s="29"/>
      <c r="W962" s="1"/>
      <c r="X962" s="1"/>
      <c r="Y962" s="1"/>
    </row>
    <row r="963" spans="1:25">
      <c r="A963" s="61"/>
      <c r="B963" s="28"/>
      <c r="C963" s="29"/>
      <c r="D963" s="122"/>
      <c r="E963" s="27"/>
      <c r="F963" s="28"/>
      <c r="G963" s="29"/>
      <c r="H963" s="29"/>
      <c r="I963" s="35"/>
      <c r="J963" s="35"/>
      <c r="K963" s="35"/>
      <c r="L963" s="35"/>
      <c r="M963" s="30"/>
      <c r="N963" s="31"/>
      <c r="O963" s="121"/>
      <c r="P963" s="155"/>
      <c r="Q963" s="155"/>
      <c r="R963" s="155"/>
      <c r="S963" s="35"/>
      <c r="T963" s="35"/>
      <c r="U963" s="29"/>
      <c r="V963" s="29"/>
      <c r="W963" s="1"/>
      <c r="X963" s="1"/>
      <c r="Y963" s="1"/>
    </row>
    <row r="964" spans="1:25">
      <c r="A964" s="61"/>
      <c r="B964" s="28"/>
      <c r="C964" s="29"/>
      <c r="D964" s="122"/>
      <c r="E964" s="27"/>
      <c r="F964" s="28"/>
      <c r="G964" s="29"/>
      <c r="H964" s="29"/>
      <c r="I964" s="35"/>
      <c r="J964" s="35"/>
      <c r="K964" s="35"/>
      <c r="L964" s="35"/>
      <c r="M964" s="30"/>
      <c r="N964" s="31"/>
      <c r="O964" s="121"/>
      <c r="P964" s="155"/>
      <c r="Q964" s="155"/>
      <c r="R964" s="155"/>
      <c r="S964" s="35"/>
      <c r="T964" s="35"/>
      <c r="U964" s="29"/>
      <c r="V964" s="29"/>
      <c r="W964" s="1"/>
      <c r="X964" s="1"/>
      <c r="Y964" s="1"/>
    </row>
    <row r="965" spans="1:25">
      <c r="A965" s="61"/>
      <c r="B965" s="28"/>
      <c r="C965" s="29"/>
      <c r="D965" s="122"/>
      <c r="E965" s="27"/>
      <c r="F965" s="28"/>
      <c r="G965" s="29"/>
      <c r="H965" s="29"/>
      <c r="I965" s="35"/>
      <c r="J965" s="35"/>
      <c r="K965" s="35"/>
      <c r="L965" s="35"/>
      <c r="M965" s="30"/>
      <c r="N965" s="31"/>
      <c r="O965" s="121"/>
      <c r="P965" s="155"/>
      <c r="Q965" s="155"/>
      <c r="R965" s="155"/>
      <c r="S965" s="35"/>
      <c r="T965" s="35"/>
      <c r="U965" s="29"/>
      <c r="V965" s="29"/>
      <c r="W965" s="1"/>
      <c r="X965" s="1"/>
      <c r="Y965" s="1"/>
    </row>
    <row r="966" spans="1:25">
      <c r="A966" s="61"/>
      <c r="B966" s="28"/>
      <c r="C966" s="29"/>
      <c r="D966" s="122"/>
      <c r="E966" s="27"/>
      <c r="F966" s="28"/>
      <c r="G966" s="29"/>
      <c r="H966" s="29"/>
      <c r="I966" s="35"/>
      <c r="J966" s="35"/>
      <c r="K966" s="35"/>
      <c r="L966" s="35"/>
      <c r="M966" s="30"/>
      <c r="N966" s="31"/>
      <c r="O966" s="121"/>
      <c r="P966" s="155"/>
      <c r="Q966" s="155"/>
      <c r="R966" s="155"/>
      <c r="S966" s="35"/>
      <c r="T966" s="35"/>
      <c r="U966" s="29"/>
      <c r="V966" s="29"/>
      <c r="W966" s="1"/>
      <c r="X966" s="1"/>
      <c r="Y966" s="1"/>
    </row>
    <row r="967" spans="1:25">
      <c r="A967" s="61"/>
      <c r="B967" s="28"/>
      <c r="C967" s="29"/>
      <c r="D967" s="122"/>
      <c r="E967" s="27"/>
      <c r="F967" s="28"/>
      <c r="G967" s="29"/>
      <c r="H967" s="29"/>
      <c r="I967" s="35"/>
      <c r="J967" s="35"/>
      <c r="K967" s="35"/>
      <c r="L967" s="35"/>
      <c r="M967" s="30"/>
      <c r="N967" s="31"/>
      <c r="O967" s="121"/>
      <c r="P967" s="155"/>
      <c r="Q967" s="155"/>
      <c r="R967" s="155"/>
      <c r="S967" s="35"/>
      <c r="T967" s="35"/>
      <c r="U967" s="29"/>
      <c r="V967" s="29"/>
      <c r="W967" s="1"/>
      <c r="X967" s="1"/>
      <c r="Y967" s="1"/>
    </row>
    <row r="968" spans="1:25">
      <c r="A968" s="61"/>
      <c r="B968" s="28"/>
      <c r="C968" s="29"/>
      <c r="D968" s="122"/>
      <c r="E968" s="27"/>
      <c r="F968" s="28"/>
      <c r="G968" s="29"/>
      <c r="H968" s="29"/>
      <c r="I968" s="35"/>
      <c r="J968" s="35"/>
      <c r="K968" s="35"/>
      <c r="L968" s="35"/>
      <c r="M968" s="30"/>
      <c r="N968" s="31"/>
      <c r="O968" s="121"/>
      <c r="P968" s="155"/>
      <c r="Q968" s="155"/>
      <c r="R968" s="155"/>
      <c r="S968" s="35"/>
      <c r="T968" s="35"/>
      <c r="U968" s="29"/>
      <c r="V968" s="29"/>
      <c r="W968" s="1"/>
      <c r="X968" s="1"/>
      <c r="Y968" s="1"/>
    </row>
    <row r="969" spans="1:25">
      <c r="A969" s="61"/>
      <c r="B969" s="28"/>
      <c r="C969" s="29"/>
      <c r="D969" s="122"/>
      <c r="E969" s="27"/>
      <c r="F969" s="28"/>
      <c r="G969" s="29"/>
      <c r="H969" s="29"/>
      <c r="I969" s="35"/>
      <c r="J969" s="35"/>
      <c r="K969" s="35"/>
      <c r="L969" s="35"/>
      <c r="M969" s="30"/>
      <c r="N969" s="31"/>
      <c r="O969" s="121"/>
      <c r="P969" s="155"/>
      <c r="Q969" s="155"/>
      <c r="R969" s="155"/>
      <c r="S969" s="35"/>
      <c r="T969" s="35"/>
      <c r="U969" s="29"/>
      <c r="V969" s="29"/>
      <c r="W969" s="1"/>
      <c r="X969" s="1"/>
      <c r="Y969" s="1"/>
    </row>
    <row r="970" spans="1:25">
      <c r="A970" s="61"/>
      <c r="B970" s="28"/>
      <c r="C970" s="29"/>
      <c r="D970" s="122"/>
      <c r="E970" s="27"/>
      <c r="F970" s="28"/>
      <c r="G970" s="29"/>
      <c r="H970" s="29"/>
      <c r="I970" s="35"/>
      <c r="J970" s="35"/>
      <c r="K970" s="35"/>
      <c r="L970" s="35"/>
      <c r="M970" s="30"/>
      <c r="N970" s="31"/>
      <c r="O970" s="121"/>
      <c r="P970" s="155"/>
      <c r="Q970" s="155"/>
      <c r="R970" s="155"/>
      <c r="S970" s="35"/>
      <c r="T970" s="35"/>
      <c r="U970" s="29"/>
      <c r="V970" s="29"/>
      <c r="W970" s="1"/>
      <c r="X970" s="1"/>
      <c r="Y970" s="1"/>
    </row>
    <row r="971" spans="1:25">
      <c r="A971" s="61"/>
      <c r="B971" s="28"/>
      <c r="C971" s="29"/>
      <c r="D971" s="122"/>
      <c r="E971" s="27"/>
      <c r="F971" s="28"/>
      <c r="G971" s="29"/>
      <c r="H971" s="29"/>
      <c r="I971" s="35"/>
      <c r="J971" s="35"/>
      <c r="K971" s="35"/>
      <c r="L971" s="35"/>
      <c r="M971" s="30"/>
      <c r="N971" s="31"/>
      <c r="O971" s="121"/>
      <c r="P971" s="155"/>
      <c r="Q971" s="155"/>
      <c r="R971" s="155"/>
      <c r="S971" s="35"/>
      <c r="T971" s="35"/>
      <c r="U971" s="29"/>
      <c r="V971" s="29"/>
      <c r="W971" s="1"/>
      <c r="X971" s="1"/>
      <c r="Y971" s="1"/>
    </row>
    <row r="972" spans="1:25">
      <c r="A972" s="61"/>
      <c r="B972" s="28"/>
      <c r="C972" s="29"/>
      <c r="D972" s="122"/>
      <c r="E972" s="27"/>
      <c r="F972" s="28"/>
      <c r="G972" s="29"/>
      <c r="H972" s="29"/>
      <c r="I972" s="35"/>
      <c r="J972" s="35"/>
      <c r="K972" s="35"/>
      <c r="L972" s="35"/>
      <c r="M972" s="30"/>
      <c r="N972" s="31"/>
      <c r="O972" s="121"/>
      <c r="P972" s="155"/>
      <c r="Q972" s="155"/>
      <c r="R972" s="155"/>
      <c r="S972" s="35"/>
      <c r="T972" s="35"/>
      <c r="U972" s="29"/>
      <c r="V972" s="29"/>
      <c r="W972" s="1"/>
      <c r="X972" s="1"/>
      <c r="Y972" s="1"/>
    </row>
    <row r="973" spans="1:25">
      <c r="A973" s="61"/>
      <c r="B973" s="28"/>
      <c r="C973" s="29"/>
      <c r="D973" s="122"/>
      <c r="E973" s="27"/>
      <c r="F973" s="28"/>
      <c r="G973" s="29"/>
      <c r="H973" s="29"/>
      <c r="I973" s="35"/>
      <c r="J973" s="35"/>
      <c r="K973" s="35"/>
      <c r="L973" s="35"/>
      <c r="M973" s="30"/>
      <c r="N973" s="31"/>
      <c r="O973" s="121"/>
      <c r="P973" s="155"/>
      <c r="Q973" s="155"/>
      <c r="R973" s="155"/>
      <c r="S973" s="35"/>
      <c r="T973" s="35"/>
      <c r="U973" s="29"/>
      <c r="V973" s="29"/>
      <c r="W973" s="1"/>
      <c r="X973" s="1"/>
      <c r="Y973" s="1"/>
    </row>
    <row r="974" spans="1:25">
      <c r="A974" s="61"/>
      <c r="B974" s="28"/>
      <c r="C974" s="29"/>
      <c r="D974" s="122"/>
      <c r="E974" s="27"/>
      <c r="F974" s="28"/>
      <c r="G974" s="29"/>
      <c r="H974" s="29"/>
      <c r="I974" s="35"/>
      <c r="J974" s="35"/>
      <c r="K974" s="35"/>
      <c r="L974" s="35"/>
      <c r="M974" s="30"/>
      <c r="N974" s="31"/>
      <c r="O974" s="121"/>
      <c r="P974" s="155"/>
      <c r="Q974" s="155"/>
      <c r="R974" s="155"/>
      <c r="S974" s="35"/>
      <c r="T974" s="35"/>
      <c r="U974" s="29"/>
      <c r="V974" s="29"/>
      <c r="W974" s="1"/>
      <c r="X974" s="1"/>
      <c r="Y974" s="1"/>
    </row>
    <row r="975" spans="1:25">
      <c r="A975" s="61"/>
      <c r="B975" s="28"/>
      <c r="C975" s="29"/>
      <c r="D975" s="122"/>
      <c r="E975" s="27"/>
      <c r="F975" s="28"/>
      <c r="G975" s="29"/>
      <c r="H975" s="29"/>
      <c r="I975" s="35"/>
      <c r="J975" s="35"/>
      <c r="K975" s="35"/>
      <c r="L975" s="35"/>
      <c r="M975" s="30"/>
      <c r="N975" s="31"/>
      <c r="O975" s="121"/>
      <c r="P975" s="155"/>
      <c r="Q975" s="155"/>
      <c r="R975" s="155"/>
      <c r="S975" s="35"/>
      <c r="T975" s="35"/>
      <c r="U975" s="29"/>
      <c r="V975" s="29"/>
      <c r="W975" s="1"/>
      <c r="X975" s="1"/>
      <c r="Y975" s="1"/>
    </row>
    <row r="976" spans="1:25">
      <c r="A976" s="61"/>
      <c r="B976" s="28"/>
      <c r="C976" s="29"/>
      <c r="D976" s="122"/>
      <c r="E976" s="27"/>
      <c r="F976" s="28"/>
      <c r="G976" s="29"/>
      <c r="H976" s="29"/>
      <c r="I976" s="35"/>
      <c r="J976" s="35"/>
      <c r="K976" s="35"/>
      <c r="L976" s="35"/>
      <c r="M976" s="30"/>
      <c r="N976" s="31"/>
      <c r="O976" s="121"/>
      <c r="P976" s="155"/>
      <c r="Q976" s="155"/>
      <c r="R976" s="155"/>
      <c r="S976" s="35"/>
      <c r="T976" s="35"/>
      <c r="U976" s="29"/>
      <c r="V976" s="29"/>
      <c r="W976" s="1"/>
      <c r="X976" s="1"/>
      <c r="Y976" s="1"/>
    </row>
    <row r="977" spans="1:25">
      <c r="A977" s="61"/>
      <c r="B977" s="28"/>
      <c r="C977" s="29"/>
      <c r="D977" s="122"/>
      <c r="E977" s="27"/>
      <c r="F977" s="28"/>
      <c r="G977" s="29"/>
      <c r="H977" s="29"/>
      <c r="I977" s="35"/>
      <c r="J977" s="35"/>
      <c r="K977" s="35"/>
      <c r="L977" s="35"/>
      <c r="M977" s="30"/>
      <c r="N977" s="31"/>
      <c r="O977" s="121"/>
      <c r="P977" s="155"/>
      <c r="Q977" s="155"/>
      <c r="R977" s="155"/>
      <c r="S977" s="35"/>
      <c r="T977" s="35"/>
      <c r="U977" s="29"/>
      <c r="V977" s="29"/>
      <c r="W977" s="1"/>
      <c r="X977" s="1"/>
      <c r="Y977" s="1"/>
    </row>
    <row r="978" spans="1:25">
      <c r="A978" s="61"/>
      <c r="B978" s="28"/>
      <c r="C978" s="29"/>
      <c r="D978" s="122"/>
      <c r="E978" s="27"/>
      <c r="F978" s="28"/>
      <c r="G978" s="29"/>
      <c r="H978" s="29"/>
      <c r="I978" s="35"/>
      <c r="J978" s="35"/>
      <c r="K978" s="35"/>
      <c r="L978" s="35"/>
      <c r="M978" s="30"/>
      <c r="N978" s="31"/>
      <c r="O978" s="121"/>
      <c r="P978" s="155"/>
      <c r="Q978" s="155"/>
      <c r="R978" s="155"/>
      <c r="S978" s="35"/>
      <c r="T978" s="35"/>
      <c r="U978" s="29"/>
      <c r="V978" s="29"/>
      <c r="W978" s="1"/>
      <c r="X978" s="1"/>
      <c r="Y978" s="1"/>
    </row>
    <row r="979" spans="1:25">
      <c r="A979" s="61"/>
      <c r="B979" s="28"/>
      <c r="C979" s="29"/>
      <c r="D979" s="122"/>
      <c r="E979" s="27"/>
      <c r="F979" s="28"/>
      <c r="G979" s="29"/>
      <c r="H979" s="29"/>
      <c r="I979" s="35"/>
      <c r="J979" s="35"/>
      <c r="K979" s="35"/>
      <c r="L979" s="35"/>
      <c r="M979" s="30"/>
      <c r="N979" s="31"/>
      <c r="O979" s="121"/>
      <c r="P979" s="155"/>
      <c r="Q979" s="155"/>
      <c r="R979" s="155"/>
      <c r="S979" s="35"/>
      <c r="T979" s="35"/>
      <c r="U979" s="30"/>
      <c r="V979" s="29"/>
      <c r="W979" s="1"/>
      <c r="X979" s="1"/>
      <c r="Y979" s="1"/>
    </row>
    <row r="980" spans="1:25">
      <c r="A980" s="61"/>
      <c r="B980" s="28"/>
      <c r="C980" s="29"/>
      <c r="D980" s="122"/>
      <c r="E980" s="27"/>
      <c r="F980" s="28"/>
      <c r="G980" s="29"/>
      <c r="H980" s="29"/>
      <c r="I980" s="35"/>
      <c r="J980" s="35"/>
      <c r="K980" s="35"/>
      <c r="L980" s="35"/>
      <c r="M980" s="30"/>
      <c r="N980" s="31"/>
      <c r="O980" s="121"/>
      <c r="P980" s="155"/>
      <c r="Q980" s="155"/>
      <c r="R980" s="155"/>
      <c r="S980" s="35"/>
      <c r="T980" s="35"/>
      <c r="U980" s="30"/>
      <c r="V980" s="29"/>
      <c r="W980" s="1"/>
      <c r="X980" s="1"/>
      <c r="Y980" s="1"/>
    </row>
    <row r="981" spans="1:25">
      <c r="A981" s="61"/>
      <c r="B981" s="28"/>
      <c r="C981" s="29"/>
      <c r="D981" s="122"/>
      <c r="E981" s="27"/>
      <c r="F981" s="28"/>
      <c r="G981" s="29"/>
      <c r="H981" s="29"/>
      <c r="I981" s="35"/>
      <c r="J981" s="35"/>
      <c r="K981" s="35"/>
      <c r="L981" s="35"/>
      <c r="M981" s="30"/>
      <c r="N981" s="31"/>
      <c r="O981" s="121"/>
      <c r="P981" s="155"/>
      <c r="Q981" s="155"/>
      <c r="R981" s="155"/>
      <c r="S981" s="35"/>
      <c r="T981" s="35"/>
      <c r="U981" s="30"/>
      <c r="V981" s="29"/>
      <c r="W981" s="1"/>
      <c r="X981" s="1"/>
      <c r="Y981" s="1"/>
    </row>
    <row r="982" spans="1:25">
      <c r="A982" s="61"/>
      <c r="B982" s="28"/>
      <c r="C982" s="29"/>
      <c r="D982" s="122"/>
      <c r="E982" s="27"/>
      <c r="F982" s="28"/>
      <c r="G982" s="29"/>
      <c r="H982" s="29"/>
      <c r="I982" s="35"/>
      <c r="J982" s="35"/>
      <c r="K982" s="35"/>
      <c r="L982" s="35"/>
      <c r="M982" s="30"/>
      <c r="N982" s="31"/>
      <c r="O982" s="121"/>
      <c r="P982" s="155"/>
      <c r="Q982" s="155"/>
      <c r="R982" s="155"/>
      <c r="S982" s="35"/>
      <c r="T982" s="35"/>
      <c r="U982" s="30"/>
      <c r="V982" s="29"/>
      <c r="W982" s="1"/>
      <c r="X982" s="1"/>
      <c r="Y982" s="1"/>
    </row>
    <row r="983" spans="1:25">
      <c r="A983" s="61"/>
      <c r="B983" s="28"/>
      <c r="C983" s="29"/>
      <c r="D983" s="122"/>
      <c r="E983" s="27"/>
      <c r="F983" s="28"/>
      <c r="G983" s="29"/>
      <c r="H983" s="29"/>
      <c r="I983" s="35"/>
      <c r="J983" s="35"/>
      <c r="K983" s="35"/>
      <c r="L983" s="35"/>
      <c r="M983" s="30"/>
      <c r="N983" s="31"/>
      <c r="O983" s="121"/>
      <c r="P983" s="155"/>
      <c r="Q983" s="155"/>
      <c r="R983" s="155"/>
      <c r="S983" s="35"/>
      <c r="T983" s="35"/>
      <c r="U983" s="29"/>
      <c r="V983" s="29"/>
      <c r="W983" s="1"/>
      <c r="X983" s="1"/>
      <c r="Y983" s="1"/>
    </row>
    <row r="984" spans="1:25">
      <c r="A984" s="61"/>
      <c r="B984" s="28"/>
      <c r="C984" s="29"/>
      <c r="D984" s="122"/>
      <c r="E984" s="27"/>
      <c r="F984" s="28"/>
      <c r="G984" s="29"/>
      <c r="H984" s="29"/>
      <c r="I984" s="35"/>
      <c r="J984" s="35"/>
      <c r="K984" s="35"/>
      <c r="L984" s="35"/>
      <c r="M984" s="30"/>
      <c r="N984" s="31"/>
      <c r="O984" s="121"/>
      <c r="P984" s="155"/>
      <c r="Q984" s="155"/>
      <c r="R984" s="155"/>
      <c r="S984" s="35"/>
      <c r="T984" s="35"/>
      <c r="U984" s="29"/>
      <c r="V984" s="29"/>
      <c r="W984" s="1"/>
      <c r="X984" s="1"/>
      <c r="Y984" s="1"/>
    </row>
    <row r="985" spans="1:25">
      <c r="A985" s="61"/>
      <c r="B985" s="28"/>
      <c r="C985" s="29"/>
      <c r="D985" s="122"/>
      <c r="E985" s="27"/>
      <c r="F985" s="28"/>
      <c r="G985" s="29"/>
      <c r="H985" s="29"/>
      <c r="I985" s="35"/>
      <c r="J985" s="35"/>
      <c r="K985" s="35"/>
      <c r="L985" s="35"/>
      <c r="M985" s="30"/>
      <c r="N985" s="31"/>
      <c r="O985" s="121"/>
      <c r="P985" s="155"/>
      <c r="Q985" s="155"/>
      <c r="R985" s="155"/>
      <c r="S985" s="35"/>
      <c r="T985" s="35"/>
      <c r="U985" s="30"/>
      <c r="V985" s="29"/>
      <c r="W985" s="1"/>
      <c r="X985" s="1"/>
      <c r="Y985" s="1"/>
    </row>
    <row r="986" spans="1:25">
      <c r="A986" s="61"/>
      <c r="B986" s="28"/>
      <c r="C986" s="29"/>
      <c r="D986" s="122"/>
      <c r="E986" s="27"/>
      <c r="F986" s="28"/>
      <c r="G986" s="29"/>
      <c r="H986" s="29"/>
      <c r="I986" s="35"/>
      <c r="J986" s="35"/>
      <c r="K986" s="35"/>
      <c r="L986" s="35"/>
      <c r="M986" s="30"/>
      <c r="N986" s="31"/>
      <c r="O986" s="121"/>
      <c r="P986" s="155"/>
      <c r="Q986" s="155"/>
      <c r="R986" s="155"/>
      <c r="S986" s="35"/>
      <c r="T986" s="35"/>
      <c r="U986" s="30"/>
      <c r="V986" s="29"/>
      <c r="W986" s="1"/>
      <c r="X986" s="1"/>
      <c r="Y986" s="1"/>
    </row>
    <row r="987" spans="1:25">
      <c r="A987" s="61"/>
      <c r="B987" s="28"/>
      <c r="C987" s="29"/>
      <c r="D987" s="122"/>
      <c r="E987" s="27"/>
      <c r="F987" s="28"/>
      <c r="G987" s="29"/>
      <c r="H987" s="29"/>
      <c r="I987" s="35"/>
      <c r="J987" s="35"/>
      <c r="K987" s="35"/>
      <c r="L987" s="35"/>
      <c r="M987" s="30"/>
      <c r="N987" s="31"/>
      <c r="O987" s="121"/>
      <c r="P987" s="155"/>
      <c r="Q987" s="155"/>
      <c r="R987" s="155"/>
      <c r="S987" s="35"/>
      <c r="T987" s="35"/>
      <c r="U987" s="30"/>
      <c r="V987" s="29"/>
      <c r="W987" s="1"/>
      <c r="X987" s="1"/>
      <c r="Y987" s="1"/>
    </row>
    <row r="988" spans="1:25">
      <c r="A988" s="61"/>
      <c r="B988" s="28"/>
      <c r="C988" s="29"/>
      <c r="D988" s="122"/>
      <c r="E988" s="27"/>
      <c r="F988" s="28"/>
      <c r="G988" s="29"/>
      <c r="H988" s="29"/>
      <c r="I988" s="35"/>
      <c r="J988" s="35"/>
      <c r="K988" s="35"/>
      <c r="L988" s="35"/>
      <c r="M988" s="30"/>
      <c r="N988" s="31"/>
      <c r="O988" s="121"/>
      <c r="P988" s="155"/>
      <c r="Q988" s="155"/>
      <c r="R988" s="155"/>
      <c r="S988" s="35"/>
      <c r="T988" s="35"/>
      <c r="U988" s="30"/>
      <c r="V988" s="29"/>
      <c r="W988" s="1"/>
      <c r="X988" s="1"/>
      <c r="Y988" s="1"/>
    </row>
    <row r="989" spans="1:25">
      <c r="A989" s="61"/>
      <c r="B989" s="28"/>
      <c r="C989" s="29"/>
      <c r="D989" s="122"/>
      <c r="E989" s="27"/>
      <c r="F989" s="28"/>
      <c r="G989" s="29"/>
      <c r="H989" s="29"/>
      <c r="I989" s="35"/>
      <c r="J989" s="35"/>
      <c r="K989" s="35"/>
      <c r="L989" s="35"/>
      <c r="M989" s="30"/>
      <c r="N989" s="31"/>
      <c r="O989" s="121"/>
      <c r="P989" s="155"/>
      <c r="Q989" s="155"/>
      <c r="R989" s="155"/>
      <c r="S989" s="35"/>
      <c r="T989" s="35"/>
      <c r="U989" s="30"/>
      <c r="V989" s="29"/>
      <c r="W989" s="1"/>
      <c r="X989" s="1"/>
      <c r="Y989" s="1"/>
    </row>
    <row r="990" spans="1:25">
      <c r="A990" s="61"/>
      <c r="B990" s="28"/>
      <c r="C990" s="29"/>
      <c r="D990" s="122"/>
      <c r="E990" s="27"/>
      <c r="F990" s="28"/>
      <c r="G990" s="29"/>
      <c r="H990" s="29"/>
      <c r="I990" s="35"/>
      <c r="J990" s="35"/>
      <c r="K990" s="35"/>
      <c r="L990" s="35"/>
      <c r="M990" s="30"/>
      <c r="N990" s="31"/>
      <c r="O990" s="121"/>
      <c r="P990" s="155"/>
      <c r="Q990" s="155"/>
      <c r="R990" s="155"/>
      <c r="S990" s="35"/>
      <c r="T990" s="35"/>
      <c r="U990" s="30"/>
      <c r="V990" s="29"/>
      <c r="W990" s="1"/>
      <c r="X990" s="1"/>
      <c r="Y990" s="1"/>
    </row>
    <row r="991" spans="1:25">
      <c r="A991" s="61"/>
      <c r="B991" s="28"/>
      <c r="C991" s="29"/>
      <c r="D991" s="122"/>
      <c r="E991" s="27"/>
      <c r="F991" s="28"/>
      <c r="G991" s="29"/>
      <c r="H991" s="29"/>
      <c r="I991" s="35"/>
      <c r="J991" s="35"/>
      <c r="K991" s="35"/>
      <c r="L991" s="35"/>
      <c r="M991" s="30"/>
      <c r="N991" s="31"/>
      <c r="O991" s="121"/>
      <c r="P991" s="155"/>
      <c r="Q991" s="155"/>
      <c r="R991" s="155"/>
      <c r="S991" s="35"/>
      <c r="T991" s="35"/>
      <c r="U991" s="29"/>
      <c r="V991" s="29"/>
      <c r="W991" s="1"/>
      <c r="X991" s="1"/>
      <c r="Y991" s="1"/>
    </row>
    <row r="992" spans="1:25">
      <c r="A992" s="61"/>
      <c r="B992" s="28"/>
      <c r="C992" s="29"/>
      <c r="D992" s="122"/>
      <c r="E992" s="27"/>
      <c r="F992" s="28"/>
      <c r="G992" s="29"/>
      <c r="H992" s="29"/>
      <c r="I992" s="35"/>
      <c r="J992" s="35"/>
      <c r="K992" s="35"/>
      <c r="L992" s="35"/>
      <c r="M992" s="30"/>
      <c r="N992" s="31"/>
      <c r="O992" s="121"/>
      <c r="P992" s="155"/>
      <c r="Q992" s="155"/>
      <c r="R992" s="155"/>
      <c r="S992" s="35"/>
      <c r="T992" s="35"/>
      <c r="U992" s="30"/>
      <c r="V992" s="29"/>
      <c r="W992" s="1"/>
      <c r="X992" s="1"/>
      <c r="Y992" s="1"/>
    </row>
    <row r="993" spans="1:25">
      <c r="A993" s="61"/>
      <c r="B993" s="28"/>
      <c r="C993" s="29"/>
      <c r="D993" s="122"/>
      <c r="E993" s="27"/>
      <c r="F993" s="28"/>
      <c r="G993" s="29"/>
      <c r="H993" s="29"/>
      <c r="I993" s="35"/>
      <c r="J993" s="35"/>
      <c r="K993" s="35"/>
      <c r="L993" s="35"/>
      <c r="M993" s="30"/>
      <c r="N993" s="31"/>
      <c r="O993" s="31"/>
      <c r="P993" s="155"/>
      <c r="Q993" s="155"/>
      <c r="R993" s="155"/>
      <c r="S993" s="35"/>
      <c r="T993" s="35"/>
      <c r="U993" s="29"/>
      <c r="V993" s="29"/>
      <c r="W993" s="1"/>
      <c r="X993" s="1"/>
      <c r="Y993" s="1"/>
    </row>
    <row r="994" spans="1:25">
      <c r="A994" s="61"/>
      <c r="B994" s="28"/>
      <c r="C994" s="29"/>
      <c r="D994" s="122"/>
      <c r="E994" s="27"/>
      <c r="F994" s="28"/>
      <c r="G994" s="29"/>
      <c r="H994" s="29"/>
      <c r="I994" s="35"/>
      <c r="J994" s="35"/>
      <c r="K994" s="35"/>
      <c r="L994" s="35"/>
      <c r="M994" s="30"/>
      <c r="N994" s="31"/>
      <c r="O994" s="121"/>
      <c r="P994" s="155"/>
      <c r="Q994" s="155"/>
      <c r="R994" s="155"/>
      <c r="S994" s="35"/>
      <c r="T994" s="35"/>
      <c r="U994" s="29"/>
      <c r="V994" s="29"/>
      <c r="W994" s="1"/>
      <c r="X994" s="1"/>
      <c r="Y994" s="1"/>
    </row>
    <row r="995" spans="1:25">
      <c r="A995" s="61"/>
      <c r="B995" s="28"/>
      <c r="C995" s="29"/>
      <c r="D995" s="122"/>
      <c r="E995" s="27"/>
      <c r="F995" s="28"/>
      <c r="G995" s="29"/>
      <c r="H995" s="29"/>
      <c r="I995" s="35"/>
      <c r="J995" s="35"/>
      <c r="K995" s="35"/>
      <c r="L995" s="35"/>
      <c r="M995" s="30"/>
      <c r="N995" s="31"/>
      <c r="O995" s="121"/>
      <c r="P995" s="155"/>
      <c r="Q995" s="155"/>
      <c r="R995" s="155"/>
      <c r="S995" s="35"/>
      <c r="T995" s="35"/>
      <c r="U995" s="29"/>
      <c r="V995" s="29"/>
      <c r="W995" s="1"/>
      <c r="X995" s="1"/>
      <c r="Y995" s="1"/>
    </row>
    <row r="996" spans="1:25">
      <c r="A996" s="61"/>
      <c r="B996" s="28"/>
      <c r="C996" s="29"/>
      <c r="D996" s="122"/>
      <c r="E996" s="27"/>
      <c r="F996" s="28"/>
      <c r="G996" s="29"/>
      <c r="H996" s="29"/>
      <c r="I996" s="35"/>
      <c r="J996" s="35"/>
      <c r="K996" s="35"/>
      <c r="L996" s="35"/>
      <c r="M996" s="30"/>
      <c r="N996" s="31"/>
      <c r="O996" s="121"/>
      <c r="P996" s="155"/>
      <c r="Q996" s="155"/>
      <c r="R996" s="155"/>
      <c r="S996" s="35"/>
      <c r="T996" s="35"/>
      <c r="U996" s="29"/>
      <c r="V996" s="29"/>
      <c r="W996" s="1"/>
      <c r="X996" s="1"/>
      <c r="Y996" s="1"/>
    </row>
    <row r="997" spans="1:25">
      <c r="A997" s="61"/>
      <c r="B997" s="28"/>
      <c r="C997" s="29"/>
      <c r="D997" s="122"/>
      <c r="E997" s="27"/>
      <c r="F997" s="28"/>
      <c r="G997" s="29"/>
      <c r="H997" s="29"/>
      <c r="I997" s="35"/>
      <c r="J997" s="35"/>
      <c r="K997" s="35"/>
      <c r="L997" s="35"/>
      <c r="M997" s="30"/>
      <c r="N997" s="31"/>
      <c r="O997" s="121"/>
      <c r="P997" s="155"/>
      <c r="Q997" s="155"/>
      <c r="R997" s="155"/>
      <c r="S997" s="35"/>
      <c r="T997" s="35"/>
      <c r="U997" s="29"/>
      <c r="V997" s="29"/>
      <c r="W997" s="1"/>
      <c r="X997" s="1"/>
      <c r="Y997" s="1"/>
    </row>
    <row r="998" spans="1:25">
      <c r="A998" s="61"/>
      <c r="B998" s="28"/>
      <c r="C998" s="29"/>
      <c r="D998" s="122"/>
      <c r="E998" s="27"/>
      <c r="F998" s="28"/>
      <c r="G998" s="29"/>
      <c r="H998" s="29"/>
      <c r="I998" s="35"/>
      <c r="J998" s="35"/>
      <c r="K998" s="35"/>
      <c r="L998" s="35"/>
      <c r="M998" s="30"/>
      <c r="N998" s="31"/>
      <c r="O998" s="121"/>
      <c r="P998" s="155"/>
      <c r="Q998" s="155"/>
      <c r="R998" s="155"/>
      <c r="S998" s="35"/>
      <c r="T998" s="35"/>
      <c r="U998" s="29"/>
      <c r="V998" s="29"/>
      <c r="W998" s="1"/>
      <c r="X998" s="1"/>
      <c r="Y998" s="1"/>
    </row>
    <row r="999" spans="1:25">
      <c r="A999" s="61"/>
      <c r="B999" s="28"/>
      <c r="C999" s="29"/>
      <c r="D999" s="122"/>
      <c r="E999" s="27"/>
      <c r="F999" s="28"/>
      <c r="G999" s="29"/>
      <c r="H999" s="29"/>
      <c r="I999" s="35"/>
      <c r="J999" s="35"/>
      <c r="K999" s="35"/>
      <c r="L999" s="35"/>
      <c r="M999" s="30"/>
      <c r="N999" s="31"/>
      <c r="O999" s="121"/>
      <c r="P999" s="155"/>
      <c r="Q999" s="155"/>
      <c r="R999" s="155"/>
      <c r="S999" s="35"/>
      <c r="T999" s="35"/>
      <c r="U999" s="29"/>
      <c r="V999" s="29"/>
      <c r="W999" s="1"/>
      <c r="X999" s="1"/>
      <c r="Y999" s="1"/>
    </row>
    <row r="1000" spans="1:25">
      <c r="A1000" s="61"/>
      <c r="B1000" s="28"/>
      <c r="C1000" s="29"/>
      <c r="D1000" s="122"/>
      <c r="E1000" s="27"/>
      <c r="F1000" s="28"/>
      <c r="G1000" s="29"/>
      <c r="H1000" s="29"/>
      <c r="I1000" s="35"/>
      <c r="J1000" s="35"/>
      <c r="K1000" s="35"/>
      <c r="L1000" s="35"/>
      <c r="M1000" s="30"/>
      <c r="N1000" s="31"/>
      <c r="O1000" s="121"/>
      <c r="P1000" s="155"/>
      <c r="Q1000" s="155"/>
      <c r="R1000" s="155"/>
      <c r="S1000" s="35"/>
      <c r="T1000" s="35"/>
      <c r="U1000" s="29"/>
      <c r="V1000" s="29"/>
      <c r="W1000" s="1"/>
      <c r="X1000" s="1"/>
      <c r="Y1000" s="1"/>
    </row>
    <row r="1001" spans="1:25">
      <c r="A1001" s="61"/>
      <c r="B1001" s="28"/>
      <c r="C1001" s="29"/>
      <c r="D1001" s="122"/>
      <c r="E1001" s="27"/>
      <c r="F1001" s="28"/>
      <c r="G1001" s="29"/>
      <c r="H1001" s="29"/>
      <c r="I1001" s="35"/>
      <c r="J1001" s="35"/>
      <c r="K1001" s="35"/>
      <c r="L1001" s="35"/>
      <c r="M1001" s="30"/>
      <c r="N1001" s="31"/>
      <c r="O1001" s="121"/>
      <c r="P1001" s="155"/>
      <c r="Q1001" s="155"/>
      <c r="R1001" s="155"/>
      <c r="S1001" s="35"/>
      <c r="T1001" s="35"/>
      <c r="U1001" s="29"/>
      <c r="V1001" s="29"/>
      <c r="W1001" s="1"/>
      <c r="X1001" s="1"/>
      <c r="Y1001" s="1"/>
    </row>
    <row r="1002" spans="1:25">
      <c r="A1002" s="61"/>
      <c r="B1002" s="28"/>
      <c r="C1002" s="29"/>
      <c r="D1002" s="122"/>
      <c r="E1002" s="27"/>
      <c r="F1002" s="28"/>
      <c r="G1002" s="29"/>
      <c r="H1002" s="29"/>
      <c r="I1002" s="35"/>
      <c r="J1002" s="35"/>
      <c r="K1002" s="35"/>
      <c r="L1002" s="35"/>
      <c r="M1002" s="30"/>
      <c r="N1002" s="31"/>
      <c r="O1002" s="121"/>
      <c r="P1002" s="155"/>
      <c r="Q1002" s="155"/>
      <c r="R1002" s="155"/>
      <c r="S1002" s="35"/>
      <c r="T1002" s="35"/>
      <c r="U1002" s="29"/>
      <c r="V1002" s="29"/>
      <c r="W1002" s="1"/>
      <c r="X1002" s="1"/>
      <c r="Y1002" s="1"/>
    </row>
    <row r="1003" spans="1:25">
      <c r="A1003" s="61"/>
      <c r="B1003" s="28"/>
      <c r="C1003" s="29"/>
      <c r="D1003" s="122"/>
      <c r="E1003" s="27"/>
      <c r="F1003" s="28"/>
      <c r="G1003" s="29"/>
      <c r="H1003" s="29"/>
      <c r="I1003" s="35"/>
      <c r="J1003" s="35"/>
      <c r="K1003" s="35"/>
      <c r="L1003" s="35"/>
      <c r="M1003" s="30"/>
      <c r="N1003" s="31"/>
      <c r="O1003" s="121"/>
      <c r="P1003" s="155"/>
      <c r="Q1003" s="155"/>
      <c r="R1003" s="155"/>
      <c r="S1003" s="35"/>
      <c r="T1003" s="35"/>
      <c r="U1003" s="29"/>
      <c r="V1003" s="29"/>
      <c r="W1003" s="1"/>
      <c r="X1003" s="1"/>
      <c r="Y1003" s="1"/>
    </row>
    <row r="1004" spans="1:25">
      <c r="A1004" s="61"/>
      <c r="B1004" s="28"/>
      <c r="C1004" s="29"/>
      <c r="D1004" s="122"/>
      <c r="E1004" s="27"/>
      <c r="F1004" s="28"/>
      <c r="G1004" s="29"/>
      <c r="H1004" s="29"/>
      <c r="I1004" s="35"/>
      <c r="J1004" s="35"/>
      <c r="K1004" s="35"/>
      <c r="L1004" s="35"/>
      <c r="M1004" s="30"/>
      <c r="N1004" s="31"/>
      <c r="O1004" s="121"/>
      <c r="P1004" s="155"/>
      <c r="Q1004" s="155"/>
      <c r="R1004" s="155"/>
      <c r="S1004" s="35"/>
      <c r="T1004" s="35"/>
      <c r="U1004" s="30"/>
      <c r="V1004" s="29"/>
      <c r="W1004" s="1"/>
      <c r="X1004" s="1"/>
      <c r="Y1004" s="1"/>
    </row>
    <row r="1005" spans="1:25">
      <c r="A1005" s="61"/>
      <c r="B1005" s="28"/>
      <c r="C1005" s="29"/>
      <c r="D1005" s="122"/>
      <c r="E1005" s="27"/>
      <c r="F1005" s="28"/>
      <c r="G1005" s="29"/>
      <c r="H1005" s="29"/>
      <c r="I1005" s="35"/>
      <c r="J1005" s="35"/>
      <c r="K1005" s="35"/>
      <c r="L1005" s="35"/>
      <c r="M1005" s="30"/>
      <c r="N1005" s="31"/>
      <c r="O1005" s="121"/>
      <c r="P1005" s="155"/>
      <c r="Q1005" s="155"/>
      <c r="R1005" s="155"/>
      <c r="S1005" s="35"/>
      <c r="T1005" s="35"/>
      <c r="U1005" s="30"/>
      <c r="V1005" s="29"/>
      <c r="W1005" s="1"/>
      <c r="X1005" s="1"/>
      <c r="Y1005" s="1"/>
    </row>
    <row r="1006" spans="1:25">
      <c r="A1006" s="61"/>
      <c r="B1006" s="28"/>
      <c r="C1006" s="29"/>
      <c r="D1006" s="122"/>
      <c r="E1006" s="27"/>
      <c r="F1006" s="28"/>
      <c r="G1006" s="29"/>
      <c r="H1006" s="29"/>
      <c r="I1006" s="35"/>
      <c r="J1006" s="35"/>
      <c r="K1006" s="35"/>
      <c r="L1006" s="35"/>
      <c r="M1006" s="30"/>
      <c r="N1006" s="31"/>
      <c r="O1006" s="121"/>
      <c r="P1006" s="155"/>
      <c r="Q1006" s="155"/>
      <c r="R1006" s="155"/>
      <c r="S1006" s="35"/>
      <c r="T1006" s="35"/>
      <c r="U1006" s="30"/>
      <c r="V1006" s="29"/>
      <c r="W1006" s="1"/>
      <c r="X1006" s="1"/>
      <c r="Y1006" s="1"/>
    </row>
    <row r="1007" spans="1:25">
      <c r="A1007" s="61"/>
      <c r="B1007" s="28"/>
      <c r="C1007" s="29"/>
      <c r="D1007" s="122"/>
      <c r="E1007" s="27"/>
      <c r="F1007" s="28"/>
      <c r="G1007" s="29"/>
      <c r="H1007" s="29"/>
      <c r="I1007" s="35"/>
      <c r="J1007" s="35"/>
      <c r="K1007" s="35"/>
      <c r="L1007" s="35"/>
      <c r="M1007" s="30"/>
      <c r="N1007" s="31"/>
      <c r="O1007" s="121"/>
      <c r="P1007" s="155"/>
      <c r="Q1007" s="155"/>
      <c r="R1007" s="155"/>
      <c r="S1007" s="35"/>
      <c r="T1007" s="35"/>
      <c r="U1007" s="30"/>
      <c r="V1007" s="29"/>
      <c r="W1007" s="1"/>
      <c r="X1007" s="1"/>
      <c r="Y1007" s="1"/>
    </row>
    <row r="1008" spans="1:25">
      <c r="A1008" s="61"/>
      <c r="B1008" s="28"/>
      <c r="C1008" s="29"/>
      <c r="D1008" s="122"/>
      <c r="E1008" s="27"/>
      <c r="F1008" s="28"/>
      <c r="G1008" s="29"/>
      <c r="H1008" s="29"/>
      <c r="I1008" s="35"/>
      <c r="J1008" s="35"/>
      <c r="K1008" s="35"/>
      <c r="L1008" s="35"/>
      <c r="M1008" s="30"/>
      <c r="N1008" s="31"/>
      <c r="O1008" s="121"/>
      <c r="P1008" s="155"/>
      <c r="Q1008" s="155"/>
      <c r="R1008" s="155"/>
      <c r="S1008" s="35"/>
      <c r="T1008" s="35"/>
      <c r="U1008" s="29"/>
      <c r="V1008" s="29"/>
      <c r="W1008" s="1"/>
      <c r="X1008" s="1"/>
      <c r="Y1008" s="1"/>
    </row>
    <row r="1009" spans="1:25">
      <c r="A1009" s="61"/>
      <c r="B1009" s="28"/>
      <c r="C1009" s="29"/>
      <c r="D1009" s="122"/>
      <c r="E1009" s="27"/>
      <c r="F1009" s="28"/>
      <c r="G1009" s="29"/>
      <c r="H1009" s="29"/>
      <c r="I1009" s="35"/>
      <c r="J1009" s="35"/>
      <c r="K1009" s="35"/>
      <c r="L1009" s="35"/>
      <c r="M1009" s="30"/>
      <c r="N1009" s="31"/>
      <c r="O1009" s="121"/>
      <c r="P1009" s="155"/>
      <c r="Q1009" s="155"/>
      <c r="R1009" s="155"/>
      <c r="S1009" s="35"/>
      <c r="T1009" s="35"/>
      <c r="U1009" s="29"/>
      <c r="V1009" s="29"/>
      <c r="W1009" s="1"/>
      <c r="X1009" s="1"/>
      <c r="Y1009" s="1"/>
    </row>
    <row r="1010" spans="1:25">
      <c r="A1010" s="61"/>
      <c r="B1010" s="28"/>
      <c r="C1010" s="29"/>
      <c r="D1010" s="122"/>
      <c r="E1010" s="27"/>
      <c r="F1010" s="28"/>
      <c r="G1010" s="29"/>
      <c r="H1010" s="29"/>
      <c r="I1010" s="35"/>
      <c r="J1010" s="35"/>
      <c r="K1010" s="35"/>
      <c r="L1010" s="35"/>
      <c r="M1010" s="30"/>
      <c r="N1010" s="31"/>
      <c r="O1010" s="121"/>
      <c r="P1010" s="155"/>
      <c r="Q1010" s="155"/>
      <c r="R1010" s="155"/>
      <c r="S1010" s="35"/>
      <c r="T1010" s="35"/>
      <c r="U1010" s="29"/>
      <c r="V1010" s="29"/>
      <c r="W1010" s="1"/>
      <c r="X1010" s="1"/>
      <c r="Y1010" s="1"/>
    </row>
    <row r="1011" spans="1:25">
      <c r="A1011" s="61"/>
      <c r="B1011" s="28"/>
      <c r="C1011" s="29"/>
      <c r="D1011" s="122"/>
      <c r="E1011" s="27"/>
      <c r="F1011" s="28"/>
      <c r="G1011" s="29"/>
      <c r="H1011" s="29"/>
      <c r="I1011" s="35"/>
      <c r="J1011" s="35"/>
      <c r="K1011" s="35"/>
      <c r="L1011" s="35"/>
      <c r="M1011" s="30"/>
      <c r="N1011" s="31"/>
      <c r="O1011" s="121"/>
      <c r="P1011" s="155"/>
      <c r="Q1011" s="155"/>
      <c r="R1011" s="155"/>
      <c r="S1011" s="35"/>
      <c r="T1011" s="35"/>
      <c r="U1011" s="29"/>
      <c r="V1011" s="29"/>
      <c r="W1011" s="1"/>
      <c r="X1011" s="1"/>
      <c r="Y1011" s="1"/>
    </row>
    <row r="1012" spans="1:25">
      <c r="A1012" s="61"/>
      <c r="B1012" s="28"/>
      <c r="C1012" s="29"/>
      <c r="D1012" s="122"/>
      <c r="E1012" s="27"/>
      <c r="F1012" s="28"/>
      <c r="G1012" s="29"/>
      <c r="H1012" s="29"/>
      <c r="I1012" s="35"/>
      <c r="J1012" s="35"/>
      <c r="K1012" s="35"/>
      <c r="L1012" s="35"/>
      <c r="M1012" s="30"/>
      <c r="N1012" s="31"/>
      <c r="O1012" s="121"/>
      <c r="P1012" s="155"/>
      <c r="Q1012" s="155"/>
      <c r="R1012" s="155"/>
      <c r="S1012" s="35"/>
      <c r="T1012" s="35"/>
      <c r="U1012" s="30"/>
      <c r="V1012" s="29"/>
      <c r="W1012" s="1"/>
      <c r="X1012" s="1"/>
      <c r="Y1012" s="1"/>
    </row>
    <row r="1013" spans="1:25">
      <c r="A1013" s="61"/>
      <c r="B1013" s="28"/>
      <c r="C1013" s="29"/>
      <c r="D1013" s="122"/>
      <c r="E1013" s="27"/>
      <c r="F1013" s="28"/>
      <c r="G1013" s="29"/>
      <c r="H1013" s="29"/>
      <c r="I1013" s="35"/>
      <c r="J1013" s="35"/>
      <c r="K1013" s="35"/>
      <c r="L1013" s="35"/>
      <c r="M1013" s="30"/>
      <c r="N1013" s="31"/>
      <c r="O1013" s="121"/>
      <c r="P1013" s="155"/>
      <c r="Q1013" s="155"/>
      <c r="R1013" s="155"/>
      <c r="S1013" s="35"/>
      <c r="T1013" s="35"/>
      <c r="U1013" s="30"/>
      <c r="V1013" s="29"/>
      <c r="W1013" s="1"/>
      <c r="X1013" s="1"/>
      <c r="Y1013" s="1"/>
    </row>
    <row r="1014" spans="1:25">
      <c r="A1014" s="61"/>
      <c r="B1014" s="28"/>
      <c r="C1014" s="29"/>
      <c r="D1014" s="122"/>
      <c r="E1014" s="27"/>
      <c r="F1014" s="28"/>
      <c r="G1014" s="29"/>
      <c r="H1014" s="29"/>
      <c r="I1014" s="35"/>
      <c r="J1014" s="35"/>
      <c r="K1014" s="35"/>
      <c r="L1014" s="35"/>
      <c r="M1014" s="30"/>
      <c r="N1014" s="31"/>
      <c r="O1014" s="121"/>
      <c r="P1014" s="155"/>
      <c r="Q1014" s="155"/>
      <c r="R1014" s="155"/>
      <c r="S1014" s="35"/>
      <c r="T1014" s="35"/>
      <c r="U1014" s="30"/>
      <c r="V1014" s="29"/>
      <c r="W1014" s="1"/>
      <c r="X1014" s="1"/>
      <c r="Y1014" s="1"/>
    </row>
    <row r="1015" spans="1:25">
      <c r="A1015" s="61"/>
      <c r="B1015" s="28"/>
      <c r="C1015" s="29"/>
      <c r="D1015" s="122"/>
      <c r="E1015" s="27"/>
      <c r="F1015" s="28"/>
      <c r="G1015" s="29"/>
      <c r="H1015" s="29"/>
      <c r="I1015" s="35"/>
      <c r="J1015" s="35"/>
      <c r="K1015" s="35"/>
      <c r="L1015" s="35"/>
      <c r="M1015" s="30"/>
      <c r="N1015" s="31"/>
      <c r="O1015" s="121"/>
      <c r="P1015" s="155"/>
      <c r="Q1015" s="155"/>
      <c r="R1015" s="155"/>
      <c r="S1015" s="35"/>
      <c r="T1015" s="35"/>
      <c r="U1015" s="30"/>
      <c r="V1015" s="29"/>
      <c r="W1015" s="1"/>
      <c r="X1015" s="1"/>
      <c r="Y1015" s="1"/>
    </row>
    <row r="1016" spans="1:25">
      <c r="A1016" s="61"/>
      <c r="B1016" s="28"/>
      <c r="C1016" s="29"/>
      <c r="D1016" s="122"/>
      <c r="E1016" s="27"/>
      <c r="F1016" s="28"/>
      <c r="G1016" s="29"/>
      <c r="H1016" s="29"/>
      <c r="I1016" s="35"/>
      <c r="J1016" s="35"/>
      <c r="K1016" s="35"/>
      <c r="L1016" s="35"/>
      <c r="M1016" s="30"/>
      <c r="N1016" s="31"/>
      <c r="O1016" s="121"/>
      <c r="P1016" s="155"/>
      <c r="Q1016" s="155"/>
      <c r="R1016" s="155"/>
      <c r="S1016" s="35"/>
      <c r="T1016" s="35"/>
      <c r="U1016" s="29"/>
      <c r="V1016" s="29"/>
      <c r="W1016" s="1"/>
      <c r="X1016" s="1"/>
      <c r="Y1016" s="1"/>
    </row>
    <row r="1017" spans="1:25">
      <c r="A1017" s="61"/>
      <c r="B1017" s="28"/>
      <c r="C1017" s="29"/>
      <c r="D1017" s="122"/>
      <c r="E1017" s="27"/>
      <c r="F1017" s="28"/>
      <c r="G1017" s="29"/>
      <c r="H1017" s="29"/>
      <c r="I1017" s="35"/>
      <c r="J1017" s="35"/>
      <c r="K1017" s="35"/>
      <c r="L1017" s="35"/>
      <c r="M1017" s="30"/>
      <c r="N1017" s="31"/>
      <c r="O1017" s="121"/>
      <c r="P1017" s="155"/>
      <c r="Q1017" s="155"/>
      <c r="R1017" s="155"/>
      <c r="S1017" s="35"/>
      <c r="T1017" s="35"/>
      <c r="U1017" s="29"/>
      <c r="V1017" s="29"/>
      <c r="W1017" s="1"/>
      <c r="X1017" s="1"/>
      <c r="Y1017" s="1"/>
    </row>
    <row r="1018" spans="1:25">
      <c r="A1018" s="61"/>
      <c r="B1018" s="28"/>
      <c r="C1018" s="29"/>
      <c r="D1018" s="122"/>
      <c r="E1018" s="27"/>
      <c r="F1018" s="28"/>
      <c r="G1018" s="29"/>
      <c r="H1018" s="29"/>
      <c r="I1018" s="35"/>
      <c r="J1018" s="35"/>
      <c r="K1018" s="35"/>
      <c r="L1018" s="35"/>
      <c r="M1018" s="30"/>
      <c r="N1018" s="31"/>
      <c r="O1018" s="121"/>
      <c r="P1018" s="155"/>
      <c r="Q1018" s="155"/>
      <c r="R1018" s="155"/>
      <c r="S1018" s="35"/>
      <c r="T1018" s="35"/>
      <c r="U1018" s="29"/>
      <c r="V1018" s="29"/>
      <c r="W1018" s="1"/>
      <c r="X1018" s="1"/>
      <c r="Y1018" s="1"/>
    </row>
    <row r="1019" spans="1:25">
      <c r="A1019" s="61"/>
      <c r="B1019" s="28"/>
      <c r="C1019" s="29"/>
      <c r="D1019" s="122"/>
      <c r="E1019" s="27"/>
      <c r="F1019" s="28"/>
      <c r="G1019" s="29"/>
      <c r="H1019" s="29"/>
      <c r="I1019" s="35"/>
      <c r="J1019" s="35"/>
      <c r="K1019" s="35"/>
      <c r="L1019" s="35"/>
      <c r="M1019" s="30"/>
      <c r="N1019" s="31"/>
      <c r="O1019" s="121"/>
      <c r="P1019" s="155"/>
      <c r="Q1019" s="155"/>
      <c r="R1019" s="155"/>
      <c r="S1019" s="35"/>
      <c r="T1019" s="35"/>
      <c r="U1019" s="29"/>
      <c r="V1019" s="29"/>
      <c r="W1019" s="1"/>
      <c r="X1019" s="1"/>
      <c r="Y1019" s="1"/>
    </row>
    <row r="1020" spans="1:25">
      <c r="A1020" s="61"/>
      <c r="B1020" s="28"/>
      <c r="C1020" s="29"/>
      <c r="D1020" s="122"/>
      <c r="E1020" s="27"/>
      <c r="F1020" s="28"/>
      <c r="G1020" s="29"/>
      <c r="H1020" s="29"/>
      <c r="I1020" s="35"/>
      <c r="J1020" s="35"/>
      <c r="K1020" s="35"/>
      <c r="L1020" s="35"/>
      <c r="M1020" s="30"/>
      <c r="N1020" s="31"/>
      <c r="O1020" s="121"/>
      <c r="P1020" s="155"/>
      <c r="Q1020" s="155"/>
      <c r="R1020" s="155"/>
      <c r="S1020" s="35"/>
      <c r="T1020" s="35"/>
      <c r="U1020" s="30"/>
      <c r="V1020" s="29"/>
      <c r="W1020" s="1"/>
      <c r="X1020" s="1"/>
      <c r="Y1020" s="1"/>
    </row>
    <row r="1021" spans="1:25">
      <c r="A1021" s="61"/>
      <c r="B1021" s="28"/>
      <c r="C1021" s="29"/>
      <c r="D1021" s="122"/>
      <c r="E1021" s="27"/>
      <c r="F1021" s="28"/>
      <c r="G1021" s="29"/>
      <c r="H1021" s="29"/>
      <c r="I1021" s="35"/>
      <c r="J1021" s="35"/>
      <c r="K1021" s="35"/>
      <c r="L1021" s="35"/>
      <c r="M1021" s="30"/>
      <c r="N1021" s="31"/>
      <c r="O1021" s="121"/>
      <c r="P1021" s="155"/>
      <c r="Q1021" s="155"/>
      <c r="R1021" s="155"/>
      <c r="S1021" s="35"/>
      <c r="T1021" s="35"/>
      <c r="U1021" s="29"/>
      <c r="V1021" s="29"/>
      <c r="W1021" s="1"/>
      <c r="X1021" s="1"/>
      <c r="Y1021" s="1"/>
    </row>
    <row r="1022" spans="1:25">
      <c r="A1022" s="61"/>
      <c r="B1022" s="28"/>
      <c r="C1022" s="29"/>
      <c r="D1022" s="122"/>
      <c r="E1022" s="27"/>
      <c r="F1022" s="28"/>
      <c r="G1022" s="29"/>
      <c r="H1022" s="29"/>
      <c r="I1022" s="35"/>
      <c r="J1022" s="35"/>
      <c r="K1022" s="35"/>
      <c r="L1022" s="35"/>
      <c r="M1022" s="30"/>
      <c r="N1022" s="31"/>
      <c r="O1022" s="121"/>
      <c r="P1022" s="155"/>
      <c r="Q1022" s="155"/>
      <c r="R1022" s="155"/>
      <c r="S1022" s="35"/>
      <c r="T1022" s="35"/>
      <c r="U1022" s="29"/>
      <c r="V1022" s="29"/>
      <c r="W1022" s="1"/>
      <c r="X1022" s="1"/>
      <c r="Y1022" s="1"/>
    </row>
    <row r="1023" spans="1:25">
      <c r="A1023" s="61"/>
      <c r="B1023" s="28"/>
      <c r="C1023" s="29"/>
      <c r="D1023" s="122"/>
      <c r="E1023" s="27"/>
      <c r="F1023" s="28"/>
      <c r="G1023" s="29"/>
      <c r="H1023" s="29"/>
      <c r="I1023" s="35"/>
      <c r="J1023" s="35"/>
      <c r="K1023" s="35"/>
      <c r="L1023" s="35"/>
      <c r="M1023" s="30"/>
      <c r="N1023" s="31"/>
      <c r="O1023" s="121"/>
      <c r="P1023" s="155"/>
      <c r="Q1023" s="155"/>
      <c r="R1023" s="155"/>
      <c r="S1023" s="35"/>
      <c r="T1023" s="35"/>
      <c r="U1023" s="29"/>
      <c r="V1023" s="29"/>
      <c r="W1023" s="1"/>
      <c r="X1023" s="1"/>
      <c r="Y1023" s="1"/>
    </row>
    <row r="1024" spans="1:25">
      <c r="A1024" s="61"/>
      <c r="B1024" s="28"/>
      <c r="C1024" s="29"/>
      <c r="D1024" s="122"/>
      <c r="E1024" s="27"/>
      <c r="F1024" s="28"/>
      <c r="G1024" s="29"/>
      <c r="H1024" s="29"/>
      <c r="I1024" s="35"/>
      <c r="J1024" s="35"/>
      <c r="K1024" s="35"/>
      <c r="L1024" s="35"/>
      <c r="M1024" s="30"/>
      <c r="N1024" s="31"/>
      <c r="O1024" s="121"/>
      <c r="P1024" s="155"/>
      <c r="Q1024" s="155"/>
      <c r="R1024" s="155"/>
      <c r="S1024" s="35"/>
      <c r="T1024" s="35"/>
      <c r="U1024" s="29"/>
      <c r="V1024" s="29"/>
      <c r="W1024" s="1"/>
      <c r="X1024" s="1"/>
      <c r="Y1024" s="1"/>
    </row>
    <row r="1025" spans="1:25">
      <c r="A1025" s="61"/>
      <c r="B1025" s="28"/>
      <c r="C1025" s="29"/>
      <c r="D1025" s="122"/>
      <c r="E1025" s="27"/>
      <c r="F1025" s="28"/>
      <c r="G1025" s="29"/>
      <c r="H1025" s="29"/>
      <c r="I1025" s="35"/>
      <c r="J1025" s="35"/>
      <c r="K1025" s="35"/>
      <c r="L1025" s="35"/>
      <c r="M1025" s="30"/>
      <c r="N1025" s="31"/>
      <c r="O1025" s="121"/>
      <c r="P1025" s="155"/>
      <c r="Q1025" s="155"/>
      <c r="R1025" s="155"/>
      <c r="S1025" s="35"/>
      <c r="T1025" s="35"/>
      <c r="U1025" s="29"/>
      <c r="V1025" s="29"/>
      <c r="W1025" s="1"/>
      <c r="X1025" s="1"/>
      <c r="Y1025" s="1"/>
    </row>
    <row r="1026" spans="1:25">
      <c r="A1026" s="61"/>
      <c r="B1026" s="28"/>
      <c r="C1026" s="29"/>
      <c r="D1026" s="122"/>
      <c r="E1026" s="27"/>
      <c r="F1026" s="28"/>
      <c r="G1026" s="29"/>
      <c r="H1026" s="29"/>
      <c r="I1026" s="35"/>
      <c r="J1026" s="35"/>
      <c r="K1026" s="35"/>
      <c r="L1026" s="35"/>
      <c r="M1026" s="30"/>
      <c r="N1026" s="31"/>
      <c r="O1026" s="121"/>
      <c r="P1026" s="155"/>
      <c r="Q1026" s="155"/>
      <c r="R1026" s="155"/>
      <c r="S1026" s="35"/>
      <c r="T1026" s="35"/>
      <c r="U1026" s="29"/>
      <c r="V1026" s="29"/>
      <c r="W1026" s="1"/>
      <c r="X1026" s="1"/>
      <c r="Y1026" s="1"/>
    </row>
    <row r="1027" spans="1:25">
      <c r="A1027" s="61"/>
      <c r="B1027" s="28"/>
      <c r="C1027" s="29"/>
      <c r="D1027" s="122"/>
      <c r="E1027" s="27"/>
      <c r="F1027" s="28"/>
      <c r="G1027" s="29"/>
      <c r="H1027" s="29"/>
      <c r="I1027" s="35"/>
      <c r="J1027" s="35"/>
      <c r="K1027" s="35"/>
      <c r="L1027" s="35"/>
      <c r="M1027" s="30"/>
      <c r="N1027" s="31"/>
      <c r="O1027" s="121"/>
      <c r="P1027" s="155"/>
      <c r="Q1027" s="155"/>
      <c r="R1027" s="155"/>
      <c r="S1027" s="35"/>
      <c r="T1027" s="35"/>
      <c r="U1027" s="29"/>
      <c r="V1027" s="29"/>
      <c r="W1027" s="1"/>
      <c r="X1027" s="1"/>
      <c r="Y1027" s="1"/>
    </row>
    <row r="1028" spans="1:25">
      <c r="A1028" s="61"/>
      <c r="B1028" s="28"/>
      <c r="C1028" s="29"/>
      <c r="D1028" s="122"/>
      <c r="E1028" s="27"/>
      <c r="F1028" s="28"/>
      <c r="G1028" s="29"/>
      <c r="H1028" s="29"/>
      <c r="I1028" s="35"/>
      <c r="J1028" s="35"/>
      <c r="K1028" s="35"/>
      <c r="L1028" s="35"/>
      <c r="M1028" s="30"/>
      <c r="N1028" s="31"/>
      <c r="O1028" s="121"/>
      <c r="P1028" s="155"/>
      <c r="Q1028" s="155"/>
      <c r="R1028" s="155"/>
      <c r="S1028" s="35"/>
      <c r="T1028" s="35"/>
      <c r="U1028" s="29"/>
      <c r="V1028" s="29"/>
      <c r="W1028" s="1"/>
      <c r="X1028" s="1"/>
      <c r="Y1028" s="1"/>
    </row>
    <row r="1029" spans="1:25">
      <c r="A1029" s="61"/>
      <c r="B1029" s="28"/>
      <c r="C1029" s="29"/>
      <c r="D1029" s="122"/>
      <c r="E1029" s="27"/>
      <c r="F1029" s="28"/>
      <c r="G1029" s="29"/>
      <c r="H1029" s="29"/>
      <c r="I1029" s="35"/>
      <c r="J1029" s="35"/>
      <c r="K1029" s="35"/>
      <c r="L1029" s="35"/>
      <c r="M1029" s="30"/>
      <c r="N1029" s="31"/>
      <c r="O1029" s="121"/>
      <c r="P1029" s="155"/>
      <c r="Q1029" s="155"/>
      <c r="R1029" s="155"/>
      <c r="S1029" s="35"/>
      <c r="T1029" s="35"/>
      <c r="U1029" s="29"/>
      <c r="V1029" s="29"/>
      <c r="W1029" s="1"/>
      <c r="X1029" s="1"/>
      <c r="Y1029" s="1"/>
    </row>
    <row r="1030" spans="1:25">
      <c r="A1030" s="61"/>
      <c r="B1030" s="28"/>
      <c r="C1030" s="29"/>
      <c r="D1030" s="122"/>
      <c r="E1030" s="27"/>
      <c r="F1030" s="28"/>
      <c r="G1030" s="29"/>
      <c r="H1030" s="29"/>
      <c r="I1030" s="35"/>
      <c r="J1030" s="35"/>
      <c r="K1030" s="35"/>
      <c r="L1030" s="35"/>
      <c r="M1030" s="30"/>
      <c r="N1030" s="31"/>
      <c r="O1030" s="121"/>
      <c r="P1030" s="155"/>
      <c r="Q1030" s="155"/>
      <c r="R1030" s="155"/>
      <c r="S1030" s="35"/>
      <c r="T1030" s="35"/>
      <c r="U1030" s="29"/>
      <c r="V1030" s="29"/>
      <c r="W1030" s="1"/>
      <c r="X1030" s="1"/>
      <c r="Y1030" s="1"/>
    </row>
    <row r="1031" spans="1:25">
      <c r="A1031" s="61"/>
      <c r="B1031" s="28"/>
      <c r="C1031" s="29"/>
      <c r="D1031" s="122"/>
      <c r="E1031" s="27"/>
      <c r="F1031" s="28"/>
      <c r="G1031" s="29"/>
      <c r="H1031" s="29"/>
      <c r="I1031" s="35"/>
      <c r="J1031" s="35"/>
      <c r="K1031" s="35"/>
      <c r="L1031" s="35"/>
      <c r="M1031" s="30"/>
      <c r="N1031" s="31"/>
      <c r="O1031" s="121"/>
      <c r="P1031" s="155"/>
      <c r="Q1031" s="155"/>
      <c r="R1031" s="155"/>
      <c r="S1031" s="35"/>
      <c r="T1031" s="35"/>
      <c r="U1031" s="29"/>
      <c r="V1031" s="29"/>
      <c r="W1031" s="1"/>
      <c r="X1031" s="1"/>
      <c r="Y1031" s="1"/>
    </row>
    <row r="1032" spans="1:25">
      <c r="A1032" s="61"/>
      <c r="B1032" s="28"/>
      <c r="C1032" s="29"/>
      <c r="D1032" s="122"/>
      <c r="E1032" s="27"/>
      <c r="F1032" s="28"/>
      <c r="G1032" s="29"/>
      <c r="H1032" s="29"/>
      <c r="I1032" s="35"/>
      <c r="J1032" s="35"/>
      <c r="K1032" s="35"/>
      <c r="L1032" s="35"/>
      <c r="M1032" s="30"/>
      <c r="N1032" s="31"/>
      <c r="O1032" s="121"/>
      <c r="P1032" s="155"/>
      <c r="Q1032" s="155"/>
      <c r="R1032" s="155"/>
      <c r="S1032" s="35"/>
      <c r="T1032" s="35"/>
      <c r="U1032" s="29"/>
      <c r="V1032" s="29"/>
      <c r="W1032" s="1"/>
      <c r="X1032" s="1"/>
      <c r="Y1032" s="1"/>
    </row>
    <row r="1033" spans="1:25">
      <c r="A1033" s="61"/>
      <c r="B1033" s="28"/>
      <c r="C1033" s="29"/>
      <c r="D1033" s="122"/>
      <c r="E1033" s="27"/>
      <c r="F1033" s="28"/>
      <c r="G1033" s="29"/>
      <c r="H1033" s="29"/>
      <c r="I1033" s="35"/>
      <c r="J1033" s="35"/>
      <c r="K1033" s="35"/>
      <c r="L1033" s="35"/>
      <c r="M1033" s="30"/>
      <c r="N1033" s="31"/>
      <c r="O1033" s="121"/>
      <c r="P1033" s="155"/>
      <c r="Q1033" s="155"/>
      <c r="R1033" s="155"/>
      <c r="S1033" s="35"/>
      <c r="T1033" s="35"/>
      <c r="U1033" s="29"/>
      <c r="V1033" s="29"/>
      <c r="W1033" s="1"/>
      <c r="X1033" s="1"/>
      <c r="Y1033" s="1"/>
    </row>
    <row r="1034" spans="1:25">
      <c r="A1034" s="61"/>
      <c r="B1034" s="28"/>
      <c r="C1034" s="29"/>
      <c r="D1034" s="122"/>
      <c r="E1034" s="27"/>
      <c r="F1034" s="28"/>
      <c r="G1034" s="29"/>
      <c r="H1034" s="29"/>
      <c r="I1034" s="35"/>
      <c r="J1034" s="35"/>
      <c r="K1034" s="35"/>
      <c r="L1034" s="35"/>
      <c r="M1034" s="30"/>
      <c r="N1034" s="31"/>
      <c r="O1034" s="121"/>
      <c r="P1034" s="155"/>
      <c r="Q1034" s="155"/>
      <c r="R1034" s="155"/>
      <c r="S1034" s="35"/>
      <c r="T1034" s="35"/>
      <c r="U1034" s="29"/>
      <c r="V1034" s="29"/>
      <c r="W1034" s="1"/>
      <c r="X1034" s="1"/>
      <c r="Y1034" s="1"/>
    </row>
    <row r="1035" spans="1:25">
      <c r="A1035" s="61"/>
      <c r="B1035" s="28"/>
      <c r="C1035" s="29"/>
      <c r="D1035" s="122"/>
      <c r="E1035" s="27"/>
      <c r="F1035" s="28"/>
      <c r="G1035" s="29"/>
      <c r="H1035" s="29"/>
      <c r="I1035" s="35"/>
      <c r="J1035" s="35"/>
      <c r="K1035" s="35"/>
      <c r="L1035" s="35"/>
      <c r="M1035" s="30"/>
      <c r="N1035" s="31"/>
      <c r="O1035" s="121"/>
      <c r="P1035" s="155"/>
      <c r="Q1035" s="155"/>
      <c r="R1035" s="155"/>
      <c r="S1035" s="35"/>
      <c r="T1035" s="35"/>
      <c r="U1035" s="29"/>
      <c r="V1035" s="29"/>
      <c r="W1035" s="1"/>
      <c r="X1035" s="1"/>
      <c r="Y1035" s="1"/>
    </row>
    <row r="1036" spans="1:25">
      <c r="A1036" s="61"/>
      <c r="B1036" s="28"/>
      <c r="C1036" s="29"/>
      <c r="D1036" s="122"/>
      <c r="E1036" s="27"/>
      <c r="F1036" s="28"/>
      <c r="G1036" s="29"/>
      <c r="H1036" s="29"/>
      <c r="I1036" s="35"/>
      <c r="J1036" s="35"/>
      <c r="K1036" s="35"/>
      <c r="L1036" s="35"/>
      <c r="M1036" s="30"/>
      <c r="N1036" s="31"/>
      <c r="O1036" s="121"/>
      <c r="P1036" s="155"/>
      <c r="Q1036" s="155"/>
      <c r="R1036" s="155"/>
      <c r="S1036" s="35"/>
      <c r="T1036" s="35"/>
      <c r="U1036" s="29"/>
      <c r="V1036" s="29"/>
      <c r="W1036" s="1"/>
      <c r="X1036" s="1"/>
      <c r="Y1036" s="1"/>
    </row>
    <row r="1037" spans="1:25">
      <c r="A1037" s="61"/>
      <c r="B1037" s="28"/>
      <c r="C1037" s="29"/>
      <c r="D1037" s="122"/>
      <c r="E1037" s="27"/>
      <c r="F1037" s="28"/>
      <c r="G1037" s="29"/>
      <c r="H1037" s="29"/>
      <c r="I1037" s="35"/>
      <c r="J1037" s="35"/>
      <c r="K1037" s="35"/>
      <c r="L1037" s="35"/>
      <c r="M1037" s="30"/>
      <c r="N1037" s="31"/>
      <c r="O1037" s="121"/>
      <c r="P1037" s="155"/>
      <c r="Q1037" s="155"/>
      <c r="R1037" s="155"/>
      <c r="S1037" s="35"/>
      <c r="T1037" s="35"/>
      <c r="U1037" s="29"/>
      <c r="V1037" s="29"/>
      <c r="W1037" s="1"/>
      <c r="X1037" s="1"/>
      <c r="Y1037" s="1"/>
    </row>
    <row r="1038" spans="1:25">
      <c r="A1038" s="61"/>
      <c r="B1038" s="28"/>
      <c r="C1038" s="29"/>
      <c r="D1038" s="122"/>
      <c r="E1038" s="27"/>
      <c r="F1038" s="28"/>
      <c r="G1038" s="29"/>
      <c r="H1038" s="29"/>
      <c r="I1038" s="35"/>
      <c r="J1038" s="35"/>
      <c r="K1038" s="35"/>
      <c r="L1038" s="35"/>
      <c r="M1038" s="30"/>
      <c r="N1038" s="31"/>
      <c r="O1038" s="121"/>
      <c r="P1038" s="155"/>
      <c r="Q1038" s="155"/>
      <c r="R1038" s="155"/>
      <c r="S1038" s="35"/>
      <c r="T1038" s="35"/>
      <c r="U1038" s="29"/>
      <c r="V1038" s="29"/>
      <c r="W1038" s="1"/>
      <c r="X1038" s="1"/>
      <c r="Y1038" s="1"/>
    </row>
    <row r="1039" spans="1:25">
      <c r="A1039" s="61"/>
      <c r="B1039" s="28"/>
      <c r="C1039" s="29"/>
      <c r="D1039" s="122"/>
      <c r="E1039" s="27"/>
      <c r="F1039" s="28"/>
      <c r="G1039" s="29"/>
      <c r="H1039" s="29"/>
      <c r="I1039" s="35"/>
      <c r="J1039" s="35"/>
      <c r="K1039" s="35"/>
      <c r="L1039" s="35"/>
      <c r="M1039" s="30"/>
      <c r="N1039" s="31"/>
      <c r="O1039" s="121"/>
      <c r="P1039" s="155"/>
      <c r="Q1039" s="155"/>
      <c r="R1039" s="155"/>
      <c r="S1039" s="35"/>
      <c r="T1039" s="35"/>
      <c r="U1039" s="29"/>
      <c r="V1039" s="29"/>
      <c r="W1039" s="1"/>
      <c r="X1039" s="1"/>
      <c r="Y1039" s="1"/>
    </row>
    <row r="1040" spans="1:25">
      <c r="A1040" s="61"/>
      <c r="B1040" s="28"/>
      <c r="C1040" s="29"/>
      <c r="D1040" s="122"/>
      <c r="E1040" s="27"/>
      <c r="F1040" s="28"/>
      <c r="G1040" s="29"/>
      <c r="H1040" s="29"/>
      <c r="I1040" s="35"/>
      <c r="J1040" s="35"/>
      <c r="K1040" s="35"/>
      <c r="L1040" s="35"/>
      <c r="M1040" s="30"/>
      <c r="N1040" s="31"/>
      <c r="O1040" s="121"/>
      <c r="P1040" s="155"/>
      <c r="Q1040" s="155"/>
      <c r="R1040" s="155"/>
      <c r="S1040" s="35"/>
      <c r="T1040" s="35"/>
      <c r="U1040" s="29"/>
      <c r="V1040" s="29"/>
      <c r="W1040" s="1"/>
      <c r="X1040" s="1"/>
      <c r="Y1040" s="1"/>
    </row>
    <row r="1041" spans="1:25">
      <c r="A1041" s="61"/>
      <c r="B1041" s="28"/>
      <c r="C1041" s="29"/>
      <c r="D1041" s="122"/>
      <c r="E1041" s="27"/>
      <c r="F1041" s="28"/>
      <c r="G1041" s="29"/>
      <c r="H1041" s="29"/>
      <c r="I1041" s="35"/>
      <c r="J1041" s="35"/>
      <c r="K1041" s="35"/>
      <c r="L1041" s="35"/>
      <c r="M1041" s="30"/>
      <c r="N1041" s="31"/>
      <c r="O1041" s="121"/>
      <c r="P1041" s="155"/>
      <c r="Q1041" s="155"/>
      <c r="R1041" s="155"/>
      <c r="S1041" s="35"/>
      <c r="T1041" s="35"/>
      <c r="U1041" s="29"/>
      <c r="V1041" s="29"/>
      <c r="W1041" s="1"/>
      <c r="X1041" s="1"/>
      <c r="Y1041" s="1"/>
    </row>
    <row r="1042" spans="1:25">
      <c r="A1042" s="61"/>
      <c r="B1042" s="28"/>
      <c r="C1042" s="29"/>
      <c r="D1042" s="122"/>
      <c r="E1042" s="27"/>
      <c r="F1042" s="28"/>
      <c r="G1042" s="29"/>
      <c r="H1042" s="29"/>
      <c r="I1042" s="35"/>
      <c r="J1042" s="35"/>
      <c r="K1042" s="35"/>
      <c r="L1042" s="35"/>
      <c r="M1042" s="30"/>
      <c r="N1042" s="31"/>
      <c r="O1042" s="121"/>
      <c r="P1042" s="155"/>
      <c r="Q1042" s="155"/>
      <c r="R1042" s="155"/>
      <c r="S1042" s="35"/>
      <c r="T1042" s="35"/>
      <c r="U1042" s="29"/>
      <c r="V1042" s="29"/>
      <c r="W1042" s="1"/>
      <c r="X1042" s="1"/>
      <c r="Y1042" s="1"/>
    </row>
    <row r="1043" spans="1:25">
      <c r="A1043" s="61"/>
      <c r="B1043" s="28"/>
      <c r="C1043" s="29"/>
      <c r="D1043" s="122"/>
      <c r="E1043" s="27"/>
      <c r="F1043" s="28"/>
      <c r="G1043" s="29"/>
      <c r="H1043" s="29"/>
      <c r="I1043" s="35"/>
      <c r="J1043" s="35"/>
      <c r="K1043" s="35"/>
      <c r="L1043" s="35"/>
      <c r="M1043" s="30"/>
      <c r="N1043" s="31"/>
      <c r="O1043" s="121"/>
      <c r="P1043" s="155"/>
      <c r="Q1043" s="155"/>
      <c r="R1043" s="155"/>
      <c r="S1043" s="35"/>
      <c r="T1043" s="35"/>
      <c r="U1043" s="29"/>
      <c r="V1043" s="29"/>
      <c r="W1043" s="1"/>
      <c r="X1043" s="1"/>
      <c r="Y1043" s="1"/>
    </row>
    <row r="1044" spans="1:25">
      <c r="A1044" s="61"/>
      <c r="B1044" s="28"/>
      <c r="C1044" s="29"/>
      <c r="D1044" s="122"/>
      <c r="E1044" s="27"/>
      <c r="F1044" s="28"/>
      <c r="G1044" s="29"/>
      <c r="H1044" s="29"/>
      <c r="I1044" s="35"/>
      <c r="J1044" s="35"/>
      <c r="K1044" s="35"/>
      <c r="L1044" s="35"/>
      <c r="M1044" s="30"/>
      <c r="N1044" s="31"/>
      <c r="O1044" s="121"/>
      <c r="P1044" s="155"/>
      <c r="Q1044" s="155"/>
      <c r="R1044" s="155"/>
      <c r="S1044" s="35"/>
      <c r="T1044" s="35"/>
      <c r="U1044" s="29"/>
      <c r="V1044" s="29"/>
      <c r="W1044" s="1"/>
      <c r="X1044" s="1"/>
      <c r="Y1044" s="1"/>
    </row>
    <row r="1045" spans="1:25">
      <c r="A1045" s="61"/>
      <c r="B1045" s="28"/>
      <c r="C1045" s="29"/>
      <c r="D1045" s="122"/>
      <c r="E1045" s="27"/>
      <c r="F1045" s="28"/>
      <c r="G1045" s="29"/>
      <c r="H1045" s="29"/>
      <c r="I1045" s="35"/>
      <c r="J1045" s="35"/>
      <c r="K1045" s="35"/>
      <c r="L1045" s="35"/>
      <c r="M1045" s="30"/>
      <c r="N1045" s="31"/>
      <c r="O1045" s="121"/>
      <c r="P1045" s="156"/>
      <c r="Q1045" s="155"/>
      <c r="R1045" s="155"/>
      <c r="S1045" s="35"/>
      <c r="T1045" s="35"/>
      <c r="U1045" s="30"/>
      <c r="V1045" s="29"/>
      <c r="W1045" s="1"/>
      <c r="X1045" s="1"/>
      <c r="Y1045" s="1"/>
    </row>
    <row r="1046" spans="1:25">
      <c r="A1046" s="61"/>
      <c r="B1046" s="28"/>
      <c r="C1046" s="29"/>
      <c r="D1046" s="122"/>
      <c r="E1046" s="27"/>
      <c r="F1046" s="28"/>
      <c r="G1046" s="29"/>
      <c r="H1046" s="29"/>
      <c r="I1046" s="35"/>
      <c r="J1046" s="35"/>
      <c r="K1046" s="35"/>
      <c r="L1046" s="35"/>
      <c r="M1046" s="30"/>
      <c r="N1046" s="31"/>
      <c r="O1046" s="121"/>
      <c r="P1046" s="155"/>
      <c r="Q1046" s="155"/>
      <c r="R1046" s="155"/>
      <c r="S1046" s="35"/>
      <c r="T1046" s="35"/>
      <c r="U1046" s="29"/>
      <c r="V1046" s="29"/>
      <c r="W1046" s="1"/>
      <c r="X1046" s="1"/>
    </row>
    <row r="1047" spans="1:25">
      <c r="A1047" s="61"/>
      <c r="B1047" s="28"/>
      <c r="C1047" s="29"/>
      <c r="D1047" s="122"/>
      <c r="E1047" s="27"/>
      <c r="F1047" s="28"/>
      <c r="G1047" s="29"/>
      <c r="H1047" s="29"/>
      <c r="I1047" s="35"/>
      <c r="J1047" s="35"/>
      <c r="K1047" s="35"/>
      <c r="L1047" s="35"/>
      <c r="M1047" s="30"/>
      <c r="N1047" s="31"/>
      <c r="O1047" s="121"/>
      <c r="P1047" s="155"/>
      <c r="Q1047" s="155"/>
      <c r="R1047" s="155"/>
      <c r="S1047" s="35"/>
      <c r="T1047" s="35"/>
      <c r="U1047" s="30"/>
      <c r="V1047" s="29"/>
      <c r="W1047" s="1"/>
      <c r="X1047" s="1"/>
    </row>
    <row r="1048" spans="1:25">
      <c r="A1048" s="61"/>
      <c r="B1048" s="28"/>
      <c r="C1048" s="29"/>
      <c r="D1048" s="122"/>
      <c r="E1048" s="27"/>
      <c r="F1048" s="28"/>
      <c r="G1048" s="29"/>
      <c r="H1048" s="29"/>
      <c r="I1048" s="35"/>
      <c r="J1048" s="35"/>
      <c r="K1048" s="35"/>
      <c r="L1048" s="35"/>
      <c r="M1048" s="30"/>
      <c r="N1048" s="31"/>
      <c r="O1048" s="121"/>
      <c r="P1048" s="155"/>
      <c r="Q1048" s="155"/>
      <c r="R1048" s="155"/>
      <c r="S1048" s="35"/>
      <c r="T1048" s="35"/>
      <c r="U1048" s="29"/>
      <c r="V1048" s="29"/>
      <c r="W1048" s="1"/>
      <c r="X1048" s="1"/>
    </row>
    <row r="1049" spans="1:25">
      <c r="A1049" s="61"/>
      <c r="B1049" s="28"/>
      <c r="C1049" s="29"/>
      <c r="D1049" s="122"/>
      <c r="E1049" s="27"/>
      <c r="F1049" s="28"/>
      <c r="G1049" s="29"/>
      <c r="H1049" s="29"/>
      <c r="I1049" s="35"/>
      <c r="J1049" s="35"/>
      <c r="K1049" s="35"/>
      <c r="L1049" s="35"/>
      <c r="M1049" s="30"/>
      <c r="N1049" s="31"/>
      <c r="O1049" s="121"/>
      <c r="P1049" s="155"/>
      <c r="Q1049" s="155"/>
      <c r="R1049" s="155"/>
      <c r="S1049" s="35"/>
      <c r="T1049" s="35"/>
      <c r="U1049" s="29"/>
      <c r="V1049" s="29"/>
      <c r="W1049" s="1"/>
      <c r="X1049" s="1"/>
    </row>
    <row r="1050" spans="1:25">
      <c r="A1050" s="61"/>
      <c r="B1050" s="28"/>
      <c r="C1050" s="29"/>
      <c r="D1050" s="122"/>
      <c r="E1050" s="27"/>
      <c r="F1050" s="28"/>
      <c r="G1050" s="29"/>
      <c r="H1050" s="29"/>
      <c r="I1050" s="35"/>
      <c r="J1050" s="35"/>
      <c r="K1050" s="35"/>
      <c r="L1050" s="35"/>
      <c r="M1050" s="30"/>
      <c r="N1050" s="31"/>
      <c r="O1050" s="121"/>
      <c r="P1050" s="155"/>
      <c r="Q1050" s="155"/>
      <c r="R1050" s="155"/>
      <c r="S1050" s="35"/>
      <c r="T1050" s="35"/>
      <c r="U1050" s="29"/>
      <c r="V1050" s="29"/>
      <c r="W1050" s="1"/>
      <c r="X1050" s="1"/>
    </row>
    <row r="1051" spans="1:25">
      <c r="A1051" s="61"/>
      <c r="B1051" s="28"/>
      <c r="C1051" s="29"/>
      <c r="D1051" s="122"/>
      <c r="E1051" s="27"/>
      <c r="F1051" s="28"/>
      <c r="G1051" s="29"/>
      <c r="H1051" s="29"/>
      <c r="I1051" s="35"/>
      <c r="J1051" s="35"/>
      <c r="K1051" s="35"/>
      <c r="L1051" s="35"/>
      <c r="M1051" s="30"/>
      <c r="N1051" s="31"/>
      <c r="O1051" s="121"/>
      <c r="P1051" s="155"/>
      <c r="Q1051" s="155"/>
      <c r="R1051" s="155"/>
      <c r="S1051" s="35"/>
      <c r="T1051" s="35"/>
      <c r="U1051" s="29"/>
      <c r="V1051" s="29"/>
      <c r="W1051" s="1"/>
      <c r="X1051" s="1"/>
    </row>
    <row r="1052" spans="1:25">
      <c r="A1052" s="61"/>
      <c r="B1052" s="28"/>
      <c r="C1052" s="29"/>
      <c r="D1052" s="122"/>
      <c r="E1052" s="27"/>
      <c r="F1052" s="28"/>
      <c r="G1052" s="29"/>
      <c r="H1052" s="29"/>
      <c r="I1052" s="35"/>
      <c r="J1052" s="35"/>
      <c r="K1052" s="35"/>
      <c r="L1052" s="35"/>
      <c r="M1052" s="30"/>
      <c r="N1052" s="31"/>
      <c r="O1052" s="121"/>
      <c r="P1052" s="155"/>
      <c r="Q1052" s="155"/>
      <c r="R1052" s="155"/>
      <c r="S1052" s="35"/>
      <c r="T1052" s="35"/>
      <c r="U1052" s="29"/>
      <c r="V1052" s="29"/>
      <c r="W1052" s="1"/>
      <c r="X1052" s="1"/>
    </row>
    <row r="1053" spans="1:25">
      <c r="A1053" s="61"/>
      <c r="B1053" s="28"/>
      <c r="C1053" s="29"/>
      <c r="D1053" s="122"/>
      <c r="E1053" s="27"/>
      <c r="F1053" s="28"/>
      <c r="G1053" s="29"/>
      <c r="H1053" s="29"/>
      <c r="I1053" s="35"/>
      <c r="J1053" s="35"/>
      <c r="K1053" s="35"/>
      <c r="L1053" s="35"/>
      <c r="M1053" s="30"/>
      <c r="N1053" s="31"/>
      <c r="O1053" s="121"/>
      <c r="P1053" s="155"/>
      <c r="Q1053" s="155"/>
      <c r="R1053" s="155"/>
      <c r="S1053" s="35"/>
      <c r="T1053" s="35"/>
      <c r="U1053" s="30"/>
      <c r="V1053" s="29"/>
      <c r="W1053" s="1"/>
      <c r="X1053" s="1"/>
    </row>
    <row r="1054" spans="1:25">
      <c r="A1054" s="61"/>
      <c r="B1054" s="28"/>
      <c r="C1054" s="29"/>
      <c r="D1054" s="122"/>
      <c r="E1054" s="27"/>
      <c r="F1054" s="28"/>
      <c r="G1054" s="29"/>
      <c r="H1054" s="29"/>
      <c r="I1054" s="35"/>
      <c r="J1054" s="35"/>
      <c r="K1054" s="35"/>
      <c r="L1054" s="35"/>
      <c r="M1054" s="30"/>
      <c r="N1054" s="31"/>
      <c r="O1054" s="121"/>
      <c r="P1054" s="155"/>
      <c r="Q1054" s="155"/>
      <c r="R1054" s="155"/>
      <c r="S1054" s="35"/>
      <c r="T1054" s="35"/>
      <c r="U1054" s="29"/>
      <c r="V1054" s="29"/>
      <c r="W1054" s="1"/>
      <c r="X1054" s="1"/>
    </row>
    <row r="1055" spans="1:25">
      <c r="A1055" s="61"/>
      <c r="B1055" s="28"/>
      <c r="C1055" s="29"/>
      <c r="D1055" s="122"/>
      <c r="E1055" s="27"/>
      <c r="F1055" s="28"/>
      <c r="G1055" s="29"/>
      <c r="H1055" s="29"/>
      <c r="I1055" s="35"/>
      <c r="J1055" s="35"/>
      <c r="K1055" s="35"/>
      <c r="L1055" s="35"/>
      <c r="M1055" s="30"/>
      <c r="N1055" s="31"/>
      <c r="O1055" s="121"/>
      <c r="P1055" s="155"/>
      <c r="Q1055" s="155"/>
      <c r="R1055" s="155"/>
      <c r="S1055" s="35"/>
      <c r="T1055" s="35"/>
      <c r="U1055" s="122"/>
      <c r="V1055" s="29"/>
      <c r="W1055" s="1"/>
      <c r="X1055" s="1"/>
    </row>
    <row r="1056" spans="1:25">
      <c r="A1056" s="61"/>
      <c r="B1056" s="28"/>
      <c r="C1056" s="29"/>
      <c r="D1056" s="122"/>
      <c r="E1056" s="27"/>
      <c r="F1056" s="28"/>
      <c r="G1056" s="29"/>
      <c r="H1056" s="29"/>
      <c r="I1056" s="35"/>
      <c r="J1056" s="35"/>
      <c r="K1056" s="35"/>
      <c r="L1056" s="35"/>
      <c r="M1056" s="30"/>
      <c r="N1056" s="31"/>
      <c r="O1056" s="121"/>
      <c r="P1056" s="155"/>
      <c r="Q1056" s="155"/>
      <c r="R1056" s="155"/>
      <c r="S1056" s="35"/>
      <c r="T1056" s="35"/>
      <c r="U1056" s="29"/>
      <c r="V1056" s="29"/>
      <c r="W1056" s="1"/>
      <c r="X1056" s="1"/>
    </row>
    <row r="1057" spans="1:24">
      <c r="A1057" s="61"/>
      <c r="B1057" s="28"/>
      <c r="C1057" s="29"/>
      <c r="D1057" s="122"/>
      <c r="E1057" s="27"/>
      <c r="F1057" s="28"/>
      <c r="G1057" s="29"/>
      <c r="H1057" s="29"/>
      <c r="I1057" s="35"/>
      <c r="J1057" s="35"/>
      <c r="K1057" s="35"/>
      <c r="L1057" s="35"/>
      <c r="M1057" s="30"/>
      <c r="N1057" s="31"/>
      <c r="O1057" s="121"/>
      <c r="P1057" s="155"/>
      <c r="Q1057" s="155"/>
      <c r="R1057" s="155"/>
      <c r="S1057" s="35"/>
      <c r="T1057" s="35"/>
      <c r="U1057" s="29"/>
      <c r="V1057" s="29"/>
      <c r="W1057" s="1"/>
      <c r="X1057" s="1"/>
    </row>
    <row r="1058" spans="1:24">
      <c r="A1058" s="61"/>
      <c r="B1058" s="28"/>
      <c r="C1058" s="29"/>
      <c r="D1058" s="122"/>
      <c r="E1058" s="27"/>
      <c r="F1058" s="28"/>
      <c r="G1058" s="29"/>
      <c r="H1058" s="29"/>
      <c r="I1058" s="35"/>
      <c r="J1058" s="35"/>
      <c r="K1058" s="35"/>
      <c r="L1058" s="35"/>
      <c r="M1058" s="30"/>
      <c r="N1058" s="31"/>
      <c r="O1058" s="121"/>
      <c r="P1058" s="155"/>
      <c r="Q1058" s="155"/>
      <c r="R1058" s="155"/>
      <c r="S1058" s="35"/>
      <c r="T1058" s="35"/>
      <c r="U1058" s="29"/>
      <c r="V1058" s="29"/>
      <c r="W1058" s="1"/>
      <c r="X1058" s="1"/>
    </row>
    <row r="1059" spans="1:24">
      <c r="A1059" s="61"/>
      <c r="B1059" s="28"/>
      <c r="C1059" s="29"/>
      <c r="D1059" s="122"/>
      <c r="E1059" s="27"/>
      <c r="F1059" s="28"/>
      <c r="G1059" s="29"/>
      <c r="H1059" s="29"/>
      <c r="I1059" s="35"/>
      <c r="J1059" s="35"/>
      <c r="K1059" s="35"/>
      <c r="L1059" s="35"/>
      <c r="M1059" s="30"/>
      <c r="N1059" s="31"/>
      <c r="O1059" s="121"/>
      <c r="P1059" s="155"/>
      <c r="Q1059" s="155"/>
      <c r="R1059" s="155"/>
      <c r="S1059" s="35"/>
      <c r="T1059" s="35"/>
      <c r="U1059" s="29"/>
      <c r="V1059" s="29"/>
      <c r="W1059" s="1"/>
      <c r="X1059" s="1"/>
    </row>
    <row r="1060" spans="1:24">
      <c r="A1060" s="61"/>
      <c r="B1060" s="28"/>
      <c r="C1060" s="29"/>
      <c r="D1060" s="122"/>
      <c r="E1060" s="27"/>
      <c r="F1060" s="28"/>
      <c r="G1060" s="29"/>
      <c r="H1060" s="29"/>
      <c r="I1060" s="35"/>
      <c r="J1060" s="35"/>
      <c r="K1060" s="35"/>
      <c r="L1060" s="35"/>
      <c r="M1060" s="30"/>
      <c r="N1060" s="31"/>
      <c r="O1060" s="121"/>
      <c r="P1060" s="155"/>
      <c r="Q1060" s="155"/>
      <c r="R1060" s="155"/>
      <c r="S1060" s="35"/>
      <c r="T1060" s="35"/>
      <c r="U1060" s="29"/>
      <c r="V1060" s="29"/>
      <c r="W1060" s="1"/>
      <c r="X1060" s="1"/>
    </row>
    <row r="1061" spans="1:24">
      <c r="A1061" s="61"/>
      <c r="B1061" s="28"/>
      <c r="C1061" s="29"/>
      <c r="D1061" s="122"/>
      <c r="E1061" s="27"/>
      <c r="F1061" s="28"/>
      <c r="G1061" s="29"/>
      <c r="H1061" s="29"/>
      <c r="I1061" s="35"/>
      <c r="J1061" s="35"/>
      <c r="K1061" s="35"/>
      <c r="L1061" s="35"/>
      <c r="M1061" s="30"/>
      <c r="N1061" s="31"/>
      <c r="O1061" s="121"/>
      <c r="P1061" s="155"/>
      <c r="Q1061" s="155"/>
      <c r="R1061" s="155"/>
      <c r="S1061" s="35"/>
      <c r="T1061" s="35"/>
      <c r="U1061" s="29"/>
      <c r="V1061" s="29"/>
      <c r="W1061" s="1"/>
      <c r="X1061" s="1"/>
    </row>
    <row r="1062" spans="1:24">
      <c r="A1062" s="61"/>
      <c r="B1062" s="28"/>
      <c r="C1062" s="29"/>
      <c r="D1062" s="122"/>
      <c r="E1062" s="27"/>
      <c r="F1062" s="28"/>
      <c r="G1062" s="29"/>
      <c r="H1062" s="29"/>
      <c r="I1062" s="35"/>
      <c r="J1062" s="35"/>
      <c r="K1062" s="35"/>
      <c r="L1062" s="35"/>
      <c r="M1062" s="30"/>
      <c r="N1062" s="31"/>
      <c r="O1062" s="121"/>
      <c r="P1062" s="155"/>
      <c r="Q1062" s="155"/>
      <c r="R1062" s="155"/>
      <c r="S1062" s="35"/>
      <c r="T1062" s="35"/>
      <c r="U1062" s="29"/>
      <c r="V1062" s="29"/>
      <c r="W1062" s="1"/>
      <c r="X1062" s="1"/>
    </row>
    <row r="1063" spans="1:24">
      <c r="A1063" s="61"/>
      <c r="B1063" s="28"/>
      <c r="C1063" s="29"/>
      <c r="D1063" s="122"/>
      <c r="E1063" s="27"/>
      <c r="F1063" s="28"/>
      <c r="G1063" s="29"/>
      <c r="H1063" s="29"/>
      <c r="I1063" s="35"/>
      <c r="J1063" s="35"/>
      <c r="K1063" s="35"/>
      <c r="L1063" s="35"/>
      <c r="M1063" s="30"/>
      <c r="N1063" s="31"/>
      <c r="O1063" s="121"/>
      <c r="P1063" s="155"/>
      <c r="Q1063" s="155"/>
      <c r="R1063" s="155"/>
      <c r="S1063" s="35"/>
      <c r="T1063" s="35"/>
      <c r="U1063" s="29"/>
      <c r="V1063" s="29"/>
      <c r="W1063" s="1"/>
      <c r="X1063" s="1"/>
    </row>
    <row r="1064" spans="1:24">
      <c r="A1064" s="61"/>
      <c r="B1064" s="28"/>
      <c r="C1064" s="29"/>
      <c r="D1064" s="122"/>
      <c r="E1064" s="27"/>
      <c r="F1064" s="28"/>
      <c r="G1064" s="29"/>
      <c r="H1064" s="29"/>
      <c r="I1064" s="35"/>
      <c r="J1064" s="35"/>
      <c r="K1064" s="35"/>
      <c r="L1064" s="35"/>
      <c r="M1064" s="30"/>
      <c r="N1064" s="31"/>
      <c r="O1064" s="121"/>
      <c r="P1064" s="155"/>
      <c r="Q1064" s="155"/>
      <c r="R1064" s="155"/>
      <c r="S1064" s="35"/>
      <c r="T1064" s="35"/>
      <c r="U1064" s="30"/>
      <c r="V1064" s="29"/>
      <c r="W1064" s="1"/>
      <c r="X1064" s="1"/>
    </row>
    <row r="1065" spans="1:24">
      <c r="A1065" s="61"/>
      <c r="B1065" s="28"/>
      <c r="C1065" s="29"/>
      <c r="D1065" s="122"/>
      <c r="E1065" s="27"/>
      <c r="F1065" s="28"/>
      <c r="G1065" s="29"/>
      <c r="H1065" s="29"/>
      <c r="I1065" s="35"/>
      <c r="J1065" s="35"/>
      <c r="K1065" s="35"/>
      <c r="L1065" s="35"/>
      <c r="M1065" s="30"/>
      <c r="N1065" s="31"/>
      <c r="O1065" s="121"/>
      <c r="P1065" s="155"/>
      <c r="Q1065" s="155"/>
      <c r="R1065" s="155"/>
      <c r="S1065" s="35"/>
      <c r="T1065" s="35"/>
      <c r="U1065" s="122"/>
      <c r="V1065" s="29"/>
      <c r="W1065" s="1"/>
      <c r="X1065" s="1"/>
    </row>
    <row r="1066" spans="1:24">
      <c r="A1066" s="61"/>
      <c r="B1066" s="28"/>
      <c r="C1066" s="29"/>
      <c r="D1066" s="122"/>
      <c r="E1066" s="27"/>
      <c r="F1066" s="28"/>
      <c r="G1066" s="29"/>
      <c r="H1066" s="29"/>
      <c r="I1066" s="35"/>
      <c r="J1066" s="35"/>
      <c r="K1066" s="35"/>
      <c r="L1066" s="35"/>
      <c r="M1066" s="30"/>
      <c r="N1066" s="31"/>
      <c r="O1066" s="121"/>
      <c r="P1066" s="155"/>
      <c r="Q1066" s="155"/>
      <c r="R1066" s="155"/>
      <c r="S1066" s="35"/>
      <c r="T1066" s="35"/>
      <c r="U1066" s="29"/>
      <c r="V1066" s="29"/>
      <c r="W1066" s="1"/>
      <c r="X1066" s="1"/>
    </row>
    <row r="1067" spans="1:24">
      <c r="A1067" s="61"/>
      <c r="B1067" s="28"/>
      <c r="C1067" s="29"/>
      <c r="D1067" s="122"/>
      <c r="E1067" s="27"/>
      <c r="F1067" s="28"/>
      <c r="G1067" s="29"/>
      <c r="H1067" s="29"/>
      <c r="I1067" s="35"/>
      <c r="J1067" s="35"/>
      <c r="K1067" s="35"/>
      <c r="L1067" s="35"/>
      <c r="M1067" s="30"/>
      <c r="N1067" s="31"/>
      <c r="O1067" s="121"/>
      <c r="P1067" s="155"/>
      <c r="Q1067" s="155"/>
      <c r="R1067" s="155"/>
      <c r="S1067" s="35"/>
      <c r="T1067" s="35"/>
      <c r="U1067" s="29"/>
      <c r="V1067" s="29"/>
      <c r="W1067" s="1"/>
      <c r="X1067" s="1"/>
    </row>
    <row r="1068" spans="1:24">
      <c r="A1068" s="61"/>
      <c r="B1068" s="28"/>
      <c r="C1068" s="29"/>
      <c r="D1068" s="122"/>
      <c r="E1068" s="27"/>
      <c r="F1068" s="28"/>
      <c r="G1068" s="29"/>
      <c r="H1068" s="29"/>
      <c r="I1068" s="35"/>
      <c r="J1068" s="35"/>
      <c r="K1068" s="35"/>
      <c r="L1068" s="35"/>
      <c r="M1068" s="30"/>
      <c r="N1068" s="31"/>
      <c r="O1068" s="121"/>
      <c r="P1068" s="155"/>
      <c r="Q1068" s="155"/>
      <c r="R1068" s="155"/>
      <c r="S1068" s="35"/>
      <c r="T1068" s="35"/>
      <c r="U1068" s="29"/>
      <c r="V1068" s="29"/>
      <c r="W1068" s="1"/>
      <c r="X1068" s="1"/>
    </row>
    <row r="1069" spans="1:24">
      <c r="A1069" s="61"/>
      <c r="B1069" s="28"/>
      <c r="C1069" s="29"/>
      <c r="D1069" s="122"/>
      <c r="E1069" s="27"/>
      <c r="F1069" s="28"/>
      <c r="G1069" s="29"/>
      <c r="H1069" s="29"/>
      <c r="I1069" s="35"/>
      <c r="J1069" s="35"/>
      <c r="K1069" s="35"/>
      <c r="L1069" s="35"/>
      <c r="M1069" s="30"/>
      <c r="N1069" s="31"/>
      <c r="O1069" s="121"/>
      <c r="P1069" s="155"/>
      <c r="Q1069" s="155"/>
      <c r="R1069" s="155"/>
      <c r="S1069" s="35"/>
      <c r="T1069" s="35"/>
      <c r="U1069" s="122"/>
      <c r="V1069" s="29"/>
      <c r="W1069" s="1"/>
      <c r="X1069" s="1"/>
    </row>
    <row r="1070" spans="1:24">
      <c r="A1070" s="61"/>
      <c r="B1070" s="28"/>
      <c r="C1070" s="29"/>
      <c r="D1070" s="122"/>
      <c r="E1070" s="27"/>
      <c r="F1070" s="28"/>
      <c r="G1070" s="29"/>
      <c r="H1070" s="29"/>
      <c r="I1070" s="35"/>
      <c r="J1070" s="35"/>
      <c r="K1070" s="35"/>
      <c r="L1070" s="35"/>
      <c r="M1070" s="30"/>
      <c r="N1070" s="31"/>
      <c r="O1070" s="121"/>
      <c r="P1070" s="155"/>
      <c r="Q1070" s="155"/>
      <c r="R1070" s="155"/>
      <c r="S1070" s="35"/>
      <c r="T1070" s="35"/>
      <c r="U1070" s="29"/>
      <c r="V1070" s="29"/>
      <c r="W1070" s="1"/>
      <c r="X1070" s="1"/>
    </row>
    <row r="1071" spans="1:24">
      <c r="A1071" s="61"/>
      <c r="B1071" s="28"/>
      <c r="C1071" s="29"/>
      <c r="D1071" s="122"/>
      <c r="E1071" s="27"/>
      <c r="F1071" s="28"/>
      <c r="G1071" s="29"/>
      <c r="H1071" s="29"/>
      <c r="I1071" s="35"/>
      <c r="J1071" s="35"/>
      <c r="K1071" s="35"/>
      <c r="L1071" s="35"/>
      <c r="M1071" s="30"/>
      <c r="N1071" s="31"/>
      <c r="O1071" s="121"/>
      <c r="P1071" s="155"/>
      <c r="Q1071" s="155"/>
      <c r="R1071" s="155"/>
      <c r="S1071" s="35"/>
      <c r="T1071" s="35"/>
      <c r="U1071" s="29"/>
      <c r="V1071" s="29"/>
      <c r="W1071" s="1"/>
      <c r="X1071" s="1"/>
    </row>
    <row r="1072" spans="1:24">
      <c r="A1072" s="61"/>
      <c r="B1072" s="28"/>
      <c r="C1072" s="29"/>
      <c r="D1072" s="122"/>
      <c r="E1072" s="27"/>
      <c r="F1072" s="28"/>
      <c r="G1072" s="29"/>
      <c r="H1072" s="29"/>
      <c r="I1072" s="35"/>
      <c r="J1072" s="35"/>
      <c r="K1072" s="35"/>
      <c r="L1072" s="35"/>
      <c r="M1072" s="30"/>
      <c r="N1072" s="31"/>
      <c r="O1072" s="121"/>
      <c r="P1072" s="155"/>
      <c r="Q1072" s="155"/>
      <c r="R1072" s="155"/>
      <c r="S1072" s="35"/>
      <c r="T1072" s="35"/>
      <c r="U1072" s="29"/>
      <c r="V1072" s="29"/>
      <c r="W1072" s="1"/>
      <c r="X1072" s="1"/>
    </row>
    <row r="1073" spans="1:24">
      <c r="A1073" s="61"/>
      <c r="B1073" s="28"/>
      <c r="C1073" s="29"/>
      <c r="D1073" s="122"/>
      <c r="E1073" s="27"/>
      <c r="F1073" s="28"/>
      <c r="G1073" s="29"/>
      <c r="H1073" s="29"/>
      <c r="I1073" s="35"/>
      <c r="J1073" s="35"/>
      <c r="K1073" s="35"/>
      <c r="L1073" s="35"/>
      <c r="M1073" s="30"/>
      <c r="N1073" s="31"/>
      <c r="O1073" s="121"/>
      <c r="P1073" s="155"/>
      <c r="Q1073" s="155"/>
      <c r="R1073" s="155"/>
      <c r="S1073" s="35"/>
      <c r="T1073" s="35"/>
      <c r="U1073" s="29"/>
      <c r="V1073" s="29"/>
      <c r="W1073" s="1"/>
      <c r="X1073" s="1"/>
    </row>
    <row r="1074" spans="1:24">
      <c r="A1074" s="61"/>
      <c r="B1074" s="28"/>
      <c r="C1074" s="29"/>
      <c r="D1074" s="122"/>
      <c r="E1074" s="27"/>
      <c r="F1074" s="28"/>
      <c r="G1074" s="29"/>
      <c r="H1074" s="29"/>
      <c r="I1074" s="35"/>
      <c r="J1074" s="35"/>
      <c r="K1074" s="35"/>
      <c r="L1074" s="35"/>
      <c r="M1074" s="30"/>
      <c r="N1074" s="31"/>
      <c r="O1074" s="121"/>
      <c r="P1074" s="155"/>
      <c r="Q1074" s="155"/>
      <c r="R1074" s="155"/>
      <c r="S1074" s="35"/>
      <c r="T1074" s="35"/>
      <c r="U1074" s="29"/>
      <c r="V1074" s="29"/>
      <c r="W1074" s="1"/>
      <c r="X1074" s="1"/>
    </row>
    <row r="1075" spans="1:24">
      <c r="A1075" s="61"/>
      <c r="B1075" s="28"/>
      <c r="C1075" s="29"/>
      <c r="D1075" s="122"/>
      <c r="E1075" s="27"/>
      <c r="F1075" s="28"/>
      <c r="G1075" s="29"/>
      <c r="H1075" s="29"/>
      <c r="I1075" s="35"/>
      <c r="J1075" s="35"/>
      <c r="K1075" s="35"/>
      <c r="L1075" s="35"/>
      <c r="M1075" s="30"/>
      <c r="N1075" s="31"/>
      <c r="O1075" s="121"/>
      <c r="P1075" s="155"/>
      <c r="Q1075" s="155"/>
      <c r="R1075" s="155"/>
      <c r="S1075" s="35"/>
      <c r="T1075" s="35"/>
      <c r="U1075" s="29"/>
      <c r="V1075" s="29"/>
      <c r="W1075" s="1"/>
      <c r="X1075" s="1"/>
    </row>
    <row r="1076" spans="1:24">
      <c r="A1076" s="61"/>
      <c r="B1076" s="28"/>
      <c r="C1076" s="29"/>
      <c r="D1076" s="122"/>
      <c r="E1076" s="27"/>
      <c r="F1076" s="28"/>
      <c r="G1076" s="29"/>
      <c r="H1076" s="29"/>
      <c r="I1076" s="35"/>
      <c r="J1076" s="35"/>
      <c r="K1076" s="35"/>
      <c r="L1076" s="35"/>
      <c r="M1076" s="30"/>
      <c r="N1076" s="31"/>
      <c r="O1076" s="121"/>
      <c r="P1076" s="155"/>
      <c r="Q1076" s="155"/>
      <c r="R1076" s="155"/>
      <c r="S1076" s="35"/>
      <c r="T1076" s="35"/>
      <c r="U1076" s="29"/>
      <c r="V1076" s="29"/>
      <c r="W1076" s="1"/>
      <c r="X1076" s="1"/>
    </row>
    <row r="1077" spans="1:24">
      <c r="A1077" s="61"/>
      <c r="B1077" s="28"/>
      <c r="C1077" s="29"/>
      <c r="D1077" s="122"/>
      <c r="E1077" s="27"/>
      <c r="F1077" s="28"/>
      <c r="G1077" s="29"/>
      <c r="H1077" s="29"/>
      <c r="I1077" s="35"/>
      <c r="J1077" s="35"/>
      <c r="K1077" s="35"/>
      <c r="L1077" s="35"/>
      <c r="M1077" s="30"/>
      <c r="N1077" s="31"/>
      <c r="O1077" s="121"/>
      <c r="P1077" s="155"/>
      <c r="Q1077" s="155"/>
      <c r="R1077" s="155"/>
      <c r="S1077" s="35"/>
      <c r="T1077" s="35"/>
      <c r="U1077" s="29"/>
      <c r="V1077" s="29"/>
      <c r="W1077" s="1"/>
      <c r="X1077" s="1"/>
    </row>
    <row r="1078" spans="1:24">
      <c r="A1078" s="61"/>
      <c r="B1078" s="28"/>
      <c r="C1078" s="29"/>
      <c r="D1078" s="122"/>
      <c r="E1078" s="27"/>
      <c r="F1078" s="28"/>
      <c r="G1078" s="29"/>
      <c r="H1078" s="29"/>
      <c r="I1078" s="35"/>
      <c r="J1078" s="35"/>
      <c r="K1078" s="35"/>
      <c r="L1078" s="35"/>
      <c r="M1078" s="30"/>
      <c r="N1078" s="31"/>
      <c r="O1078" s="121"/>
      <c r="P1078" s="155"/>
      <c r="Q1078" s="155"/>
      <c r="R1078" s="155"/>
      <c r="S1078" s="35"/>
      <c r="T1078" s="35"/>
      <c r="U1078" s="122"/>
      <c r="V1078" s="29"/>
      <c r="W1078" s="1"/>
      <c r="X1078" s="1"/>
    </row>
    <row r="1079" spans="1:24">
      <c r="A1079" s="61"/>
      <c r="B1079" s="28"/>
      <c r="C1079" s="29"/>
      <c r="D1079" s="122"/>
      <c r="E1079" s="27"/>
      <c r="F1079" s="28"/>
      <c r="G1079" s="29"/>
      <c r="H1079" s="29"/>
      <c r="I1079" s="35"/>
      <c r="J1079" s="35"/>
      <c r="K1079" s="35"/>
      <c r="L1079" s="35"/>
      <c r="M1079" s="30"/>
      <c r="N1079" s="31"/>
      <c r="O1079" s="121"/>
      <c r="P1079" s="155"/>
      <c r="Q1079" s="155"/>
      <c r="R1079" s="155"/>
      <c r="S1079" s="35"/>
      <c r="T1079" s="35"/>
      <c r="U1079" s="122"/>
      <c r="V1079" s="29"/>
      <c r="W1079" s="1"/>
      <c r="X1079" s="1"/>
    </row>
    <row r="1080" spans="1:24">
      <c r="A1080" s="61"/>
      <c r="B1080" s="28"/>
      <c r="C1080" s="29"/>
      <c r="D1080" s="122"/>
      <c r="E1080" s="27"/>
      <c r="F1080" s="28"/>
      <c r="G1080" s="29"/>
      <c r="H1080" s="29"/>
      <c r="I1080" s="35"/>
      <c r="J1080" s="35"/>
      <c r="K1080" s="35"/>
      <c r="L1080" s="35"/>
      <c r="M1080" s="30"/>
      <c r="N1080" s="31"/>
      <c r="O1080" s="121"/>
      <c r="P1080" s="155"/>
      <c r="Q1080" s="155"/>
      <c r="R1080" s="155"/>
      <c r="S1080" s="35"/>
      <c r="T1080" s="35"/>
      <c r="U1080" s="122"/>
      <c r="V1080" s="29"/>
      <c r="W1080" s="1"/>
      <c r="X1080" s="1"/>
    </row>
    <row r="1081" spans="1:24">
      <c r="A1081" s="61"/>
      <c r="B1081" s="28"/>
      <c r="C1081" s="29"/>
      <c r="D1081" s="122"/>
      <c r="E1081" s="27"/>
      <c r="F1081" s="28"/>
      <c r="G1081" s="29"/>
      <c r="H1081" s="29"/>
      <c r="I1081" s="35"/>
      <c r="J1081" s="35"/>
      <c r="K1081" s="35"/>
      <c r="L1081" s="35"/>
      <c r="M1081" s="30"/>
      <c r="N1081" s="31"/>
      <c r="O1081" s="121"/>
      <c r="P1081" s="155"/>
      <c r="Q1081" s="155"/>
      <c r="R1081" s="155"/>
      <c r="S1081" s="35"/>
      <c r="T1081" s="35"/>
      <c r="U1081" s="122"/>
      <c r="V1081" s="29"/>
      <c r="W1081" s="1"/>
      <c r="X1081" s="1"/>
    </row>
    <row r="1082" spans="1:24">
      <c r="A1082" s="61"/>
      <c r="B1082" s="28"/>
      <c r="C1082" s="29"/>
      <c r="D1082" s="122"/>
      <c r="E1082" s="27"/>
      <c r="F1082" s="28"/>
      <c r="G1082" s="29"/>
      <c r="H1082" s="29"/>
      <c r="I1082" s="35"/>
      <c r="J1082" s="35"/>
      <c r="K1082" s="35"/>
      <c r="L1082" s="35"/>
      <c r="M1082" s="30"/>
      <c r="N1082" s="31"/>
      <c r="O1082" s="121"/>
      <c r="P1082" s="155"/>
      <c r="Q1082" s="155"/>
      <c r="R1082" s="155"/>
      <c r="S1082" s="35"/>
      <c r="T1082" s="35"/>
      <c r="U1082" s="122"/>
      <c r="V1082" s="29"/>
      <c r="W1082" s="1"/>
      <c r="X1082" s="1"/>
    </row>
    <row r="1083" spans="1:24">
      <c r="A1083" s="61"/>
      <c r="B1083" s="28"/>
      <c r="C1083" s="29"/>
      <c r="D1083" s="122"/>
      <c r="E1083" s="27"/>
      <c r="F1083" s="28"/>
      <c r="G1083" s="29"/>
      <c r="H1083" s="29"/>
      <c r="I1083" s="35"/>
      <c r="J1083" s="35"/>
      <c r="K1083" s="35"/>
      <c r="L1083" s="35"/>
      <c r="M1083" s="30"/>
      <c r="N1083" s="31"/>
      <c r="O1083" s="121"/>
      <c r="P1083" s="155"/>
      <c r="Q1083" s="155"/>
      <c r="R1083" s="155"/>
      <c r="S1083" s="35"/>
      <c r="T1083" s="35"/>
      <c r="U1083" s="29"/>
      <c r="V1083" s="29"/>
      <c r="W1083" s="1"/>
      <c r="X1083" s="1"/>
    </row>
    <row r="1084" spans="1:24">
      <c r="A1084" s="61"/>
      <c r="B1084" s="28"/>
      <c r="C1084" s="29"/>
      <c r="D1084" s="122"/>
      <c r="E1084" s="27"/>
      <c r="F1084" s="28"/>
      <c r="G1084" s="29"/>
      <c r="H1084" s="29"/>
      <c r="I1084" s="35"/>
      <c r="J1084" s="35"/>
      <c r="K1084" s="35"/>
      <c r="L1084" s="35"/>
      <c r="M1084" s="30"/>
      <c r="N1084" s="31"/>
      <c r="O1084" s="121"/>
      <c r="P1084" s="155"/>
      <c r="Q1084" s="155"/>
      <c r="R1084" s="155"/>
      <c r="S1084" s="35"/>
      <c r="T1084" s="35"/>
      <c r="U1084" s="29"/>
      <c r="V1084" s="29"/>
      <c r="W1084" s="1"/>
      <c r="X1084" s="1"/>
    </row>
    <row r="1085" spans="1:24">
      <c r="A1085" s="61"/>
      <c r="B1085" s="28"/>
      <c r="C1085" s="29"/>
      <c r="D1085" s="122"/>
      <c r="E1085" s="27"/>
      <c r="F1085" s="28"/>
      <c r="G1085" s="29"/>
      <c r="H1085" s="29"/>
      <c r="I1085" s="35"/>
      <c r="J1085" s="35"/>
      <c r="K1085" s="35"/>
      <c r="L1085" s="35"/>
      <c r="M1085" s="30"/>
      <c r="N1085" s="31"/>
      <c r="O1085" s="121"/>
      <c r="P1085" s="155"/>
      <c r="Q1085" s="155"/>
      <c r="R1085" s="155"/>
      <c r="S1085" s="35"/>
      <c r="T1085" s="35"/>
      <c r="U1085" s="30"/>
      <c r="V1085" s="29"/>
      <c r="W1085" s="1"/>
      <c r="X1085" s="1"/>
    </row>
    <row r="1086" spans="1:24">
      <c r="A1086" s="61"/>
      <c r="B1086" s="28"/>
      <c r="C1086" s="29"/>
      <c r="D1086" s="122"/>
      <c r="E1086" s="27"/>
      <c r="F1086" s="28"/>
      <c r="G1086" s="29"/>
      <c r="H1086" s="29"/>
      <c r="I1086" s="35"/>
      <c r="J1086" s="35"/>
      <c r="K1086" s="35"/>
      <c r="L1086" s="35"/>
      <c r="M1086" s="30"/>
      <c r="N1086" s="31"/>
      <c r="O1086" s="121"/>
      <c r="P1086" s="155"/>
      <c r="Q1086" s="155"/>
      <c r="R1086" s="155"/>
      <c r="S1086" s="35"/>
      <c r="T1086" s="35"/>
      <c r="U1086" s="122"/>
      <c r="V1086" s="29"/>
      <c r="W1086" s="1"/>
      <c r="X1086" s="1"/>
    </row>
    <row r="1087" spans="1:24">
      <c r="A1087" s="61"/>
      <c r="B1087" s="28"/>
      <c r="C1087" s="29"/>
      <c r="D1087" s="122"/>
      <c r="E1087" s="27"/>
      <c r="F1087" s="28"/>
      <c r="G1087" s="29"/>
      <c r="H1087" s="29"/>
      <c r="I1087" s="35"/>
      <c r="J1087" s="35"/>
      <c r="K1087" s="35"/>
      <c r="L1087" s="35"/>
      <c r="M1087" s="30"/>
      <c r="N1087" s="31"/>
      <c r="O1087" s="121"/>
      <c r="P1087" s="155"/>
      <c r="Q1087" s="155"/>
      <c r="R1087" s="155"/>
      <c r="S1087" s="35"/>
      <c r="T1087" s="35"/>
      <c r="U1087" s="122"/>
      <c r="V1087" s="29"/>
      <c r="W1087" s="1"/>
      <c r="X1087" s="1"/>
    </row>
    <row r="1088" spans="1:24">
      <c r="A1088" s="61"/>
      <c r="B1088" s="28"/>
      <c r="C1088" s="29"/>
      <c r="D1088" s="122"/>
      <c r="E1088" s="27"/>
      <c r="F1088" s="28"/>
      <c r="G1088" s="29"/>
      <c r="H1088" s="29"/>
      <c r="I1088" s="35"/>
      <c r="J1088" s="35"/>
      <c r="K1088" s="35"/>
      <c r="L1088" s="35"/>
      <c r="M1088" s="30"/>
      <c r="N1088" s="31"/>
      <c r="O1088" s="121"/>
      <c r="P1088" s="155"/>
      <c r="Q1088" s="155"/>
      <c r="R1088" s="155"/>
      <c r="S1088" s="35"/>
      <c r="T1088" s="35"/>
      <c r="U1088" s="122"/>
      <c r="V1088" s="29"/>
      <c r="W1088" s="1"/>
      <c r="X1088" s="1"/>
    </row>
    <row r="1089" spans="1:24">
      <c r="A1089" s="61"/>
      <c r="B1089" s="28"/>
      <c r="C1089" s="29"/>
      <c r="D1089" s="122"/>
      <c r="E1089" s="27"/>
      <c r="F1089" s="28"/>
      <c r="G1089" s="29"/>
      <c r="H1089" s="29"/>
      <c r="I1089" s="35"/>
      <c r="J1089" s="35"/>
      <c r="K1089" s="35"/>
      <c r="L1089" s="35"/>
      <c r="M1089" s="30"/>
      <c r="N1089" s="31"/>
      <c r="O1089" s="121"/>
      <c r="P1089" s="155"/>
      <c r="Q1089" s="155"/>
      <c r="R1089" s="155"/>
      <c r="S1089" s="35"/>
      <c r="T1089" s="35"/>
      <c r="U1089" s="122"/>
      <c r="V1089" s="29"/>
      <c r="W1089" s="1"/>
      <c r="X1089" s="1"/>
    </row>
    <row r="1090" spans="1:24">
      <c r="A1090" s="61"/>
      <c r="B1090" s="28"/>
      <c r="C1090" s="29"/>
      <c r="D1090" s="122"/>
      <c r="E1090" s="27"/>
      <c r="F1090" s="28"/>
      <c r="G1090" s="29"/>
      <c r="H1090" s="29"/>
      <c r="I1090" s="35"/>
      <c r="J1090" s="35"/>
      <c r="K1090" s="35"/>
      <c r="L1090" s="35"/>
      <c r="M1090" s="30"/>
      <c r="N1090" s="31"/>
      <c r="O1090" s="121"/>
      <c r="P1090" s="155"/>
      <c r="Q1090" s="155"/>
      <c r="R1090" s="155"/>
      <c r="S1090" s="35"/>
      <c r="T1090" s="35"/>
      <c r="U1090" s="122"/>
      <c r="V1090" s="29"/>
      <c r="W1090" s="1"/>
      <c r="X1090" s="1"/>
    </row>
    <row r="1091" spans="1:24">
      <c r="A1091" s="61"/>
      <c r="B1091" s="28"/>
      <c r="C1091" s="29"/>
      <c r="D1091" s="122"/>
      <c r="E1091" s="27"/>
      <c r="F1091" s="28"/>
      <c r="G1091" s="29"/>
      <c r="H1091" s="29"/>
      <c r="I1091" s="35"/>
      <c r="J1091" s="35"/>
      <c r="K1091" s="35"/>
      <c r="L1091" s="35"/>
      <c r="M1091" s="30"/>
      <c r="N1091" s="31"/>
      <c r="O1091" s="121"/>
      <c r="P1091" s="155"/>
      <c r="Q1091" s="155"/>
      <c r="R1091" s="155"/>
      <c r="S1091" s="35"/>
      <c r="T1091" s="35"/>
      <c r="U1091" s="122"/>
      <c r="V1091" s="29"/>
      <c r="W1091" s="1"/>
      <c r="X1091" s="1"/>
    </row>
    <row r="1092" spans="1:24">
      <c r="A1092" s="61"/>
      <c r="B1092" s="28"/>
      <c r="C1092" s="29"/>
      <c r="D1092" s="122"/>
      <c r="E1092" s="27"/>
      <c r="F1092" s="28"/>
      <c r="G1092" s="29"/>
      <c r="H1092" s="29"/>
      <c r="I1092" s="35"/>
      <c r="J1092" s="35"/>
      <c r="K1092" s="35"/>
      <c r="L1092" s="35"/>
      <c r="M1092" s="30"/>
      <c r="N1092" s="31"/>
      <c r="O1092" s="121"/>
      <c r="P1092" s="155"/>
      <c r="Q1092" s="155"/>
      <c r="R1092" s="155"/>
      <c r="S1092" s="35"/>
      <c r="T1092" s="35"/>
      <c r="U1092" s="122"/>
      <c r="V1092" s="29"/>
      <c r="W1092" s="1"/>
      <c r="X1092" s="1"/>
    </row>
    <row r="1093" spans="1:24">
      <c r="A1093" s="61"/>
      <c r="B1093" s="28"/>
      <c r="C1093" s="29"/>
      <c r="D1093" s="122"/>
      <c r="E1093" s="27"/>
      <c r="F1093" s="28"/>
      <c r="G1093" s="29"/>
      <c r="H1093" s="29"/>
      <c r="I1093" s="35"/>
      <c r="J1093" s="35"/>
      <c r="K1093" s="35"/>
      <c r="L1093" s="35"/>
      <c r="M1093" s="30"/>
      <c r="N1093" s="31"/>
      <c r="O1093" s="121"/>
      <c r="P1093" s="155"/>
      <c r="Q1093" s="155"/>
      <c r="R1093" s="155"/>
      <c r="S1093" s="35"/>
      <c r="T1093" s="35"/>
      <c r="U1093" s="122"/>
      <c r="V1093" s="29"/>
      <c r="W1093" s="1"/>
      <c r="X1093" s="1"/>
    </row>
    <row r="1094" spans="1:24">
      <c r="A1094" s="61"/>
      <c r="B1094" s="28"/>
      <c r="C1094" s="29"/>
      <c r="D1094" s="122"/>
      <c r="E1094" s="27"/>
      <c r="F1094" s="28"/>
      <c r="G1094" s="29"/>
      <c r="H1094" s="29"/>
      <c r="I1094" s="35"/>
      <c r="J1094" s="35"/>
      <c r="K1094" s="35"/>
      <c r="L1094" s="35"/>
      <c r="M1094" s="30"/>
      <c r="N1094" s="31"/>
      <c r="O1094" s="31"/>
      <c r="P1094" s="155"/>
      <c r="Q1094" s="155"/>
      <c r="R1094" s="155"/>
      <c r="S1094" s="35"/>
      <c r="T1094" s="35"/>
      <c r="U1094" s="122"/>
      <c r="V1094" s="29"/>
      <c r="W1094" s="1"/>
      <c r="X1094" s="1"/>
    </row>
    <row r="1095" spans="1:24">
      <c r="A1095" s="61"/>
      <c r="B1095" s="28"/>
      <c r="C1095" s="29"/>
      <c r="D1095" s="122"/>
      <c r="E1095" s="27"/>
      <c r="F1095" s="28"/>
      <c r="G1095" s="29"/>
      <c r="H1095" s="29"/>
      <c r="I1095" s="35"/>
      <c r="J1095" s="35"/>
      <c r="K1095" s="35"/>
      <c r="L1095" s="35"/>
      <c r="M1095" s="30"/>
      <c r="N1095" s="31"/>
      <c r="O1095" s="121"/>
      <c r="P1095" s="155"/>
      <c r="Q1095" s="155"/>
      <c r="R1095" s="155"/>
      <c r="S1095" s="35"/>
      <c r="T1095" s="35"/>
      <c r="U1095" s="122"/>
      <c r="V1095" s="29"/>
      <c r="W1095" s="1"/>
      <c r="X1095" s="1"/>
    </row>
    <row r="1096" spans="1:24">
      <c r="A1096" s="61"/>
      <c r="B1096" s="28"/>
      <c r="C1096" s="29"/>
      <c r="D1096" s="122"/>
      <c r="E1096" s="27"/>
      <c r="F1096" s="28"/>
      <c r="G1096" s="29"/>
      <c r="H1096" s="29"/>
      <c r="I1096" s="35"/>
      <c r="J1096" s="35"/>
      <c r="K1096" s="35"/>
      <c r="L1096" s="35"/>
      <c r="M1096" s="30"/>
      <c r="N1096" s="31"/>
      <c r="O1096" s="121"/>
      <c r="P1096" s="155"/>
      <c r="Q1096" s="155"/>
      <c r="R1096" s="155"/>
      <c r="S1096" s="35"/>
      <c r="T1096" s="35"/>
      <c r="U1096" s="122"/>
      <c r="V1096" s="29"/>
      <c r="W1096" s="1"/>
      <c r="X1096" s="1"/>
    </row>
    <row r="1097" spans="1:24">
      <c r="A1097" s="61"/>
      <c r="B1097" s="28"/>
      <c r="C1097" s="29"/>
      <c r="D1097" s="122"/>
      <c r="E1097" s="27"/>
      <c r="F1097" s="28"/>
      <c r="G1097" s="29"/>
      <c r="H1097" s="29"/>
      <c r="I1097" s="35"/>
      <c r="J1097" s="35"/>
      <c r="K1097" s="35"/>
      <c r="L1097" s="35"/>
      <c r="M1097" s="30"/>
      <c r="N1097" s="31"/>
      <c r="O1097" s="121"/>
      <c r="P1097" s="155"/>
      <c r="Q1097" s="155"/>
      <c r="R1097" s="155"/>
      <c r="S1097" s="35"/>
      <c r="T1097" s="35"/>
      <c r="U1097" s="122"/>
      <c r="V1097" s="29"/>
      <c r="W1097" s="1"/>
      <c r="X1097" s="1"/>
    </row>
    <row r="1098" spans="1:24">
      <c r="A1098" s="61"/>
      <c r="B1098" s="28"/>
      <c r="C1098" s="29"/>
      <c r="D1098" s="122"/>
      <c r="E1098" s="27"/>
      <c r="F1098" s="28"/>
      <c r="G1098" s="29"/>
      <c r="H1098" s="29"/>
      <c r="I1098" s="35"/>
      <c r="J1098" s="35"/>
      <c r="K1098" s="35"/>
      <c r="L1098" s="35"/>
      <c r="M1098" s="30"/>
      <c r="N1098" s="31"/>
      <c r="O1098" s="121"/>
      <c r="P1098" s="155"/>
      <c r="Q1098" s="155"/>
      <c r="R1098" s="155"/>
      <c r="S1098" s="35"/>
      <c r="T1098" s="35"/>
      <c r="U1098" s="122"/>
      <c r="V1098" s="29"/>
      <c r="W1098" s="1"/>
      <c r="X1098" s="1"/>
    </row>
    <row r="1099" spans="1:24">
      <c r="A1099" s="61"/>
      <c r="B1099" s="28"/>
      <c r="C1099" s="29"/>
      <c r="D1099" s="122"/>
      <c r="E1099" s="27"/>
      <c r="F1099" s="28"/>
      <c r="G1099" s="29"/>
      <c r="H1099" s="29"/>
      <c r="I1099" s="35"/>
      <c r="J1099" s="35"/>
      <c r="K1099" s="35"/>
      <c r="L1099" s="35"/>
      <c r="M1099" s="30"/>
      <c r="N1099" s="31"/>
      <c r="O1099" s="121"/>
      <c r="P1099" s="155"/>
      <c r="Q1099" s="155"/>
      <c r="R1099" s="155"/>
      <c r="S1099" s="35"/>
      <c r="T1099" s="35"/>
      <c r="U1099" s="122"/>
      <c r="V1099" s="29"/>
      <c r="W1099" s="1"/>
      <c r="X1099" s="1"/>
    </row>
    <row r="1100" spans="1:24">
      <c r="A1100" s="61"/>
      <c r="B1100" s="28"/>
      <c r="C1100" s="29"/>
      <c r="D1100" s="122"/>
      <c r="E1100" s="27"/>
      <c r="F1100" s="28"/>
      <c r="G1100" s="29"/>
      <c r="H1100" s="29"/>
      <c r="I1100" s="35"/>
      <c r="J1100" s="35"/>
      <c r="K1100" s="35"/>
      <c r="L1100" s="35"/>
      <c r="M1100" s="30"/>
      <c r="N1100" s="31"/>
      <c r="O1100" s="121"/>
      <c r="P1100" s="155"/>
      <c r="Q1100" s="155"/>
      <c r="R1100" s="155"/>
      <c r="S1100" s="35"/>
      <c r="T1100" s="35"/>
      <c r="U1100" s="122"/>
      <c r="V1100" s="29"/>
      <c r="W1100" s="1"/>
      <c r="X1100" s="1"/>
    </row>
    <row r="1101" spans="1:24">
      <c r="A1101" s="61"/>
      <c r="B1101" s="28"/>
      <c r="C1101" s="29"/>
      <c r="D1101" s="122"/>
      <c r="E1101" s="27"/>
      <c r="F1101" s="28"/>
      <c r="G1101" s="29"/>
      <c r="H1101" s="29"/>
      <c r="I1101" s="35"/>
      <c r="J1101" s="35"/>
      <c r="K1101" s="35"/>
      <c r="L1101" s="35"/>
      <c r="M1101" s="30"/>
      <c r="N1101" s="31"/>
      <c r="O1101" s="121"/>
      <c r="P1101" s="155"/>
      <c r="Q1101" s="155"/>
      <c r="R1101" s="155"/>
      <c r="S1101" s="35"/>
      <c r="T1101" s="35"/>
      <c r="U1101" s="122"/>
      <c r="V1101" s="29"/>
      <c r="W1101" s="1"/>
      <c r="X1101" s="1"/>
    </row>
    <row r="1102" spans="1:24">
      <c r="A1102" s="61"/>
      <c r="B1102" s="28"/>
      <c r="C1102" s="29"/>
      <c r="D1102" s="122"/>
      <c r="E1102" s="27"/>
      <c r="F1102" s="28"/>
      <c r="G1102" s="29"/>
      <c r="H1102" s="29"/>
      <c r="I1102" s="35"/>
      <c r="J1102" s="35"/>
      <c r="K1102" s="35"/>
      <c r="L1102" s="35"/>
      <c r="M1102" s="30"/>
      <c r="N1102" s="31"/>
      <c r="O1102" s="121"/>
      <c r="P1102" s="155"/>
      <c r="Q1102" s="155"/>
      <c r="R1102" s="155"/>
      <c r="S1102" s="35"/>
      <c r="T1102" s="35"/>
      <c r="U1102" s="122"/>
      <c r="V1102" s="29"/>
      <c r="W1102" s="1"/>
      <c r="X1102" s="1"/>
    </row>
    <row r="1103" spans="1:24">
      <c r="A1103" s="61"/>
      <c r="B1103" s="28"/>
      <c r="C1103" s="29"/>
      <c r="D1103" s="122"/>
      <c r="E1103" s="27"/>
      <c r="F1103" s="28"/>
      <c r="G1103" s="29"/>
      <c r="H1103" s="29"/>
      <c r="I1103" s="35"/>
      <c r="J1103" s="35"/>
      <c r="K1103" s="35"/>
      <c r="L1103" s="35"/>
      <c r="M1103" s="30"/>
      <c r="N1103" s="31"/>
      <c r="O1103" s="121"/>
      <c r="P1103" s="155"/>
      <c r="Q1103" s="155"/>
      <c r="R1103" s="155"/>
      <c r="S1103" s="35"/>
      <c r="T1103" s="35"/>
      <c r="U1103" s="122"/>
      <c r="V1103" s="29"/>
      <c r="W1103" s="1"/>
      <c r="X1103" s="1"/>
    </row>
    <row r="1104" spans="1:24">
      <c r="A1104" s="61"/>
      <c r="B1104" s="28"/>
      <c r="C1104" s="29"/>
      <c r="D1104" s="122"/>
      <c r="E1104" s="27"/>
      <c r="F1104" s="28"/>
      <c r="G1104" s="29"/>
      <c r="H1104" s="29"/>
      <c r="I1104" s="35"/>
      <c r="J1104" s="35"/>
      <c r="K1104" s="35"/>
      <c r="L1104" s="35"/>
      <c r="M1104" s="30"/>
      <c r="N1104" s="31"/>
      <c r="O1104" s="121"/>
      <c r="P1104" s="155"/>
      <c r="Q1104" s="155"/>
      <c r="R1104" s="155"/>
      <c r="S1104" s="35"/>
      <c r="T1104" s="35"/>
      <c r="U1104" s="122"/>
      <c r="V1104" s="29"/>
      <c r="W1104" s="1"/>
      <c r="X1104" s="1"/>
    </row>
    <row r="1105" spans="1:24">
      <c r="A1105" s="61"/>
      <c r="B1105" s="28"/>
      <c r="C1105" s="29"/>
      <c r="D1105" s="122"/>
      <c r="E1105" s="27"/>
      <c r="F1105" s="28"/>
      <c r="G1105" s="29"/>
      <c r="H1105" s="29"/>
      <c r="I1105" s="35"/>
      <c r="J1105" s="35"/>
      <c r="K1105" s="35"/>
      <c r="L1105" s="35"/>
      <c r="M1105" s="30"/>
      <c r="N1105" s="31"/>
      <c r="O1105" s="121"/>
      <c r="P1105" s="155"/>
      <c r="Q1105" s="155"/>
      <c r="R1105" s="155"/>
      <c r="S1105" s="35"/>
      <c r="T1105" s="35"/>
      <c r="U1105" s="29"/>
      <c r="V1105" s="29"/>
      <c r="W1105" s="1"/>
      <c r="X1105" s="1"/>
    </row>
    <row r="1106" spans="1:24">
      <c r="A1106" s="61"/>
      <c r="B1106" s="28"/>
      <c r="C1106" s="29"/>
      <c r="D1106" s="122"/>
      <c r="E1106" s="27"/>
      <c r="F1106" s="28"/>
      <c r="G1106" s="29"/>
      <c r="H1106" s="29"/>
      <c r="I1106" s="35"/>
      <c r="J1106" s="35"/>
      <c r="K1106" s="35"/>
      <c r="L1106" s="35"/>
      <c r="M1106" s="30"/>
      <c r="N1106" s="31"/>
      <c r="O1106" s="121"/>
      <c r="P1106" s="155"/>
      <c r="Q1106" s="155"/>
      <c r="R1106" s="155"/>
      <c r="S1106" s="35"/>
      <c r="T1106" s="35"/>
      <c r="U1106" s="30"/>
      <c r="V1106" s="29"/>
      <c r="W1106" s="1"/>
      <c r="X1106" s="1"/>
    </row>
    <row r="1107" spans="1:24">
      <c r="A1107" s="61"/>
      <c r="B1107" s="28"/>
      <c r="C1107" s="29"/>
      <c r="D1107" s="122"/>
      <c r="E1107" s="27"/>
      <c r="F1107" s="28"/>
      <c r="G1107" s="29"/>
      <c r="H1107" s="29"/>
      <c r="I1107" s="35"/>
      <c r="J1107" s="35"/>
      <c r="K1107" s="35"/>
      <c r="L1107" s="35"/>
      <c r="M1107" s="30"/>
      <c r="N1107" s="31"/>
      <c r="O1107" s="121"/>
      <c r="P1107" s="155"/>
      <c r="Q1107" s="155"/>
      <c r="R1107" s="155"/>
      <c r="S1107" s="35"/>
      <c r="T1107" s="35"/>
      <c r="U1107" s="30"/>
      <c r="V1107" s="29"/>
      <c r="W1107" s="1"/>
      <c r="X1107" s="1"/>
    </row>
    <row r="1108" spans="1:24">
      <c r="A1108" s="61"/>
      <c r="B1108" s="28"/>
      <c r="C1108" s="29"/>
      <c r="D1108" s="122"/>
      <c r="E1108" s="27"/>
      <c r="F1108" s="28"/>
      <c r="G1108" s="29"/>
      <c r="H1108" s="29"/>
      <c r="I1108" s="35"/>
      <c r="J1108" s="35"/>
      <c r="K1108" s="35"/>
      <c r="L1108" s="35"/>
      <c r="M1108" s="30"/>
      <c r="N1108" s="31"/>
      <c r="O1108" s="121"/>
      <c r="P1108" s="155"/>
      <c r="Q1108" s="155"/>
      <c r="R1108" s="155"/>
      <c r="S1108" s="35"/>
      <c r="T1108" s="35"/>
      <c r="U1108" s="30"/>
      <c r="V1108" s="29"/>
      <c r="W1108" s="1"/>
      <c r="X1108" s="1"/>
    </row>
    <row r="1109" spans="1:24">
      <c r="A1109" s="61"/>
      <c r="B1109" s="28"/>
      <c r="C1109" s="29"/>
      <c r="D1109" s="122"/>
      <c r="E1109" s="27"/>
      <c r="F1109" s="28"/>
      <c r="G1109" s="29"/>
      <c r="H1109" s="29"/>
      <c r="I1109" s="35"/>
      <c r="J1109" s="35"/>
      <c r="K1109" s="35"/>
      <c r="L1109" s="35"/>
      <c r="M1109" s="30"/>
      <c r="N1109" s="31"/>
      <c r="O1109" s="121"/>
      <c r="P1109" s="155"/>
      <c r="Q1109" s="155"/>
      <c r="R1109" s="155"/>
      <c r="S1109" s="35"/>
      <c r="T1109" s="35"/>
      <c r="U1109" s="30"/>
      <c r="V1109" s="29"/>
      <c r="W1109" s="1"/>
      <c r="X1109" s="1"/>
    </row>
    <row r="1110" spans="1:24">
      <c r="A1110" s="61"/>
      <c r="B1110" s="28"/>
      <c r="C1110" s="29"/>
      <c r="D1110" s="122"/>
      <c r="E1110" s="27"/>
      <c r="F1110" s="28"/>
      <c r="G1110" s="29"/>
      <c r="H1110" s="29"/>
      <c r="I1110" s="35"/>
      <c r="J1110" s="35"/>
      <c r="K1110" s="35"/>
      <c r="L1110" s="35"/>
      <c r="M1110" s="30"/>
      <c r="N1110" s="31"/>
      <c r="O1110" s="121"/>
      <c r="P1110" s="155"/>
      <c r="Q1110" s="155"/>
      <c r="R1110" s="155"/>
      <c r="S1110" s="35"/>
      <c r="T1110" s="35"/>
      <c r="U1110" s="30"/>
      <c r="V1110" s="29"/>
      <c r="W1110" s="1"/>
      <c r="X1110" s="1"/>
    </row>
    <row r="1111" spans="1:24">
      <c r="A1111" s="61"/>
      <c r="B1111" s="28"/>
      <c r="C1111" s="29"/>
      <c r="D1111" s="122"/>
      <c r="E1111" s="27"/>
      <c r="F1111" s="28"/>
      <c r="G1111" s="29"/>
      <c r="H1111" s="29"/>
      <c r="I1111" s="35"/>
      <c r="J1111" s="35"/>
      <c r="K1111" s="35"/>
      <c r="L1111" s="35"/>
      <c r="M1111" s="30"/>
      <c r="N1111" s="31"/>
      <c r="O1111" s="121"/>
      <c r="P1111" s="155"/>
      <c r="Q1111" s="155"/>
      <c r="R1111" s="155"/>
      <c r="S1111" s="35"/>
      <c r="T1111" s="35"/>
      <c r="U1111" s="30"/>
      <c r="V1111" s="29"/>
      <c r="W1111" s="1"/>
      <c r="X1111" s="1"/>
    </row>
    <row r="1112" spans="1:24">
      <c r="A1112" s="61"/>
      <c r="B1112" s="28"/>
      <c r="C1112" s="29"/>
      <c r="D1112" s="122"/>
      <c r="E1112" s="27"/>
      <c r="F1112" s="28"/>
      <c r="G1112" s="29"/>
      <c r="H1112" s="29"/>
      <c r="I1112" s="35"/>
      <c r="J1112" s="35"/>
      <c r="K1112" s="35"/>
      <c r="L1112" s="35"/>
      <c r="M1112" s="30"/>
      <c r="N1112" s="31"/>
      <c r="O1112" s="121"/>
      <c r="P1112" s="155"/>
      <c r="Q1112" s="155"/>
      <c r="R1112" s="155"/>
      <c r="S1112" s="35"/>
      <c r="T1112" s="35"/>
      <c r="U1112" s="30"/>
      <c r="V1112" s="29"/>
      <c r="W1112" s="1"/>
      <c r="X1112" s="1"/>
    </row>
    <row r="1113" spans="1:24">
      <c r="A1113" s="61"/>
      <c r="B1113" s="28"/>
      <c r="C1113" s="29"/>
      <c r="D1113" s="122"/>
      <c r="E1113" s="27"/>
      <c r="F1113" s="28"/>
      <c r="G1113" s="29"/>
      <c r="H1113" s="29"/>
      <c r="I1113" s="35"/>
      <c r="J1113" s="35"/>
      <c r="K1113" s="35"/>
      <c r="L1113" s="35"/>
      <c r="M1113" s="30"/>
      <c r="N1113" s="31"/>
      <c r="O1113" s="121"/>
      <c r="P1113" s="155"/>
      <c r="Q1113" s="155"/>
      <c r="R1113" s="155"/>
      <c r="S1113" s="35"/>
      <c r="T1113" s="35"/>
      <c r="U1113" s="30"/>
      <c r="V1113" s="29"/>
      <c r="W1113" s="1"/>
      <c r="X1113" s="1"/>
    </row>
    <row r="1114" spans="1:24">
      <c r="A1114" s="61"/>
      <c r="B1114" s="28"/>
      <c r="C1114" s="29"/>
      <c r="D1114" s="122"/>
      <c r="E1114" s="27"/>
      <c r="F1114" s="28"/>
      <c r="G1114" s="29"/>
      <c r="H1114" s="29"/>
      <c r="I1114" s="35"/>
      <c r="J1114" s="35"/>
      <c r="K1114" s="35"/>
      <c r="L1114" s="35"/>
      <c r="M1114" s="30"/>
      <c r="N1114" s="31"/>
      <c r="O1114" s="121"/>
      <c r="P1114" s="155"/>
      <c r="Q1114" s="155"/>
      <c r="R1114" s="155"/>
      <c r="S1114" s="35"/>
      <c r="T1114" s="35"/>
      <c r="U1114" s="30"/>
      <c r="V1114" s="29"/>
      <c r="W1114" s="1"/>
      <c r="X1114" s="1"/>
    </row>
    <row r="1115" spans="1:24">
      <c r="A1115" s="61"/>
      <c r="B1115" s="28"/>
      <c r="C1115" s="29"/>
      <c r="D1115" s="122"/>
      <c r="E1115" s="27"/>
      <c r="F1115" s="28"/>
      <c r="G1115" s="29"/>
      <c r="H1115" s="29"/>
      <c r="I1115" s="35"/>
      <c r="J1115" s="35"/>
      <c r="K1115" s="35"/>
      <c r="L1115" s="35"/>
      <c r="M1115" s="30"/>
      <c r="N1115" s="31"/>
      <c r="O1115" s="121"/>
      <c r="P1115" s="155"/>
      <c r="Q1115" s="155"/>
      <c r="R1115" s="155"/>
      <c r="S1115" s="35"/>
      <c r="T1115" s="35"/>
      <c r="U1115" s="30"/>
      <c r="V1115" s="29"/>
      <c r="W1115" s="1"/>
      <c r="X1115" s="1"/>
    </row>
    <row r="1116" spans="1:24">
      <c r="A1116" s="61"/>
      <c r="B1116" s="28"/>
      <c r="C1116" s="29"/>
      <c r="D1116" s="122"/>
      <c r="E1116" s="27"/>
      <c r="F1116" s="28"/>
      <c r="G1116" s="29"/>
      <c r="H1116" s="29"/>
      <c r="I1116" s="35"/>
      <c r="J1116" s="35"/>
      <c r="K1116" s="35"/>
      <c r="L1116" s="35"/>
      <c r="M1116" s="30"/>
      <c r="N1116" s="31"/>
      <c r="O1116" s="121"/>
      <c r="P1116" s="155"/>
      <c r="Q1116" s="155"/>
      <c r="R1116" s="155"/>
      <c r="S1116" s="35"/>
      <c r="T1116" s="35"/>
      <c r="U1116" s="30"/>
      <c r="V1116" s="29"/>
      <c r="W1116" s="1"/>
      <c r="X1116" s="1"/>
    </row>
    <row r="1117" spans="1:24">
      <c r="A1117" s="61"/>
      <c r="B1117" s="28"/>
      <c r="C1117" s="29"/>
      <c r="D1117" s="122"/>
      <c r="E1117" s="27"/>
      <c r="F1117" s="28"/>
      <c r="G1117" s="29"/>
      <c r="H1117" s="29"/>
      <c r="I1117" s="35"/>
      <c r="J1117" s="35"/>
      <c r="K1117" s="35"/>
      <c r="L1117" s="35"/>
      <c r="M1117" s="30"/>
      <c r="N1117" s="31"/>
      <c r="O1117" s="121"/>
      <c r="P1117" s="155"/>
      <c r="Q1117" s="155"/>
      <c r="R1117" s="155"/>
      <c r="S1117" s="35"/>
      <c r="T1117" s="35"/>
      <c r="U1117" s="30"/>
      <c r="V1117" s="29"/>
      <c r="W1117" s="1"/>
      <c r="X1117" s="1"/>
    </row>
    <row r="1118" spans="1:24">
      <c r="A1118" s="61"/>
      <c r="B1118" s="28"/>
      <c r="C1118" s="29"/>
      <c r="D1118" s="122"/>
      <c r="E1118" s="27"/>
      <c r="F1118" s="28"/>
      <c r="G1118" s="29"/>
      <c r="H1118" s="29"/>
      <c r="I1118" s="35"/>
      <c r="J1118" s="35"/>
      <c r="K1118" s="35"/>
      <c r="L1118" s="35"/>
      <c r="M1118" s="30"/>
      <c r="N1118" s="31"/>
      <c r="O1118" s="121"/>
      <c r="P1118" s="155"/>
      <c r="Q1118" s="155"/>
      <c r="R1118" s="155"/>
      <c r="S1118" s="35"/>
      <c r="T1118" s="35"/>
      <c r="U1118" s="30"/>
      <c r="V1118" s="29"/>
      <c r="W1118" s="1"/>
      <c r="X1118" s="1"/>
    </row>
    <row r="1119" spans="1:24">
      <c r="A1119" s="61"/>
      <c r="B1119" s="28"/>
      <c r="C1119" s="29"/>
      <c r="D1119" s="122"/>
      <c r="E1119" s="27"/>
      <c r="F1119" s="28"/>
      <c r="G1119" s="29"/>
      <c r="H1119" s="29"/>
      <c r="I1119" s="35"/>
      <c r="J1119" s="35"/>
      <c r="K1119" s="35"/>
      <c r="L1119" s="35"/>
      <c r="M1119" s="30"/>
      <c r="N1119" s="31"/>
      <c r="O1119" s="121"/>
      <c r="P1119" s="155"/>
      <c r="Q1119" s="155"/>
      <c r="R1119" s="155"/>
      <c r="S1119" s="35"/>
      <c r="T1119" s="35"/>
      <c r="U1119" s="30"/>
      <c r="V1119" s="29"/>
      <c r="W1119" s="1"/>
      <c r="X1119" s="1"/>
    </row>
    <row r="1120" spans="1:24">
      <c r="A1120" s="61"/>
      <c r="B1120" s="28"/>
      <c r="C1120" s="29"/>
      <c r="D1120" s="122"/>
      <c r="E1120" s="27"/>
      <c r="F1120" s="28"/>
      <c r="G1120" s="29"/>
      <c r="H1120" s="29"/>
      <c r="I1120" s="35"/>
      <c r="J1120" s="35"/>
      <c r="K1120" s="35"/>
      <c r="L1120" s="35"/>
      <c r="M1120" s="30"/>
      <c r="N1120" s="31"/>
      <c r="O1120" s="121"/>
      <c r="P1120" s="155"/>
      <c r="Q1120" s="155"/>
      <c r="R1120" s="155"/>
      <c r="S1120" s="35"/>
      <c r="T1120" s="35"/>
      <c r="U1120" s="30"/>
      <c r="V1120" s="29"/>
      <c r="W1120" s="1"/>
      <c r="X1120" s="1"/>
    </row>
    <row r="1121" spans="1:24">
      <c r="A1121" s="61"/>
      <c r="B1121" s="28"/>
      <c r="C1121" s="29"/>
      <c r="D1121" s="122"/>
      <c r="E1121" s="27"/>
      <c r="F1121" s="28"/>
      <c r="G1121" s="29"/>
      <c r="H1121" s="29"/>
      <c r="I1121" s="35"/>
      <c r="J1121" s="35"/>
      <c r="K1121" s="35"/>
      <c r="L1121" s="35"/>
      <c r="M1121" s="30"/>
      <c r="N1121" s="31"/>
      <c r="O1121" s="121"/>
      <c r="P1121" s="155"/>
      <c r="Q1121" s="155"/>
      <c r="R1121" s="155"/>
      <c r="S1121" s="35"/>
      <c r="T1121" s="35"/>
      <c r="U1121" s="30"/>
      <c r="V1121" s="29"/>
      <c r="W1121" s="1"/>
      <c r="X1121" s="1"/>
    </row>
    <row r="1122" spans="1:24">
      <c r="A1122" s="61"/>
      <c r="B1122" s="28"/>
      <c r="C1122" s="29"/>
      <c r="D1122" s="122"/>
      <c r="E1122" s="27"/>
      <c r="F1122" s="28"/>
      <c r="G1122" s="29"/>
      <c r="H1122" s="29"/>
      <c r="I1122" s="35"/>
      <c r="J1122" s="35"/>
      <c r="K1122" s="35"/>
      <c r="L1122" s="35"/>
      <c r="M1122" s="30"/>
      <c r="N1122" s="31"/>
      <c r="O1122" s="121"/>
      <c r="P1122" s="155"/>
      <c r="Q1122" s="155"/>
      <c r="R1122" s="155"/>
      <c r="S1122" s="35"/>
      <c r="T1122" s="35"/>
      <c r="U1122" s="30"/>
      <c r="V1122" s="29"/>
      <c r="W1122" s="1"/>
      <c r="X1122" s="1"/>
    </row>
    <row r="1123" spans="1:24">
      <c r="A1123" s="61"/>
      <c r="B1123" s="28"/>
      <c r="C1123" s="29"/>
      <c r="D1123" s="122"/>
      <c r="E1123" s="27"/>
      <c r="F1123" s="28"/>
      <c r="G1123" s="29"/>
      <c r="H1123" s="29"/>
      <c r="I1123" s="35"/>
      <c r="J1123" s="35"/>
      <c r="K1123" s="35"/>
      <c r="L1123" s="35"/>
      <c r="M1123" s="30"/>
      <c r="N1123" s="31"/>
      <c r="O1123" s="121"/>
      <c r="P1123" s="155"/>
      <c r="Q1123" s="155"/>
      <c r="R1123" s="155"/>
      <c r="S1123" s="35"/>
      <c r="T1123" s="35"/>
      <c r="U1123" s="30"/>
      <c r="V1123" s="29"/>
      <c r="W1123" s="1"/>
      <c r="X1123" s="1"/>
    </row>
    <row r="1124" spans="1:24">
      <c r="A1124" s="61"/>
      <c r="B1124" s="28"/>
      <c r="C1124" s="29"/>
      <c r="D1124" s="122"/>
      <c r="E1124" s="27"/>
      <c r="F1124" s="28"/>
      <c r="G1124" s="29"/>
      <c r="H1124" s="29"/>
      <c r="I1124" s="35"/>
      <c r="J1124" s="35"/>
      <c r="K1124" s="35"/>
      <c r="L1124" s="35"/>
      <c r="M1124" s="30"/>
      <c r="N1124" s="31"/>
      <c r="O1124" s="121"/>
      <c r="P1124" s="155"/>
      <c r="Q1124" s="155"/>
      <c r="R1124" s="155"/>
      <c r="S1124" s="35"/>
      <c r="T1124" s="35"/>
      <c r="U1124" s="30"/>
      <c r="V1124" s="29"/>
      <c r="W1124" s="1"/>
      <c r="X1124" s="1"/>
    </row>
    <row r="1125" spans="1:24">
      <c r="A1125" s="61"/>
      <c r="B1125" s="28"/>
      <c r="C1125" s="29"/>
      <c r="D1125" s="122"/>
      <c r="E1125" s="27"/>
      <c r="F1125" s="28"/>
      <c r="G1125" s="29"/>
      <c r="H1125" s="29"/>
      <c r="I1125" s="35"/>
      <c r="J1125" s="35"/>
      <c r="K1125" s="35"/>
      <c r="L1125" s="35"/>
      <c r="M1125" s="30"/>
      <c r="N1125" s="31"/>
      <c r="O1125" s="121"/>
      <c r="P1125" s="155"/>
      <c r="Q1125" s="155"/>
      <c r="R1125" s="155"/>
      <c r="S1125" s="35"/>
      <c r="T1125" s="35"/>
      <c r="U1125" s="30"/>
      <c r="V1125" s="29"/>
      <c r="W1125" s="1"/>
      <c r="X1125" s="1"/>
    </row>
    <row r="1126" spans="1:24">
      <c r="A1126" s="61"/>
      <c r="B1126" s="28"/>
      <c r="C1126" s="29"/>
      <c r="D1126" s="122"/>
      <c r="E1126" s="27"/>
      <c r="F1126" s="28"/>
      <c r="G1126" s="29"/>
      <c r="H1126" s="29"/>
      <c r="I1126" s="35"/>
      <c r="J1126" s="35"/>
      <c r="K1126" s="35"/>
      <c r="L1126" s="35"/>
      <c r="M1126" s="30"/>
      <c r="N1126" s="31"/>
      <c r="O1126" s="121"/>
      <c r="P1126" s="155"/>
      <c r="Q1126" s="155"/>
      <c r="R1126" s="155"/>
      <c r="S1126" s="35"/>
      <c r="T1126" s="35"/>
      <c r="U1126" s="30"/>
      <c r="V1126" s="29"/>
      <c r="W1126" s="1"/>
      <c r="X1126" s="1"/>
    </row>
    <row r="1127" spans="1:24">
      <c r="A1127" s="61"/>
      <c r="B1127" s="28"/>
      <c r="C1127" s="29"/>
      <c r="D1127" s="122"/>
      <c r="E1127" s="27"/>
      <c r="F1127" s="28"/>
      <c r="G1127" s="29"/>
      <c r="H1127" s="29"/>
      <c r="I1127" s="35"/>
      <c r="J1127" s="35"/>
      <c r="K1127" s="35"/>
      <c r="L1127" s="35"/>
      <c r="M1127" s="30"/>
      <c r="N1127" s="31"/>
      <c r="O1127" s="121"/>
      <c r="P1127" s="155"/>
      <c r="Q1127" s="155"/>
      <c r="R1127" s="155"/>
      <c r="S1127" s="35"/>
      <c r="T1127" s="35"/>
      <c r="U1127" s="30"/>
      <c r="V1127" s="29"/>
      <c r="W1127" s="1"/>
      <c r="X1127" s="1"/>
    </row>
    <row r="1128" spans="1:24">
      <c r="A1128" s="61"/>
      <c r="B1128" s="28"/>
      <c r="C1128" s="29"/>
      <c r="D1128" s="122"/>
      <c r="E1128" s="27"/>
      <c r="F1128" s="28"/>
      <c r="G1128" s="29"/>
      <c r="H1128" s="29"/>
      <c r="I1128" s="35"/>
      <c r="J1128" s="35"/>
      <c r="K1128" s="35"/>
      <c r="L1128" s="35"/>
      <c r="M1128" s="30"/>
      <c r="N1128" s="31"/>
      <c r="O1128" s="121"/>
      <c r="P1128" s="155"/>
      <c r="Q1128" s="155"/>
      <c r="R1128" s="155"/>
      <c r="S1128" s="35"/>
      <c r="T1128" s="35"/>
      <c r="U1128" s="30"/>
      <c r="V1128" s="29"/>
      <c r="W1128" s="1"/>
      <c r="X1128" s="1"/>
    </row>
    <row r="1129" spans="1:24">
      <c r="A1129" s="61"/>
      <c r="B1129" s="28"/>
      <c r="C1129" s="29"/>
      <c r="D1129" s="122"/>
      <c r="E1129" s="27"/>
      <c r="F1129" s="28"/>
      <c r="G1129" s="29"/>
      <c r="H1129" s="29"/>
      <c r="I1129" s="35"/>
      <c r="J1129" s="35"/>
      <c r="K1129" s="35"/>
      <c r="L1129" s="35"/>
      <c r="M1129" s="30"/>
      <c r="N1129" s="31"/>
      <c r="O1129" s="121"/>
      <c r="P1129" s="155"/>
      <c r="Q1129" s="155"/>
      <c r="R1129" s="155"/>
      <c r="S1129" s="35"/>
      <c r="T1129" s="35"/>
      <c r="U1129" s="30"/>
      <c r="V1129" s="29"/>
      <c r="W1129" s="1"/>
      <c r="X1129" s="1"/>
    </row>
    <row r="1130" spans="1:24">
      <c r="A1130" s="61"/>
      <c r="B1130" s="28"/>
      <c r="C1130" s="29"/>
      <c r="D1130" s="122"/>
      <c r="E1130" s="27"/>
      <c r="F1130" s="28"/>
      <c r="G1130" s="29"/>
      <c r="H1130" s="29"/>
      <c r="I1130" s="35"/>
      <c r="J1130" s="35"/>
      <c r="K1130" s="35"/>
      <c r="L1130" s="35"/>
      <c r="M1130" s="30"/>
      <c r="N1130" s="31"/>
      <c r="O1130" s="121"/>
      <c r="P1130" s="155"/>
      <c r="Q1130" s="155"/>
      <c r="R1130" s="155"/>
      <c r="S1130" s="35"/>
      <c r="T1130" s="35"/>
      <c r="U1130" s="30"/>
      <c r="V1130" s="29"/>
      <c r="W1130" s="1"/>
      <c r="X1130" s="1"/>
    </row>
    <row r="1131" spans="1:24">
      <c r="A1131" s="61"/>
      <c r="B1131" s="28"/>
      <c r="C1131" s="29"/>
      <c r="D1131" s="122"/>
      <c r="E1131" s="27"/>
      <c r="F1131" s="28"/>
      <c r="G1131" s="29"/>
      <c r="H1131" s="29"/>
      <c r="I1131" s="35"/>
      <c r="J1131" s="35"/>
      <c r="K1131" s="35"/>
      <c r="L1131" s="35"/>
      <c r="M1131" s="30"/>
      <c r="N1131" s="31"/>
      <c r="O1131" s="121"/>
      <c r="P1131" s="155"/>
      <c r="Q1131" s="155"/>
      <c r="R1131" s="155"/>
      <c r="S1131" s="35"/>
      <c r="T1131" s="35"/>
      <c r="U1131" s="30"/>
      <c r="V1131" s="29"/>
      <c r="W1131" s="1"/>
      <c r="X1131" s="1"/>
    </row>
    <row r="1132" spans="1:24">
      <c r="A1132" s="61"/>
      <c r="B1132" s="28"/>
      <c r="C1132" s="29"/>
      <c r="D1132" s="122"/>
      <c r="E1132" s="27"/>
      <c r="F1132" s="28"/>
      <c r="G1132" s="29"/>
      <c r="H1132" s="29"/>
      <c r="I1132" s="35"/>
      <c r="J1132" s="35"/>
      <c r="K1132" s="35"/>
      <c r="L1132" s="35"/>
      <c r="M1132" s="30"/>
      <c r="N1132" s="31"/>
      <c r="O1132" s="121"/>
      <c r="P1132" s="155"/>
      <c r="Q1132" s="155"/>
      <c r="R1132" s="155"/>
      <c r="S1132" s="35"/>
      <c r="T1132" s="35"/>
      <c r="U1132" s="30"/>
      <c r="V1132" s="29"/>
      <c r="W1132" s="1"/>
      <c r="X1132" s="1"/>
    </row>
    <row r="1133" spans="1:24">
      <c r="A1133" s="61"/>
      <c r="B1133" s="28"/>
      <c r="C1133" s="29"/>
      <c r="D1133" s="122"/>
      <c r="E1133" s="27"/>
      <c r="F1133" s="28"/>
      <c r="G1133" s="29"/>
      <c r="H1133" s="29"/>
      <c r="I1133" s="35"/>
      <c r="J1133" s="35"/>
      <c r="K1133" s="35"/>
      <c r="L1133" s="35"/>
      <c r="M1133" s="30"/>
      <c r="N1133" s="31"/>
      <c r="O1133" s="121"/>
      <c r="P1133" s="155"/>
      <c r="Q1133" s="155"/>
      <c r="R1133" s="155"/>
      <c r="S1133" s="35"/>
      <c r="T1133" s="35"/>
      <c r="U1133" s="30"/>
      <c r="V1133" s="29"/>
      <c r="W1133" s="1"/>
      <c r="X1133" s="1"/>
    </row>
    <row r="1134" spans="1:24">
      <c r="A1134" s="61"/>
      <c r="B1134" s="28"/>
      <c r="C1134" s="29"/>
      <c r="D1134" s="122"/>
      <c r="E1134" s="27"/>
      <c r="F1134" s="28"/>
      <c r="G1134" s="29"/>
      <c r="H1134" s="29"/>
      <c r="I1134" s="35"/>
      <c r="J1134" s="35"/>
      <c r="K1134" s="35"/>
      <c r="L1134" s="35"/>
      <c r="M1134" s="30"/>
      <c r="N1134" s="31"/>
      <c r="O1134" s="121"/>
      <c r="P1134" s="155"/>
      <c r="Q1134" s="155"/>
      <c r="R1134" s="155"/>
      <c r="S1134" s="35"/>
      <c r="T1134" s="35"/>
      <c r="U1134" s="30"/>
      <c r="V1134" s="29"/>
      <c r="W1134" s="1"/>
      <c r="X1134" s="1"/>
    </row>
    <row r="1135" spans="1:24">
      <c r="A1135" s="61"/>
      <c r="B1135" s="28"/>
      <c r="C1135" s="29"/>
      <c r="D1135" s="122"/>
      <c r="E1135" s="27"/>
      <c r="F1135" s="28"/>
      <c r="G1135" s="29"/>
      <c r="H1135" s="29"/>
      <c r="I1135" s="35"/>
      <c r="J1135" s="35"/>
      <c r="K1135" s="35"/>
      <c r="L1135" s="35"/>
      <c r="M1135" s="30"/>
      <c r="N1135" s="31"/>
      <c r="O1135" s="121"/>
      <c r="P1135" s="155"/>
      <c r="Q1135" s="155"/>
      <c r="R1135" s="155"/>
      <c r="S1135" s="35"/>
      <c r="T1135" s="35"/>
      <c r="U1135" s="30"/>
      <c r="V1135" s="29"/>
      <c r="W1135" s="1"/>
      <c r="X1135" s="1"/>
    </row>
    <row r="1136" spans="1:24">
      <c r="A1136" s="61"/>
      <c r="B1136" s="28"/>
      <c r="C1136" s="29"/>
      <c r="D1136" s="122"/>
      <c r="E1136" s="27"/>
      <c r="F1136" s="28"/>
      <c r="G1136" s="29"/>
      <c r="H1136" s="29"/>
      <c r="I1136" s="35"/>
      <c r="J1136" s="35"/>
      <c r="K1136" s="35"/>
      <c r="L1136" s="35"/>
      <c r="M1136" s="30"/>
      <c r="N1136" s="31"/>
      <c r="O1136" s="121"/>
      <c r="P1136" s="155"/>
      <c r="Q1136" s="155"/>
      <c r="R1136" s="155"/>
      <c r="S1136" s="35"/>
      <c r="T1136" s="35"/>
      <c r="U1136" s="30"/>
      <c r="V1136" s="29"/>
      <c r="W1136" s="1"/>
      <c r="X1136" s="1"/>
    </row>
    <row r="1137" spans="1:24">
      <c r="A1137" s="61"/>
      <c r="B1137" s="28"/>
      <c r="C1137" s="29"/>
      <c r="D1137" s="122"/>
      <c r="E1137" s="27"/>
      <c r="F1137" s="28"/>
      <c r="G1137" s="29"/>
      <c r="H1137" s="29"/>
      <c r="I1137" s="35"/>
      <c r="J1137" s="35"/>
      <c r="K1137" s="35"/>
      <c r="L1137" s="35"/>
      <c r="M1137" s="30"/>
      <c r="N1137" s="31"/>
      <c r="O1137" s="121"/>
      <c r="P1137" s="155"/>
      <c r="Q1137" s="155"/>
      <c r="R1137" s="155"/>
      <c r="S1137" s="35"/>
      <c r="T1137" s="35"/>
      <c r="U1137" s="30"/>
      <c r="V1137" s="29"/>
      <c r="W1137" s="1"/>
      <c r="X1137" s="1"/>
    </row>
    <row r="1138" spans="1:24">
      <c r="A1138" s="61"/>
      <c r="B1138" s="28"/>
      <c r="C1138" s="29"/>
      <c r="D1138" s="122"/>
      <c r="E1138" s="27"/>
      <c r="F1138" s="28"/>
      <c r="G1138" s="29"/>
      <c r="H1138" s="29"/>
      <c r="I1138" s="35"/>
      <c r="J1138" s="35"/>
      <c r="K1138" s="35"/>
      <c r="L1138" s="35"/>
      <c r="M1138" s="30"/>
      <c r="N1138" s="31"/>
      <c r="O1138" s="121"/>
      <c r="P1138" s="155"/>
      <c r="Q1138" s="155"/>
      <c r="R1138" s="155"/>
      <c r="S1138" s="35"/>
      <c r="T1138" s="35"/>
      <c r="U1138" s="30"/>
      <c r="V1138" s="29"/>
      <c r="W1138" s="1"/>
      <c r="X1138" s="1"/>
    </row>
    <row r="1139" spans="1:24">
      <c r="A1139" s="61"/>
      <c r="B1139" s="28"/>
      <c r="C1139" s="29"/>
      <c r="D1139" s="122"/>
      <c r="E1139" s="27"/>
      <c r="F1139" s="28"/>
      <c r="G1139" s="29"/>
      <c r="H1139" s="29"/>
      <c r="I1139" s="35"/>
      <c r="J1139" s="35"/>
      <c r="K1139" s="35"/>
      <c r="L1139" s="35"/>
      <c r="M1139" s="30"/>
      <c r="N1139" s="31"/>
      <c r="O1139" s="121"/>
      <c r="P1139" s="155"/>
      <c r="Q1139" s="155"/>
      <c r="R1139" s="155"/>
      <c r="S1139" s="35"/>
      <c r="T1139" s="35"/>
      <c r="U1139" s="30"/>
      <c r="V1139" s="29"/>
      <c r="W1139" s="1"/>
      <c r="X1139" s="1"/>
    </row>
    <row r="1140" spans="1:24">
      <c r="A1140" s="61"/>
      <c r="B1140" s="28"/>
      <c r="C1140" s="29"/>
      <c r="D1140" s="122"/>
      <c r="E1140" s="27"/>
      <c r="F1140" s="28"/>
      <c r="G1140" s="29"/>
      <c r="H1140" s="29"/>
      <c r="I1140" s="35"/>
      <c r="J1140" s="35"/>
      <c r="K1140" s="35"/>
      <c r="L1140" s="35"/>
      <c r="M1140" s="30"/>
      <c r="N1140" s="31"/>
      <c r="O1140" s="121"/>
      <c r="P1140" s="155"/>
      <c r="Q1140" s="155"/>
      <c r="R1140" s="155"/>
      <c r="S1140" s="35"/>
      <c r="T1140" s="35"/>
      <c r="U1140" s="30"/>
      <c r="V1140" s="29"/>
      <c r="W1140" s="1"/>
      <c r="X1140" s="1"/>
    </row>
    <row r="1141" spans="1:24">
      <c r="A1141" s="61"/>
      <c r="B1141" s="28"/>
      <c r="C1141" s="29"/>
      <c r="D1141" s="122"/>
      <c r="E1141" s="27"/>
      <c r="F1141" s="28"/>
      <c r="G1141" s="29"/>
      <c r="H1141" s="29"/>
      <c r="I1141" s="35"/>
      <c r="J1141" s="35"/>
      <c r="K1141" s="35"/>
      <c r="L1141" s="35"/>
      <c r="M1141" s="30"/>
      <c r="N1141" s="31"/>
      <c r="O1141" s="121"/>
      <c r="P1141" s="155"/>
      <c r="Q1141" s="155"/>
      <c r="R1141" s="155"/>
      <c r="S1141" s="35"/>
      <c r="T1141" s="35"/>
      <c r="U1141" s="30"/>
      <c r="V1141" s="29"/>
      <c r="W1141" s="1"/>
      <c r="X1141" s="1"/>
    </row>
    <row r="1142" spans="1:24">
      <c r="A1142" s="61"/>
      <c r="B1142" s="28"/>
      <c r="C1142" s="29"/>
      <c r="D1142" s="122"/>
      <c r="E1142" s="27"/>
      <c r="F1142" s="28"/>
      <c r="G1142" s="29"/>
      <c r="H1142" s="29"/>
      <c r="I1142" s="35"/>
      <c r="J1142" s="35"/>
      <c r="K1142" s="35"/>
      <c r="L1142" s="35"/>
      <c r="M1142" s="30"/>
      <c r="N1142" s="31"/>
      <c r="O1142" s="121"/>
      <c r="P1142" s="155"/>
      <c r="Q1142" s="155"/>
      <c r="R1142" s="155"/>
      <c r="S1142" s="35"/>
      <c r="T1142" s="35"/>
      <c r="U1142" s="30"/>
      <c r="V1142" s="29"/>
      <c r="W1142" s="1"/>
      <c r="X1142" s="1"/>
    </row>
    <row r="1143" spans="1:24">
      <c r="A1143" s="61"/>
      <c r="B1143" s="28"/>
      <c r="C1143" s="29"/>
      <c r="D1143" s="122"/>
      <c r="E1143" s="27"/>
      <c r="F1143" s="28"/>
      <c r="G1143" s="29"/>
      <c r="H1143" s="29"/>
      <c r="I1143" s="35"/>
      <c r="J1143" s="35"/>
      <c r="K1143" s="35"/>
      <c r="L1143" s="35"/>
      <c r="M1143" s="30"/>
      <c r="N1143" s="31"/>
      <c r="O1143" s="121"/>
      <c r="P1143" s="155"/>
      <c r="Q1143" s="155"/>
      <c r="R1143" s="155"/>
      <c r="S1143" s="35"/>
      <c r="T1143" s="35"/>
      <c r="U1143" s="30"/>
      <c r="V1143" s="29"/>
      <c r="W1143" s="1"/>
      <c r="X1143" s="1"/>
    </row>
    <row r="1144" spans="1:24">
      <c r="A1144" s="61"/>
      <c r="B1144" s="28"/>
      <c r="C1144" s="29"/>
      <c r="D1144" s="122"/>
      <c r="E1144" s="27"/>
      <c r="F1144" s="28"/>
      <c r="G1144" s="29"/>
      <c r="H1144" s="29"/>
      <c r="I1144" s="35"/>
      <c r="J1144" s="35"/>
      <c r="K1144" s="35"/>
      <c r="L1144" s="35"/>
      <c r="M1144" s="30"/>
      <c r="N1144" s="31"/>
      <c r="O1144" s="121"/>
      <c r="P1144" s="155"/>
      <c r="Q1144" s="155"/>
      <c r="R1144" s="155"/>
      <c r="S1144" s="35"/>
      <c r="T1144" s="35"/>
      <c r="U1144" s="30"/>
      <c r="V1144" s="29"/>
      <c r="W1144" s="1"/>
      <c r="X1144" s="1"/>
    </row>
    <row r="1145" spans="1:24">
      <c r="A1145" s="61"/>
      <c r="B1145" s="28"/>
      <c r="C1145" s="29"/>
      <c r="D1145" s="122"/>
      <c r="E1145" s="27"/>
      <c r="F1145" s="28"/>
      <c r="G1145" s="29"/>
      <c r="H1145" s="29"/>
      <c r="I1145" s="35"/>
      <c r="J1145" s="35"/>
      <c r="K1145" s="35"/>
      <c r="L1145" s="35"/>
      <c r="M1145" s="30"/>
      <c r="N1145" s="31"/>
      <c r="O1145" s="121"/>
      <c r="P1145" s="155"/>
      <c r="Q1145" s="155"/>
      <c r="R1145" s="155"/>
      <c r="S1145" s="35"/>
      <c r="T1145" s="35"/>
      <c r="U1145" s="30"/>
      <c r="V1145" s="29"/>
      <c r="W1145" s="1"/>
      <c r="X1145" s="1"/>
    </row>
    <row r="1146" spans="1:24">
      <c r="A1146" s="61"/>
      <c r="B1146" s="28"/>
      <c r="C1146" s="29"/>
      <c r="D1146" s="122"/>
      <c r="E1146" s="27"/>
      <c r="F1146" s="28"/>
      <c r="G1146" s="29"/>
      <c r="H1146" s="29"/>
      <c r="I1146" s="35"/>
      <c r="J1146" s="35"/>
      <c r="K1146" s="35"/>
      <c r="L1146" s="35"/>
      <c r="M1146" s="30"/>
      <c r="N1146" s="31"/>
      <c r="O1146" s="121"/>
      <c r="P1146" s="155"/>
      <c r="Q1146" s="155"/>
      <c r="R1146" s="155"/>
      <c r="S1146" s="35"/>
      <c r="T1146" s="35"/>
      <c r="U1146" s="30"/>
      <c r="V1146" s="29"/>
      <c r="W1146" s="1"/>
      <c r="X1146" s="1"/>
    </row>
    <row r="1147" spans="1:24">
      <c r="A1147" s="61"/>
      <c r="B1147" s="28"/>
      <c r="C1147" s="29"/>
      <c r="D1147" s="122"/>
      <c r="E1147" s="27"/>
      <c r="F1147" s="28"/>
      <c r="G1147" s="29"/>
      <c r="H1147" s="29"/>
      <c r="I1147" s="35"/>
      <c r="J1147" s="35"/>
      <c r="K1147" s="35"/>
      <c r="L1147" s="35"/>
      <c r="M1147" s="30"/>
      <c r="N1147" s="31"/>
      <c r="O1147" s="121"/>
      <c r="P1147" s="155"/>
      <c r="Q1147" s="155"/>
      <c r="R1147" s="155"/>
      <c r="S1147" s="35"/>
      <c r="T1147" s="35"/>
      <c r="U1147" s="30"/>
      <c r="V1147" s="29"/>
      <c r="W1147" s="1"/>
      <c r="X1147" s="1"/>
    </row>
    <row r="1148" spans="1:24">
      <c r="A1148" s="61"/>
      <c r="B1148" s="28"/>
      <c r="C1148" s="29"/>
      <c r="D1148" s="122"/>
      <c r="E1148" s="27"/>
      <c r="F1148" s="28"/>
      <c r="G1148" s="29"/>
      <c r="H1148" s="29"/>
      <c r="I1148" s="35"/>
      <c r="J1148" s="35"/>
      <c r="K1148" s="35"/>
      <c r="L1148" s="35"/>
      <c r="M1148" s="30"/>
      <c r="N1148" s="31"/>
      <c r="O1148" s="121"/>
      <c r="P1148" s="155"/>
      <c r="Q1148" s="155"/>
      <c r="R1148" s="155"/>
      <c r="S1148" s="35"/>
      <c r="T1148" s="35"/>
      <c r="U1148" s="30"/>
      <c r="V1148" s="29"/>
      <c r="W1148" s="1"/>
      <c r="X1148" s="1"/>
    </row>
    <row r="1149" spans="1:24">
      <c r="A1149" s="61"/>
      <c r="B1149" s="28"/>
      <c r="C1149" s="29"/>
      <c r="D1149" s="122"/>
      <c r="E1149" s="27"/>
      <c r="F1149" s="28"/>
      <c r="G1149" s="29"/>
      <c r="H1149" s="29"/>
      <c r="I1149" s="35"/>
      <c r="J1149" s="35"/>
      <c r="K1149" s="35"/>
      <c r="L1149" s="35"/>
      <c r="M1149" s="30"/>
      <c r="N1149" s="31"/>
      <c r="O1149" s="121"/>
      <c r="P1149" s="155"/>
      <c r="Q1149" s="155"/>
      <c r="R1149" s="155"/>
      <c r="S1149" s="35"/>
      <c r="T1149" s="35"/>
      <c r="U1149" s="30"/>
      <c r="V1149" s="29"/>
      <c r="W1149" s="1"/>
      <c r="X1149" s="1"/>
    </row>
    <row r="1150" spans="1:24">
      <c r="A1150" s="61"/>
      <c r="B1150" s="28"/>
      <c r="C1150" s="29"/>
      <c r="D1150" s="122"/>
      <c r="E1150" s="27"/>
      <c r="F1150" s="28"/>
      <c r="G1150" s="29"/>
      <c r="H1150" s="29"/>
      <c r="I1150" s="35"/>
      <c r="J1150" s="35"/>
      <c r="K1150" s="35"/>
      <c r="L1150" s="35"/>
      <c r="M1150" s="30"/>
      <c r="N1150" s="31"/>
      <c r="O1150" s="121"/>
      <c r="P1150" s="155"/>
      <c r="Q1150" s="155"/>
      <c r="R1150" s="155"/>
      <c r="S1150" s="35"/>
      <c r="T1150" s="35"/>
      <c r="U1150" s="30"/>
      <c r="V1150" s="29"/>
      <c r="W1150" s="1"/>
      <c r="X1150" s="1"/>
    </row>
    <row r="1151" spans="1:24">
      <c r="A1151" s="61"/>
      <c r="B1151" s="28"/>
      <c r="C1151" s="29"/>
      <c r="D1151" s="122"/>
      <c r="E1151" s="27"/>
      <c r="F1151" s="28"/>
      <c r="G1151" s="29"/>
      <c r="H1151" s="29"/>
      <c r="I1151" s="35"/>
      <c r="J1151" s="35"/>
      <c r="K1151" s="35"/>
      <c r="L1151" s="35"/>
      <c r="M1151" s="30"/>
      <c r="N1151" s="31"/>
      <c r="O1151" s="121"/>
      <c r="P1151" s="155"/>
      <c r="Q1151" s="155"/>
      <c r="R1151" s="155"/>
      <c r="S1151" s="35"/>
      <c r="T1151" s="35"/>
      <c r="U1151" s="30"/>
      <c r="V1151" s="29"/>
      <c r="W1151" s="1"/>
      <c r="X1151" s="1"/>
    </row>
    <row r="1152" spans="1:24">
      <c r="A1152" s="61"/>
      <c r="B1152" s="28"/>
      <c r="C1152" s="29"/>
      <c r="D1152" s="122"/>
      <c r="E1152" s="27"/>
      <c r="F1152" s="28"/>
      <c r="G1152" s="29"/>
      <c r="H1152" s="29"/>
      <c r="I1152" s="35"/>
      <c r="J1152" s="35"/>
      <c r="K1152" s="35"/>
      <c r="L1152" s="35"/>
      <c r="M1152" s="30"/>
      <c r="N1152" s="31"/>
      <c r="O1152" s="121"/>
      <c r="P1152" s="155"/>
      <c r="Q1152" s="155"/>
      <c r="R1152" s="155"/>
      <c r="S1152" s="35"/>
      <c r="T1152" s="35"/>
      <c r="U1152" s="30"/>
      <c r="V1152" s="29"/>
      <c r="W1152" s="1"/>
      <c r="X1152" s="1"/>
    </row>
    <row r="1153" spans="1:24">
      <c r="A1153" s="61"/>
      <c r="B1153" s="28"/>
      <c r="C1153" s="29"/>
      <c r="D1153" s="122"/>
      <c r="E1153" s="27"/>
      <c r="F1153" s="28"/>
      <c r="G1153" s="29"/>
      <c r="H1153" s="29"/>
      <c r="I1153" s="35"/>
      <c r="J1153" s="35"/>
      <c r="K1153" s="35"/>
      <c r="L1153" s="35"/>
      <c r="M1153" s="30"/>
      <c r="N1153" s="31"/>
      <c r="O1153" s="121"/>
      <c r="P1153" s="155"/>
      <c r="Q1153" s="155"/>
      <c r="R1153" s="155"/>
      <c r="S1153" s="35"/>
      <c r="T1153" s="35"/>
      <c r="U1153" s="30"/>
      <c r="V1153" s="29"/>
      <c r="W1153" s="1"/>
      <c r="X1153" s="1"/>
    </row>
    <row r="1154" spans="1:24">
      <c r="A1154" s="61"/>
      <c r="B1154" s="28"/>
      <c r="C1154" s="29"/>
      <c r="D1154" s="122"/>
      <c r="E1154" s="27"/>
      <c r="F1154" s="28"/>
      <c r="G1154" s="29"/>
      <c r="H1154" s="29"/>
      <c r="I1154" s="35"/>
      <c r="J1154" s="35"/>
      <c r="K1154" s="35"/>
      <c r="L1154" s="35"/>
      <c r="M1154" s="30"/>
      <c r="N1154" s="31"/>
      <c r="O1154" s="121"/>
      <c r="P1154" s="155"/>
      <c r="Q1154" s="155"/>
      <c r="R1154" s="155"/>
      <c r="S1154" s="35"/>
      <c r="T1154" s="35"/>
      <c r="U1154" s="30"/>
      <c r="V1154" s="29"/>
      <c r="W1154" s="1"/>
      <c r="X1154" s="1"/>
    </row>
    <row r="1155" spans="1:24">
      <c r="A1155" s="61"/>
      <c r="B1155" s="28"/>
      <c r="C1155" s="29"/>
      <c r="D1155" s="122"/>
      <c r="E1155" s="27"/>
      <c r="F1155" s="28"/>
      <c r="G1155" s="29"/>
      <c r="H1155" s="29"/>
      <c r="I1155" s="35"/>
      <c r="J1155" s="35"/>
      <c r="K1155" s="35"/>
      <c r="L1155" s="35"/>
      <c r="M1155" s="30"/>
      <c r="N1155" s="31"/>
      <c r="O1155" s="121"/>
      <c r="P1155" s="155"/>
      <c r="Q1155" s="155"/>
      <c r="R1155" s="155"/>
      <c r="S1155" s="35"/>
      <c r="T1155" s="35"/>
      <c r="U1155" s="30"/>
      <c r="V1155" s="29"/>
      <c r="W1155" s="1"/>
      <c r="X1155" s="1"/>
    </row>
    <row r="1156" spans="1:24">
      <c r="A1156" s="61"/>
      <c r="B1156" s="28"/>
      <c r="C1156" s="29"/>
      <c r="D1156" s="122"/>
      <c r="E1156" s="27"/>
      <c r="F1156" s="28"/>
      <c r="G1156" s="29"/>
      <c r="H1156" s="29"/>
      <c r="I1156" s="35"/>
      <c r="J1156" s="35"/>
      <c r="K1156" s="35"/>
      <c r="L1156" s="35"/>
      <c r="M1156" s="30"/>
      <c r="N1156" s="31"/>
      <c r="O1156" s="121"/>
      <c r="P1156" s="155"/>
      <c r="Q1156" s="155"/>
      <c r="R1156" s="155"/>
      <c r="S1156" s="35"/>
      <c r="T1156" s="35"/>
      <c r="U1156" s="30"/>
      <c r="V1156" s="29"/>
      <c r="W1156" s="1"/>
      <c r="X1156" s="1"/>
    </row>
    <row r="1157" spans="1:24">
      <c r="A1157" s="61"/>
      <c r="B1157" s="28"/>
      <c r="C1157" s="29"/>
      <c r="D1157" s="122"/>
      <c r="E1157" s="27"/>
      <c r="F1157" s="28"/>
      <c r="G1157" s="29"/>
      <c r="H1157" s="29"/>
      <c r="I1157" s="35"/>
      <c r="J1157" s="35"/>
      <c r="K1157" s="35"/>
      <c r="L1157" s="35"/>
      <c r="M1157" s="30"/>
      <c r="N1157" s="31"/>
      <c r="O1157" s="121"/>
      <c r="P1157" s="155"/>
      <c r="Q1157" s="155"/>
      <c r="R1157" s="155"/>
      <c r="S1157" s="35"/>
      <c r="T1157" s="35"/>
      <c r="U1157" s="30"/>
      <c r="V1157" s="29"/>
      <c r="W1157" s="1"/>
      <c r="X1157" s="1"/>
    </row>
    <row r="1158" spans="1:24">
      <c r="A1158" s="61"/>
      <c r="B1158" s="28"/>
      <c r="C1158" s="29"/>
      <c r="D1158" s="122"/>
      <c r="E1158" s="27"/>
      <c r="F1158" s="28"/>
      <c r="G1158" s="29"/>
      <c r="H1158" s="29"/>
      <c r="I1158" s="35"/>
      <c r="J1158" s="35"/>
      <c r="K1158" s="35"/>
      <c r="L1158" s="35"/>
      <c r="M1158" s="30"/>
      <c r="N1158" s="31"/>
      <c r="O1158" s="121"/>
      <c r="P1158" s="155"/>
      <c r="Q1158" s="155"/>
      <c r="R1158" s="155"/>
      <c r="S1158" s="35"/>
      <c r="T1158" s="35"/>
      <c r="U1158" s="30"/>
      <c r="V1158" s="29"/>
      <c r="W1158" s="1"/>
      <c r="X1158" s="1"/>
    </row>
    <row r="1159" spans="1:24">
      <c r="A1159" s="61"/>
      <c r="B1159" s="28"/>
      <c r="C1159" s="29"/>
      <c r="D1159" s="122"/>
      <c r="E1159" s="27"/>
      <c r="F1159" s="28"/>
      <c r="G1159" s="29"/>
      <c r="H1159" s="29"/>
      <c r="I1159" s="35"/>
      <c r="J1159" s="35"/>
      <c r="K1159" s="35"/>
      <c r="L1159" s="35"/>
      <c r="M1159" s="30"/>
      <c r="N1159" s="31"/>
      <c r="O1159" s="121"/>
      <c r="P1159" s="155"/>
      <c r="Q1159" s="155"/>
      <c r="R1159" s="155"/>
      <c r="S1159" s="35"/>
      <c r="T1159" s="35"/>
      <c r="U1159" s="30"/>
      <c r="V1159" s="29"/>
      <c r="W1159" s="1"/>
      <c r="X1159" s="1"/>
    </row>
    <row r="1160" spans="1:24">
      <c r="A1160" s="61"/>
      <c r="B1160" s="28"/>
      <c r="C1160" s="29"/>
      <c r="D1160" s="122"/>
      <c r="E1160" s="27"/>
      <c r="F1160" s="28"/>
      <c r="G1160" s="29"/>
      <c r="H1160" s="29"/>
      <c r="I1160" s="35"/>
      <c r="J1160" s="35"/>
      <c r="K1160" s="35"/>
      <c r="L1160" s="35"/>
      <c r="M1160" s="30"/>
      <c r="N1160" s="31"/>
      <c r="O1160" s="121"/>
      <c r="P1160" s="155"/>
      <c r="Q1160" s="155"/>
      <c r="R1160" s="155"/>
      <c r="S1160" s="35"/>
      <c r="T1160" s="35"/>
      <c r="U1160" s="30"/>
      <c r="V1160" s="29"/>
      <c r="W1160" s="1"/>
      <c r="X1160" s="1"/>
    </row>
    <row r="1161" spans="1:24">
      <c r="A1161" s="61"/>
      <c r="B1161" s="28"/>
      <c r="C1161" s="29"/>
      <c r="D1161" s="122"/>
      <c r="E1161" s="27"/>
      <c r="F1161" s="28"/>
      <c r="G1161" s="29"/>
      <c r="H1161" s="29"/>
      <c r="I1161" s="35"/>
      <c r="J1161" s="35"/>
      <c r="K1161" s="35"/>
      <c r="L1161" s="35"/>
      <c r="M1161" s="30"/>
      <c r="N1161" s="31"/>
      <c r="O1161" s="121"/>
      <c r="P1161" s="155"/>
      <c r="Q1161" s="155"/>
      <c r="R1161" s="155"/>
      <c r="S1161" s="35"/>
      <c r="T1161" s="35"/>
      <c r="U1161" s="30"/>
      <c r="V1161" s="29"/>
      <c r="W1161" s="1"/>
      <c r="X1161" s="1"/>
    </row>
    <row r="1162" spans="1:24">
      <c r="A1162" s="61"/>
      <c r="B1162" s="28"/>
      <c r="C1162" s="29"/>
      <c r="D1162" s="122"/>
      <c r="E1162" s="27"/>
      <c r="F1162" s="28"/>
      <c r="G1162" s="29"/>
      <c r="H1162" s="29"/>
      <c r="I1162" s="35"/>
      <c r="J1162" s="35"/>
      <c r="K1162" s="35"/>
      <c r="L1162" s="35"/>
      <c r="M1162" s="30"/>
      <c r="N1162" s="31"/>
      <c r="O1162" s="121"/>
      <c r="P1162" s="155"/>
      <c r="Q1162" s="155"/>
      <c r="R1162" s="155"/>
      <c r="S1162" s="35"/>
      <c r="T1162" s="35"/>
      <c r="U1162" s="122"/>
      <c r="V1162" s="29"/>
      <c r="W1162" s="1"/>
      <c r="X1162" s="1"/>
    </row>
    <row r="1163" spans="1:24">
      <c r="A1163" s="61"/>
      <c r="B1163" s="28"/>
      <c r="C1163" s="29"/>
      <c r="D1163" s="122"/>
      <c r="E1163" s="27"/>
      <c r="F1163" s="28"/>
      <c r="G1163" s="29"/>
      <c r="H1163" s="29"/>
      <c r="I1163" s="35"/>
      <c r="J1163" s="35"/>
      <c r="K1163" s="35"/>
      <c r="L1163" s="35"/>
      <c r="M1163" s="30"/>
      <c r="N1163" s="31"/>
      <c r="O1163" s="121"/>
      <c r="P1163" s="155"/>
      <c r="Q1163" s="155"/>
      <c r="R1163" s="155"/>
      <c r="S1163" s="35"/>
      <c r="T1163" s="35"/>
      <c r="U1163" s="30"/>
      <c r="V1163" s="29"/>
      <c r="W1163" s="1"/>
      <c r="X1163" s="1"/>
    </row>
    <row r="1164" spans="1:24">
      <c r="A1164" s="61"/>
      <c r="B1164" s="28"/>
      <c r="C1164" s="29"/>
      <c r="D1164" s="122"/>
      <c r="E1164" s="27"/>
      <c r="F1164" s="28"/>
      <c r="G1164" s="29"/>
      <c r="H1164" s="29"/>
      <c r="I1164" s="35"/>
      <c r="J1164" s="35"/>
      <c r="K1164" s="35"/>
      <c r="L1164" s="35"/>
      <c r="M1164" s="30"/>
      <c r="N1164" s="31"/>
      <c r="O1164" s="121"/>
      <c r="P1164" s="155"/>
      <c r="Q1164" s="155"/>
      <c r="R1164" s="155"/>
      <c r="S1164" s="35"/>
      <c r="T1164" s="35"/>
      <c r="U1164" s="30"/>
      <c r="V1164" s="29"/>
      <c r="W1164" s="1"/>
      <c r="X1164" s="1"/>
    </row>
    <row r="1165" spans="1:24">
      <c r="A1165" s="61"/>
      <c r="B1165" s="28"/>
      <c r="C1165" s="29"/>
      <c r="D1165" s="122"/>
      <c r="E1165" s="27"/>
      <c r="F1165" s="28"/>
      <c r="G1165" s="29"/>
      <c r="H1165" s="29"/>
      <c r="I1165" s="35"/>
      <c r="J1165" s="35"/>
      <c r="K1165" s="35"/>
      <c r="L1165" s="35"/>
      <c r="M1165" s="30"/>
      <c r="N1165" s="31"/>
      <c r="O1165" s="121"/>
      <c r="P1165" s="155"/>
      <c r="Q1165" s="155"/>
      <c r="R1165" s="155"/>
      <c r="S1165" s="35"/>
      <c r="T1165" s="35"/>
      <c r="U1165" s="30"/>
      <c r="V1165" s="29"/>
      <c r="W1165" s="1"/>
      <c r="X1165" s="1"/>
    </row>
    <row r="1166" spans="1:24">
      <c r="A1166" s="61"/>
      <c r="B1166" s="28"/>
      <c r="C1166" s="29"/>
      <c r="D1166" s="122"/>
      <c r="E1166" s="27"/>
      <c r="F1166" s="28"/>
      <c r="G1166" s="29"/>
      <c r="H1166" s="29"/>
      <c r="I1166" s="35"/>
      <c r="J1166" s="35"/>
      <c r="K1166" s="35"/>
      <c r="L1166" s="35"/>
      <c r="M1166" s="30"/>
      <c r="N1166" s="31"/>
      <c r="O1166" s="121"/>
      <c r="P1166" s="155"/>
      <c r="Q1166" s="155"/>
      <c r="R1166" s="155"/>
      <c r="S1166" s="35"/>
      <c r="T1166" s="35"/>
      <c r="U1166" s="30"/>
      <c r="V1166" s="29"/>
      <c r="W1166" s="1"/>
      <c r="X1166" s="1"/>
    </row>
    <row r="1167" spans="1:24">
      <c r="A1167" s="61"/>
      <c r="B1167" s="28"/>
      <c r="C1167" s="29"/>
      <c r="D1167" s="122"/>
      <c r="E1167" s="27"/>
      <c r="F1167" s="28"/>
      <c r="G1167" s="29"/>
      <c r="H1167" s="29"/>
      <c r="I1167" s="35"/>
      <c r="J1167" s="35"/>
      <c r="K1167" s="35"/>
      <c r="L1167" s="35"/>
      <c r="M1167" s="30"/>
      <c r="N1167" s="31"/>
      <c r="O1167" s="121"/>
      <c r="P1167" s="155"/>
      <c r="Q1167" s="155"/>
      <c r="R1167" s="155"/>
      <c r="S1167" s="35"/>
      <c r="T1167" s="35"/>
      <c r="U1167" s="30"/>
      <c r="V1167" s="29"/>
      <c r="W1167" s="1"/>
      <c r="X1167" s="1"/>
    </row>
    <row r="1168" spans="1:24">
      <c r="A1168" s="61"/>
      <c r="B1168" s="28"/>
      <c r="C1168" s="29"/>
      <c r="D1168" s="122"/>
      <c r="E1168" s="27"/>
      <c r="F1168" s="28"/>
      <c r="G1168" s="29"/>
      <c r="H1168" s="29"/>
      <c r="I1168" s="35"/>
      <c r="J1168" s="35"/>
      <c r="K1168" s="35"/>
      <c r="L1168" s="35"/>
      <c r="M1168" s="30"/>
      <c r="N1168" s="31"/>
      <c r="O1168" s="121"/>
      <c r="P1168" s="155"/>
      <c r="Q1168" s="155"/>
      <c r="R1168" s="155"/>
      <c r="S1168" s="35"/>
      <c r="T1168" s="35"/>
      <c r="U1168" s="30"/>
      <c r="V1168" s="29"/>
      <c r="W1168" s="1"/>
      <c r="X1168" s="1"/>
    </row>
    <row r="1169" spans="1:24">
      <c r="A1169" s="61"/>
      <c r="B1169" s="28"/>
      <c r="C1169" s="29"/>
      <c r="D1169" s="122"/>
      <c r="E1169" s="27"/>
      <c r="F1169" s="28"/>
      <c r="G1169" s="29"/>
      <c r="H1169" s="29"/>
      <c r="I1169" s="35"/>
      <c r="J1169" s="35"/>
      <c r="K1169" s="35"/>
      <c r="L1169" s="35"/>
      <c r="M1169" s="30"/>
      <c r="N1169" s="31"/>
      <c r="O1169" s="121"/>
      <c r="P1169" s="155"/>
      <c r="Q1169" s="155"/>
      <c r="R1169" s="155"/>
      <c r="S1169" s="35"/>
      <c r="T1169" s="35"/>
      <c r="U1169" s="30"/>
      <c r="V1169" s="29"/>
      <c r="W1169" s="1"/>
      <c r="X1169" s="1"/>
    </row>
    <row r="1170" spans="1:24">
      <c r="A1170" s="61"/>
      <c r="B1170" s="28"/>
      <c r="C1170" s="29"/>
      <c r="D1170" s="122"/>
      <c r="E1170" s="27"/>
      <c r="F1170" s="28"/>
      <c r="G1170" s="29"/>
      <c r="H1170" s="29"/>
      <c r="I1170" s="35"/>
      <c r="J1170" s="35"/>
      <c r="K1170" s="35"/>
      <c r="L1170" s="35"/>
      <c r="M1170" s="30"/>
      <c r="N1170" s="31"/>
      <c r="O1170" s="121"/>
      <c r="P1170" s="155"/>
      <c r="Q1170" s="155"/>
      <c r="R1170" s="155"/>
      <c r="S1170" s="35"/>
      <c r="T1170" s="35"/>
      <c r="U1170" s="30"/>
      <c r="V1170" s="29"/>
      <c r="W1170" s="1"/>
      <c r="X1170" s="1"/>
    </row>
    <row r="1171" spans="1:24">
      <c r="A1171" s="61"/>
      <c r="B1171" s="28"/>
      <c r="C1171" s="29"/>
      <c r="D1171" s="122"/>
      <c r="E1171" s="27"/>
      <c r="F1171" s="28"/>
      <c r="G1171" s="29"/>
      <c r="H1171" s="29"/>
      <c r="I1171" s="35"/>
      <c r="J1171" s="35"/>
      <c r="K1171" s="35"/>
      <c r="L1171" s="35"/>
      <c r="M1171" s="30"/>
      <c r="N1171" s="31"/>
      <c r="O1171" s="121"/>
      <c r="P1171" s="155"/>
      <c r="Q1171" s="155"/>
      <c r="R1171" s="155"/>
      <c r="S1171" s="35"/>
      <c r="T1171" s="35"/>
      <c r="U1171" s="30"/>
      <c r="V1171" s="29"/>
      <c r="W1171" s="1"/>
      <c r="X1171" s="1"/>
    </row>
    <row r="1172" spans="1:24">
      <c r="A1172" s="61"/>
      <c r="B1172" s="28"/>
      <c r="C1172" s="29"/>
      <c r="D1172" s="122"/>
      <c r="E1172" s="27"/>
      <c r="F1172" s="28"/>
      <c r="G1172" s="29"/>
      <c r="H1172" s="29"/>
      <c r="I1172" s="35"/>
      <c r="J1172" s="35"/>
      <c r="K1172" s="35"/>
      <c r="L1172" s="35"/>
      <c r="M1172" s="30"/>
      <c r="N1172" s="31"/>
      <c r="O1172" s="121"/>
      <c r="P1172" s="155"/>
      <c r="Q1172" s="155"/>
      <c r="R1172" s="155"/>
      <c r="S1172" s="35"/>
      <c r="T1172" s="35"/>
      <c r="U1172" s="30"/>
      <c r="V1172" s="29"/>
      <c r="W1172" s="1"/>
      <c r="X1172" s="1"/>
    </row>
    <row r="1173" spans="1:24">
      <c r="A1173" s="61"/>
      <c r="B1173" s="28"/>
      <c r="C1173" s="29"/>
      <c r="D1173" s="122"/>
      <c r="E1173" s="27"/>
      <c r="F1173" s="28"/>
      <c r="G1173" s="29"/>
      <c r="H1173" s="29"/>
      <c r="I1173" s="35"/>
      <c r="J1173" s="35"/>
      <c r="K1173" s="35"/>
      <c r="L1173" s="35"/>
      <c r="M1173" s="30"/>
      <c r="N1173" s="31"/>
      <c r="O1173" s="121"/>
      <c r="P1173" s="155"/>
      <c r="Q1173" s="155"/>
      <c r="R1173" s="155"/>
      <c r="S1173" s="35"/>
      <c r="T1173" s="35"/>
      <c r="U1173" s="30"/>
      <c r="V1173" s="29"/>
      <c r="W1173" s="1"/>
      <c r="X1173" s="1"/>
    </row>
    <row r="1174" spans="1:24">
      <c r="A1174" s="61"/>
      <c r="B1174" s="28"/>
      <c r="C1174" s="29"/>
      <c r="D1174" s="122"/>
      <c r="E1174" s="27"/>
      <c r="F1174" s="28"/>
      <c r="G1174" s="29"/>
      <c r="H1174" s="29"/>
      <c r="I1174" s="35"/>
      <c r="J1174" s="35"/>
      <c r="K1174" s="35"/>
      <c r="L1174" s="35"/>
      <c r="M1174" s="30"/>
      <c r="N1174" s="31"/>
      <c r="O1174" s="121"/>
      <c r="P1174" s="155"/>
      <c r="Q1174" s="155"/>
      <c r="R1174" s="155"/>
      <c r="S1174" s="35"/>
      <c r="T1174" s="35"/>
      <c r="U1174" s="30"/>
      <c r="V1174" s="29"/>
      <c r="W1174" s="1"/>
      <c r="X1174" s="1"/>
    </row>
    <row r="1175" spans="1:24">
      <c r="A1175" s="61"/>
      <c r="B1175" s="28"/>
      <c r="C1175" s="29"/>
      <c r="D1175" s="122"/>
      <c r="E1175" s="27"/>
      <c r="F1175" s="28"/>
      <c r="G1175" s="29"/>
      <c r="H1175" s="29"/>
      <c r="I1175" s="35"/>
      <c r="J1175" s="35"/>
      <c r="K1175" s="35"/>
      <c r="L1175" s="35"/>
      <c r="M1175" s="30"/>
      <c r="N1175" s="31"/>
      <c r="O1175" s="121"/>
      <c r="P1175" s="155"/>
      <c r="Q1175" s="155"/>
      <c r="R1175" s="155"/>
      <c r="S1175" s="35"/>
      <c r="T1175" s="35"/>
      <c r="U1175" s="30"/>
      <c r="V1175" s="29"/>
      <c r="W1175" s="1"/>
      <c r="X1175" s="1"/>
    </row>
    <row r="1176" spans="1:24">
      <c r="A1176" s="61"/>
      <c r="B1176" s="28"/>
      <c r="C1176" s="29"/>
      <c r="D1176" s="122"/>
      <c r="E1176" s="27"/>
      <c r="F1176" s="28"/>
      <c r="G1176" s="29"/>
      <c r="H1176" s="29"/>
      <c r="I1176" s="35"/>
      <c r="J1176" s="35"/>
      <c r="K1176" s="35"/>
      <c r="L1176" s="35"/>
      <c r="M1176" s="30"/>
      <c r="N1176" s="31"/>
      <c r="O1176" s="121"/>
      <c r="P1176" s="155"/>
      <c r="Q1176" s="155"/>
      <c r="R1176" s="155"/>
      <c r="S1176" s="35"/>
      <c r="T1176" s="35"/>
      <c r="U1176" s="30"/>
      <c r="V1176" s="29"/>
      <c r="W1176" s="1"/>
      <c r="X1176" s="1"/>
    </row>
    <row r="1177" spans="1:24">
      <c r="A1177" s="61"/>
      <c r="B1177" s="28"/>
      <c r="C1177" s="29"/>
      <c r="D1177" s="122"/>
      <c r="E1177" s="27"/>
      <c r="F1177" s="28"/>
      <c r="G1177" s="29"/>
      <c r="H1177" s="29"/>
      <c r="I1177" s="35"/>
      <c r="J1177" s="35"/>
      <c r="K1177" s="35"/>
      <c r="L1177" s="35"/>
      <c r="M1177" s="30"/>
      <c r="N1177" s="31"/>
      <c r="O1177" s="121"/>
      <c r="P1177" s="155"/>
      <c r="Q1177" s="155"/>
      <c r="R1177" s="155"/>
      <c r="S1177" s="35"/>
      <c r="T1177" s="35"/>
      <c r="U1177" s="30"/>
      <c r="V1177" s="29"/>
      <c r="W1177" s="1"/>
      <c r="X1177" s="1"/>
    </row>
    <row r="1178" spans="1:24">
      <c r="A1178" s="61"/>
      <c r="B1178" s="28"/>
      <c r="C1178" s="29"/>
      <c r="D1178" s="122"/>
      <c r="E1178" s="27"/>
      <c r="F1178" s="28"/>
      <c r="G1178" s="29"/>
      <c r="H1178" s="29"/>
      <c r="I1178" s="35"/>
      <c r="J1178" s="35"/>
      <c r="K1178" s="35"/>
      <c r="L1178" s="35"/>
      <c r="M1178" s="30"/>
      <c r="N1178" s="31"/>
      <c r="O1178" s="121"/>
      <c r="P1178" s="155"/>
      <c r="Q1178" s="155"/>
      <c r="R1178" s="155"/>
      <c r="S1178" s="35"/>
      <c r="T1178" s="35"/>
      <c r="U1178" s="30"/>
      <c r="V1178" s="29"/>
      <c r="W1178" s="1"/>
      <c r="X1178" s="1"/>
    </row>
    <row r="1179" spans="1:24">
      <c r="A1179" s="61"/>
      <c r="B1179" s="28"/>
      <c r="C1179" s="29"/>
      <c r="D1179" s="122"/>
      <c r="E1179" s="27"/>
      <c r="F1179" s="28"/>
      <c r="G1179" s="29"/>
      <c r="H1179" s="29"/>
      <c r="I1179" s="35"/>
      <c r="J1179" s="35"/>
      <c r="K1179" s="35"/>
      <c r="L1179" s="35"/>
      <c r="M1179" s="30"/>
      <c r="N1179" s="31"/>
      <c r="O1179" s="121"/>
      <c r="P1179" s="155"/>
      <c r="Q1179" s="155"/>
      <c r="R1179" s="155"/>
      <c r="S1179" s="35"/>
      <c r="T1179" s="35"/>
      <c r="U1179" s="30"/>
      <c r="V1179" s="29"/>
      <c r="W1179" s="1"/>
      <c r="X1179" s="1"/>
    </row>
    <row r="1180" spans="1:24">
      <c r="A1180" s="61"/>
      <c r="B1180" s="28"/>
      <c r="C1180" s="29"/>
      <c r="D1180" s="122"/>
      <c r="E1180" s="27"/>
      <c r="F1180" s="28"/>
      <c r="G1180" s="29"/>
      <c r="H1180" s="29"/>
      <c r="I1180" s="35"/>
      <c r="J1180" s="35"/>
      <c r="K1180" s="35"/>
      <c r="L1180" s="35"/>
      <c r="M1180" s="30"/>
      <c r="N1180" s="31"/>
      <c r="O1180" s="121"/>
      <c r="P1180" s="155"/>
      <c r="Q1180" s="155"/>
      <c r="R1180" s="155"/>
      <c r="S1180" s="35"/>
      <c r="T1180" s="35"/>
      <c r="U1180" s="30"/>
      <c r="V1180" s="29"/>
      <c r="W1180" s="1"/>
      <c r="X1180" s="1"/>
    </row>
    <row r="1181" spans="1:24">
      <c r="A1181" s="61"/>
      <c r="B1181" s="28"/>
      <c r="C1181" s="29"/>
      <c r="D1181" s="122"/>
      <c r="E1181" s="27"/>
      <c r="F1181" s="28"/>
      <c r="G1181" s="29"/>
      <c r="H1181" s="29"/>
      <c r="I1181" s="35"/>
      <c r="J1181" s="35"/>
      <c r="K1181" s="35"/>
      <c r="L1181" s="35"/>
      <c r="M1181" s="30"/>
      <c r="N1181" s="31"/>
      <c r="O1181" s="121"/>
      <c r="P1181" s="155"/>
      <c r="Q1181" s="155"/>
      <c r="R1181" s="155"/>
      <c r="S1181" s="35"/>
      <c r="T1181" s="35"/>
      <c r="U1181" s="30"/>
      <c r="V1181" s="29"/>
      <c r="W1181" s="1"/>
      <c r="X1181" s="1"/>
    </row>
    <row r="1182" spans="1:24">
      <c r="A1182" s="61"/>
      <c r="B1182" s="28"/>
      <c r="C1182" s="29"/>
      <c r="D1182" s="122"/>
      <c r="E1182" s="27"/>
      <c r="F1182" s="28"/>
      <c r="G1182" s="29"/>
      <c r="H1182" s="29"/>
      <c r="I1182" s="35"/>
      <c r="J1182" s="35"/>
      <c r="K1182" s="35"/>
      <c r="L1182" s="35"/>
      <c r="M1182" s="30"/>
      <c r="N1182" s="31"/>
      <c r="O1182" s="121"/>
      <c r="P1182" s="155"/>
      <c r="Q1182" s="155"/>
      <c r="R1182" s="155"/>
      <c r="S1182" s="35"/>
      <c r="T1182" s="35"/>
      <c r="U1182" s="30"/>
      <c r="V1182" s="29"/>
      <c r="W1182" s="1"/>
      <c r="X1182" s="1"/>
    </row>
    <row r="1183" spans="1:24">
      <c r="A1183" s="61"/>
      <c r="B1183" s="28"/>
      <c r="C1183" s="29"/>
      <c r="D1183" s="122"/>
      <c r="E1183" s="27"/>
      <c r="F1183" s="28"/>
      <c r="G1183" s="29"/>
      <c r="H1183" s="29"/>
      <c r="I1183" s="35"/>
      <c r="J1183" s="35"/>
      <c r="K1183" s="35"/>
      <c r="L1183" s="35"/>
      <c r="M1183" s="30"/>
      <c r="N1183" s="31"/>
      <c r="O1183" s="121"/>
      <c r="P1183" s="155"/>
      <c r="Q1183" s="155"/>
      <c r="R1183" s="155"/>
      <c r="S1183" s="35"/>
      <c r="T1183" s="35"/>
      <c r="U1183" s="30"/>
      <c r="V1183" s="29"/>
      <c r="W1183" s="1"/>
      <c r="X1183" s="1"/>
    </row>
    <row r="1184" spans="1:24">
      <c r="A1184" s="61"/>
      <c r="B1184" s="28"/>
      <c r="C1184" s="29"/>
      <c r="D1184" s="122"/>
      <c r="E1184" s="27"/>
      <c r="F1184" s="28"/>
      <c r="G1184" s="29"/>
      <c r="H1184" s="29"/>
      <c r="I1184" s="35"/>
      <c r="J1184" s="35"/>
      <c r="K1184" s="35"/>
      <c r="L1184" s="35"/>
      <c r="M1184" s="30"/>
      <c r="N1184" s="31"/>
      <c r="O1184" s="121"/>
      <c r="P1184" s="155"/>
      <c r="Q1184" s="155"/>
      <c r="R1184" s="155"/>
      <c r="S1184" s="35"/>
      <c r="T1184" s="35"/>
      <c r="U1184" s="30"/>
      <c r="V1184" s="29"/>
      <c r="W1184" s="1"/>
      <c r="X1184" s="1"/>
    </row>
    <row r="1185" spans="1:24">
      <c r="A1185" s="61"/>
      <c r="B1185" s="28"/>
      <c r="C1185" s="29"/>
      <c r="D1185" s="122"/>
      <c r="E1185" s="27"/>
      <c r="F1185" s="28"/>
      <c r="G1185" s="29"/>
      <c r="H1185" s="29"/>
      <c r="I1185" s="35"/>
      <c r="J1185" s="35"/>
      <c r="K1185" s="35"/>
      <c r="L1185" s="35"/>
      <c r="M1185" s="30"/>
      <c r="N1185" s="31"/>
      <c r="O1185" s="121"/>
      <c r="P1185" s="155"/>
      <c r="Q1185" s="155"/>
      <c r="R1185" s="155"/>
      <c r="S1185" s="35"/>
      <c r="T1185" s="35"/>
      <c r="U1185" s="30"/>
      <c r="V1185" s="29"/>
      <c r="W1185" s="1"/>
      <c r="X1185" s="1"/>
    </row>
    <row r="1186" spans="1:24">
      <c r="A1186" s="61"/>
      <c r="B1186" s="28"/>
      <c r="C1186" s="29"/>
      <c r="D1186" s="122"/>
      <c r="E1186" s="27"/>
      <c r="F1186" s="28"/>
      <c r="G1186" s="29"/>
      <c r="H1186" s="29"/>
      <c r="I1186" s="35"/>
      <c r="J1186" s="35"/>
      <c r="K1186" s="35"/>
      <c r="L1186" s="35"/>
      <c r="M1186" s="30"/>
      <c r="N1186" s="31"/>
      <c r="O1186" s="121"/>
      <c r="P1186" s="155"/>
      <c r="Q1186" s="155"/>
      <c r="R1186" s="155"/>
      <c r="S1186" s="35"/>
      <c r="T1186" s="35"/>
      <c r="U1186" s="30"/>
      <c r="V1186" s="29"/>
      <c r="W1186" s="1"/>
      <c r="X1186" s="1"/>
    </row>
    <row r="1187" spans="1:24">
      <c r="A1187" s="61"/>
      <c r="B1187" s="28"/>
      <c r="C1187" s="29"/>
      <c r="D1187" s="122"/>
      <c r="E1187" s="27"/>
      <c r="F1187" s="28"/>
      <c r="G1187" s="29"/>
      <c r="H1187" s="29"/>
      <c r="I1187" s="35"/>
      <c r="J1187" s="35"/>
      <c r="K1187" s="35"/>
      <c r="L1187" s="35"/>
      <c r="M1187" s="30"/>
      <c r="N1187" s="31"/>
      <c r="O1187" s="121"/>
      <c r="P1187" s="155"/>
      <c r="Q1187" s="155"/>
      <c r="R1187" s="155"/>
      <c r="S1187" s="35"/>
      <c r="T1187" s="35"/>
      <c r="U1187" s="30"/>
      <c r="V1187" s="29"/>
      <c r="W1187" s="1"/>
      <c r="X1187" s="1"/>
    </row>
    <row r="1188" spans="1:24">
      <c r="A1188" s="61"/>
      <c r="B1188" s="28"/>
      <c r="C1188" s="29"/>
      <c r="D1188" s="122"/>
      <c r="E1188" s="27"/>
      <c r="F1188" s="28"/>
      <c r="G1188" s="29"/>
      <c r="H1188" s="29"/>
      <c r="I1188" s="35"/>
      <c r="J1188" s="35"/>
      <c r="K1188" s="35"/>
      <c r="L1188" s="35"/>
      <c r="M1188" s="30"/>
      <c r="N1188" s="31"/>
      <c r="O1188" s="121"/>
      <c r="P1188" s="155"/>
      <c r="Q1188" s="155"/>
      <c r="R1188" s="155"/>
      <c r="S1188" s="35"/>
      <c r="T1188" s="35"/>
      <c r="U1188" s="30"/>
      <c r="V1188" s="29"/>
      <c r="W1188" s="1"/>
      <c r="X1188" s="1"/>
    </row>
    <row r="1189" spans="1:24">
      <c r="A1189" s="61"/>
      <c r="B1189" s="28"/>
      <c r="C1189" s="29"/>
      <c r="D1189" s="122"/>
      <c r="E1189" s="27"/>
      <c r="F1189" s="28"/>
      <c r="G1189" s="29"/>
      <c r="H1189" s="29"/>
      <c r="I1189" s="35"/>
      <c r="J1189" s="35"/>
      <c r="K1189" s="35"/>
      <c r="L1189" s="35"/>
      <c r="M1189" s="30"/>
      <c r="N1189" s="31"/>
      <c r="O1189" s="121"/>
      <c r="P1189" s="155"/>
      <c r="Q1189" s="155"/>
      <c r="R1189" s="155"/>
      <c r="S1189" s="35"/>
      <c r="T1189" s="35"/>
      <c r="U1189" s="30"/>
      <c r="V1189" s="29"/>
      <c r="W1189" s="1"/>
      <c r="X1189" s="1"/>
    </row>
    <row r="1190" spans="1:24">
      <c r="A1190" s="61"/>
      <c r="B1190" s="28"/>
      <c r="C1190" s="29"/>
      <c r="D1190" s="122"/>
      <c r="E1190" s="27"/>
      <c r="F1190" s="28"/>
      <c r="G1190" s="29"/>
      <c r="H1190" s="29"/>
      <c r="I1190" s="35"/>
      <c r="J1190" s="35"/>
      <c r="K1190" s="35"/>
      <c r="L1190" s="35"/>
      <c r="M1190" s="30"/>
      <c r="N1190" s="31"/>
      <c r="O1190" s="121"/>
      <c r="P1190" s="155"/>
      <c r="Q1190" s="155"/>
      <c r="R1190" s="155"/>
      <c r="S1190" s="35"/>
      <c r="T1190" s="35"/>
      <c r="U1190" s="30"/>
      <c r="V1190" s="29"/>
      <c r="W1190" s="1"/>
      <c r="X1190" s="1"/>
    </row>
    <row r="1191" spans="1:24">
      <c r="A1191" s="61"/>
      <c r="B1191" s="28"/>
      <c r="C1191" s="29"/>
      <c r="D1191" s="122"/>
      <c r="E1191" s="27"/>
      <c r="F1191" s="28"/>
      <c r="G1191" s="29"/>
      <c r="H1191" s="29"/>
      <c r="I1191" s="35"/>
      <c r="J1191" s="35"/>
      <c r="K1191" s="35"/>
      <c r="L1191" s="35"/>
      <c r="M1191" s="30"/>
      <c r="N1191" s="31"/>
      <c r="O1191" s="121"/>
      <c r="P1191" s="155"/>
      <c r="Q1191" s="155"/>
      <c r="R1191" s="155"/>
      <c r="S1191" s="35"/>
      <c r="T1191" s="35"/>
      <c r="U1191" s="30"/>
      <c r="V1191" s="29"/>
      <c r="W1191" s="1"/>
      <c r="X1191" s="1"/>
    </row>
    <row r="1192" spans="1:24">
      <c r="A1192" s="61"/>
      <c r="B1192" s="28"/>
      <c r="C1192" s="29"/>
      <c r="D1192" s="122"/>
      <c r="E1192" s="27"/>
      <c r="F1192" s="28"/>
      <c r="G1192" s="29"/>
      <c r="H1192" s="29"/>
      <c r="I1192" s="35"/>
      <c r="J1192" s="35"/>
      <c r="K1192" s="35"/>
      <c r="L1192" s="35"/>
      <c r="M1192" s="30"/>
      <c r="N1192" s="31"/>
      <c r="O1192" s="121"/>
      <c r="P1192" s="155"/>
      <c r="Q1192" s="155"/>
      <c r="R1192" s="155"/>
      <c r="S1192" s="35"/>
      <c r="T1192" s="35"/>
      <c r="U1192" s="30"/>
      <c r="V1192" s="29"/>
      <c r="W1192" s="1"/>
      <c r="X1192" s="1"/>
    </row>
    <row r="1193" spans="1:24">
      <c r="A1193" s="61"/>
      <c r="B1193" s="28"/>
      <c r="C1193" s="29"/>
      <c r="D1193" s="122"/>
      <c r="E1193" s="27"/>
      <c r="F1193" s="28"/>
      <c r="G1193" s="29"/>
      <c r="H1193" s="29"/>
      <c r="I1193" s="35"/>
      <c r="J1193" s="35"/>
      <c r="K1193" s="35"/>
      <c r="L1193" s="35"/>
      <c r="M1193" s="30"/>
      <c r="N1193" s="31"/>
      <c r="O1193" s="121"/>
      <c r="P1193" s="155"/>
      <c r="Q1193" s="155"/>
      <c r="R1193" s="155"/>
      <c r="S1193" s="35"/>
      <c r="T1193" s="35"/>
      <c r="U1193" s="30"/>
      <c r="V1193" s="29"/>
      <c r="W1193" s="1"/>
      <c r="X1193" s="1"/>
    </row>
    <row r="1194" spans="1:24">
      <c r="A1194" s="61"/>
      <c r="B1194" s="28"/>
      <c r="C1194" s="29"/>
      <c r="D1194" s="122"/>
      <c r="E1194" s="27"/>
      <c r="F1194" s="28"/>
      <c r="G1194" s="29"/>
      <c r="H1194" s="29"/>
      <c r="I1194" s="35"/>
      <c r="J1194" s="35"/>
      <c r="K1194" s="35"/>
      <c r="L1194" s="35"/>
      <c r="M1194" s="30"/>
      <c r="N1194" s="31"/>
      <c r="O1194" s="121"/>
      <c r="P1194" s="155"/>
      <c r="Q1194" s="155"/>
      <c r="R1194" s="155"/>
      <c r="S1194" s="35"/>
      <c r="T1194" s="35"/>
      <c r="U1194" s="30"/>
      <c r="V1194" s="29"/>
      <c r="W1194" s="1"/>
      <c r="X1194" s="1"/>
    </row>
    <row r="1195" spans="1:24">
      <c r="A1195" s="61"/>
      <c r="B1195" s="28"/>
      <c r="C1195" s="29"/>
      <c r="D1195" s="122"/>
      <c r="E1195" s="27"/>
      <c r="F1195" s="28"/>
      <c r="G1195" s="29"/>
      <c r="H1195" s="29"/>
      <c r="I1195" s="35"/>
      <c r="J1195" s="35"/>
      <c r="K1195" s="35"/>
      <c r="L1195" s="35"/>
      <c r="M1195" s="30"/>
      <c r="N1195" s="31"/>
      <c r="O1195" s="121"/>
      <c r="P1195" s="155"/>
      <c r="Q1195" s="155"/>
      <c r="R1195" s="155"/>
      <c r="S1195" s="35"/>
      <c r="T1195" s="35"/>
      <c r="U1195" s="30"/>
      <c r="V1195" s="29"/>
      <c r="W1195" s="1"/>
      <c r="X1195" s="1"/>
    </row>
    <row r="1196" spans="1:24">
      <c r="A1196" s="61"/>
      <c r="B1196" s="28"/>
      <c r="C1196" s="29"/>
      <c r="D1196" s="122"/>
      <c r="E1196" s="27"/>
      <c r="F1196" s="28"/>
      <c r="G1196" s="29"/>
      <c r="H1196" s="29"/>
      <c r="I1196" s="35"/>
      <c r="J1196" s="35"/>
      <c r="K1196" s="35"/>
      <c r="L1196" s="35"/>
      <c r="M1196" s="30"/>
      <c r="N1196" s="31"/>
      <c r="O1196" s="121"/>
      <c r="P1196" s="155"/>
      <c r="Q1196" s="155"/>
      <c r="R1196" s="155"/>
      <c r="S1196" s="35"/>
      <c r="T1196" s="35"/>
      <c r="U1196" s="30"/>
      <c r="V1196" s="29"/>
      <c r="W1196" s="1"/>
      <c r="X1196" s="1"/>
    </row>
    <row r="1197" spans="1:24">
      <c r="A1197" s="61"/>
      <c r="B1197" s="28"/>
      <c r="C1197" s="29"/>
      <c r="D1197" s="122"/>
      <c r="E1197" s="27"/>
      <c r="F1197" s="28"/>
      <c r="G1197" s="29"/>
      <c r="H1197" s="29"/>
      <c r="I1197" s="35"/>
      <c r="J1197" s="35"/>
      <c r="K1197" s="35"/>
      <c r="L1197" s="35"/>
      <c r="M1197" s="30"/>
      <c r="N1197" s="31"/>
      <c r="O1197" s="121"/>
      <c r="P1197" s="155"/>
      <c r="Q1197" s="155"/>
      <c r="R1197" s="155"/>
      <c r="S1197" s="35"/>
      <c r="T1197" s="35"/>
      <c r="U1197" s="30"/>
      <c r="V1197" s="29"/>
      <c r="W1197" s="1"/>
      <c r="X1197" s="1"/>
    </row>
    <row r="1198" spans="1:24">
      <c r="A1198" s="61"/>
      <c r="B1198" s="28"/>
      <c r="C1198" s="29"/>
      <c r="D1198" s="122"/>
      <c r="E1198" s="27"/>
      <c r="F1198" s="28"/>
      <c r="G1198" s="29"/>
      <c r="H1198" s="29"/>
      <c r="I1198" s="35"/>
      <c r="J1198" s="35"/>
      <c r="K1198" s="35"/>
      <c r="L1198" s="35"/>
      <c r="M1198" s="30"/>
      <c r="N1198" s="31"/>
      <c r="O1198" s="121"/>
      <c r="P1198" s="155"/>
      <c r="Q1198" s="155"/>
      <c r="R1198" s="155"/>
      <c r="S1198" s="35"/>
      <c r="T1198" s="35"/>
      <c r="U1198" s="30"/>
      <c r="V1198" s="29"/>
      <c r="W1198" s="1"/>
      <c r="X1198" s="1"/>
    </row>
    <row r="1199" spans="1:24">
      <c r="A1199" s="61"/>
      <c r="B1199" s="28"/>
      <c r="C1199" s="29"/>
      <c r="D1199" s="122"/>
      <c r="E1199" s="27"/>
      <c r="F1199" s="28"/>
      <c r="G1199" s="29"/>
      <c r="H1199" s="29"/>
      <c r="I1199" s="35"/>
      <c r="J1199" s="35"/>
      <c r="K1199" s="35"/>
      <c r="L1199" s="35"/>
      <c r="M1199" s="30"/>
      <c r="N1199" s="31"/>
      <c r="O1199" s="121"/>
      <c r="P1199" s="155"/>
      <c r="Q1199" s="155"/>
      <c r="R1199" s="155"/>
      <c r="S1199" s="35"/>
      <c r="T1199" s="35"/>
      <c r="U1199" s="30"/>
      <c r="V1199" s="29"/>
      <c r="W1199" s="1"/>
      <c r="X1199" s="1"/>
    </row>
    <row r="1200" spans="1:24">
      <c r="A1200" s="61"/>
      <c r="B1200" s="28"/>
      <c r="C1200" s="29"/>
      <c r="D1200" s="122"/>
      <c r="E1200" s="27"/>
      <c r="F1200" s="28"/>
      <c r="G1200" s="29"/>
      <c r="H1200" s="29"/>
      <c r="I1200" s="35"/>
      <c r="J1200" s="35"/>
      <c r="K1200" s="35"/>
      <c r="L1200" s="35"/>
      <c r="M1200" s="30"/>
      <c r="N1200" s="31"/>
      <c r="O1200" s="121"/>
      <c r="P1200" s="155"/>
      <c r="Q1200" s="155"/>
      <c r="R1200" s="155"/>
      <c r="S1200" s="35"/>
      <c r="T1200" s="35"/>
      <c r="U1200" s="30"/>
      <c r="V1200" s="29"/>
      <c r="W1200" s="1"/>
      <c r="X1200" s="1"/>
    </row>
    <row r="1201" spans="1:24">
      <c r="A1201" s="61"/>
      <c r="B1201" s="28"/>
      <c r="C1201" s="29"/>
      <c r="D1201" s="122"/>
      <c r="E1201" s="27"/>
      <c r="F1201" s="28"/>
      <c r="G1201" s="29"/>
      <c r="H1201" s="29"/>
      <c r="I1201" s="35"/>
      <c r="J1201" s="35"/>
      <c r="K1201" s="35"/>
      <c r="L1201" s="35"/>
      <c r="M1201" s="30"/>
      <c r="N1201" s="31"/>
      <c r="O1201" s="121"/>
      <c r="P1201" s="155"/>
      <c r="Q1201" s="155"/>
      <c r="R1201" s="155"/>
      <c r="S1201" s="35"/>
      <c r="T1201" s="35"/>
      <c r="U1201" s="30"/>
      <c r="V1201" s="29"/>
      <c r="W1201" s="1"/>
      <c r="X1201" s="1"/>
    </row>
    <row r="1202" spans="1:24">
      <c r="A1202" s="61"/>
      <c r="B1202" s="28"/>
      <c r="C1202" s="29"/>
      <c r="D1202" s="122"/>
      <c r="E1202" s="27"/>
      <c r="F1202" s="28"/>
      <c r="G1202" s="29"/>
      <c r="H1202" s="29"/>
      <c r="I1202" s="35"/>
      <c r="J1202" s="35"/>
      <c r="K1202" s="35"/>
      <c r="L1202" s="35"/>
      <c r="M1202" s="30"/>
      <c r="N1202" s="31"/>
      <c r="O1202" s="121"/>
      <c r="P1202" s="155"/>
      <c r="Q1202" s="155"/>
      <c r="R1202" s="155"/>
      <c r="S1202" s="35"/>
      <c r="T1202" s="35"/>
      <c r="U1202" s="30"/>
      <c r="V1202" s="29"/>
      <c r="W1202" s="1"/>
      <c r="X1202" s="1"/>
    </row>
    <row r="1203" spans="1:24">
      <c r="A1203" s="61"/>
      <c r="B1203" s="28"/>
      <c r="C1203" s="29"/>
      <c r="D1203" s="122"/>
      <c r="E1203" s="27"/>
      <c r="F1203" s="28"/>
      <c r="G1203" s="29"/>
      <c r="H1203" s="29"/>
      <c r="I1203" s="35"/>
      <c r="J1203" s="35"/>
      <c r="K1203" s="35"/>
      <c r="L1203" s="35"/>
      <c r="M1203" s="30"/>
      <c r="N1203" s="31"/>
      <c r="O1203" s="121"/>
      <c r="P1203" s="155"/>
      <c r="Q1203" s="155"/>
      <c r="R1203" s="155"/>
      <c r="S1203" s="35"/>
      <c r="T1203" s="35"/>
      <c r="U1203" s="30"/>
      <c r="V1203" s="29"/>
      <c r="W1203" s="1"/>
      <c r="X1203" s="1"/>
    </row>
    <row r="1204" spans="1:24">
      <c r="A1204" s="61"/>
      <c r="B1204" s="28"/>
      <c r="C1204" s="29"/>
      <c r="D1204" s="122"/>
      <c r="E1204" s="27"/>
      <c r="F1204" s="28"/>
      <c r="G1204" s="29"/>
      <c r="H1204" s="29"/>
      <c r="I1204" s="35"/>
      <c r="J1204" s="35"/>
      <c r="K1204" s="35"/>
      <c r="L1204" s="35"/>
      <c r="M1204" s="30"/>
      <c r="N1204" s="31"/>
      <c r="O1204" s="121"/>
      <c r="P1204" s="155"/>
      <c r="Q1204" s="155"/>
      <c r="R1204" s="155"/>
      <c r="S1204" s="35"/>
      <c r="T1204" s="35"/>
      <c r="U1204" s="30"/>
      <c r="V1204" s="29"/>
      <c r="W1204" s="1"/>
      <c r="X1204" s="1"/>
    </row>
    <row r="1205" spans="1:24">
      <c r="A1205" s="61"/>
      <c r="B1205" s="28"/>
      <c r="C1205" s="29"/>
      <c r="D1205" s="122"/>
      <c r="E1205" s="27"/>
      <c r="F1205" s="28"/>
      <c r="G1205" s="29"/>
      <c r="H1205" s="29"/>
      <c r="I1205" s="35"/>
      <c r="J1205" s="35"/>
      <c r="K1205" s="35"/>
      <c r="L1205" s="35"/>
      <c r="M1205" s="30"/>
      <c r="N1205" s="31"/>
      <c r="O1205" s="121"/>
      <c r="P1205" s="155"/>
      <c r="Q1205" s="155"/>
      <c r="R1205" s="155"/>
      <c r="S1205" s="35"/>
      <c r="T1205" s="35"/>
      <c r="U1205" s="30"/>
      <c r="V1205" s="29"/>
      <c r="W1205" s="1"/>
      <c r="X1205" s="1"/>
    </row>
    <row r="1206" spans="1:24">
      <c r="A1206" s="61"/>
      <c r="B1206" s="28"/>
      <c r="C1206" s="29"/>
      <c r="D1206" s="122"/>
      <c r="E1206" s="27"/>
      <c r="F1206" s="28"/>
      <c r="G1206" s="29"/>
      <c r="H1206" s="29"/>
      <c r="I1206" s="35"/>
      <c r="J1206" s="35"/>
      <c r="K1206" s="35"/>
      <c r="L1206" s="35"/>
      <c r="M1206" s="30"/>
      <c r="N1206" s="31"/>
      <c r="O1206" s="121"/>
      <c r="P1206" s="155"/>
      <c r="Q1206" s="155"/>
      <c r="R1206" s="155"/>
      <c r="S1206" s="35"/>
      <c r="T1206" s="35"/>
      <c r="U1206" s="30"/>
      <c r="V1206" s="29"/>
      <c r="W1206" s="1"/>
      <c r="X1206" s="1"/>
    </row>
    <row r="1207" spans="1:24">
      <c r="A1207" s="61"/>
      <c r="B1207" s="28"/>
      <c r="C1207" s="29"/>
      <c r="D1207" s="122"/>
      <c r="E1207" s="27"/>
      <c r="F1207" s="28"/>
      <c r="G1207" s="29"/>
      <c r="H1207" s="29"/>
      <c r="I1207" s="35"/>
      <c r="J1207" s="35"/>
      <c r="K1207" s="35"/>
      <c r="L1207" s="35"/>
      <c r="M1207" s="30"/>
      <c r="N1207" s="31"/>
      <c r="O1207" s="121"/>
      <c r="P1207" s="155"/>
      <c r="Q1207" s="155"/>
      <c r="R1207" s="155"/>
      <c r="S1207" s="35"/>
      <c r="T1207" s="35"/>
      <c r="U1207" s="30"/>
      <c r="V1207" s="29"/>
      <c r="W1207" s="1"/>
      <c r="X1207" s="1"/>
    </row>
    <row r="1208" spans="1:24">
      <c r="A1208" s="61"/>
      <c r="B1208" s="28"/>
      <c r="C1208" s="29"/>
      <c r="D1208" s="122"/>
      <c r="E1208" s="27"/>
      <c r="F1208" s="28"/>
      <c r="G1208" s="29"/>
      <c r="H1208" s="29"/>
      <c r="I1208" s="35"/>
      <c r="J1208" s="35"/>
      <c r="K1208" s="35"/>
      <c r="L1208" s="35"/>
      <c r="M1208" s="30"/>
      <c r="N1208" s="31"/>
      <c r="O1208" s="121"/>
      <c r="P1208" s="155"/>
      <c r="Q1208" s="155"/>
      <c r="R1208" s="155"/>
      <c r="S1208" s="35"/>
      <c r="T1208" s="35"/>
      <c r="U1208" s="30"/>
      <c r="V1208" s="29"/>
      <c r="W1208" s="1"/>
      <c r="X1208" s="1"/>
    </row>
    <row r="1209" spans="1:24">
      <c r="A1209" s="61"/>
      <c r="B1209" s="28"/>
      <c r="C1209" s="29"/>
      <c r="D1209" s="122"/>
      <c r="E1209" s="27"/>
      <c r="F1209" s="28"/>
      <c r="G1209" s="29"/>
      <c r="H1209" s="29"/>
      <c r="I1209" s="35"/>
      <c r="J1209" s="35"/>
      <c r="K1209" s="35"/>
      <c r="L1209" s="35"/>
      <c r="M1209" s="30"/>
      <c r="N1209" s="31"/>
      <c r="O1209" s="121"/>
      <c r="P1209" s="155"/>
      <c r="Q1209" s="155"/>
      <c r="R1209" s="155"/>
      <c r="S1209" s="35"/>
      <c r="T1209" s="35"/>
      <c r="U1209" s="30"/>
      <c r="V1209" s="29"/>
      <c r="W1209" s="1"/>
      <c r="X1209" s="1"/>
    </row>
    <row r="1210" spans="1:24">
      <c r="A1210" s="61"/>
      <c r="B1210" s="28"/>
      <c r="C1210" s="29"/>
      <c r="D1210" s="122"/>
      <c r="E1210" s="27"/>
      <c r="F1210" s="28"/>
      <c r="G1210" s="29"/>
      <c r="H1210" s="29"/>
      <c r="I1210" s="35"/>
      <c r="J1210" s="35"/>
      <c r="K1210" s="35"/>
      <c r="L1210" s="35"/>
      <c r="M1210" s="30"/>
      <c r="N1210" s="31"/>
      <c r="O1210" s="121"/>
      <c r="P1210" s="155"/>
      <c r="Q1210" s="155"/>
      <c r="R1210" s="155"/>
      <c r="S1210" s="35"/>
      <c r="T1210" s="35"/>
      <c r="U1210" s="30"/>
      <c r="V1210" s="29"/>
      <c r="W1210" s="1"/>
      <c r="X1210" s="1"/>
    </row>
    <row r="1211" spans="1:24">
      <c r="A1211" s="61"/>
      <c r="B1211" s="28"/>
      <c r="C1211" s="29"/>
      <c r="D1211" s="122"/>
      <c r="E1211" s="27"/>
      <c r="F1211" s="28"/>
      <c r="G1211" s="29"/>
      <c r="H1211" s="29"/>
      <c r="I1211" s="35"/>
      <c r="J1211" s="35"/>
      <c r="K1211" s="35"/>
      <c r="L1211" s="35"/>
      <c r="M1211" s="30"/>
      <c r="N1211" s="31"/>
      <c r="O1211" s="121"/>
      <c r="P1211" s="155"/>
      <c r="Q1211" s="155"/>
      <c r="R1211" s="155"/>
      <c r="S1211" s="35"/>
      <c r="T1211" s="35"/>
      <c r="U1211" s="30"/>
      <c r="V1211" s="29"/>
      <c r="W1211" s="1"/>
      <c r="X1211" s="1"/>
    </row>
    <row r="1212" spans="1:24">
      <c r="A1212" s="61"/>
      <c r="B1212" s="28"/>
      <c r="C1212" s="29"/>
      <c r="D1212" s="122"/>
      <c r="E1212" s="27"/>
      <c r="F1212" s="28"/>
      <c r="G1212" s="29"/>
      <c r="H1212" s="29"/>
      <c r="I1212" s="35"/>
      <c r="J1212" s="35"/>
      <c r="K1212" s="35"/>
      <c r="L1212" s="35"/>
      <c r="M1212" s="30"/>
      <c r="N1212" s="31"/>
      <c r="O1212" s="18"/>
      <c r="P1212" s="157"/>
      <c r="Q1212" s="157"/>
      <c r="R1212" s="157"/>
      <c r="S1212" s="35"/>
      <c r="T1212" s="35"/>
      <c r="U1212" s="30"/>
      <c r="V1212" s="29"/>
      <c r="W1212" s="1"/>
      <c r="X1212" s="1"/>
    </row>
    <row r="1213" spans="1:24">
      <c r="A1213" s="61"/>
      <c r="B1213" s="28"/>
      <c r="C1213" s="29"/>
      <c r="D1213" s="122"/>
      <c r="E1213" s="27"/>
      <c r="F1213" s="28"/>
      <c r="G1213" s="29"/>
      <c r="H1213" s="29"/>
      <c r="I1213" s="35"/>
      <c r="J1213" s="35"/>
      <c r="K1213" s="35"/>
      <c r="L1213" s="35"/>
      <c r="M1213" s="30"/>
      <c r="N1213" s="31"/>
      <c r="O1213" s="18"/>
      <c r="P1213" s="157"/>
      <c r="Q1213" s="157"/>
      <c r="R1213" s="157"/>
      <c r="S1213" s="35"/>
      <c r="T1213" s="35"/>
      <c r="U1213" s="30"/>
      <c r="V1213" s="29"/>
      <c r="W1213" s="1"/>
      <c r="X1213" s="1"/>
    </row>
    <row r="1214" spans="1:24">
      <c r="A1214" s="61"/>
      <c r="B1214" s="28"/>
      <c r="C1214" s="29"/>
      <c r="D1214" s="122"/>
      <c r="E1214" s="27"/>
      <c r="F1214" s="28"/>
      <c r="G1214" s="29"/>
      <c r="H1214" s="29"/>
      <c r="I1214" s="35"/>
      <c r="J1214" s="35"/>
      <c r="K1214" s="35"/>
      <c r="L1214" s="35"/>
      <c r="M1214" s="30"/>
      <c r="N1214" s="31"/>
      <c r="O1214" s="18"/>
      <c r="P1214" s="157"/>
      <c r="Q1214" s="157"/>
      <c r="R1214" s="157"/>
      <c r="S1214" s="35"/>
      <c r="T1214" s="35"/>
      <c r="U1214" s="30"/>
      <c r="V1214" s="29"/>
      <c r="W1214" s="1"/>
      <c r="X1214" s="1"/>
    </row>
    <row r="1215" spans="1:24">
      <c r="A1215" s="61"/>
      <c r="B1215" s="28"/>
      <c r="C1215" s="29"/>
      <c r="D1215" s="122"/>
      <c r="E1215" s="27"/>
      <c r="F1215" s="28"/>
      <c r="G1215" s="29"/>
      <c r="H1215" s="29"/>
      <c r="I1215" s="35"/>
      <c r="J1215" s="35"/>
      <c r="K1215" s="35"/>
      <c r="L1215" s="35"/>
      <c r="M1215" s="30"/>
      <c r="N1215" s="31"/>
      <c r="O1215" s="18"/>
      <c r="P1215" s="157"/>
      <c r="Q1215" s="157"/>
      <c r="R1215" s="157"/>
      <c r="S1215" s="35"/>
      <c r="T1215" s="35"/>
      <c r="U1215" s="30"/>
      <c r="V1215" s="29"/>
      <c r="W1215" s="1"/>
      <c r="X1215" s="1"/>
    </row>
    <row r="1216" spans="1:24">
      <c r="A1216" s="61"/>
      <c r="B1216" s="28"/>
      <c r="C1216" s="29"/>
      <c r="D1216" s="122"/>
      <c r="E1216" s="27"/>
      <c r="F1216" s="28"/>
      <c r="G1216" s="29"/>
      <c r="H1216" s="29"/>
      <c r="I1216" s="35"/>
      <c r="J1216" s="35"/>
      <c r="K1216" s="35"/>
      <c r="L1216" s="35"/>
      <c r="M1216" s="30"/>
      <c r="N1216" s="31"/>
      <c r="O1216" s="18"/>
      <c r="P1216" s="157"/>
      <c r="Q1216" s="157"/>
      <c r="R1216" s="157"/>
      <c r="S1216" s="35"/>
      <c r="T1216" s="35"/>
      <c r="U1216" s="30"/>
      <c r="V1216" s="29"/>
      <c r="W1216" s="1"/>
      <c r="X1216" s="1"/>
    </row>
    <row r="1217" spans="1:24">
      <c r="A1217" s="61"/>
      <c r="B1217" s="28"/>
      <c r="C1217" s="29"/>
      <c r="D1217" s="122"/>
      <c r="E1217" s="27"/>
      <c r="F1217" s="28"/>
      <c r="G1217" s="29"/>
      <c r="H1217" s="29"/>
      <c r="I1217" s="35"/>
      <c r="J1217" s="35"/>
      <c r="K1217" s="35"/>
      <c r="L1217" s="35"/>
      <c r="M1217" s="30"/>
      <c r="N1217" s="31"/>
      <c r="O1217" s="18"/>
      <c r="P1217" s="157"/>
      <c r="Q1217" s="157"/>
      <c r="R1217" s="157"/>
      <c r="S1217" s="35"/>
      <c r="T1217" s="35"/>
      <c r="U1217" s="30"/>
      <c r="V1217" s="29"/>
      <c r="W1217" s="1"/>
      <c r="X1217" s="1"/>
    </row>
    <row r="1218" spans="1:24">
      <c r="A1218" s="61"/>
      <c r="B1218" s="28"/>
      <c r="C1218" s="29"/>
      <c r="D1218" s="122"/>
      <c r="E1218" s="27"/>
      <c r="F1218" s="28"/>
      <c r="G1218" s="29"/>
      <c r="H1218" s="29"/>
      <c r="I1218" s="35"/>
      <c r="J1218" s="35"/>
      <c r="K1218" s="35"/>
      <c r="L1218" s="35"/>
      <c r="M1218" s="30"/>
      <c r="N1218" s="31"/>
      <c r="O1218" s="18"/>
      <c r="P1218" s="157"/>
      <c r="Q1218" s="157"/>
      <c r="R1218" s="157"/>
      <c r="S1218" s="35"/>
      <c r="T1218" s="35"/>
      <c r="U1218" s="30"/>
      <c r="V1218" s="29"/>
      <c r="W1218" s="1"/>
      <c r="X1218" s="1"/>
    </row>
    <row r="1219" spans="1:24">
      <c r="A1219" s="61"/>
      <c r="B1219" s="28"/>
      <c r="C1219" s="29"/>
      <c r="D1219" s="122"/>
      <c r="E1219" s="27"/>
      <c r="F1219" s="28"/>
      <c r="G1219" s="29"/>
      <c r="H1219" s="29"/>
      <c r="I1219" s="35"/>
      <c r="J1219" s="35"/>
      <c r="K1219" s="35"/>
      <c r="L1219" s="35"/>
      <c r="M1219" s="30"/>
      <c r="N1219" s="31"/>
      <c r="O1219" s="18"/>
      <c r="P1219" s="157"/>
      <c r="Q1219" s="157"/>
      <c r="R1219" s="157"/>
      <c r="S1219" s="35"/>
      <c r="T1219" s="35"/>
      <c r="U1219" s="30"/>
      <c r="V1219" s="29"/>
      <c r="W1219" s="1"/>
      <c r="X1219" s="1"/>
    </row>
    <row r="1220" spans="1:24">
      <c r="A1220" s="61"/>
      <c r="B1220" s="28"/>
      <c r="C1220" s="29"/>
      <c r="D1220" s="122"/>
      <c r="E1220" s="27"/>
      <c r="F1220" s="28"/>
      <c r="G1220" s="29"/>
      <c r="H1220" s="29"/>
      <c r="I1220" s="35"/>
      <c r="J1220" s="35"/>
      <c r="K1220" s="35"/>
      <c r="L1220" s="35"/>
      <c r="M1220" s="30"/>
      <c r="N1220" s="31"/>
      <c r="O1220" s="18"/>
      <c r="P1220" s="157"/>
      <c r="Q1220" s="157"/>
      <c r="R1220" s="157"/>
      <c r="S1220" s="35"/>
      <c r="T1220" s="35"/>
      <c r="U1220" s="30"/>
      <c r="V1220" s="29"/>
      <c r="W1220" s="1"/>
      <c r="X1220" s="1"/>
    </row>
    <row r="1221" spans="1:24">
      <c r="A1221" s="61"/>
      <c r="B1221" s="28"/>
      <c r="C1221" s="29"/>
      <c r="D1221" s="122"/>
      <c r="E1221" s="27"/>
      <c r="F1221" s="28"/>
      <c r="G1221" s="29"/>
      <c r="H1221" s="29"/>
      <c r="I1221" s="35"/>
      <c r="J1221" s="35"/>
      <c r="K1221" s="35"/>
      <c r="L1221" s="35"/>
      <c r="M1221" s="30"/>
      <c r="N1221" s="31"/>
      <c r="O1221" s="18"/>
      <c r="P1221" s="157"/>
      <c r="Q1221" s="157"/>
      <c r="R1221" s="157"/>
      <c r="S1221" s="35"/>
      <c r="T1221" s="35"/>
      <c r="U1221" s="30"/>
      <c r="V1221" s="29"/>
      <c r="W1221" s="1"/>
      <c r="X1221" s="1"/>
    </row>
    <row r="1222" spans="1:24">
      <c r="A1222" s="61"/>
      <c r="B1222" s="28"/>
      <c r="C1222" s="29"/>
      <c r="D1222" s="122"/>
      <c r="E1222" s="27"/>
      <c r="F1222" s="28"/>
      <c r="G1222" s="29"/>
      <c r="H1222" s="29"/>
      <c r="I1222" s="35"/>
      <c r="J1222" s="35"/>
      <c r="K1222" s="35"/>
      <c r="L1222" s="35"/>
      <c r="M1222" s="30"/>
      <c r="N1222" s="31"/>
      <c r="O1222" s="18"/>
      <c r="P1222" s="157"/>
      <c r="Q1222" s="157"/>
      <c r="R1222" s="157"/>
      <c r="S1222" s="35"/>
      <c r="T1222" s="35"/>
      <c r="U1222" s="30"/>
      <c r="V1222" s="29"/>
      <c r="W1222" s="1"/>
      <c r="X1222" s="1"/>
    </row>
    <row r="1223" spans="1:24">
      <c r="A1223" s="61"/>
      <c r="B1223" s="28"/>
      <c r="C1223" s="29"/>
      <c r="D1223" s="122"/>
      <c r="E1223" s="27"/>
      <c r="F1223" s="28"/>
      <c r="G1223" s="29"/>
      <c r="H1223" s="29"/>
      <c r="I1223" s="35"/>
      <c r="J1223" s="35"/>
      <c r="K1223" s="35"/>
      <c r="L1223" s="35"/>
      <c r="M1223" s="30"/>
      <c r="N1223" s="31"/>
      <c r="O1223" s="18"/>
      <c r="P1223" s="157"/>
      <c r="Q1223" s="157"/>
      <c r="R1223" s="157"/>
      <c r="S1223" s="35"/>
      <c r="T1223" s="35"/>
      <c r="U1223" s="30"/>
      <c r="V1223" s="29"/>
      <c r="W1223" s="1"/>
      <c r="X1223" s="1"/>
    </row>
    <row r="1224" spans="1:24">
      <c r="A1224" s="61"/>
      <c r="B1224" s="28"/>
      <c r="C1224" s="29"/>
      <c r="D1224" s="122"/>
      <c r="E1224" s="27"/>
      <c r="F1224" s="28"/>
      <c r="G1224" s="29"/>
      <c r="H1224" s="29"/>
      <c r="I1224" s="35"/>
      <c r="J1224" s="35"/>
      <c r="K1224" s="35"/>
      <c r="L1224" s="35"/>
      <c r="M1224" s="30"/>
      <c r="N1224" s="31"/>
      <c r="O1224" s="18"/>
      <c r="P1224" s="157"/>
      <c r="Q1224" s="157"/>
      <c r="R1224" s="157"/>
      <c r="S1224" s="35"/>
      <c r="T1224" s="35"/>
      <c r="U1224" s="30"/>
      <c r="V1224" s="29"/>
      <c r="W1224" s="1"/>
      <c r="X1224" s="1"/>
    </row>
    <row r="1225" spans="1:24">
      <c r="A1225" s="61"/>
      <c r="B1225" s="28"/>
      <c r="C1225" s="29"/>
      <c r="D1225" s="122"/>
      <c r="E1225" s="27"/>
      <c r="F1225" s="28"/>
      <c r="G1225" s="29"/>
      <c r="H1225" s="29"/>
      <c r="I1225" s="35"/>
      <c r="J1225" s="35"/>
      <c r="K1225" s="35"/>
      <c r="L1225" s="35"/>
      <c r="M1225" s="30"/>
      <c r="N1225" s="31"/>
      <c r="O1225" s="18"/>
      <c r="P1225" s="157"/>
      <c r="Q1225" s="157"/>
      <c r="R1225" s="157"/>
      <c r="S1225" s="35"/>
      <c r="T1225" s="35"/>
      <c r="U1225" s="30"/>
      <c r="V1225" s="29"/>
      <c r="W1225" s="1"/>
      <c r="X1225" s="1"/>
    </row>
    <row r="1226" spans="1:24">
      <c r="A1226" s="61"/>
      <c r="B1226" s="28"/>
      <c r="C1226" s="29"/>
      <c r="D1226" s="122"/>
      <c r="E1226" s="27"/>
      <c r="F1226" s="28"/>
      <c r="G1226" s="29"/>
      <c r="H1226" s="29"/>
      <c r="I1226" s="35"/>
      <c r="J1226" s="35"/>
      <c r="K1226" s="35"/>
      <c r="L1226" s="35"/>
      <c r="M1226" s="30"/>
      <c r="N1226" s="31"/>
      <c r="O1226" s="18"/>
      <c r="P1226" s="157"/>
      <c r="Q1226" s="157"/>
      <c r="R1226" s="157"/>
      <c r="S1226" s="35"/>
      <c r="T1226" s="35"/>
      <c r="U1226" s="30"/>
      <c r="V1226" s="29"/>
      <c r="W1226" s="1"/>
      <c r="X1226" s="1"/>
    </row>
    <row r="1227" spans="1:24">
      <c r="A1227" s="61"/>
      <c r="B1227" s="28"/>
      <c r="C1227" s="29"/>
      <c r="D1227" s="122"/>
      <c r="E1227" s="27"/>
      <c r="F1227" s="28"/>
      <c r="G1227" s="29"/>
      <c r="H1227" s="29"/>
      <c r="I1227" s="35"/>
      <c r="J1227" s="35"/>
      <c r="K1227" s="35"/>
      <c r="L1227" s="35"/>
      <c r="M1227" s="30"/>
      <c r="N1227" s="31"/>
      <c r="O1227" s="18"/>
      <c r="P1227" s="157"/>
      <c r="Q1227" s="157"/>
      <c r="R1227" s="157"/>
      <c r="S1227" s="35"/>
      <c r="T1227" s="35"/>
      <c r="U1227" s="30"/>
      <c r="V1227" s="29"/>
      <c r="W1227" s="1"/>
      <c r="X1227" s="1"/>
    </row>
    <row r="1228" spans="1:24">
      <c r="A1228" s="61"/>
      <c r="B1228" s="28"/>
      <c r="C1228" s="29"/>
      <c r="D1228" s="122"/>
      <c r="E1228" s="27"/>
      <c r="F1228" s="28"/>
      <c r="G1228" s="29"/>
      <c r="H1228" s="29"/>
      <c r="I1228" s="35"/>
      <c r="J1228" s="35"/>
      <c r="K1228" s="35"/>
      <c r="L1228" s="35"/>
      <c r="M1228" s="30"/>
      <c r="N1228" s="31"/>
      <c r="O1228" s="18"/>
      <c r="P1228" s="157"/>
      <c r="Q1228" s="157"/>
      <c r="R1228" s="157"/>
      <c r="S1228" s="35"/>
      <c r="T1228" s="35"/>
      <c r="U1228" s="30"/>
      <c r="V1228" s="29"/>
      <c r="W1228" s="1"/>
      <c r="X1228" s="1"/>
    </row>
    <row r="1229" spans="1:24">
      <c r="A1229" s="61"/>
      <c r="B1229" s="28"/>
      <c r="C1229" s="29"/>
      <c r="D1229" s="122"/>
      <c r="E1229" s="27"/>
      <c r="F1229" s="28"/>
      <c r="G1229" s="29"/>
      <c r="H1229" s="29"/>
      <c r="I1229" s="35"/>
      <c r="J1229" s="35"/>
      <c r="K1229" s="35"/>
      <c r="L1229" s="35"/>
      <c r="M1229" s="30"/>
      <c r="N1229" s="31"/>
      <c r="O1229" s="18"/>
      <c r="P1229" s="157"/>
      <c r="Q1229" s="157"/>
      <c r="R1229" s="157"/>
      <c r="S1229" s="35"/>
      <c r="T1229" s="35"/>
      <c r="U1229" s="30"/>
      <c r="V1229" s="29"/>
      <c r="W1229" s="1"/>
      <c r="X1229" s="1"/>
    </row>
    <row r="1230" spans="1:24">
      <c r="A1230" s="61"/>
      <c r="B1230" s="28"/>
      <c r="C1230" s="29"/>
      <c r="D1230" s="122"/>
      <c r="E1230" s="27"/>
      <c r="F1230" s="28"/>
      <c r="G1230" s="29"/>
      <c r="H1230" s="29"/>
      <c r="I1230" s="35"/>
      <c r="J1230" s="35"/>
      <c r="K1230" s="35"/>
      <c r="L1230" s="35"/>
      <c r="M1230" s="30"/>
      <c r="N1230" s="31"/>
      <c r="O1230" s="18"/>
      <c r="P1230" s="157"/>
      <c r="Q1230" s="157"/>
      <c r="R1230" s="157"/>
      <c r="S1230" s="35"/>
      <c r="T1230" s="35"/>
      <c r="U1230" s="30"/>
      <c r="V1230" s="29"/>
      <c r="W1230" s="1"/>
      <c r="X1230" s="1"/>
    </row>
    <row r="1231" spans="1:24">
      <c r="A1231" s="61"/>
      <c r="B1231" s="28"/>
      <c r="C1231" s="29"/>
      <c r="D1231" s="122"/>
      <c r="E1231" s="27"/>
      <c r="F1231" s="28"/>
      <c r="G1231" s="29"/>
      <c r="H1231" s="29"/>
      <c r="I1231" s="35"/>
      <c r="J1231" s="35"/>
      <c r="K1231" s="35"/>
      <c r="L1231" s="35"/>
      <c r="M1231" s="30"/>
      <c r="N1231" s="31"/>
      <c r="O1231" s="18"/>
      <c r="P1231" s="157"/>
      <c r="Q1231" s="157"/>
      <c r="R1231" s="157"/>
      <c r="S1231" s="35"/>
      <c r="T1231" s="35"/>
      <c r="U1231" s="30"/>
      <c r="V1231" s="29"/>
      <c r="W1231" s="1"/>
      <c r="X1231" s="1"/>
    </row>
    <row r="1232" spans="1:24">
      <c r="A1232" s="61"/>
      <c r="B1232" s="28"/>
      <c r="C1232" s="29"/>
      <c r="D1232" s="122"/>
      <c r="E1232" s="27"/>
      <c r="F1232" s="28"/>
      <c r="G1232" s="29"/>
      <c r="H1232" s="29"/>
      <c r="I1232" s="35"/>
      <c r="J1232" s="35"/>
      <c r="K1232" s="35"/>
      <c r="L1232" s="35"/>
      <c r="M1232" s="30"/>
      <c r="N1232" s="31"/>
      <c r="O1232" s="18"/>
      <c r="P1232" s="157"/>
      <c r="Q1232" s="157"/>
      <c r="R1232" s="157"/>
      <c r="S1232" s="35"/>
      <c r="T1232" s="35"/>
      <c r="U1232" s="29"/>
      <c r="V1232" s="29"/>
      <c r="W1232" s="1"/>
      <c r="X1232" s="1"/>
    </row>
    <row r="1233" spans="1:24">
      <c r="A1233" s="61"/>
      <c r="B1233" s="28"/>
      <c r="C1233" s="29"/>
      <c r="D1233" s="122"/>
      <c r="E1233" s="27"/>
      <c r="F1233" s="28"/>
      <c r="G1233" s="29"/>
      <c r="H1233" s="29"/>
      <c r="I1233" s="35"/>
      <c r="J1233" s="35"/>
      <c r="K1233" s="35"/>
      <c r="L1233" s="35"/>
      <c r="M1233" s="30"/>
      <c r="N1233" s="31"/>
      <c r="O1233" s="18"/>
      <c r="P1233" s="157"/>
      <c r="Q1233" s="157"/>
      <c r="R1233" s="157"/>
      <c r="S1233" s="35"/>
      <c r="T1233" s="35"/>
      <c r="U1233" s="30"/>
      <c r="V1233" s="29"/>
      <c r="W1233" s="1"/>
      <c r="X1233" s="1"/>
    </row>
    <row r="1234" spans="1:24">
      <c r="A1234" s="61"/>
      <c r="B1234" s="28"/>
      <c r="C1234" s="29"/>
      <c r="D1234" s="122"/>
      <c r="E1234" s="27"/>
      <c r="F1234" s="28"/>
      <c r="G1234" s="29"/>
      <c r="H1234" s="29"/>
      <c r="I1234" s="35"/>
      <c r="J1234" s="35"/>
      <c r="K1234" s="35"/>
      <c r="L1234" s="35"/>
      <c r="M1234" s="30"/>
      <c r="N1234" s="31"/>
      <c r="O1234" s="18"/>
      <c r="P1234" s="157"/>
      <c r="Q1234" s="157"/>
      <c r="R1234" s="157"/>
      <c r="S1234" s="35"/>
      <c r="T1234" s="35"/>
      <c r="U1234" s="30"/>
      <c r="V1234" s="29"/>
      <c r="W1234" s="1"/>
      <c r="X1234" s="1"/>
    </row>
    <row r="1235" spans="1:24">
      <c r="A1235" s="61"/>
      <c r="B1235" s="28"/>
      <c r="C1235" s="29"/>
      <c r="D1235" s="122"/>
      <c r="E1235" s="27"/>
      <c r="F1235" s="28"/>
      <c r="G1235" s="29"/>
      <c r="H1235" s="29"/>
      <c r="I1235" s="35"/>
      <c r="J1235" s="35"/>
      <c r="K1235" s="35"/>
      <c r="L1235" s="35"/>
      <c r="M1235" s="30"/>
      <c r="N1235" s="31"/>
      <c r="O1235" s="18"/>
      <c r="P1235" s="157"/>
      <c r="Q1235" s="157"/>
      <c r="R1235" s="157"/>
      <c r="S1235" s="35"/>
      <c r="T1235" s="35"/>
      <c r="U1235" s="29"/>
      <c r="V1235" s="29"/>
      <c r="W1235" s="1"/>
      <c r="X1235" s="1"/>
    </row>
    <row r="1236" spans="1:24">
      <c r="A1236" s="61"/>
      <c r="B1236" s="28"/>
      <c r="C1236" s="29"/>
      <c r="D1236" s="122"/>
      <c r="E1236" s="27"/>
      <c r="F1236" s="28"/>
      <c r="G1236" s="29"/>
      <c r="H1236" s="29"/>
      <c r="I1236" s="35"/>
      <c r="J1236" s="35"/>
      <c r="K1236" s="35"/>
      <c r="L1236" s="35"/>
      <c r="M1236" s="30"/>
      <c r="N1236" s="31"/>
      <c r="O1236" s="18"/>
      <c r="P1236" s="157"/>
      <c r="Q1236" s="157"/>
      <c r="R1236" s="157"/>
      <c r="S1236" s="35"/>
      <c r="T1236" s="35"/>
      <c r="U1236" s="29"/>
      <c r="V1236" s="29"/>
      <c r="W1236" s="1"/>
      <c r="X1236" s="1"/>
    </row>
    <row r="1237" spans="1:24">
      <c r="A1237" s="61"/>
      <c r="B1237" s="28"/>
      <c r="C1237" s="29"/>
      <c r="D1237" s="122"/>
      <c r="E1237" s="27"/>
      <c r="F1237" s="28"/>
      <c r="G1237" s="29"/>
      <c r="H1237" s="29"/>
      <c r="I1237" s="35"/>
      <c r="J1237" s="35"/>
      <c r="K1237" s="35"/>
      <c r="L1237" s="35"/>
      <c r="M1237" s="30"/>
      <c r="N1237" s="31"/>
      <c r="O1237" s="18"/>
      <c r="P1237" s="157"/>
      <c r="Q1237" s="157"/>
      <c r="R1237" s="157"/>
      <c r="S1237" s="35"/>
      <c r="T1237" s="35"/>
      <c r="U1237" s="30"/>
      <c r="V1237" s="29"/>
      <c r="W1237" s="1"/>
      <c r="X1237" s="1"/>
    </row>
    <row r="1238" spans="1:24">
      <c r="A1238" s="61"/>
      <c r="B1238" s="28"/>
      <c r="C1238" s="29"/>
      <c r="D1238" s="122"/>
      <c r="E1238" s="27"/>
      <c r="F1238" s="28"/>
      <c r="G1238" s="29"/>
      <c r="H1238" s="29"/>
      <c r="I1238" s="35"/>
      <c r="J1238" s="35"/>
      <c r="K1238" s="35"/>
      <c r="L1238" s="35"/>
      <c r="M1238" s="30"/>
      <c r="N1238" s="31"/>
      <c r="O1238" s="18"/>
      <c r="P1238" s="157"/>
      <c r="Q1238" s="157"/>
      <c r="R1238" s="157"/>
      <c r="S1238" s="35"/>
      <c r="T1238" s="35"/>
      <c r="U1238" s="30"/>
      <c r="V1238" s="29"/>
      <c r="W1238" s="1"/>
      <c r="X1238" s="1"/>
    </row>
    <row r="1239" spans="1:24">
      <c r="A1239" s="61"/>
      <c r="B1239" s="28"/>
      <c r="C1239" s="29"/>
      <c r="D1239" s="122"/>
      <c r="E1239" s="27"/>
      <c r="F1239" s="28"/>
      <c r="G1239" s="29"/>
      <c r="H1239" s="29"/>
      <c r="I1239" s="35"/>
      <c r="J1239" s="35"/>
      <c r="K1239" s="35"/>
      <c r="L1239" s="35"/>
      <c r="M1239" s="30"/>
      <c r="N1239" s="31"/>
      <c r="O1239" s="18"/>
      <c r="P1239" s="157"/>
      <c r="Q1239" s="157"/>
      <c r="R1239" s="157"/>
      <c r="S1239" s="35"/>
      <c r="T1239" s="35"/>
      <c r="U1239" s="30"/>
      <c r="V1239" s="29"/>
      <c r="W1239" s="1"/>
      <c r="X1239" s="1"/>
    </row>
    <row r="1240" spans="1:24">
      <c r="A1240" s="61"/>
      <c r="B1240" s="28"/>
      <c r="C1240" s="29"/>
      <c r="D1240" s="122"/>
      <c r="E1240" s="27"/>
      <c r="F1240" s="28"/>
      <c r="G1240" s="29"/>
      <c r="H1240" s="29"/>
      <c r="I1240" s="35"/>
      <c r="J1240" s="35"/>
      <c r="K1240" s="35"/>
      <c r="L1240" s="35"/>
      <c r="M1240" s="30"/>
      <c r="N1240" s="31"/>
      <c r="O1240" s="18"/>
      <c r="P1240" s="157"/>
      <c r="Q1240" s="157"/>
      <c r="R1240" s="157"/>
      <c r="S1240" s="35"/>
      <c r="T1240" s="35"/>
      <c r="U1240" s="29"/>
      <c r="V1240" s="29"/>
      <c r="W1240" s="1"/>
      <c r="X1240" s="1"/>
    </row>
    <row r="1241" spans="1:24">
      <c r="A1241" s="61"/>
      <c r="B1241" s="28"/>
      <c r="C1241" s="29"/>
      <c r="D1241" s="122"/>
      <c r="E1241" s="27"/>
      <c r="F1241" s="28"/>
      <c r="G1241" s="29"/>
      <c r="H1241" s="29"/>
      <c r="I1241" s="35"/>
      <c r="J1241" s="35"/>
      <c r="K1241" s="35"/>
      <c r="L1241" s="35"/>
      <c r="M1241" s="30"/>
      <c r="N1241" s="31"/>
      <c r="O1241" s="18"/>
      <c r="P1241" s="157"/>
      <c r="Q1241" s="157"/>
      <c r="R1241" s="157"/>
      <c r="S1241" s="35"/>
      <c r="T1241" s="35"/>
      <c r="U1241" s="30"/>
      <c r="V1241" s="29"/>
      <c r="W1241" s="1"/>
      <c r="X1241" s="1"/>
    </row>
    <row r="1242" spans="1:24">
      <c r="A1242" s="61"/>
      <c r="B1242" s="28"/>
      <c r="C1242" s="29"/>
      <c r="D1242" s="122"/>
      <c r="E1242" s="27"/>
      <c r="F1242" s="28"/>
      <c r="G1242" s="29"/>
      <c r="H1242" s="29"/>
      <c r="I1242" s="35"/>
      <c r="J1242" s="35"/>
      <c r="K1242" s="35"/>
      <c r="L1242" s="35"/>
      <c r="M1242" s="30"/>
      <c r="N1242" s="31"/>
      <c r="O1242" s="18"/>
      <c r="P1242" s="157"/>
      <c r="Q1242" s="157"/>
      <c r="R1242" s="157"/>
      <c r="S1242" s="35"/>
      <c r="T1242" s="35"/>
      <c r="U1242" s="30"/>
      <c r="V1242" s="29"/>
      <c r="W1242" s="1"/>
      <c r="X1242" s="1"/>
    </row>
    <row r="1243" spans="1:24">
      <c r="A1243" s="61"/>
      <c r="B1243" s="28"/>
      <c r="C1243" s="29"/>
      <c r="D1243" s="122"/>
      <c r="E1243" s="27"/>
      <c r="F1243" s="28"/>
      <c r="G1243" s="29"/>
      <c r="H1243" s="29"/>
      <c r="I1243" s="35"/>
      <c r="J1243" s="35"/>
      <c r="K1243" s="35"/>
      <c r="L1243" s="35"/>
      <c r="M1243" s="30"/>
      <c r="N1243" s="31"/>
      <c r="O1243" s="18"/>
      <c r="P1243" s="157"/>
      <c r="Q1243" s="157"/>
      <c r="R1243" s="157"/>
      <c r="S1243" s="35"/>
      <c r="T1243" s="35"/>
      <c r="U1243" s="29"/>
      <c r="V1243" s="29"/>
      <c r="W1243" s="1"/>
      <c r="X1243" s="1"/>
    </row>
    <row r="1244" spans="1:24">
      <c r="A1244" s="61"/>
      <c r="B1244" s="28"/>
      <c r="C1244" s="29"/>
      <c r="D1244" s="122"/>
      <c r="E1244" s="27"/>
      <c r="F1244" s="28"/>
      <c r="G1244" s="29"/>
      <c r="H1244" s="29"/>
      <c r="I1244" s="35"/>
      <c r="J1244" s="35"/>
      <c r="K1244" s="35"/>
      <c r="L1244" s="35"/>
      <c r="M1244" s="30"/>
      <c r="N1244" s="31"/>
      <c r="O1244" s="18"/>
      <c r="P1244" s="157"/>
      <c r="Q1244" s="157"/>
      <c r="R1244" s="157"/>
      <c r="S1244" s="35"/>
      <c r="T1244" s="35"/>
      <c r="U1244" s="29"/>
      <c r="V1244" s="29"/>
      <c r="W1244" s="1"/>
      <c r="X1244" s="1"/>
    </row>
    <row r="1245" spans="1:24">
      <c r="A1245" s="61"/>
      <c r="B1245" s="28"/>
      <c r="C1245" s="29"/>
      <c r="D1245" s="122"/>
      <c r="E1245" s="27"/>
      <c r="F1245" s="28"/>
      <c r="G1245" s="29"/>
      <c r="H1245" s="29"/>
      <c r="I1245" s="35"/>
      <c r="J1245" s="35"/>
      <c r="K1245" s="35"/>
      <c r="L1245" s="35"/>
      <c r="M1245" s="30"/>
      <c r="N1245" s="31"/>
      <c r="O1245" s="18"/>
      <c r="P1245" s="157"/>
      <c r="Q1245" s="157"/>
      <c r="R1245" s="157"/>
      <c r="S1245" s="35"/>
      <c r="T1245" s="35"/>
      <c r="U1245" s="30"/>
      <c r="V1245" s="29"/>
      <c r="W1245" s="1"/>
      <c r="X1245" s="1"/>
    </row>
    <row r="1246" spans="1:24">
      <c r="A1246" s="61"/>
      <c r="B1246" s="28"/>
      <c r="C1246" s="29"/>
      <c r="D1246" s="122"/>
      <c r="E1246" s="27"/>
      <c r="F1246" s="28"/>
      <c r="G1246" s="29"/>
      <c r="H1246" s="29"/>
      <c r="I1246" s="35"/>
      <c r="J1246" s="35"/>
      <c r="K1246" s="35"/>
      <c r="L1246" s="35"/>
      <c r="M1246" s="30"/>
      <c r="N1246" s="31"/>
      <c r="O1246" s="18"/>
      <c r="P1246" s="157"/>
      <c r="Q1246" s="157"/>
      <c r="R1246" s="157"/>
      <c r="S1246" s="35"/>
      <c r="T1246" s="35"/>
      <c r="U1246" s="30"/>
      <c r="V1246" s="29"/>
      <c r="W1246" s="1"/>
      <c r="X1246" s="1"/>
    </row>
    <row r="1247" spans="1:24">
      <c r="A1247" s="61"/>
      <c r="B1247" s="28"/>
      <c r="C1247" s="29"/>
      <c r="D1247" s="122"/>
      <c r="E1247" s="27"/>
      <c r="F1247" s="28"/>
      <c r="G1247" s="29"/>
      <c r="H1247" s="29"/>
      <c r="I1247" s="35"/>
      <c r="J1247" s="35"/>
      <c r="K1247" s="35"/>
      <c r="L1247" s="35"/>
      <c r="M1247" s="30"/>
      <c r="N1247" s="31"/>
      <c r="O1247" s="18"/>
      <c r="P1247" s="157"/>
      <c r="Q1247" s="157"/>
      <c r="R1247" s="157"/>
      <c r="S1247" s="35"/>
      <c r="T1247" s="35"/>
      <c r="U1247" s="30"/>
      <c r="V1247" s="29"/>
      <c r="W1247" s="1"/>
      <c r="X1247" s="1"/>
    </row>
    <row r="1248" spans="1:24">
      <c r="A1248" s="61"/>
      <c r="B1248" s="28"/>
      <c r="C1248" s="29"/>
      <c r="D1248" s="122"/>
      <c r="E1248" s="27"/>
      <c r="F1248" s="28"/>
      <c r="G1248" s="29"/>
      <c r="H1248" s="29"/>
      <c r="I1248" s="35"/>
      <c r="J1248" s="35"/>
      <c r="K1248" s="35"/>
      <c r="L1248" s="35"/>
      <c r="M1248" s="30"/>
      <c r="N1248" s="31"/>
      <c r="O1248" s="18"/>
      <c r="P1248" s="157"/>
      <c r="Q1248" s="157"/>
      <c r="R1248" s="157"/>
      <c r="S1248" s="35"/>
      <c r="T1248" s="35"/>
      <c r="U1248" s="29"/>
      <c r="V1248" s="29"/>
      <c r="W1248" s="1"/>
      <c r="X1248" s="1"/>
    </row>
    <row r="1249" spans="1:24">
      <c r="A1249" s="61"/>
      <c r="B1249" s="28"/>
      <c r="C1249" s="29"/>
      <c r="D1249" s="122"/>
      <c r="E1249" s="27"/>
      <c r="F1249" s="28"/>
      <c r="G1249" s="29"/>
      <c r="H1249" s="29"/>
      <c r="I1249" s="35"/>
      <c r="J1249" s="35"/>
      <c r="K1249" s="35"/>
      <c r="L1249" s="35"/>
      <c r="M1249" s="30"/>
      <c r="N1249" s="31"/>
      <c r="O1249" s="18"/>
      <c r="P1249" s="157"/>
      <c r="Q1249" s="157"/>
      <c r="R1249" s="157"/>
      <c r="S1249" s="35"/>
      <c r="T1249" s="35"/>
      <c r="U1249" s="30"/>
      <c r="V1249" s="29"/>
      <c r="W1249" s="1"/>
      <c r="X1249" s="1"/>
    </row>
    <row r="1250" spans="1:24">
      <c r="A1250" s="61"/>
      <c r="B1250" s="28"/>
      <c r="C1250" s="29"/>
      <c r="D1250" s="122"/>
      <c r="E1250" s="27"/>
      <c r="F1250" s="28"/>
      <c r="G1250" s="29"/>
      <c r="H1250" s="29"/>
      <c r="I1250" s="35"/>
      <c r="J1250" s="35"/>
      <c r="K1250" s="35"/>
      <c r="L1250" s="35"/>
      <c r="M1250" s="30"/>
      <c r="N1250" s="31"/>
      <c r="O1250" s="18"/>
      <c r="P1250" s="157"/>
      <c r="Q1250" s="157"/>
      <c r="R1250" s="157"/>
      <c r="S1250" s="35"/>
      <c r="T1250" s="35"/>
      <c r="U1250" s="29"/>
      <c r="V1250" s="29"/>
      <c r="W1250" s="1"/>
      <c r="X1250" s="1"/>
    </row>
    <row r="1251" spans="1:24">
      <c r="A1251" s="61"/>
      <c r="B1251" s="28"/>
      <c r="C1251" s="29"/>
      <c r="D1251" s="122"/>
      <c r="E1251" s="27"/>
      <c r="F1251" s="28"/>
      <c r="G1251" s="29"/>
      <c r="H1251" s="29"/>
      <c r="I1251" s="35"/>
      <c r="J1251" s="35"/>
      <c r="K1251" s="35"/>
      <c r="L1251" s="35"/>
      <c r="M1251" s="30"/>
      <c r="N1251" s="31"/>
      <c r="O1251" s="18"/>
      <c r="P1251" s="157"/>
      <c r="Q1251" s="157"/>
      <c r="R1251" s="157"/>
      <c r="S1251" s="35"/>
      <c r="T1251" s="35"/>
      <c r="U1251" s="30"/>
      <c r="V1251" s="29"/>
      <c r="W1251" s="1"/>
      <c r="X1251" s="1"/>
    </row>
    <row r="1252" spans="1:24">
      <c r="A1252" s="61"/>
      <c r="B1252" s="28"/>
      <c r="C1252" s="29"/>
      <c r="D1252" s="122"/>
      <c r="E1252" s="27"/>
      <c r="F1252" s="28"/>
      <c r="G1252" s="29"/>
      <c r="H1252" s="29"/>
      <c r="I1252" s="35"/>
      <c r="J1252" s="35"/>
      <c r="K1252" s="35"/>
      <c r="L1252" s="35"/>
      <c r="M1252" s="30"/>
      <c r="N1252" s="31"/>
      <c r="O1252" s="18"/>
      <c r="P1252" s="157"/>
      <c r="Q1252" s="157"/>
      <c r="R1252" s="157"/>
      <c r="S1252" s="35"/>
      <c r="T1252" s="35"/>
      <c r="U1252" s="30"/>
      <c r="V1252" s="29"/>
      <c r="W1252" s="1"/>
      <c r="X1252" s="1"/>
    </row>
    <row r="1253" spans="1:24">
      <c r="A1253" s="61"/>
      <c r="B1253" s="28"/>
      <c r="C1253" s="29"/>
      <c r="D1253" s="122"/>
      <c r="E1253" s="27"/>
      <c r="F1253" s="28"/>
      <c r="G1253" s="29"/>
      <c r="H1253" s="29"/>
      <c r="I1253" s="35"/>
      <c r="J1253" s="35"/>
      <c r="K1253" s="35"/>
      <c r="L1253" s="35"/>
      <c r="M1253" s="30"/>
      <c r="N1253" s="31"/>
      <c r="O1253" s="18"/>
      <c r="P1253" s="157"/>
      <c r="Q1253" s="157"/>
      <c r="R1253" s="157"/>
      <c r="S1253" s="35"/>
      <c r="T1253" s="35"/>
      <c r="U1253" s="30"/>
      <c r="V1253" s="29"/>
      <c r="W1253" s="1"/>
      <c r="X1253" s="1"/>
    </row>
    <row r="1254" spans="1:24">
      <c r="A1254" s="61"/>
      <c r="B1254" s="28"/>
      <c r="C1254" s="29"/>
      <c r="D1254" s="122"/>
      <c r="E1254" s="27"/>
      <c r="F1254" s="28"/>
      <c r="G1254" s="29"/>
      <c r="H1254" s="29"/>
      <c r="I1254" s="35"/>
      <c r="J1254" s="35"/>
      <c r="K1254" s="35"/>
      <c r="L1254" s="35"/>
      <c r="M1254" s="30"/>
      <c r="N1254" s="31"/>
      <c r="O1254" s="18"/>
      <c r="P1254" s="157"/>
      <c r="Q1254" s="157"/>
      <c r="R1254" s="157"/>
      <c r="S1254" s="35"/>
      <c r="T1254" s="35"/>
      <c r="U1254" s="30"/>
      <c r="V1254" s="29"/>
      <c r="W1254" s="1"/>
      <c r="X1254" s="1"/>
    </row>
    <row r="1255" spans="1:24">
      <c r="A1255" s="61"/>
      <c r="B1255" s="28"/>
      <c r="C1255" s="29"/>
      <c r="D1255" s="122"/>
      <c r="E1255" s="27"/>
      <c r="F1255" s="28"/>
      <c r="G1255" s="29"/>
      <c r="H1255" s="29"/>
      <c r="I1255" s="35"/>
      <c r="J1255" s="35"/>
      <c r="K1255" s="35"/>
      <c r="L1255" s="35"/>
      <c r="M1255" s="30"/>
      <c r="N1255" s="31"/>
      <c r="O1255" s="18"/>
      <c r="P1255" s="157"/>
      <c r="Q1255" s="157"/>
      <c r="R1255" s="157"/>
      <c r="S1255" s="35"/>
      <c r="T1255" s="35"/>
      <c r="U1255" s="30"/>
      <c r="V1255" s="29"/>
      <c r="W1255" s="1"/>
      <c r="X1255" s="1"/>
    </row>
    <row r="1256" spans="1:24">
      <c r="A1256" s="61"/>
      <c r="B1256" s="28"/>
      <c r="C1256" s="29"/>
      <c r="D1256" s="122"/>
      <c r="E1256" s="27"/>
      <c r="F1256" s="28"/>
      <c r="G1256" s="29"/>
      <c r="H1256" s="29"/>
      <c r="I1256" s="35"/>
      <c r="J1256" s="35"/>
      <c r="K1256" s="35"/>
      <c r="L1256" s="35"/>
      <c r="M1256" s="30"/>
      <c r="N1256" s="31"/>
      <c r="O1256" s="18"/>
      <c r="P1256" s="157"/>
      <c r="Q1256" s="157"/>
      <c r="R1256" s="157"/>
      <c r="S1256" s="35"/>
      <c r="T1256" s="35"/>
      <c r="U1256" s="30"/>
      <c r="V1256" s="29"/>
      <c r="W1256" s="1"/>
      <c r="X1256" s="1"/>
    </row>
    <row r="1257" spans="1:24">
      <c r="A1257" s="61"/>
      <c r="B1257" s="28"/>
      <c r="C1257" s="29"/>
      <c r="D1257" s="122"/>
      <c r="E1257" s="27"/>
      <c r="F1257" s="28"/>
      <c r="G1257" s="29"/>
      <c r="H1257" s="29"/>
      <c r="I1257" s="35"/>
      <c r="J1257" s="35"/>
      <c r="K1257" s="35"/>
      <c r="L1257" s="35"/>
      <c r="M1257" s="30"/>
      <c r="N1257" s="31"/>
      <c r="O1257" s="18"/>
      <c r="P1257" s="157"/>
      <c r="Q1257" s="157"/>
      <c r="R1257" s="157"/>
      <c r="S1257" s="35"/>
      <c r="T1257" s="35"/>
      <c r="U1257" s="122"/>
      <c r="V1257" s="29"/>
      <c r="W1257" s="1"/>
      <c r="X1257" s="1"/>
    </row>
    <row r="1258" spans="1:24">
      <c r="A1258" s="61"/>
      <c r="B1258" s="28"/>
      <c r="C1258" s="29"/>
      <c r="D1258" s="122"/>
      <c r="E1258" s="27"/>
      <c r="F1258" s="28"/>
      <c r="G1258" s="29"/>
      <c r="H1258" s="29"/>
      <c r="I1258" s="35"/>
      <c r="J1258" s="35"/>
      <c r="K1258" s="35"/>
      <c r="L1258" s="35"/>
      <c r="M1258" s="30"/>
      <c r="N1258" s="31"/>
      <c r="O1258" s="18"/>
      <c r="P1258" s="157"/>
      <c r="Q1258" s="157"/>
      <c r="R1258" s="157"/>
      <c r="S1258" s="35"/>
      <c r="T1258" s="35"/>
      <c r="U1258" s="122"/>
      <c r="V1258" s="29"/>
      <c r="W1258" s="1"/>
      <c r="X1258" s="1"/>
    </row>
    <row r="1259" spans="1:24">
      <c r="A1259" s="61"/>
      <c r="B1259" s="28"/>
      <c r="C1259" s="29"/>
      <c r="D1259" s="122"/>
      <c r="E1259" s="27"/>
      <c r="F1259" s="28"/>
      <c r="G1259" s="29"/>
      <c r="H1259" s="29"/>
      <c r="I1259" s="35"/>
      <c r="J1259" s="35"/>
      <c r="K1259" s="35"/>
      <c r="L1259" s="35"/>
      <c r="M1259" s="30"/>
      <c r="N1259" s="31"/>
      <c r="O1259" s="18"/>
      <c r="P1259" s="157"/>
      <c r="Q1259" s="157"/>
      <c r="R1259" s="157"/>
      <c r="S1259" s="35"/>
      <c r="T1259" s="35"/>
      <c r="U1259" s="122"/>
      <c r="V1259" s="29"/>
      <c r="W1259" s="1"/>
      <c r="X1259" s="1"/>
    </row>
    <row r="1260" spans="1:24">
      <c r="A1260" s="61"/>
      <c r="B1260" s="28"/>
      <c r="C1260" s="29"/>
      <c r="D1260" s="122"/>
      <c r="E1260" s="27"/>
      <c r="F1260" s="28"/>
      <c r="G1260" s="29"/>
      <c r="H1260" s="29"/>
      <c r="I1260" s="35"/>
      <c r="J1260" s="35"/>
      <c r="K1260" s="35"/>
      <c r="L1260" s="35"/>
      <c r="M1260" s="30"/>
      <c r="N1260" s="31"/>
      <c r="O1260" s="18"/>
      <c r="P1260" s="157"/>
      <c r="Q1260" s="157"/>
      <c r="R1260" s="157"/>
      <c r="S1260" s="35"/>
      <c r="T1260" s="35"/>
      <c r="U1260" s="122"/>
      <c r="V1260" s="29"/>
      <c r="W1260" s="1"/>
      <c r="X1260" s="1"/>
    </row>
    <row r="1261" spans="1:24">
      <c r="A1261" s="61"/>
      <c r="B1261" s="28"/>
      <c r="C1261" s="29"/>
      <c r="D1261" s="122"/>
      <c r="E1261" s="27"/>
      <c r="F1261" s="28"/>
      <c r="G1261" s="29"/>
      <c r="H1261" s="29"/>
      <c r="I1261" s="35"/>
      <c r="J1261" s="35"/>
      <c r="K1261" s="35"/>
      <c r="L1261" s="35"/>
      <c r="M1261" s="30"/>
      <c r="N1261" s="31"/>
      <c r="O1261" s="18"/>
      <c r="P1261" s="157"/>
      <c r="Q1261" s="157"/>
      <c r="R1261" s="157"/>
      <c r="S1261" s="35"/>
      <c r="T1261" s="35"/>
      <c r="U1261" s="122"/>
      <c r="V1261" s="29"/>
      <c r="W1261" s="1"/>
      <c r="X1261" s="1"/>
    </row>
    <row r="1262" spans="1:24">
      <c r="A1262" s="61"/>
      <c r="B1262" s="28"/>
      <c r="C1262" s="29"/>
      <c r="D1262" s="122"/>
      <c r="E1262" s="27"/>
      <c r="F1262" s="28"/>
      <c r="G1262" s="29"/>
      <c r="H1262" s="29"/>
      <c r="I1262" s="35"/>
      <c r="J1262" s="35"/>
      <c r="K1262" s="35"/>
      <c r="L1262" s="35"/>
      <c r="M1262" s="30"/>
      <c r="N1262" s="31"/>
      <c r="O1262" s="18"/>
      <c r="P1262" s="157"/>
      <c r="Q1262" s="157"/>
      <c r="R1262" s="157"/>
      <c r="S1262" s="35"/>
      <c r="T1262" s="35"/>
      <c r="U1262" s="122"/>
      <c r="V1262" s="29"/>
      <c r="W1262" s="1"/>
      <c r="X1262" s="1"/>
    </row>
    <row r="1263" spans="1:24">
      <c r="A1263" s="61"/>
      <c r="B1263" s="28"/>
      <c r="C1263" s="29"/>
      <c r="D1263" s="122"/>
      <c r="E1263" s="27"/>
      <c r="F1263" s="28"/>
      <c r="G1263" s="29"/>
      <c r="H1263" s="29"/>
      <c r="I1263" s="35"/>
      <c r="J1263" s="35"/>
      <c r="K1263" s="35"/>
      <c r="L1263" s="35"/>
      <c r="M1263" s="30"/>
      <c r="N1263" s="31"/>
      <c r="O1263" s="18"/>
      <c r="P1263" s="157"/>
      <c r="Q1263" s="157"/>
      <c r="R1263" s="157"/>
      <c r="S1263" s="35"/>
      <c r="T1263" s="35"/>
      <c r="U1263" s="122"/>
      <c r="V1263" s="29"/>
      <c r="W1263" s="1"/>
      <c r="X1263" s="1"/>
    </row>
    <row r="1264" spans="1:24">
      <c r="A1264" s="61"/>
      <c r="B1264" s="28"/>
      <c r="C1264" s="29"/>
      <c r="D1264" s="122"/>
      <c r="E1264" s="27"/>
      <c r="F1264" s="28"/>
      <c r="G1264" s="29"/>
      <c r="H1264" s="29"/>
      <c r="I1264" s="35"/>
      <c r="J1264" s="35"/>
      <c r="K1264" s="35"/>
      <c r="L1264" s="35"/>
      <c r="M1264" s="30"/>
      <c r="N1264" s="31"/>
      <c r="O1264" s="18"/>
      <c r="P1264" s="157"/>
      <c r="Q1264" s="157"/>
      <c r="R1264" s="157"/>
      <c r="S1264" s="35"/>
      <c r="T1264" s="35"/>
      <c r="U1264" s="122"/>
      <c r="V1264" s="29"/>
      <c r="W1264" s="1"/>
      <c r="X1264" s="1"/>
    </row>
    <row r="1265" spans="1:24">
      <c r="A1265" s="61"/>
      <c r="B1265" s="28"/>
      <c r="C1265" s="29"/>
      <c r="D1265" s="122"/>
      <c r="E1265" s="27"/>
      <c r="F1265" s="28"/>
      <c r="G1265" s="29"/>
      <c r="H1265" s="29"/>
      <c r="I1265" s="35"/>
      <c r="J1265" s="35"/>
      <c r="K1265" s="35"/>
      <c r="L1265" s="35"/>
      <c r="M1265" s="30"/>
      <c r="N1265" s="31"/>
      <c r="O1265" s="18"/>
      <c r="P1265" s="157"/>
      <c r="Q1265" s="157"/>
      <c r="R1265" s="157"/>
      <c r="S1265" s="35"/>
      <c r="T1265" s="35"/>
      <c r="U1265" s="122"/>
      <c r="V1265" s="29"/>
      <c r="W1265" s="1"/>
      <c r="X1265" s="1"/>
    </row>
    <row r="1266" spans="1:24">
      <c r="A1266" s="61"/>
      <c r="B1266" s="28"/>
      <c r="C1266" s="29"/>
      <c r="D1266" s="122"/>
      <c r="E1266" s="27"/>
      <c r="F1266" s="28"/>
      <c r="G1266" s="29"/>
      <c r="H1266" s="29"/>
      <c r="I1266" s="35"/>
      <c r="J1266" s="35"/>
      <c r="K1266" s="35"/>
      <c r="L1266" s="35"/>
      <c r="M1266" s="30"/>
      <c r="N1266" s="31"/>
      <c r="O1266" s="18"/>
      <c r="P1266" s="157"/>
      <c r="Q1266" s="157"/>
      <c r="R1266" s="157"/>
      <c r="S1266" s="35"/>
      <c r="T1266" s="35"/>
      <c r="U1266" s="122"/>
      <c r="V1266" s="29"/>
      <c r="W1266" s="1"/>
      <c r="X1266" s="1"/>
    </row>
    <row r="1267" spans="1:24">
      <c r="A1267" s="61"/>
      <c r="B1267" s="28"/>
      <c r="C1267" s="29"/>
      <c r="D1267" s="122"/>
      <c r="E1267" s="27"/>
      <c r="F1267" s="28"/>
      <c r="G1267" s="29"/>
      <c r="H1267" s="29"/>
      <c r="I1267" s="35"/>
      <c r="J1267" s="35"/>
      <c r="K1267" s="35"/>
      <c r="L1267" s="35"/>
      <c r="M1267" s="30"/>
      <c r="N1267" s="31"/>
      <c r="O1267" s="18"/>
      <c r="P1267" s="157"/>
      <c r="Q1267" s="157"/>
      <c r="R1267" s="157"/>
      <c r="S1267" s="35"/>
      <c r="T1267" s="35"/>
      <c r="U1267" s="122"/>
      <c r="V1267" s="29"/>
      <c r="W1267" s="1"/>
      <c r="X1267" s="1"/>
    </row>
    <row r="1268" spans="1:24">
      <c r="A1268" s="61"/>
      <c r="B1268" s="28"/>
      <c r="C1268" s="29"/>
      <c r="D1268" s="122"/>
      <c r="E1268" s="27"/>
      <c r="F1268" s="28"/>
      <c r="G1268" s="29"/>
      <c r="H1268" s="29"/>
      <c r="I1268" s="35"/>
      <c r="J1268" s="35"/>
      <c r="K1268" s="35"/>
      <c r="L1268" s="35"/>
      <c r="M1268" s="30"/>
      <c r="N1268" s="31"/>
      <c r="O1268" s="18"/>
      <c r="P1268" s="157"/>
      <c r="Q1268" s="157"/>
      <c r="R1268" s="157"/>
      <c r="S1268" s="35"/>
      <c r="T1268" s="35"/>
      <c r="U1268" s="122"/>
      <c r="V1268" s="29"/>
      <c r="W1268" s="1"/>
      <c r="X1268" s="1"/>
    </row>
    <row r="1269" spans="1:24">
      <c r="A1269" s="61"/>
      <c r="B1269" s="28"/>
      <c r="C1269" s="29"/>
      <c r="D1269" s="122"/>
      <c r="E1269" s="27"/>
      <c r="F1269" s="28"/>
      <c r="G1269" s="29"/>
      <c r="H1269" s="29"/>
      <c r="I1269" s="35"/>
      <c r="J1269" s="35"/>
      <c r="K1269" s="35"/>
      <c r="L1269" s="35"/>
      <c r="M1269" s="30"/>
      <c r="N1269" s="31"/>
      <c r="O1269" s="18"/>
      <c r="P1269" s="157"/>
      <c r="Q1269" s="157"/>
      <c r="R1269" s="157"/>
      <c r="S1269" s="35"/>
      <c r="T1269" s="35"/>
      <c r="U1269" s="122"/>
      <c r="V1269" s="29"/>
      <c r="W1269" s="1"/>
      <c r="X1269" s="1"/>
    </row>
    <row r="1270" spans="1:24">
      <c r="A1270" s="61"/>
      <c r="B1270" s="28"/>
      <c r="C1270" s="29"/>
      <c r="D1270" s="122"/>
      <c r="E1270" s="27"/>
      <c r="F1270" s="28"/>
      <c r="G1270" s="29"/>
      <c r="H1270" s="29"/>
      <c r="I1270" s="35"/>
      <c r="J1270" s="35"/>
      <c r="K1270" s="35"/>
      <c r="L1270" s="35"/>
      <c r="M1270" s="30"/>
      <c r="N1270" s="31"/>
      <c r="O1270" s="18"/>
      <c r="P1270" s="157"/>
      <c r="Q1270" s="157"/>
      <c r="R1270" s="157"/>
      <c r="S1270" s="35"/>
      <c r="T1270" s="35"/>
      <c r="U1270" s="30"/>
      <c r="V1270" s="29"/>
      <c r="W1270" s="1"/>
      <c r="X1270" s="1"/>
    </row>
    <row r="1271" spans="1:24">
      <c r="A1271" s="61"/>
      <c r="B1271" s="28"/>
      <c r="C1271" s="29"/>
      <c r="D1271" s="122"/>
      <c r="E1271" s="27"/>
      <c r="F1271" s="28"/>
      <c r="G1271" s="29"/>
      <c r="H1271" s="29"/>
      <c r="I1271" s="35"/>
      <c r="J1271" s="35"/>
      <c r="K1271" s="35"/>
      <c r="L1271" s="35"/>
      <c r="M1271" s="30"/>
      <c r="N1271" s="31"/>
      <c r="O1271" s="18"/>
      <c r="P1271" s="157"/>
      <c r="Q1271" s="157"/>
      <c r="R1271" s="157"/>
      <c r="S1271" s="35"/>
      <c r="T1271" s="35"/>
      <c r="U1271" s="30"/>
      <c r="V1271" s="29"/>
      <c r="W1271" s="1"/>
      <c r="X1271" s="1"/>
    </row>
    <row r="1272" spans="1:24">
      <c r="A1272" s="61"/>
      <c r="B1272" s="28"/>
      <c r="C1272" s="29"/>
      <c r="D1272" s="122"/>
      <c r="E1272" s="27"/>
      <c r="F1272" s="28"/>
      <c r="G1272" s="29"/>
      <c r="H1272" s="29"/>
      <c r="I1272" s="35"/>
      <c r="J1272" s="35"/>
      <c r="K1272" s="35"/>
      <c r="L1272" s="35"/>
      <c r="M1272" s="30"/>
      <c r="N1272" s="31"/>
      <c r="O1272" s="18"/>
      <c r="P1272" s="157"/>
      <c r="Q1272" s="157"/>
      <c r="R1272" s="157"/>
      <c r="S1272" s="35"/>
      <c r="T1272" s="35"/>
      <c r="U1272" s="30"/>
      <c r="V1272" s="29"/>
      <c r="W1272" s="1"/>
      <c r="X1272" s="1"/>
    </row>
    <row r="1273" spans="1:24">
      <c r="A1273" s="61"/>
      <c r="B1273" s="28"/>
      <c r="C1273" s="29"/>
      <c r="D1273" s="122"/>
      <c r="E1273" s="27"/>
      <c r="F1273" s="28"/>
      <c r="G1273" s="29"/>
      <c r="H1273" s="29"/>
      <c r="I1273" s="35"/>
      <c r="J1273" s="35"/>
      <c r="K1273" s="35"/>
      <c r="L1273" s="35"/>
      <c r="M1273" s="30"/>
      <c r="N1273" s="31"/>
      <c r="O1273" s="18"/>
      <c r="P1273" s="157"/>
      <c r="Q1273" s="157"/>
      <c r="R1273" s="157"/>
      <c r="S1273" s="35"/>
      <c r="T1273" s="35"/>
      <c r="U1273" s="30"/>
      <c r="V1273" s="29"/>
      <c r="W1273" s="1"/>
      <c r="X1273" s="1"/>
    </row>
    <row r="1274" spans="1:24">
      <c r="A1274" s="61"/>
      <c r="B1274" s="28"/>
      <c r="C1274" s="29"/>
      <c r="D1274" s="122"/>
      <c r="E1274" s="27"/>
      <c r="F1274" s="28"/>
      <c r="G1274" s="29"/>
      <c r="H1274" s="29"/>
      <c r="I1274" s="35"/>
      <c r="J1274" s="35"/>
      <c r="K1274" s="35"/>
      <c r="L1274" s="35"/>
      <c r="M1274" s="30"/>
      <c r="N1274" s="31"/>
      <c r="O1274" s="18"/>
      <c r="P1274" s="157"/>
      <c r="Q1274" s="157"/>
      <c r="R1274" s="157"/>
      <c r="S1274" s="35"/>
      <c r="T1274" s="35"/>
      <c r="U1274" s="30"/>
      <c r="V1274" s="29"/>
      <c r="W1274" s="1"/>
      <c r="X1274" s="1"/>
    </row>
    <row r="1275" spans="1:24">
      <c r="A1275" s="61"/>
      <c r="B1275" s="28"/>
      <c r="C1275" s="29"/>
      <c r="D1275" s="122"/>
      <c r="E1275" s="27"/>
      <c r="F1275" s="28"/>
      <c r="G1275" s="29"/>
      <c r="H1275" s="29"/>
      <c r="I1275" s="35"/>
      <c r="J1275" s="35"/>
      <c r="K1275" s="35"/>
      <c r="L1275" s="35"/>
      <c r="M1275" s="30"/>
      <c r="N1275" s="31"/>
      <c r="O1275" s="18"/>
      <c r="P1275" s="157"/>
      <c r="Q1275" s="157"/>
      <c r="R1275" s="157"/>
      <c r="S1275" s="35"/>
      <c r="T1275" s="35"/>
      <c r="U1275" s="30"/>
      <c r="V1275" s="29"/>
      <c r="W1275" s="1"/>
      <c r="X1275" s="1"/>
    </row>
    <row r="1276" spans="1:24">
      <c r="A1276" s="61"/>
      <c r="B1276" s="28"/>
      <c r="C1276" s="29"/>
      <c r="D1276" s="122"/>
      <c r="E1276" s="27"/>
      <c r="F1276" s="28"/>
      <c r="G1276" s="29"/>
      <c r="H1276" s="29"/>
      <c r="I1276" s="35"/>
      <c r="J1276" s="35"/>
      <c r="K1276" s="35"/>
      <c r="L1276" s="35"/>
      <c r="M1276" s="30"/>
      <c r="N1276" s="31"/>
      <c r="O1276" s="18"/>
      <c r="P1276" s="157"/>
      <c r="Q1276" s="157"/>
      <c r="R1276" s="157"/>
      <c r="S1276" s="35"/>
      <c r="T1276" s="35"/>
      <c r="U1276" s="30"/>
      <c r="V1276" s="29"/>
      <c r="W1276" s="1"/>
      <c r="X1276" s="1"/>
    </row>
    <row r="1277" spans="1:24">
      <c r="A1277" s="61"/>
      <c r="B1277" s="28"/>
      <c r="C1277" s="29"/>
      <c r="D1277" s="122"/>
      <c r="E1277" s="27"/>
      <c r="F1277" s="28"/>
      <c r="G1277" s="29"/>
      <c r="H1277" s="29"/>
      <c r="I1277" s="35"/>
      <c r="J1277" s="35"/>
      <c r="K1277" s="35"/>
      <c r="L1277" s="35"/>
      <c r="M1277" s="30"/>
      <c r="N1277" s="31"/>
      <c r="O1277" s="18"/>
      <c r="P1277" s="157"/>
      <c r="Q1277" s="157"/>
      <c r="R1277" s="157"/>
      <c r="S1277" s="35"/>
      <c r="T1277" s="35"/>
      <c r="U1277" s="30"/>
      <c r="V1277" s="29"/>
      <c r="W1277" s="1"/>
      <c r="X1277" s="1"/>
    </row>
    <row r="1278" spans="1:24">
      <c r="A1278" s="61"/>
      <c r="B1278" s="28"/>
      <c r="C1278" s="29"/>
      <c r="D1278" s="122"/>
      <c r="E1278" s="27"/>
      <c r="F1278" s="28"/>
      <c r="G1278" s="29"/>
      <c r="H1278" s="29"/>
      <c r="I1278" s="35"/>
      <c r="J1278" s="35"/>
      <c r="K1278" s="35"/>
      <c r="L1278" s="35"/>
      <c r="M1278" s="30"/>
      <c r="N1278" s="31"/>
      <c r="O1278" s="18"/>
      <c r="P1278" s="157"/>
      <c r="Q1278" s="157"/>
      <c r="R1278" s="157"/>
      <c r="S1278" s="35"/>
      <c r="T1278" s="35"/>
      <c r="U1278" s="30"/>
      <c r="V1278" s="29"/>
      <c r="W1278" s="1"/>
      <c r="X1278" s="1"/>
    </row>
    <row r="1279" spans="1:24">
      <c r="A1279" s="61"/>
      <c r="B1279" s="28"/>
      <c r="C1279" s="29"/>
      <c r="D1279" s="122"/>
      <c r="E1279" s="27"/>
      <c r="F1279" s="28"/>
      <c r="G1279" s="29"/>
      <c r="H1279" s="29"/>
      <c r="I1279" s="35"/>
      <c r="J1279" s="35"/>
      <c r="K1279" s="35"/>
      <c r="L1279" s="35"/>
      <c r="M1279" s="30"/>
      <c r="N1279" s="31"/>
      <c r="O1279" s="18"/>
      <c r="P1279" s="157"/>
      <c r="Q1279" s="157"/>
      <c r="R1279" s="157"/>
      <c r="S1279" s="35"/>
      <c r="T1279" s="35"/>
      <c r="U1279" s="30"/>
      <c r="V1279" s="29"/>
      <c r="W1279" s="1"/>
      <c r="X1279" s="1"/>
    </row>
    <row r="1280" spans="1:24">
      <c r="A1280" s="61"/>
      <c r="B1280" s="28"/>
      <c r="C1280" s="29"/>
      <c r="D1280" s="122"/>
      <c r="E1280" s="27"/>
      <c r="F1280" s="28"/>
      <c r="G1280" s="29"/>
      <c r="H1280" s="29"/>
      <c r="I1280" s="35"/>
      <c r="J1280" s="35"/>
      <c r="K1280" s="35"/>
      <c r="L1280" s="35"/>
      <c r="M1280" s="30"/>
      <c r="N1280" s="31"/>
      <c r="O1280" s="18"/>
      <c r="P1280" s="157"/>
      <c r="Q1280" s="157"/>
      <c r="R1280" s="157"/>
      <c r="S1280" s="35"/>
      <c r="T1280" s="35"/>
      <c r="U1280" s="30"/>
      <c r="V1280" s="29"/>
      <c r="W1280" s="1"/>
      <c r="X1280" s="1"/>
    </row>
    <row r="1281" spans="1:24">
      <c r="A1281" s="61"/>
      <c r="B1281" s="28"/>
      <c r="C1281" s="29"/>
      <c r="D1281" s="122"/>
      <c r="E1281" s="27"/>
      <c r="F1281" s="28"/>
      <c r="G1281" s="29"/>
      <c r="H1281" s="29"/>
      <c r="I1281" s="35"/>
      <c r="J1281" s="35"/>
      <c r="K1281" s="35"/>
      <c r="L1281" s="35"/>
      <c r="M1281" s="30"/>
      <c r="N1281" s="31"/>
      <c r="O1281" s="18"/>
      <c r="P1281" s="157"/>
      <c r="Q1281" s="157"/>
      <c r="R1281" s="157"/>
      <c r="S1281" s="35"/>
      <c r="T1281" s="35"/>
      <c r="U1281" s="30"/>
      <c r="V1281" s="29"/>
      <c r="W1281" s="1"/>
      <c r="X1281" s="1"/>
    </row>
    <row r="1282" spans="1:24">
      <c r="A1282" s="61"/>
      <c r="B1282" s="28"/>
      <c r="C1282" s="29"/>
      <c r="D1282" s="122"/>
      <c r="E1282" s="27"/>
      <c r="F1282" s="28"/>
      <c r="G1282" s="29"/>
      <c r="H1282" s="29"/>
      <c r="I1282" s="35"/>
      <c r="J1282" s="35"/>
      <c r="K1282" s="35"/>
      <c r="L1282" s="35"/>
      <c r="M1282" s="30"/>
      <c r="N1282" s="31"/>
      <c r="O1282" s="18"/>
      <c r="P1282" s="157"/>
      <c r="Q1282" s="157"/>
      <c r="R1282" s="157"/>
      <c r="S1282" s="35"/>
      <c r="T1282" s="35"/>
      <c r="U1282" s="30"/>
      <c r="V1282" s="29"/>
      <c r="W1282" s="1"/>
      <c r="X1282" s="1"/>
    </row>
    <row r="1283" spans="1:24">
      <c r="A1283" s="61"/>
      <c r="B1283" s="28"/>
      <c r="C1283" s="29"/>
      <c r="D1283" s="122"/>
      <c r="E1283" s="27"/>
      <c r="F1283" s="28"/>
      <c r="G1283" s="29"/>
      <c r="H1283" s="29"/>
      <c r="I1283" s="35"/>
      <c r="J1283" s="35"/>
      <c r="K1283" s="35"/>
      <c r="L1283" s="35"/>
      <c r="M1283" s="30"/>
      <c r="N1283" s="31"/>
      <c r="O1283" s="18"/>
      <c r="P1283" s="157"/>
      <c r="Q1283" s="157"/>
      <c r="R1283" s="157"/>
      <c r="S1283" s="35"/>
      <c r="T1283" s="35"/>
      <c r="U1283" s="30"/>
      <c r="V1283" s="29"/>
      <c r="W1283" s="1"/>
      <c r="X1283" s="1"/>
    </row>
    <row r="1284" spans="1:24">
      <c r="A1284" s="61"/>
      <c r="B1284" s="28"/>
      <c r="C1284" s="29"/>
      <c r="D1284" s="122"/>
      <c r="E1284" s="27"/>
      <c r="F1284" s="28"/>
      <c r="G1284" s="29"/>
      <c r="H1284" s="29"/>
      <c r="I1284" s="35"/>
      <c r="J1284" s="35"/>
      <c r="K1284" s="35"/>
      <c r="L1284" s="35"/>
      <c r="M1284" s="30"/>
      <c r="N1284" s="31"/>
      <c r="O1284" s="18"/>
      <c r="P1284" s="157"/>
      <c r="Q1284" s="157"/>
      <c r="R1284" s="157"/>
      <c r="S1284" s="35"/>
      <c r="T1284" s="35"/>
      <c r="U1284" s="30"/>
      <c r="V1284" s="29"/>
      <c r="W1284" s="1"/>
      <c r="X1284" s="1"/>
    </row>
    <row r="1285" spans="1:24">
      <c r="A1285" s="61"/>
      <c r="B1285" s="28"/>
      <c r="C1285" s="29"/>
      <c r="D1285" s="122"/>
      <c r="E1285" s="27"/>
      <c r="F1285" s="28"/>
      <c r="G1285" s="29"/>
      <c r="H1285" s="29"/>
      <c r="I1285" s="35"/>
      <c r="J1285" s="35"/>
      <c r="K1285" s="35"/>
      <c r="L1285" s="35"/>
      <c r="M1285" s="30"/>
      <c r="N1285" s="31"/>
      <c r="O1285" s="18"/>
      <c r="P1285" s="157"/>
      <c r="Q1285" s="157"/>
      <c r="R1285" s="157"/>
      <c r="S1285" s="35"/>
      <c r="T1285" s="35"/>
      <c r="U1285" s="29"/>
      <c r="V1285" s="29"/>
      <c r="W1285" s="1"/>
      <c r="X1285" s="1"/>
    </row>
    <row r="1286" spans="1:24">
      <c r="A1286" s="61"/>
      <c r="B1286" s="28"/>
      <c r="C1286" s="29"/>
      <c r="D1286" s="122"/>
      <c r="E1286" s="27"/>
      <c r="F1286" s="28"/>
      <c r="G1286" s="29"/>
      <c r="H1286" s="29"/>
      <c r="I1286" s="35"/>
      <c r="J1286" s="35"/>
      <c r="K1286" s="35"/>
      <c r="L1286" s="35"/>
      <c r="M1286" s="30"/>
      <c r="N1286" s="31"/>
      <c r="O1286" s="18"/>
      <c r="P1286" s="157"/>
      <c r="Q1286" s="157"/>
      <c r="R1286" s="157"/>
      <c r="S1286" s="35"/>
      <c r="T1286" s="35"/>
      <c r="U1286" s="29"/>
      <c r="V1286" s="29"/>
      <c r="W1286" s="1"/>
      <c r="X1286" s="1"/>
    </row>
    <row r="1287" spans="1:24">
      <c r="A1287" s="61"/>
      <c r="B1287" s="28"/>
      <c r="C1287" s="29"/>
      <c r="D1287" s="122"/>
      <c r="E1287" s="27"/>
      <c r="F1287" s="28"/>
      <c r="G1287" s="29"/>
      <c r="H1287" s="29"/>
      <c r="I1287" s="35"/>
      <c r="J1287" s="35"/>
      <c r="K1287" s="35"/>
      <c r="L1287" s="35"/>
      <c r="M1287" s="30"/>
      <c r="N1287" s="31"/>
      <c r="O1287" s="18"/>
      <c r="P1287" s="157"/>
      <c r="Q1287" s="157"/>
      <c r="R1287" s="157"/>
      <c r="S1287" s="35"/>
      <c r="T1287" s="35"/>
      <c r="U1287" s="29"/>
      <c r="V1287" s="29"/>
      <c r="W1287" s="1"/>
      <c r="X1287" s="1"/>
    </row>
    <row r="1288" spans="1:24">
      <c r="A1288" s="61"/>
      <c r="B1288" s="28"/>
      <c r="C1288" s="29"/>
      <c r="D1288" s="122"/>
      <c r="E1288" s="27"/>
      <c r="F1288" s="28"/>
      <c r="G1288" s="29"/>
      <c r="H1288" s="29"/>
      <c r="I1288" s="35"/>
      <c r="J1288" s="35"/>
      <c r="K1288" s="35"/>
      <c r="L1288" s="35"/>
      <c r="M1288" s="30"/>
      <c r="N1288" s="31"/>
      <c r="O1288" s="18"/>
      <c r="P1288" s="157"/>
      <c r="Q1288" s="157"/>
      <c r="R1288" s="157"/>
      <c r="S1288" s="35"/>
      <c r="T1288" s="35"/>
      <c r="U1288" s="29"/>
      <c r="V1288" s="29"/>
      <c r="W1288" s="1"/>
      <c r="X1288" s="1"/>
    </row>
    <row r="1289" spans="1:24">
      <c r="A1289" s="61"/>
      <c r="B1289" s="28"/>
      <c r="C1289" s="29"/>
      <c r="D1289" s="122"/>
      <c r="E1289" s="27"/>
      <c r="F1289" s="28"/>
      <c r="G1289" s="29"/>
      <c r="H1289" s="29"/>
      <c r="I1289" s="35"/>
      <c r="J1289" s="35"/>
      <c r="K1289" s="35"/>
      <c r="L1289" s="35"/>
      <c r="M1289" s="30"/>
      <c r="N1289" s="31"/>
      <c r="O1289" s="18"/>
      <c r="P1289" s="157"/>
      <c r="Q1289" s="157"/>
      <c r="R1289" s="157"/>
      <c r="S1289" s="35"/>
      <c r="T1289" s="35"/>
      <c r="U1289" s="29"/>
      <c r="V1289" s="29"/>
      <c r="W1289" s="1"/>
      <c r="X1289" s="1"/>
    </row>
    <row r="1290" spans="1:24">
      <c r="A1290" s="61"/>
      <c r="B1290" s="28"/>
      <c r="C1290" s="29"/>
      <c r="D1290" s="122"/>
      <c r="E1290" s="27"/>
      <c r="F1290" s="28"/>
      <c r="G1290" s="29"/>
      <c r="H1290" s="29"/>
      <c r="I1290" s="35"/>
      <c r="J1290" s="35"/>
      <c r="K1290" s="35"/>
      <c r="L1290" s="35"/>
      <c r="M1290" s="30"/>
      <c r="N1290" s="31"/>
      <c r="O1290" s="18"/>
      <c r="P1290" s="157"/>
      <c r="Q1290" s="157"/>
      <c r="R1290" s="157"/>
      <c r="S1290" s="35"/>
      <c r="T1290" s="35"/>
      <c r="U1290" s="29"/>
      <c r="V1290" s="29"/>
      <c r="W1290" s="1"/>
      <c r="X1290" s="1"/>
    </row>
    <row r="1291" spans="1:24">
      <c r="A1291" s="61"/>
      <c r="B1291" s="28"/>
      <c r="C1291" s="29"/>
      <c r="D1291" s="122"/>
      <c r="E1291" s="27"/>
      <c r="F1291" s="28"/>
      <c r="G1291" s="29"/>
      <c r="H1291" s="29"/>
      <c r="I1291" s="35"/>
      <c r="J1291" s="35"/>
      <c r="K1291" s="35"/>
      <c r="L1291" s="35"/>
      <c r="M1291" s="30"/>
      <c r="N1291" s="31"/>
      <c r="O1291" s="18"/>
      <c r="P1291" s="157"/>
      <c r="Q1291" s="157"/>
      <c r="R1291" s="157"/>
      <c r="S1291" s="35"/>
      <c r="T1291" s="35"/>
      <c r="U1291" s="30"/>
      <c r="V1291" s="29"/>
      <c r="W1291" s="1"/>
      <c r="X1291" s="1"/>
    </row>
    <row r="1292" spans="1:24">
      <c r="A1292" s="61"/>
      <c r="B1292" s="28"/>
      <c r="C1292" s="29"/>
      <c r="D1292" s="122"/>
      <c r="E1292" s="27"/>
      <c r="F1292" s="28"/>
      <c r="G1292" s="29"/>
      <c r="H1292" s="29"/>
      <c r="I1292" s="35"/>
      <c r="J1292" s="35"/>
      <c r="K1292" s="35"/>
      <c r="L1292" s="35"/>
      <c r="M1292" s="30"/>
      <c r="N1292" s="31"/>
      <c r="O1292" s="18"/>
      <c r="P1292" s="157"/>
      <c r="Q1292" s="157"/>
      <c r="R1292" s="157"/>
      <c r="S1292" s="35"/>
      <c r="T1292" s="35"/>
      <c r="U1292" s="29"/>
      <c r="V1292" s="29"/>
      <c r="W1292" s="1"/>
      <c r="X1292" s="1"/>
    </row>
    <row r="1293" spans="1:24">
      <c r="A1293" s="61"/>
      <c r="B1293" s="28"/>
      <c r="C1293" s="29"/>
      <c r="D1293" s="122"/>
      <c r="E1293" s="27"/>
      <c r="F1293" s="28"/>
      <c r="G1293" s="29"/>
      <c r="H1293" s="29"/>
      <c r="I1293" s="35"/>
      <c r="J1293" s="35"/>
      <c r="K1293" s="35"/>
      <c r="L1293" s="35"/>
      <c r="M1293" s="30"/>
      <c r="N1293" s="31"/>
      <c r="O1293" s="18"/>
      <c r="P1293" s="157"/>
      <c r="Q1293" s="157"/>
      <c r="R1293" s="157"/>
      <c r="S1293" s="35"/>
      <c r="T1293" s="35"/>
      <c r="U1293" s="29"/>
      <c r="V1293" s="29"/>
      <c r="W1293" s="1"/>
      <c r="X1293" s="1"/>
    </row>
    <row r="1294" spans="1:24">
      <c r="A1294" s="61"/>
      <c r="B1294" s="28"/>
      <c r="C1294" s="29"/>
      <c r="D1294" s="122"/>
      <c r="E1294" s="27"/>
      <c r="F1294" s="28"/>
      <c r="G1294" s="29"/>
      <c r="H1294" s="29"/>
      <c r="I1294" s="35"/>
      <c r="J1294" s="35"/>
      <c r="K1294" s="35"/>
      <c r="L1294" s="35"/>
      <c r="M1294" s="30"/>
      <c r="N1294" s="31"/>
      <c r="O1294" s="18"/>
      <c r="P1294" s="157"/>
      <c r="Q1294" s="157"/>
      <c r="R1294" s="157"/>
      <c r="S1294" s="35"/>
      <c r="T1294" s="35"/>
      <c r="U1294" s="29"/>
      <c r="V1294" s="29"/>
      <c r="W1294" s="1"/>
      <c r="X1294" s="1"/>
    </row>
    <row r="1295" spans="1:24">
      <c r="A1295" s="61"/>
      <c r="B1295" s="28"/>
      <c r="C1295" s="29"/>
      <c r="D1295" s="122"/>
      <c r="E1295" s="27"/>
      <c r="F1295" s="28"/>
      <c r="G1295" s="29"/>
      <c r="H1295" s="29"/>
      <c r="I1295" s="35"/>
      <c r="J1295" s="35"/>
      <c r="K1295" s="35"/>
      <c r="L1295" s="35"/>
      <c r="M1295" s="30"/>
      <c r="N1295" s="31"/>
      <c r="O1295" s="18"/>
      <c r="P1295" s="157"/>
      <c r="Q1295" s="157"/>
      <c r="R1295" s="157"/>
      <c r="S1295" s="35"/>
      <c r="T1295" s="35"/>
      <c r="U1295" s="29"/>
      <c r="V1295" s="29"/>
      <c r="W1295" s="1"/>
      <c r="X1295" s="1"/>
    </row>
    <row r="1296" spans="1:24">
      <c r="A1296" s="61"/>
      <c r="B1296" s="28"/>
      <c r="C1296" s="29"/>
      <c r="D1296" s="122"/>
      <c r="E1296" s="27"/>
      <c r="F1296" s="28"/>
      <c r="G1296" s="29"/>
      <c r="H1296" s="29"/>
      <c r="I1296" s="35"/>
      <c r="J1296" s="35"/>
      <c r="K1296" s="35"/>
      <c r="L1296" s="35"/>
      <c r="M1296" s="30"/>
      <c r="N1296" s="31"/>
      <c r="O1296" s="18"/>
      <c r="P1296" s="157"/>
      <c r="Q1296" s="157"/>
      <c r="R1296" s="157"/>
      <c r="S1296" s="35"/>
      <c r="T1296" s="35"/>
      <c r="U1296" s="29"/>
      <c r="V1296" s="29"/>
      <c r="W1296" s="1"/>
      <c r="X1296" s="1"/>
    </row>
    <row r="1297" spans="1:24">
      <c r="A1297" s="61"/>
      <c r="B1297" s="28"/>
      <c r="C1297" s="29"/>
      <c r="D1297" s="122"/>
      <c r="E1297" s="27"/>
      <c r="F1297" s="28"/>
      <c r="G1297" s="29"/>
      <c r="H1297" s="29"/>
      <c r="I1297" s="35"/>
      <c r="J1297" s="35"/>
      <c r="K1297" s="35"/>
      <c r="L1297" s="35"/>
      <c r="M1297" s="30"/>
      <c r="N1297" s="31"/>
      <c r="O1297" s="18"/>
      <c r="P1297" s="157"/>
      <c r="Q1297" s="157"/>
      <c r="R1297" s="157"/>
      <c r="S1297" s="35"/>
      <c r="T1297" s="35"/>
      <c r="U1297" s="29"/>
      <c r="V1297" s="29"/>
      <c r="W1297" s="1"/>
      <c r="X1297" s="1"/>
    </row>
    <row r="1298" spans="1:24">
      <c r="A1298" s="61"/>
      <c r="B1298" s="28"/>
      <c r="C1298" s="29"/>
      <c r="D1298" s="122"/>
      <c r="E1298" s="27"/>
      <c r="F1298" s="28"/>
      <c r="G1298" s="29"/>
      <c r="H1298" s="29"/>
      <c r="I1298" s="35"/>
      <c r="J1298" s="35"/>
      <c r="K1298" s="35"/>
      <c r="L1298" s="35"/>
      <c r="M1298" s="30"/>
      <c r="N1298" s="31"/>
      <c r="O1298" s="18"/>
      <c r="P1298" s="157"/>
      <c r="Q1298" s="157"/>
      <c r="R1298" s="157"/>
      <c r="S1298" s="35"/>
      <c r="T1298" s="35"/>
      <c r="U1298" s="29"/>
      <c r="V1298" s="29"/>
      <c r="W1298" s="1"/>
      <c r="X1298" s="1"/>
    </row>
    <row r="1299" spans="1:24">
      <c r="A1299" s="61"/>
      <c r="B1299" s="28"/>
      <c r="C1299" s="29"/>
      <c r="D1299" s="122"/>
      <c r="E1299" s="27"/>
      <c r="F1299" s="28"/>
      <c r="G1299" s="29"/>
      <c r="H1299" s="29"/>
      <c r="I1299" s="35"/>
      <c r="J1299" s="35"/>
      <c r="K1299" s="35"/>
      <c r="L1299" s="35"/>
      <c r="M1299" s="30"/>
      <c r="N1299" s="31"/>
      <c r="O1299" s="18"/>
      <c r="P1299" s="157"/>
      <c r="Q1299" s="157"/>
      <c r="R1299" s="157"/>
      <c r="S1299" s="35"/>
      <c r="T1299" s="35"/>
      <c r="U1299" s="29"/>
      <c r="V1299" s="29"/>
      <c r="W1299" s="1"/>
      <c r="X1299" s="1"/>
    </row>
    <row r="1300" spans="1:24">
      <c r="A1300" s="61"/>
      <c r="B1300" s="28"/>
      <c r="C1300" s="29"/>
      <c r="D1300" s="122"/>
      <c r="E1300" s="27"/>
      <c r="F1300" s="28"/>
      <c r="G1300" s="29"/>
      <c r="H1300" s="29"/>
      <c r="I1300" s="35"/>
      <c r="J1300" s="35"/>
      <c r="K1300" s="35"/>
      <c r="L1300" s="35"/>
      <c r="M1300" s="30"/>
      <c r="N1300" s="31"/>
      <c r="O1300" s="18"/>
      <c r="P1300" s="157"/>
      <c r="Q1300" s="157"/>
      <c r="R1300" s="157"/>
      <c r="S1300" s="35"/>
      <c r="T1300" s="35"/>
      <c r="U1300" s="29"/>
      <c r="V1300" s="29"/>
      <c r="W1300" s="1"/>
      <c r="X1300" s="1"/>
    </row>
    <row r="1301" spans="1:24">
      <c r="A1301" s="61"/>
      <c r="B1301" s="28"/>
      <c r="C1301" s="29"/>
      <c r="D1301" s="122"/>
      <c r="E1301" s="27"/>
      <c r="F1301" s="28"/>
      <c r="G1301" s="29"/>
      <c r="H1301" s="29"/>
      <c r="I1301" s="35"/>
      <c r="J1301" s="35"/>
      <c r="K1301" s="35"/>
      <c r="L1301" s="35"/>
      <c r="M1301" s="30"/>
      <c r="N1301" s="31"/>
      <c r="O1301" s="18"/>
      <c r="P1301" s="157"/>
      <c r="Q1301" s="157"/>
      <c r="R1301" s="157"/>
      <c r="S1301" s="35"/>
      <c r="T1301" s="35"/>
      <c r="U1301" s="29"/>
      <c r="V1301" s="29"/>
      <c r="W1301" s="1"/>
      <c r="X1301" s="1"/>
    </row>
    <row r="1302" spans="1:24">
      <c r="A1302" s="61"/>
      <c r="B1302" s="28"/>
      <c r="C1302" s="29"/>
      <c r="D1302" s="122"/>
      <c r="E1302" s="27"/>
      <c r="F1302" s="28"/>
      <c r="G1302" s="29"/>
      <c r="H1302" s="29"/>
      <c r="I1302" s="35"/>
      <c r="J1302" s="35"/>
      <c r="K1302" s="35"/>
      <c r="L1302" s="35"/>
      <c r="M1302" s="30"/>
      <c r="N1302" s="31"/>
      <c r="O1302" s="18"/>
      <c r="P1302" s="157"/>
      <c r="Q1302" s="157"/>
      <c r="R1302" s="157"/>
      <c r="S1302" s="35"/>
      <c r="T1302" s="35"/>
      <c r="U1302" s="29"/>
      <c r="V1302" s="29"/>
      <c r="W1302" s="1"/>
      <c r="X1302" s="1"/>
    </row>
    <row r="1303" spans="1:24">
      <c r="A1303" s="61"/>
      <c r="B1303" s="28"/>
      <c r="C1303" s="29"/>
      <c r="D1303" s="122"/>
      <c r="E1303" s="27"/>
      <c r="F1303" s="28"/>
      <c r="G1303" s="29"/>
      <c r="H1303" s="29"/>
      <c r="I1303" s="35"/>
      <c r="J1303" s="35"/>
      <c r="K1303" s="35"/>
      <c r="L1303" s="35"/>
      <c r="M1303" s="30"/>
      <c r="N1303" s="31"/>
      <c r="O1303" s="18"/>
      <c r="P1303" s="157"/>
      <c r="Q1303" s="157"/>
      <c r="R1303" s="157"/>
      <c r="S1303" s="35"/>
      <c r="T1303" s="35"/>
      <c r="U1303" s="29"/>
      <c r="V1303" s="29"/>
      <c r="W1303" s="1"/>
      <c r="X1303" s="1"/>
    </row>
    <row r="1304" spans="1:24">
      <c r="A1304" s="61"/>
      <c r="B1304" s="28"/>
      <c r="C1304" s="29"/>
      <c r="D1304" s="122"/>
      <c r="E1304" s="27"/>
      <c r="F1304" s="28"/>
      <c r="G1304" s="29"/>
      <c r="H1304" s="29"/>
      <c r="I1304" s="35"/>
      <c r="J1304" s="35"/>
      <c r="K1304" s="35"/>
      <c r="L1304" s="35"/>
      <c r="M1304" s="30"/>
      <c r="N1304" s="31"/>
      <c r="O1304" s="18"/>
      <c r="P1304" s="157"/>
      <c r="Q1304" s="157"/>
      <c r="R1304" s="157"/>
      <c r="S1304" s="35"/>
      <c r="T1304" s="35"/>
      <c r="U1304" s="29"/>
      <c r="V1304" s="29"/>
      <c r="W1304" s="1"/>
      <c r="X1304" s="1"/>
    </row>
    <row r="1305" spans="1:24">
      <c r="A1305" s="61"/>
      <c r="B1305" s="28"/>
      <c r="C1305" s="29"/>
      <c r="D1305" s="122"/>
      <c r="E1305" s="27"/>
      <c r="F1305" s="28"/>
      <c r="G1305" s="29"/>
      <c r="H1305" s="29"/>
      <c r="I1305" s="35"/>
      <c r="J1305" s="35"/>
      <c r="K1305" s="35"/>
      <c r="L1305" s="35"/>
      <c r="M1305" s="30"/>
      <c r="N1305" s="31"/>
      <c r="O1305" s="18"/>
      <c r="P1305" s="157"/>
      <c r="Q1305" s="157"/>
      <c r="R1305" s="157"/>
      <c r="S1305" s="35"/>
      <c r="T1305" s="35"/>
      <c r="U1305" s="29"/>
      <c r="V1305" s="29"/>
      <c r="W1305" s="1"/>
      <c r="X1305" s="1"/>
    </row>
    <row r="1306" spans="1:24">
      <c r="A1306" s="61"/>
      <c r="B1306" s="28"/>
      <c r="C1306" s="29"/>
      <c r="D1306" s="122"/>
      <c r="E1306" s="27"/>
      <c r="F1306" s="28"/>
      <c r="G1306" s="29"/>
      <c r="H1306" s="29"/>
      <c r="I1306" s="35"/>
      <c r="J1306" s="35"/>
      <c r="K1306" s="35"/>
      <c r="L1306" s="35"/>
      <c r="M1306" s="30"/>
      <c r="N1306" s="31"/>
      <c r="O1306" s="18"/>
      <c r="P1306" s="157"/>
      <c r="Q1306" s="157"/>
      <c r="R1306" s="157"/>
      <c r="S1306" s="35"/>
      <c r="T1306" s="35"/>
      <c r="U1306" s="30"/>
      <c r="V1306" s="29"/>
      <c r="W1306" s="1"/>
      <c r="X1306" s="1"/>
    </row>
    <row r="1307" spans="1:24">
      <c r="A1307" s="61"/>
      <c r="B1307" s="28"/>
      <c r="C1307" s="29"/>
      <c r="D1307" s="122"/>
      <c r="E1307" s="27"/>
      <c r="F1307" s="28"/>
      <c r="G1307" s="29"/>
      <c r="H1307" s="29"/>
      <c r="I1307" s="35"/>
      <c r="J1307" s="35"/>
      <c r="K1307" s="35"/>
      <c r="L1307" s="35"/>
      <c r="M1307" s="30"/>
      <c r="N1307" s="31"/>
      <c r="O1307" s="18"/>
      <c r="P1307" s="157"/>
      <c r="Q1307" s="157"/>
      <c r="R1307" s="157"/>
      <c r="S1307" s="35"/>
      <c r="T1307" s="35"/>
      <c r="U1307" s="30"/>
      <c r="V1307" s="29"/>
      <c r="W1307" s="1"/>
      <c r="X1307" s="1"/>
    </row>
    <row r="1308" spans="1:24">
      <c r="A1308" s="61"/>
      <c r="B1308" s="28"/>
      <c r="C1308" s="29"/>
      <c r="D1308" s="122"/>
      <c r="E1308" s="27"/>
      <c r="F1308" s="28"/>
      <c r="G1308" s="29"/>
      <c r="H1308" s="29"/>
      <c r="I1308" s="35"/>
      <c r="J1308" s="35"/>
      <c r="K1308" s="35"/>
      <c r="L1308" s="35"/>
      <c r="M1308" s="30"/>
      <c r="N1308" s="31"/>
      <c r="O1308" s="18"/>
      <c r="P1308" s="157"/>
      <c r="Q1308" s="157"/>
      <c r="R1308" s="157"/>
      <c r="S1308" s="35"/>
      <c r="T1308" s="35"/>
      <c r="U1308" s="30"/>
      <c r="V1308" s="29"/>
      <c r="W1308" s="1"/>
      <c r="X1308" s="1"/>
    </row>
    <row r="1309" spans="1:24">
      <c r="A1309" s="61"/>
      <c r="B1309" s="28"/>
      <c r="C1309" s="29"/>
      <c r="D1309" s="122"/>
      <c r="E1309" s="27"/>
      <c r="F1309" s="28"/>
      <c r="G1309" s="29"/>
      <c r="H1309" s="29"/>
      <c r="I1309" s="35"/>
      <c r="J1309" s="35"/>
      <c r="K1309" s="35"/>
      <c r="L1309" s="35"/>
      <c r="M1309" s="30"/>
      <c r="N1309" s="31"/>
      <c r="O1309" s="18"/>
      <c r="P1309" s="157"/>
      <c r="Q1309" s="157"/>
      <c r="R1309" s="157"/>
      <c r="S1309" s="35"/>
      <c r="T1309" s="35"/>
      <c r="U1309" s="30"/>
      <c r="V1309" s="29"/>
      <c r="W1309" s="1"/>
      <c r="X1309" s="1"/>
    </row>
    <row r="1310" spans="1:24">
      <c r="A1310" s="61"/>
      <c r="B1310" s="28"/>
      <c r="C1310" s="29"/>
      <c r="D1310" s="122"/>
      <c r="E1310" s="27"/>
      <c r="F1310" s="28"/>
      <c r="G1310" s="29"/>
      <c r="H1310" s="29"/>
      <c r="I1310" s="35"/>
      <c r="J1310" s="35"/>
      <c r="K1310" s="35"/>
      <c r="L1310" s="35"/>
      <c r="M1310" s="30"/>
      <c r="N1310" s="31"/>
      <c r="O1310" s="18"/>
      <c r="P1310" s="157"/>
      <c r="Q1310" s="157"/>
      <c r="R1310" s="157"/>
      <c r="S1310" s="35"/>
      <c r="T1310" s="35"/>
      <c r="U1310" s="30"/>
      <c r="V1310" s="29"/>
      <c r="W1310" s="1"/>
      <c r="X1310" s="1"/>
    </row>
    <row r="1311" spans="1:24">
      <c r="A1311" s="61"/>
      <c r="B1311" s="28"/>
      <c r="C1311" s="29"/>
      <c r="D1311" s="122"/>
      <c r="E1311" s="27"/>
      <c r="F1311" s="28"/>
      <c r="G1311" s="29"/>
      <c r="H1311" s="29"/>
      <c r="I1311" s="35"/>
      <c r="J1311" s="35"/>
      <c r="K1311" s="35"/>
      <c r="L1311" s="35"/>
      <c r="M1311" s="30"/>
      <c r="N1311" s="31"/>
      <c r="O1311" s="18"/>
      <c r="P1311" s="157"/>
      <c r="Q1311" s="157"/>
      <c r="R1311" s="157"/>
      <c r="S1311" s="35"/>
      <c r="T1311" s="35"/>
      <c r="U1311" s="30"/>
      <c r="V1311" s="29"/>
      <c r="W1311" s="1"/>
      <c r="X1311" s="1"/>
    </row>
    <row r="1312" spans="1:24">
      <c r="A1312" s="61"/>
      <c r="B1312" s="28"/>
      <c r="C1312" s="29"/>
      <c r="D1312" s="122"/>
      <c r="E1312" s="27"/>
      <c r="F1312" s="28"/>
      <c r="G1312" s="29"/>
      <c r="H1312" s="29"/>
      <c r="I1312" s="35"/>
      <c r="J1312" s="35"/>
      <c r="K1312" s="35"/>
      <c r="L1312" s="35"/>
      <c r="M1312" s="30"/>
      <c r="N1312" s="31"/>
      <c r="O1312" s="18"/>
      <c r="P1312" s="157"/>
      <c r="Q1312" s="157"/>
      <c r="R1312" s="157"/>
      <c r="S1312" s="35"/>
      <c r="T1312" s="35"/>
      <c r="U1312" s="30"/>
      <c r="V1312" s="29"/>
      <c r="W1312" s="1"/>
      <c r="X1312" s="1"/>
    </row>
    <row r="1313" spans="1:24">
      <c r="A1313" s="61"/>
      <c r="B1313" s="28"/>
      <c r="C1313" s="29"/>
      <c r="D1313" s="122"/>
      <c r="E1313" s="27"/>
      <c r="F1313" s="28"/>
      <c r="G1313" s="29"/>
      <c r="H1313" s="29"/>
      <c r="I1313" s="35"/>
      <c r="J1313" s="35"/>
      <c r="K1313" s="35"/>
      <c r="L1313" s="35"/>
      <c r="M1313" s="30"/>
      <c r="N1313" s="31"/>
      <c r="O1313" s="18"/>
      <c r="P1313" s="157"/>
      <c r="Q1313" s="157"/>
      <c r="R1313" s="157"/>
      <c r="S1313" s="35"/>
      <c r="T1313" s="35"/>
      <c r="U1313" s="30"/>
      <c r="V1313" s="29"/>
      <c r="W1313" s="1"/>
      <c r="X1313" s="1"/>
    </row>
    <row r="1314" spans="1:24">
      <c r="A1314" s="61"/>
      <c r="B1314" s="28"/>
      <c r="C1314" s="29"/>
      <c r="D1314" s="122"/>
      <c r="E1314" s="27"/>
      <c r="F1314" s="28"/>
      <c r="G1314" s="29"/>
      <c r="H1314" s="29"/>
      <c r="I1314" s="35"/>
      <c r="J1314" s="35"/>
      <c r="K1314" s="35"/>
      <c r="L1314" s="35"/>
      <c r="M1314" s="30"/>
      <c r="N1314" s="31"/>
      <c r="O1314" s="18"/>
      <c r="P1314" s="157"/>
      <c r="Q1314" s="157"/>
      <c r="R1314" s="157"/>
      <c r="S1314" s="35"/>
      <c r="T1314" s="35"/>
      <c r="U1314" s="122"/>
      <c r="V1314" s="29"/>
      <c r="W1314" s="1"/>
      <c r="X1314" s="1"/>
    </row>
    <row r="1315" spans="1:24">
      <c r="A1315" s="61"/>
      <c r="B1315" s="28"/>
      <c r="C1315" s="29"/>
      <c r="D1315" s="122"/>
      <c r="E1315" s="27"/>
      <c r="F1315" s="28"/>
      <c r="G1315" s="29"/>
      <c r="H1315" s="29"/>
      <c r="I1315" s="35"/>
      <c r="J1315" s="35"/>
      <c r="K1315" s="35"/>
      <c r="L1315" s="35"/>
      <c r="M1315" s="30"/>
      <c r="N1315" s="31"/>
      <c r="O1315" s="18"/>
      <c r="P1315" s="157"/>
      <c r="Q1315" s="157"/>
      <c r="R1315" s="157"/>
      <c r="S1315" s="35"/>
      <c r="T1315" s="35"/>
      <c r="U1315" s="30"/>
      <c r="V1315" s="29"/>
      <c r="W1315" s="1"/>
      <c r="X1315" s="1"/>
    </row>
    <row r="1316" spans="1:24">
      <c r="A1316" s="61"/>
      <c r="B1316" s="28"/>
      <c r="C1316" s="29"/>
      <c r="D1316" s="122"/>
      <c r="E1316" s="27"/>
      <c r="F1316" s="28"/>
      <c r="G1316" s="29"/>
      <c r="H1316" s="29"/>
      <c r="I1316" s="35"/>
      <c r="J1316" s="35"/>
      <c r="K1316" s="35"/>
      <c r="L1316" s="35"/>
      <c r="M1316" s="30"/>
      <c r="N1316" s="31"/>
      <c r="O1316" s="18"/>
      <c r="P1316" s="157"/>
      <c r="Q1316" s="157"/>
      <c r="R1316" s="157"/>
      <c r="S1316" s="35"/>
      <c r="T1316" s="35"/>
      <c r="U1316" s="30"/>
      <c r="V1316" s="29"/>
      <c r="W1316" s="1"/>
      <c r="X1316" s="1"/>
    </row>
    <row r="1317" spans="1:24">
      <c r="A1317" s="61"/>
      <c r="B1317" s="28"/>
      <c r="C1317" s="29"/>
      <c r="D1317" s="122"/>
      <c r="E1317" s="27"/>
      <c r="F1317" s="28"/>
      <c r="G1317" s="29"/>
      <c r="H1317" s="29"/>
      <c r="I1317" s="35"/>
      <c r="J1317" s="35"/>
      <c r="K1317" s="35"/>
      <c r="L1317" s="35"/>
      <c r="M1317" s="30"/>
      <c r="N1317" s="31"/>
      <c r="O1317" s="18"/>
      <c r="P1317" s="157"/>
      <c r="Q1317" s="157"/>
      <c r="R1317" s="157"/>
      <c r="S1317" s="35"/>
      <c r="T1317" s="35"/>
      <c r="U1317" s="30"/>
      <c r="V1317" s="29"/>
      <c r="W1317" s="1"/>
      <c r="X1317" s="1"/>
    </row>
    <row r="1318" spans="1:24">
      <c r="A1318" s="61"/>
      <c r="B1318" s="28"/>
      <c r="C1318" s="29"/>
      <c r="D1318" s="122"/>
      <c r="E1318" s="27"/>
      <c r="F1318" s="28"/>
      <c r="G1318" s="29"/>
      <c r="H1318" s="29"/>
      <c r="I1318" s="35"/>
      <c r="J1318" s="35"/>
      <c r="K1318" s="35"/>
      <c r="L1318" s="35"/>
      <c r="M1318" s="30"/>
      <c r="N1318" s="31"/>
      <c r="O1318" s="18"/>
      <c r="P1318" s="157"/>
      <c r="Q1318" s="157"/>
      <c r="R1318" s="157"/>
      <c r="S1318" s="35"/>
      <c r="T1318" s="35"/>
      <c r="U1318" s="30"/>
      <c r="V1318" s="29"/>
      <c r="W1318" s="1"/>
      <c r="X1318" s="1"/>
    </row>
    <row r="1319" spans="1:24">
      <c r="A1319" s="61"/>
      <c r="B1319" s="28"/>
      <c r="C1319" s="29"/>
      <c r="D1319" s="122"/>
      <c r="E1319" s="27"/>
      <c r="F1319" s="28"/>
      <c r="G1319" s="29"/>
      <c r="H1319" s="29"/>
      <c r="I1319" s="35"/>
      <c r="J1319" s="35"/>
      <c r="K1319" s="35"/>
      <c r="L1319" s="35"/>
      <c r="M1319" s="30"/>
      <c r="N1319" s="31"/>
      <c r="O1319" s="18"/>
      <c r="P1319" s="157"/>
      <c r="Q1319" s="157"/>
      <c r="R1319" s="157"/>
      <c r="S1319" s="35"/>
      <c r="T1319" s="35"/>
      <c r="U1319" s="30"/>
      <c r="V1319" s="29"/>
      <c r="W1319" s="1"/>
      <c r="X1319" s="1"/>
    </row>
    <row r="1320" spans="1:24">
      <c r="A1320" s="61"/>
      <c r="B1320" s="28"/>
      <c r="C1320" s="29"/>
      <c r="D1320" s="122"/>
      <c r="E1320" s="27"/>
      <c r="F1320" s="28"/>
      <c r="G1320" s="29"/>
      <c r="H1320" s="29"/>
      <c r="I1320" s="35"/>
      <c r="J1320" s="35"/>
      <c r="K1320" s="35"/>
      <c r="L1320" s="35"/>
      <c r="M1320" s="30"/>
      <c r="N1320" s="31"/>
      <c r="O1320" s="18"/>
      <c r="P1320" s="157"/>
      <c r="Q1320" s="157"/>
      <c r="R1320" s="157"/>
      <c r="S1320" s="35"/>
      <c r="T1320" s="35"/>
      <c r="U1320" s="30"/>
      <c r="V1320" s="29"/>
      <c r="W1320" s="1"/>
      <c r="X1320" s="1"/>
    </row>
    <row r="1321" spans="1:24">
      <c r="A1321" s="61"/>
      <c r="B1321" s="28"/>
      <c r="C1321" s="29"/>
      <c r="D1321" s="122"/>
      <c r="E1321" s="27"/>
      <c r="F1321" s="28"/>
      <c r="G1321" s="29"/>
      <c r="H1321" s="29"/>
      <c r="I1321" s="35"/>
      <c r="J1321" s="35"/>
      <c r="K1321" s="35"/>
      <c r="L1321" s="35"/>
      <c r="M1321" s="30"/>
      <c r="N1321" s="31"/>
      <c r="O1321" s="18"/>
      <c r="P1321" s="157"/>
      <c r="Q1321" s="157"/>
      <c r="R1321" s="157"/>
      <c r="S1321" s="35"/>
      <c r="T1321" s="35"/>
      <c r="U1321" s="30"/>
      <c r="V1321" s="29"/>
      <c r="W1321" s="1"/>
      <c r="X1321" s="1"/>
    </row>
    <row r="1322" spans="1:24">
      <c r="A1322" s="61"/>
      <c r="B1322" s="28"/>
      <c r="C1322" s="29"/>
      <c r="D1322" s="122"/>
      <c r="E1322" s="27"/>
      <c r="F1322" s="28"/>
      <c r="G1322" s="29"/>
      <c r="H1322" s="29"/>
      <c r="I1322" s="35"/>
      <c r="J1322" s="35"/>
      <c r="K1322" s="35"/>
      <c r="L1322" s="35"/>
      <c r="M1322" s="30"/>
      <c r="N1322" s="31"/>
      <c r="O1322" s="18"/>
      <c r="P1322" s="157"/>
      <c r="Q1322" s="157"/>
      <c r="R1322" s="157"/>
      <c r="S1322" s="35"/>
      <c r="T1322" s="35"/>
      <c r="U1322" s="30"/>
      <c r="V1322" s="29"/>
      <c r="W1322" s="1"/>
      <c r="X1322" s="1"/>
    </row>
    <row r="1323" spans="1:24">
      <c r="A1323" s="61"/>
      <c r="B1323" s="28"/>
      <c r="C1323" s="29"/>
      <c r="D1323" s="122"/>
      <c r="E1323" s="27"/>
      <c r="F1323" s="28"/>
      <c r="G1323" s="29"/>
      <c r="H1323" s="29"/>
      <c r="I1323" s="35"/>
      <c r="J1323" s="35"/>
      <c r="K1323" s="35"/>
      <c r="L1323" s="35"/>
      <c r="M1323" s="30"/>
      <c r="N1323" s="31"/>
      <c r="O1323" s="18"/>
      <c r="P1323" s="157"/>
      <c r="Q1323" s="157"/>
      <c r="R1323" s="157"/>
      <c r="S1323" s="35"/>
      <c r="T1323" s="35"/>
      <c r="U1323" s="30"/>
      <c r="V1323" s="29"/>
      <c r="W1323" s="1"/>
      <c r="X1323" s="1"/>
    </row>
    <row r="1324" spans="1:24">
      <c r="A1324" s="61"/>
      <c r="B1324" s="28"/>
      <c r="C1324" s="29"/>
      <c r="D1324" s="122"/>
      <c r="E1324" s="27"/>
      <c r="F1324" s="28"/>
      <c r="G1324" s="29"/>
      <c r="H1324" s="29"/>
      <c r="I1324" s="35"/>
      <c r="J1324" s="35"/>
      <c r="K1324" s="35"/>
      <c r="L1324" s="35"/>
      <c r="M1324" s="30"/>
      <c r="N1324" s="31"/>
      <c r="O1324" s="18"/>
      <c r="P1324" s="157"/>
      <c r="Q1324" s="157"/>
      <c r="R1324" s="157"/>
      <c r="S1324" s="35"/>
      <c r="T1324" s="35"/>
      <c r="U1324" s="30"/>
      <c r="V1324" s="29"/>
      <c r="W1324" s="1"/>
      <c r="X1324" s="1"/>
    </row>
    <row r="1325" spans="1:24">
      <c r="A1325" s="61"/>
      <c r="B1325" s="28"/>
      <c r="C1325" s="29"/>
      <c r="D1325" s="122"/>
      <c r="E1325" s="27"/>
      <c r="F1325" s="28"/>
      <c r="G1325" s="29"/>
      <c r="H1325" s="29"/>
      <c r="I1325" s="35"/>
      <c r="J1325" s="35"/>
      <c r="K1325" s="35"/>
      <c r="L1325" s="35"/>
      <c r="M1325" s="30"/>
      <c r="N1325" s="31"/>
      <c r="O1325" s="18"/>
      <c r="P1325" s="157"/>
      <c r="Q1325" s="157"/>
      <c r="R1325" s="157"/>
      <c r="S1325" s="35"/>
      <c r="T1325" s="35"/>
      <c r="U1325" s="30"/>
      <c r="V1325" s="29"/>
      <c r="W1325" s="1"/>
      <c r="X1325" s="1"/>
    </row>
    <row r="1326" spans="1:24">
      <c r="A1326" s="61"/>
      <c r="B1326" s="28"/>
      <c r="C1326" s="29"/>
      <c r="D1326" s="122"/>
      <c r="E1326" s="27"/>
      <c r="F1326" s="28"/>
      <c r="G1326" s="29"/>
      <c r="H1326" s="29"/>
      <c r="I1326" s="35"/>
      <c r="J1326" s="35"/>
      <c r="K1326" s="35"/>
      <c r="L1326" s="35"/>
      <c r="M1326" s="30"/>
      <c r="N1326" s="31"/>
      <c r="O1326" s="18"/>
      <c r="P1326" s="157"/>
      <c r="Q1326" s="157"/>
      <c r="R1326" s="157"/>
      <c r="S1326" s="35"/>
      <c r="T1326" s="35"/>
      <c r="U1326" s="30"/>
      <c r="V1326" s="29"/>
      <c r="W1326" s="1"/>
      <c r="X1326" s="1"/>
    </row>
    <row r="1327" spans="1:24">
      <c r="A1327" s="61"/>
      <c r="B1327" s="28"/>
      <c r="C1327" s="29"/>
      <c r="D1327" s="122"/>
      <c r="E1327" s="27"/>
      <c r="F1327" s="28"/>
      <c r="G1327" s="29"/>
      <c r="H1327" s="29"/>
      <c r="I1327" s="35"/>
      <c r="J1327" s="35"/>
      <c r="K1327" s="35"/>
      <c r="L1327" s="35"/>
      <c r="M1327" s="30"/>
      <c r="N1327" s="31"/>
      <c r="O1327" s="18"/>
      <c r="P1327" s="157"/>
      <c r="Q1327" s="157"/>
      <c r="R1327" s="157"/>
      <c r="S1327" s="35"/>
      <c r="T1327" s="35"/>
      <c r="U1327" s="30"/>
      <c r="V1327" s="29"/>
      <c r="W1327" s="1"/>
      <c r="X1327" s="1"/>
    </row>
    <row r="1328" spans="1:24">
      <c r="A1328" s="61"/>
      <c r="B1328" s="28"/>
      <c r="C1328" s="29"/>
      <c r="D1328" s="122"/>
      <c r="E1328" s="27"/>
      <c r="F1328" s="28"/>
      <c r="G1328" s="29"/>
      <c r="H1328" s="29"/>
      <c r="I1328" s="35"/>
      <c r="J1328" s="35"/>
      <c r="K1328" s="35"/>
      <c r="L1328" s="35"/>
      <c r="M1328" s="30"/>
      <c r="N1328" s="31"/>
      <c r="O1328" s="18"/>
      <c r="P1328" s="157"/>
      <c r="Q1328" s="157"/>
      <c r="R1328" s="157"/>
      <c r="S1328" s="35"/>
      <c r="T1328" s="35"/>
      <c r="U1328" s="30"/>
      <c r="V1328" s="29"/>
      <c r="W1328" s="1"/>
      <c r="X1328" s="1"/>
    </row>
    <row r="1329" spans="1:24">
      <c r="A1329" s="61"/>
      <c r="B1329" s="28"/>
      <c r="C1329" s="29"/>
      <c r="D1329" s="122"/>
      <c r="E1329" s="27"/>
      <c r="F1329" s="28"/>
      <c r="G1329" s="29"/>
      <c r="H1329" s="29"/>
      <c r="I1329" s="35"/>
      <c r="J1329" s="35"/>
      <c r="K1329" s="35"/>
      <c r="L1329" s="35"/>
      <c r="M1329" s="30"/>
      <c r="N1329" s="31"/>
      <c r="O1329" s="18"/>
      <c r="P1329" s="157"/>
      <c r="Q1329" s="157"/>
      <c r="R1329" s="157"/>
      <c r="S1329" s="35"/>
      <c r="T1329" s="35"/>
      <c r="U1329" s="30"/>
      <c r="V1329" s="29"/>
      <c r="W1329" s="1"/>
      <c r="X1329" s="1"/>
    </row>
    <row r="1330" spans="1:24">
      <c r="A1330" s="61"/>
      <c r="B1330" s="28"/>
      <c r="C1330" s="29"/>
      <c r="D1330" s="122"/>
      <c r="E1330" s="27"/>
      <c r="F1330" s="28"/>
      <c r="G1330" s="29"/>
      <c r="H1330" s="29"/>
      <c r="I1330" s="35"/>
      <c r="J1330" s="35"/>
      <c r="K1330" s="35"/>
      <c r="L1330" s="35"/>
      <c r="M1330" s="30"/>
      <c r="N1330" s="31"/>
      <c r="O1330" s="18"/>
      <c r="P1330" s="157"/>
      <c r="Q1330" s="157"/>
      <c r="R1330" s="157"/>
      <c r="S1330" s="35"/>
      <c r="T1330" s="35"/>
      <c r="U1330" s="30"/>
      <c r="V1330" s="29"/>
      <c r="W1330" s="1"/>
      <c r="X1330" s="1"/>
    </row>
    <row r="1331" spans="1:24">
      <c r="A1331" s="61"/>
      <c r="B1331" s="28"/>
      <c r="C1331" s="29"/>
      <c r="D1331" s="122"/>
      <c r="E1331" s="27"/>
      <c r="F1331" s="28"/>
      <c r="G1331" s="29"/>
      <c r="H1331" s="29"/>
      <c r="I1331" s="35"/>
      <c r="J1331" s="35"/>
      <c r="K1331" s="35"/>
      <c r="L1331" s="35"/>
      <c r="M1331" s="30"/>
      <c r="N1331" s="31"/>
      <c r="O1331" s="18"/>
      <c r="P1331" s="157"/>
      <c r="Q1331" s="157"/>
      <c r="R1331" s="157"/>
      <c r="S1331" s="35"/>
      <c r="T1331" s="35"/>
      <c r="U1331" s="30"/>
      <c r="V1331" s="29"/>
      <c r="W1331" s="1"/>
      <c r="X1331" s="1"/>
    </row>
    <row r="1332" spans="1:24">
      <c r="A1332" s="61"/>
      <c r="B1332" s="28"/>
      <c r="C1332" s="29"/>
      <c r="D1332" s="122"/>
      <c r="E1332" s="27"/>
      <c r="F1332" s="28"/>
      <c r="G1332" s="29"/>
      <c r="H1332" s="29"/>
      <c r="I1332" s="35"/>
      <c r="J1332" s="35"/>
      <c r="K1332" s="35"/>
      <c r="L1332" s="35"/>
      <c r="M1332" s="30"/>
      <c r="N1332" s="31"/>
      <c r="O1332" s="18"/>
      <c r="P1332" s="157"/>
      <c r="Q1332" s="157"/>
      <c r="R1332" s="157"/>
      <c r="S1332" s="35"/>
      <c r="T1332" s="35"/>
      <c r="U1332" s="30"/>
      <c r="V1332" s="29"/>
      <c r="W1332" s="1"/>
      <c r="X1332" s="1"/>
    </row>
    <row r="1333" spans="1:24">
      <c r="A1333" s="61"/>
      <c r="B1333" s="28"/>
      <c r="C1333" s="29"/>
      <c r="D1333" s="122"/>
      <c r="E1333" s="27"/>
      <c r="F1333" s="28"/>
      <c r="G1333" s="29"/>
      <c r="H1333" s="29"/>
      <c r="I1333" s="35"/>
      <c r="J1333" s="35"/>
      <c r="K1333" s="35"/>
      <c r="L1333" s="35"/>
      <c r="M1333" s="30"/>
      <c r="N1333" s="31"/>
      <c r="O1333" s="18"/>
      <c r="P1333" s="157"/>
      <c r="Q1333" s="157"/>
      <c r="R1333" s="157"/>
      <c r="S1333" s="35"/>
      <c r="T1333" s="35"/>
      <c r="U1333" s="30"/>
      <c r="V1333" s="29"/>
      <c r="W1333" s="1"/>
      <c r="X1333" s="1"/>
    </row>
    <row r="1334" spans="1:24">
      <c r="A1334" s="61"/>
      <c r="B1334" s="28"/>
      <c r="C1334" s="29"/>
      <c r="D1334" s="122"/>
      <c r="E1334" s="27"/>
      <c r="F1334" s="28"/>
      <c r="G1334" s="29"/>
      <c r="H1334" s="29"/>
      <c r="I1334" s="35"/>
      <c r="J1334" s="35"/>
      <c r="K1334" s="35"/>
      <c r="L1334" s="35"/>
      <c r="M1334" s="30"/>
      <c r="N1334" s="31"/>
      <c r="O1334" s="18"/>
      <c r="P1334" s="157"/>
      <c r="Q1334" s="157"/>
      <c r="R1334" s="157"/>
      <c r="S1334" s="35"/>
      <c r="T1334" s="35"/>
      <c r="U1334" s="30"/>
      <c r="V1334" s="29"/>
      <c r="W1334" s="1"/>
      <c r="X1334" s="1"/>
    </row>
    <row r="1335" spans="1:24">
      <c r="A1335" s="61"/>
      <c r="B1335" s="28"/>
      <c r="C1335" s="29"/>
      <c r="D1335" s="122"/>
      <c r="E1335" s="27"/>
      <c r="F1335" s="28"/>
      <c r="G1335" s="29"/>
      <c r="H1335" s="29"/>
      <c r="I1335" s="35"/>
      <c r="J1335" s="35"/>
      <c r="K1335" s="35"/>
      <c r="L1335" s="35"/>
      <c r="M1335" s="30"/>
      <c r="N1335" s="31"/>
      <c r="O1335" s="18"/>
      <c r="P1335" s="157"/>
      <c r="Q1335" s="157"/>
      <c r="R1335" s="157"/>
      <c r="S1335" s="35"/>
      <c r="T1335" s="35"/>
      <c r="U1335" s="30"/>
      <c r="V1335" s="29"/>
      <c r="W1335" s="1"/>
      <c r="X1335" s="1"/>
    </row>
    <row r="1336" spans="1:24">
      <c r="A1336" s="61"/>
      <c r="B1336" s="28"/>
      <c r="C1336" s="29"/>
      <c r="D1336" s="122"/>
      <c r="E1336" s="27"/>
      <c r="F1336" s="28"/>
      <c r="G1336" s="29"/>
      <c r="H1336" s="29"/>
      <c r="I1336" s="35"/>
      <c r="J1336" s="35"/>
      <c r="K1336" s="35"/>
      <c r="L1336" s="35"/>
      <c r="M1336" s="30"/>
      <c r="N1336" s="31"/>
      <c r="O1336" s="18"/>
      <c r="P1336" s="157"/>
      <c r="Q1336" s="157"/>
      <c r="R1336" s="157"/>
      <c r="S1336" s="35"/>
      <c r="T1336" s="35"/>
      <c r="U1336" s="30"/>
      <c r="V1336" s="29"/>
      <c r="W1336" s="1"/>
      <c r="X1336" s="1"/>
    </row>
    <row r="1337" spans="1:24">
      <c r="A1337" s="61"/>
      <c r="B1337" s="28"/>
      <c r="C1337" s="29"/>
      <c r="D1337" s="122"/>
      <c r="E1337" s="27"/>
      <c r="F1337" s="28"/>
      <c r="G1337" s="29"/>
      <c r="H1337" s="29"/>
      <c r="I1337" s="35"/>
      <c r="J1337" s="35"/>
      <c r="K1337" s="35"/>
      <c r="L1337" s="35"/>
      <c r="M1337" s="30"/>
      <c r="N1337" s="31"/>
      <c r="O1337" s="18"/>
      <c r="P1337" s="157"/>
      <c r="Q1337" s="157"/>
      <c r="R1337" s="157"/>
      <c r="S1337" s="35"/>
      <c r="T1337" s="35"/>
      <c r="U1337" s="30"/>
      <c r="V1337" s="29"/>
      <c r="W1337" s="1"/>
      <c r="X1337" s="1"/>
    </row>
    <row r="1338" spans="1:24">
      <c r="A1338" s="61"/>
      <c r="B1338" s="28"/>
      <c r="C1338" s="29"/>
      <c r="D1338" s="122"/>
      <c r="E1338" s="27"/>
      <c r="F1338" s="28"/>
      <c r="G1338" s="29"/>
      <c r="H1338" s="29"/>
      <c r="I1338" s="35"/>
      <c r="J1338" s="35"/>
      <c r="K1338" s="35"/>
      <c r="L1338" s="35"/>
      <c r="M1338" s="30"/>
      <c r="N1338" s="31"/>
      <c r="O1338" s="18"/>
      <c r="P1338" s="157"/>
      <c r="Q1338" s="157"/>
      <c r="R1338" s="157"/>
      <c r="S1338" s="35"/>
      <c r="T1338" s="35"/>
      <c r="U1338" s="30"/>
      <c r="V1338" s="29"/>
      <c r="W1338" s="1"/>
      <c r="X1338" s="1"/>
    </row>
    <row r="1339" spans="1:24">
      <c r="A1339" s="61"/>
      <c r="B1339" s="28"/>
      <c r="C1339" s="29"/>
      <c r="D1339" s="122"/>
      <c r="E1339" s="27"/>
      <c r="F1339" s="28"/>
      <c r="G1339" s="29"/>
      <c r="H1339" s="29"/>
      <c r="I1339" s="35"/>
      <c r="J1339" s="35"/>
      <c r="K1339" s="35"/>
      <c r="L1339" s="35"/>
      <c r="M1339" s="30"/>
      <c r="N1339" s="31"/>
      <c r="O1339" s="18"/>
      <c r="P1339" s="157"/>
      <c r="Q1339" s="157"/>
      <c r="R1339" s="157"/>
      <c r="S1339" s="35"/>
      <c r="T1339" s="35"/>
      <c r="U1339" s="30"/>
      <c r="V1339" s="29"/>
      <c r="W1339" s="1"/>
      <c r="X1339" s="1"/>
    </row>
    <row r="1340" spans="1:24">
      <c r="A1340" s="61"/>
      <c r="B1340" s="28"/>
      <c r="C1340" s="29"/>
      <c r="D1340" s="122"/>
      <c r="E1340" s="27"/>
      <c r="F1340" s="28"/>
      <c r="G1340" s="29"/>
      <c r="H1340" s="29"/>
      <c r="I1340" s="35"/>
      <c r="J1340" s="35"/>
      <c r="K1340" s="35"/>
      <c r="L1340" s="35"/>
      <c r="M1340" s="30"/>
      <c r="N1340" s="31"/>
      <c r="O1340" s="18"/>
      <c r="P1340" s="157"/>
      <c r="Q1340" s="157"/>
      <c r="R1340" s="157"/>
      <c r="S1340" s="35"/>
      <c r="T1340" s="35"/>
      <c r="U1340" s="30"/>
      <c r="V1340" s="29"/>
      <c r="W1340" s="1"/>
      <c r="X1340" s="1"/>
    </row>
    <row r="1341" spans="1:24">
      <c r="A1341" s="61"/>
      <c r="B1341" s="28"/>
      <c r="C1341" s="29"/>
      <c r="D1341" s="122"/>
      <c r="E1341" s="27"/>
      <c r="F1341" s="28"/>
      <c r="G1341" s="29"/>
      <c r="H1341" s="29"/>
      <c r="I1341" s="35"/>
      <c r="J1341" s="35"/>
      <c r="K1341" s="35"/>
      <c r="L1341" s="35"/>
      <c r="M1341" s="30"/>
      <c r="N1341" s="31"/>
      <c r="O1341" s="18"/>
      <c r="P1341" s="157"/>
      <c r="Q1341" s="157"/>
      <c r="R1341" s="157"/>
      <c r="S1341" s="35"/>
      <c r="T1341" s="35"/>
      <c r="U1341" s="30"/>
      <c r="V1341" s="29"/>
      <c r="W1341" s="1"/>
      <c r="X1341" s="1"/>
    </row>
    <row r="1342" spans="1:24">
      <c r="A1342" s="61"/>
      <c r="B1342" s="28"/>
      <c r="C1342" s="29"/>
      <c r="D1342" s="122"/>
      <c r="E1342" s="27"/>
      <c r="F1342" s="28"/>
      <c r="G1342" s="29"/>
      <c r="H1342" s="29"/>
      <c r="I1342" s="35"/>
      <c r="J1342" s="35"/>
      <c r="K1342" s="35"/>
      <c r="L1342" s="35"/>
      <c r="M1342" s="30"/>
      <c r="N1342" s="31"/>
      <c r="O1342" s="18"/>
      <c r="P1342" s="157"/>
      <c r="Q1342" s="157"/>
      <c r="R1342" s="157"/>
      <c r="S1342" s="35"/>
      <c r="T1342" s="35"/>
      <c r="U1342" s="30"/>
      <c r="V1342" s="29"/>
      <c r="W1342" s="1"/>
      <c r="X1342" s="1"/>
    </row>
    <row r="1343" spans="1:24">
      <c r="A1343" s="61"/>
      <c r="B1343" s="28"/>
      <c r="C1343" s="29"/>
      <c r="D1343" s="122"/>
      <c r="E1343" s="27"/>
      <c r="F1343" s="28"/>
      <c r="G1343" s="29"/>
      <c r="H1343" s="29"/>
      <c r="I1343" s="35"/>
      <c r="J1343" s="35"/>
      <c r="K1343" s="35"/>
      <c r="L1343" s="35"/>
      <c r="M1343" s="30"/>
      <c r="N1343" s="31"/>
      <c r="O1343" s="18"/>
      <c r="P1343" s="157"/>
      <c r="Q1343" s="157"/>
      <c r="R1343" s="157"/>
      <c r="S1343" s="35"/>
      <c r="T1343" s="35"/>
      <c r="U1343" s="30"/>
      <c r="V1343" s="29"/>
      <c r="W1343" s="1"/>
      <c r="X1343" s="1"/>
    </row>
    <row r="1344" spans="1:24">
      <c r="A1344" s="61"/>
      <c r="B1344" s="28"/>
      <c r="C1344" s="29"/>
      <c r="D1344" s="122"/>
      <c r="E1344" s="27"/>
      <c r="F1344" s="28"/>
      <c r="G1344" s="29"/>
      <c r="H1344" s="29"/>
      <c r="I1344" s="35"/>
      <c r="J1344" s="35"/>
      <c r="K1344" s="35"/>
      <c r="L1344" s="35"/>
      <c r="M1344" s="30"/>
      <c r="N1344" s="31"/>
      <c r="O1344" s="18"/>
      <c r="P1344" s="157"/>
      <c r="Q1344" s="157"/>
      <c r="R1344" s="157"/>
      <c r="S1344" s="35"/>
      <c r="T1344" s="35"/>
      <c r="U1344" s="30"/>
      <c r="V1344" s="29"/>
      <c r="W1344" s="1"/>
      <c r="X1344" s="1"/>
    </row>
    <row r="1345" spans="1:24">
      <c r="A1345" s="61"/>
      <c r="B1345" s="28"/>
      <c r="C1345" s="29"/>
      <c r="D1345" s="122"/>
      <c r="E1345" s="27"/>
      <c r="F1345" s="28"/>
      <c r="G1345" s="29"/>
      <c r="H1345" s="29"/>
      <c r="I1345" s="35"/>
      <c r="J1345" s="35"/>
      <c r="K1345" s="35"/>
      <c r="L1345" s="35"/>
      <c r="M1345" s="30"/>
      <c r="N1345" s="31"/>
      <c r="O1345" s="18"/>
      <c r="P1345" s="157"/>
      <c r="Q1345" s="157"/>
      <c r="R1345" s="157"/>
      <c r="S1345" s="35"/>
      <c r="T1345" s="35"/>
      <c r="U1345" s="30"/>
      <c r="V1345" s="29"/>
      <c r="W1345" s="1"/>
      <c r="X1345" s="1"/>
    </row>
    <row r="1346" spans="1:24">
      <c r="A1346" s="61"/>
      <c r="B1346" s="28"/>
      <c r="C1346" s="29"/>
      <c r="D1346" s="122"/>
      <c r="E1346" s="27"/>
      <c r="F1346" s="28"/>
      <c r="G1346" s="29"/>
      <c r="H1346" s="29"/>
      <c r="I1346" s="35"/>
      <c r="J1346" s="35"/>
      <c r="K1346" s="35"/>
      <c r="L1346" s="35"/>
      <c r="M1346" s="30"/>
      <c r="N1346" s="31"/>
      <c r="O1346" s="18"/>
      <c r="P1346" s="157"/>
      <c r="Q1346" s="157"/>
      <c r="R1346" s="157"/>
      <c r="S1346" s="35"/>
      <c r="T1346" s="35"/>
      <c r="U1346" s="30"/>
      <c r="V1346" s="29"/>
      <c r="W1346" s="1"/>
      <c r="X1346" s="1"/>
    </row>
    <row r="1347" spans="1:24">
      <c r="A1347" s="61"/>
      <c r="B1347" s="28"/>
      <c r="C1347" s="29"/>
      <c r="D1347" s="122"/>
      <c r="E1347" s="27"/>
      <c r="F1347" s="28"/>
      <c r="G1347" s="29"/>
      <c r="H1347" s="29"/>
      <c r="I1347" s="35"/>
      <c r="J1347" s="35"/>
      <c r="K1347" s="35"/>
      <c r="L1347" s="35"/>
      <c r="M1347" s="30"/>
      <c r="N1347" s="31"/>
      <c r="O1347" s="18"/>
      <c r="P1347" s="157"/>
      <c r="Q1347" s="157"/>
      <c r="R1347" s="157"/>
      <c r="S1347" s="35"/>
      <c r="T1347" s="35"/>
      <c r="U1347" s="30"/>
      <c r="V1347" s="29"/>
      <c r="W1347" s="1"/>
      <c r="X1347" s="1"/>
    </row>
    <row r="1348" spans="1:24">
      <c r="A1348" s="61"/>
      <c r="B1348" s="28"/>
      <c r="C1348" s="29"/>
      <c r="D1348" s="122"/>
      <c r="E1348" s="27"/>
      <c r="F1348" s="28"/>
      <c r="G1348" s="29"/>
      <c r="H1348" s="29"/>
      <c r="I1348" s="35"/>
      <c r="J1348" s="35"/>
      <c r="K1348" s="35"/>
      <c r="L1348" s="35"/>
      <c r="M1348" s="30"/>
      <c r="N1348" s="31"/>
      <c r="O1348" s="18"/>
      <c r="P1348" s="157"/>
      <c r="Q1348" s="157"/>
      <c r="R1348" s="157"/>
      <c r="S1348" s="35"/>
      <c r="T1348" s="35"/>
      <c r="U1348" s="30"/>
      <c r="V1348" s="29"/>
      <c r="W1348" s="1"/>
      <c r="X1348" s="1"/>
    </row>
    <row r="1349" spans="1:24">
      <c r="A1349" s="61"/>
      <c r="B1349" s="28"/>
      <c r="C1349" s="29"/>
      <c r="D1349" s="122"/>
      <c r="E1349" s="27"/>
      <c r="F1349" s="28"/>
      <c r="G1349" s="29"/>
      <c r="H1349" s="29"/>
      <c r="I1349" s="35"/>
      <c r="J1349" s="35"/>
      <c r="K1349" s="35"/>
      <c r="L1349" s="35"/>
      <c r="M1349" s="30"/>
      <c r="N1349" s="31"/>
      <c r="O1349" s="18"/>
      <c r="P1349" s="157"/>
      <c r="Q1349" s="157"/>
      <c r="R1349" s="157"/>
      <c r="S1349" s="35"/>
      <c r="T1349" s="35"/>
      <c r="U1349" s="30"/>
      <c r="V1349" s="29"/>
      <c r="W1349" s="1"/>
      <c r="X1349" s="1"/>
    </row>
    <row r="1350" spans="1:24">
      <c r="A1350" s="61"/>
      <c r="B1350" s="28"/>
      <c r="C1350" s="29"/>
      <c r="D1350" s="122"/>
      <c r="E1350" s="27"/>
      <c r="F1350" s="28"/>
      <c r="G1350" s="29"/>
      <c r="H1350" s="29"/>
      <c r="I1350" s="35"/>
      <c r="J1350" s="35"/>
      <c r="K1350" s="35"/>
      <c r="L1350" s="35"/>
      <c r="M1350" s="30"/>
      <c r="N1350" s="31"/>
      <c r="O1350" s="18"/>
      <c r="P1350" s="157"/>
      <c r="Q1350" s="157"/>
      <c r="R1350" s="157"/>
      <c r="S1350" s="35"/>
      <c r="T1350" s="35"/>
      <c r="U1350" s="30"/>
      <c r="V1350" s="29"/>
      <c r="W1350" s="1"/>
      <c r="X1350" s="1"/>
    </row>
    <row r="1351" spans="1:24">
      <c r="A1351" s="61"/>
      <c r="B1351" s="28"/>
      <c r="C1351" s="29"/>
      <c r="D1351" s="122"/>
      <c r="E1351" s="27"/>
      <c r="F1351" s="28"/>
      <c r="G1351" s="29"/>
      <c r="H1351" s="29"/>
      <c r="I1351" s="35"/>
      <c r="J1351" s="35"/>
      <c r="K1351" s="35"/>
      <c r="L1351" s="35"/>
      <c r="M1351" s="30"/>
      <c r="N1351" s="31"/>
      <c r="O1351" s="18"/>
      <c r="P1351" s="157"/>
      <c r="Q1351" s="157"/>
      <c r="R1351" s="157"/>
      <c r="S1351" s="35"/>
      <c r="T1351" s="35"/>
      <c r="U1351" s="30"/>
      <c r="V1351" s="29"/>
      <c r="W1351" s="1"/>
      <c r="X1351" s="1"/>
    </row>
    <row r="1352" spans="1:24">
      <c r="A1352" s="61"/>
      <c r="B1352" s="28"/>
      <c r="C1352" s="29"/>
      <c r="D1352" s="122"/>
      <c r="E1352" s="27"/>
      <c r="F1352" s="28"/>
      <c r="G1352" s="29"/>
      <c r="H1352" s="29"/>
      <c r="I1352" s="35"/>
      <c r="J1352" s="35"/>
      <c r="K1352" s="35"/>
      <c r="L1352" s="35"/>
      <c r="M1352" s="30"/>
      <c r="N1352" s="31"/>
      <c r="O1352" s="18"/>
      <c r="P1352" s="157"/>
      <c r="Q1352" s="157"/>
      <c r="R1352" s="157"/>
      <c r="S1352" s="35"/>
      <c r="T1352" s="35"/>
      <c r="U1352" s="30"/>
      <c r="V1352" s="29"/>
      <c r="W1352" s="1"/>
      <c r="X1352" s="1"/>
    </row>
    <row r="1353" spans="1:24">
      <c r="A1353" s="61"/>
      <c r="B1353" s="28"/>
      <c r="C1353" s="29"/>
      <c r="D1353" s="122"/>
      <c r="E1353" s="27"/>
      <c r="F1353" s="28"/>
      <c r="G1353" s="29"/>
      <c r="H1353" s="29"/>
      <c r="I1353" s="35"/>
      <c r="J1353" s="35"/>
      <c r="K1353" s="35"/>
      <c r="L1353" s="35"/>
      <c r="M1353" s="30"/>
      <c r="N1353" s="31"/>
      <c r="O1353" s="18"/>
      <c r="P1353" s="157"/>
      <c r="Q1353" s="157"/>
      <c r="R1353" s="157"/>
      <c r="S1353" s="35"/>
      <c r="T1353" s="35"/>
      <c r="U1353" s="30"/>
      <c r="V1353" s="29"/>
      <c r="W1353" s="1"/>
      <c r="X1353" s="1"/>
    </row>
    <row r="1354" spans="1:24">
      <c r="A1354" s="61"/>
      <c r="B1354" s="28"/>
      <c r="C1354" s="29"/>
      <c r="D1354" s="122"/>
      <c r="E1354" s="27"/>
      <c r="F1354" s="28"/>
      <c r="G1354" s="29"/>
      <c r="H1354" s="29"/>
      <c r="I1354" s="35"/>
      <c r="J1354" s="35"/>
      <c r="K1354" s="35"/>
      <c r="L1354" s="35"/>
      <c r="M1354" s="30"/>
      <c r="N1354" s="31"/>
      <c r="O1354" s="18"/>
      <c r="P1354" s="157"/>
      <c r="Q1354" s="157"/>
      <c r="R1354" s="157"/>
      <c r="S1354" s="35"/>
      <c r="T1354" s="35"/>
      <c r="U1354" s="30"/>
      <c r="V1354" s="29"/>
      <c r="W1354" s="1"/>
      <c r="X1354" s="1"/>
    </row>
    <row r="1355" spans="1:24">
      <c r="A1355" s="61"/>
      <c r="B1355" s="28"/>
      <c r="C1355" s="29"/>
      <c r="D1355" s="122"/>
      <c r="E1355" s="27"/>
      <c r="F1355" s="28"/>
      <c r="G1355" s="29"/>
      <c r="H1355" s="29"/>
      <c r="I1355" s="35"/>
      <c r="J1355" s="35"/>
      <c r="K1355" s="35"/>
      <c r="L1355" s="35"/>
      <c r="M1355" s="30"/>
      <c r="N1355" s="31"/>
      <c r="O1355" s="18"/>
      <c r="P1355" s="157"/>
      <c r="Q1355" s="157"/>
      <c r="R1355" s="157"/>
      <c r="S1355" s="35"/>
      <c r="T1355" s="35"/>
      <c r="U1355" s="30"/>
      <c r="V1355" s="29"/>
      <c r="W1355" s="1"/>
      <c r="X1355" s="1"/>
    </row>
    <row r="1356" spans="1:24">
      <c r="A1356" s="61"/>
      <c r="B1356" s="28"/>
      <c r="C1356" s="29"/>
      <c r="D1356" s="122"/>
      <c r="E1356" s="27"/>
      <c r="F1356" s="28"/>
      <c r="G1356" s="29"/>
      <c r="H1356" s="29"/>
      <c r="I1356" s="35"/>
      <c r="J1356" s="35"/>
      <c r="K1356" s="35"/>
      <c r="L1356" s="35"/>
      <c r="M1356" s="30"/>
      <c r="N1356" s="31"/>
      <c r="O1356" s="18"/>
      <c r="P1356" s="157"/>
      <c r="Q1356" s="157"/>
      <c r="R1356" s="157"/>
      <c r="S1356" s="35"/>
      <c r="T1356" s="35"/>
      <c r="U1356" s="30"/>
      <c r="V1356" s="29"/>
      <c r="W1356" s="1"/>
      <c r="X1356" s="1"/>
    </row>
    <row r="1357" spans="1:24">
      <c r="A1357" s="61"/>
      <c r="B1357" s="28"/>
      <c r="C1357" s="29"/>
      <c r="D1357" s="122"/>
      <c r="E1357" s="27"/>
      <c r="F1357" s="28"/>
      <c r="G1357" s="29"/>
      <c r="H1357" s="29"/>
      <c r="I1357" s="35"/>
      <c r="J1357" s="35"/>
      <c r="K1357" s="35"/>
      <c r="L1357" s="35"/>
      <c r="M1357" s="30"/>
      <c r="N1357" s="31"/>
      <c r="O1357" s="18"/>
      <c r="P1357" s="157"/>
      <c r="Q1357" s="157"/>
      <c r="R1357" s="157"/>
      <c r="S1357" s="35"/>
      <c r="T1357" s="35"/>
      <c r="U1357" s="30"/>
      <c r="V1357" s="29"/>
      <c r="W1357" s="1"/>
      <c r="X1357" s="1"/>
    </row>
    <row r="1358" spans="1:24">
      <c r="A1358" s="61"/>
      <c r="B1358" s="28"/>
      <c r="C1358" s="29"/>
      <c r="D1358" s="122"/>
      <c r="E1358" s="27"/>
      <c r="F1358" s="28"/>
      <c r="G1358" s="29"/>
      <c r="H1358" s="29"/>
      <c r="I1358" s="35"/>
      <c r="J1358" s="35"/>
      <c r="K1358" s="35"/>
      <c r="L1358" s="35"/>
      <c r="M1358" s="30"/>
      <c r="N1358" s="31"/>
      <c r="O1358" s="18"/>
      <c r="P1358" s="157"/>
      <c r="Q1358" s="157"/>
      <c r="R1358" s="157"/>
      <c r="S1358" s="35"/>
      <c r="T1358" s="35"/>
      <c r="U1358" s="30"/>
      <c r="V1358" s="29"/>
      <c r="W1358" s="1"/>
      <c r="X1358" s="1"/>
    </row>
    <row r="1359" spans="1:24">
      <c r="A1359" s="61"/>
      <c r="B1359" s="28"/>
      <c r="C1359" s="29"/>
      <c r="D1359" s="122"/>
      <c r="E1359" s="27"/>
      <c r="F1359" s="28"/>
      <c r="G1359" s="29"/>
      <c r="H1359" s="29"/>
      <c r="I1359" s="35"/>
      <c r="J1359" s="35"/>
      <c r="K1359" s="35"/>
      <c r="L1359" s="35"/>
      <c r="M1359" s="30"/>
      <c r="N1359" s="31"/>
      <c r="O1359" s="18"/>
      <c r="P1359" s="157"/>
      <c r="Q1359" s="157"/>
      <c r="R1359" s="157"/>
      <c r="S1359" s="35"/>
      <c r="T1359" s="35"/>
      <c r="U1359" s="30"/>
      <c r="V1359" s="29"/>
      <c r="W1359" s="1"/>
      <c r="X1359" s="1"/>
    </row>
    <row r="1360" spans="1:24">
      <c r="A1360" s="61"/>
      <c r="B1360" s="28"/>
      <c r="C1360" s="29"/>
      <c r="D1360" s="122"/>
      <c r="E1360" s="27"/>
      <c r="F1360" s="28"/>
      <c r="G1360" s="29"/>
      <c r="H1360" s="29"/>
      <c r="I1360" s="35"/>
      <c r="J1360" s="35"/>
      <c r="K1360" s="35"/>
      <c r="L1360" s="35"/>
      <c r="M1360" s="30"/>
      <c r="N1360" s="31"/>
      <c r="O1360" s="18"/>
      <c r="P1360" s="157"/>
      <c r="Q1360" s="157"/>
      <c r="R1360" s="157"/>
      <c r="S1360" s="35"/>
      <c r="T1360" s="35"/>
      <c r="U1360" s="30"/>
      <c r="V1360" s="29"/>
      <c r="W1360" s="1"/>
      <c r="X1360" s="1"/>
    </row>
    <row r="1361" spans="1:24">
      <c r="A1361" s="61"/>
      <c r="B1361" s="28"/>
      <c r="C1361" s="29"/>
      <c r="D1361" s="122"/>
      <c r="E1361" s="27"/>
      <c r="F1361" s="28"/>
      <c r="G1361" s="29"/>
      <c r="H1361" s="29"/>
      <c r="I1361" s="35"/>
      <c r="J1361" s="35"/>
      <c r="K1361" s="35"/>
      <c r="L1361" s="35"/>
      <c r="M1361" s="30"/>
      <c r="N1361" s="31"/>
      <c r="O1361" s="18"/>
      <c r="P1361" s="157"/>
      <c r="Q1361" s="157"/>
      <c r="R1361" s="157"/>
      <c r="S1361" s="35"/>
      <c r="T1361" s="35"/>
      <c r="U1361" s="30"/>
      <c r="V1361" s="29"/>
      <c r="W1361" s="1"/>
      <c r="X1361" s="1"/>
    </row>
    <row r="1362" spans="1:24">
      <c r="A1362" s="61"/>
      <c r="B1362" s="28"/>
      <c r="C1362" s="29"/>
      <c r="D1362" s="122"/>
      <c r="E1362" s="27"/>
      <c r="F1362" s="28"/>
      <c r="G1362" s="29"/>
      <c r="H1362" s="29"/>
      <c r="I1362" s="35"/>
      <c r="J1362" s="35"/>
      <c r="K1362" s="35"/>
      <c r="L1362" s="35"/>
      <c r="M1362" s="30"/>
      <c r="N1362" s="31"/>
      <c r="O1362" s="18"/>
      <c r="P1362" s="157"/>
      <c r="Q1362" s="157"/>
      <c r="R1362" s="157"/>
      <c r="S1362" s="35"/>
      <c r="T1362" s="35"/>
      <c r="U1362" s="30"/>
      <c r="V1362" s="29"/>
      <c r="W1362" s="1"/>
      <c r="X1362" s="1"/>
    </row>
    <row r="1363" spans="1:24">
      <c r="A1363" s="61"/>
      <c r="B1363" s="28"/>
      <c r="C1363" s="29"/>
      <c r="D1363" s="122"/>
      <c r="E1363" s="27"/>
      <c r="F1363" s="28"/>
      <c r="G1363" s="29"/>
      <c r="H1363" s="29"/>
      <c r="I1363" s="35"/>
      <c r="J1363" s="35"/>
      <c r="K1363" s="35"/>
      <c r="L1363" s="35"/>
      <c r="M1363" s="30"/>
      <c r="N1363" s="31"/>
      <c r="O1363" s="18"/>
      <c r="P1363" s="157"/>
      <c r="Q1363" s="157"/>
      <c r="R1363" s="157"/>
      <c r="S1363" s="35"/>
      <c r="T1363" s="35"/>
      <c r="U1363" s="30"/>
      <c r="V1363" s="29"/>
      <c r="W1363" s="1"/>
      <c r="X1363" s="1"/>
    </row>
    <row r="1364" spans="1:24">
      <c r="A1364" s="61"/>
      <c r="B1364" s="28"/>
      <c r="C1364" s="29"/>
      <c r="D1364" s="122"/>
      <c r="E1364" s="27"/>
      <c r="F1364" s="28"/>
      <c r="G1364" s="29"/>
      <c r="H1364" s="29"/>
      <c r="I1364" s="35"/>
      <c r="J1364" s="35"/>
      <c r="K1364" s="35"/>
      <c r="L1364" s="35"/>
      <c r="M1364" s="30"/>
      <c r="N1364" s="31"/>
      <c r="O1364" s="18"/>
      <c r="P1364" s="157"/>
      <c r="Q1364" s="157"/>
      <c r="R1364" s="157"/>
      <c r="S1364" s="35"/>
      <c r="T1364" s="35"/>
      <c r="U1364" s="30"/>
      <c r="V1364" s="29"/>
      <c r="W1364" s="1"/>
      <c r="X1364" s="1"/>
    </row>
    <row r="1365" spans="1:24">
      <c r="A1365" s="61"/>
      <c r="B1365" s="28"/>
      <c r="C1365" s="29"/>
      <c r="D1365" s="122"/>
      <c r="E1365" s="27"/>
      <c r="F1365" s="28"/>
      <c r="G1365" s="29"/>
      <c r="H1365" s="29"/>
      <c r="I1365" s="35"/>
      <c r="J1365" s="35"/>
      <c r="K1365" s="35"/>
      <c r="L1365" s="35"/>
      <c r="M1365" s="30"/>
      <c r="N1365" s="31"/>
      <c r="O1365" s="18"/>
      <c r="P1365" s="157"/>
      <c r="Q1365" s="157"/>
      <c r="R1365" s="157"/>
      <c r="S1365" s="35"/>
      <c r="T1365" s="35"/>
      <c r="U1365" s="30"/>
      <c r="V1365" s="29"/>
      <c r="W1365" s="1"/>
      <c r="X1365" s="1"/>
    </row>
    <row r="1366" spans="1:24">
      <c r="A1366" s="61"/>
      <c r="B1366" s="28"/>
      <c r="C1366" s="29"/>
      <c r="D1366" s="122"/>
      <c r="E1366" s="27"/>
      <c r="F1366" s="28"/>
      <c r="G1366" s="29"/>
      <c r="H1366" s="29"/>
      <c r="I1366" s="35"/>
      <c r="J1366" s="35"/>
      <c r="K1366" s="35"/>
      <c r="L1366" s="35"/>
      <c r="M1366" s="30"/>
      <c r="N1366" s="31"/>
      <c r="O1366" s="18"/>
      <c r="P1366" s="157"/>
      <c r="Q1366" s="157"/>
      <c r="R1366" s="157"/>
      <c r="S1366" s="35"/>
      <c r="T1366" s="35"/>
      <c r="U1366" s="30"/>
      <c r="V1366" s="29"/>
      <c r="W1366" s="1"/>
      <c r="X1366" s="1"/>
    </row>
    <row r="1367" spans="1:24">
      <c r="A1367" s="61"/>
      <c r="B1367" s="28"/>
      <c r="C1367" s="29"/>
      <c r="D1367" s="122"/>
      <c r="E1367" s="27"/>
      <c r="F1367" s="28"/>
      <c r="G1367" s="29"/>
      <c r="H1367" s="29"/>
      <c r="I1367" s="35"/>
      <c r="J1367" s="35"/>
      <c r="K1367" s="35"/>
      <c r="L1367" s="35"/>
      <c r="M1367" s="30"/>
      <c r="N1367" s="31"/>
      <c r="O1367" s="18"/>
      <c r="P1367" s="157"/>
      <c r="Q1367" s="157"/>
      <c r="R1367" s="157"/>
      <c r="S1367" s="35"/>
      <c r="T1367" s="35"/>
      <c r="U1367" s="30"/>
      <c r="V1367" s="29"/>
      <c r="W1367" s="1"/>
      <c r="X1367" s="1"/>
    </row>
    <row r="1368" spans="1:24">
      <c r="A1368" s="61"/>
      <c r="B1368" s="28"/>
      <c r="C1368" s="29"/>
      <c r="D1368" s="122"/>
      <c r="E1368" s="27"/>
      <c r="F1368" s="28"/>
      <c r="G1368" s="29"/>
      <c r="H1368" s="29"/>
      <c r="I1368" s="35"/>
      <c r="J1368" s="35"/>
      <c r="K1368" s="35"/>
      <c r="L1368" s="35"/>
      <c r="M1368" s="30"/>
      <c r="N1368" s="31"/>
      <c r="O1368" s="18"/>
      <c r="P1368" s="157"/>
      <c r="Q1368" s="157"/>
      <c r="R1368" s="157"/>
      <c r="S1368" s="35"/>
      <c r="T1368" s="35"/>
      <c r="U1368" s="30"/>
      <c r="V1368" s="29"/>
      <c r="W1368" s="1"/>
      <c r="X1368" s="1"/>
    </row>
    <row r="1369" spans="1:24">
      <c r="A1369" s="61"/>
      <c r="B1369" s="28"/>
      <c r="C1369" s="29"/>
      <c r="D1369" s="122"/>
      <c r="E1369" s="27"/>
      <c r="F1369" s="28"/>
      <c r="G1369" s="29"/>
      <c r="H1369" s="29"/>
      <c r="I1369" s="35"/>
      <c r="J1369" s="35"/>
      <c r="K1369" s="35"/>
      <c r="L1369" s="35"/>
      <c r="M1369" s="30"/>
      <c r="N1369" s="31"/>
      <c r="O1369" s="18"/>
      <c r="P1369" s="157"/>
      <c r="Q1369" s="157"/>
      <c r="R1369" s="157"/>
      <c r="S1369" s="35"/>
      <c r="T1369" s="35"/>
      <c r="U1369" s="30"/>
      <c r="V1369" s="29"/>
      <c r="W1369" s="1"/>
      <c r="X1369" s="1"/>
    </row>
    <row r="1370" spans="1:24">
      <c r="A1370" s="61"/>
      <c r="B1370" s="28"/>
      <c r="C1370" s="29"/>
      <c r="D1370" s="122"/>
      <c r="E1370" s="27"/>
      <c r="F1370" s="28"/>
      <c r="G1370" s="29"/>
      <c r="H1370" s="29"/>
      <c r="I1370" s="35"/>
      <c r="J1370" s="35"/>
      <c r="K1370" s="35"/>
      <c r="L1370" s="35"/>
      <c r="M1370" s="30"/>
      <c r="N1370" s="31"/>
      <c r="O1370" s="18"/>
      <c r="P1370" s="157"/>
      <c r="Q1370" s="157"/>
      <c r="R1370" s="157"/>
      <c r="S1370" s="35"/>
      <c r="T1370" s="35"/>
      <c r="U1370" s="30"/>
      <c r="V1370" s="29"/>
      <c r="W1370" s="1"/>
      <c r="X1370" s="1"/>
    </row>
    <row r="1371" spans="1:24">
      <c r="A1371" s="61"/>
      <c r="B1371" s="28"/>
      <c r="C1371" s="29"/>
      <c r="D1371" s="122"/>
      <c r="E1371" s="27"/>
      <c r="F1371" s="28"/>
      <c r="G1371" s="29"/>
      <c r="H1371" s="29"/>
      <c r="I1371" s="35"/>
      <c r="J1371" s="35"/>
      <c r="K1371" s="35"/>
      <c r="L1371" s="35"/>
      <c r="M1371" s="30"/>
      <c r="N1371" s="31"/>
      <c r="O1371" s="18"/>
      <c r="P1371" s="157"/>
      <c r="Q1371" s="157"/>
      <c r="R1371" s="157"/>
      <c r="S1371" s="35"/>
      <c r="T1371" s="35"/>
      <c r="U1371" s="30"/>
      <c r="V1371" s="29"/>
      <c r="W1371" s="1"/>
      <c r="X1371" s="1"/>
    </row>
    <row r="1372" spans="1:24">
      <c r="A1372" s="61"/>
      <c r="B1372" s="28"/>
      <c r="C1372" s="29"/>
      <c r="D1372" s="122"/>
      <c r="E1372" s="27"/>
      <c r="F1372" s="28"/>
      <c r="G1372" s="29"/>
      <c r="H1372" s="29"/>
      <c r="I1372" s="35"/>
      <c r="J1372" s="35"/>
      <c r="K1372" s="35"/>
      <c r="L1372" s="35"/>
      <c r="M1372" s="30"/>
      <c r="N1372" s="31"/>
      <c r="O1372" s="18"/>
      <c r="P1372" s="157"/>
      <c r="Q1372" s="157"/>
      <c r="R1372" s="157"/>
      <c r="S1372" s="35"/>
      <c r="T1372" s="35"/>
      <c r="U1372" s="30"/>
      <c r="V1372" s="29"/>
      <c r="W1372" s="1"/>
      <c r="X1372" s="1"/>
    </row>
    <row r="1373" spans="1:24">
      <c r="A1373" s="61"/>
      <c r="B1373" s="28"/>
      <c r="C1373" s="29"/>
      <c r="D1373" s="122"/>
      <c r="E1373" s="27"/>
      <c r="F1373" s="28"/>
      <c r="G1373" s="29"/>
      <c r="H1373" s="29"/>
      <c r="I1373" s="35"/>
      <c r="J1373" s="35"/>
      <c r="K1373" s="35"/>
      <c r="L1373" s="35"/>
      <c r="M1373" s="30"/>
      <c r="N1373" s="31"/>
      <c r="O1373" s="18"/>
      <c r="P1373" s="157"/>
      <c r="Q1373" s="157"/>
      <c r="R1373" s="157"/>
      <c r="S1373" s="35"/>
      <c r="T1373" s="35"/>
      <c r="U1373" s="30"/>
      <c r="V1373" s="29"/>
      <c r="W1373" s="1"/>
      <c r="X1373" s="1"/>
    </row>
    <row r="1374" spans="1:24">
      <c r="A1374" s="61"/>
      <c r="B1374" s="28"/>
      <c r="C1374" s="29"/>
      <c r="D1374" s="122"/>
      <c r="E1374" s="27"/>
      <c r="F1374" s="28"/>
      <c r="G1374" s="29"/>
      <c r="H1374" s="29"/>
      <c r="I1374" s="35"/>
      <c r="J1374" s="35"/>
      <c r="K1374" s="35"/>
      <c r="L1374" s="35"/>
      <c r="M1374" s="30"/>
      <c r="N1374" s="31"/>
      <c r="O1374" s="18"/>
      <c r="P1374" s="157"/>
      <c r="Q1374" s="157"/>
      <c r="R1374" s="157"/>
      <c r="S1374" s="35"/>
      <c r="T1374" s="35"/>
      <c r="U1374" s="30"/>
      <c r="V1374" s="29"/>
      <c r="W1374" s="1"/>
      <c r="X1374" s="1"/>
    </row>
    <row r="1375" spans="1:24">
      <c r="A1375" s="61"/>
      <c r="B1375" s="28"/>
      <c r="C1375" s="29"/>
      <c r="D1375" s="122"/>
      <c r="E1375" s="27"/>
      <c r="F1375" s="28"/>
      <c r="G1375" s="29"/>
      <c r="H1375" s="29"/>
      <c r="I1375" s="35"/>
      <c r="J1375" s="35"/>
      <c r="K1375" s="35"/>
      <c r="L1375" s="35"/>
      <c r="M1375" s="30"/>
      <c r="N1375" s="31"/>
      <c r="O1375" s="18"/>
      <c r="P1375" s="157"/>
      <c r="Q1375" s="157"/>
      <c r="R1375" s="157"/>
      <c r="S1375" s="35"/>
      <c r="T1375" s="35"/>
      <c r="U1375" s="30"/>
      <c r="V1375" s="29"/>
      <c r="W1375" s="1"/>
      <c r="X1375" s="1"/>
    </row>
    <row r="1376" spans="1:24">
      <c r="A1376" s="61"/>
      <c r="B1376" s="28"/>
      <c r="C1376" s="29"/>
      <c r="D1376" s="122"/>
      <c r="E1376" s="27"/>
      <c r="F1376" s="28"/>
      <c r="G1376" s="29"/>
      <c r="H1376" s="29"/>
      <c r="I1376" s="35"/>
      <c r="J1376" s="35"/>
      <c r="K1376" s="35"/>
      <c r="L1376" s="35"/>
      <c r="M1376" s="30"/>
      <c r="N1376" s="31"/>
      <c r="O1376" s="18"/>
      <c r="P1376" s="157"/>
      <c r="Q1376" s="157"/>
      <c r="R1376" s="157"/>
      <c r="S1376" s="35"/>
      <c r="T1376" s="35"/>
      <c r="U1376" s="30"/>
      <c r="V1376" s="29"/>
      <c r="W1376" s="1"/>
      <c r="X1376" s="1"/>
    </row>
    <row r="1377" spans="1:24">
      <c r="A1377" s="61"/>
      <c r="B1377" s="28"/>
      <c r="C1377" s="29"/>
      <c r="D1377" s="122"/>
      <c r="E1377" s="27"/>
      <c r="F1377" s="28"/>
      <c r="G1377" s="29"/>
      <c r="H1377" s="29"/>
      <c r="I1377" s="35"/>
      <c r="J1377" s="35"/>
      <c r="K1377" s="35"/>
      <c r="L1377" s="35"/>
      <c r="M1377" s="30"/>
      <c r="N1377" s="31"/>
      <c r="O1377" s="18"/>
      <c r="P1377" s="157"/>
      <c r="Q1377" s="157"/>
      <c r="R1377" s="157"/>
      <c r="S1377" s="35"/>
      <c r="T1377" s="35"/>
      <c r="U1377" s="30"/>
      <c r="V1377" s="29"/>
      <c r="W1377" s="1"/>
      <c r="X1377" s="1"/>
    </row>
    <row r="1378" spans="1:24">
      <c r="A1378" s="61"/>
      <c r="B1378" s="28"/>
      <c r="C1378" s="29"/>
      <c r="D1378" s="122"/>
      <c r="E1378" s="27"/>
      <c r="F1378" s="28"/>
      <c r="G1378" s="29"/>
      <c r="H1378" s="29"/>
      <c r="I1378" s="35"/>
      <c r="J1378" s="35"/>
      <c r="K1378" s="35"/>
      <c r="L1378" s="35"/>
      <c r="M1378" s="30"/>
      <c r="N1378" s="31"/>
      <c r="O1378" s="18"/>
      <c r="P1378" s="157"/>
      <c r="Q1378" s="157"/>
      <c r="R1378" s="157"/>
      <c r="S1378" s="35"/>
      <c r="T1378" s="35"/>
      <c r="U1378" s="30"/>
      <c r="V1378" s="29"/>
      <c r="W1378" s="1"/>
      <c r="X1378" s="1"/>
    </row>
    <row r="1379" spans="1:24">
      <c r="A1379" s="61"/>
      <c r="B1379" s="28"/>
      <c r="C1379" s="29"/>
      <c r="D1379" s="122"/>
      <c r="E1379" s="27"/>
      <c r="F1379" s="28"/>
      <c r="G1379" s="29"/>
      <c r="H1379" s="29"/>
      <c r="I1379" s="35"/>
      <c r="J1379" s="35"/>
      <c r="K1379" s="35"/>
      <c r="L1379" s="35"/>
      <c r="M1379" s="30"/>
      <c r="N1379" s="31"/>
      <c r="O1379" s="18"/>
      <c r="P1379" s="157"/>
      <c r="Q1379" s="157"/>
      <c r="R1379" s="157"/>
      <c r="S1379" s="35"/>
      <c r="T1379" s="35"/>
      <c r="U1379" s="30"/>
      <c r="V1379" s="29"/>
      <c r="W1379" s="1"/>
      <c r="X1379" s="1"/>
    </row>
    <row r="1380" spans="1:24">
      <c r="A1380" s="61"/>
      <c r="B1380" s="28"/>
      <c r="C1380" s="29"/>
      <c r="D1380" s="122"/>
      <c r="E1380" s="27"/>
      <c r="F1380" s="28"/>
      <c r="G1380" s="29"/>
      <c r="H1380" s="29"/>
      <c r="I1380" s="35"/>
      <c r="J1380" s="35"/>
      <c r="K1380" s="35"/>
      <c r="L1380" s="35"/>
      <c r="M1380" s="30"/>
      <c r="N1380" s="31"/>
      <c r="O1380" s="18"/>
      <c r="P1380" s="157"/>
      <c r="Q1380" s="157"/>
      <c r="R1380" s="157"/>
      <c r="S1380" s="35"/>
      <c r="T1380" s="35"/>
      <c r="U1380" s="30"/>
      <c r="V1380" s="29"/>
      <c r="W1380" s="1"/>
      <c r="X1380" s="1"/>
    </row>
    <row r="1381" spans="1:24">
      <c r="A1381" s="61"/>
      <c r="B1381" s="28"/>
      <c r="C1381" s="29"/>
      <c r="D1381" s="122"/>
      <c r="E1381" s="27"/>
      <c r="F1381" s="28"/>
      <c r="G1381" s="29"/>
      <c r="H1381" s="29"/>
      <c r="I1381" s="35"/>
      <c r="J1381" s="35"/>
      <c r="K1381" s="35"/>
      <c r="L1381" s="35"/>
      <c r="M1381" s="30"/>
      <c r="N1381" s="31"/>
      <c r="O1381" s="18"/>
      <c r="P1381" s="157"/>
      <c r="Q1381" s="157"/>
      <c r="R1381" s="157"/>
      <c r="S1381" s="35"/>
      <c r="T1381" s="35"/>
      <c r="U1381" s="30"/>
      <c r="V1381" s="29"/>
      <c r="W1381" s="1"/>
      <c r="X1381" s="1"/>
    </row>
    <row r="1382" spans="1:24">
      <c r="A1382" s="61"/>
      <c r="B1382" s="28"/>
      <c r="C1382" s="29"/>
      <c r="D1382" s="122"/>
      <c r="E1382" s="27"/>
      <c r="F1382" s="28"/>
      <c r="G1382" s="29"/>
      <c r="H1382" s="29"/>
      <c r="I1382" s="35"/>
      <c r="J1382" s="35"/>
      <c r="K1382" s="35"/>
      <c r="L1382" s="35"/>
      <c r="M1382" s="30"/>
      <c r="N1382" s="31"/>
      <c r="O1382" s="18"/>
      <c r="P1382" s="157"/>
      <c r="Q1382" s="157"/>
      <c r="R1382" s="157"/>
      <c r="S1382" s="35"/>
      <c r="T1382" s="35"/>
      <c r="U1382" s="30"/>
      <c r="V1382" s="29"/>
      <c r="W1382" s="1"/>
      <c r="X1382" s="1"/>
    </row>
    <row r="1383" spans="1:24">
      <c r="A1383" s="61"/>
      <c r="B1383" s="28"/>
      <c r="C1383" s="29"/>
      <c r="D1383" s="122"/>
      <c r="E1383" s="27"/>
      <c r="F1383" s="28"/>
      <c r="G1383" s="29"/>
      <c r="H1383" s="29"/>
      <c r="I1383" s="35"/>
      <c r="J1383" s="35"/>
      <c r="K1383" s="35"/>
      <c r="L1383" s="35"/>
      <c r="M1383" s="30"/>
      <c r="N1383" s="31"/>
      <c r="O1383" s="18"/>
      <c r="P1383" s="157"/>
      <c r="Q1383" s="157"/>
      <c r="R1383" s="157"/>
      <c r="S1383" s="35"/>
      <c r="T1383" s="35"/>
      <c r="U1383" s="30"/>
      <c r="V1383" s="29"/>
      <c r="W1383" s="1"/>
      <c r="X1383" s="1"/>
    </row>
    <row r="1384" spans="1:24">
      <c r="A1384" s="61"/>
      <c r="B1384" s="28"/>
      <c r="C1384" s="29"/>
      <c r="D1384" s="122"/>
      <c r="E1384" s="27"/>
      <c r="F1384" s="28"/>
      <c r="G1384" s="29"/>
      <c r="H1384" s="29"/>
      <c r="I1384" s="35"/>
      <c r="J1384" s="35"/>
      <c r="K1384" s="35"/>
      <c r="L1384" s="35"/>
      <c r="M1384" s="30"/>
      <c r="N1384" s="31"/>
      <c r="O1384" s="18"/>
      <c r="P1384" s="157"/>
      <c r="Q1384" s="157"/>
      <c r="R1384" s="157"/>
      <c r="S1384" s="35"/>
      <c r="T1384" s="35"/>
      <c r="U1384" s="30"/>
      <c r="V1384" s="29"/>
      <c r="W1384" s="1"/>
      <c r="X1384" s="1"/>
    </row>
    <row r="1385" spans="1:24">
      <c r="A1385" s="61"/>
      <c r="B1385" s="28"/>
      <c r="C1385" s="29"/>
      <c r="D1385" s="122"/>
      <c r="E1385" s="27"/>
      <c r="F1385" s="28"/>
      <c r="G1385" s="29"/>
      <c r="H1385" s="29"/>
      <c r="I1385" s="35"/>
      <c r="J1385" s="35"/>
      <c r="K1385" s="35"/>
      <c r="L1385" s="35"/>
      <c r="M1385" s="30"/>
      <c r="N1385" s="31"/>
      <c r="O1385" s="18"/>
      <c r="P1385" s="157"/>
      <c r="Q1385" s="157"/>
      <c r="R1385" s="157"/>
      <c r="S1385" s="35"/>
      <c r="T1385" s="35"/>
      <c r="U1385" s="30"/>
      <c r="V1385" s="29"/>
      <c r="W1385" s="1"/>
      <c r="X1385" s="1"/>
    </row>
    <row r="1386" spans="1:24">
      <c r="A1386" s="61"/>
      <c r="B1386" s="28"/>
      <c r="C1386" s="29"/>
      <c r="D1386" s="122"/>
      <c r="E1386" s="27"/>
      <c r="F1386" s="28"/>
      <c r="G1386" s="29"/>
      <c r="H1386" s="29"/>
      <c r="I1386" s="35"/>
      <c r="J1386" s="35"/>
      <c r="K1386" s="35"/>
      <c r="L1386" s="35"/>
      <c r="M1386" s="30"/>
      <c r="N1386" s="31"/>
      <c r="O1386" s="18"/>
      <c r="P1386" s="157"/>
      <c r="Q1386" s="157"/>
      <c r="R1386" s="157"/>
      <c r="S1386" s="35"/>
      <c r="T1386" s="35"/>
      <c r="U1386" s="30"/>
      <c r="V1386" s="29"/>
      <c r="W1386" s="1"/>
      <c r="X1386" s="1"/>
    </row>
    <row r="1387" spans="1:24">
      <c r="A1387" s="61"/>
      <c r="B1387" s="28"/>
      <c r="C1387" s="29"/>
      <c r="D1387" s="122"/>
      <c r="E1387" s="27"/>
      <c r="F1387" s="28"/>
      <c r="G1387" s="29"/>
      <c r="H1387" s="29"/>
      <c r="I1387" s="35"/>
      <c r="J1387" s="35"/>
      <c r="K1387" s="35"/>
      <c r="L1387" s="35"/>
      <c r="M1387" s="30"/>
      <c r="N1387" s="31"/>
      <c r="O1387" s="18"/>
      <c r="P1387" s="157"/>
      <c r="Q1387" s="157"/>
      <c r="R1387" s="157"/>
      <c r="S1387" s="35"/>
      <c r="T1387" s="35"/>
      <c r="U1387" s="30"/>
      <c r="V1387" s="29"/>
      <c r="W1387" s="1"/>
      <c r="X1387" s="1"/>
    </row>
    <row r="1388" spans="1:24">
      <c r="A1388" s="61"/>
      <c r="B1388" s="28"/>
      <c r="C1388" s="29"/>
      <c r="D1388" s="122"/>
      <c r="E1388" s="27"/>
      <c r="F1388" s="28"/>
      <c r="G1388" s="29"/>
      <c r="H1388" s="29"/>
      <c r="I1388" s="35"/>
      <c r="J1388" s="35"/>
      <c r="K1388" s="35"/>
      <c r="L1388" s="35"/>
      <c r="M1388" s="30"/>
      <c r="N1388" s="31"/>
      <c r="O1388" s="18"/>
      <c r="P1388" s="157"/>
      <c r="Q1388" s="157"/>
      <c r="R1388" s="157"/>
      <c r="S1388" s="35"/>
      <c r="T1388" s="35"/>
      <c r="U1388" s="30"/>
      <c r="V1388" s="29"/>
      <c r="W1388" s="1"/>
      <c r="X1388" s="1"/>
    </row>
    <row r="1389" spans="1:24">
      <c r="A1389" s="61"/>
      <c r="B1389" s="28"/>
      <c r="C1389" s="29"/>
      <c r="D1389" s="122"/>
      <c r="E1389" s="27"/>
      <c r="F1389" s="28"/>
      <c r="G1389" s="29"/>
      <c r="H1389" s="29"/>
      <c r="I1389" s="35"/>
      <c r="J1389" s="35"/>
      <c r="K1389" s="35"/>
      <c r="L1389" s="35"/>
      <c r="M1389" s="30"/>
      <c r="N1389" s="31"/>
      <c r="O1389" s="18"/>
      <c r="P1389" s="157"/>
      <c r="Q1389" s="157"/>
      <c r="R1389" s="157"/>
      <c r="S1389" s="35"/>
      <c r="T1389" s="35"/>
      <c r="U1389" s="30"/>
      <c r="V1389" s="29"/>
      <c r="W1389" s="1"/>
      <c r="X1389" s="1"/>
    </row>
    <row r="1390" spans="1:24">
      <c r="A1390" s="61"/>
      <c r="B1390" s="28"/>
      <c r="C1390" s="29"/>
      <c r="D1390" s="122"/>
      <c r="E1390" s="27"/>
      <c r="F1390" s="28"/>
      <c r="G1390" s="29"/>
      <c r="H1390" s="29"/>
      <c r="I1390" s="35"/>
      <c r="J1390" s="35"/>
      <c r="K1390" s="35"/>
      <c r="L1390" s="35"/>
      <c r="M1390" s="30"/>
      <c r="N1390" s="31"/>
      <c r="O1390" s="18"/>
      <c r="P1390" s="157"/>
      <c r="Q1390" s="157"/>
      <c r="R1390" s="157"/>
      <c r="S1390" s="35"/>
      <c r="T1390" s="35"/>
      <c r="U1390" s="30"/>
      <c r="V1390" s="29"/>
      <c r="W1390" s="1"/>
      <c r="X1390" s="1"/>
    </row>
    <row r="1391" spans="1:24">
      <c r="A1391" s="61"/>
      <c r="B1391" s="28"/>
      <c r="C1391" s="29"/>
      <c r="D1391" s="122"/>
      <c r="E1391" s="27"/>
      <c r="F1391" s="28"/>
      <c r="G1391" s="29"/>
      <c r="H1391" s="29"/>
      <c r="I1391" s="35"/>
      <c r="J1391" s="35"/>
      <c r="K1391" s="35"/>
      <c r="L1391" s="35"/>
      <c r="M1391" s="30"/>
      <c r="N1391" s="31"/>
      <c r="O1391" s="18"/>
      <c r="P1391" s="157"/>
      <c r="Q1391" s="157"/>
      <c r="R1391" s="157"/>
      <c r="S1391" s="35"/>
      <c r="T1391" s="35"/>
      <c r="U1391" s="30"/>
      <c r="V1391" s="29"/>
      <c r="W1391" s="1"/>
      <c r="X1391" s="1"/>
    </row>
    <row r="1392" spans="1:24">
      <c r="A1392" s="61"/>
      <c r="B1392" s="28"/>
      <c r="C1392" s="29"/>
      <c r="D1392" s="122"/>
      <c r="E1392" s="27"/>
      <c r="F1392" s="28"/>
      <c r="G1392" s="29"/>
      <c r="H1392" s="29"/>
      <c r="I1392" s="35"/>
      <c r="J1392" s="35"/>
      <c r="K1392" s="35"/>
      <c r="L1392" s="35"/>
      <c r="M1392" s="30"/>
      <c r="N1392" s="31"/>
      <c r="O1392" s="18"/>
      <c r="P1392" s="157"/>
      <c r="Q1392" s="157"/>
      <c r="R1392" s="157"/>
      <c r="S1392" s="35"/>
      <c r="T1392" s="35"/>
      <c r="U1392" s="30"/>
      <c r="V1392" s="29"/>
      <c r="W1392" s="1"/>
      <c r="X1392" s="1"/>
    </row>
    <row r="1393" spans="1:24">
      <c r="A1393" s="61"/>
      <c r="B1393" s="28"/>
      <c r="C1393" s="29"/>
      <c r="D1393" s="122"/>
      <c r="E1393" s="27"/>
      <c r="F1393" s="28"/>
      <c r="G1393" s="29"/>
      <c r="H1393" s="29"/>
      <c r="I1393" s="35"/>
      <c r="J1393" s="35"/>
      <c r="K1393" s="35"/>
      <c r="L1393" s="35"/>
      <c r="M1393" s="30"/>
      <c r="N1393" s="31"/>
      <c r="O1393" s="18"/>
      <c r="P1393" s="157"/>
      <c r="Q1393" s="157"/>
      <c r="R1393" s="157"/>
      <c r="S1393" s="35"/>
      <c r="T1393" s="35"/>
      <c r="U1393" s="30"/>
      <c r="V1393" s="29"/>
      <c r="W1393" s="1"/>
      <c r="X1393" s="1"/>
    </row>
    <row r="1394" spans="1:24">
      <c r="A1394" s="61"/>
      <c r="B1394" s="28"/>
      <c r="C1394" s="29"/>
      <c r="D1394" s="122"/>
      <c r="E1394" s="27"/>
      <c r="F1394" s="28"/>
      <c r="G1394" s="29"/>
      <c r="H1394" s="29"/>
      <c r="I1394" s="35"/>
      <c r="J1394" s="35"/>
      <c r="K1394" s="35"/>
      <c r="L1394" s="35"/>
      <c r="M1394" s="30"/>
      <c r="N1394" s="31"/>
      <c r="O1394" s="18"/>
      <c r="P1394" s="157"/>
      <c r="Q1394" s="157"/>
      <c r="R1394" s="157"/>
      <c r="S1394" s="35"/>
      <c r="T1394" s="35"/>
      <c r="U1394" s="30"/>
      <c r="V1394" s="29"/>
      <c r="W1394" s="1"/>
      <c r="X1394" s="1"/>
    </row>
    <row r="1395" spans="1:24">
      <c r="A1395" s="61"/>
      <c r="B1395" s="28"/>
      <c r="C1395" s="29"/>
      <c r="D1395" s="122"/>
      <c r="E1395" s="27"/>
      <c r="F1395" s="28"/>
      <c r="G1395" s="29"/>
      <c r="H1395" s="29"/>
      <c r="I1395" s="35"/>
      <c r="J1395" s="35"/>
      <c r="K1395" s="35"/>
      <c r="L1395" s="35"/>
      <c r="M1395" s="30"/>
      <c r="N1395" s="31"/>
      <c r="O1395" s="18"/>
      <c r="P1395" s="157"/>
      <c r="Q1395" s="157"/>
      <c r="R1395" s="157"/>
      <c r="S1395" s="35"/>
      <c r="T1395" s="35"/>
      <c r="U1395" s="30"/>
      <c r="V1395" s="29"/>
      <c r="W1395" s="1"/>
      <c r="X1395" s="1"/>
    </row>
    <row r="1396" spans="1:24">
      <c r="A1396" s="61"/>
      <c r="B1396" s="28"/>
      <c r="C1396" s="29"/>
      <c r="D1396" s="122"/>
      <c r="E1396" s="27"/>
      <c r="F1396" s="28"/>
      <c r="G1396" s="29"/>
      <c r="H1396" s="29"/>
      <c r="I1396" s="35"/>
      <c r="J1396" s="35"/>
      <c r="K1396" s="35"/>
      <c r="L1396" s="35"/>
      <c r="M1396" s="30"/>
      <c r="N1396" s="31"/>
      <c r="O1396" s="18"/>
      <c r="P1396" s="157"/>
      <c r="Q1396" s="157"/>
      <c r="R1396" s="157"/>
      <c r="S1396" s="35"/>
      <c r="T1396" s="35"/>
      <c r="U1396" s="30"/>
      <c r="V1396" s="29"/>
      <c r="W1396" s="1"/>
      <c r="X1396" s="1"/>
    </row>
    <row r="1397" spans="1:24">
      <c r="A1397" s="61"/>
      <c r="B1397" s="28"/>
      <c r="C1397" s="29"/>
      <c r="D1397" s="122"/>
      <c r="E1397" s="27"/>
      <c r="F1397" s="28"/>
      <c r="G1397" s="29"/>
      <c r="H1397" s="29"/>
      <c r="I1397" s="35"/>
      <c r="J1397" s="35"/>
      <c r="K1397" s="35"/>
      <c r="L1397" s="35"/>
      <c r="M1397" s="30"/>
      <c r="N1397" s="31"/>
      <c r="O1397" s="18"/>
      <c r="P1397" s="157"/>
      <c r="Q1397" s="157"/>
      <c r="R1397" s="157"/>
      <c r="S1397" s="35"/>
      <c r="T1397" s="35"/>
      <c r="U1397" s="30"/>
      <c r="V1397" s="29"/>
      <c r="W1397" s="1"/>
      <c r="X1397" s="1"/>
    </row>
    <row r="1398" spans="1:24">
      <c r="A1398" s="61"/>
      <c r="B1398" s="28"/>
      <c r="C1398" s="29"/>
      <c r="D1398" s="122"/>
      <c r="E1398" s="27"/>
      <c r="F1398" s="28"/>
      <c r="G1398" s="29"/>
      <c r="H1398" s="29"/>
      <c r="I1398" s="35"/>
      <c r="J1398" s="35"/>
      <c r="K1398" s="35"/>
      <c r="L1398" s="35"/>
      <c r="M1398" s="30"/>
      <c r="N1398" s="31"/>
      <c r="O1398" s="18"/>
      <c r="P1398" s="157"/>
      <c r="Q1398" s="157"/>
      <c r="R1398" s="157"/>
      <c r="S1398" s="35"/>
      <c r="T1398" s="35"/>
      <c r="U1398" s="30"/>
      <c r="V1398" s="29"/>
      <c r="W1398" s="1"/>
      <c r="X1398" s="1"/>
    </row>
    <row r="1399" spans="1:24">
      <c r="A1399" s="61"/>
      <c r="B1399" s="28"/>
      <c r="C1399" s="29"/>
      <c r="D1399" s="122"/>
      <c r="E1399" s="27"/>
      <c r="F1399" s="28"/>
      <c r="G1399" s="29"/>
      <c r="H1399" s="29"/>
      <c r="I1399" s="35"/>
      <c r="J1399" s="35"/>
      <c r="K1399" s="35"/>
      <c r="L1399" s="35"/>
      <c r="M1399" s="30"/>
      <c r="N1399" s="31"/>
      <c r="O1399" s="18"/>
      <c r="P1399" s="157"/>
      <c r="Q1399" s="157"/>
      <c r="R1399" s="157"/>
      <c r="S1399" s="35"/>
      <c r="T1399" s="35"/>
      <c r="U1399" s="30"/>
      <c r="V1399" s="29"/>
      <c r="W1399" s="1"/>
      <c r="X1399" s="1"/>
    </row>
    <row r="1400" spans="1:24">
      <c r="A1400" s="61"/>
      <c r="B1400" s="28"/>
      <c r="C1400" s="29"/>
      <c r="D1400" s="122"/>
      <c r="E1400" s="27"/>
      <c r="F1400" s="28"/>
      <c r="G1400" s="29"/>
      <c r="H1400" s="29"/>
      <c r="I1400" s="35"/>
      <c r="J1400" s="35"/>
      <c r="K1400" s="35"/>
      <c r="L1400" s="35"/>
      <c r="M1400" s="30"/>
      <c r="N1400" s="31"/>
      <c r="O1400" s="18"/>
      <c r="P1400" s="157"/>
      <c r="Q1400" s="157"/>
      <c r="R1400" s="157"/>
      <c r="S1400" s="35"/>
      <c r="T1400" s="35"/>
      <c r="U1400" s="30"/>
      <c r="V1400" s="29"/>
      <c r="W1400" s="1"/>
      <c r="X1400" s="1"/>
    </row>
    <row r="1401" spans="1:24">
      <c r="A1401" s="61"/>
      <c r="B1401" s="28"/>
      <c r="C1401" s="29"/>
      <c r="D1401" s="122"/>
      <c r="E1401" s="27"/>
      <c r="F1401" s="28"/>
      <c r="G1401" s="29"/>
      <c r="H1401" s="29"/>
      <c r="I1401" s="35"/>
      <c r="J1401" s="35"/>
      <c r="K1401" s="35"/>
      <c r="L1401" s="35"/>
      <c r="M1401" s="30"/>
      <c r="N1401" s="31"/>
      <c r="O1401" s="18"/>
      <c r="P1401" s="157"/>
      <c r="Q1401" s="157"/>
      <c r="R1401" s="157"/>
      <c r="S1401" s="35"/>
      <c r="T1401" s="35"/>
      <c r="U1401" s="30"/>
      <c r="V1401" s="29"/>
      <c r="W1401" s="1"/>
      <c r="X1401" s="1"/>
    </row>
    <row r="1402" spans="1:24">
      <c r="A1402" s="61"/>
      <c r="B1402" s="28"/>
      <c r="C1402" s="29"/>
      <c r="D1402" s="122"/>
      <c r="E1402" s="27"/>
      <c r="F1402" s="28"/>
      <c r="G1402" s="29"/>
      <c r="H1402" s="29"/>
      <c r="I1402" s="35"/>
      <c r="J1402" s="35"/>
      <c r="K1402" s="35"/>
      <c r="L1402" s="35"/>
      <c r="M1402" s="30"/>
      <c r="N1402" s="31"/>
      <c r="O1402" s="18"/>
      <c r="P1402" s="157"/>
      <c r="Q1402" s="157"/>
      <c r="R1402" s="157"/>
      <c r="S1402" s="35"/>
      <c r="T1402" s="35"/>
      <c r="U1402" s="30"/>
      <c r="V1402" s="29"/>
      <c r="W1402" s="1"/>
      <c r="X1402" s="1"/>
    </row>
    <row r="1403" spans="1:24">
      <c r="A1403" s="61"/>
      <c r="B1403" s="28"/>
      <c r="C1403" s="29"/>
      <c r="D1403" s="122"/>
      <c r="E1403" s="27"/>
      <c r="F1403" s="28"/>
      <c r="G1403" s="29"/>
      <c r="H1403" s="29"/>
      <c r="I1403" s="35"/>
      <c r="J1403" s="35"/>
      <c r="K1403" s="35"/>
      <c r="L1403" s="35"/>
      <c r="M1403" s="30"/>
      <c r="N1403" s="31"/>
      <c r="O1403" s="18"/>
      <c r="P1403" s="157"/>
      <c r="Q1403" s="157"/>
      <c r="R1403" s="157"/>
      <c r="S1403" s="35"/>
      <c r="T1403" s="35"/>
      <c r="U1403" s="30"/>
      <c r="V1403" s="29"/>
      <c r="W1403" s="1"/>
      <c r="X1403" s="1"/>
    </row>
    <row r="1404" spans="1:24">
      <c r="A1404" s="61"/>
      <c r="B1404" s="28"/>
      <c r="C1404" s="29"/>
      <c r="D1404" s="122"/>
      <c r="E1404" s="27"/>
      <c r="F1404" s="28"/>
      <c r="G1404" s="29"/>
      <c r="H1404" s="29"/>
      <c r="I1404" s="35"/>
      <c r="J1404" s="35"/>
      <c r="K1404" s="35"/>
      <c r="L1404" s="35"/>
      <c r="M1404" s="30"/>
      <c r="N1404" s="31"/>
      <c r="O1404" s="18"/>
      <c r="P1404" s="157"/>
      <c r="Q1404" s="157"/>
      <c r="R1404" s="157"/>
      <c r="S1404" s="35"/>
      <c r="T1404" s="35"/>
      <c r="U1404" s="30"/>
      <c r="V1404" s="29"/>
      <c r="W1404" s="1"/>
      <c r="X1404" s="1"/>
    </row>
    <row r="1405" spans="1:24">
      <c r="A1405" s="61"/>
      <c r="B1405" s="28"/>
      <c r="C1405" s="29"/>
      <c r="D1405" s="122"/>
      <c r="E1405" s="27"/>
      <c r="F1405" s="28"/>
      <c r="G1405" s="29"/>
      <c r="H1405" s="29"/>
      <c r="I1405" s="35"/>
      <c r="J1405" s="35"/>
      <c r="K1405" s="35"/>
      <c r="L1405" s="35"/>
      <c r="M1405" s="30"/>
      <c r="N1405" s="31"/>
      <c r="O1405" s="18"/>
      <c r="P1405" s="157"/>
      <c r="Q1405" s="157"/>
      <c r="R1405" s="157"/>
      <c r="S1405" s="35"/>
      <c r="T1405" s="35"/>
      <c r="U1405" s="30"/>
      <c r="V1405" s="29"/>
      <c r="W1405" s="1"/>
      <c r="X1405" s="1"/>
    </row>
    <row r="1406" spans="1:24">
      <c r="A1406" s="61"/>
      <c r="B1406" s="28"/>
      <c r="C1406" s="29"/>
      <c r="D1406" s="122"/>
      <c r="E1406" s="27"/>
      <c r="F1406" s="28"/>
      <c r="G1406" s="29"/>
      <c r="H1406" s="29"/>
      <c r="I1406" s="35"/>
      <c r="J1406" s="35"/>
      <c r="K1406" s="35"/>
      <c r="L1406" s="35"/>
      <c r="M1406" s="30"/>
      <c r="N1406" s="31"/>
      <c r="O1406" s="18"/>
      <c r="P1406" s="157"/>
      <c r="Q1406" s="157"/>
      <c r="R1406" s="157"/>
      <c r="S1406" s="35"/>
      <c r="T1406" s="35"/>
      <c r="U1406" s="30"/>
      <c r="V1406" s="29"/>
      <c r="W1406" s="1"/>
      <c r="X1406" s="1"/>
    </row>
    <row r="1407" spans="1:24">
      <c r="A1407" s="61"/>
      <c r="B1407" s="28"/>
      <c r="C1407" s="29"/>
      <c r="D1407" s="122"/>
      <c r="E1407" s="27"/>
      <c r="F1407" s="28"/>
      <c r="G1407" s="29"/>
      <c r="H1407" s="29"/>
      <c r="I1407" s="35"/>
      <c r="J1407" s="35"/>
      <c r="K1407" s="35"/>
      <c r="L1407" s="35"/>
      <c r="M1407" s="30"/>
      <c r="N1407" s="31"/>
      <c r="O1407" s="18"/>
      <c r="P1407" s="157"/>
      <c r="Q1407" s="157"/>
      <c r="R1407" s="157"/>
      <c r="S1407" s="35"/>
      <c r="T1407" s="35"/>
      <c r="U1407" s="30"/>
      <c r="V1407" s="29"/>
      <c r="W1407" s="1"/>
      <c r="X1407" s="1"/>
    </row>
    <row r="1408" spans="1:24">
      <c r="A1408" s="61"/>
      <c r="B1408" s="28"/>
      <c r="C1408" s="29"/>
      <c r="D1408" s="122"/>
      <c r="E1408" s="27"/>
      <c r="F1408" s="28"/>
      <c r="G1408" s="29"/>
      <c r="H1408" s="29"/>
      <c r="I1408" s="35"/>
      <c r="J1408" s="35"/>
      <c r="K1408" s="35"/>
      <c r="L1408" s="35"/>
      <c r="M1408" s="30"/>
      <c r="N1408" s="31"/>
      <c r="O1408" s="18"/>
      <c r="P1408" s="157"/>
      <c r="Q1408" s="157"/>
      <c r="R1408" s="157"/>
      <c r="S1408" s="35"/>
      <c r="T1408" s="35"/>
      <c r="U1408" s="30"/>
      <c r="V1408" s="29"/>
      <c r="W1408" s="1"/>
      <c r="X1408" s="1"/>
    </row>
    <row r="1409" spans="1:24">
      <c r="A1409" s="61"/>
      <c r="B1409" s="28"/>
      <c r="C1409" s="29"/>
      <c r="D1409" s="122"/>
      <c r="E1409" s="27"/>
      <c r="F1409" s="28"/>
      <c r="G1409" s="29"/>
      <c r="H1409" s="29"/>
      <c r="I1409" s="35"/>
      <c r="J1409" s="35"/>
      <c r="K1409" s="35"/>
      <c r="L1409" s="35"/>
      <c r="M1409" s="30"/>
      <c r="N1409" s="31"/>
      <c r="O1409" s="18"/>
      <c r="P1409" s="157"/>
      <c r="Q1409" s="157"/>
      <c r="R1409" s="157"/>
      <c r="S1409" s="35"/>
      <c r="T1409" s="35"/>
      <c r="U1409" s="30"/>
      <c r="V1409" s="29"/>
      <c r="W1409" s="1"/>
      <c r="X1409" s="1"/>
    </row>
    <row r="1410" spans="1:24">
      <c r="A1410" s="61"/>
      <c r="B1410" s="28"/>
      <c r="C1410" s="29"/>
      <c r="D1410" s="122"/>
      <c r="E1410" s="27"/>
      <c r="F1410" s="28"/>
      <c r="G1410" s="29"/>
      <c r="H1410" s="29"/>
      <c r="I1410" s="35"/>
      <c r="J1410" s="35"/>
      <c r="K1410" s="35"/>
      <c r="L1410" s="35"/>
      <c r="M1410" s="30"/>
      <c r="N1410" s="31"/>
      <c r="O1410" s="18"/>
      <c r="P1410" s="157"/>
      <c r="Q1410" s="157"/>
      <c r="R1410" s="157"/>
      <c r="S1410" s="35"/>
      <c r="T1410" s="35"/>
      <c r="U1410" s="30"/>
      <c r="V1410" s="29"/>
      <c r="W1410" s="1"/>
      <c r="X1410" s="1"/>
    </row>
    <row r="1411" spans="1:24">
      <c r="A1411" s="61"/>
      <c r="B1411" s="28"/>
      <c r="C1411" s="29"/>
      <c r="D1411" s="122"/>
      <c r="E1411" s="27"/>
      <c r="F1411" s="28"/>
      <c r="G1411" s="29"/>
      <c r="H1411" s="29"/>
      <c r="I1411" s="35"/>
      <c r="J1411" s="35"/>
      <c r="K1411" s="35"/>
      <c r="L1411" s="35"/>
      <c r="M1411" s="30"/>
      <c r="N1411" s="31"/>
      <c r="O1411" s="18"/>
      <c r="P1411" s="157"/>
      <c r="Q1411" s="157"/>
      <c r="R1411" s="157"/>
      <c r="S1411" s="35"/>
      <c r="T1411" s="35"/>
      <c r="U1411" s="30"/>
      <c r="V1411" s="29"/>
      <c r="W1411" s="1"/>
      <c r="X1411" s="1"/>
    </row>
    <row r="1412" spans="1:24">
      <c r="A1412" s="61"/>
      <c r="B1412" s="28"/>
      <c r="C1412" s="29"/>
      <c r="D1412" s="122"/>
      <c r="E1412" s="27"/>
      <c r="F1412" s="28"/>
      <c r="G1412" s="29"/>
      <c r="H1412" s="29"/>
      <c r="I1412" s="35"/>
      <c r="J1412" s="35"/>
      <c r="K1412" s="35"/>
      <c r="L1412" s="35"/>
      <c r="M1412" s="30"/>
      <c r="N1412" s="31"/>
      <c r="O1412" s="18"/>
      <c r="P1412" s="157"/>
      <c r="Q1412" s="157"/>
      <c r="R1412" s="157"/>
      <c r="S1412" s="35"/>
      <c r="T1412" s="35"/>
      <c r="U1412" s="30"/>
      <c r="V1412" s="29"/>
      <c r="W1412" s="1"/>
      <c r="X1412" s="1"/>
    </row>
    <row r="1413" spans="1:24">
      <c r="A1413" s="61"/>
      <c r="B1413" s="28"/>
      <c r="C1413" s="29"/>
      <c r="D1413" s="122"/>
      <c r="E1413" s="27"/>
      <c r="F1413" s="28"/>
      <c r="G1413" s="29"/>
      <c r="H1413" s="29"/>
      <c r="I1413" s="35"/>
      <c r="J1413" s="35"/>
      <c r="K1413" s="35"/>
      <c r="L1413" s="35"/>
      <c r="M1413" s="30"/>
      <c r="N1413" s="31"/>
      <c r="O1413" s="18"/>
      <c r="P1413" s="157"/>
      <c r="Q1413" s="157"/>
      <c r="R1413" s="157"/>
      <c r="S1413" s="35"/>
      <c r="T1413" s="35"/>
      <c r="U1413" s="30"/>
      <c r="V1413" s="29"/>
      <c r="W1413" s="1"/>
      <c r="X1413" s="1"/>
    </row>
    <row r="1414" spans="1:24">
      <c r="A1414" s="61"/>
      <c r="B1414" s="28"/>
      <c r="C1414" s="29"/>
      <c r="D1414" s="122"/>
      <c r="E1414" s="27"/>
      <c r="F1414" s="28"/>
      <c r="G1414" s="29"/>
      <c r="H1414" s="29"/>
      <c r="I1414" s="35"/>
      <c r="J1414" s="35"/>
      <c r="K1414" s="35"/>
      <c r="L1414" s="35"/>
      <c r="M1414" s="30"/>
      <c r="N1414" s="31"/>
      <c r="O1414" s="18"/>
      <c r="P1414" s="157"/>
      <c r="Q1414" s="157"/>
      <c r="R1414" s="157"/>
      <c r="S1414" s="35"/>
      <c r="T1414" s="35"/>
      <c r="U1414" s="30"/>
      <c r="V1414" s="29"/>
      <c r="W1414" s="1"/>
      <c r="X1414" s="1"/>
    </row>
    <row r="1415" spans="1:24">
      <c r="A1415" s="61"/>
      <c r="B1415" s="28"/>
      <c r="C1415" s="29"/>
      <c r="D1415" s="122"/>
      <c r="E1415" s="27"/>
      <c r="F1415" s="28"/>
      <c r="G1415" s="29"/>
      <c r="H1415" s="29"/>
      <c r="I1415" s="35"/>
      <c r="J1415" s="35"/>
      <c r="K1415" s="35"/>
      <c r="L1415" s="35"/>
      <c r="M1415" s="30"/>
      <c r="N1415" s="31"/>
      <c r="O1415" s="18"/>
      <c r="P1415" s="157"/>
      <c r="Q1415" s="157"/>
      <c r="R1415" s="157"/>
      <c r="S1415" s="35"/>
      <c r="T1415" s="35"/>
      <c r="U1415" s="30"/>
      <c r="V1415" s="29"/>
      <c r="W1415" s="1"/>
      <c r="X1415" s="1"/>
    </row>
    <row r="1416" spans="1:24">
      <c r="A1416" s="61"/>
      <c r="B1416" s="28"/>
      <c r="C1416" s="29"/>
      <c r="D1416" s="122"/>
      <c r="E1416" s="27"/>
      <c r="F1416" s="28"/>
      <c r="G1416" s="29"/>
      <c r="H1416" s="29"/>
      <c r="I1416" s="35"/>
      <c r="J1416" s="35"/>
      <c r="K1416" s="35"/>
      <c r="L1416" s="35"/>
      <c r="M1416" s="30"/>
      <c r="N1416" s="31"/>
      <c r="O1416" s="18"/>
      <c r="P1416" s="157"/>
      <c r="Q1416" s="157"/>
      <c r="R1416" s="157"/>
      <c r="S1416" s="35"/>
      <c r="T1416" s="35"/>
      <c r="U1416" s="30"/>
      <c r="V1416" s="29"/>
      <c r="W1416" s="1"/>
      <c r="X1416" s="1"/>
    </row>
    <row r="1417" spans="1:24">
      <c r="A1417" s="61"/>
      <c r="B1417" s="28"/>
      <c r="C1417" s="29"/>
      <c r="D1417" s="122"/>
      <c r="E1417" s="27"/>
      <c r="F1417" s="28"/>
      <c r="G1417" s="29"/>
      <c r="H1417" s="29"/>
      <c r="I1417" s="35"/>
      <c r="J1417" s="35"/>
      <c r="K1417" s="35"/>
      <c r="L1417" s="35"/>
      <c r="M1417" s="30"/>
      <c r="N1417" s="31"/>
      <c r="O1417" s="18"/>
      <c r="P1417" s="157"/>
      <c r="Q1417" s="157"/>
      <c r="R1417" s="157"/>
      <c r="S1417" s="35"/>
      <c r="T1417" s="35"/>
      <c r="U1417" s="30"/>
      <c r="V1417" s="29"/>
      <c r="W1417" s="1"/>
      <c r="X1417" s="1"/>
    </row>
    <row r="1418" spans="1:24">
      <c r="A1418" s="61"/>
      <c r="B1418" s="28"/>
      <c r="C1418" s="29"/>
      <c r="D1418" s="122"/>
      <c r="E1418" s="27"/>
      <c r="F1418" s="28"/>
      <c r="G1418" s="29"/>
      <c r="H1418" s="29"/>
      <c r="I1418" s="35"/>
      <c r="J1418" s="35"/>
      <c r="K1418" s="35"/>
      <c r="L1418" s="35"/>
      <c r="M1418" s="30"/>
      <c r="N1418" s="31"/>
      <c r="O1418" s="18"/>
      <c r="P1418" s="157"/>
      <c r="Q1418" s="157"/>
      <c r="R1418" s="157"/>
      <c r="S1418" s="35"/>
      <c r="T1418" s="35"/>
      <c r="U1418" s="30"/>
      <c r="V1418" s="29"/>
      <c r="W1418" s="1"/>
      <c r="X1418" s="1"/>
    </row>
    <row r="1419" spans="1:24">
      <c r="A1419" s="61"/>
      <c r="B1419" s="28"/>
      <c r="C1419" s="29"/>
      <c r="D1419" s="122"/>
      <c r="E1419" s="27"/>
      <c r="F1419" s="28"/>
      <c r="G1419" s="29"/>
      <c r="H1419" s="29"/>
      <c r="I1419" s="35"/>
      <c r="J1419" s="35"/>
      <c r="K1419" s="35"/>
      <c r="L1419" s="35"/>
      <c r="M1419" s="30"/>
      <c r="N1419" s="31"/>
      <c r="O1419" s="18"/>
      <c r="P1419" s="157"/>
      <c r="Q1419" s="157"/>
      <c r="R1419" s="157"/>
      <c r="S1419" s="35"/>
      <c r="T1419" s="35"/>
      <c r="U1419" s="30"/>
      <c r="V1419" s="29"/>
      <c r="W1419" s="1"/>
      <c r="X1419" s="1"/>
    </row>
    <row r="1420" spans="1:24">
      <c r="A1420" s="61"/>
      <c r="B1420" s="28"/>
      <c r="C1420" s="29"/>
      <c r="D1420" s="122"/>
      <c r="E1420" s="27"/>
      <c r="F1420" s="28"/>
      <c r="G1420" s="29"/>
      <c r="H1420" s="29"/>
      <c r="I1420" s="35"/>
      <c r="J1420" s="35"/>
      <c r="K1420" s="35"/>
      <c r="L1420" s="35"/>
      <c r="M1420" s="30"/>
      <c r="N1420" s="31"/>
      <c r="O1420" s="18"/>
      <c r="P1420" s="157"/>
      <c r="Q1420" s="157"/>
      <c r="R1420" s="157"/>
      <c r="S1420" s="35"/>
      <c r="T1420" s="35"/>
      <c r="U1420" s="30"/>
      <c r="V1420" s="29"/>
      <c r="W1420" s="1"/>
      <c r="X1420" s="1"/>
    </row>
    <row r="1421" spans="1:24">
      <c r="A1421" s="61"/>
      <c r="B1421" s="28"/>
      <c r="C1421" s="29"/>
      <c r="D1421" s="122"/>
      <c r="E1421" s="27"/>
      <c r="F1421" s="28"/>
      <c r="G1421" s="29"/>
      <c r="H1421" s="29"/>
      <c r="I1421" s="35"/>
      <c r="J1421" s="35"/>
      <c r="K1421" s="35"/>
      <c r="L1421" s="35"/>
      <c r="M1421" s="30"/>
      <c r="N1421" s="31"/>
      <c r="O1421" s="18"/>
      <c r="P1421" s="157"/>
      <c r="Q1421" s="157"/>
      <c r="R1421" s="157"/>
      <c r="S1421" s="35"/>
      <c r="T1421" s="35"/>
      <c r="U1421" s="30"/>
      <c r="V1421" s="29"/>
      <c r="W1421" s="1"/>
      <c r="X1421" s="1"/>
    </row>
    <row r="1422" spans="1:24">
      <c r="A1422" s="61"/>
      <c r="B1422" s="28"/>
      <c r="C1422" s="29"/>
      <c r="D1422" s="122"/>
      <c r="E1422" s="27"/>
      <c r="F1422" s="28"/>
      <c r="G1422" s="29"/>
      <c r="H1422" s="29"/>
      <c r="I1422" s="35"/>
      <c r="J1422" s="35"/>
      <c r="K1422" s="35"/>
      <c r="L1422" s="35"/>
      <c r="M1422" s="30"/>
      <c r="N1422" s="31"/>
      <c r="O1422" s="18"/>
      <c r="P1422" s="157"/>
      <c r="Q1422" s="157"/>
      <c r="R1422" s="157"/>
      <c r="S1422" s="35"/>
      <c r="T1422" s="35"/>
      <c r="U1422" s="30"/>
      <c r="V1422" s="29"/>
      <c r="W1422" s="1"/>
      <c r="X1422" s="1"/>
    </row>
    <row r="1423" spans="1:24">
      <c r="A1423" s="61"/>
      <c r="B1423" s="28"/>
      <c r="C1423" s="29"/>
      <c r="D1423" s="122"/>
      <c r="E1423" s="27"/>
      <c r="F1423" s="28"/>
      <c r="G1423" s="29"/>
      <c r="H1423" s="29"/>
      <c r="I1423" s="35"/>
      <c r="J1423" s="35"/>
      <c r="K1423" s="35"/>
      <c r="L1423" s="35"/>
      <c r="M1423" s="30"/>
      <c r="N1423" s="31"/>
      <c r="O1423" s="18"/>
      <c r="P1423" s="157"/>
      <c r="Q1423" s="157"/>
      <c r="R1423" s="157"/>
      <c r="S1423" s="35"/>
      <c r="T1423" s="35"/>
      <c r="U1423" s="30"/>
      <c r="V1423" s="29"/>
      <c r="W1423" s="1"/>
      <c r="X1423" s="1"/>
    </row>
    <row r="1424" spans="1:24">
      <c r="A1424" s="61"/>
      <c r="B1424" s="28"/>
      <c r="C1424" s="29"/>
      <c r="D1424" s="122"/>
      <c r="E1424" s="27"/>
      <c r="F1424" s="28"/>
      <c r="G1424" s="29"/>
      <c r="H1424" s="29"/>
      <c r="I1424" s="35"/>
      <c r="J1424" s="35"/>
      <c r="K1424" s="35"/>
      <c r="L1424" s="35"/>
      <c r="M1424" s="30"/>
      <c r="N1424" s="31"/>
      <c r="O1424" s="18"/>
      <c r="P1424" s="157"/>
      <c r="Q1424" s="157"/>
      <c r="R1424" s="157"/>
      <c r="S1424" s="35"/>
      <c r="T1424" s="35"/>
      <c r="U1424" s="30"/>
      <c r="V1424" s="29"/>
      <c r="W1424" s="1"/>
      <c r="X1424" s="1"/>
    </row>
    <row r="1425" spans="1:24">
      <c r="A1425" s="61"/>
      <c r="B1425" s="28"/>
      <c r="C1425" s="29"/>
      <c r="D1425" s="122"/>
      <c r="E1425" s="27"/>
      <c r="F1425" s="28"/>
      <c r="G1425" s="29"/>
      <c r="H1425" s="29"/>
      <c r="I1425" s="35"/>
      <c r="J1425" s="35"/>
      <c r="K1425" s="35"/>
      <c r="L1425" s="35"/>
      <c r="M1425" s="30"/>
      <c r="N1425" s="31"/>
      <c r="O1425" s="18"/>
      <c r="P1425" s="157"/>
      <c r="Q1425" s="157"/>
      <c r="R1425" s="157"/>
      <c r="S1425" s="35"/>
      <c r="T1425" s="35"/>
      <c r="U1425" s="30"/>
      <c r="V1425" s="29"/>
      <c r="W1425" s="1"/>
      <c r="X1425" s="1"/>
    </row>
    <row r="1426" spans="1:24">
      <c r="A1426" s="61"/>
      <c r="B1426" s="28"/>
      <c r="C1426" s="29"/>
      <c r="D1426" s="122"/>
      <c r="E1426" s="27"/>
      <c r="F1426" s="28"/>
      <c r="G1426" s="29"/>
      <c r="H1426" s="29"/>
      <c r="I1426" s="35"/>
      <c r="J1426" s="35"/>
      <c r="K1426" s="35"/>
      <c r="L1426" s="35"/>
      <c r="M1426" s="30"/>
      <c r="N1426" s="31"/>
      <c r="O1426" s="18"/>
      <c r="P1426" s="157"/>
      <c r="Q1426" s="157"/>
      <c r="R1426" s="157"/>
      <c r="S1426" s="35"/>
      <c r="T1426" s="35"/>
      <c r="U1426" s="30"/>
      <c r="V1426" s="29"/>
      <c r="W1426" s="1"/>
      <c r="X1426" s="1"/>
    </row>
    <row r="1427" spans="1:24">
      <c r="A1427" s="61"/>
      <c r="B1427" s="28"/>
      <c r="C1427" s="29"/>
      <c r="D1427" s="122"/>
      <c r="E1427" s="27"/>
      <c r="F1427" s="28"/>
      <c r="G1427" s="29"/>
      <c r="H1427" s="29"/>
      <c r="I1427" s="35"/>
      <c r="J1427" s="35"/>
      <c r="K1427" s="35"/>
      <c r="L1427" s="35"/>
      <c r="M1427" s="30"/>
      <c r="N1427" s="31"/>
      <c r="O1427" s="18"/>
      <c r="P1427" s="157"/>
      <c r="Q1427" s="157"/>
      <c r="R1427" s="157"/>
      <c r="S1427" s="35"/>
      <c r="T1427" s="35"/>
      <c r="U1427" s="30"/>
      <c r="V1427" s="29"/>
      <c r="W1427" s="1"/>
      <c r="X1427" s="1"/>
    </row>
    <row r="1428" spans="1:24">
      <c r="A1428" s="61"/>
      <c r="B1428" s="28"/>
      <c r="C1428" s="29"/>
      <c r="D1428" s="122"/>
      <c r="E1428" s="27"/>
      <c r="F1428" s="28"/>
      <c r="G1428" s="29"/>
      <c r="H1428" s="29"/>
      <c r="I1428" s="35"/>
      <c r="J1428" s="35"/>
      <c r="K1428" s="35"/>
      <c r="L1428" s="35"/>
      <c r="M1428" s="30"/>
      <c r="N1428" s="31"/>
      <c r="O1428" s="18"/>
      <c r="P1428" s="157"/>
      <c r="Q1428" s="157"/>
      <c r="R1428" s="157"/>
      <c r="S1428" s="35"/>
      <c r="T1428" s="35"/>
      <c r="U1428" s="30"/>
      <c r="V1428" s="29"/>
      <c r="W1428" s="1"/>
      <c r="X1428" s="1"/>
    </row>
    <row r="1429" spans="1:24">
      <c r="A1429" s="61"/>
      <c r="B1429" s="28"/>
      <c r="C1429" s="29"/>
      <c r="D1429" s="122"/>
      <c r="E1429" s="27"/>
      <c r="F1429" s="28"/>
      <c r="G1429" s="29"/>
      <c r="H1429" s="29"/>
      <c r="I1429" s="35"/>
      <c r="J1429" s="35"/>
      <c r="K1429" s="35"/>
      <c r="L1429" s="35"/>
      <c r="M1429" s="30"/>
      <c r="N1429" s="31"/>
      <c r="O1429" s="18"/>
      <c r="P1429" s="157"/>
      <c r="Q1429" s="157"/>
      <c r="R1429" s="157"/>
      <c r="S1429" s="35"/>
      <c r="T1429" s="35"/>
      <c r="U1429" s="30"/>
      <c r="V1429" s="29"/>
      <c r="W1429" s="1"/>
      <c r="X1429" s="1"/>
    </row>
    <row r="1430" spans="1:24">
      <c r="A1430" s="61"/>
      <c r="B1430" s="28"/>
      <c r="C1430" s="29"/>
      <c r="D1430" s="122"/>
      <c r="E1430" s="27"/>
      <c r="F1430" s="28"/>
      <c r="G1430" s="29"/>
      <c r="H1430" s="29"/>
      <c r="I1430" s="35"/>
      <c r="J1430" s="35"/>
      <c r="K1430" s="35"/>
      <c r="L1430" s="35"/>
      <c r="M1430" s="30"/>
      <c r="N1430" s="31"/>
      <c r="O1430" s="18"/>
      <c r="P1430" s="157"/>
      <c r="Q1430" s="157"/>
      <c r="R1430" s="157"/>
      <c r="S1430" s="35"/>
      <c r="T1430" s="35"/>
      <c r="U1430" s="30"/>
      <c r="V1430" s="29"/>
      <c r="W1430" s="1"/>
      <c r="X1430" s="1"/>
    </row>
    <row r="1431" spans="1:24">
      <c r="A1431" s="61"/>
      <c r="B1431" s="28"/>
      <c r="C1431" s="29"/>
      <c r="D1431" s="122"/>
      <c r="E1431" s="27"/>
      <c r="F1431" s="28"/>
      <c r="G1431" s="29"/>
      <c r="H1431" s="29"/>
      <c r="I1431" s="35"/>
      <c r="J1431" s="35"/>
      <c r="K1431" s="35"/>
      <c r="L1431" s="35"/>
      <c r="M1431" s="30"/>
      <c r="N1431" s="31"/>
      <c r="O1431" s="18"/>
      <c r="P1431" s="157"/>
      <c r="Q1431" s="157"/>
      <c r="R1431" s="157"/>
      <c r="S1431" s="35"/>
      <c r="T1431" s="35"/>
      <c r="U1431" s="30"/>
      <c r="V1431" s="29"/>
      <c r="W1431" s="1"/>
      <c r="X1431" s="1"/>
    </row>
    <row r="1432" spans="1:24">
      <c r="A1432" s="61"/>
      <c r="B1432" s="28"/>
      <c r="C1432" s="29"/>
      <c r="D1432" s="122"/>
      <c r="E1432" s="27"/>
      <c r="F1432" s="28"/>
      <c r="G1432" s="29"/>
      <c r="H1432" s="29"/>
      <c r="I1432" s="35"/>
      <c r="J1432" s="35"/>
      <c r="K1432" s="35"/>
      <c r="L1432" s="35"/>
      <c r="M1432" s="30"/>
      <c r="N1432" s="31"/>
      <c r="O1432" s="18"/>
      <c r="P1432" s="157"/>
      <c r="Q1432" s="157"/>
      <c r="R1432" s="157"/>
      <c r="S1432" s="35"/>
      <c r="T1432" s="35"/>
      <c r="U1432" s="30"/>
      <c r="V1432" s="29"/>
      <c r="W1432" s="1"/>
      <c r="X1432" s="1"/>
    </row>
    <row r="1433" spans="1:24">
      <c r="A1433" s="61"/>
      <c r="B1433" s="28"/>
      <c r="C1433" s="29"/>
      <c r="D1433" s="122"/>
      <c r="E1433" s="27"/>
      <c r="F1433" s="28"/>
      <c r="G1433" s="29"/>
      <c r="H1433" s="29"/>
      <c r="I1433" s="158"/>
      <c r="J1433" s="158"/>
      <c r="K1433" s="158"/>
      <c r="L1433" s="158"/>
      <c r="M1433" s="154"/>
      <c r="N1433" s="121"/>
      <c r="O1433" s="18"/>
      <c r="P1433" s="157"/>
      <c r="Q1433" s="157"/>
      <c r="R1433" s="157"/>
      <c r="S1433" s="158"/>
      <c r="T1433" s="158"/>
      <c r="U1433" s="30"/>
      <c r="V1433" s="29"/>
      <c r="W1433" s="1"/>
      <c r="X1433" s="1"/>
    </row>
    <row r="1434" spans="1:24">
      <c r="A1434" s="61"/>
      <c r="B1434" s="28"/>
      <c r="C1434" s="29"/>
      <c r="D1434" s="122"/>
      <c r="E1434" s="27"/>
      <c r="F1434" s="28"/>
      <c r="G1434" s="29"/>
      <c r="H1434" s="29"/>
      <c r="I1434" s="158"/>
      <c r="J1434" s="158"/>
      <c r="K1434" s="158"/>
      <c r="L1434" s="158"/>
      <c r="M1434" s="154"/>
      <c r="N1434" s="121"/>
      <c r="O1434" s="18"/>
      <c r="P1434" s="157"/>
      <c r="Q1434" s="157"/>
      <c r="R1434" s="157"/>
      <c r="S1434" s="158"/>
      <c r="T1434" s="158"/>
      <c r="U1434" s="30"/>
      <c r="V1434" s="29"/>
      <c r="W1434" s="1"/>
      <c r="X1434" s="1"/>
    </row>
    <row r="1435" spans="1:24">
      <c r="A1435" s="61"/>
      <c r="B1435" s="28"/>
      <c r="C1435" s="29"/>
      <c r="D1435" s="122"/>
      <c r="E1435" s="27"/>
      <c r="F1435" s="28"/>
      <c r="G1435" s="29"/>
      <c r="H1435" s="29"/>
      <c r="I1435" s="158"/>
      <c r="J1435" s="158"/>
      <c r="K1435" s="158"/>
      <c r="L1435" s="158"/>
      <c r="M1435" s="154"/>
      <c r="N1435" s="121"/>
      <c r="O1435" s="18"/>
      <c r="P1435" s="157"/>
      <c r="Q1435" s="157"/>
      <c r="R1435" s="157"/>
      <c r="S1435" s="158"/>
      <c r="T1435" s="158"/>
      <c r="U1435" s="30"/>
      <c r="V1435" s="29"/>
      <c r="W1435" s="1"/>
      <c r="X1435" s="1"/>
    </row>
    <row r="1436" spans="1:24">
      <c r="A1436" s="61"/>
      <c r="B1436" s="28"/>
      <c r="C1436" s="29"/>
      <c r="D1436" s="122"/>
      <c r="E1436" s="27"/>
      <c r="F1436" s="28"/>
      <c r="G1436" s="29"/>
      <c r="H1436" s="29"/>
      <c r="I1436" s="158"/>
      <c r="J1436" s="158"/>
      <c r="K1436" s="158"/>
      <c r="L1436" s="158"/>
      <c r="M1436" s="154"/>
      <c r="N1436" s="121"/>
      <c r="O1436" s="18"/>
      <c r="P1436" s="157"/>
      <c r="Q1436" s="157"/>
      <c r="R1436" s="157"/>
      <c r="S1436" s="158"/>
      <c r="T1436" s="158"/>
      <c r="U1436" s="30"/>
      <c r="V1436" s="29"/>
      <c r="W1436" s="1"/>
      <c r="X1436" s="1"/>
    </row>
    <row r="1437" spans="1:24">
      <c r="A1437" s="61"/>
      <c r="B1437" s="28"/>
      <c r="C1437" s="29"/>
      <c r="D1437" s="122"/>
      <c r="E1437" s="27"/>
      <c r="F1437" s="28"/>
      <c r="G1437" s="29"/>
      <c r="H1437" s="29"/>
      <c r="I1437" s="158"/>
      <c r="J1437" s="158"/>
      <c r="K1437" s="158"/>
      <c r="L1437" s="158"/>
      <c r="M1437" s="154"/>
      <c r="N1437" s="121"/>
      <c r="O1437" s="18"/>
      <c r="P1437" s="157"/>
      <c r="Q1437" s="157"/>
      <c r="R1437" s="157"/>
      <c r="S1437" s="158"/>
      <c r="T1437" s="158"/>
      <c r="U1437" s="30"/>
      <c r="V1437" s="29"/>
      <c r="W1437" s="1"/>
      <c r="X1437" s="1"/>
    </row>
    <row r="1438" spans="1:24">
      <c r="A1438" s="61"/>
      <c r="B1438" s="28"/>
      <c r="C1438" s="29"/>
      <c r="D1438" s="122"/>
      <c r="E1438" s="27"/>
      <c r="F1438" s="28"/>
      <c r="G1438" s="29"/>
      <c r="H1438" s="29"/>
      <c r="I1438" s="158"/>
      <c r="J1438" s="158"/>
      <c r="K1438" s="158"/>
      <c r="L1438" s="158"/>
      <c r="M1438" s="154"/>
      <c r="N1438" s="121"/>
      <c r="O1438" s="18"/>
      <c r="P1438" s="157"/>
      <c r="Q1438" s="157"/>
      <c r="R1438" s="157"/>
      <c r="S1438" s="158"/>
      <c r="T1438" s="158"/>
      <c r="U1438" s="30"/>
      <c r="V1438" s="29"/>
      <c r="W1438" s="1"/>
      <c r="X1438" s="1"/>
    </row>
    <row r="1439" spans="1:24">
      <c r="A1439" s="61"/>
      <c r="B1439" s="28"/>
      <c r="C1439" s="29"/>
      <c r="D1439" s="122"/>
      <c r="E1439" s="27"/>
      <c r="F1439" s="28"/>
      <c r="G1439" s="29"/>
      <c r="H1439" s="29"/>
      <c r="I1439" s="158"/>
      <c r="J1439" s="158"/>
      <c r="K1439" s="158"/>
      <c r="L1439" s="158"/>
      <c r="M1439" s="154"/>
      <c r="N1439" s="121"/>
      <c r="O1439" s="18"/>
      <c r="P1439" s="157"/>
      <c r="Q1439" s="157"/>
      <c r="R1439" s="157"/>
      <c r="S1439" s="158"/>
      <c r="T1439" s="158"/>
      <c r="U1439" s="30"/>
      <c r="V1439" s="29"/>
      <c r="W1439" s="1"/>
      <c r="X1439" s="1"/>
    </row>
    <row r="1440" spans="1:24">
      <c r="A1440" s="61"/>
      <c r="B1440" s="28"/>
      <c r="C1440" s="29"/>
      <c r="D1440" s="122"/>
      <c r="E1440" s="27"/>
      <c r="F1440" s="28"/>
      <c r="G1440" s="29"/>
      <c r="H1440" s="29"/>
      <c r="I1440" s="158"/>
      <c r="J1440" s="158"/>
      <c r="K1440" s="158"/>
      <c r="L1440" s="158"/>
      <c r="M1440" s="154"/>
      <c r="N1440" s="121"/>
      <c r="O1440" s="18"/>
      <c r="P1440" s="157"/>
      <c r="Q1440" s="157"/>
      <c r="R1440" s="157"/>
      <c r="S1440" s="158"/>
      <c r="T1440" s="158"/>
      <c r="U1440" s="30"/>
      <c r="V1440" s="29"/>
      <c r="W1440" s="1"/>
      <c r="X1440" s="1"/>
    </row>
    <row r="1441" spans="1:24">
      <c r="A1441" s="61"/>
      <c r="B1441" s="28"/>
      <c r="C1441" s="29"/>
      <c r="D1441" s="122"/>
      <c r="E1441" s="27"/>
      <c r="F1441" s="28"/>
      <c r="G1441" s="29"/>
      <c r="H1441" s="29"/>
      <c r="I1441" s="158"/>
      <c r="J1441" s="158"/>
      <c r="K1441" s="158"/>
      <c r="L1441" s="158"/>
      <c r="M1441" s="154"/>
      <c r="N1441" s="121"/>
      <c r="O1441" s="18"/>
      <c r="P1441" s="157"/>
      <c r="Q1441" s="157"/>
      <c r="R1441" s="157"/>
      <c r="S1441" s="158"/>
      <c r="T1441" s="158"/>
      <c r="U1441" s="30"/>
      <c r="V1441" s="29"/>
      <c r="W1441" s="1"/>
      <c r="X1441" s="1"/>
    </row>
    <row r="1442" spans="1:24">
      <c r="A1442" s="61"/>
      <c r="B1442" s="28"/>
      <c r="C1442" s="29"/>
      <c r="D1442" s="122"/>
      <c r="E1442" s="27"/>
      <c r="F1442" s="28"/>
      <c r="G1442" s="29"/>
      <c r="H1442" s="29"/>
      <c r="I1442" s="158"/>
      <c r="J1442" s="158"/>
      <c r="K1442" s="158"/>
      <c r="L1442" s="158"/>
      <c r="M1442" s="154"/>
      <c r="N1442" s="121"/>
      <c r="O1442" s="18"/>
      <c r="P1442" s="157"/>
      <c r="Q1442" s="157"/>
      <c r="R1442" s="157"/>
      <c r="S1442" s="158"/>
      <c r="T1442" s="158"/>
      <c r="U1442" s="30"/>
      <c r="V1442" s="29"/>
      <c r="W1442" s="1"/>
      <c r="X1442" s="1"/>
    </row>
    <row r="1443" spans="1:24">
      <c r="A1443" s="61"/>
      <c r="B1443" s="28"/>
      <c r="C1443" s="29"/>
      <c r="D1443" s="122"/>
      <c r="E1443" s="27"/>
      <c r="F1443" s="28"/>
      <c r="G1443" s="29"/>
      <c r="H1443" s="29"/>
      <c r="I1443" s="158"/>
      <c r="J1443" s="158"/>
      <c r="K1443" s="158"/>
      <c r="L1443" s="158"/>
      <c r="M1443" s="154"/>
      <c r="N1443" s="121"/>
      <c r="O1443" s="18"/>
      <c r="P1443" s="157"/>
      <c r="Q1443" s="157"/>
      <c r="R1443" s="157"/>
      <c r="S1443" s="158"/>
      <c r="T1443" s="158"/>
      <c r="U1443" s="30"/>
      <c r="V1443" s="29"/>
      <c r="W1443" s="1"/>
      <c r="X1443" s="1"/>
    </row>
    <row r="1444" spans="1:24">
      <c r="A1444" s="61"/>
      <c r="B1444" s="28"/>
      <c r="C1444" s="29"/>
      <c r="D1444" s="122"/>
      <c r="E1444" s="27"/>
      <c r="F1444" s="28"/>
      <c r="G1444" s="29"/>
      <c r="H1444" s="29"/>
      <c r="I1444" s="158"/>
      <c r="J1444" s="158"/>
      <c r="K1444" s="158"/>
      <c r="L1444" s="158"/>
      <c r="M1444" s="154"/>
      <c r="N1444" s="121"/>
      <c r="O1444" s="18"/>
      <c r="P1444" s="157"/>
      <c r="Q1444" s="157"/>
      <c r="R1444" s="157"/>
      <c r="S1444" s="158"/>
      <c r="T1444" s="158"/>
      <c r="U1444" s="30"/>
      <c r="V1444" s="29"/>
      <c r="W1444" s="1"/>
      <c r="X1444" s="1"/>
    </row>
    <row r="1445" spans="1:24">
      <c r="A1445" s="61"/>
      <c r="B1445" s="28"/>
      <c r="C1445" s="29"/>
      <c r="D1445" s="122"/>
      <c r="E1445" s="27"/>
      <c r="F1445" s="28"/>
      <c r="G1445" s="29"/>
      <c r="H1445" s="29"/>
      <c r="I1445" s="158"/>
      <c r="J1445" s="158"/>
      <c r="K1445" s="158"/>
      <c r="L1445" s="158"/>
      <c r="M1445" s="154"/>
      <c r="N1445" s="121"/>
      <c r="O1445" s="18"/>
      <c r="P1445" s="157"/>
      <c r="Q1445" s="157"/>
      <c r="R1445" s="157"/>
      <c r="S1445" s="158"/>
      <c r="T1445" s="158"/>
      <c r="U1445" s="30"/>
      <c r="V1445" s="29"/>
      <c r="W1445" s="1"/>
      <c r="X1445" s="1"/>
    </row>
    <row r="1446" spans="1:24">
      <c r="A1446" s="61"/>
      <c r="B1446" s="28"/>
      <c r="C1446" s="29"/>
      <c r="D1446" s="122"/>
      <c r="E1446" s="27"/>
      <c r="F1446" s="28"/>
      <c r="G1446" s="29"/>
      <c r="H1446" s="29"/>
      <c r="I1446" s="158"/>
      <c r="J1446" s="158"/>
      <c r="K1446" s="158"/>
      <c r="L1446" s="158"/>
      <c r="M1446" s="154"/>
      <c r="N1446" s="121"/>
      <c r="O1446" s="18"/>
      <c r="P1446" s="157"/>
      <c r="Q1446" s="157"/>
      <c r="R1446" s="157"/>
      <c r="S1446" s="158"/>
      <c r="T1446" s="158"/>
      <c r="U1446" s="30"/>
      <c r="V1446" s="29"/>
      <c r="W1446" s="1"/>
      <c r="X1446" s="1"/>
    </row>
    <row r="1447" spans="1:24">
      <c r="A1447" s="61"/>
      <c r="B1447" s="28"/>
      <c r="C1447" s="29"/>
      <c r="D1447" s="122"/>
      <c r="E1447" s="27"/>
      <c r="F1447" s="28"/>
      <c r="G1447" s="29"/>
      <c r="H1447" s="29"/>
      <c r="I1447" s="158"/>
      <c r="J1447" s="158"/>
      <c r="K1447" s="158"/>
      <c r="L1447" s="158"/>
      <c r="M1447" s="154"/>
      <c r="N1447" s="121"/>
      <c r="O1447" s="18"/>
      <c r="P1447" s="157"/>
      <c r="Q1447" s="157"/>
      <c r="R1447" s="157"/>
      <c r="S1447" s="158"/>
      <c r="T1447" s="158"/>
      <c r="U1447" s="30"/>
      <c r="V1447" s="29"/>
      <c r="W1447" s="1"/>
      <c r="X1447" s="1"/>
    </row>
    <row r="1448" spans="1:24">
      <c r="A1448" s="61"/>
      <c r="B1448" s="28"/>
      <c r="C1448" s="29"/>
      <c r="D1448" s="122"/>
      <c r="E1448" s="27"/>
      <c r="F1448" s="28"/>
      <c r="G1448" s="29"/>
      <c r="H1448" s="29"/>
      <c r="I1448" s="158"/>
      <c r="J1448" s="158"/>
      <c r="K1448" s="158"/>
      <c r="L1448" s="158"/>
      <c r="M1448" s="154"/>
      <c r="N1448" s="121"/>
      <c r="O1448" s="18"/>
      <c r="P1448" s="157"/>
      <c r="Q1448" s="157"/>
      <c r="R1448" s="157"/>
      <c r="S1448" s="158"/>
      <c r="T1448" s="158"/>
      <c r="U1448" s="30"/>
      <c r="V1448" s="29"/>
      <c r="W1448" s="1"/>
      <c r="X1448" s="1"/>
    </row>
    <row r="1449" spans="1:24">
      <c r="A1449" s="61"/>
      <c r="B1449" s="28"/>
      <c r="C1449" s="29"/>
      <c r="D1449" s="122"/>
      <c r="E1449" s="27"/>
      <c r="F1449" s="28"/>
      <c r="G1449" s="29"/>
      <c r="H1449" s="29"/>
      <c r="I1449" s="158"/>
      <c r="J1449" s="158"/>
      <c r="K1449" s="158"/>
      <c r="L1449" s="158"/>
      <c r="M1449" s="154"/>
      <c r="N1449" s="121"/>
      <c r="O1449" s="18"/>
      <c r="P1449" s="157"/>
      <c r="Q1449" s="157"/>
      <c r="R1449" s="157"/>
      <c r="S1449" s="158"/>
      <c r="T1449" s="158"/>
      <c r="U1449" s="30"/>
      <c r="V1449" s="29"/>
      <c r="W1449" s="1"/>
      <c r="X1449" s="1"/>
    </row>
    <row r="1450" spans="1:24">
      <c r="A1450" s="61"/>
      <c r="B1450" s="28"/>
      <c r="C1450" s="29"/>
      <c r="D1450" s="122"/>
      <c r="E1450" s="27"/>
      <c r="F1450" s="28"/>
      <c r="G1450" s="29"/>
      <c r="H1450" s="29"/>
      <c r="I1450" s="158"/>
      <c r="J1450" s="158"/>
      <c r="K1450" s="158"/>
      <c r="L1450" s="158"/>
      <c r="M1450" s="154"/>
      <c r="N1450" s="121"/>
      <c r="O1450" s="18"/>
      <c r="P1450" s="157"/>
      <c r="Q1450" s="157"/>
      <c r="R1450" s="157"/>
      <c r="S1450" s="158"/>
      <c r="T1450" s="158"/>
      <c r="U1450" s="30"/>
      <c r="V1450" s="29"/>
      <c r="W1450" s="1"/>
      <c r="X1450" s="1"/>
    </row>
    <row r="1451" spans="1:24">
      <c r="A1451" s="61"/>
      <c r="B1451" s="28"/>
      <c r="C1451" s="29"/>
      <c r="D1451" s="122"/>
      <c r="E1451" s="27"/>
      <c r="F1451" s="28"/>
      <c r="G1451" s="29"/>
      <c r="H1451" s="29"/>
      <c r="I1451" s="158"/>
      <c r="J1451" s="158"/>
      <c r="K1451" s="158"/>
      <c r="L1451" s="158"/>
      <c r="M1451" s="154"/>
      <c r="N1451" s="121"/>
      <c r="O1451" s="18"/>
      <c r="P1451" s="157"/>
      <c r="Q1451" s="157"/>
      <c r="R1451" s="157"/>
      <c r="S1451" s="158"/>
      <c r="T1451" s="158"/>
      <c r="U1451" s="30"/>
      <c r="V1451" s="29"/>
      <c r="W1451" s="1"/>
      <c r="X1451" s="1"/>
    </row>
    <row r="1452" spans="1:24">
      <c r="A1452" s="61"/>
      <c r="B1452" s="28"/>
      <c r="C1452" s="29"/>
      <c r="D1452" s="122"/>
      <c r="E1452" s="27"/>
      <c r="F1452" s="28"/>
      <c r="G1452" s="29"/>
      <c r="H1452" s="29"/>
      <c r="I1452" s="158"/>
      <c r="J1452" s="158"/>
      <c r="K1452" s="158"/>
      <c r="L1452" s="158"/>
      <c r="M1452" s="154"/>
      <c r="N1452" s="121"/>
      <c r="O1452" s="18"/>
      <c r="P1452" s="157"/>
      <c r="Q1452" s="157"/>
      <c r="R1452" s="157"/>
      <c r="S1452" s="158"/>
      <c r="T1452" s="158"/>
      <c r="U1452" s="30"/>
      <c r="V1452" s="29"/>
      <c r="W1452" s="1"/>
      <c r="X1452" s="1"/>
    </row>
    <row r="1453" spans="1:24">
      <c r="A1453" s="61"/>
      <c r="B1453" s="28"/>
      <c r="C1453" s="29"/>
      <c r="D1453" s="122"/>
      <c r="E1453" s="27"/>
      <c r="F1453" s="28"/>
      <c r="G1453" s="29"/>
      <c r="H1453" s="29"/>
      <c r="I1453" s="158"/>
      <c r="J1453" s="158"/>
      <c r="K1453" s="158"/>
      <c r="L1453" s="158"/>
      <c r="M1453" s="154"/>
      <c r="N1453" s="121"/>
      <c r="O1453" s="18"/>
      <c r="P1453" s="157"/>
      <c r="Q1453" s="157"/>
      <c r="R1453" s="157"/>
      <c r="S1453" s="158"/>
      <c r="T1453" s="158"/>
      <c r="U1453" s="30"/>
      <c r="V1453" s="29"/>
      <c r="W1453" s="1"/>
      <c r="X1453" s="1"/>
    </row>
    <row r="1454" spans="1:24">
      <c r="A1454" s="61"/>
      <c r="B1454" s="28"/>
      <c r="C1454" s="29"/>
      <c r="D1454" s="122"/>
      <c r="E1454" s="27"/>
      <c r="F1454" s="28"/>
      <c r="G1454" s="29"/>
      <c r="H1454" s="29"/>
      <c r="I1454" s="158"/>
      <c r="J1454" s="158"/>
      <c r="K1454" s="158"/>
      <c r="L1454" s="158"/>
      <c r="M1454" s="154"/>
      <c r="N1454" s="121"/>
      <c r="O1454" s="18"/>
      <c r="P1454" s="157"/>
      <c r="Q1454" s="157"/>
      <c r="R1454" s="157"/>
      <c r="S1454" s="158"/>
      <c r="T1454" s="158"/>
      <c r="U1454" s="30"/>
      <c r="V1454" s="29"/>
      <c r="W1454" s="1"/>
      <c r="X1454" s="1"/>
    </row>
    <row r="1455" spans="1:24">
      <c r="A1455" s="61"/>
      <c r="B1455" s="28"/>
      <c r="C1455" s="29"/>
      <c r="D1455" s="122"/>
      <c r="E1455" s="27"/>
      <c r="F1455" s="28"/>
      <c r="G1455" s="29"/>
      <c r="H1455" s="29"/>
      <c r="I1455" s="158"/>
      <c r="J1455" s="158"/>
      <c r="K1455" s="158"/>
      <c r="L1455" s="158"/>
      <c r="M1455" s="154"/>
      <c r="N1455" s="121"/>
      <c r="O1455" s="18"/>
      <c r="P1455" s="157"/>
      <c r="Q1455" s="157"/>
      <c r="R1455" s="157"/>
      <c r="S1455" s="158"/>
      <c r="T1455" s="158"/>
      <c r="U1455" s="30"/>
      <c r="V1455" s="29"/>
      <c r="W1455" s="1"/>
      <c r="X1455" s="1"/>
    </row>
    <row r="1456" spans="1:24">
      <c r="A1456" s="61"/>
      <c r="B1456" s="28"/>
      <c r="C1456" s="29"/>
      <c r="D1456" s="122"/>
      <c r="E1456" s="27"/>
      <c r="F1456" s="28"/>
      <c r="G1456" s="29"/>
      <c r="H1456" s="29"/>
      <c r="I1456" s="158"/>
      <c r="J1456" s="158"/>
      <c r="K1456" s="158"/>
      <c r="L1456" s="158"/>
      <c r="M1456" s="154"/>
      <c r="N1456" s="121"/>
      <c r="O1456" s="18"/>
      <c r="P1456" s="157"/>
      <c r="Q1456" s="157"/>
      <c r="R1456" s="157"/>
      <c r="S1456" s="158"/>
      <c r="T1456" s="158"/>
      <c r="U1456" s="30"/>
      <c r="V1456" s="29"/>
      <c r="W1456" s="1"/>
      <c r="X1456" s="1"/>
    </row>
    <row r="1457" spans="1:24">
      <c r="A1457" s="61"/>
      <c r="B1457" s="28"/>
      <c r="C1457" s="29"/>
      <c r="D1457" s="122"/>
      <c r="E1457" s="27"/>
      <c r="F1457" s="28"/>
      <c r="G1457" s="29"/>
      <c r="H1457" s="29"/>
      <c r="I1457" s="158"/>
      <c r="J1457" s="158"/>
      <c r="K1457" s="158"/>
      <c r="L1457" s="158"/>
      <c r="M1457" s="154"/>
      <c r="N1457" s="121"/>
      <c r="O1457" s="18"/>
      <c r="P1457" s="157"/>
      <c r="Q1457" s="157"/>
      <c r="R1457" s="157"/>
      <c r="S1457" s="158"/>
      <c r="T1457" s="158"/>
      <c r="U1457" s="30"/>
      <c r="V1457" s="29"/>
      <c r="W1457" s="1"/>
      <c r="X1457" s="1"/>
    </row>
    <row r="1458" spans="1:24">
      <c r="A1458" s="61"/>
      <c r="B1458" s="28"/>
      <c r="C1458" s="29"/>
      <c r="D1458" s="122"/>
      <c r="E1458" s="27"/>
      <c r="F1458" s="28"/>
      <c r="G1458" s="29"/>
      <c r="H1458" s="29"/>
      <c r="I1458" s="158"/>
      <c r="J1458" s="158"/>
      <c r="K1458" s="158"/>
      <c r="L1458" s="158"/>
      <c r="M1458" s="154"/>
      <c r="N1458" s="121"/>
      <c r="O1458" s="18"/>
      <c r="P1458" s="157"/>
      <c r="Q1458" s="157"/>
      <c r="R1458" s="157"/>
      <c r="S1458" s="158"/>
      <c r="T1458" s="158"/>
      <c r="U1458" s="30"/>
      <c r="V1458" s="29"/>
      <c r="W1458" s="1"/>
      <c r="X1458" s="1"/>
    </row>
    <row r="1459" spans="1:24">
      <c r="A1459" s="61"/>
      <c r="B1459" s="28"/>
      <c r="C1459" s="29"/>
      <c r="D1459" s="122"/>
      <c r="E1459" s="27"/>
      <c r="F1459" s="28"/>
      <c r="G1459" s="29"/>
      <c r="H1459" s="29"/>
      <c r="I1459" s="158"/>
      <c r="J1459" s="158"/>
      <c r="K1459" s="158"/>
      <c r="L1459" s="158"/>
      <c r="M1459" s="154"/>
      <c r="N1459" s="121"/>
      <c r="O1459" s="18"/>
      <c r="P1459" s="157"/>
      <c r="Q1459" s="157"/>
      <c r="R1459" s="157"/>
      <c r="S1459" s="158"/>
      <c r="T1459" s="158"/>
      <c r="U1459" s="30"/>
      <c r="V1459" s="29"/>
      <c r="W1459" s="1"/>
      <c r="X1459" s="1"/>
    </row>
    <row r="1460" spans="1:24">
      <c r="A1460" s="61"/>
      <c r="B1460" s="28"/>
      <c r="C1460" s="29"/>
      <c r="D1460" s="122"/>
      <c r="E1460" s="27"/>
      <c r="F1460" s="28"/>
      <c r="G1460" s="29"/>
      <c r="H1460" s="29"/>
      <c r="I1460" s="158"/>
      <c r="J1460" s="158"/>
      <c r="K1460" s="158"/>
      <c r="L1460" s="158"/>
      <c r="M1460" s="154"/>
      <c r="N1460" s="121"/>
      <c r="O1460" s="18"/>
      <c r="P1460" s="157"/>
      <c r="Q1460" s="157"/>
      <c r="R1460" s="157"/>
      <c r="S1460" s="158"/>
      <c r="T1460" s="158"/>
      <c r="U1460" s="30"/>
      <c r="V1460" s="29"/>
      <c r="W1460" s="1"/>
      <c r="X1460" s="1"/>
    </row>
    <row r="1461" spans="1:24">
      <c r="A1461" s="61"/>
      <c r="B1461" s="28"/>
      <c r="C1461" s="29"/>
      <c r="D1461" s="122"/>
      <c r="E1461" s="27"/>
      <c r="F1461" s="28"/>
      <c r="G1461" s="29"/>
      <c r="H1461" s="29"/>
      <c r="I1461" s="158"/>
      <c r="J1461" s="158"/>
      <c r="K1461" s="158"/>
      <c r="L1461" s="158"/>
      <c r="M1461" s="154"/>
      <c r="N1461" s="121"/>
      <c r="O1461" s="18"/>
      <c r="P1461" s="157"/>
      <c r="Q1461" s="157"/>
      <c r="R1461" s="157"/>
      <c r="S1461" s="158"/>
      <c r="T1461" s="158"/>
      <c r="U1461" s="30"/>
      <c r="V1461" s="29"/>
      <c r="W1461" s="1"/>
      <c r="X1461" s="1"/>
    </row>
    <row r="1462" spans="1:24">
      <c r="A1462" s="61"/>
      <c r="B1462" s="28"/>
      <c r="C1462" s="29"/>
      <c r="D1462" s="122"/>
      <c r="E1462" s="27"/>
      <c r="F1462" s="28"/>
      <c r="G1462" s="29"/>
      <c r="H1462" s="29"/>
      <c r="I1462" s="158"/>
      <c r="J1462" s="158"/>
      <c r="K1462" s="158"/>
      <c r="L1462" s="158"/>
      <c r="M1462" s="154"/>
      <c r="N1462" s="121"/>
      <c r="O1462" s="18"/>
      <c r="P1462" s="157"/>
      <c r="Q1462" s="157"/>
      <c r="R1462" s="157"/>
      <c r="S1462" s="158"/>
      <c r="T1462" s="158"/>
      <c r="U1462" s="30"/>
      <c r="V1462" s="29"/>
      <c r="W1462" s="1"/>
      <c r="X1462" s="1"/>
    </row>
    <row r="1463" spans="1:24">
      <c r="A1463" s="61"/>
      <c r="B1463" s="28"/>
      <c r="C1463" s="29"/>
      <c r="D1463" s="122"/>
      <c r="E1463" s="27"/>
      <c r="F1463" s="28"/>
      <c r="G1463" s="29"/>
      <c r="H1463" s="29"/>
      <c r="I1463" s="158"/>
      <c r="J1463" s="158"/>
      <c r="K1463" s="158"/>
      <c r="L1463" s="158"/>
      <c r="M1463" s="154"/>
      <c r="N1463" s="121"/>
      <c r="O1463" s="18"/>
      <c r="P1463" s="157"/>
      <c r="Q1463" s="157"/>
      <c r="R1463" s="157"/>
      <c r="S1463" s="158"/>
      <c r="T1463" s="158"/>
      <c r="U1463" s="30"/>
      <c r="V1463" s="29"/>
      <c r="W1463" s="1"/>
      <c r="X1463" s="1"/>
    </row>
    <row r="1464" spans="1:24">
      <c r="A1464" s="61"/>
      <c r="B1464" s="28"/>
      <c r="C1464" s="29"/>
      <c r="D1464" s="122"/>
      <c r="E1464" s="27"/>
      <c r="F1464" s="28"/>
      <c r="G1464" s="29"/>
      <c r="H1464" s="29"/>
      <c r="I1464" s="158"/>
      <c r="J1464" s="158"/>
      <c r="K1464" s="158"/>
      <c r="L1464" s="158"/>
      <c r="M1464" s="154"/>
      <c r="N1464" s="121"/>
      <c r="O1464" s="18"/>
      <c r="P1464" s="157"/>
      <c r="Q1464" s="157"/>
      <c r="R1464" s="157"/>
      <c r="S1464" s="158"/>
      <c r="T1464" s="158"/>
      <c r="U1464" s="30"/>
      <c r="V1464" s="29"/>
      <c r="W1464" s="1"/>
      <c r="X1464" s="1"/>
    </row>
    <row r="1465" spans="1:24">
      <c r="A1465" s="61"/>
      <c r="B1465" s="28"/>
      <c r="C1465" s="29"/>
      <c r="D1465" s="122"/>
      <c r="E1465" s="27"/>
      <c r="F1465" s="28"/>
      <c r="G1465" s="29"/>
      <c r="H1465" s="29"/>
      <c r="I1465" s="158"/>
      <c r="J1465" s="158"/>
      <c r="K1465" s="158"/>
      <c r="L1465" s="158"/>
      <c r="M1465" s="154"/>
      <c r="N1465" s="121"/>
      <c r="O1465" s="18"/>
      <c r="P1465" s="157"/>
      <c r="Q1465" s="157"/>
      <c r="R1465" s="157"/>
      <c r="S1465" s="158"/>
      <c r="T1465" s="158"/>
      <c r="U1465" s="29"/>
      <c r="V1465" s="29"/>
      <c r="W1465" s="1"/>
      <c r="X1465" s="1"/>
    </row>
    <row r="1466" spans="1:24">
      <c r="A1466" s="61"/>
      <c r="B1466" s="28"/>
      <c r="C1466" s="29"/>
      <c r="D1466" s="122"/>
      <c r="E1466" s="27"/>
      <c r="F1466" s="28"/>
      <c r="G1466" s="29"/>
      <c r="H1466" s="29"/>
      <c r="I1466" s="158"/>
      <c r="J1466" s="158"/>
      <c r="K1466" s="158"/>
      <c r="L1466" s="158"/>
      <c r="M1466" s="154"/>
      <c r="N1466" s="121"/>
      <c r="O1466" s="18"/>
      <c r="P1466" s="157"/>
      <c r="Q1466" s="157"/>
      <c r="R1466" s="157"/>
      <c r="S1466" s="158"/>
      <c r="T1466" s="158"/>
      <c r="U1466" s="29"/>
      <c r="V1466" s="29"/>
      <c r="W1466" s="1"/>
      <c r="X1466" s="1"/>
    </row>
    <row r="1467" spans="1:24">
      <c r="A1467" s="61"/>
      <c r="B1467" s="28"/>
      <c r="C1467" s="29"/>
      <c r="D1467" s="122"/>
      <c r="E1467" s="27"/>
      <c r="F1467" s="28"/>
      <c r="G1467" s="29"/>
      <c r="H1467" s="29"/>
      <c r="I1467" s="158"/>
      <c r="J1467" s="158"/>
      <c r="K1467" s="158"/>
      <c r="L1467" s="158"/>
      <c r="M1467" s="154"/>
      <c r="N1467" s="121"/>
      <c r="O1467" s="18"/>
      <c r="P1467" s="157"/>
      <c r="Q1467" s="157"/>
      <c r="R1467" s="157"/>
      <c r="S1467" s="158"/>
      <c r="T1467" s="158"/>
      <c r="U1467" s="29"/>
      <c r="V1467" s="29"/>
      <c r="W1467" s="1"/>
      <c r="X1467" s="1"/>
    </row>
    <row r="1468" spans="1:24">
      <c r="A1468" s="61"/>
      <c r="B1468" s="28"/>
      <c r="C1468" s="29"/>
      <c r="D1468" s="122"/>
      <c r="E1468" s="27"/>
      <c r="F1468" s="28"/>
      <c r="G1468" s="29"/>
      <c r="H1468" s="29"/>
      <c r="I1468" s="158"/>
      <c r="J1468" s="158"/>
      <c r="K1468" s="158"/>
      <c r="L1468" s="158"/>
      <c r="M1468" s="154"/>
      <c r="N1468" s="121"/>
      <c r="O1468" s="18"/>
      <c r="P1468" s="157"/>
      <c r="Q1468" s="157"/>
      <c r="R1468" s="157"/>
      <c r="S1468" s="158"/>
      <c r="T1468" s="158"/>
      <c r="U1468" s="30"/>
      <c r="V1468" s="29"/>
      <c r="W1468" s="1"/>
      <c r="X1468" s="1"/>
    </row>
    <row r="1469" spans="1:24">
      <c r="A1469" s="61"/>
      <c r="B1469" s="28"/>
      <c r="C1469" s="29"/>
      <c r="D1469" s="122"/>
      <c r="E1469" s="27"/>
      <c r="F1469" s="28"/>
      <c r="G1469" s="29"/>
      <c r="H1469" s="29"/>
      <c r="I1469" s="158"/>
      <c r="J1469" s="158"/>
      <c r="K1469" s="158"/>
      <c r="L1469" s="158"/>
      <c r="M1469" s="154"/>
      <c r="N1469" s="121"/>
      <c r="O1469" s="18"/>
      <c r="P1469" s="157"/>
      <c r="Q1469" s="157"/>
      <c r="R1469" s="157"/>
      <c r="S1469" s="158"/>
      <c r="T1469" s="158"/>
      <c r="U1469" s="30"/>
      <c r="V1469" s="29"/>
      <c r="W1469" s="1"/>
      <c r="X1469" s="1"/>
    </row>
    <row r="1470" spans="1:24">
      <c r="A1470" s="61"/>
      <c r="B1470" s="28"/>
      <c r="C1470" s="29"/>
      <c r="D1470" s="122"/>
      <c r="E1470" s="27"/>
      <c r="F1470" s="28"/>
      <c r="G1470" s="29"/>
      <c r="H1470" s="29"/>
      <c r="I1470" s="158"/>
      <c r="J1470" s="158"/>
      <c r="K1470" s="158"/>
      <c r="L1470" s="158"/>
      <c r="M1470" s="154"/>
      <c r="N1470" s="121"/>
      <c r="O1470" s="18"/>
      <c r="P1470" s="157"/>
      <c r="Q1470" s="157"/>
      <c r="R1470" s="157"/>
      <c r="S1470" s="158"/>
      <c r="T1470" s="158"/>
      <c r="U1470" s="29"/>
      <c r="V1470" s="29"/>
      <c r="W1470" s="1"/>
      <c r="X1470" s="1"/>
    </row>
    <row r="1471" spans="1:24">
      <c r="A1471" s="61"/>
      <c r="B1471" s="28"/>
      <c r="C1471" s="29"/>
      <c r="D1471" s="122"/>
      <c r="E1471" s="27"/>
      <c r="F1471" s="28"/>
      <c r="G1471" s="29"/>
      <c r="H1471" s="29"/>
      <c r="I1471" s="158"/>
      <c r="J1471" s="158"/>
      <c r="K1471" s="158"/>
      <c r="L1471" s="158"/>
      <c r="M1471" s="154"/>
      <c r="N1471" s="121"/>
      <c r="O1471" s="18"/>
      <c r="P1471" s="157"/>
      <c r="Q1471" s="157"/>
      <c r="R1471" s="157"/>
      <c r="S1471" s="158"/>
      <c r="T1471" s="158"/>
      <c r="U1471" s="29"/>
      <c r="V1471" s="29"/>
      <c r="W1471" s="1"/>
      <c r="X1471" s="1"/>
    </row>
    <row r="1472" spans="1:24">
      <c r="A1472" s="61"/>
      <c r="B1472" s="28"/>
      <c r="C1472" s="29"/>
      <c r="D1472" s="122"/>
      <c r="E1472" s="27"/>
      <c r="F1472" s="28"/>
      <c r="G1472" s="29"/>
      <c r="H1472" s="29"/>
      <c r="I1472" s="158"/>
      <c r="J1472" s="158"/>
      <c r="K1472" s="158"/>
      <c r="L1472" s="158"/>
      <c r="M1472" s="154"/>
      <c r="N1472" s="121"/>
      <c r="O1472" s="18"/>
      <c r="P1472" s="157"/>
      <c r="Q1472" s="157"/>
      <c r="R1472" s="157"/>
      <c r="S1472" s="158"/>
      <c r="T1472" s="158"/>
      <c r="U1472" s="30"/>
      <c r="V1472" s="29"/>
      <c r="W1472" s="1"/>
      <c r="X1472" s="1"/>
    </row>
    <row r="1473" spans="1:24">
      <c r="A1473" s="61"/>
      <c r="B1473" s="28"/>
      <c r="C1473" s="29"/>
      <c r="D1473" s="122"/>
      <c r="E1473" s="27"/>
      <c r="F1473" s="28"/>
      <c r="G1473" s="29"/>
      <c r="H1473" s="29"/>
      <c r="I1473" s="158"/>
      <c r="J1473" s="158"/>
      <c r="K1473" s="158"/>
      <c r="L1473" s="158"/>
      <c r="M1473" s="154"/>
      <c r="N1473" s="121"/>
      <c r="O1473" s="18"/>
      <c r="P1473" s="157"/>
      <c r="Q1473" s="157"/>
      <c r="R1473" s="157"/>
      <c r="S1473" s="158"/>
      <c r="T1473" s="158"/>
      <c r="U1473" s="29"/>
      <c r="V1473" s="29"/>
      <c r="W1473" s="1"/>
      <c r="X1473" s="1"/>
    </row>
    <row r="1474" spans="1:24">
      <c r="A1474" s="61"/>
      <c r="B1474" s="28"/>
      <c r="C1474" s="29"/>
      <c r="D1474" s="122"/>
      <c r="E1474" s="27"/>
      <c r="F1474" s="28"/>
      <c r="G1474" s="29"/>
      <c r="H1474" s="29"/>
      <c r="I1474" s="158"/>
      <c r="J1474" s="158"/>
      <c r="K1474" s="158"/>
      <c r="L1474" s="158"/>
      <c r="M1474" s="154"/>
      <c r="N1474" s="121"/>
      <c r="O1474" s="18"/>
      <c r="P1474" s="157"/>
      <c r="Q1474" s="157"/>
      <c r="R1474" s="157"/>
      <c r="S1474" s="158"/>
      <c r="T1474" s="158"/>
      <c r="U1474" s="30"/>
      <c r="V1474" s="29"/>
      <c r="W1474" s="1"/>
      <c r="X1474" s="1"/>
    </row>
    <row r="1475" spans="1:24">
      <c r="A1475" s="61"/>
      <c r="B1475" s="28"/>
      <c r="C1475" s="29"/>
      <c r="D1475" s="122"/>
      <c r="E1475" s="27"/>
      <c r="F1475" s="28"/>
      <c r="G1475" s="29"/>
      <c r="H1475" s="29"/>
      <c r="I1475" s="158"/>
      <c r="J1475" s="158"/>
      <c r="K1475" s="158"/>
      <c r="L1475" s="158"/>
      <c r="M1475" s="154"/>
      <c r="N1475" s="121"/>
      <c r="O1475" s="18"/>
      <c r="P1475" s="157"/>
      <c r="Q1475" s="157"/>
      <c r="R1475" s="157"/>
      <c r="S1475" s="158"/>
      <c r="T1475" s="158"/>
      <c r="U1475" s="30"/>
      <c r="V1475" s="29"/>
      <c r="W1475" s="1"/>
      <c r="X1475" s="1"/>
    </row>
    <row r="1476" spans="1:24">
      <c r="A1476" s="61"/>
      <c r="B1476" s="28"/>
      <c r="C1476" s="29"/>
      <c r="D1476" s="122"/>
      <c r="E1476" s="27"/>
      <c r="F1476" s="28"/>
      <c r="G1476" s="29"/>
      <c r="H1476" s="29"/>
      <c r="I1476" s="158"/>
      <c r="J1476" s="158"/>
      <c r="K1476" s="158"/>
      <c r="L1476" s="158"/>
      <c r="M1476" s="154"/>
      <c r="N1476" s="121"/>
      <c r="O1476" s="18"/>
      <c r="P1476" s="157"/>
      <c r="Q1476" s="157"/>
      <c r="R1476" s="157"/>
      <c r="S1476" s="158"/>
      <c r="T1476" s="158"/>
      <c r="U1476" s="29"/>
      <c r="V1476" s="29"/>
      <c r="W1476" s="1"/>
      <c r="X1476" s="1"/>
    </row>
    <row r="1477" spans="1:24">
      <c r="A1477" s="61"/>
      <c r="B1477" s="28"/>
      <c r="C1477" s="29"/>
      <c r="D1477" s="122"/>
      <c r="E1477" s="27"/>
      <c r="F1477" s="28"/>
      <c r="G1477" s="29"/>
      <c r="H1477" s="29"/>
      <c r="I1477" s="158"/>
      <c r="J1477" s="158"/>
      <c r="K1477" s="158"/>
      <c r="L1477" s="158"/>
      <c r="M1477" s="154"/>
      <c r="N1477" s="121"/>
      <c r="O1477" s="18"/>
      <c r="P1477" s="157"/>
      <c r="Q1477" s="157"/>
      <c r="R1477" s="157"/>
      <c r="S1477" s="158"/>
      <c r="T1477" s="158"/>
      <c r="U1477" s="29"/>
      <c r="V1477" s="29"/>
      <c r="W1477" s="1"/>
      <c r="X1477" s="1"/>
    </row>
    <row r="1478" spans="1:24">
      <c r="A1478" s="61"/>
      <c r="B1478" s="28"/>
      <c r="C1478" s="29"/>
      <c r="D1478" s="122"/>
      <c r="E1478" s="27"/>
      <c r="F1478" s="28"/>
      <c r="G1478" s="29"/>
      <c r="H1478" s="29"/>
      <c r="I1478" s="158"/>
      <c r="J1478" s="158"/>
      <c r="K1478" s="158"/>
      <c r="L1478" s="158"/>
      <c r="M1478" s="154"/>
      <c r="N1478" s="121"/>
      <c r="O1478" s="18"/>
      <c r="P1478" s="157"/>
      <c r="Q1478" s="157"/>
      <c r="R1478" s="157"/>
      <c r="S1478" s="158"/>
      <c r="T1478" s="158"/>
      <c r="U1478" s="30"/>
      <c r="V1478" s="29"/>
      <c r="W1478" s="1"/>
      <c r="X1478" s="1"/>
    </row>
    <row r="1479" spans="1:24">
      <c r="A1479" s="61"/>
      <c r="B1479" s="28"/>
      <c r="C1479" s="29"/>
      <c r="D1479" s="122"/>
      <c r="E1479" s="27"/>
      <c r="F1479" s="28"/>
      <c r="G1479" s="29"/>
      <c r="H1479" s="29"/>
      <c r="I1479" s="158"/>
      <c r="J1479" s="158"/>
      <c r="K1479" s="158"/>
      <c r="L1479" s="158"/>
      <c r="M1479" s="154"/>
      <c r="N1479" s="121"/>
      <c r="O1479" s="18"/>
      <c r="P1479" s="157"/>
      <c r="Q1479" s="157"/>
      <c r="R1479" s="157"/>
      <c r="S1479" s="158"/>
      <c r="T1479" s="158"/>
      <c r="U1479" s="29"/>
      <c r="V1479" s="29"/>
      <c r="W1479" s="1"/>
      <c r="X1479" s="1"/>
    </row>
    <row r="1480" spans="1:24">
      <c r="A1480" s="61"/>
      <c r="B1480" s="28"/>
      <c r="C1480" s="29"/>
      <c r="D1480" s="122"/>
      <c r="E1480" s="27"/>
      <c r="F1480" s="28"/>
      <c r="G1480" s="29"/>
      <c r="H1480" s="29"/>
      <c r="I1480" s="158"/>
      <c r="J1480" s="158"/>
      <c r="K1480" s="158"/>
      <c r="L1480" s="158"/>
      <c r="M1480" s="154"/>
      <c r="N1480" s="121"/>
      <c r="O1480" s="18"/>
      <c r="P1480" s="157"/>
      <c r="Q1480" s="157"/>
      <c r="R1480" s="157"/>
      <c r="S1480" s="158"/>
      <c r="T1480" s="158"/>
      <c r="U1480" s="30"/>
      <c r="V1480" s="29"/>
      <c r="W1480" s="1"/>
      <c r="X1480" s="1"/>
    </row>
    <row r="1481" spans="1:24">
      <c r="A1481" s="61"/>
      <c r="B1481" s="28"/>
      <c r="C1481" s="29"/>
      <c r="D1481" s="122"/>
      <c r="E1481" s="27"/>
      <c r="F1481" s="28"/>
      <c r="G1481" s="29"/>
      <c r="H1481" s="29"/>
      <c r="I1481" s="158"/>
      <c r="J1481" s="158"/>
      <c r="K1481" s="158"/>
      <c r="L1481" s="158"/>
      <c r="M1481" s="154"/>
      <c r="N1481" s="121"/>
      <c r="O1481" s="18"/>
      <c r="P1481" s="157"/>
      <c r="Q1481" s="157"/>
      <c r="R1481" s="157"/>
      <c r="S1481" s="158"/>
      <c r="T1481" s="158"/>
      <c r="U1481" s="29"/>
      <c r="V1481" s="29"/>
      <c r="W1481" s="1"/>
      <c r="X1481" s="1"/>
    </row>
    <row r="1482" spans="1:24">
      <c r="A1482" s="61"/>
      <c r="B1482" s="28"/>
      <c r="C1482" s="29"/>
      <c r="D1482" s="122"/>
      <c r="E1482" s="27"/>
      <c r="F1482" s="28"/>
      <c r="G1482" s="29"/>
      <c r="H1482" s="29"/>
      <c r="I1482" s="158"/>
      <c r="J1482" s="158"/>
      <c r="K1482" s="158"/>
      <c r="L1482" s="158"/>
      <c r="M1482" s="154"/>
      <c r="N1482" s="121"/>
      <c r="O1482" s="18"/>
      <c r="P1482" s="157"/>
      <c r="Q1482" s="157"/>
      <c r="R1482" s="157"/>
      <c r="S1482" s="158"/>
      <c r="T1482" s="158"/>
      <c r="U1482" s="30"/>
      <c r="V1482" s="29"/>
      <c r="W1482" s="1"/>
      <c r="X1482" s="1"/>
    </row>
    <row r="1483" spans="1:24">
      <c r="A1483" s="61"/>
      <c r="B1483" s="28"/>
      <c r="C1483" s="29"/>
      <c r="D1483" s="122"/>
      <c r="E1483" s="27"/>
      <c r="F1483" s="28"/>
      <c r="G1483" s="29"/>
      <c r="H1483" s="29"/>
      <c r="I1483" s="158"/>
      <c r="J1483" s="158"/>
      <c r="K1483" s="158"/>
      <c r="L1483" s="158"/>
      <c r="M1483" s="154"/>
      <c r="N1483" s="121"/>
      <c r="O1483" s="18"/>
      <c r="P1483" s="157"/>
      <c r="Q1483" s="157"/>
      <c r="R1483" s="157"/>
      <c r="S1483" s="158"/>
      <c r="T1483" s="158"/>
      <c r="U1483" s="29"/>
      <c r="V1483" s="29"/>
      <c r="W1483" s="1"/>
      <c r="X1483" s="1"/>
    </row>
    <row r="1484" spans="1:24">
      <c r="A1484" s="61"/>
      <c r="B1484" s="28"/>
      <c r="C1484" s="29"/>
      <c r="D1484" s="122"/>
      <c r="E1484" s="27"/>
      <c r="F1484" s="28"/>
      <c r="G1484" s="29"/>
      <c r="H1484" s="29"/>
      <c r="I1484" s="158"/>
      <c r="J1484" s="158"/>
      <c r="K1484" s="158"/>
      <c r="L1484" s="158"/>
      <c r="M1484" s="154"/>
      <c r="N1484" s="121"/>
      <c r="O1484" s="18"/>
      <c r="P1484" s="157"/>
      <c r="Q1484" s="157"/>
      <c r="R1484" s="157"/>
      <c r="S1484" s="158"/>
      <c r="T1484" s="158"/>
      <c r="U1484" s="29"/>
      <c r="V1484" s="29"/>
      <c r="W1484" s="1"/>
      <c r="X1484" s="1"/>
    </row>
    <row r="1485" spans="1:24">
      <c r="A1485" s="61"/>
      <c r="B1485" s="28"/>
      <c r="C1485" s="29"/>
      <c r="D1485" s="122"/>
      <c r="E1485" s="27"/>
      <c r="F1485" s="28"/>
      <c r="G1485" s="29"/>
      <c r="H1485" s="29"/>
      <c r="I1485" s="158"/>
      <c r="J1485" s="158"/>
      <c r="K1485" s="158"/>
      <c r="L1485" s="158"/>
      <c r="M1485" s="154"/>
      <c r="N1485" s="121"/>
      <c r="O1485" s="18"/>
      <c r="P1485" s="157"/>
      <c r="Q1485" s="157"/>
      <c r="R1485" s="157"/>
      <c r="S1485" s="158"/>
      <c r="T1485" s="158"/>
      <c r="U1485" s="29"/>
      <c r="V1485" s="29"/>
      <c r="W1485" s="1"/>
      <c r="X1485" s="1"/>
    </row>
    <row r="1486" spans="1:24">
      <c r="A1486" s="61"/>
      <c r="B1486" s="28"/>
      <c r="C1486" s="29"/>
      <c r="D1486" s="122"/>
      <c r="E1486" s="27"/>
      <c r="F1486" s="28"/>
      <c r="G1486" s="29"/>
      <c r="H1486" s="29"/>
      <c r="I1486" s="158"/>
      <c r="J1486" s="158"/>
      <c r="K1486" s="158"/>
      <c r="L1486" s="158"/>
      <c r="M1486" s="154"/>
      <c r="N1486" s="121"/>
      <c r="O1486" s="18"/>
      <c r="P1486" s="157"/>
      <c r="Q1486" s="157"/>
      <c r="R1486" s="157"/>
      <c r="S1486" s="158"/>
      <c r="T1486" s="158"/>
      <c r="U1486" s="29"/>
      <c r="V1486" s="29"/>
      <c r="W1486" s="1"/>
      <c r="X1486" s="1"/>
    </row>
    <row r="1487" spans="1:24">
      <c r="A1487" s="61"/>
      <c r="B1487" s="28"/>
      <c r="C1487" s="29"/>
      <c r="D1487" s="122"/>
      <c r="E1487" s="27"/>
      <c r="F1487" s="28"/>
      <c r="G1487" s="29"/>
      <c r="H1487" s="29"/>
      <c r="I1487" s="158"/>
      <c r="J1487" s="158"/>
      <c r="K1487" s="158"/>
      <c r="L1487" s="158"/>
      <c r="M1487" s="154"/>
      <c r="N1487" s="121"/>
      <c r="O1487" s="18"/>
      <c r="P1487" s="157"/>
      <c r="Q1487" s="157"/>
      <c r="R1487" s="157"/>
      <c r="S1487" s="158"/>
      <c r="T1487" s="158"/>
      <c r="U1487" s="29"/>
      <c r="V1487" s="29"/>
      <c r="W1487" s="1"/>
      <c r="X1487" s="1"/>
    </row>
    <row r="1488" spans="1:24">
      <c r="A1488" s="61"/>
      <c r="B1488" s="28"/>
      <c r="C1488" s="29"/>
      <c r="D1488" s="122"/>
      <c r="E1488" s="27"/>
      <c r="F1488" s="28"/>
      <c r="G1488" s="29"/>
      <c r="H1488" s="29"/>
      <c r="I1488" s="158"/>
      <c r="J1488" s="158"/>
      <c r="K1488" s="158"/>
      <c r="L1488" s="158"/>
      <c r="M1488" s="154"/>
      <c r="N1488" s="121"/>
      <c r="O1488" s="18"/>
      <c r="P1488" s="157"/>
      <c r="Q1488" s="157"/>
      <c r="R1488" s="157"/>
      <c r="S1488" s="158"/>
      <c r="T1488" s="158"/>
      <c r="U1488" s="29"/>
      <c r="V1488" s="29"/>
      <c r="W1488" s="1"/>
      <c r="X1488" s="1"/>
    </row>
    <row r="1489" spans="1:24">
      <c r="A1489" s="61"/>
      <c r="B1489" s="28"/>
      <c r="C1489" s="29"/>
      <c r="D1489" s="122"/>
      <c r="E1489" s="27"/>
      <c r="F1489" s="28"/>
      <c r="G1489" s="29"/>
      <c r="H1489" s="29"/>
      <c r="I1489" s="158"/>
      <c r="J1489" s="158"/>
      <c r="K1489" s="158"/>
      <c r="L1489" s="158"/>
      <c r="M1489" s="154"/>
      <c r="N1489" s="121"/>
      <c r="O1489" s="18"/>
      <c r="P1489" s="157"/>
      <c r="Q1489" s="157"/>
      <c r="R1489" s="157"/>
      <c r="S1489" s="158"/>
      <c r="T1489" s="158"/>
      <c r="U1489" s="29"/>
      <c r="V1489" s="29"/>
      <c r="W1489" s="1"/>
      <c r="X1489" s="1"/>
    </row>
    <row r="1490" spans="1:24">
      <c r="A1490" s="61"/>
      <c r="B1490" s="28"/>
      <c r="C1490" s="29"/>
      <c r="D1490" s="122"/>
      <c r="E1490" s="27"/>
      <c r="F1490" s="28"/>
      <c r="G1490" s="29"/>
      <c r="H1490" s="29"/>
      <c r="I1490" s="158"/>
      <c r="J1490" s="158"/>
      <c r="K1490" s="158"/>
      <c r="L1490" s="158"/>
      <c r="M1490" s="154"/>
      <c r="N1490" s="121"/>
      <c r="O1490" s="18"/>
      <c r="P1490" s="157"/>
      <c r="Q1490" s="157"/>
      <c r="R1490" s="157"/>
      <c r="S1490" s="158"/>
      <c r="T1490" s="158"/>
      <c r="U1490" s="29"/>
      <c r="V1490" s="29"/>
      <c r="W1490" s="1"/>
      <c r="X1490" s="1"/>
    </row>
    <row r="1491" spans="1:24">
      <c r="A1491" s="61"/>
      <c r="B1491" s="28"/>
      <c r="C1491" s="29"/>
      <c r="D1491" s="122"/>
      <c r="E1491" s="27"/>
      <c r="F1491" s="28"/>
      <c r="G1491" s="29"/>
      <c r="H1491" s="29"/>
      <c r="I1491" s="158"/>
      <c r="J1491" s="158"/>
      <c r="K1491" s="158"/>
      <c r="L1491" s="158"/>
      <c r="M1491" s="154"/>
      <c r="N1491" s="121"/>
      <c r="O1491" s="18"/>
      <c r="P1491" s="157"/>
      <c r="Q1491" s="157"/>
      <c r="R1491" s="157"/>
      <c r="S1491" s="158"/>
      <c r="T1491" s="158"/>
      <c r="U1491" s="29"/>
      <c r="V1491" s="29"/>
      <c r="W1491" s="1"/>
      <c r="X1491" s="1"/>
    </row>
    <row r="1492" spans="1:24">
      <c r="A1492" s="61"/>
      <c r="B1492" s="28"/>
      <c r="C1492" s="29"/>
      <c r="D1492" s="122"/>
      <c r="E1492" s="27"/>
      <c r="F1492" s="28"/>
      <c r="G1492" s="29"/>
      <c r="H1492" s="29"/>
      <c r="I1492" s="158"/>
      <c r="J1492" s="158"/>
      <c r="K1492" s="158"/>
      <c r="L1492" s="158"/>
      <c r="M1492" s="154"/>
      <c r="N1492" s="121"/>
      <c r="O1492" s="18"/>
      <c r="P1492" s="157"/>
      <c r="Q1492" s="157"/>
      <c r="R1492" s="157"/>
      <c r="S1492" s="158"/>
      <c r="T1492" s="158"/>
      <c r="U1492" s="30"/>
      <c r="V1492" s="29"/>
      <c r="W1492" s="1"/>
      <c r="X1492" s="1"/>
    </row>
    <row r="1493" spans="1:24">
      <c r="A1493" s="61"/>
      <c r="B1493" s="28"/>
      <c r="C1493" s="29"/>
      <c r="D1493" s="122"/>
      <c r="E1493" s="27"/>
      <c r="F1493" s="28"/>
      <c r="G1493" s="29"/>
      <c r="H1493" s="29"/>
      <c r="I1493" s="158"/>
      <c r="J1493" s="158"/>
      <c r="K1493" s="158"/>
      <c r="L1493" s="158"/>
      <c r="M1493" s="154"/>
      <c r="N1493" s="121"/>
      <c r="O1493" s="18"/>
      <c r="P1493" s="157"/>
      <c r="Q1493" s="157"/>
      <c r="R1493" s="157"/>
      <c r="S1493" s="158"/>
      <c r="T1493" s="158"/>
      <c r="U1493" s="29"/>
      <c r="V1493" s="29"/>
      <c r="W1493" s="1"/>
      <c r="X1493" s="1"/>
    </row>
    <row r="1494" spans="1:24">
      <c r="A1494" s="61"/>
      <c r="B1494" s="28"/>
      <c r="C1494" s="29"/>
      <c r="D1494" s="122"/>
      <c r="E1494" s="27"/>
      <c r="F1494" s="28"/>
      <c r="G1494" s="29"/>
      <c r="H1494" s="29"/>
      <c r="I1494" s="158"/>
      <c r="J1494" s="158"/>
      <c r="K1494" s="158"/>
      <c r="L1494" s="158"/>
      <c r="M1494" s="154"/>
      <c r="N1494" s="121"/>
      <c r="O1494" s="18"/>
      <c r="P1494" s="157"/>
      <c r="Q1494" s="157"/>
      <c r="R1494" s="157"/>
      <c r="S1494" s="158"/>
      <c r="T1494" s="158"/>
      <c r="U1494" s="29"/>
      <c r="V1494" s="29"/>
      <c r="W1494" s="1"/>
      <c r="X1494" s="1"/>
    </row>
    <row r="1495" spans="1:24">
      <c r="A1495" s="61"/>
      <c r="B1495" s="28"/>
      <c r="C1495" s="29"/>
      <c r="D1495" s="122"/>
      <c r="E1495" s="27"/>
      <c r="F1495" s="28"/>
      <c r="G1495" s="29"/>
      <c r="H1495" s="29"/>
      <c r="I1495" s="158"/>
      <c r="J1495" s="158"/>
      <c r="K1495" s="158"/>
      <c r="L1495" s="158"/>
      <c r="M1495" s="154"/>
      <c r="N1495" s="121"/>
      <c r="O1495" s="18"/>
      <c r="P1495" s="157"/>
      <c r="Q1495" s="157"/>
      <c r="R1495" s="157"/>
      <c r="S1495" s="158"/>
      <c r="T1495" s="158"/>
      <c r="U1495" s="122"/>
      <c r="V1495" s="29"/>
      <c r="W1495" s="1"/>
      <c r="X1495" s="1"/>
    </row>
    <row r="1496" spans="1:24">
      <c r="A1496" s="61"/>
      <c r="B1496" s="28"/>
      <c r="C1496" s="29"/>
      <c r="D1496" s="122"/>
      <c r="E1496" s="27"/>
      <c r="F1496" s="28"/>
      <c r="G1496" s="29"/>
      <c r="H1496" s="29"/>
      <c r="I1496" s="158"/>
      <c r="J1496" s="158"/>
      <c r="K1496" s="158"/>
      <c r="L1496" s="158"/>
      <c r="M1496" s="154"/>
      <c r="N1496" s="121"/>
      <c r="O1496" s="18"/>
      <c r="P1496" s="157"/>
      <c r="Q1496" s="157"/>
      <c r="R1496" s="157"/>
      <c r="S1496" s="158"/>
      <c r="T1496" s="158"/>
      <c r="U1496" s="122"/>
      <c r="V1496" s="29"/>
      <c r="W1496" s="1"/>
      <c r="X1496" s="1"/>
    </row>
    <row r="1497" spans="1:24">
      <c r="A1497" s="61"/>
      <c r="B1497" s="28"/>
      <c r="C1497" s="29"/>
      <c r="D1497" s="122"/>
      <c r="E1497" s="27"/>
      <c r="F1497" s="28"/>
      <c r="G1497" s="29"/>
      <c r="H1497" s="29"/>
      <c r="I1497" s="158"/>
      <c r="J1497" s="158"/>
      <c r="K1497" s="158"/>
      <c r="L1497" s="158"/>
      <c r="M1497" s="154"/>
      <c r="N1497" s="121"/>
      <c r="O1497" s="18"/>
      <c r="P1497" s="157"/>
      <c r="Q1497" s="157"/>
      <c r="R1497" s="157"/>
      <c r="S1497" s="158"/>
      <c r="T1497" s="158"/>
      <c r="U1497" s="122"/>
      <c r="V1497" s="29"/>
      <c r="W1497" s="1"/>
      <c r="X1497" s="1"/>
    </row>
    <row r="1498" spans="1:24">
      <c r="A1498" s="61"/>
      <c r="B1498" s="28"/>
      <c r="C1498" s="29"/>
      <c r="D1498" s="122"/>
      <c r="E1498" s="27"/>
      <c r="F1498" s="28"/>
      <c r="G1498" s="29"/>
      <c r="H1498" s="29"/>
      <c r="I1498" s="158"/>
      <c r="J1498" s="158"/>
      <c r="K1498" s="158"/>
      <c r="L1498" s="158"/>
      <c r="M1498" s="154"/>
      <c r="N1498" s="121"/>
      <c r="O1498" s="18"/>
      <c r="P1498" s="157"/>
      <c r="Q1498" s="157"/>
      <c r="R1498" s="157"/>
      <c r="S1498" s="158"/>
      <c r="T1498" s="158"/>
      <c r="U1498" s="122"/>
      <c r="V1498" s="29"/>
      <c r="W1498" s="1"/>
      <c r="X1498" s="1"/>
    </row>
    <row r="1499" spans="1:24">
      <c r="A1499" s="61"/>
      <c r="B1499" s="28"/>
      <c r="C1499" s="29"/>
      <c r="D1499" s="122"/>
      <c r="E1499" s="27"/>
      <c r="F1499" s="28"/>
      <c r="G1499" s="29"/>
      <c r="H1499" s="29"/>
      <c r="I1499" s="158"/>
      <c r="J1499" s="158"/>
      <c r="K1499" s="158"/>
      <c r="L1499" s="158"/>
      <c r="M1499" s="154"/>
      <c r="N1499" s="121"/>
      <c r="O1499" s="18"/>
      <c r="P1499" s="157"/>
      <c r="Q1499" s="157"/>
      <c r="R1499" s="157"/>
      <c r="S1499" s="158"/>
      <c r="T1499" s="158"/>
      <c r="U1499" s="122"/>
      <c r="V1499" s="29"/>
      <c r="W1499" s="1"/>
      <c r="X1499" s="1"/>
    </row>
    <row r="1500" spans="1:24">
      <c r="A1500" s="61"/>
      <c r="B1500" s="28"/>
      <c r="C1500" s="29"/>
      <c r="D1500" s="122"/>
      <c r="E1500" s="27"/>
      <c r="F1500" s="28"/>
      <c r="G1500" s="29"/>
      <c r="H1500" s="29"/>
      <c r="I1500" s="35"/>
      <c r="J1500" s="35"/>
      <c r="K1500" s="35"/>
      <c r="L1500" s="35"/>
      <c r="M1500" s="30"/>
      <c r="N1500" s="31"/>
      <c r="O1500" s="18"/>
      <c r="P1500" s="157"/>
      <c r="Q1500" s="157"/>
      <c r="R1500" s="157"/>
      <c r="S1500" s="35"/>
      <c r="T1500" s="35"/>
      <c r="U1500" s="122"/>
      <c r="V1500" s="29"/>
      <c r="W1500" s="1"/>
      <c r="X1500" s="1"/>
    </row>
    <row r="1501" spans="1:24">
      <c r="A1501" s="61"/>
      <c r="B1501" s="28"/>
      <c r="C1501" s="29"/>
      <c r="D1501" s="122"/>
      <c r="E1501" s="27"/>
      <c r="F1501" s="28"/>
      <c r="G1501" s="29"/>
      <c r="H1501" s="29"/>
      <c r="I1501" s="35"/>
      <c r="J1501" s="35"/>
      <c r="K1501" s="35"/>
      <c r="L1501" s="35"/>
      <c r="M1501" s="30"/>
      <c r="N1501" s="31"/>
      <c r="O1501" s="18"/>
      <c r="P1501" s="157"/>
      <c r="Q1501" s="157"/>
      <c r="R1501" s="157"/>
      <c r="S1501" s="35"/>
      <c r="T1501" s="35"/>
      <c r="U1501" s="122"/>
      <c r="V1501" s="29"/>
      <c r="W1501" s="1"/>
      <c r="X1501" s="1"/>
    </row>
    <row r="1502" spans="1:24">
      <c r="A1502" s="61"/>
      <c r="B1502" s="28"/>
      <c r="C1502" s="29"/>
      <c r="D1502" s="122"/>
      <c r="E1502" s="27"/>
      <c r="F1502" s="28"/>
      <c r="G1502" s="29"/>
      <c r="H1502" s="29"/>
      <c r="I1502" s="35"/>
      <c r="J1502" s="35"/>
      <c r="K1502" s="35"/>
      <c r="L1502" s="35"/>
      <c r="M1502" s="30"/>
      <c r="N1502" s="31"/>
      <c r="O1502" s="18"/>
      <c r="P1502" s="157"/>
      <c r="Q1502" s="157"/>
      <c r="R1502" s="157"/>
      <c r="S1502" s="35"/>
      <c r="T1502" s="35"/>
      <c r="U1502" s="30"/>
      <c r="V1502" s="29"/>
      <c r="W1502" s="1"/>
      <c r="X1502" s="1"/>
    </row>
    <row r="1503" spans="1:24">
      <c r="A1503" s="61"/>
      <c r="B1503" s="28"/>
      <c r="C1503" s="29"/>
      <c r="D1503" s="122"/>
      <c r="E1503" s="27"/>
      <c r="F1503" s="28"/>
      <c r="G1503" s="29"/>
      <c r="H1503" s="29"/>
      <c r="I1503" s="35"/>
      <c r="J1503" s="35"/>
      <c r="K1503" s="35"/>
      <c r="L1503" s="35"/>
      <c r="M1503" s="30"/>
      <c r="N1503" s="31"/>
      <c r="O1503" s="18"/>
      <c r="P1503" s="157"/>
      <c r="Q1503" s="157"/>
      <c r="R1503" s="157"/>
      <c r="S1503" s="35"/>
      <c r="T1503" s="35"/>
      <c r="U1503" s="30"/>
      <c r="V1503" s="29"/>
      <c r="W1503" s="1"/>
      <c r="X1503" s="1"/>
    </row>
    <row r="1504" spans="1:24">
      <c r="A1504" s="61"/>
      <c r="B1504" s="28"/>
      <c r="C1504" s="29"/>
      <c r="D1504" s="122"/>
      <c r="E1504" s="27"/>
      <c r="F1504" s="28"/>
      <c r="G1504" s="29"/>
      <c r="H1504" s="29"/>
      <c r="I1504" s="35"/>
      <c r="J1504" s="35"/>
      <c r="K1504" s="35"/>
      <c r="L1504" s="35"/>
      <c r="M1504" s="30"/>
      <c r="N1504" s="31"/>
      <c r="O1504" s="18"/>
      <c r="P1504" s="157"/>
      <c r="Q1504" s="157"/>
      <c r="R1504" s="157"/>
      <c r="S1504" s="35"/>
      <c r="T1504" s="35"/>
      <c r="U1504" s="30"/>
      <c r="V1504" s="29"/>
      <c r="W1504" s="1"/>
      <c r="X1504" s="1"/>
    </row>
    <row r="1505" spans="1:24">
      <c r="A1505" s="61"/>
      <c r="B1505" s="28"/>
      <c r="C1505" s="29"/>
      <c r="D1505" s="122"/>
      <c r="E1505" s="27"/>
      <c r="F1505" s="28"/>
      <c r="G1505" s="29"/>
      <c r="H1505" s="29"/>
      <c r="I1505" s="35"/>
      <c r="J1505" s="35"/>
      <c r="K1505" s="35"/>
      <c r="L1505" s="35"/>
      <c r="M1505" s="30"/>
      <c r="N1505" s="31"/>
      <c r="O1505" s="18"/>
      <c r="P1505" s="157"/>
      <c r="Q1505" s="157"/>
      <c r="R1505" s="157"/>
      <c r="S1505" s="35"/>
      <c r="T1505" s="35"/>
      <c r="U1505" s="30"/>
      <c r="V1505" s="29"/>
      <c r="W1505" s="1"/>
      <c r="X1505" s="1"/>
    </row>
    <row r="1506" spans="1:24">
      <c r="A1506" s="61"/>
      <c r="B1506" s="28"/>
      <c r="C1506" s="29"/>
      <c r="D1506" s="122"/>
      <c r="E1506" s="27"/>
      <c r="F1506" s="28"/>
      <c r="G1506" s="29"/>
      <c r="H1506" s="29"/>
      <c r="I1506" s="35"/>
      <c r="J1506" s="35"/>
      <c r="K1506" s="35"/>
      <c r="L1506" s="35"/>
      <c r="M1506" s="30"/>
      <c r="N1506" s="31"/>
      <c r="O1506" s="18"/>
      <c r="P1506" s="157"/>
      <c r="Q1506" s="157"/>
      <c r="R1506" s="157"/>
      <c r="S1506" s="35"/>
      <c r="T1506" s="35"/>
      <c r="U1506" s="30"/>
      <c r="V1506" s="29"/>
      <c r="W1506" s="1"/>
      <c r="X1506" s="1"/>
    </row>
    <row r="1507" spans="1:24">
      <c r="A1507" s="61"/>
      <c r="B1507" s="28"/>
      <c r="C1507" s="29"/>
      <c r="D1507" s="122"/>
      <c r="E1507" s="27"/>
      <c r="F1507" s="28"/>
      <c r="G1507" s="29"/>
      <c r="H1507" s="29"/>
      <c r="I1507" s="35"/>
      <c r="J1507" s="35"/>
      <c r="K1507" s="35"/>
      <c r="L1507" s="35"/>
      <c r="M1507" s="30"/>
      <c r="N1507" s="31"/>
      <c r="O1507" s="18"/>
      <c r="P1507" s="157"/>
      <c r="Q1507" s="157"/>
      <c r="R1507" s="157"/>
      <c r="S1507" s="35"/>
      <c r="T1507" s="35"/>
      <c r="U1507" s="30"/>
      <c r="V1507" s="29"/>
      <c r="W1507" s="1"/>
      <c r="X1507" s="1"/>
    </row>
    <row r="1508" spans="1:24">
      <c r="A1508" s="61"/>
      <c r="B1508" s="28"/>
      <c r="C1508" s="29"/>
      <c r="D1508" s="122"/>
      <c r="E1508" s="27"/>
      <c r="F1508" s="28"/>
      <c r="G1508" s="29"/>
      <c r="H1508" s="29"/>
      <c r="I1508" s="35"/>
      <c r="J1508" s="35"/>
      <c r="K1508" s="35"/>
      <c r="L1508" s="35"/>
      <c r="M1508" s="30"/>
      <c r="N1508" s="31"/>
      <c r="O1508" s="18"/>
      <c r="P1508" s="157"/>
      <c r="Q1508" s="157"/>
      <c r="R1508" s="157"/>
      <c r="S1508" s="35"/>
      <c r="T1508" s="35"/>
      <c r="U1508" s="30"/>
      <c r="V1508" s="29"/>
      <c r="W1508" s="1"/>
      <c r="X1508" s="1"/>
    </row>
    <row r="1509" spans="1:24">
      <c r="A1509" s="61"/>
      <c r="B1509" s="28"/>
      <c r="C1509" s="29"/>
      <c r="D1509" s="122"/>
      <c r="E1509" s="27"/>
      <c r="F1509" s="28"/>
      <c r="G1509" s="29"/>
      <c r="H1509" s="29"/>
      <c r="I1509" s="35"/>
      <c r="J1509" s="35"/>
      <c r="K1509" s="35"/>
      <c r="L1509" s="35"/>
      <c r="M1509" s="30"/>
      <c r="N1509" s="31"/>
      <c r="O1509" s="18"/>
      <c r="P1509" s="157"/>
      <c r="Q1509" s="157"/>
      <c r="R1509" s="157"/>
      <c r="S1509" s="35"/>
      <c r="T1509" s="35"/>
      <c r="U1509" s="30"/>
      <c r="V1509" s="29"/>
      <c r="W1509" s="1"/>
      <c r="X1509" s="1"/>
    </row>
    <row r="1510" spans="1:24">
      <c r="A1510" s="61"/>
      <c r="B1510" s="28"/>
      <c r="C1510" s="29"/>
      <c r="D1510" s="122"/>
      <c r="E1510" s="27"/>
      <c r="F1510" s="28"/>
      <c r="G1510" s="29"/>
      <c r="H1510" s="29"/>
      <c r="I1510" s="35"/>
      <c r="J1510" s="35"/>
      <c r="K1510" s="35"/>
      <c r="L1510" s="35"/>
      <c r="M1510" s="30"/>
      <c r="N1510" s="31"/>
      <c r="O1510" s="18"/>
      <c r="P1510" s="157"/>
      <c r="Q1510" s="157"/>
      <c r="R1510" s="157"/>
      <c r="S1510" s="35"/>
      <c r="T1510" s="35"/>
      <c r="U1510" s="30"/>
      <c r="V1510" s="29"/>
      <c r="W1510" s="1"/>
      <c r="X1510" s="1"/>
    </row>
    <row r="1511" spans="1:24">
      <c r="A1511" s="61"/>
      <c r="B1511" s="28"/>
      <c r="C1511" s="29"/>
      <c r="D1511" s="122"/>
      <c r="E1511" s="27"/>
      <c r="F1511" s="28"/>
      <c r="G1511" s="29"/>
      <c r="H1511" s="29"/>
      <c r="I1511" s="35"/>
      <c r="J1511" s="35"/>
      <c r="K1511" s="35"/>
      <c r="L1511" s="35"/>
      <c r="M1511" s="30"/>
      <c r="N1511" s="31"/>
      <c r="O1511" s="18"/>
      <c r="P1511" s="157"/>
      <c r="Q1511" s="157"/>
      <c r="R1511" s="157"/>
      <c r="S1511" s="35"/>
      <c r="T1511" s="35"/>
      <c r="U1511" s="30"/>
      <c r="V1511" s="29"/>
      <c r="W1511" s="1"/>
      <c r="X1511" s="1"/>
    </row>
    <row r="1512" spans="1:24">
      <c r="A1512" s="61"/>
      <c r="B1512" s="28"/>
      <c r="C1512" s="29"/>
      <c r="D1512" s="122"/>
      <c r="E1512" s="27"/>
      <c r="F1512" s="28"/>
      <c r="G1512" s="29"/>
      <c r="H1512" s="29"/>
      <c r="I1512" s="35"/>
      <c r="J1512" s="35"/>
      <c r="K1512" s="35"/>
      <c r="L1512" s="35"/>
      <c r="M1512" s="30"/>
      <c r="N1512" s="31"/>
      <c r="O1512" s="18"/>
      <c r="P1512" s="157"/>
      <c r="Q1512" s="157"/>
      <c r="R1512" s="157"/>
      <c r="S1512" s="35"/>
      <c r="T1512" s="35"/>
      <c r="U1512" s="30"/>
      <c r="V1512" s="29"/>
      <c r="W1512" s="1"/>
      <c r="X1512" s="1"/>
    </row>
    <row r="1513" spans="1:24">
      <c r="A1513" s="61"/>
      <c r="B1513" s="28"/>
      <c r="C1513" s="29"/>
      <c r="D1513" s="122"/>
      <c r="E1513" s="27"/>
      <c r="F1513" s="28"/>
      <c r="G1513" s="29"/>
      <c r="H1513" s="29"/>
      <c r="I1513" s="35"/>
      <c r="J1513" s="35"/>
      <c r="K1513" s="35"/>
      <c r="L1513" s="35"/>
      <c r="M1513" s="30"/>
      <c r="N1513" s="31"/>
      <c r="O1513" s="18"/>
      <c r="P1513" s="157"/>
      <c r="Q1513" s="157"/>
      <c r="R1513" s="157"/>
      <c r="S1513" s="35"/>
      <c r="T1513" s="35"/>
      <c r="U1513" s="30"/>
      <c r="V1513" s="29"/>
      <c r="W1513" s="1"/>
      <c r="X1513" s="1"/>
    </row>
    <row r="1514" spans="1:24">
      <c r="A1514" s="61"/>
      <c r="B1514" s="28"/>
      <c r="C1514" s="29"/>
      <c r="D1514" s="122"/>
      <c r="E1514" s="27"/>
      <c r="F1514" s="28"/>
      <c r="G1514" s="29"/>
      <c r="H1514" s="29"/>
      <c r="I1514" s="35"/>
      <c r="J1514" s="35"/>
      <c r="K1514" s="35"/>
      <c r="L1514" s="35"/>
      <c r="M1514" s="30"/>
      <c r="N1514" s="31"/>
      <c r="O1514" s="18"/>
      <c r="P1514" s="157"/>
      <c r="Q1514" s="157"/>
      <c r="R1514" s="157"/>
      <c r="S1514" s="35"/>
      <c r="T1514" s="35"/>
      <c r="U1514" s="30"/>
      <c r="V1514" s="29"/>
      <c r="W1514" s="1"/>
      <c r="X1514" s="1"/>
    </row>
    <row r="1515" spans="1:24">
      <c r="A1515" s="61"/>
      <c r="B1515" s="28"/>
      <c r="C1515" s="29"/>
      <c r="D1515" s="122"/>
      <c r="E1515" s="27"/>
      <c r="F1515" s="28"/>
      <c r="G1515" s="29"/>
      <c r="H1515" s="29"/>
      <c r="I1515" s="35"/>
      <c r="J1515" s="35"/>
      <c r="K1515" s="35"/>
      <c r="L1515" s="35"/>
      <c r="M1515" s="30"/>
      <c r="N1515" s="31"/>
      <c r="O1515" s="18"/>
      <c r="P1515" s="157"/>
      <c r="Q1515" s="157"/>
      <c r="R1515" s="157"/>
      <c r="S1515" s="35"/>
      <c r="T1515" s="35"/>
      <c r="U1515" s="30"/>
      <c r="V1515" s="29"/>
      <c r="W1515" s="1"/>
      <c r="X1515" s="1"/>
    </row>
    <row r="1516" spans="1:24">
      <c r="A1516" s="61"/>
      <c r="B1516" s="28"/>
      <c r="C1516" s="29"/>
      <c r="D1516" s="122"/>
      <c r="E1516" s="27"/>
      <c r="F1516" s="28"/>
      <c r="G1516" s="29"/>
      <c r="H1516" s="29"/>
      <c r="I1516" s="35"/>
      <c r="J1516" s="35"/>
      <c r="K1516" s="35"/>
      <c r="L1516" s="35"/>
      <c r="M1516" s="30"/>
      <c r="N1516" s="31"/>
      <c r="O1516" s="18"/>
      <c r="P1516" s="157"/>
      <c r="Q1516" s="157"/>
      <c r="R1516" s="157"/>
      <c r="S1516" s="35"/>
      <c r="T1516" s="35"/>
      <c r="U1516" s="29"/>
      <c r="V1516" s="29"/>
      <c r="W1516" s="1"/>
      <c r="X1516" s="1"/>
    </row>
    <row r="1517" spans="1:24">
      <c r="A1517" s="61"/>
      <c r="B1517" s="28"/>
      <c r="C1517" s="29"/>
      <c r="D1517" s="122"/>
      <c r="E1517" s="27"/>
      <c r="F1517" s="28"/>
      <c r="G1517" s="29"/>
      <c r="H1517" s="29"/>
      <c r="I1517" s="35"/>
      <c r="J1517" s="35"/>
      <c r="K1517" s="35"/>
      <c r="L1517" s="35"/>
      <c r="M1517" s="30"/>
      <c r="N1517" s="31"/>
      <c r="O1517" s="18"/>
      <c r="P1517" s="157"/>
      <c r="Q1517" s="157"/>
      <c r="R1517" s="157"/>
      <c r="S1517" s="35"/>
      <c r="T1517" s="35"/>
      <c r="U1517" s="30"/>
      <c r="V1517" s="29"/>
      <c r="W1517" s="1"/>
      <c r="X1517" s="1"/>
    </row>
    <row r="1518" spans="1:24">
      <c r="A1518" s="61"/>
      <c r="B1518" s="28"/>
      <c r="C1518" s="29"/>
      <c r="D1518" s="122"/>
      <c r="E1518" s="27"/>
      <c r="F1518" s="28"/>
      <c r="G1518" s="29"/>
      <c r="H1518" s="29"/>
      <c r="I1518" s="35"/>
      <c r="J1518" s="35"/>
      <c r="K1518" s="35"/>
      <c r="L1518" s="35"/>
      <c r="M1518" s="30"/>
      <c r="N1518" s="31"/>
      <c r="O1518" s="18"/>
      <c r="P1518" s="157"/>
      <c r="Q1518" s="157"/>
      <c r="R1518" s="157"/>
      <c r="S1518" s="35"/>
      <c r="T1518" s="35"/>
      <c r="U1518" s="30"/>
      <c r="V1518" s="29"/>
      <c r="W1518" s="1"/>
      <c r="X1518" s="1"/>
    </row>
    <row r="1519" spans="1:24">
      <c r="A1519" s="61"/>
      <c r="B1519" s="28"/>
      <c r="C1519" s="29"/>
      <c r="D1519" s="122"/>
      <c r="E1519" s="27"/>
      <c r="F1519" s="28"/>
      <c r="G1519" s="29"/>
      <c r="H1519" s="29"/>
      <c r="I1519" s="35"/>
      <c r="J1519" s="35"/>
      <c r="K1519" s="35"/>
      <c r="L1519" s="35"/>
      <c r="M1519" s="30"/>
      <c r="N1519" s="31"/>
      <c r="O1519" s="18"/>
      <c r="P1519" s="157"/>
      <c r="Q1519" s="157"/>
      <c r="R1519" s="157"/>
      <c r="S1519" s="35"/>
      <c r="T1519" s="35"/>
      <c r="U1519" s="29"/>
      <c r="V1519" s="29"/>
      <c r="W1519" s="1"/>
      <c r="X1519" s="1"/>
    </row>
    <row r="1520" spans="1:24">
      <c r="A1520" s="61"/>
      <c r="B1520" s="28"/>
      <c r="C1520" s="29"/>
      <c r="D1520" s="122"/>
      <c r="E1520" s="27"/>
      <c r="F1520" s="28"/>
      <c r="G1520" s="29"/>
      <c r="H1520" s="29"/>
      <c r="I1520" s="35"/>
      <c r="J1520" s="35"/>
      <c r="K1520" s="35"/>
      <c r="L1520" s="35"/>
      <c r="M1520" s="30"/>
      <c r="N1520" s="31"/>
      <c r="O1520" s="18"/>
      <c r="P1520" s="157"/>
      <c r="Q1520" s="157"/>
      <c r="R1520" s="157"/>
      <c r="S1520" s="35"/>
      <c r="T1520" s="35"/>
      <c r="U1520" s="29"/>
      <c r="V1520" s="29"/>
      <c r="W1520" s="1"/>
      <c r="X1520" s="1"/>
    </row>
    <row r="1521" spans="1:24">
      <c r="A1521" s="61"/>
      <c r="B1521" s="28"/>
      <c r="C1521" s="29"/>
      <c r="D1521" s="122"/>
      <c r="E1521" s="27"/>
      <c r="F1521" s="28"/>
      <c r="G1521" s="29"/>
      <c r="H1521" s="29"/>
      <c r="I1521" s="35"/>
      <c r="J1521" s="35"/>
      <c r="K1521" s="35"/>
      <c r="L1521" s="35"/>
      <c r="M1521" s="30"/>
      <c r="N1521" s="31"/>
      <c r="O1521" s="18"/>
      <c r="P1521" s="157"/>
      <c r="Q1521" s="157"/>
      <c r="R1521" s="157"/>
      <c r="S1521" s="35"/>
      <c r="T1521" s="35"/>
      <c r="U1521" s="30"/>
      <c r="V1521" s="29"/>
      <c r="W1521" s="1"/>
      <c r="X1521" s="1"/>
    </row>
    <row r="1522" spans="1:24">
      <c r="A1522" s="61"/>
      <c r="B1522" s="28"/>
      <c r="C1522" s="29"/>
      <c r="D1522" s="122"/>
      <c r="E1522" s="27"/>
      <c r="F1522" s="28"/>
      <c r="G1522" s="29"/>
      <c r="H1522" s="29"/>
      <c r="I1522" s="35"/>
      <c r="J1522" s="35"/>
      <c r="K1522" s="35"/>
      <c r="L1522" s="35"/>
      <c r="M1522" s="30"/>
      <c r="N1522" s="31"/>
      <c r="O1522" s="18"/>
      <c r="P1522" s="157"/>
      <c r="Q1522" s="157"/>
      <c r="R1522" s="157"/>
      <c r="S1522" s="35"/>
      <c r="T1522" s="35"/>
      <c r="U1522" s="29"/>
      <c r="V1522" s="29"/>
      <c r="W1522" s="1"/>
      <c r="X1522" s="1"/>
    </row>
    <row r="1523" spans="1:24">
      <c r="A1523" s="61"/>
      <c r="B1523" s="28"/>
      <c r="C1523" s="29"/>
      <c r="D1523" s="122"/>
      <c r="E1523" s="27"/>
      <c r="F1523" s="28"/>
      <c r="G1523" s="29"/>
      <c r="H1523" s="29"/>
      <c r="I1523" s="35"/>
      <c r="J1523" s="35"/>
      <c r="K1523" s="35"/>
      <c r="L1523" s="35"/>
      <c r="M1523" s="30"/>
      <c r="N1523" s="31"/>
      <c r="O1523" s="18"/>
      <c r="P1523" s="157"/>
      <c r="Q1523" s="157"/>
      <c r="R1523" s="157"/>
      <c r="S1523" s="35"/>
      <c r="T1523" s="35"/>
      <c r="U1523" s="29"/>
      <c r="V1523" s="29"/>
      <c r="W1523" s="1"/>
      <c r="X1523" s="1"/>
    </row>
    <row r="1524" spans="1:24">
      <c r="A1524" s="61"/>
      <c r="B1524" s="28"/>
      <c r="C1524" s="29"/>
      <c r="D1524" s="122"/>
      <c r="E1524" s="27"/>
      <c r="F1524" s="28"/>
      <c r="G1524" s="29"/>
      <c r="H1524" s="29"/>
      <c r="I1524" s="35"/>
      <c r="J1524" s="35"/>
      <c r="K1524" s="35"/>
      <c r="L1524" s="35"/>
      <c r="M1524" s="30"/>
      <c r="N1524" s="31"/>
      <c r="O1524" s="18"/>
      <c r="P1524" s="157"/>
      <c r="Q1524" s="157"/>
      <c r="R1524" s="157"/>
      <c r="S1524" s="35"/>
      <c r="T1524" s="35"/>
      <c r="U1524" s="29"/>
      <c r="V1524" s="29"/>
      <c r="W1524" s="1"/>
      <c r="X1524" s="1"/>
    </row>
    <row r="1525" spans="1:24">
      <c r="A1525" s="61"/>
      <c r="B1525" s="28"/>
      <c r="C1525" s="29"/>
      <c r="D1525" s="28"/>
      <c r="E1525" s="27"/>
      <c r="F1525" s="28"/>
      <c r="G1525" s="29"/>
      <c r="H1525" s="29"/>
      <c r="I1525" s="35"/>
      <c r="J1525" s="35"/>
      <c r="K1525" s="35"/>
      <c r="L1525" s="35"/>
      <c r="M1525" s="30"/>
      <c r="N1525" s="31"/>
      <c r="O1525" s="18"/>
      <c r="P1525" s="157"/>
      <c r="Q1525" s="157"/>
      <c r="R1525" s="157"/>
      <c r="S1525" s="35"/>
      <c r="T1525" s="35"/>
      <c r="U1525" s="30"/>
      <c r="V1525" s="29"/>
      <c r="W1525" s="1"/>
      <c r="X1525" s="1"/>
    </row>
    <row r="1526" spans="1:24">
      <c r="A1526" s="61"/>
      <c r="B1526" s="28"/>
      <c r="C1526" s="29"/>
      <c r="D1526" s="122"/>
      <c r="E1526" s="27"/>
      <c r="F1526" s="28"/>
      <c r="G1526" s="29"/>
      <c r="H1526" s="29"/>
      <c r="I1526" s="35"/>
      <c r="J1526" s="35"/>
      <c r="K1526" s="35"/>
      <c r="L1526" s="35"/>
      <c r="M1526" s="30"/>
      <c r="N1526" s="31"/>
      <c r="O1526" s="18"/>
      <c r="P1526" s="157"/>
      <c r="Q1526" s="157"/>
      <c r="R1526" s="157"/>
      <c r="S1526" s="35"/>
      <c r="T1526" s="35"/>
      <c r="U1526" s="30"/>
      <c r="V1526" s="29"/>
      <c r="W1526" s="1"/>
      <c r="X1526" s="1"/>
    </row>
    <row r="1527" spans="1:24">
      <c r="A1527" s="61"/>
      <c r="B1527" s="28"/>
      <c r="C1527" s="29"/>
      <c r="D1527" s="122"/>
      <c r="E1527" s="27"/>
      <c r="F1527" s="28"/>
      <c r="G1527" s="29"/>
      <c r="H1527" s="29"/>
      <c r="I1527" s="35"/>
      <c r="J1527" s="35"/>
      <c r="K1527" s="35"/>
      <c r="L1527" s="35"/>
      <c r="M1527" s="30"/>
      <c r="N1527" s="31"/>
      <c r="O1527" s="18"/>
      <c r="P1527" s="157"/>
      <c r="Q1527" s="157"/>
      <c r="R1527" s="157"/>
      <c r="S1527" s="35"/>
      <c r="T1527" s="35"/>
      <c r="U1527" s="29"/>
      <c r="V1527" s="29"/>
      <c r="W1527" s="1"/>
      <c r="X1527" s="1"/>
    </row>
    <row r="1528" spans="1:24">
      <c r="A1528" s="61"/>
      <c r="B1528" s="28"/>
      <c r="C1528" s="29"/>
      <c r="D1528" s="122"/>
      <c r="E1528" s="27"/>
      <c r="F1528" s="28"/>
      <c r="G1528" s="29"/>
      <c r="H1528" s="29"/>
      <c r="I1528" s="35"/>
      <c r="J1528" s="35"/>
      <c r="K1528" s="35"/>
      <c r="L1528" s="35"/>
      <c r="M1528" s="30"/>
      <c r="N1528" s="31"/>
      <c r="O1528" s="18"/>
      <c r="P1528" s="157"/>
      <c r="Q1528" s="157"/>
      <c r="R1528" s="157"/>
      <c r="S1528" s="35"/>
      <c r="T1528" s="35"/>
      <c r="U1528" s="29"/>
      <c r="V1528" s="29"/>
      <c r="W1528" s="1"/>
      <c r="X1528" s="1"/>
    </row>
    <row r="1529" spans="1:24">
      <c r="A1529" s="61"/>
      <c r="B1529" s="28"/>
      <c r="C1529" s="29"/>
      <c r="D1529" s="122"/>
      <c r="E1529" s="27"/>
      <c r="F1529" s="28"/>
      <c r="G1529" s="29"/>
      <c r="H1529" s="29"/>
      <c r="I1529" s="35"/>
      <c r="J1529" s="35"/>
      <c r="K1529" s="35"/>
      <c r="L1529" s="35"/>
      <c r="M1529" s="30"/>
      <c r="N1529" s="31"/>
      <c r="O1529" s="18"/>
      <c r="P1529" s="157"/>
      <c r="Q1529" s="157"/>
      <c r="R1529" s="157"/>
      <c r="S1529" s="35"/>
      <c r="T1529" s="35"/>
      <c r="U1529" s="30"/>
      <c r="V1529" s="29"/>
      <c r="W1529" s="1"/>
      <c r="X1529" s="1"/>
    </row>
    <row r="1530" spans="1:24">
      <c r="A1530" s="61"/>
      <c r="B1530" s="28"/>
      <c r="C1530" s="29"/>
      <c r="D1530" s="122"/>
      <c r="E1530" s="27"/>
      <c r="F1530" s="28"/>
      <c r="G1530" s="29"/>
      <c r="H1530" s="29"/>
      <c r="I1530" s="35"/>
      <c r="J1530" s="35"/>
      <c r="K1530" s="35"/>
      <c r="L1530" s="35"/>
      <c r="M1530" s="30"/>
      <c r="N1530" s="31"/>
      <c r="O1530" s="18"/>
      <c r="P1530" s="157"/>
      <c r="Q1530" s="157"/>
      <c r="R1530" s="157"/>
      <c r="S1530" s="35"/>
      <c r="T1530" s="35"/>
      <c r="U1530" s="30"/>
      <c r="V1530" s="29"/>
      <c r="W1530" s="1"/>
      <c r="X1530" s="1"/>
    </row>
    <row r="1531" spans="1:24">
      <c r="A1531" s="61"/>
      <c r="B1531" s="28"/>
      <c r="C1531" s="29"/>
      <c r="D1531" s="122"/>
      <c r="E1531" s="27"/>
      <c r="F1531" s="28"/>
      <c r="G1531" s="29"/>
      <c r="H1531" s="29"/>
      <c r="I1531" s="35"/>
      <c r="J1531" s="35"/>
      <c r="K1531" s="35"/>
      <c r="L1531" s="35"/>
      <c r="M1531" s="30"/>
      <c r="N1531" s="31"/>
      <c r="O1531" s="18"/>
      <c r="P1531" s="157"/>
      <c r="Q1531" s="157"/>
      <c r="R1531" s="157"/>
      <c r="S1531" s="35"/>
      <c r="T1531" s="35"/>
      <c r="U1531" s="30"/>
      <c r="V1531" s="29"/>
      <c r="W1531" s="1"/>
      <c r="X1531" s="1"/>
    </row>
    <row r="1532" spans="1:24">
      <c r="A1532" s="61"/>
      <c r="B1532" s="28"/>
      <c r="C1532" s="29"/>
      <c r="D1532" s="122"/>
      <c r="E1532" s="27"/>
      <c r="F1532" s="28"/>
      <c r="G1532" s="29"/>
      <c r="H1532" s="29"/>
      <c r="I1532" s="35"/>
      <c r="J1532" s="35"/>
      <c r="K1532" s="35"/>
      <c r="L1532" s="35"/>
      <c r="M1532" s="30"/>
      <c r="N1532" s="31"/>
      <c r="O1532" s="18"/>
      <c r="P1532" s="157"/>
      <c r="Q1532" s="157"/>
      <c r="R1532" s="157"/>
      <c r="S1532" s="35"/>
      <c r="T1532" s="35"/>
      <c r="U1532" s="30"/>
      <c r="V1532" s="29"/>
      <c r="W1532" s="1"/>
      <c r="X1532" s="1"/>
    </row>
    <row r="1533" spans="1:24">
      <c r="A1533" s="61"/>
      <c r="B1533" s="28"/>
      <c r="C1533" s="29"/>
      <c r="D1533" s="122"/>
      <c r="E1533" s="27"/>
      <c r="F1533" s="28"/>
      <c r="G1533" s="29"/>
      <c r="H1533" s="29"/>
      <c r="I1533" s="35"/>
      <c r="J1533" s="35"/>
      <c r="K1533" s="35"/>
      <c r="L1533" s="35"/>
      <c r="M1533" s="30"/>
      <c r="N1533" s="31"/>
      <c r="O1533" s="18"/>
      <c r="P1533" s="157"/>
      <c r="Q1533" s="157"/>
      <c r="R1533" s="157"/>
      <c r="S1533" s="35"/>
      <c r="T1533" s="35"/>
      <c r="U1533" s="29"/>
      <c r="V1533" s="29"/>
      <c r="W1533" s="1"/>
      <c r="X1533" s="1"/>
    </row>
    <row r="1534" spans="1:24">
      <c r="A1534" s="61"/>
      <c r="B1534" s="28"/>
      <c r="C1534" s="29"/>
      <c r="D1534" s="122"/>
      <c r="E1534" s="27"/>
      <c r="F1534" s="28"/>
      <c r="G1534" s="29"/>
      <c r="H1534" s="29"/>
      <c r="I1534" s="35"/>
      <c r="J1534" s="35"/>
      <c r="K1534" s="35"/>
      <c r="L1534" s="35"/>
      <c r="M1534" s="30"/>
      <c r="N1534" s="31"/>
      <c r="O1534" s="18"/>
      <c r="P1534" s="157"/>
      <c r="Q1534" s="157"/>
      <c r="R1534" s="157"/>
      <c r="S1534" s="35"/>
      <c r="T1534" s="35"/>
      <c r="U1534" s="30"/>
      <c r="V1534" s="29"/>
      <c r="W1534" s="1"/>
      <c r="X1534" s="1"/>
    </row>
    <row r="1535" spans="1:24">
      <c r="A1535" s="61"/>
      <c r="B1535" s="28"/>
      <c r="C1535" s="29"/>
      <c r="D1535" s="122"/>
      <c r="E1535" s="27"/>
      <c r="F1535" s="28"/>
      <c r="G1535" s="29"/>
      <c r="H1535" s="29"/>
      <c r="I1535" s="35"/>
      <c r="J1535" s="35"/>
      <c r="K1535" s="35"/>
      <c r="L1535" s="35"/>
      <c r="M1535" s="30"/>
      <c r="N1535" s="31"/>
      <c r="O1535" s="18"/>
      <c r="P1535" s="157"/>
      <c r="Q1535" s="157"/>
      <c r="R1535" s="157"/>
      <c r="S1535" s="35"/>
      <c r="T1535" s="35"/>
      <c r="U1535" s="30"/>
      <c r="V1535" s="29"/>
      <c r="W1535" s="1"/>
      <c r="X1535" s="1"/>
    </row>
    <row r="1536" spans="1:24">
      <c r="A1536" s="61"/>
      <c r="B1536" s="28"/>
      <c r="C1536" s="29"/>
      <c r="D1536" s="122"/>
      <c r="E1536" s="27"/>
      <c r="F1536" s="28"/>
      <c r="G1536" s="29"/>
      <c r="H1536" s="29"/>
      <c r="I1536" s="35"/>
      <c r="J1536" s="35"/>
      <c r="K1536" s="35"/>
      <c r="L1536" s="35"/>
      <c r="M1536" s="30"/>
      <c r="N1536" s="31"/>
      <c r="O1536" s="18"/>
      <c r="P1536" s="157"/>
      <c r="Q1536" s="157"/>
      <c r="R1536" s="157"/>
      <c r="S1536" s="35"/>
      <c r="T1536" s="35"/>
      <c r="U1536" s="30"/>
      <c r="V1536" s="29"/>
      <c r="W1536" s="1"/>
      <c r="X1536" s="1"/>
    </row>
    <row r="1537" spans="1:24">
      <c r="A1537" s="61"/>
      <c r="B1537" s="28"/>
      <c r="C1537" s="29"/>
      <c r="D1537" s="122"/>
      <c r="E1537" s="27"/>
      <c r="F1537" s="28"/>
      <c r="G1537" s="29"/>
      <c r="H1537" s="29"/>
      <c r="I1537" s="35"/>
      <c r="J1537" s="35"/>
      <c r="K1537" s="35"/>
      <c r="L1537" s="35"/>
      <c r="M1537" s="30"/>
      <c r="N1537" s="31"/>
      <c r="O1537" s="18"/>
      <c r="P1537" s="157"/>
      <c r="Q1537" s="157"/>
      <c r="R1537" s="157"/>
      <c r="S1537" s="35"/>
      <c r="T1537" s="35"/>
      <c r="U1537" s="30"/>
      <c r="V1537" s="29"/>
      <c r="W1537" s="1"/>
      <c r="X1537" s="1"/>
    </row>
    <row r="1538" spans="1:24">
      <c r="A1538" s="61"/>
      <c r="B1538" s="28"/>
      <c r="C1538" s="29"/>
      <c r="D1538" s="122"/>
      <c r="E1538" s="27"/>
      <c r="F1538" s="28"/>
      <c r="G1538" s="29"/>
      <c r="H1538" s="29"/>
      <c r="I1538" s="35"/>
      <c r="J1538" s="35"/>
      <c r="K1538" s="35"/>
      <c r="L1538" s="35"/>
      <c r="M1538" s="30"/>
      <c r="N1538" s="31"/>
      <c r="O1538" s="18"/>
      <c r="P1538" s="157"/>
      <c r="Q1538" s="157"/>
      <c r="R1538" s="157"/>
      <c r="S1538" s="35"/>
      <c r="T1538" s="35"/>
      <c r="U1538" s="30"/>
      <c r="V1538" s="29"/>
      <c r="W1538" s="1"/>
      <c r="X1538" s="1"/>
    </row>
    <row r="1539" spans="1:24">
      <c r="A1539" s="61"/>
      <c r="B1539" s="28"/>
      <c r="C1539" s="29"/>
      <c r="D1539" s="122"/>
      <c r="E1539" s="27"/>
      <c r="F1539" s="28"/>
      <c r="G1539" s="29"/>
      <c r="H1539" s="29"/>
      <c r="I1539" s="35"/>
      <c r="J1539" s="35"/>
      <c r="K1539" s="35"/>
      <c r="L1539" s="35"/>
      <c r="M1539" s="30"/>
      <c r="N1539" s="31"/>
      <c r="O1539" s="18"/>
      <c r="P1539" s="157"/>
      <c r="Q1539" s="157"/>
      <c r="R1539" s="157"/>
      <c r="S1539" s="35"/>
      <c r="T1539" s="35"/>
      <c r="U1539" s="30"/>
      <c r="V1539" s="29"/>
      <c r="W1539" s="1"/>
      <c r="X1539" s="1"/>
    </row>
    <row r="1540" spans="1:24">
      <c r="A1540" s="61"/>
      <c r="B1540" s="28"/>
      <c r="C1540" s="29"/>
      <c r="D1540" s="28"/>
      <c r="E1540" s="27"/>
      <c r="F1540" s="28"/>
      <c r="G1540" s="29"/>
      <c r="H1540" s="29"/>
      <c r="I1540" s="35"/>
      <c r="J1540" s="35"/>
      <c r="K1540" s="35"/>
      <c r="L1540" s="35"/>
      <c r="M1540" s="30"/>
      <c r="N1540" s="31"/>
      <c r="O1540" s="18"/>
      <c r="P1540" s="157"/>
      <c r="Q1540" s="157"/>
      <c r="R1540" s="157"/>
      <c r="S1540" s="35"/>
      <c r="T1540" s="35"/>
      <c r="U1540" s="30"/>
      <c r="V1540" s="29"/>
      <c r="W1540" s="1"/>
      <c r="X1540" s="1"/>
    </row>
    <row r="1541" spans="1:24">
      <c r="A1541" s="61"/>
      <c r="B1541" s="28"/>
      <c r="C1541" s="29"/>
      <c r="D1541" s="28"/>
      <c r="E1541" s="27"/>
      <c r="F1541" s="28"/>
      <c r="G1541" s="29"/>
      <c r="H1541" s="29"/>
      <c r="I1541" s="35"/>
      <c r="J1541" s="35"/>
      <c r="K1541" s="35"/>
      <c r="L1541" s="35"/>
      <c r="M1541" s="30"/>
      <c r="N1541" s="31"/>
      <c r="O1541" s="18"/>
      <c r="P1541" s="157"/>
      <c r="Q1541" s="157"/>
      <c r="R1541" s="157"/>
      <c r="S1541" s="35"/>
      <c r="T1541" s="35"/>
      <c r="U1541" s="30"/>
      <c r="V1541" s="29"/>
      <c r="W1541" s="1"/>
      <c r="X1541" s="1"/>
    </row>
    <row r="1542" spans="1:24">
      <c r="A1542" s="61"/>
      <c r="B1542" s="28"/>
      <c r="C1542" s="29"/>
      <c r="D1542" s="28"/>
      <c r="E1542" s="27"/>
      <c r="F1542" s="28"/>
      <c r="G1542" s="29"/>
      <c r="H1542" s="29"/>
      <c r="I1542" s="35"/>
      <c r="J1542" s="35"/>
      <c r="K1542" s="35"/>
      <c r="L1542" s="35"/>
      <c r="M1542" s="30"/>
      <c r="N1542" s="31"/>
      <c r="O1542" s="18"/>
      <c r="P1542" s="157"/>
      <c r="Q1542" s="157"/>
      <c r="R1542" s="157"/>
      <c r="S1542" s="35"/>
      <c r="T1542" s="35"/>
      <c r="U1542" s="30"/>
      <c r="V1542" s="29"/>
      <c r="W1542" s="1"/>
      <c r="X1542" s="1"/>
    </row>
    <row r="1543" spans="1:24">
      <c r="A1543" s="61"/>
      <c r="B1543" s="28"/>
      <c r="C1543" s="29"/>
      <c r="D1543" s="28"/>
      <c r="E1543" s="27"/>
      <c r="F1543" s="28"/>
      <c r="G1543" s="29"/>
      <c r="H1543" s="29"/>
      <c r="I1543" s="35"/>
      <c r="J1543" s="35"/>
      <c r="K1543" s="35"/>
      <c r="L1543" s="35"/>
      <c r="M1543" s="30"/>
      <c r="N1543" s="31"/>
      <c r="O1543" s="18"/>
      <c r="P1543" s="157"/>
      <c r="Q1543" s="157"/>
      <c r="R1543" s="157"/>
      <c r="S1543" s="35"/>
      <c r="T1543" s="35"/>
      <c r="U1543" s="30"/>
      <c r="V1543" s="29"/>
      <c r="W1543" s="1"/>
      <c r="X1543" s="1"/>
    </row>
    <row r="1544" spans="1:24">
      <c r="A1544" s="61"/>
      <c r="B1544" s="28"/>
      <c r="C1544" s="29"/>
      <c r="D1544" s="28"/>
      <c r="E1544" s="27"/>
      <c r="F1544" s="28"/>
      <c r="G1544" s="29"/>
      <c r="H1544" s="29"/>
      <c r="I1544" s="35"/>
      <c r="J1544" s="35"/>
      <c r="K1544" s="35"/>
      <c r="L1544" s="35"/>
      <c r="M1544" s="30"/>
      <c r="N1544" s="31"/>
      <c r="O1544" s="18"/>
      <c r="P1544" s="157"/>
      <c r="Q1544" s="157"/>
      <c r="R1544" s="157"/>
      <c r="S1544" s="35"/>
      <c r="T1544" s="35"/>
      <c r="U1544" s="30"/>
      <c r="V1544" s="29"/>
      <c r="W1544" s="1"/>
      <c r="X1544" s="1"/>
    </row>
    <row r="1545" spans="1:24">
      <c r="A1545" s="61"/>
      <c r="B1545" s="28"/>
      <c r="C1545" s="29"/>
      <c r="D1545" s="28"/>
      <c r="E1545" s="27"/>
      <c r="F1545" s="28"/>
      <c r="G1545" s="29"/>
      <c r="H1545" s="29"/>
      <c r="I1545" s="35"/>
      <c r="J1545" s="35"/>
      <c r="K1545" s="35"/>
      <c r="L1545" s="35"/>
      <c r="M1545" s="30"/>
      <c r="N1545" s="31"/>
      <c r="O1545" s="18"/>
      <c r="P1545" s="157"/>
      <c r="Q1545" s="157"/>
      <c r="R1545" s="157"/>
      <c r="S1545" s="35"/>
      <c r="T1545" s="35"/>
      <c r="U1545" s="30"/>
      <c r="V1545" s="29"/>
      <c r="W1545" s="1"/>
      <c r="X1545" s="1"/>
    </row>
    <row r="1546" spans="1:24">
      <c r="A1546" s="61"/>
      <c r="B1546" s="28"/>
      <c r="C1546" s="29"/>
      <c r="D1546" s="28"/>
      <c r="E1546" s="27"/>
      <c r="F1546" s="28"/>
      <c r="G1546" s="29"/>
      <c r="H1546" s="29"/>
      <c r="I1546" s="35"/>
      <c r="J1546" s="35"/>
      <c r="K1546" s="35"/>
      <c r="L1546" s="35"/>
      <c r="M1546" s="30"/>
      <c r="N1546" s="31"/>
      <c r="O1546" s="18"/>
      <c r="P1546" s="157"/>
      <c r="Q1546" s="157"/>
      <c r="R1546" s="157"/>
      <c r="S1546" s="35"/>
      <c r="T1546" s="35"/>
      <c r="U1546" s="30"/>
      <c r="V1546" s="29"/>
      <c r="W1546" s="1"/>
      <c r="X1546" s="1"/>
    </row>
    <row r="1547" spans="1:24">
      <c r="A1547" s="61"/>
      <c r="B1547" s="28"/>
      <c r="C1547" s="29"/>
      <c r="D1547" s="28"/>
      <c r="E1547" s="27"/>
      <c r="F1547" s="28"/>
      <c r="G1547" s="29"/>
      <c r="H1547" s="29"/>
      <c r="I1547" s="35"/>
      <c r="J1547" s="35"/>
      <c r="K1547" s="35"/>
      <c r="L1547" s="35"/>
      <c r="M1547" s="30"/>
      <c r="N1547" s="31"/>
      <c r="O1547" s="18"/>
      <c r="P1547" s="157"/>
      <c r="Q1547" s="157"/>
      <c r="R1547" s="157"/>
      <c r="S1547" s="35"/>
      <c r="T1547" s="35"/>
      <c r="U1547" s="30"/>
      <c r="V1547" s="29"/>
      <c r="W1547" s="1"/>
      <c r="X1547" s="1"/>
    </row>
    <row r="1548" spans="1:24">
      <c r="A1548" s="61"/>
      <c r="B1548" s="28"/>
      <c r="C1548" s="29"/>
      <c r="D1548" s="28"/>
      <c r="E1548" s="27"/>
      <c r="F1548" s="28"/>
      <c r="G1548" s="29"/>
      <c r="H1548" s="29"/>
      <c r="I1548" s="35"/>
      <c r="J1548" s="35"/>
      <c r="K1548" s="35"/>
      <c r="L1548" s="35"/>
      <c r="M1548" s="30"/>
      <c r="N1548" s="31"/>
      <c r="O1548" s="18"/>
      <c r="P1548" s="157"/>
      <c r="Q1548" s="157"/>
      <c r="R1548" s="157"/>
      <c r="S1548" s="35"/>
      <c r="T1548" s="35"/>
      <c r="U1548" s="30"/>
      <c r="V1548" s="29"/>
      <c r="W1548" s="1"/>
      <c r="X1548" s="1"/>
    </row>
    <row r="1549" spans="1:24">
      <c r="A1549" s="61"/>
      <c r="B1549" s="28"/>
      <c r="C1549" s="29"/>
      <c r="D1549" s="28"/>
      <c r="E1549" s="27"/>
      <c r="F1549" s="28"/>
      <c r="G1549" s="29"/>
      <c r="H1549" s="29"/>
      <c r="I1549" s="35"/>
      <c r="J1549" s="35"/>
      <c r="K1549" s="35"/>
      <c r="L1549" s="35"/>
      <c r="M1549" s="30"/>
      <c r="N1549" s="31"/>
      <c r="O1549" s="18"/>
      <c r="P1549" s="157"/>
      <c r="Q1549" s="157"/>
      <c r="R1549" s="157"/>
      <c r="S1549" s="35"/>
      <c r="T1549" s="35"/>
      <c r="U1549" s="30"/>
      <c r="V1549" s="29"/>
      <c r="W1549" s="1"/>
      <c r="X1549" s="1"/>
    </row>
    <row r="1550" spans="1:24">
      <c r="A1550" s="61"/>
      <c r="B1550" s="28"/>
      <c r="C1550" s="29"/>
      <c r="D1550" s="28"/>
      <c r="E1550" s="27"/>
      <c r="F1550" s="28"/>
      <c r="G1550" s="29"/>
      <c r="H1550" s="29"/>
      <c r="I1550" s="35"/>
      <c r="J1550" s="35"/>
      <c r="K1550" s="35"/>
      <c r="L1550" s="35"/>
      <c r="M1550" s="30"/>
      <c r="N1550" s="31"/>
      <c r="O1550" s="18"/>
      <c r="P1550" s="157"/>
      <c r="Q1550" s="157"/>
      <c r="R1550" s="157"/>
      <c r="S1550" s="35"/>
      <c r="T1550" s="35"/>
      <c r="U1550" s="30"/>
      <c r="V1550" s="29"/>
      <c r="W1550" s="1"/>
      <c r="X1550" s="1"/>
    </row>
    <row r="1551" spans="1:24">
      <c r="A1551" s="61"/>
      <c r="B1551" s="28"/>
      <c r="C1551" s="29"/>
      <c r="D1551" s="28"/>
      <c r="E1551" s="27"/>
      <c r="F1551" s="28"/>
      <c r="G1551" s="29"/>
      <c r="H1551" s="29"/>
      <c r="I1551" s="35"/>
      <c r="J1551" s="35"/>
      <c r="K1551" s="35"/>
      <c r="L1551" s="35"/>
      <c r="M1551" s="30"/>
      <c r="N1551" s="31"/>
      <c r="O1551" s="18"/>
      <c r="P1551" s="157"/>
      <c r="Q1551" s="157"/>
      <c r="R1551" s="157"/>
      <c r="S1551" s="35"/>
      <c r="T1551" s="35"/>
      <c r="U1551" s="30"/>
      <c r="V1551" s="29"/>
      <c r="W1551" s="1"/>
      <c r="X1551" s="1"/>
    </row>
    <row r="1552" spans="1:24">
      <c r="A1552" s="61"/>
      <c r="B1552" s="28"/>
      <c r="C1552" s="29"/>
      <c r="D1552" s="28"/>
      <c r="E1552" s="27"/>
      <c r="F1552" s="28"/>
      <c r="G1552" s="29"/>
      <c r="H1552" s="29"/>
      <c r="I1552" s="35"/>
      <c r="J1552" s="35"/>
      <c r="K1552" s="35"/>
      <c r="L1552" s="35"/>
      <c r="M1552" s="30"/>
      <c r="N1552" s="31"/>
      <c r="O1552" s="18"/>
      <c r="P1552" s="157"/>
      <c r="Q1552" s="157"/>
      <c r="R1552" s="157"/>
      <c r="S1552" s="35"/>
      <c r="T1552" s="35"/>
      <c r="U1552" s="30"/>
      <c r="V1552" s="29"/>
      <c r="W1552" s="1"/>
      <c r="X1552" s="1"/>
    </row>
    <row r="1553" spans="1:24">
      <c r="A1553" s="61"/>
      <c r="B1553" s="28"/>
      <c r="C1553" s="29"/>
      <c r="D1553" s="28"/>
      <c r="E1553" s="27"/>
      <c r="F1553" s="28"/>
      <c r="G1553" s="29"/>
      <c r="H1553" s="29"/>
      <c r="I1553" s="35"/>
      <c r="J1553" s="35"/>
      <c r="K1553" s="35"/>
      <c r="L1553" s="35"/>
      <c r="M1553" s="30"/>
      <c r="N1553" s="31"/>
      <c r="O1553" s="18"/>
      <c r="P1553" s="157"/>
      <c r="Q1553" s="157"/>
      <c r="R1553" s="157"/>
      <c r="S1553" s="35"/>
      <c r="T1553" s="35"/>
      <c r="U1553" s="30"/>
      <c r="V1553" s="29"/>
      <c r="W1553" s="1"/>
      <c r="X1553" s="1"/>
    </row>
    <row r="1554" spans="1:24">
      <c r="A1554" s="61"/>
      <c r="B1554" s="28"/>
      <c r="C1554" s="29"/>
      <c r="D1554" s="28"/>
      <c r="E1554" s="27"/>
      <c r="F1554" s="28"/>
      <c r="G1554" s="29"/>
      <c r="H1554" s="29"/>
      <c r="I1554" s="35"/>
      <c r="J1554" s="35"/>
      <c r="K1554" s="35"/>
      <c r="L1554" s="35"/>
      <c r="M1554" s="30"/>
      <c r="N1554" s="31"/>
      <c r="O1554" s="18"/>
      <c r="P1554" s="157"/>
      <c r="Q1554" s="157"/>
      <c r="R1554" s="157"/>
      <c r="S1554" s="35"/>
      <c r="T1554" s="35"/>
      <c r="U1554" s="30"/>
      <c r="V1554" s="29"/>
      <c r="W1554" s="1"/>
      <c r="X1554" s="1"/>
    </row>
    <row r="1555" spans="1:24">
      <c r="A1555" s="61"/>
      <c r="B1555" s="28"/>
      <c r="C1555" s="29"/>
      <c r="D1555" s="28"/>
      <c r="E1555" s="27"/>
      <c r="F1555" s="28"/>
      <c r="G1555" s="29"/>
      <c r="H1555" s="29"/>
      <c r="I1555" s="35"/>
      <c r="J1555" s="35"/>
      <c r="K1555" s="35"/>
      <c r="L1555" s="35"/>
      <c r="M1555" s="30"/>
      <c r="N1555" s="31"/>
      <c r="O1555" s="18"/>
      <c r="P1555" s="157"/>
      <c r="Q1555" s="157"/>
      <c r="R1555" s="157"/>
      <c r="S1555" s="35"/>
      <c r="T1555" s="35"/>
      <c r="U1555" s="30"/>
      <c r="V1555" s="29"/>
      <c r="W1555" s="1"/>
      <c r="X1555" s="1"/>
    </row>
    <row r="1556" spans="1:24">
      <c r="A1556" s="61"/>
      <c r="B1556" s="28"/>
      <c r="C1556" s="29"/>
      <c r="D1556" s="28"/>
      <c r="E1556" s="27"/>
      <c r="F1556" s="28"/>
      <c r="G1556" s="29"/>
      <c r="H1556" s="29"/>
      <c r="I1556" s="35"/>
      <c r="J1556" s="35"/>
      <c r="K1556" s="35"/>
      <c r="L1556" s="35"/>
      <c r="M1556" s="30"/>
      <c r="N1556" s="31"/>
      <c r="O1556" s="18"/>
      <c r="P1556" s="157"/>
      <c r="Q1556" s="157"/>
      <c r="R1556" s="157"/>
      <c r="S1556" s="35"/>
      <c r="T1556" s="35"/>
      <c r="U1556" s="30"/>
      <c r="V1556" s="29"/>
      <c r="W1556" s="1"/>
      <c r="X1556" s="1"/>
    </row>
    <row r="1557" spans="1:24">
      <c r="A1557" s="61"/>
      <c r="B1557" s="28"/>
      <c r="C1557" s="29"/>
      <c r="D1557" s="28"/>
      <c r="E1557" s="27"/>
      <c r="F1557" s="28"/>
      <c r="G1557" s="29"/>
      <c r="H1557" s="29"/>
      <c r="I1557" s="35"/>
      <c r="J1557" s="35"/>
      <c r="K1557" s="35"/>
      <c r="L1557" s="35"/>
      <c r="M1557" s="30"/>
      <c r="N1557" s="31"/>
      <c r="O1557" s="18"/>
      <c r="P1557" s="157"/>
      <c r="Q1557" s="157"/>
      <c r="R1557" s="157"/>
      <c r="S1557" s="35"/>
      <c r="T1557" s="35"/>
      <c r="U1557" s="30"/>
      <c r="V1557" s="29"/>
      <c r="W1557" s="1"/>
      <c r="X1557" s="1"/>
    </row>
    <row r="1558" spans="1:24">
      <c r="A1558" s="61"/>
      <c r="B1558" s="28"/>
      <c r="C1558" s="29"/>
      <c r="D1558" s="28"/>
      <c r="E1558" s="27"/>
      <c r="F1558" s="28"/>
      <c r="G1558" s="29"/>
      <c r="H1558" s="29"/>
      <c r="I1558" s="35"/>
      <c r="J1558" s="35"/>
      <c r="K1558" s="35"/>
      <c r="L1558" s="35"/>
      <c r="M1558" s="30"/>
      <c r="N1558" s="31"/>
      <c r="O1558" s="18"/>
      <c r="P1558" s="157"/>
      <c r="Q1558" s="157"/>
      <c r="R1558" s="157"/>
      <c r="S1558" s="35"/>
      <c r="T1558" s="35"/>
      <c r="U1558" s="30"/>
      <c r="V1558" s="29"/>
      <c r="W1558" s="1"/>
      <c r="X1558" s="1"/>
    </row>
    <row r="1559" spans="1:24">
      <c r="A1559" s="61"/>
      <c r="B1559" s="28"/>
      <c r="C1559" s="29"/>
      <c r="D1559" s="28"/>
      <c r="E1559" s="27"/>
      <c r="F1559" s="28"/>
      <c r="G1559" s="29"/>
      <c r="H1559" s="29"/>
      <c r="I1559" s="35"/>
      <c r="J1559" s="35"/>
      <c r="K1559" s="35"/>
      <c r="L1559" s="35"/>
      <c r="M1559" s="30"/>
      <c r="N1559" s="31"/>
      <c r="O1559" s="18"/>
      <c r="P1559" s="157"/>
      <c r="Q1559" s="157"/>
      <c r="R1559" s="157"/>
      <c r="S1559" s="35"/>
      <c r="T1559" s="35"/>
      <c r="U1559" s="30"/>
      <c r="V1559" s="29"/>
      <c r="W1559" s="1"/>
      <c r="X1559" s="1"/>
    </row>
    <row r="1560" spans="1:24">
      <c r="A1560" s="61"/>
      <c r="B1560" s="28"/>
      <c r="C1560" s="29"/>
      <c r="D1560" s="28"/>
      <c r="E1560" s="27"/>
      <c r="F1560" s="28"/>
      <c r="G1560" s="29"/>
      <c r="H1560" s="29"/>
      <c r="I1560" s="35"/>
      <c r="J1560" s="35"/>
      <c r="K1560" s="35"/>
      <c r="L1560" s="35"/>
      <c r="M1560" s="30"/>
      <c r="N1560" s="31"/>
      <c r="O1560" s="18"/>
      <c r="P1560" s="157"/>
      <c r="Q1560" s="157"/>
      <c r="R1560" s="157"/>
      <c r="S1560" s="35"/>
      <c r="T1560" s="35"/>
      <c r="U1560" s="30"/>
      <c r="V1560" s="29"/>
      <c r="W1560" s="1"/>
      <c r="X1560" s="1"/>
    </row>
    <row r="1561" spans="1:24">
      <c r="A1561" s="61"/>
      <c r="B1561" s="28"/>
      <c r="C1561" s="29"/>
      <c r="D1561" s="28"/>
      <c r="E1561" s="27"/>
      <c r="F1561" s="28"/>
      <c r="G1561" s="29"/>
      <c r="H1561" s="29"/>
      <c r="I1561" s="35"/>
      <c r="J1561" s="35"/>
      <c r="K1561" s="35"/>
      <c r="L1561" s="35"/>
      <c r="M1561" s="30"/>
      <c r="N1561" s="31"/>
      <c r="O1561" s="18"/>
      <c r="P1561" s="157"/>
      <c r="Q1561" s="157"/>
      <c r="R1561" s="157"/>
      <c r="S1561" s="35"/>
      <c r="T1561" s="35"/>
      <c r="U1561" s="30"/>
      <c r="V1561" s="29"/>
      <c r="W1561" s="1"/>
      <c r="X1561" s="1"/>
    </row>
    <row r="1562" spans="1:24">
      <c r="A1562" s="61"/>
      <c r="B1562" s="28"/>
      <c r="C1562" s="29"/>
      <c r="D1562" s="28"/>
      <c r="E1562" s="27"/>
      <c r="F1562" s="28"/>
      <c r="G1562" s="29"/>
      <c r="H1562" s="29"/>
      <c r="I1562" s="35"/>
      <c r="J1562" s="35"/>
      <c r="K1562" s="35"/>
      <c r="L1562" s="35"/>
      <c r="M1562" s="30"/>
      <c r="N1562" s="31"/>
      <c r="O1562" s="18"/>
      <c r="P1562" s="157"/>
      <c r="Q1562" s="157"/>
      <c r="R1562" s="157"/>
      <c r="S1562" s="35"/>
      <c r="T1562" s="35"/>
      <c r="U1562" s="30"/>
      <c r="V1562" s="29"/>
      <c r="W1562" s="1"/>
      <c r="X1562" s="1"/>
    </row>
    <row r="1563" spans="1:24">
      <c r="A1563" s="61"/>
      <c r="B1563" s="28"/>
      <c r="C1563" s="29"/>
      <c r="D1563" s="28"/>
      <c r="E1563" s="27"/>
      <c r="F1563" s="28"/>
      <c r="G1563" s="29"/>
      <c r="H1563" s="29"/>
      <c r="I1563" s="35"/>
      <c r="J1563" s="35"/>
      <c r="K1563" s="35"/>
      <c r="L1563" s="35"/>
      <c r="M1563" s="30"/>
      <c r="N1563" s="31"/>
      <c r="O1563" s="18"/>
      <c r="P1563" s="157"/>
      <c r="Q1563" s="157"/>
      <c r="R1563" s="157"/>
      <c r="S1563" s="35"/>
      <c r="T1563" s="35"/>
      <c r="U1563" s="30"/>
      <c r="V1563" s="29"/>
      <c r="W1563" s="1"/>
      <c r="X1563" s="1"/>
    </row>
    <row r="1564" spans="1:24">
      <c r="A1564" s="61"/>
      <c r="B1564" s="28"/>
      <c r="C1564" s="29"/>
      <c r="D1564" s="28"/>
      <c r="E1564" s="27"/>
      <c r="F1564" s="28"/>
      <c r="G1564" s="29"/>
      <c r="H1564" s="29"/>
      <c r="I1564" s="35"/>
      <c r="J1564" s="35"/>
      <c r="K1564" s="35"/>
      <c r="L1564" s="35"/>
      <c r="M1564" s="30"/>
      <c r="N1564" s="31"/>
      <c r="O1564" s="18"/>
      <c r="P1564" s="157"/>
      <c r="Q1564" s="157"/>
      <c r="R1564" s="157"/>
      <c r="S1564" s="35"/>
      <c r="T1564" s="35"/>
      <c r="U1564" s="30"/>
      <c r="V1564" s="29"/>
      <c r="W1564" s="1"/>
      <c r="X1564" s="1"/>
    </row>
    <row r="1565" spans="1:24">
      <c r="A1565" s="61"/>
      <c r="B1565" s="28"/>
      <c r="C1565" s="29"/>
      <c r="D1565" s="28"/>
      <c r="E1565" s="27"/>
      <c r="F1565" s="28"/>
      <c r="G1565" s="29"/>
      <c r="H1565" s="29"/>
      <c r="I1565" s="35"/>
      <c r="J1565" s="35"/>
      <c r="K1565" s="35"/>
      <c r="L1565" s="35"/>
      <c r="M1565" s="30"/>
      <c r="N1565" s="31"/>
      <c r="O1565" s="18"/>
      <c r="P1565" s="157"/>
      <c r="Q1565" s="157"/>
      <c r="R1565" s="157"/>
      <c r="S1565" s="35"/>
      <c r="T1565" s="35"/>
      <c r="U1565" s="30"/>
      <c r="V1565" s="29"/>
      <c r="W1565" s="1"/>
      <c r="X1565" s="1"/>
    </row>
    <row r="1566" spans="1:24">
      <c r="A1566" s="61"/>
      <c r="B1566" s="28"/>
      <c r="C1566" s="29"/>
      <c r="D1566" s="28"/>
      <c r="E1566" s="27"/>
      <c r="F1566" s="28"/>
      <c r="G1566" s="29"/>
      <c r="H1566" s="29"/>
      <c r="I1566" s="35"/>
      <c r="J1566" s="35"/>
      <c r="K1566" s="35"/>
      <c r="L1566" s="35"/>
      <c r="M1566" s="30"/>
      <c r="N1566" s="31"/>
      <c r="O1566" s="18"/>
      <c r="P1566" s="157"/>
      <c r="Q1566" s="157"/>
      <c r="R1566" s="157"/>
      <c r="S1566" s="35"/>
      <c r="T1566" s="35"/>
      <c r="U1566" s="30"/>
      <c r="V1566" s="29"/>
      <c r="W1566" s="1"/>
      <c r="X1566" s="1"/>
    </row>
    <row r="1567" spans="1:24">
      <c r="A1567" s="61"/>
      <c r="B1567" s="28"/>
      <c r="C1567" s="29"/>
      <c r="D1567" s="28"/>
      <c r="E1567" s="27"/>
      <c r="F1567" s="28"/>
      <c r="G1567" s="29"/>
      <c r="H1567" s="29"/>
      <c r="I1567" s="35"/>
      <c r="J1567" s="35"/>
      <c r="K1567" s="35"/>
      <c r="L1567" s="35"/>
      <c r="M1567" s="30"/>
      <c r="N1567" s="31"/>
      <c r="O1567" s="18"/>
      <c r="P1567" s="157"/>
      <c r="Q1567" s="157"/>
      <c r="R1567" s="157"/>
      <c r="S1567" s="35"/>
      <c r="T1567" s="35"/>
      <c r="U1567" s="30"/>
      <c r="V1567" s="29"/>
      <c r="W1567" s="1"/>
      <c r="X1567" s="1"/>
    </row>
    <row r="1568" spans="1:24">
      <c r="A1568" s="61"/>
      <c r="B1568" s="28"/>
      <c r="C1568" s="29"/>
      <c r="D1568" s="28"/>
      <c r="E1568" s="27"/>
      <c r="F1568" s="28"/>
      <c r="G1568" s="29"/>
      <c r="H1568" s="29"/>
      <c r="I1568" s="35"/>
      <c r="J1568" s="35"/>
      <c r="K1568" s="35"/>
      <c r="L1568" s="35"/>
      <c r="M1568" s="30"/>
      <c r="N1568" s="31"/>
      <c r="O1568" s="18"/>
      <c r="P1568" s="157"/>
      <c r="Q1568" s="157"/>
      <c r="R1568" s="157"/>
      <c r="S1568" s="35"/>
      <c r="T1568" s="35"/>
      <c r="U1568" s="30"/>
      <c r="V1568" s="29"/>
      <c r="W1568" s="1"/>
      <c r="X1568" s="1"/>
    </row>
    <row r="1569" spans="1:24">
      <c r="A1569" s="61"/>
      <c r="B1569" s="28"/>
      <c r="C1569" s="29"/>
      <c r="D1569" s="28"/>
      <c r="E1569" s="27"/>
      <c r="F1569" s="28"/>
      <c r="G1569" s="29"/>
      <c r="H1569" s="29"/>
      <c r="I1569" s="35"/>
      <c r="J1569" s="35"/>
      <c r="K1569" s="35"/>
      <c r="L1569" s="35"/>
      <c r="M1569" s="30"/>
      <c r="N1569" s="31"/>
      <c r="O1569" s="18"/>
      <c r="P1569" s="157"/>
      <c r="Q1569" s="157"/>
      <c r="R1569" s="157"/>
      <c r="S1569" s="35"/>
      <c r="T1569" s="35"/>
      <c r="U1569" s="30"/>
      <c r="V1569" s="29"/>
      <c r="W1569" s="1"/>
      <c r="X1569" s="1"/>
    </row>
    <row r="1570" spans="1:24">
      <c r="A1570" s="61"/>
      <c r="B1570" s="28"/>
      <c r="C1570" s="29"/>
      <c r="D1570" s="28"/>
      <c r="E1570" s="27"/>
      <c r="F1570" s="28"/>
      <c r="G1570" s="29"/>
      <c r="H1570" s="29"/>
      <c r="I1570" s="35"/>
      <c r="J1570" s="35"/>
      <c r="K1570" s="35"/>
      <c r="L1570" s="35"/>
      <c r="M1570" s="30"/>
      <c r="N1570" s="31"/>
      <c r="O1570" s="18"/>
      <c r="P1570" s="157"/>
      <c r="Q1570" s="157"/>
      <c r="R1570" s="157"/>
      <c r="S1570" s="35"/>
      <c r="T1570" s="35"/>
      <c r="U1570" s="30"/>
      <c r="V1570" s="29"/>
      <c r="W1570" s="1"/>
      <c r="X1570" s="1"/>
    </row>
    <row r="1571" spans="1:24">
      <c r="A1571" s="61"/>
      <c r="B1571" s="28"/>
      <c r="C1571" s="29"/>
      <c r="D1571" s="28"/>
      <c r="E1571" s="27"/>
      <c r="F1571" s="28"/>
      <c r="G1571" s="29"/>
      <c r="H1571" s="29"/>
      <c r="I1571" s="35"/>
      <c r="J1571" s="35"/>
      <c r="K1571" s="35"/>
      <c r="L1571" s="35"/>
      <c r="M1571" s="30"/>
      <c r="N1571" s="31"/>
      <c r="O1571" s="18"/>
      <c r="P1571" s="157"/>
      <c r="Q1571" s="157"/>
      <c r="R1571" s="157"/>
      <c r="S1571" s="35"/>
      <c r="T1571" s="35"/>
      <c r="U1571" s="30"/>
      <c r="V1571" s="29"/>
      <c r="W1571" s="1"/>
      <c r="X1571" s="1"/>
    </row>
    <row r="1572" spans="1:24">
      <c r="A1572" s="61"/>
      <c r="B1572" s="28"/>
      <c r="C1572" s="29"/>
      <c r="D1572" s="28"/>
      <c r="E1572" s="27"/>
      <c r="F1572" s="28"/>
      <c r="G1572" s="29"/>
      <c r="H1572" s="29"/>
      <c r="I1572" s="35"/>
      <c r="J1572" s="35"/>
      <c r="K1572" s="35"/>
      <c r="L1572" s="35"/>
      <c r="M1572" s="30"/>
      <c r="N1572" s="31"/>
      <c r="O1572" s="18"/>
      <c r="P1572" s="157"/>
      <c r="Q1572" s="157"/>
      <c r="R1572" s="157"/>
      <c r="S1572" s="35"/>
      <c r="T1572" s="35"/>
      <c r="U1572" s="30"/>
      <c r="V1572" s="29"/>
      <c r="W1572" s="1"/>
      <c r="X1572" s="1"/>
    </row>
    <row r="1573" spans="1:24">
      <c r="A1573" s="61"/>
      <c r="B1573" s="28"/>
      <c r="C1573" s="29"/>
      <c r="D1573" s="28"/>
      <c r="E1573" s="27"/>
      <c r="F1573" s="28"/>
      <c r="G1573" s="29"/>
      <c r="H1573" s="29"/>
      <c r="I1573" s="35"/>
      <c r="J1573" s="35"/>
      <c r="K1573" s="35"/>
      <c r="L1573" s="35"/>
      <c r="M1573" s="30"/>
      <c r="N1573" s="31"/>
      <c r="O1573" s="18"/>
      <c r="P1573" s="157"/>
      <c r="Q1573" s="157"/>
      <c r="R1573" s="157"/>
      <c r="S1573" s="35"/>
      <c r="T1573" s="35"/>
      <c r="U1573" s="30"/>
      <c r="V1573" s="29"/>
      <c r="W1573" s="1"/>
      <c r="X1573" s="1"/>
    </row>
    <row r="1574" spans="1:24">
      <c r="A1574" s="61"/>
      <c r="B1574" s="28"/>
      <c r="C1574" s="29"/>
      <c r="D1574" s="28"/>
      <c r="E1574" s="27"/>
      <c r="F1574" s="28"/>
      <c r="G1574" s="29"/>
      <c r="H1574" s="29"/>
      <c r="I1574" s="35"/>
      <c r="J1574" s="35"/>
      <c r="K1574" s="35"/>
      <c r="L1574" s="35"/>
      <c r="M1574" s="30"/>
      <c r="N1574" s="31"/>
      <c r="O1574" s="18"/>
      <c r="P1574" s="157"/>
      <c r="Q1574" s="157"/>
      <c r="R1574" s="157"/>
      <c r="S1574" s="35"/>
      <c r="T1574" s="35"/>
      <c r="U1574" s="30"/>
      <c r="V1574" s="29"/>
      <c r="W1574" s="1"/>
      <c r="X1574" s="1"/>
    </row>
    <row r="1575" spans="1:24">
      <c r="A1575" s="61"/>
      <c r="B1575" s="28"/>
      <c r="C1575" s="29"/>
      <c r="D1575" s="28"/>
      <c r="E1575" s="27"/>
      <c r="F1575" s="28"/>
      <c r="G1575" s="29"/>
      <c r="H1575" s="29"/>
      <c r="I1575" s="35"/>
      <c r="J1575" s="35"/>
      <c r="K1575" s="35"/>
      <c r="L1575" s="35"/>
      <c r="M1575" s="30"/>
      <c r="N1575" s="31"/>
      <c r="O1575" s="18"/>
      <c r="P1575" s="157"/>
      <c r="Q1575" s="157"/>
      <c r="R1575" s="157"/>
      <c r="S1575" s="35"/>
      <c r="T1575" s="35"/>
      <c r="U1575" s="30"/>
      <c r="V1575" s="29"/>
      <c r="W1575" s="1"/>
      <c r="X1575" s="1"/>
    </row>
    <row r="1576" spans="1:24">
      <c r="A1576" s="61"/>
      <c r="B1576" s="28"/>
      <c r="C1576" s="29"/>
      <c r="D1576" s="28"/>
      <c r="E1576" s="27"/>
      <c r="F1576" s="28"/>
      <c r="G1576" s="29"/>
      <c r="H1576" s="29"/>
      <c r="I1576" s="35"/>
      <c r="J1576" s="35"/>
      <c r="K1576" s="35"/>
      <c r="L1576" s="35"/>
      <c r="M1576" s="30"/>
      <c r="N1576" s="31"/>
      <c r="O1576" s="18"/>
      <c r="P1576" s="157"/>
      <c r="Q1576" s="157"/>
      <c r="R1576" s="157"/>
      <c r="S1576" s="35"/>
      <c r="T1576" s="35"/>
      <c r="U1576" s="30"/>
      <c r="V1576" s="29"/>
      <c r="W1576" s="1"/>
      <c r="X1576" s="1"/>
    </row>
    <row r="1577" spans="1:24">
      <c r="A1577" s="61"/>
      <c r="B1577" s="28"/>
      <c r="C1577" s="29"/>
      <c r="D1577" s="28"/>
      <c r="E1577" s="27"/>
      <c r="F1577" s="28"/>
      <c r="G1577" s="29"/>
      <c r="H1577" s="29"/>
      <c r="I1577" s="35"/>
      <c r="J1577" s="35"/>
      <c r="K1577" s="35"/>
      <c r="L1577" s="35"/>
      <c r="M1577" s="30"/>
      <c r="N1577" s="31"/>
      <c r="O1577" s="18"/>
      <c r="P1577" s="157"/>
      <c r="Q1577" s="157"/>
      <c r="R1577" s="157"/>
      <c r="S1577" s="35"/>
      <c r="T1577" s="35"/>
      <c r="U1577" s="30"/>
      <c r="V1577" s="29"/>
      <c r="W1577" s="1"/>
      <c r="X1577" s="1"/>
    </row>
    <row r="1578" spans="1:24">
      <c r="A1578" s="61"/>
      <c r="B1578" s="28"/>
      <c r="C1578" s="29"/>
      <c r="D1578" s="28"/>
      <c r="E1578" s="27"/>
      <c r="F1578" s="28"/>
      <c r="G1578" s="29"/>
      <c r="H1578" s="29"/>
      <c r="I1578" s="35"/>
      <c r="J1578" s="35"/>
      <c r="K1578" s="35"/>
      <c r="L1578" s="35"/>
      <c r="M1578" s="30"/>
      <c r="N1578" s="31"/>
      <c r="O1578" s="18"/>
      <c r="P1578" s="157"/>
      <c r="Q1578" s="157"/>
      <c r="R1578" s="157"/>
      <c r="S1578" s="35"/>
      <c r="T1578" s="35"/>
      <c r="U1578" s="30"/>
      <c r="V1578" s="29"/>
      <c r="W1578" s="1"/>
      <c r="X1578" s="1"/>
    </row>
    <row r="1579" spans="1:24">
      <c r="A1579" s="61"/>
      <c r="B1579" s="28"/>
      <c r="C1579" s="29"/>
      <c r="D1579" s="28"/>
      <c r="E1579" s="27"/>
      <c r="F1579" s="28"/>
      <c r="G1579" s="29"/>
      <c r="H1579" s="29"/>
      <c r="I1579" s="35"/>
      <c r="J1579" s="35"/>
      <c r="K1579" s="35"/>
      <c r="L1579" s="35"/>
      <c r="M1579" s="30"/>
      <c r="N1579" s="31"/>
      <c r="O1579" s="18"/>
      <c r="P1579" s="157"/>
      <c r="Q1579" s="157"/>
      <c r="R1579" s="157"/>
      <c r="S1579" s="35"/>
      <c r="T1579" s="35"/>
      <c r="U1579" s="30"/>
      <c r="V1579" s="29"/>
      <c r="W1579" s="1"/>
      <c r="X1579" s="1"/>
    </row>
    <row r="1580" spans="1:24">
      <c r="A1580" s="61"/>
      <c r="B1580" s="28"/>
      <c r="C1580" s="29"/>
      <c r="D1580" s="28"/>
      <c r="E1580" s="27"/>
      <c r="F1580" s="28"/>
      <c r="G1580" s="29"/>
      <c r="H1580" s="29"/>
      <c r="I1580" s="35"/>
      <c r="J1580" s="35"/>
      <c r="K1580" s="35"/>
      <c r="L1580" s="35"/>
      <c r="M1580" s="30"/>
      <c r="N1580" s="31"/>
      <c r="O1580" s="18"/>
      <c r="P1580" s="157"/>
      <c r="Q1580" s="157"/>
      <c r="R1580" s="157"/>
      <c r="S1580" s="35"/>
      <c r="T1580" s="35"/>
      <c r="U1580" s="30"/>
      <c r="V1580" s="29"/>
      <c r="W1580" s="1"/>
      <c r="X1580" s="1"/>
    </row>
    <row r="1581" spans="1:24">
      <c r="A1581" s="61"/>
      <c r="B1581" s="28"/>
      <c r="C1581" s="29"/>
      <c r="D1581" s="28"/>
      <c r="E1581" s="27"/>
      <c r="F1581" s="28"/>
      <c r="G1581" s="29"/>
      <c r="H1581" s="29"/>
      <c r="I1581" s="35"/>
      <c r="J1581" s="35"/>
      <c r="K1581" s="35"/>
      <c r="L1581" s="35"/>
      <c r="M1581" s="30"/>
      <c r="N1581" s="31"/>
      <c r="O1581" s="18"/>
      <c r="P1581" s="157"/>
      <c r="Q1581" s="157"/>
      <c r="R1581" s="157"/>
      <c r="S1581" s="35"/>
      <c r="T1581" s="35"/>
      <c r="U1581" s="30"/>
      <c r="V1581" s="29"/>
      <c r="W1581" s="1"/>
      <c r="X1581" s="1"/>
    </row>
    <row r="1582" spans="1:24">
      <c r="A1582" s="61"/>
      <c r="B1582" s="28"/>
      <c r="C1582" s="29"/>
      <c r="D1582" s="28"/>
      <c r="E1582" s="27"/>
      <c r="F1582" s="28"/>
      <c r="G1582" s="29"/>
      <c r="H1582" s="29"/>
      <c r="I1582" s="35"/>
      <c r="J1582" s="35"/>
      <c r="K1582" s="35"/>
      <c r="L1582" s="35"/>
      <c r="M1582" s="30"/>
      <c r="N1582" s="31"/>
      <c r="O1582" s="18"/>
      <c r="P1582" s="157"/>
      <c r="Q1582" s="157"/>
      <c r="R1582" s="157"/>
      <c r="S1582" s="35"/>
      <c r="T1582" s="35"/>
      <c r="U1582" s="30"/>
      <c r="V1582" s="29"/>
      <c r="W1582" s="1"/>
      <c r="X1582" s="1"/>
    </row>
    <row r="1583" spans="1:24">
      <c r="A1583" s="61"/>
      <c r="B1583" s="28"/>
      <c r="C1583" s="29"/>
      <c r="D1583" s="28"/>
      <c r="E1583" s="27"/>
      <c r="F1583" s="28"/>
      <c r="G1583" s="29"/>
      <c r="H1583" s="29"/>
      <c r="I1583" s="35"/>
      <c r="J1583" s="35"/>
      <c r="K1583" s="35"/>
      <c r="L1583" s="35"/>
      <c r="M1583" s="30"/>
      <c r="N1583" s="31"/>
      <c r="O1583" s="18"/>
      <c r="P1583" s="157"/>
      <c r="Q1583" s="157"/>
      <c r="R1583" s="157"/>
      <c r="S1583" s="35"/>
      <c r="T1583" s="35"/>
      <c r="U1583" s="30"/>
      <c r="V1583" s="29"/>
      <c r="W1583" s="1"/>
      <c r="X1583" s="1"/>
    </row>
    <row r="1584" spans="1:24">
      <c r="A1584" s="61"/>
      <c r="B1584" s="28"/>
      <c r="C1584" s="29"/>
      <c r="D1584" s="28"/>
      <c r="E1584" s="27"/>
      <c r="F1584" s="28"/>
      <c r="G1584" s="29"/>
      <c r="H1584" s="29"/>
      <c r="I1584" s="35"/>
      <c r="J1584" s="35"/>
      <c r="K1584" s="35"/>
      <c r="L1584" s="35"/>
      <c r="M1584" s="30"/>
      <c r="N1584" s="31"/>
      <c r="O1584" s="18"/>
      <c r="P1584" s="157"/>
      <c r="Q1584" s="157"/>
      <c r="R1584" s="157"/>
      <c r="S1584" s="35"/>
      <c r="T1584" s="35"/>
      <c r="U1584" s="30"/>
      <c r="V1584" s="29"/>
      <c r="W1584" s="1"/>
      <c r="X1584" s="1"/>
    </row>
    <row r="1585" spans="1:24">
      <c r="A1585" s="61"/>
      <c r="B1585" s="28"/>
      <c r="C1585" s="29"/>
      <c r="D1585" s="28"/>
      <c r="E1585" s="27"/>
      <c r="F1585" s="28"/>
      <c r="G1585" s="29"/>
      <c r="H1585" s="29"/>
      <c r="I1585" s="35"/>
      <c r="J1585" s="35"/>
      <c r="K1585" s="35"/>
      <c r="L1585" s="35"/>
      <c r="M1585" s="30"/>
      <c r="N1585" s="31"/>
      <c r="O1585" s="18"/>
      <c r="P1585" s="157"/>
      <c r="Q1585" s="157"/>
      <c r="R1585" s="157"/>
      <c r="S1585" s="35"/>
      <c r="T1585" s="35"/>
      <c r="U1585" s="30"/>
      <c r="V1585" s="29"/>
      <c r="W1585" s="1"/>
      <c r="X1585" s="1"/>
    </row>
    <row r="1586" spans="1:24">
      <c r="A1586" s="61"/>
      <c r="B1586" s="28"/>
      <c r="C1586" s="29"/>
      <c r="D1586" s="28"/>
      <c r="E1586" s="27"/>
      <c r="F1586" s="28"/>
      <c r="G1586" s="29"/>
      <c r="H1586" s="29"/>
      <c r="I1586" s="35"/>
      <c r="J1586" s="35"/>
      <c r="K1586" s="35"/>
      <c r="L1586" s="35"/>
      <c r="M1586" s="30"/>
      <c r="N1586" s="31"/>
      <c r="O1586" s="18"/>
      <c r="P1586" s="157"/>
      <c r="Q1586" s="157"/>
      <c r="R1586" s="157"/>
      <c r="S1586" s="35"/>
      <c r="T1586" s="35"/>
      <c r="U1586" s="30"/>
      <c r="V1586" s="29"/>
      <c r="W1586" s="1"/>
      <c r="X1586" s="1"/>
    </row>
    <row r="1587" spans="1:24">
      <c r="A1587" s="61"/>
      <c r="B1587" s="28"/>
      <c r="C1587" s="29"/>
      <c r="D1587" s="28"/>
      <c r="E1587" s="27"/>
      <c r="F1587" s="28"/>
      <c r="G1587" s="29"/>
      <c r="H1587" s="29"/>
      <c r="I1587" s="35"/>
      <c r="J1587" s="35"/>
      <c r="K1587" s="35"/>
      <c r="L1587" s="35"/>
      <c r="M1587" s="30"/>
      <c r="N1587" s="31"/>
      <c r="O1587" s="18"/>
      <c r="P1587" s="157"/>
      <c r="Q1587" s="157"/>
      <c r="R1587" s="157"/>
      <c r="S1587" s="35"/>
      <c r="T1587" s="35"/>
      <c r="U1587" s="30"/>
      <c r="V1587" s="29"/>
      <c r="W1587" s="1"/>
      <c r="X1587" s="1"/>
    </row>
    <row r="1588" spans="1:24">
      <c r="A1588" s="61"/>
      <c r="B1588" s="28"/>
      <c r="C1588" s="29"/>
      <c r="D1588" s="28"/>
      <c r="E1588" s="27"/>
      <c r="F1588" s="28"/>
      <c r="G1588" s="29"/>
      <c r="H1588" s="29"/>
      <c r="I1588" s="35"/>
      <c r="J1588" s="35"/>
      <c r="K1588" s="35"/>
      <c r="L1588" s="35"/>
      <c r="M1588" s="30"/>
      <c r="N1588" s="31"/>
      <c r="O1588" s="18"/>
      <c r="P1588" s="157"/>
      <c r="Q1588" s="157"/>
      <c r="R1588" s="157"/>
      <c r="S1588" s="35"/>
      <c r="T1588" s="35"/>
      <c r="U1588" s="30"/>
      <c r="V1588" s="29"/>
      <c r="W1588" s="1"/>
      <c r="X1588" s="1"/>
    </row>
    <row r="1589" spans="1:24">
      <c r="A1589" s="61"/>
      <c r="B1589" s="28"/>
      <c r="C1589" s="29"/>
      <c r="D1589" s="28"/>
      <c r="E1589" s="27"/>
      <c r="F1589" s="28"/>
      <c r="G1589" s="29"/>
      <c r="H1589" s="29"/>
      <c r="I1589" s="35"/>
      <c r="J1589" s="35"/>
      <c r="K1589" s="35"/>
      <c r="L1589" s="35"/>
      <c r="M1589" s="30"/>
      <c r="N1589" s="31"/>
      <c r="O1589" s="18"/>
      <c r="P1589" s="157"/>
      <c r="Q1589" s="157"/>
      <c r="R1589" s="157"/>
      <c r="S1589" s="35"/>
      <c r="T1589" s="35"/>
      <c r="U1589" s="30"/>
      <c r="V1589" s="29"/>
      <c r="W1589" s="1"/>
      <c r="X1589" s="1"/>
    </row>
    <row r="1590" spans="1:24">
      <c r="A1590" s="61"/>
      <c r="B1590" s="28"/>
      <c r="C1590" s="29"/>
      <c r="D1590" s="28"/>
      <c r="E1590" s="27"/>
      <c r="F1590" s="28"/>
      <c r="G1590" s="29"/>
      <c r="H1590" s="29"/>
      <c r="I1590" s="35"/>
      <c r="J1590" s="35"/>
      <c r="K1590" s="35"/>
      <c r="L1590" s="35"/>
      <c r="M1590" s="30"/>
      <c r="N1590" s="31"/>
      <c r="O1590" s="18"/>
      <c r="P1590" s="157"/>
      <c r="Q1590" s="157"/>
      <c r="R1590" s="157"/>
      <c r="S1590" s="35"/>
      <c r="T1590" s="35"/>
      <c r="U1590" s="30"/>
      <c r="V1590" s="29"/>
      <c r="W1590" s="1"/>
      <c r="X1590" s="1"/>
    </row>
    <row r="1591" spans="1:24">
      <c r="A1591" s="61"/>
      <c r="B1591" s="28"/>
      <c r="C1591" s="29"/>
      <c r="D1591" s="28"/>
      <c r="E1591" s="27"/>
      <c r="F1591" s="28"/>
      <c r="G1591" s="29"/>
      <c r="H1591" s="29"/>
      <c r="I1591" s="35"/>
      <c r="J1591" s="35"/>
      <c r="K1591" s="35"/>
      <c r="L1591" s="35"/>
      <c r="M1591" s="30"/>
      <c r="N1591" s="31"/>
      <c r="O1591" s="18"/>
      <c r="P1591" s="157"/>
      <c r="Q1591" s="157"/>
      <c r="R1591" s="157"/>
      <c r="S1591" s="35"/>
      <c r="T1591" s="35"/>
      <c r="U1591" s="30"/>
      <c r="V1591" s="29"/>
      <c r="W1591" s="1"/>
      <c r="X1591" s="1"/>
    </row>
    <row r="1592" spans="1:24">
      <c r="A1592" s="61"/>
      <c r="B1592" s="28"/>
      <c r="C1592" s="29"/>
      <c r="D1592" s="28"/>
      <c r="E1592" s="27"/>
      <c r="F1592" s="28"/>
      <c r="G1592" s="29"/>
      <c r="H1592" s="29"/>
      <c r="I1592" s="35"/>
      <c r="J1592" s="35"/>
      <c r="K1592" s="35"/>
      <c r="L1592" s="35"/>
      <c r="M1592" s="30"/>
      <c r="N1592" s="31"/>
      <c r="O1592" s="18"/>
      <c r="P1592" s="157"/>
      <c r="Q1592" s="157"/>
      <c r="R1592" s="157"/>
      <c r="S1592" s="35"/>
      <c r="T1592" s="35"/>
      <c r="U1592" s="30"/>
      <c r="V1592" s="29"/>
      <c r="W1592" s="1"/>
      <c r="X1592" s="1"/>
    </row>
    <row r="1593" spans="1:24">
      <c r="A1593" s="61"/>
      <c r="B1593" s="28"/>
      <c r="C1593" s="29"/>
      <c r="D1593" s="28"/>
      <c r="E1593" s="27"/>
      <c r="F1593" s="28"/>
      <c r="G1593" s="29"/>
      <c r="H1593" s="29"/>
      <c r="I1593" s="35"/>
      <c r="J1593" s="35"/>
      <c r="K1593" s="35"/>
      <c r="L1593" s="35"/>
      <c r="M1593" s="30"/>
      <c r="N1593" s="31"/>
      <c r="O1593" s="18"/>
      <c r="P1593" s="157"/>
      <c r="Q1593" s="157"/>
      <c r="R1593" s="157"/>
      <c r="S1593" s="35"/>
      <c r="T1593" s="35"/>
      <c r="U1593" s="30"/>
      <c r="V1593" s="29"/>
      <c r="W1593" s="1"/>
      <c r="X1593" s="1"/>
    </row>
    <row r="1594" spans="1:24">
      <c r="A1594" s="61"/>
      <c r="B1594" s="28"/>
      <c r="C1594" s="29"/>
      <c r="D1594" s="28"/>
      <c r="E1594" s="27"/>
      <c r="F1594" s="28"/>
      <c r="G1594" s="29"/>
      <c r="H1594" s="29"/>
      <c r="I1594" s="35"/>
      <c r="J1594" s="35"/>
      <c r="K1594" s="35"/>
      <c r="L1594" s="35"/>
      <c r="M1594" s="30"/>
      <c r="N1594" s="31"/>
      <c r="O1594" s="18"/>
      <c r="P1594" s="157"/>
      <c r="Q1594" s="157"/>
      <c r="R1594" s="157"/>
      <c r="S1594" s="35"/>
      <c r="T1594" s="35"/>
      <c r="U1594" s="30"/>
      <c r="V1594" s="29"/>
      <c r="W1594" s="1"/>
      <c r="X1594" s="1"/>
    </row>
    <row r="1595" spans="1:24">
      <c r="A1595" s="61"/>
      <c r="B1595" s="28"/>
      <c r="C1595" s="29"/>
      <c r="D1595" s="28"/>
      <c r="E1595" s="27"/>
      <c r="F1595" s="28"/>
      <c r="G1595" s="29"/>
      <c r="H1595" s="29"/>
      <c r="I1595" s="35"/>
      <c r="J1595" s="35"/>
      <c r="K1595" s="35"/>
      <c r="L1595" s="35"/>
      <c r="M1595" s="30"/>
      <c r="N1595" s="31"/>
      <c r="O1595" s="18"/>
      <c r="P1595" s="157"/>
      <c r="Q1595" s="157"/>
      <c r="R1595" s="157"/>
      <c r="S1595" s="35"/>
      <c r="T1595" s="35"/>
      <c r="U1595" s="30"/>
      <c r="V1595" s="29"/>
      <c r="W1595" s="1"/>
      <c r="X1595" s="1"/>
    </row>
    <row r="1596" spans="1:24">
      <c r="A1596" s="61"/>
      <c r="B1596" s="28"/>
      <c r="C1596" s="29"/>
      <c r="D1596" s="28"/>
      <c r="E1596" s="27"/>
      <c r="F1596" s="28"/>
      <c r="G1596" s="29"/>
      <c r="H1596" s="29"/>
      <c r="I1596" s="35"/>
      <c r="J1596" s="35"/>
      <c r="K1596" s="35"/>
      <c r="L1596" s="35"/>
      <c r="M1596" s="30"/>
      <c r="N1596" s="31"/>
      <c r="O1596" s="18"/>
      <c r="P1596" s="157"/>
      <c r="Q1596" s="157"/>
      <c r="R1596" s="157"/>
      <c r="S1596" s="35"/>
      <c r="T1596" s="35"/>
      <c r="U1596" s="30"/>
      <c r="V1596" s="29"/>
      <c r="W1596" s="1"/>
      <c r="X1596" s="1"/>
    </row>
    <row r="1597" spans="1:24">
      <c r="A1597" s="61"/>
      <c r="B1597" s="28"/>
      <c r="C1597" s="29"/>
      <c r="D1597" s="28"/>
      <c r="E1597" s="27"/>
      <c r="F1597" s="28"/>
      <c r="G1597" s="29"/>
      <c r="H1597" s="29"/>
      <c r="I1597" s="35"/>
      <c r="J1597" s="35"/>
      <c r="K1597" s="35"/>
      <c r="L1597" s="35"/>
      <c r="M1597" s="30"/>
      <c r="N1597" s="31"/>
      <c r="O1597" s="18"/>
      <c r="P1597" s="157"/>
      <c r="Q1597" s="157"/>
      <c r="R1597" s="157"/>
      <c r="S1597" s="35"/>
      <c r="T1597" s="35"/>
      <c r="U1597" s="30"/>
      <c r="V1597" s="29"/>
      <c r="W1597" s="1"/>
      <c r="X1597" s="1"/>
    </row>
    <row r="1598" spans="1:24">
      <c r="A1598" s="61"/>
      <c r="B1598" s="28"/>
      <c r="C1598" s="29"/>
      <c r="D1598" s="28"/>
      <c r="E1598" s="27"/>
      <c r="F1598" s="28"/>
      <c r="G1598" s="29"/>
      <c r="H1598" s="29"/>
      <c r="I1598" s="35"/>
      <c r="J1598" s="35"/>
      <c r="K1598" s="35"/>
      <c r="L1598" s="35"/>
      <c r="M1598" s="30"/>
      <c r="N1598" s="31"/>
      <c r="O1598" s="18"/>
      <c r="P1598" s="157"/>
      <c r="Q1598" s="157"/>
      <c r="R1598" s="157"/>
      <c r="S1598" s="35"/>
      <c r="T1598" s="35"/>
      <c r="U1598" s="30"/>
      <c r="V1598" s="29"/>
      <c r="W1598" s="1"/>
      <c r="X1598" s="1"/>
    </row>
    <row r="1599" spans="1:24">
      <c r="A1599" s="61"/>
      <c r="B1599" s="28"/>
      <c r="C1599" s="29"/>
      <c r="D1599" s="28"/>
      <c r="E1599" s="27"/>
      <c r="F1599" s="28"/>
      <c r="G1599" s="29"/>
      <c r="H1599" s="29"/>
      <c r="I1599" s="35"/>
      <c r="J1599" s="35"/>
      <c r="K1599" s="35"/>
      <c r="L1599" s="35"/>
      <c r="M1599" s="30"/>
      <c r="N1599" s="31"/>
      <c r="O1599" s="18"/>
      <c r="P1599" s="157"/>
      <c r="Q1599" s="157"/>
      <c r="R1599" s="157"/>
      <c r="S1599" s="35"/>
      <c r="T1599" s="35"/>
      <c r="U1599" s="30"/>
      <c r="V1599" s="29"/>
      <c r="W1599" s="1"/>
      <c r="X1599" s="1"/>
    </row>
    <row r="1600" spans="1:24">
      <c r="A1600" s="61"/>
      <c r="B1600" s="28"/>
      <c r="C1600" s="29"/>
      <c r="D1600" s="28"/>
      <c r="E1600" s="27"/>
      <c r="F1600" s="28"/>
      <c r="G1600" s="29"/>
      <c r="H1600" s="29"/>
      <c r="I1600" s="35"/>
      <c r="J1600" s="35"/>
      <c r="K1600" s="35"/>
      <c r="L1600" s="35"/>
      <c r="M1600" s="30"/>
      <c r="N1600" s="31"/>
      <c r="O1600" s="18"/>
      <c r="P1600" s="157"/>
      <c r="Q1600" s="157"/>
      <c r="R1600" s="157"/>
      <c r="S1600" s="35"/>
      <c r="T1600" s="35"/>
      <c r="U1600" s="30"/>
      <c r="V1600" s="29"/>
      <c r="W1600" s="1"/>
      <c r="X1600" s="1"/>
    </row>
    <row r="1601" spans="1:24">
      <c r="A1601" s="61"/>
      <c r="B1601" s="28"/>
      <c r="C1601" s="29"/>
      <c r="D1601" s="28"/>
      <c r="E1601" s="27"/>
      <c r="F1601" s="28"/>
      <c r="G1601" s="29"/>
      <c r="H1601" s="29"/>
      <c r="I1601" s="35"/>
      <c r="J1601" s="35"/>
      <c r="K1601" s="35"/>
      <c r="L1601" s="35"/>
      <c r="M1601" s="30"/>
      <c r="N1601" s="31"/>
      <c r="O1601" s="18"/>
      <c r="P1601" s="157"/>
      <c r="Q1601" s="157"/>
      <c r="R1601" s="157"/>
      <c r="S1601" s="35"/>
      <c r="T1601" s="35"/>
      <c r="U1601" s="30"/>
      <c r="V1601" s="29"/>
      <c r="W1601" s="1"/>
      <c r="X1601" s="1"/>
    </row>
    <row r="1602" spans="1:24">
      <c r="A1602" s="61"/>
      <c r="B1602" s="28"/>
      <c r="C1602" s="29"/>
      <c r="D1602" s="28"/>
      <c r="E1602" s="27"/>
      <c r="F1602" s="28"/>
      <c r="G1602" s="29"/>
      <c r="H1602" s="29"/>
      <c r="I1602" s="35"/>
      <c r="J1602" s="35"/>
      <c r="K1602" s="35"/>
      <c r="L1602" s="35"/>
      <c r="M1602" s="30"/>
      <c r="N1602" s="31"/>
      <c r="O1602" s="18"/>
      <c r="P1602" s="157"/>
      <c r="Q1602" s="157"/>
      <c r="R1602" s="157"/>
      <c r="S1602" s="35"/>
      <c r="T1602" s="35"/>
      <c r="U1602" s="30"/>
      <c r="V1602" s="29"/>
      <c r="W1602" s="1"/>
      <c r="X1602" s="1"/>
    </row>
    <row r="1603" spans="1:24">
      <c r="A1603" s="61"/>
      <c r="B1603" s="28"/>
      <c r="C1603" s="29"/>
      <c r="D1603" s="28"/>
      <c r="E1603" s="27"/>
      <c r="F1603" s="28"/>
      <c r="G1603" s="29"/>
      <c r="H1603" s="29"/>
      <c r="I1603" s="35"/>
      <c r="J1603" s="35"/>
      <c r="K1603" s="35"/>
      <c r="L1603" s="35"/>
      <c r="M1603" s="30"/>
      <c r="N1603" s="31"/>
      <c r="O1603" s="18"/>
      <c r="P1603" s="157"/>
      <c r="Q1603" s="157"/>
      <c r="R1603" s="157"/>
      <c r="S1603" s="35"/>
      <c r="T1603" s="35"/>
      <c r="U1603" s="30"/>
      <c r="V1603" s="29"/>
      <c r="W1603" s="1"/>
      <c r="X1603" s="1"/>
    </row>
    <row r="1604" spans="1:24">
      <c r="A1604" s="61"/>
      <c r="B1604" s="28"/>
      <c r="C1604" s="29"/>
      <c r="D1604" s="28"/>
      <c r="E1604" s="27"/>
      <c r="F1604" s="28"/>
      <c r="G1604" s="29"/>
      <c r="H1604" s="29"/>
      <c r="I1604" s="35"/>
      <c r="J1604" s="35"/>
      <c r="K1604" s="35"/>
      <c r="L1604" s="35"/>
      <c r="M1604" s="30"/>
      <c r="N1604" s="31"/>
      <c r="O1604" s="18"/>
      <c r="P1604" s="157"/>
      <c r="Q1604" s="157"/>
      <c r="R1604" s="157"/>
      <c r="S1604" s="35"/>
      <c r="T1604" s="35"/>
      <c r="U1604" s="30"/>
      <c r="V1604" s="29"/>
      <c r="W1604" s="1"/>
      <c r="X1604" s="1"/>
    </row>
    <row r="1605" spans="1:24">
      <c r="A1605" s="61"/>
      <c r="B1605" s="28"/>
      <c r="C1605" s="29"/>
      <c r="D1605" s="28"/>
      <c r="E1605" s="27"/>
      <c r="F1605" s="28"/>
      <c r="G1605" s="29"/>
      <c r="H1605" s="29"/>
      <c r="I1605" s="35"/>
      <c r="J1605" s="35"/>
      <c r="K1605" s="35"/>
      <c r="L1605" s="35"/>
      <c r="M1605" s="30"/>
      <c r="N1605" s="31"/>
      <c r="O1605" s="18"/>
      <c r="P1605" s="157"/>
      <c r="Q1605" s="157"/>
      <c r="R1605" s="157"/>
      <c r="S1605" s="35"/>
      <c r="T1605" s="35"/>
      <c r="U1605" s="30"/>
      <c r="V1605" s="29"/>
      <c r="W1605" s="1"/>
      <c r="X1605" s="1"/>
    </row>
    <row r="1606" spans="1:24">
      <c r="A1606" s="61"/>
      <c r="B1606" s="28"/>
      <c r="C1606" s="29"/>
      <c r="D1606" s="28"/>
      <c r="E1606" s="27"/>
      <c r="F1606" s="28"/>
      <c r="G1606" s="29"/>
      <c r="H1606" s="29"/>
      <c r="I1606" s="35"/>
      <c r="J1606" s="35"/>
      <c r="K1606" s="35"/>
      <c r="L1606" s="35"/>
      <c r="M1606" s="30"/>
      <c r="N1606" s="31"/>
      <c r="O1606" s="18"/>
      <c r="P1606" s="157"/>
      <c r="Q1606" s="157"/>
      <c r="R1606" s="157"/>
      <c r="S1606" s="35"/>
      <c r="T1606" s="35"/>
      <c r="U1606" s="30"/>
      <c r="V1606" s="29"/>
      <c r="W1606" s="1"/>
      <c r="X1606" s="1"/>
    </row>
    <row r="1607" spans="1:24">
      <c r="A1607" s="61"/>
      <c r="B1607" s="28"/>
      <c r="C1607" s="29"/>
      <c r="D1607" s="28"/>
      <c r="E1607" s="27"/>
      <c r="F1607" s="28"/>
      <c r="G1607" s="29"/>
      <c r="H1607" s="29"/>
      <c r="I1607" s="35"/>
      <c r="J1607" s="35"/>
      <c r="K1607" s="35"/>
      <c r="L1607" s="35"/>
      <c r="M1607" s="30"/>
      <c r="N1607" s="31"/>
      <c r="O1607" s="18"/>
      <c r="P1607" s="157"/>
      <c r="Q1607" s="157"/>
      <c r="R1607" s="157"/>
      <c r="S1607" s="35"/>
      <c r="T1607" s="35"/>
      <c r="U1607" s="30"/>
      <c r="V1607" s="29"/>
      <c r="W1607" s="1"/>
      <c r="X1607" s="1"/>
    </row>
    <row r="1608" spans="1:24">
      <c r="A1608" s="61"/>
      <c r="B1608" s="28"/>
      <c r="C1608" s="29"/>
      <c r="D1608" s="28"/>
      <c r="E1608" s="27"/>
      <c r="F1608" s="28"/>
      <c r="G1608" s="29"/>
      <c r="H1608" s="29"/>
      <c r="I1608" s="35"/>
      <c r="J1608" s="35"/>
      <c r="K1608" s="35"/>
      <c r="L1608" s="35"/>
      <c r="M1608" s="30"/>
      <c r="N1608" s="31"/>
      <c r="O1608" s="18"/>
      <c r="P1608" s="157"/>
      <c r="Q1608" s="157"/>
      <c r="R1608" s="157"/>
      <c r="S1608" s="35"/>
      <c r="T1608" s="35"/>
      <c r="U1608" s="30"/>
      <c r="V1608" s="29"/>
      <c r="W1608" s="1"/>
      <c r="X1608" s="1"/>
    </row>
    <row r="1609" spans="1:24">
      <c r="A1609" s="61"/>
      <c r="B1609" s="28"/>
      <c r="C1609" s="29"/>
      <c r="D1609" s="28"/>
      <c r="E1609" s="27"/>
      <c r="F1609" s="28"/>
      <c r="G1609" s="29"/>
      <c r="H1609" s="29"/>
      <c r="I1609" s="35"/>
      <c r="J1609" s="35"/>
      <c r="K1609" s="35"/>
      <c r="L1609" s="35"/>
      <c r="M1609" s="30"/>
      <c r="N1609" s="31"/>
      <c r="O1609" s="18"/>
      <c r="P1609" s="157"/>
      <c r="Q1609" s="157"/>
      <c r="R1609" s="157"/>
      <c r="S1609" s="35"/>
      <c r="T1609" s="35"/>
      <c r="U1609" s="30"/>
      <c r="V1609" s="29"/>
      <c r="W1609" s="1"/>
      <c r="X1609" s="1"/>
    </row>
    <row r="1610" spans="1:24">
      <c r="A1610" s="61"/>
      <c r="B1610" s="28"/>
      <c r="C1610" s="29"/>
      <c r="D1610" s="28"/>
      <c r="E1610" s="27"/>
      <c r="F1610" s="28"/>
      <c r="G1610" s="29"/>
      <c r="H1610" s="29"/>
      <c r="I1610" s="35"/>
      <c r="J1610" s="35"/>
      <c r="K1610" s="35"/>
      <c r="L1610" s="35"/>
      <c r="M1610" s="30"/>
      <c r="N1610" s="31"/>
      <c r="O1610" s="18"/>
      <c r="P1610" s="157"/>
      <c r="Q1610" s="157"/>
      <c r="R1610" s="157"/>
      <c r="S1610" s="35"/>
      <c r="T1610" s="35"/>
      <c r="U1610" s="30"/>
      <c r="V1610" s="29"/>
      <c r="W1610" s="1"/>
      <c r="X1610" s="1"/>
    </row>
    <row r="1611" spans="1:24">
      <c r="A1611" s="61"/>
      <c r="B1611" s="28"/>
      <c r="C1611" s="29"/>
      <c r="D1611" s="28"/>
      <c r="E1611" s="27"/>
      <c r="F1611" s="28"/>
      <c r="G1611" s="29"/>
      <c r="H1611" s="29"/>
      <c r="I1611" s="35"/>
      <c r="J1611" s="35"/>
      <c r="K1611" s="35"/>
      <c r="L1611" s="35"/>
      <c r="M1611" s="30"/>
      <c r="N1611" s="31"/>
      <c r="O1611" s="18"/>
      <c r="P1611" s="157"/>
      <c r="Q1611" s="157"/>
      <c r="R1611" s="157"/>
      <c r="S1611" s="35"/>
      <c r="T1611" s="35"/>
      <c r="U1611" s="30"/>
      <c r="V1611" s="29"/>
      <c r="W1611" s="1"/>
      <c r="X1611" s="1"/>
    </row>
    <row r="1612" spans="1:24">
      <c r="A1612" s="61"/>
      <c r="B1612" s="28"/>
      <c r="C1612" s="29"/>
      <c r="D1612" s="28"/>
      <c r="E1612" s="27"/>
      <c r="F1612" s="28"/>
      <c r="G1612" s="29"/>
      <c r="H1612" s="29"/>
      <c r="I1612" s="35"/>
      <c r="J1612" s="35"/>
      <c r="K1612" s="35"/>
      <c r="L1612" s="35"/>
      <c r="M1612" s="30"/>
      <c r="N1612" s="31"/>
      <c r="O1612" s="18"/>
      <c r="P1612" s="157"/>
      <c r="Q1612" s="157"/>
      <c r="R1612" s="157"/>
      <c r="S1612" s="35"/>
      <c r="T1612" s="35"/>
      <c r="U1612" s="30"/>
      <c r="V1612" s="29"/>
      <c r="W1612" s="1"/>
      <c r="X1612" s="1"/>
    </row>
    <row r="1613" spans="1:24">
      <c r="A1613" s="61"/>
      <c r="B1613" s="28"/>
      <c r="C1613" s="29"/>
      <c r="D1613" s="28"/>
      <c r="E1613" s="27"/>
      <c r="F1613" s="28"/>
      <c r="G1613" s="29"/>
      <c r="H1613" s="29"/>
      <c r="I1613" s="35"/>
      <c r="J1613" s="35"/>
      <c r="K1613" s="35"/>
      <c r="L1613" s="35"/>
      <c r="M1613" s="30"/>
      <c r="N1613" s="31"/>
      <c r="O1613" s="18"/>
      <c r="P1613" s="157"/>
      <c r="Q1613" s="157"/>
      <c r="R1613" s="157"/>
      <c r="S1613" s="35"/>
      <c r="T1613" s="35"/>
      <c r="U1613" s="30"/>
      <c r="V1613" s="29"/>
      <c r="W1613" s="1"/>
      <c r="X1613" s="1"/>
    </row>
    <row r="1614" spans="1:24">
      <c r="A1614" s="61"/>
      <c r="B1614" s="28"/>
      <c r="C1614" s="29"/>
      <c r="D1614" s="28"/>
      <c r="E1614" s="27"/>
      <c r="F1614" s="28"/>
      <c r="G1614" s="29"/>
      <c r="H1614" s="29"/>
      <c r="I1614" s="35"/>
      <c r="J1614" s="35"/>
      <c r="K1614" s="35"/>
      <c r="L1614" s="35"/>
      <c r="M1614" s="30"/>
      <c r="N1614" s="31"/>
      <c r="O1614" s="18"/>
      <c r="P1614" s="157"/>
      <c r="Q1614" s="157"/>
      <c r="R1614" s="157"/>
      <c r="S1614" s="35"/>
      <c r="T1614" s="35"/>
      <c r="U1614" s="30"/>
      <c r="V1614" s="29"/>
      <c r="W1614" s="1"/>
      <c r="X1614" s="1"/>
    </row>
    <row r="1615" spans="1:24">
      <c r="A1615" s="61"/>
      <c r="B1615" s="28"/>
      <c r="C1615" s="29"/>
      <c r="D1615" s="28"/>
      <c r="E1615" s="27"/>
      <c r="F1615" s="28"/>
      <c r="G1615" s="29"/>
      <c r="H1615" s="29"/>
      <c r="I1615" s="35"/>
      <c r="J1615" s="35"/>
      <c r="K1615" s="35"/>
      <c r="L1615" s="35"/>
      <c r="M1615" s="30"/>
      <c r="N1615" s="31"/>
      <c r="O1615" s="18"/>
      <c r="P1615" s="157"/>
      <c r="Q1615" s="157"/>
      <c r="R1615" s="157"/>
      <c r="S1615" s="35"/>
      <c r="T1615" s="35"/>
      <c r="U1615" s="30"/>
      <c r="V1615" s="29"/>
      <c r="W1615" s="1"/>
      <c r="X1615" s="1"/>
    </row>
    <row r="1616" spans="1:24">
      <c r="A1616" s="61"/>
      <c r="B1616" s="28"/>
      <c r="C1616" s="29"/>
      <c r="D1616" s="28"/>
      <c r="E1616" s="27"/>
      <c r="F1616" s="28"/>
      <c r="G1616" s="29"/>
      <c r="H1616" s="29"/>
      <c r="I1616" s="35"/>
      <c r="J1616" s="35"/>
      <c r="K1616" s="35"/>
      <c r="L1616" s="35"/>
      <c r="M1616" s="30"/>
      <c r="N1616" s="31"/>
      <c r="O1616" s="18"/>
      <c r="P1616" s="157"/>
      <c r="Q1616" s="157"/>
      <c r="R1616" s="157"/>
      <c r="S1616" s="35"/>
      <c r="T1616" s="35"/>
      <c r="U1616" s="30"/>
      <c r="V1616" s="29"/>
      <c r="W1616" s="1"/>
      <c r="X1616" s="1"/>
    </row>
    <row r="1617" spans="1:24">
      <c r="A1617" s="61"/>
      <c r="B1617" s="28"/>
      <c r="C1617" s="29"/>
      <c r="D1617" s="28"/>
      <c r="E1617" s="27"/>
      <c r="F1617" s="28"/>
      <c r="G1617" s="29"/>
      <c r="H1617" s="29"/>
      <c r="I1617" s="35"/>
      <c r="J1617" s="35"/>
      <c r="K1617" s="35"/>
      <c r="L1617" s="35"/>
      <c r="M1617" s="30"/>
      <c r="N1617" s="31"/>
      <c r="O1617" s="18"/>
      <c r="P1617" s="157"/>
      <c r="Q1617" s="157"/>
      <c r="R1617" s="157"/>
      <c r="S1617" s="35"/>
      <c r="T1617" s="35"/>
      <c r="U1617" s="30"/>
      <c r="V1617" s="29"/>
      <c r="W1617" s="1"/>
      <c r="X1617" s="1"/>
    </row>
    <row r="1618" spans="1:24">
      <c r="A1618" s="61"/>
      <c r="B1618" s="28"/>
      <c r="C1618" s="29"/>
      <c r="D1618" s="28"/>
      <c r="E1618" s="27"/>
      <c r="F1618" s="28"/>
      <c r="G1618" s="29"/>
      <c r="H1618" s="29"/>
      <c r="I1618" s="35"/>
      <c r="J1618" s="35"/>
      <c r="K1618" s="35"/>
      <c r="L1618" s="35"/>
      <c r="M1618" s="30"/>
      <c r="N1618" s="31"/>
      <c r="O1618" s="18"/>
      <c r="P1618" s="157"/>
      <c r="Q1618" s="157"/>
      <c r="R1618" s="157"/>
      <c r="S1618" s="35"/>
      <c r="T1618" s="35"/>
      <c r="U1618" s="30"/>
      <c r="V1618" s="29"/>
      <c r="W1618" s="1"/>
      <c r="X1618" s="1"/>
    </row>
    <row r="1619" spans="1:24">
      <c r="A1619" s="61"/>
      <c r="B1619" s="28"/>
      <c r="C1619" s="29"/>
      <c r="D1619" s="28"/>
      <c r="E1619" s="27"/>
      <c r="F1619" s="28"/>
      <c r="G1619" s="29"/>
      <c r="H1619" s="29"/>
      <c r="I1619" s="35"/>
      <c r="J1619" s="35"/>
      <c r="K1619" s="35"/>
      <c r="L1619" s="35"/>
      <c r="M1619" s="30"/>
      <c r="N1619" s="31"/>
      <c r="O1619" s="18"/>
      <c r="P1619" s="157"/>
      <c r="Q1619" s="157"/>
      <c r="R1619" s="157"/>
      <c r="S1619" s="35"/>
      <c r="T1619" s="35"/>
      <c r="U1619" s="30"/>
      <c r="V1619" s="29"/>
      <c r="W1619" s="1"/>
      <c r="X1619" s="1"/>
    </row>
    <row r="1620" spans="1:24">
      <c r="A1620" s="61"/>
      <c r="B1620" s="28"/>
      <c r="C1620" s="29"/>
      <c r="D1620" s="28"/>
      <c r="E1620" s="27"/>
      <c r="F1620" s="28"/>
      <c r="G1620" s="29"/>
      <c r="H1620" s="29"/>
      <c r="I1620" s="35"/>
      <c r="J1620" s="35"/>
      <c r="K1620" s="35"/>
      <c r="L1620" s="35"/>
      <c r="M1620" s="30"/>
      <c r="N1620" s="31"/>
      <c r="O1620" s="18"/>
      <c r="P1620" s="157"/>
      <c r="Q1620" s="157"/>
      <c r="R1620" s="157"/>
      <c r="S1620" s="35"/>
      <c r="T1620" s="35"/>
      <c r="U1620" s="30"/>
      <c r="V1620" s="29"/>
      <c r="W1620" s="1"/>
      <c r="X1620" s="1"/>
    </row>
    <row r="1621" spans="1:24">
      <c r="A1621" s="61"/>
      <c r="B1621" s="28"/>
      <c r="C1621" s="29"/>
      <c r="D1621" s="28"/>
      <c r="E1621" s="27"/>
      <c r="F1621" s="28"/>
      <c r="G1621" s="29"/>
      <c r="H1621" s="29"/>
      <c r="I1621" s="35"/>
      <c r="J1621" s="35"/>
      <c r="K1621" s="35"/>
      <c r="L1621" s="35"/>
      <c r="M1621" s="30"/>
      <c r="N1621" s="31"/>
      <c r="O1621" s="18"/>
      <c r="P1621" s="157"/>
      <c r="Q1621" s="157"/>
      <c r="R1621" s="157"/>
      <c r="S1621" s="35"/>
      <c r="T1621" s="35"/>
      <c r="U1621" s="30"/>
      <c r="V1621" s="29"/>
      <c r="W1621" s="1"/>
      <c r="X1621" s="1"/>
    </row>
    <row r="1622" spans="1:24">
      <c r="A1622" s="61"/>
      <c r="B1622" s="28"/>
      <c r="C1622" s="29"/>
      <c r="D1622" s="28"/>
      <c r="E1622" s="27"/>
      <c r="F1622" s="28"/>
      <c r="G1622" s="29"/>
      <c r="H1622" s="29"/>
      <c r="I1622" s="35"/>
      <c r="J1622" s="35"/>
      <c r="K1622" s="35"/>
      <c r="L1622" s="35"/>
      <c r="M1622" s="30"/>
      <c r="N1622" s="31"/>
      <c r="O1622" s="18"/>
      <c r="P1622" s="157"/>
      <c r="Q1622" s="157"/>
      <c r="R1622" s="157"/>
      <c r="S1622" s="35"/>
      <c r="T1622" s="35"/>
      <c r="U1622" s="30"/>
      <c r="V1622" s="29"/>
      <c r="W1622" s="1"/>
      <c r="X1622" s="1"/>
    </row>
    <row r="1623" spans="1:24">
      <c r="A1623" s="61"/>
      <c r="B1623" s="28"/>
      <c r="C1623" s="29"/>
      <c r="D1623" s="28"/>
      <c r="E1623" s="27"/>
      <c r="F1623" s="28"/>
      <c r="G1623" s="29"/>
      <c r="H1623" s="29"/>
      <c r="I1623" s="35"/>
      <c r="J1623" s="35"/>
      <c r="K1623" s="35"/>
      <c r="L1623" s="35"/>
      <c r="M1623" s="30"/>
      <c r="N1623" s="31"/>
      <c r="O1623" s="18"/>
      <c r="P1623" s="157"/>
      <c r="Q1623" s="157"/>
      <c r="R1623" s="157"/>
      <c r="S1623" s="35"/>
      <c r="T1623" s="35"/>
      <c r="U1623" s="30"/>
      <c r="V1623" s="29"/>
      <c r="W1623" s="1"/>
      <c r="X1623" s="1"/>
    </row>
    <row r="1624" spans="1:24">
      <c r="A1624" s="61"/>
      <c r="B1624" s="28"/>
      <c r="C1624" s="29"/>
      <c r="D1624" s="28"/>
      <c r="E1624" s="27"/>
      <c r="F1624" s="28"/>
      <c r="G1624" s="29"/>
      <c r="H1624" s="29"/>
      <c r="I1624" s="35"/>
      <c r="J1624" s="35"/>
      <c r="K1624" s="35"/>
      <c r="L1624" s="35"/>
      <c r="M1624" s="30"/>
      <c r="N1624" s="31"/>
      <c r="O1624" s="18"/>
      <c r="P1624" s="157"/>
      <c r="Q1624" s="157"/>
      <c r="R1624" s="157"/>
      <c r="S1624" s="35"/>
      <c r="T1624" s="35"/>
      <c r="U1624" s="30"/>
      <c r="V1624" s="29"/>
      <c r="W1624" s="1"/>
      <c r="X1624" s="1"/>
    </row>
    <row r="1625" spans="1:24">
      <c r="A1625" s="61"/>
      <c r="B1625" s="28"/>
      <c r="C1625" s="29"/>
      <c r="D1625" s="28"/>
      <c r="E1625" s="27"/>
      <c r="F1625" s="28"/>
      <c r="G1625" s="29"/>
      <c r="H1625" s="29"/>
      <c r="I1625" s="35"/>
      <c r="J1625" s="35"/>
      <c r="K1625" s="35"/>
      <c r="L1625" s="35"/>
      <c r="M1625" s="30"/>
      <c r="N1625" s="31"/>
      <c r="O1625" s="18"/>
      <c r="P1625" s="157"/>
      <c r="Q1625" s="157"/>
      <c r="R1625" s="157"/>
      <c r="S1625" s="35"/>
      <c r="T1625" s="35"/>
      <c r="U1625" s="30"/>
      <c r="V1625" s="29"/>
      <c r="W1625" s="1"/>
      <c r="X1625" s="1"/>
    </row>
    <row r="1626" spans="1:24">
      <c r="A1626" s="61"/>
      <c r="B1626" s="28"/>
      <c r="C1626" s="29"/>
      <c r="D1626" s="28"/>
      <c r="E1626" s="27"/>
      <c r="F1626" s="28"/>
      <c r="G1626" s="29"/>
      <c r="H1626" s="29"/>
      <c r="I1626" s="35"/>
      <c r="J1626" s="35"/>
      <c r="K1626" s="35"/>
      <c r="L1626" s="35"/>
      <c r="M1626" s="30"/>
      <c r="N1626" s="31"/>
      <c r="O1626" s="18"/>
      <c r="P1626" s="157"/>
      <c r="Q1626" s="157"/>
      <c r="R1626" s="157"/>
      <c r="S1626" s="35"/>
      <c r="T1626" s="35"/>
      <c r="U1626" s="30"/>
      <c r="V1626" s="29"/>
      <c r="W1626" s="1"/>
      <c r="X1626" s="1"/>
    </row>
    <row r="1627" spans="1:24">
      <c r="A1627" s="61"/>
      <c r="B1627" s="28"/>
      <c r="C1627" s="29"/>
      <c r="D1627" s="28"/>
      <c r="E1627" s="27"/>
      <c r="F1627" s="28"/>
      <c r="G1627" s="29"/>
      <c r="H1627" s="29"/>
      <c r="I1627" s="35"/>
      <c r="J1627" s="35"/>
      <c r="K1627" s="35"/>
      <c r="L1627" s="35"/>
      <c r="M1627" s="30"/>
      <c r="N1627" s="31"/>
      <c r="O1627" s="18"/>
      <c r="P1627" s="157"/>
      <c r="Q1627" s="157"/>
      <c r="R1627" s="157"/>
      <c r="S1627" s="35"/>
      <c r="T1627" s="35"/>
      <c r="U1627" s="30"/>
      <c r="V1627" s="29"/>
      <c r="W1627" s="1"/>
      <c r="X1627" s="1"/>
    </row>
    <row r="1628" spans="1:24">
      <c r="A1628" s="61"/>
      <c r="B1628" s="28"/>
      <c r="C1628" s="29"/>
      <c r="D1628" s="28"/>
      <c r="E1628" s="27"/>
      <c r="F1628" s="28"/>
      <c r="G1628" s="29"/>
      <c r="H1628" s="29"/>
      <c r="I1628" s="35"/>
      <c r="J1628" s="35"/>
      <c r="K1628" s="35"/>
      <c r="L1628" s="35"/>
      <c r="M1628" s="30"/>
      <c r="N1628" s="31"/>
      <c r="O1628" s="18"/>
      <c r="P1628" s="157"/>
      <c r="Q1628" s="157"/>
      <c r="R1628" s="157"/>
      <c r="S1628" s="35"/>
      <c r="T1628" s="35"/>
      <c r="U1628" s="30"/>
      <c r="V1628" s="29"/>
      <c r="W1628" s="1"/>
      <c r="X1628" s="1"/>
    </row>
    <row r="1629" spans="1:24">
      <c r="A1629" s="61"/>
      <c r="B1629" s="28"/>
      <c r="C1629" s="29"/>
      <c r="D1629" s="28"/>
      <c r="E1629" s="27"/>
      <c r="F1629" s="28"/>
      <c r="G1629" s="29"/>
      <c r="H1629" s="29"/>
      <c r="I1629" s="35"/>
      <c r="J1629" s="35"/>
      <c r="K1629" s="35"/>
      <c r="L1629" s="35"/>
      <c r="M1629" s="30"/>
      <c r="N1629" s="31"/>
      <c r="O1629" s="18"/>
      <c r="P1629" s="157"/>
      <c r="Q1629" s="157"/>
      <c r="R1629" s="157"/>
      <c r="S1629" s="35"/>
      <c r="T1629" s="35"/>
      <c r="U1629" s="30"/>
      <c r="V1629" s="29"/>
      <c r="W1629" s="1"/>
      <c r="X1629" s="1"/>
    </row>
    <row r="1630" spans="1:24">
      <c r="A1630" s="61"/>
      <c r="B1630" s="28"/>
      <c r="C1630" s="29"/>
      <c r="D1630" s="28"/>
      <c r="E1630" s="27"/>
      <c r="F1630" s="28"/>
      <c r="G1630" s="29"/>
      <c r="H1630" s="29"/>
      <c r="I1630" s="35"/>
      <c r="J1630" s="35"/>
      <c r="K1630" s="35"/>
      <c r="L1630" s="35"/>
      <c r="M1630" s="30"/>
      <c r="N1630" s="31"/>
      <c r="O1630" s="18"/>
      <c r="P1630" s="157"/>
      <c r="Q1630" s="157"/>
      <c r="R1630" s="157"/>
      <c r="S1630" s="35"/>
      <c r="T1630" s="35"/>
      <c r="U1630" s="30"/>
      <c r="V1630" s="29"/>
      <c r="W1630" s="1"/>
      <c r="X1630" s="1"/>
    </row>
    <row r="1631" spans="1:24">
      <c r="A1631" s="61"/>
      <c r="B1631" s="28"/>
      <c r="C1631" s="29"/>
      <c r="D1631" s="28"/>
      <c r="E1631" s="27"/>
      <c r="F1631" s="28"/>
      <c r="G1631" s="29"/>
      <c r="H1631" s="29"/>
      <c r="I1631" s="35"/>
      <c r="J1631" s="35"/>
      <c r="K1631" s="35"/>
      <c r="L1631" s="35"/>
      <c r="M1631" s="30"/>
      <c r="N1631" s="31"/>
      <c r="O1631" s="18"/>
      <c r="P1631" s="157"/>
      <c r="Q1631" s="157"/>
      <c r="R1631" s="157"/>
      <c r="S1631" s="35"/>
      <c r="T1631" s="35"/>
      <c r="U1631" s="30"/>
      <c r="V1631" s="29"/>
      <c r="W1631" s="1"/>
      <c r="X1631" s="1"/>
    </row>
    <row r="1632" spans="1:24">
      <c r="A1632" s="61"/>
      <c r="B1632" s="28"/>
      <c r="C1632" s="29"/>
      <c r="D1632" s="28"/>
      <c r="E1632" s="27"/>
      <c r="F1632" s="28"/>
      <c r="G1632" s="29"/>
      <c r="H1632" s="29"/>
      <c r="I1632" s="35"/>
      <c r="J1632" s="35"/>
      <c r="K1632" s="35"/>
      <c r="L1632" s="35"/>
      <c r="M1632" s="30"/>
      <c r="N1632" s="31"/>
      <c r="O1632" s="18"/>
      <c r="P1632" s="157"/>
      <c r="Q1632" s="157"/>
      <c r="R1632" s="157"/>
      <c r="S1632" s="35"/>
      <c r="T1632" s="35"/>
      <c r="U1632" s="30"/>
      <c r="V1632" s="29"/>
      <c r="W1632" s="1"/>
      <c r="X1632" s="1"/>
    </row>
    <row r="1633" spans="1:24">
      <c r="A1633" s="61"/>
      <c r="B1633" s="28"/>
      <c r="C1633" s="29"/>
      <c r="D1633" s="28"/>
      <c r="E1633" s="27"/>
      <c r="F1633" s="28"/>
      <c r="G1633" s="29"/>
      <c r="H1633" s="29"/>
      <c r="I1633" s="35"/>
      <c r="J1633" s="35"/>
      <c r="K1633" s="35"/>
      <c r="L1633" s="35"/>
      <c r="M1633" s="30"/>
      <c r="N1633" s="31"/>
      <c r="O1633" s="18"/>
      <c r="P1633" s="157"/>
      <c r="Q1633" s="157"/>
      <c r="R1633" s="157"/>
      <c r="S1633" s="35"/>
      <c r="T1633" s="35"/>
      <c r="U1633" s="30"/>
      <c r="V1633" s="29"/>
      <c r="W1633" s="1"/>
      <c r="X1633" s="1"/>
    </row>
    <row r="1634" spans="1:24">
      <c r="A1634" s="61"/>
      <c r="B1634" s="28"/>
      <c r="C1634" s="29"/>
      <c r="D1634" s="28"/>
      <c r="E1634" s="27"/>
      <c r="F1634" s="28"/>
      <c r="G1634" s="29"/>
      <c r="H1634" s="29"/>
      <c r="I1634" s="35"/>
      <c r="J1634" s="35"/>
      <c r="K1634" s="35"/>
      <c r="L1634" s="35"/>
      <c r="M1634" s="30"/>
      <c r="N1634" s="31"/>
      <c r="O1634" s="18"/>
      <c r="P1634" s="157"/>
      <c r="Q1634" s="157"/>
      <c r="R1634" s="157"/>
      <c r="S1634" s="35"/>
      <c r="T1634" s="35"/>
      <c r="U1634" s="30"/>
      <c r="V1634" s="29"/>
      <c r="W1634" s="1"/>
      <c r="X1634" s="1"/>
    </row>
    <row r="1635" spans="1:24">
      <c r="A1635" s="61"/>
      <c r="B1635" s="28"/>
      <c r="C1635" s="29"/>
      <c r="D1635" s="28"/>
      <c r="E1635" s="27"/>
      <c r="F1635" s="28"/>
      <c r="G1635" s="29"/>
      <c r="H1635" s="29"/>
      <c r="I1635" s="35"/>
      <c r="J1635" s="35"/>
      <c r="K1635" s="35"/>
      <c r="L1635" s="35"/>
      <c r="M1635" s="30"/>
      <c r="N1635" s="31"/>
      <c r="O1635" s="18"/>
      <c r="P1635" s="157"/>
      <c r="Q1635" s="157"/>
      <c r="R1635" s="157"/>
      <c r="S1635" s="35"/>
      <c r="T1635" s="35"/>
      <c r="U1635" s="30"/>
      <c r="V1635" s="29"/>
      <c r="W1635" s="1"/>
      <c r="X1635" s="1"/>
    </row>
    <row r="1636" spans="1:24">
      <c r="A1636" s="61"/>
      <c r="B1636" s="28"/>
      <c r="C1636" s="29"/>
      <c r="D1636" s="28"/>
      <c r="E1636" s="27"/>
      <c r="F1636" s="28"/>
      <c r="G1636" s="29"/>
      <c r="H1636" s="29"/>
      <c r="I1636" s="35"/>
      <c r="J1636" s="35"/>
      <c r="K1636" s="35"/>
      <c r="L1636" s="35"/>
      <c r="M1636" s="30"/>
      <c r="N1636" s="31"/>
      <c r="O1636" s="18"/>
      <c r="P1636" s="157"/>
      <c r="Q1636" s="157"/>
      <c r="R1636" s="157"/>
      <c r="S1636" s="35"/>
      <c r="T1636" s="35"/>
      <c r="U1636" s="30"/>
      <c r="V1636" s="29"/>
      <c r="W1636" s="1"/>
      <c r="X1636" s="1"/>
    </row>
    <row r="1637" spans="1:24">
      <c r="A1637" s="61"/>
      <c r="B1637" s="28"/>
      <c r="C1637" s="29"/>
      <c r="D1637" s="28"/>
      <c r="E1637" s="27"/>
      <c r="F1637" s="28"/>
      <c r="G1637" s="29"/>
      <c r="H1637" s="29"/>
      <c r="I1637" s="35"/>
      <c r="J1637" s="35"/>
      <c r="K1637" s="35"/>
      <c r="L1637" s="35"/>
      <c r="M1637" s="30"/>
      <c r="N1637" s="31"/>
      <c r="O1637" s="18"/>
      <c r="P1637" s="157"/>
      <c r="Q1637" s="157"/>
      <c r="R1637" s="157"/>
      <c r="S1637" s="35"/>
      <c r="T1637" s="35"/>
      <c r="U1637" s="30"/>
      <c r="V1637" s="29"/>
      <c r="W1637" s="1"/>
      <c r="X1637" s="1"/>
    </row>
    <row r="1638" spans="1:24">
      <c r="A1638" s="61"/>
      <c r="B1638" s="28"/>
      <c r="C1638" s="29"/>
      <c r="D1638" s="28"/>
      <c r="E1638" s="27"/>
      <c r="F1638" s="28"/>
      <c r="G1638" s="29"/>
      <c r="H1638" s="29"/>
      <c r="I1638" s="35"/>
      <c r="J1638" s="35"/>
      <c r="K1638" s="35"/>
      <c r="L1638" s="35"/>
      <c r="M1638" s="30"/>
      <c r="N1638" s="31"/>
      <c r="O1638" s="18"/>
      <c r="P1638" s="157"/>
      <c r="Q1638" s="157"/>
      <c r="R1638" s="157"/>
      <c r="S1638" s="35"/>
      <c r="T1638" s="35"/>
      <c r="U1638" s="30"/>
      <c r="V1638" s="29"/>
      <c r="W1638" s="1"/>
      <c r="X1638" s="1"/>
    </row>
    <row r="1639" spans="1:24">
      <c r="A1639" s="61"/>
      <c r="B1639" s="28"/>
      <c r="C1639" s="29"/>
      <c r="D1639" s="28"/>
      <c r="E1639" s="27"/>
      <c r="F1639" s="28"/>
      <c r="G1639" s="29"/>
      <c r="H1639" s="29"/>
      <c r="I1639" s="35"/>
      <c r="J1639" s="35"/>
      <c r="K1639" s="35"/>
      <c r="L1639" s="35"/>
      <c r="M1639" s="30"/>
      <c r="N1639" s="31"/>
      <c r="O1639" s="18"/>
      <c r="P1639" s="157"/>
      <c r="Q1639" s="157"/>
      <c r="R1639" s="157"/>
      <c r="S1639" s="35"/>
      <c r="T1639" s="35"/>
      <c r="U1639" s="30"/>
      <c r="V1639" s="29"/>
      <c r="W1639" s="1"/>
      <c r="X1639" s="1"/>
    </row>
    <row r="1640" spans="1:24">
      <c r="A1640" s="61"/>
      <c r="B1640" s="28"/>
      <c r="C1640" s="29"/>
      <c r="D1640" s="28"/>
      <c r="E1640" s="27"/>
      <c r="F1640" s="28"/>
      <c r="G1640" s="29"/>
      <c r="H1640" s="29"/>
      <c r="I1640" s="35"/>
      <c r="J1640" s="35"/>
      <c r="K1640" s="35"/>
      <c r="L1640" s="35"/>
      <c r="M1640" s="30"/>
      <c r="N1640" s="31"/>
      <c r="O1640" s="18"/>
      <c r="P1640" s="157"/>
      <c r="Q1640" s="157"/>
      <c r="R1640" s="157"/>
      <c r="S1640" s="35"/>
      <c r="T1640" s="35"/>
      <c r="U1640" s="30"/>
      <c r="V1640" s="29"/>
      <c r="W1640" s="1"/>
      <c r="X1640" s="1"/>
    </row>
    <row r="1641" spans="1:24">
      <c r="A1641" s="61"/>
      <c r="B1641" s="28"/>
      <c r="C1641" s="29"/>
      <c r="D1641" s="28"/>
      <c r="E1641" s="27"/>
      <c r="F1641" s="28"/>
      <c r="G1641" s="29"/>
      <c r="H1641" s="29"/>
      <c r="I1641" s="35"/>
      <c r="J1641" s="35"/>
      <c r="K1641" s="35"/>
      <c r="L1641" s="35"/>
      <c r="M1641" s="30"/>
      <c r="N1641" s="31"/>
      <c r="O1641" s="18"/>
      <c r="P1641" s="157"/>
      <c r="Q1641" s="157"/>
      <c r="R1641" s="157"/>
      <c r="S1641" s="35"/>
      <c r="T1641" s="35"/>
      <c r="U1641" s="30"/>
      <c r="V1641" s="29"/>
      <c r="W1641" s="1"/>
      <c r="X1641" s="1"/>
    </row>
    <row r="1642" spans="1:24">
      <c r="A1642" s="61"/>
      <c r="B1642" s="28"/>
      <c r="C1642" s="29"/>
      <c r="D1642" s="28"/>
      <c r="E1642" s="27"/>
      <c r="F1642" s="28"/>
      <c r="G1642" s="29"/>
      <c r="H1642" s="29"/>
      <c r="I1642" s="35"/>
      <c r="J1642" s="35"/>
      <c r="K1642" s="35"/>
      <c r="L1642" s="35"/>
      <c r="M1642" s="30"/>
      <c r="N1642" s="31"/>
      <c r="O1642" s="18"/>
      <c r="P1642" s="157"/>
      <c r="Q1642" s="157"/>
      <c r="R1642" s="157"/>
      <c r="S1642" s="35"/>
      <c r="T1642" s="35"/>
      <c r="U1642" s="30"/>
      <c r="V1642" s="29"/>
      <c r="W1642" s="1"/>
      <c r="X1642" s="1"/>
    </row>
    <row r="1643" spans="1:24">
      <c r="A1643" s="61"/>
      <c r="B1643" s="28"/>
      <c r="C1643" s="29"/>
      <c r="D1643" s="28"/>
      <c r="E1643" s="27"/>
      <c r="F1643" s="28"/>
      <c r="G1643" s="29"/>
      <c r="H1643" s="29"/>
      <c r="I1643" s="35"/>
      <c r="J1643" s="35"/>
      <c r="K1643" s="35"/>
      <c r="L1643" s="35"/>
      <c r="M1643" s="30"/>
      <c r="N1643" s="31"/>
      <c r="O1643" s="18"/>
      <c r="P1643" s="157"/>
      <c r="Q1643" s="157"/>
      <c r="R1643" s="157"/>
      <c r="S1643" s="35"/>
      <c r="T1643" s="35"/>
      <c r="U1643" s="30"/>
      <c r="V1643" s="29"/>
      <c r="W1643" s="1"/>
      <c r="X1643" s="1"/>
    </row>
    <row r="1644" spans="1:24">
      <c r="A1644" s="61"/>
      <c r="B1644" s="28"/>
      <c r="C1644" s="29"/>
      <c r="D1644" s="28"/>
      <c r="E1644" s="27"/>
      <c r="F1644" s="28"/>
      <c r="G1644" s="29"/>
      <c r="H1644" s="29"/>
      <c r="I1644" s="35"/>
      <c r="J1644" s="35"/>
      <c r="K1644" s="35"/>
      <c r="L1644" s="35"/>
      <c r="M1644" s="30"/>
      <c r="N1644" s="31"/>
      <c r="O1644" s="18"/>
      <c r="P1644" s="157"/>
      <c r="Q1644" s="157"/>
      <c r="R1644" s="157"/>
      <c r="S1644" s="35"/>
      <c r="T1644" s="35"/>
      <c r="U1644" s="30"/>
      <c r="V1644" s="29"/>
      <c r="W1644" s="1"/>
      <c r="X1644" s="1"/>
    </row>
    <row r="1645" spans="1:24">
      <c r="A1645" s="61"/>
      <c r="B1645" s="28"/>
      <c r="C1645" s="29"/>
      <c r="D1645" s="28"/>
      <c r="E1645" s="27"/>
      <c r="F1645" s="28"/>
      <c r="G1645" s="29"/>
      <c r="H1645" s="29"/>
      <c r="I1645" s="35"/>
      <c r="J1645" s="35"/>
      <c r="K1645" s="35"/>
      <c r="L1645" s="35"/>
      <c r="M1645" s="30"/>
      <c r="N1645" s="31"/>
      <c r="O1645" s="18"/>
      <c r="P1645" s="157"/>
      <c r="Q1645" s="157"/>
      <c r="R1645" s="157"/>
      <c r="S1645" s="35"/>
      <c r="T1645" s="35"/>
      <c r="U1645" s="30"/>
      <c r="V1645" s="29"/>
      <c r="W1645" s="1"/>
      <c r="X1645" s="1"/>
    </row>
    <row r="1646" spans="1:24">
      <c r="A1646" s="61"/>
      <c r="B1646" s="28"/>
      <c r="C1646" s="29"/>
      <c r="D1646" s="28"/>
      <c r="E1646" s="27"/>
      <c r="F1646" s="28"/>
      <c r="G1646" s="29"/>
      <c r="H1646" s="29"/>
      <c r="I1646" s="35"/>
      <c r="J1646" s="35"/>
      <c r="K1646" s="35"/>
      <c r="L1646" s="35"/>
      <c r="M1646" s="30"/>
      <c r="N1646" s="31"/>
      <c r="O1646" s="18"/>
      <c r="P1646" s="157"/>
      <c r="Q1646" s="157"/>
      <c r="R1646" s="157"/>
      <c r="S1646" s="35"/>
      <c r="T1646" s="35"/>
      <c r="U1646" s="30"/>
      <c r="V1646" s="29"/>
      <c r="W1646" s="1"/>
      <c r="X1646" s="1"/>
    </row>
    <row r="1647" spans="1:24">
      <c r="A1647" s="61"/>
      <c r="B1647" s="28"/>
      <c r="C1647" s="29"/>
      <c r="D1647" s="28"/>
      <c r="E1647" s="27"/>
      <c r="F1647" s="28"/>
      <c r="G1647" s="29"/>
      <c r="H1647" s="29"/>
      <c r="I1647" s="35"/>
      <c r="J1647" s="35"/>
      <c r="K1647" s="35"/>
      <c r="L1647" s="35"/>
      <c r="M1647" s="30"/>
      <c r="N1647" s="31"/>
      <c r="O1647" s="18"/>
      <c r="P1647" s="157"/>
      <c r="Q1647" s="157"/>
      <c r="R1647" s="157"/>
      <c r="S1647" s="35"/>
      <c r="T1647" s="35"/>
      <c r="U1647" s="30"/>
      <c r="V1647" s="29"/>
      <c r="W1647" s="1"/>
      <c r="X1647" s="1"/>
    </row>
    <row r="1648" spans="1:24">
      <c r="A1648" s="61"/>
      <c r="B1648" s="28"/>
      <c r="C1648" s="29"/>
      <c r="D1648" s="28"/>
      <c r="E1648" s="27"/>
      <c r="F1648" s="28"/>
      <c r="G1648" s="29"/>
      <c r="H1648" s="29"/>
      <c r="I1648" s="35"/>
      <c r="J1648" s="35"/>
      <c r="K1648" s="35"/>
      <c r="L1648" s="35"/>
      <c r="M1648" s="30"/>
      <c r="N1648" s="31"/>
      <c r="O1648" s="18"/>
      <c r="P1648" s="157"/>
      <c r="Q1648" s="157"/>
      <c r="R1648" s="157"/>
      <c r="S1648" s="35"/>
      <c r="T1648" s="35"/>
      <c r="U1648" s="30"/>
      <c r="V1648" s="29"/>
      <c r="W1648" s="1"/>
      <c r="X1648" s="1"/>
    </row>
    <row r="1649" spans="1:24">
      <c r="A1649" s="61"/>
      <c r="B1649" s="28"/>
      <c r="C1649" s="29"/>
      <c r="D1649" s="28"/>
      <c r="E1649" s="27"/>
      <c r="F1649" s="28"/>
      <c r="G1649" s="29"/>
      <c r="H1649" s="29"/>
      <c r="I1649" s="35"/>
      <c r="J1649" s="35"/>
      <c r="K1649" s="35"/>
      <c r="L1649" s="35"/>
      <c r="M1649" s="30"/>
      <c r="N1649" s="31"/>
      <c r="O1649" s="18"/>
      <c r="P1649" s="157"/>
      <c r="Q1649" s="157"/>
      <c r="R1649" s="157"/>
      <c r="S1649" s="35"/>
      <c r="T1649" s="35"/>
      <c r="U1649" s="30"/>
      <c r="V1649" s="29"/>
      <c r="W1649" s="1"/>
      <c r="X1649" s="1"/>
    </row>
    <row r="1650" spans="1:24">
      <c r="A1650" s="61"/>
      <c r="B1650" s="28"/>
      <c r="C1650" s="29"/>
      <c r="D1650" s="28"/>
      <c r="E1650" s="27"/>
      <c r="F1650" s="28"/>
      <c r="G1650" s="29"/>
      <c r="H1650" s="29"/>
      <c r="I1650" s="35"/>
      <c r="J1650" s="35"/>
      <c r="K1650" s="35"/>
      <c r="L1650" s="35"/>
      <c r="M1650" s="30"/>
      <c r="N1650" s="31"/>
      <c r="O1650" s="18"/>
      <c r="P1650" s="157"/>
      <c r="Q1650" s="157"/>
      <c r="R1650" s="157"/>
      <c r="S1650" s="35"/>
      <c r="T1650" s="35"/>
      <c r="U1650" s="30"/>
      <c r="V1650" s="29"/>
      <c r="W1650" s="1"/>
      <c r="X1650" s="1"/>
    </row>
    <row r="1651" spans="1:24">
      <c r="A1651" s="61"/>
      <c r="B1651" s="28"/>
      <c r="C1651" s="29"/>
      <c r="D1651" s="28"/>
      <c r="E1651" s="27"/>
      <c r="F1651" s="28"/>
      <c r="G1651" s="29"/>
      <c r="H1651" s="29"/>
      <c r="I1651" s="35"/>
      <c r="J1651" s="35"/>
      <c r="K1651" s="35"/>
      <c r="L1651" s="35"/>
      <c r="M1651" s="30"/>
      <c r="N1651" s="31"/>
      <c r="O1651" s="18"/>
      <c r="P1651" s="157"/>
      <c r="Q1651" s="157"/>
      <c r="R1651" s="157"/>
      <c r="S1651" s="35"/>
      <c r="T1651" s="35"/>
      <c r="U1651" s="30"/>
      <c r="V1651" s="29"/>
      <c r="W1651" s="1"/>
      <c r="X1651" s="1"/>
    </row>
    <row r="1652" spans="1:24">
      <c r="A1652" s="61"/>
      <c r="B1652" s="28"/>
      <c r="C1652" s="29"/>
      <c r="D1652" s="28"/>
      <c r="E1652" s="27"/>
      <c r="F1652" s="28"/>
      <c r="G1652" s="29"/>
      <c r="H1652" s="29"/>
      <c r="I1652" s="35"/>
      <c r="J1652" s="35"/>
      <c r="K1652" s="35"/>
      <c r="L1652" s="35"/>
      <c r="M1652" s="30"/>
      <c r="N1652" s="31"/>
      <c r="O1652" s="18"/>
      <c r="P1652" s="157"/>
      <c r="Q1652" s="157"/>
      <c r="R1652" s="157"/>
      <c r="S1652" s="35"/>
      <c r="T1652" s="35"/>
      <c r="U1652" s="30"/>
      <c r="V1652" s="29"/>
      <c r="W1652" s="1"/>
      <c r="X1652" s="1"/>
    </row>
  </sheetData>
  <protectedRanges>
    <protectedRange sqref="N1027:N1028" name="Rango6_1_1_1_1_1"/>
  </protectedRanges>
  <autoFilter ref="A1:V1652" xr:uid="{00000000-0009-0000-0000-00000D000000}"/>
  <conditionalFormatting sqref="M1046">
    <cfRule type="expression" priority="3">
      <formula>$K1046</formula>
    </cfRule>
    <cfRule type="duplicateValues" dxfId="3" priority="4"/>
  </conditionalFormatting>
  <conditionalFormatting sqref="M1047">
    <cfRule type="expression" priority="5">
      <formula>$K1047</formula>
    </cfRule>
    <cfRule type="duplicateValues" dxfId="2" priority="6"/>
  </conditionalFormatting>
  <conditionalFormatting sqref="M1082">
    <cfRule type="expression" priority="1">
      <formula>$H1082</formula>
    </cfRule>
    <cfRule type="duplicateValues" dxfId="1" priority="2"/>
  </conditionalFormatting>
  <conditionalFormatting sqref="M1048:M1065 M1067:M1081">
    <cfRule type="expression" priority="7">
      <formula>$K1048</formula>
    </cfRule>
    <cfRule type="duplicateValues" dxfId="0" priority="8"/>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V69"/>
  <sheetViews>
    <sheetView topLeftCell="A58" workbookViewId="0">
      <selection activeCell="F17" sqref="F17"/>
    </sheetView>
  </sheetViews>
  <sheetFormatPr baseColWidth="10" defaultColWidth="11.44140625" defaultRowHeight="14.4"/>
  <cols>
    <col min="1" max="3" width="11.44140625" style="2"/>
    <col min="4" max="4" width="20.44140625" style="2" customWidth="1"/>
    <col min="5" max="5" width="23.88671875" style="2" customWidth="1"/>
    <col min="6" max="6" width="20.33203125" style="2" customWidth="1"/>
    <col min="7" max="7" width="19.33203125" style="2" customWidth="1"/>
    <col min="8" max="8" width="20" style="2" customWidth="1"/>
    <col min="9" max="10" width="20.6640625" style="7" customWidth="1"/>
    <col min="11" max="11" width="27.77734375" style="7" customWidth="1"/>
    <col min="12" max="12" width="20.6640625" style="7" customWidth="1"/>
    <col min="13" max="14" width="11.44140625" style="2"/>
    <col min="15" max="16" width="11.5546875" style="8"/>
    <col min="17" max="17" width="11.44140625" style="8"/>
    <col min="18" max="18" width="11.44140625" style="123"/>
    <col min="19" max="20" width="20.6640625" style="7" customWidth="1"/>
    <col min="21" max="21" width="11.44140625" style="2"/>
    <col min="22" max="22" width="38" style="2" bestFit="1" customWidth="1"/>
    <col min="23" max="16384" width="11.44140625" style="2"/>
  </cols>
  <sheetData>
    <row r="1" spans="1:22">
      <c r="A1" s="2" t="s">
        <v>0</v>
      </c>
      <c r="B1" s="2" t="s">
        <v>1</v>
      </c>
      <c r="C1" s="2" t="s">
        <v>2</v>
      </c>
      <c r="D1" s="2" t="s">
        <v>3</v>
      </c>
      <c r="E1" s="2" t="s">
        <v>4</v>
      </c>
      <c r="F1" s="2" t="s">
        <v>5</v>
      </c>
      <c r="G1" s="2" t="s">
        <v>6</v>
      </c>
      <c r="H1" s="2" t="s">
        <v>7</v>
      </c>
      <c r="I1" s="7" t="s">
        <v>8</v>
      </c>
      <c r="J1" s="7" t="s">
        <v>9</v>
      </c>
      <c r="K1" s="7" t="s">
        <v>19</v>
      </c>
      <c r="L1" s="7" t="s">
        <v>20</v>
      </c>
      <c r="M1" s="2" t="s">
        <v>10</v>
      </c>
      <c r="N1" s="2" t="s">
        <v>11</v>
      </c>
      <c r="O1" s="123" t="s">
        <v>12</v>
      </c>
      <c r="P1" s="8" t="s">
        <v>21</v>
      </c>
      <c r="Q1" s="8" t="s">
        <v>13</v>
      </c>
      <c r="R1" s="123" t="s">
        <v>14</v>
      </c>
      <c r="S1" s="7" t="s">
        <v>15</v>
      </c>
      <c r="T1" s="7" t="s">
        <v>16</v>
      </c>
      <c r="U1" s="2" t="s">
        <v>17</v>
      </c>
      <c r="V1" s="2" t="s">
        <v>18</v>
      </c>
    </row>
    <row r="2" spans="1:22">
      <c r="A2" s="182">
        <v>891780111</v>
      </c>
      <c r="B2" t="s">
        <v>5690</v>
      </c>
      <c r="C2" t="s">
        <v>26</v>
      </c>
      <c r="D2" t="s">
        <v>27</v>
      </c>
      <c r="E2" t="s">
        <v>5691</v>
      </c>
      <c r="F2" t="s">
        <v>29</v>
      </c>
      <c r="G2" t="s">
        <v>30</v>
      </c>
      <c r="H2" t="s">
        <v>89</v>
      </c>
      <c r="I2" s="33">
        <v>490459980</v>
      </c>
      <c r="J2" s="33">
        <v>0</v>
      </c>
      <c r="K2" s="33">
        <v>0</v>
      </c>
      <c r="L2" s="33">
        <v>0</v>
      </c>
      <c r="M2" s="129">
        <v>900864404</v>
      </c>
      <c r="N2" t="s">
        <v>5692</v>
      </c>
      <c r="O2" t="s">
        <v>5693</v>
      </c>
      <c r="P2" s="55" t="s">
        <v>5694</v>
      </c>
      <c r="Q2" s="53" t="s">
        <v>5694</v>
      </c>
      <c r="R2" s="107" t="s">
        <v>92</v>
      </c>
      <c r="S2" s="33">
        <v>204361325</v>
      </c>
      <c r="T2" s="33">
        <v>286098655</v>
      </c>
      <c r="U2" s="129">
        <v>85459497</v>
      </c>
      <c r="V2" t="s">
        <v>836</v>
      </c>
    </row>
    <row r="3" spans="1:22">
      <c r="A3" s="182">
        <v>891780111</v>
      </c>
      <c r="B3" t="s">
        <v>5690</v>
      </c>
      <c r="C3" t="s">
        <v>26</v>
      </c>
      <c r="D3" t="s">
        <v>27</v>
      </c>
      <c r="E3" t="s">
        <v>5695</v>
      </c>
      <c r="F3" t="s">
        <v>29</v>
      </c>
      <c r="G3" t="s">
        <v>30</v>
      </c>
      <c r="H3" t="s">
        <v>89</v>
      </c>
      <c r="I3" s="33">
        <v>42628800</v>
      </c>
      <c r="J3" s="33">
        <v>0</v>
      </c>
      <c r="K3" s="33">
        <v>0</v>
      </c>
      <c r="L3" s="33">
        <v>0</v>
      </c>
      <c r="M3" s="129">
        <v>57461792</v>
      </c>
      <c r="N3" s="161" t="s">
        <v>5696</v>
      </c>
      <c r="O3" t="s">
        <v>5697</v>
      </c>
      <c r="P3" s="55" t="s">
        <v>694</v>
      </c>
      <c r="Q3" s="107" t="s">
        <v>694</v>
      </c>
      <c r="R3" s="107" t="s">
        <v>92</v>
      </c>
      <c r="S3" s="33">
        <v>21314400</v>
      </c>
      <c r="T3" s="33">
        <v>21314400</v>
      </c>
      <c r="U3" s="129">
        <v>72175282</v>
      </c>
      <c r="V3" s="161" t="s">
        <v>837</v>
      </c>
    </row>
    <row r="4" spans="1:22">
      <c r="A4" s="182">
        <v>891780111</v>
      </c>
      <c r="B4" t="s">
        <v>5690</v>
      </c>
      <c r="C4" t="s">
        <v>26</v>
      </c>
      <c r="D4" t="s">
        <v>27</v>
      </c>
      <c r="E4" t="s">
        <v>5698</v>
      </c>
      <c r="F4" t="s">
        <v>29</v>
      </c>
      <c r="G4" t="s">
        <v>30</v>
      </c>
      <c r="H4" t="s">
        <v>31</v>
      </c>
      <c r="I4" s="33">
        <v>595000000</v>
      </c>
      <c r="J4" s="33">
        <v>0</v>
      </c>
      <c r="K4" s="33">
        <v>0</v>
      </c>
      <c r="L4" s="33">
        <v>0</v>
      </c>
      <c r="M4" s="129">
        <v>819000635</v>
      </c>
      <c r="N4" t="s">
        <v>5699</v>
      </c>
      <c r="O4" t="s">
        <v>5700</v>
      </c>
      <c r="P4" s="55">
        <v>44585</v>
      </c>
      <c r="Q4" s="55">
        <v>44588</v>
      </c>
      <c r="R4" s="107">
        <v>44926</v>
      </c>
      <c r="S4" s="33">
        <v>0</v>
      </c>
      <c r="T4" s="33">
        <v>595000000</v>
      </c>
      <c r="U4" s="129">
        <v>85459497</v>
      </c>
      <c r="V4" t="s">
        <v>836</v>
      </c>
    </row>
    <row r="5" spans="1:22">
      <c r="A5" s="182">
        <v>891780111</v>
      </c>
      <c r="B5" t="s">
        <v>5690</v>
      </c>
      <c r="C5" t="s">
        <v>93</v>
      </c>
      <c r="D5" t="s">
        <v>27</v>
      </c>
      <c r="E5" t="s">
        <v>5701</v>
      </c>
      <c r="F5" t="s">
        <v>29</v>
      </c>
      <c r="G5" t="s">
        <v>30</v>
      </c>
      <c r="H5" t="s">
        <v>89</v>
      </c>
      <c r="I5" s="242">
        <v>378585267</v>
      </c>
      <c r="J5" s="33">
        <v>0</v>
      </c>
      <c r="K5" s="33">
        <v>0</v>
      </c>
      <c r="L5" s="33">
        <v>0</v>
      </c>
      <c r="M5" s="129">
        <v>901363505</v>
      </c>
      <c r="N5" t="s">
        <v>5702</v>
      </c>
      <c r="O5" t="s">
        <v>5703</v>
      </c>
      <c r="P5" s="55">
        <v>44589</v>
      </c>
      <c r="Q5" s="55">
        <v>44609</v>
      </c>
      <c r="R5" s="107">
        <v>44622</v>
      </c>
      <c r="S5" s="242">
        <v>156800543</v>
      </c>
      <c r="T5" s="243">
        <v>221784724</v>
      </c>
      <c r="U5" s="129">
        <v>85465146</v>
      </c>
      <c r="V5" t="s">
        <v>838</v>
      </c>
    </row>
    <row r="6" spans="1:22">
      <c r="A6" s="182">
        <v>891780111</v>
      </c>
      <c r="B6" t="s">
        <v>5690</v>
      </c>
      <c r="C6" t="s">
        <v>26</v>
      </c>
      <c r="D6" t="s">
        <v>27</v>
      </c>
      <c r="E6" t="s">
        <v>5704</v>
      </c>
      <c r="F6" t="s">
        <v>29</v>
      </c>
      <c r="G6" t="s">
        <v>30</v>
      </c>
      <c r="H6" t="s">
        <v>89</v>
      </c>
      <c r="I6" s="33">
        <v>594200000</v>
      </c>
      <c r="J6" s="33">
        <v>0</v>
      </c>
      <c r="K6" s="33">
        <v>0</v>
      </c>
      <c r="L6" s="33">
        <v>0</v>
      </c>
      <c r="M6" s="129">
        <v>819004091</v>
      </c>
      <c r="N6" t="s">
        <v>5705</v>
      </c>
      <c r="O6" t="s">
        <v>5706</v>
      </c>
      <c r="P6" s="55">
        <v>44589</v>
      </c>
      <c r="Q6" s="55">
        <v>44613</v>
      </c>
      <c r="R6" s="107">
        <v>44698</v>
      </c>
      <c r="S6" s="33">
        <v>0</v>
      </c>
      <c r="T6" s="33">
        <v>594200000</v>
      </c>
      <c r="U6" s="129">
        <v>72175282</v>
      </c>
      <c r="V6" t="s">
        <v>837</v>
      </c>
    </row>
    <row r="7" spans="1:22">
      <c r="A7" s="182">
        <v>891780111</v>
      </c>
      <c r="B7" t="s">
        <v>5690</v>
      </c>
      <c r="C7" t="s">
        <v>93</v>
      </c>
      <c r="D7" t="s">
        <v>27</v>
      </c>
      <c r="E7" t="s">
        <v>5707</v>
      </c>
      <c r="F7" t="s">
        <v>29</v>
      </c>
      <c r="G7" t="s">
        <v>30</v>
      </c>
      <c r="H7" t="s">
        <v>31</v>
      </c>
      <c r="I7" s="33">
        <v>672562033</v>
      </c>
      <c r="J7" s="33">
        <v>0</v>
      </c>
      <c r="K7" s="33">
        <v>0</v>
      </c>
      <c r="L7" s="33">
        <v>0</v>
      </c>
      <c r="M7" s="129">
        <v>900692909</v>
      </c>
      <c r="N7" t="s">
        <v>5708</v>
      </c>
      <c r="O7" s="52" t="s">
        <v>5709</v>
      </c>
      <c r="P7" s="55">
        <v>44589</v>
      </c>
      <c r="Q7" s="55">
        <v>44589</v>
      </c>
      <c r="R7" s="107">
        <v>44926</v>
      </c>
      <c r="S7" s="33">
        <v>0</v>
      </c>
      <c r="T7" s="33">
        <v>672562033</v>
      </c>
      <c r="U7" s="129">
        <v>72175282</v>
      </c>
      <c r="V7" t="s">
        <v>837</v>
      </c>
    </row>
    <row r="8" spans="1:22">
      <c r="A8" s="182">
        <v>891780111</v>
      </c>
      <c r="B8" t="s">
        <v>5690</v>
      </c>
      <c r="C8" t="s">
        <v>26</v>
      </c>
      <c r="D8" t="s">
        <v>27</v>
      </c>
      <c r="E8" t="s">
        <v>5710</v>
      </c>
      <c r="F8" t="s">
        <v>29</v>
      </c>
      <c r="G8" t="s">
        <v>30</v>
      </c>
      <c r="H8" t="s">
        <v>31</v>
      </c>
      <c r="I8" s="33">
        <v>634418877</v>
      </c>
      <c r="J8" s="33">
        <v>0</v>
      </c>
      <c r="K8" s="33">
        <v>0</v>
      </c>
      <c r="L8" s="33">
        <v>0</v>
      </c>
      <c r="M8" s="129">
        <v>900530916</v>
      </c>
      <c r="N8" t="s">
        <v>5711</v>
      </c>
      <c r="O8" s="52" t="s">
        <v>5712</v>
      </c>
      <c r="P8" s="107">
        <v>44589</v>
      </c>
      <c r="Q8" s="55">
        <v>44608</v>
      </c>
      <c r="R8" s="107">
        <v>44986</v>
      </c>
      <c r="S8" s="33">
        <v>634418877</v>
      </c>
      <c r="T8" s="33">
        <v>0</v>
      </c>
      <c r="U8" s="129">
        <v>85465146</v>
      </c>
      <c r="V8" t="s">
        <v>838</v>
      </c>
    </row>
    <row r="9" spans="1:22">
      <c r="A9" s="182">
        <v>891780111</v>
      </c>
      <c r="B9" t="s">
        <v>5690</v>
      </c>
      <c r="C9" t="s">
        <v>26</v>
      </c>
      <c r="D9" t="s">
        <v>27</v>
      </c>
      <c r="E9" t="s">
        <v>5713</v>
      </c>
      <c r="F9" t="s">
        <v>29</v>
      </c>
      <c r="G9" t="s">
        <v>30</v>
      </c>
      <c r="H9" t="s">
        <v>31</v>
      </c>
      <c r="I9" s="33">
        <v>527003759</v>
      </c>
      <c r="J9" s="33">
        <v>0</v>
      </c>
      <c r="K9" s="33">
        <v>0</v>
      </c>
      <c r="L9" s="33">
        <v>0</v>
      </c>
      <c r="M9" s="129">
        <v>819003851</v>
      </c>
      <c r="N9" t="s">
        <v>5714</v>
      </c>
      <c r="O9" s="52" t="s">
        <v>5715</v>
      </c>
      <c r="P9" s="107">
        <v>44589</v>
      </c>
      <c r="Q9" s="55">
        <v>44621</v>
      </c>
      <c r="R9" s="107">
        <v>44985</v>
      </c>
      <c r="S9" s="33">
        <v>0</v>
      </c>
      <c r="T9" s="33">
        <v>527003759</v>
      </c>
      <c r="U9" s="129">
        <v>85465146</v>
      </c>
      <c r="V9" t="s">
        <v>838</v>
      </c>
    </row>
    <row r="10" spans="1:22">
      <c r="A10" s="182">
        <v>891780111</v>
      </c>
      <c r="B10" t="s">
        <v>5690</v>
      </c>
      <c r="C10" t="s">
        <v>93</v>
      </c>
      <c r="D10" t="s">
        <v>27</v>
      </c>
      <c r="E10" t="s">
        <v>5716</v>
      </c>
      <c r="F10" t="s">
        <v>29</v>
      </c>
      <c r="G10" t="s">
        <v>30</v>
      </c>
      <c r="H10" t="s">
        <v>89</v>
      </c>
      <c r="I10" s="33">
        <v>2012995304</v>
      </c>
      <c r="J10" s="33">
        <v>0</v>
      </c>
      <c r="K10" s="33">
        <v>0</v>
      </c>
      <c r="L10" s="33">
        <v>0</v>
      </c>
      <c r="M10" s="129">
        <v>900173983</v>
      </c>
      <c r="N10" t="s">
        <v>5717</v>
      </c>
      <c r="O10" s="52" t="s">
        <v>5718</v>
      </c>
      <c r="P10" s="107">
        <v>44589</v>
      </c>
      <c r="Q10" s="55">
        <v>44606</v>
      </c>
      <c r="R10" s="107">
        <v>44742</v>
      </c>
      <c r="S10" s="33">
        <v>1148891760</v>
      </c>
      <c r="T10" s="33">
        <v>864103544</v>
      </c>
      <c r="U10" s="129">
        <v>85152695</v>
      </c>
      <c r="V10" t="s">
        <v>839</v>
      </c>
    </row>
    <row r="11" spans="1:22">
      <c r="A11" s="182">
        <v>891780111</v>
      </c>
      <c r="B11" t="s">
        <v>5690</v>
      </c>
      <c r="C11" t="s">
        <v>93</v>
      </c>
      <c r="D11" t="s">
        <v>27</v>
      </c>
      <c r="E11" t="s">
        <v>5719</v>
      </c>
      <c r="F11" t="s">
        <v>29</v>
      </c>
      <c r="G11" t="s">
        <v>30</v>
      </c>
      <c r="H11" t="s">
        <v>89</v>
      </c>
      <c r="I11" s="33">
        <v>425946220</v>
      </c>
      <c r="J11" s="33">
        <v>0</v>
      </c>
      <c r="K11" s="33">
        <v>0</v>
      </c>
      <c r="L11" s="33">
        <v>0</v>
      </c>
      <c r="M11" s="129">
        <v>901281568</v>
      </c>
      <c r="N11" t="s">
        <v>5720</v>
      </c>
      <c r="O11" s="52" t="s">
        <v>5721</v>
      </c>
      <c r="P11" s="107">
        <v>44589</v>
      </c>
      <c r="Q11" s="55">
        <v>44607</v>
      </c>
      <c r="R11" s="107">
        <v>44655</v>
      </c>
      <c r="S11" s="33">
        <v>0</v>
      </c>
      <c r="T11" s="33">
        <v>425946220</v>
      </c>
      <c r="U11">
        <v>85473390</v>
      </c>
      <c r="V11" t="s">
        <v>840</v>
      </c>
    </row>
    <row r="12" spans="1:22">
      <c r="A12" s="182">
        <v>891780111</v>
      </c>
      <c r="B12" t="s">
        <v>5690</v>
      </c>
      <c r="C12" t="s">
        <v>93</v>
      </c>
      <c r="D12" t="s">
        <v>27</v>
      </c>
      <c r="E12" t="s">
        <v>5722</v>
      </c>
      <c r="F12" t="s">
        <v>29</v>
      </c>
      <c r="G12" t="s">
        <v>30</v>
      </c>
      <c r="H12" t="s">
        <v>31</v>
      </c>
      <c r="I12" s="33">
        <v>300000000</v>
      </c>
      <c r="J12" s="33">
        <v>0</v>
      </c>
      <c r="K12" s="33">
        <v>0</v>
      </c>
      <c r="L12" s="33">
        <v>0</v>
      </c>
      <c r="M12" s="129">
        <v>901023383</v>
      </c>
      <c r="N12" t="s">
        <v>5723</v>
      </c>
      <c r="O12" s="52" t="s">
        <v>5724</v>
      </c>
      <c r="P12" s="55">
        <v>44589</v>
      </c>
      <c r="Q12" s="55">
        <v>44614</v>
      </c>
      <c r="R12" s="107">
        <v>44712</v>
      </c>
      <c r="S12" s="33">
        <v>0</v>
      </c>
      <c r="T12" s="33">
        <v>300000000</v>
      </c>
      <c r="U12">
        <v>85152695</v>
      </c>
      <c r="V12" t="s">
        <v>839</v>
      </c>
    </row>
    <row r="13" spans="1:22">
      <c r="A13" s="182">
        <v>891780111</v>
      </c>
      <c r="B13" t="s">
        <v>5690</v>
      </c>
      <c r="C13" t="s">
        <v>26</v>
      </c>
      <c r="D13" t="s">
        <v>27</v>
      </c>
      <c r="E13" t="s">
        <v>5725</v>
      </c>
      <c r="F13" t="s">
        <v>29</v>
      </c>
      <c r="G13" t="s">
        <v>30</v>
      </c>
      <c r="H13" t="s">
        <v>31</v>
      </c>
      <c r="I13" s="33">
        <v>290231332</v>
      </c>
      <c r="J13" s="33">
        <v>0</v>
      </c>
      <c r="K13" s="33">
        <v>0</v>
      </c>
      <c r="L13" s="33">
        <v>0</v>
      </c>
      <c r="M13" s="129">
        <v>830122566</v>
      </c>
      <c r="N13" t="s">
        <v>5726</v>
      </c>
      <c r="O13" t="s">
        <v>5727</v>
      </c>
      <c r="P13" s="55">
        <v>44589</v>
      </c>
      <c r="Q13" s="55">
        <v>44621</v>
      </c>
      <c r="R13" s="107">
        <v>44985</v>
      </c>
      <c r="S13" s="33">
        <v>0</v>
      </c>
      <c r="T13" s="33">
        <v>290231332</v>
      </c>
      <c r="U13" s="129">
        <v>85465146</v>
      </c>
      <c r="V13" t="s">
        <v>838</v>
      </c>
    </row>
    <row r="14" spans="1:22">
      <c r="A14" s="182">
        <v>891780111</v>
      </c>
      <c r="B14" t="s">
        <v>5690</v>
      </c>
      <c r="C14" t="s">
        <v>26</v>
      </c>
      <c r="D14" t="s">
        <v>27</v>
      </c>
      <c r="E14" t="s">
        <v>5728</v>
      </c>
      <c r="F14" t="s">
        <v>29</v>
      </c>
      <c r="G14" t="s">
        <v>30</v>
      </c>
      <c r="H14" t="s">
        <v>89</v>
      </c>
      <c r="I14" s="242">
        <v>863925800</v>
      </c>
      <c r="J14" s="33">
        <v>878925800</v>
      </c>
      <c r="K14" s="33">
        <v>15000000</v>
      </c>
      <c r="L14" s="33"/>
      <c r="M14" s="129">
        <v>860000018</v>
      </c>
      <c r="N14" t="s">
        <v>5729</v>
      </c>
      <c r="O14" t="s">
        <v>5730</v>
      </c>
      <c r="P14" s="55">
        <v>44648</v>
      </c>
      <c r="Q14" s="55">
        <v>44652</v>
      </c>
      <c r="R14" s="107">
        <v>44926</v>
      </c>
      <c r="S14" s="33">
        <v>0</v>
      </c>
      <c r="T14" s="33">
        <v>878925800</v>
      </c>
      <c r="U14" s="129">
        <v>57298660</v>
      </c>
      <c r="V14" t="s">
        <v>5731</v>
      </c>
    </row>
    <row r="15" spans="1:22">
      <c r="A15" s="182">
        <v>891780111</v>
      </c>
      <c r="B15" t="s">
        <v>5690</v>
      </c>
      <c r="C15" t="s">
        <v>93</v>
      </c>
      <c r="D15" t="s">
        <v>27</v>
      </c>
      <c r="E15" t="s">
        <v>5732</v>
      </c>
      <c r="F15" t="s">
        <v>29</v>
      </c>
      <c r="G15" t="s">
        <v>30</v>
      </c>
      <c r="H15" t="s">
        <v>89</v>
      </c>
      <c r="I15" s="33">
        <v>18000000</v>
      </c>
      <c r="J15" s="33">
        <v>0</v>
      </c>
      <c r="K15" s="33">
        <v>0</v>
      </c>
      <c r="L15" s="33">
        <v>0</v>
      </c>
      <c r="M15" s="129">
        <v>41937205</v>
      </c>
      <c r="N15" t="s">
        <v>5733</v>
      </c>
      <c r="O15" t="s">
        <v>5734</v>
      </c>
      <c r="P15" s="55">
        <v>44579</v>
      </c>
      <c r="Q15" s="55">
        <v>44579</v>
      </c>
      <c r="R15" s="107">
        <v>44759</v>
      </c>
      <c r="S15" s="33">
        <v>0</v>
      </c>
      <c r="T15" s="33">
        <v>18000000</v>
      </c>
      <c r="U15" s="129">
        <v>57297436</v>
      </c>
      <c r="V15" t="s">
        <v>5735</v>
      </c>
    </row>
    <row r="16" spans="1:22">
      <c r="A16" s="182">
        <v>891780111</v>
      </c>
      <c r="B16" t="s">
        <v>5690</v>
      </c>
      <c r="C16" t="s">
        <v>93</v>
      </c>
      <c r="D16" t="s">
        <v>27</v>
      </c>
      <c r="E16" t="s">
        <v>5736</v>
      </c>
      <c r="F16" t="s">
        <v>29</v>
      </c>
      <c r="G16" t="s">
        <v>30</v>
      </c>
      <c r="H16" t="s">
        <v>89</v>
      </c>
      <c r="I16" s="33">
        <v>34537984</v>
      </c>
      <c r="J16" s="33">
        <v>0</v>
      </c>
      <c r="K16" s="33">
        <v>0</v>
      </c>
      <c r="L16" s="33">
        <v>0</v>
      </c>
      <c r="M16" s="129">
        <v>1082858570</v>
      </c>
      <c r="N16" t="s">
        <v>5737</v>
      </c>
      <c r="O16" t="s">
        <v>5738</v>
      </c>
      <c r="P16" s="55">
        <v>44579</v>
      </c>
      <c r="Q16" s="55">
        <v>44579</v>
      </c>
      <c r="R16" s="107">
        <v>44926</v>
      </c>
      <c r="S16" s="33">
        <v>0</v>
      </c>
      <c r="T16" s="33">
        <v>34537984</v>
      </c>
      <c r="U16" s="129">
        <v>57297436</v>
      </c>
      <c r="V16" t="s">
        <v>5735</v>
      </c>
    </row>
    <row r="17" spans="1:22">
      <c r="A17" s="182">
        <v>891780111</v>
      </c>
      <c r="B17" t="s">
        <v>5690</v>
      </c>
      <c r="C17" t="s">
        <v>93</v>
      </c>
      <c r="D17" t="s">
        <v>27</v>
      </c>
      <c r="E17" t="s">
        <v>5739</v>
      </c>
      <c r="F17" t="s">
        <v>29</v>
      </c>
      <c r="G17" t="s">
        <v>30</v>
      </c>
      <c r="H17" t="s">
        <v>89</v>
      </c>
      <c r="I17" s="33">
        <v>23834810</v>
      </c>
      <c r="J17" s="33">
        <v>0</v>
      </c>
      <c r="K17" s="33">
        <v>0</v>
      </c>
      <c r="L17" s="33">
        <v>0</v>
      </c>
      <c r="M17" s="129">
        <v>72189061</v>
      </c>
      <c r="N17" t="s">
        <v>5740</v>
      </c>
      <c r="O17" t="s">
        <v>5741</v>
      </c>
      <c r="P17" s="55">
        <v>44579</v>
      </c>
      <c r="Q17" s="55">
        <v>44581</v>
      </c>
      <c r="R17" s="107">
        <v>44824</v>
      </c>
      <c r="S17" s="33">
        <v>0</v>
      </c>
      <c r="T17" s="33">
        <v>23834810</v>
      </c>
      <c r="U17" s="129">
        <v>84452427</v>
      </c>
      <c r="V17" t="s">
        <v>841</v>
      </c>
    </row>
    <row r="18" spans="1:22">
      <c r="A18" s="182">
        <v>891780111</v>
      </c>
      <c r="B18" t="s">
        <v>5690</v>
      </c>
      <c r="C18" t="s">
        <v>93</v>
      </c>
      <c r="D18" t="s">
        <v>27</v>
      </c>
      <c r="E18" t="s">
        <v>5742</v>
      </c>
      <c r="F18" t="s">
        <v>29</v>
      </c>
      <c r="G18" t="s">
        <v>30</v>
      </c>
      <c r="H18" t="s">
        <v>89</v>
      </c>
      <c r="I18" s="33">
        <v>40768992</v>
      </c>
      <c r="J18" s="33">
        <v>0</v>
      </c>
      <c r="K18" s="33">
        <v>0</v>
      </c>
      <c r="L18" s="33">
        <v>0</v>
      </c>
      <c r="M18" s="129">
        <v>1082995339</v>
      </c>
      <c r="N18" t="s">
        <v>5743</v>
      </c>
      <c r="O18" t="s">
        <v>5744</v>
      </c>
      <c r="P18" s="55">
        <v>44579</v>
      </c>
      <c r="Q18" s="55">
        <v>44579</v>
      </c>
      <c r="R18" s="107">
        <v>44926</v>
      </c>
      <c r="S18" s="33">
        <v>0</v>
      </c>
      <c r="T18" s="33">
        <v>40768992</v>
      </c>
      <c r="U18" s="129">
        <v>8746547</v>
      </c>
      <c r="V18" t="s">
        <v>5745</v>
      </c>
    </row>
    <row r="19" spans="1:22">
      <c r="A19" s="182">
        <v>891780111</v>
      </c>
      <c r="B19" t="s">
        <v>5690</v>
      </c>
      <c r="C19" t="s">
        <v>93</v>
      </c>
      <c r="D19" t="s">
        <v>27</v>
      </c>
      <c r="E19" t="s">
        <v>5746</v>
      </c>
      <c r="F19" t="s">
        <v>29</v>
      </c>
      <c r="G19" t="s">
        <v>30</v>
      </c>
      <c r="H19" t="s">
        <v>89</v>
      </c>
      <c r="I19" s="33">
        <v>62608692</v>
      </c>
      <c r="J19" s="33">
        <v>0</v>
      </c>
      <c r="K19" s="33">
        <v>0</v>
      </c>
      <c r="L19" s="33">
        <v>0</v>
      </c>
      <c r="M19" s="129">
        <v>1082870070</v>
      </c>
      <c r="N19" t="s">
        <v>5747</v>
      </c>
      <c r="O19" t="s">
        <v>5748</v>
      </c>
      <c r="P19" s="55">
        <v>44579</v>
      </c>
      <c r="Q19" s="55">
        <v>44579</v>
      </c>
      <c r="R19" s="107">
        <v>44926</v>
      </c>
      <c r="S19" s="33">
        <v>0</v>
      </c>
      <c r="T19" s="33">
        <v>62608692</v>
      </c>
      <c r="U19" s="129">
        <v>8746547</v>
      </c>
      <c r="V19" t="s">
        <v>5745</v>
      </c>
    </row>
    <row r="20" spans="1:22">
      <c r="A20" s="182">
        <v>891780111</v>
      </c>
      <c r="B20" t="s">
        <v>5690</v>
      </c>
      <c r="C20" t="s">
        <v>93</v>
      </c>
      <c r="D20" t="s">
        <v>27</v>
      </c>
      <c r="E20" t="s">
        <v>5749</v>
      </c>
      <c r="F20" t="s">
        <v>29</v>
      </c>
      <c r="G20" t="s">
        <v>30</v>
      </c>
      <c r="H20" t="s">
        <v>89</v>
      </c>
      <c r="I20" s="33">
        <v>22315765</v>
      </c>
      <c r="J20" s="33">
        <v>0</v>
      </c>
      <c r="K20" s="33">
        <v>0</v>
      </c>
      <c r="L20" s="33">
        <v>0</v>
      </c>
      <c r="M20" s="129">
        <v>1082886506</v>
      </c>
      <c r="N20" t="s">
        <v>5750</v>
      </c>
      <c r="O20" t="s">
        <v>5751</v>
      </c>
      <c r="P20" s="55">
        <v>44579</v>
      </c>
      <c r="Q20" s="55">
        <v>44652</v>
      </c>
      <c r="R20" s="107">
        <v>44866</v>
      </c>
      <c r="S20" s="33">
        <v>0</v>
      </c>
      <c r="T20" s="33">
        <v>22315765</v>
      </c>
      <c r="U20" s="129">
        <v>84452427</v>
      </c>
      <c r="V20" t="s">
        <v>841</v>
      </c>
    </row>
    <row r="21" spans="1:22">
      <c r="A21" s="182">
        <v>891780111</v>
      </c>
      <c r="B21" t="s">
        <v>5690</v>
      </c>
      <c r="C21" t="s">
        <v>93</v>
      </c>
      <c r="D21" t="s">
        <v>27</v>
      </c>
      <c r="E21" t="s">
        <v>5752</v>
      </c>
      <c r="F21" t="s">
        <v>29</v>
      </c>
      <c r="G21" t="s">
        <v>30</v>
      </c>
      <c r="H21" t="s">
        <v>89</v>
      </c>
      <c r="I21" s="33">
        <v>2132407</v>
      </c>
      <c r="J21" s="33">
        <v>0</v>
      </c>
      <c r="K21" s="33">
        <v>0</v>
      </c>
      <c r="L21" s="33">
        <v>0</v>
      </c>
      <c r="M21" s="129">
        <v>1095811873</v>
      </c>
      <c r="N21" t="s">
        <v>5753</v>
      </c>
      <c r="O21" t="s">
        <v>5754</v>
      </c>
      <c r="P21" s="55">
        <v>44581</v>
      </c>
      <c r="Q21" s="55">
        <v>44581</v>
      </c>
      <c r="R21" s="107">
        <v>44613</v>
      </c>
      <c r="S21" s="33">
        <v>0</v>
      </c>
      <c r="T21" s="33">
        <v>2132407</v>
      </c>
      <c r="U21" s="129">
        <v>84452427</v>
      </c>
      <c r="V21" t="s">
        <v>841</v>
      </c>
    </row>
    <row r="22" spans="1:22">
      <c r="A22" s="182">
        <v>891780111</v>
      </c>
      <c r="B22" t="s">
        <v>5690</v>
      </c>
      <c r="C22" t="s">
        <v>93</v>
      </c>
      <c r="D22" t="s">
        <v>27</v>
      </c>
      <c r="E22" t="s">
        <v>5755</v>
      </c>
      <c r="F22" t="s">
        <v>29</v>
      </c>
      <c r="G22" t="s">
        <v>30</v>
      </c>
      <c r="H22" t="s">
        <v>89</v>
      </c>
      <c r="I22" s="33">
        <v>4023958</v>
      </c>
      <c r="J22" s="33">
        <v>0</v>
      </c>
      <c r="K22" s="33">
        <v>0</v>
      </c>
      <c r="L22" s="33">
        <v>0</v>
      </c>
      <c r="M22" s="129">
        <v>1192759003</v>
      </c>
      <c r="N22" t="s">
        <v>5756</v>
      </c>
      <c r="O22" t="s">
        <v>5757</v>
      </c>
      <c r="P22" s="55">
        <v>44581</v>
      </c>
      <c r="Q22" s="55">
        <v>44608</v>
      </c>
      <c r="R22" s="107">
        <v>44697</v>
      </c>
      <c r="S22" s="33">
        <v>0</v>
      </c>
      <c r="T22" s="33">
        <v>4023958</v>
      </c>
      <c r="U22" s="129">
        <v>84452427</v>
      </c>
      <c r="V22" t="s">
        <v>841</v>
      </c>
    </row>
    <row r="23" spans="1:22">
      <c r="A23" s="182">
        <v>891780111</v>
      </c>
      <c r="B23" t="s">
        <v>5690</v>
      </c>
      <c r="C23" t="s">
        <v>93</v>
      </c>
      <c r="D23" t="s">
        <v>27</v>
      </c>
      <c r="E23" t="s">
        <v>5758</v>
      </c>
      <c r="F23" t="s">
        <v>29</v>
      </c>
      <c r="G23" t="s">
        <v>30</v>
      </c>
      <c r="H23" t="s">
        <v>89</v>
      </c>
      <c r="I23" s="242">
        <v>16780728</v>
      </c>
      <c r="J23" s="33">
        <v>0</v>
      </c>
      <c r="K23" s="33">
        <v>0</v>
      </c>
      <c r="L23" s="33">
        <v>0</v>
      </c>
      <c r="M23" s="129">
        <v>1065604432</v>
      </c>
      <c r="N23" t="s">
        <v>5759</v>
      </c>
      <c r="O23" t="s">
        <v>5760</v>
      </c>
      <c r="P23" s="55">
        <v>44582</v>
      </c>
      <c r="Q23" s="55">
        <v>44652</v>
      </c>
      <c r="R23" s="107">
        <v>44917</v>
      </c>
      <c r="S23" s="33">
        <v>0</v>
      </c>
      <c r="T23" s="33">
        <v>16780728</v>
      </c>
      <c r="U23">
        <v>84452427</v>
      </c>
      <c r="V23" t="s">
        <v>841</v>
      </c>
    </row>
    <row r="24" spans="1:22">
      <c r="A24" s="182">
        <v>891780111</v>
      </c>
      <c r="B24" t="s">
        <v>5690</v>
      </c>
      <c r="C24" t="s">
        <v>93</v>
      </c>
      <c r="D24" t="s">
        <v>27</v>
      </c>
      <c r="E24" t="s">
        <v>5761</v>
      </c>
      <c r="F24" t="s">
        <v>29</v>
      </c>
      <c r="G24" t="s">
        <v>30</v>
      </c>
      <c r="H24" t="s">
        <v>89</v>
      </c>
      <c r="I24" s="33">
        <v>17500000</v>
      </c>
      <c r="J24" s="33">
        <v>0</v>
      </c>
      <c r="K24" s="33">
        <v>0</v>
      </c>
      <c r="L24" s="33">
        <v>0</v>
      </c>
      <c r="M24" s="129">
        <v>12561555</v>
      </c>
      <c r="N24" t="s">
        <v>5762</v>
      </c>
      <c r="O24" t="s">
        <v>5763</v>
      </c>
      <c r="P24" s="55">
        <v>44585</v>
      </c>
      <c r="Q24" s="55">
        <v>44589</v>
      </c>
      <c r="R24" s="107">
        <v>44739</v>
      </c>
      <c r="S24" s="33">
        <v>0</v>
      </c>
      <c r="T24" s="33">
        <v>17500000</v>
      </c>
      <c r="U24" s="129">
        <v>8746547</v>
      </c>
      <c r="V24" t="s">
        <v>5745</v>
      </c>
    </row>
    <row r="25" spans="1:22">
      <c r="A25" s="182">
        <v>891780111</v>
      </c>
      <c r="B25" t="s">
        <v>5690</v>
      </c>
      <c r="C25" t="s">
        <v>93</v>
      </c>
      <c r="D25" t="s">
        <v>27</v>
      </c>
      <c r="E25" t="s">
        <v>5764</v>
      </c>
      <c r="F25" t="s">
        <v>29</v>
      </c>
      <c r="G25" t="s">
        <v>30</v>
      </c>
      <c r="H25" t="s">
        <v>89</v>
      </c>
      <c r="I25" s="33">
        <v>20241543</v>
      </c>
      <c r="J25" s="33">
        <v>0</v>
      </c>
      <c r="K25" s="33">
        <v>0</v>
      </c>
      <c r="L25" s="33">
        <v>0</v>
      </c>
      <c r="M25" s="129">
        <v>52909815</v>
      </c>
      <c r="N25" t="s">
        <v>5765</v>
      </c>
      <c r="O25" t="s">
        <v>5766</v>
      </c>
      <c r="P25" s="55">
        <v>44585</v>
      </c>
      <c r="Q25" s="55">
        <v>44585</v>
      </c>
      <c r="R25" s="107">
        <v>44796</v>
      </c>
      <c r="S25" s="33">
        <v>0</v>
      </c>
      <c r="T25" s="33">
        <v>20241543</v>
      </c>
      <c r="U25" s="129">
        <v>84452427</v>
      </c>
      <c r="V25" t="s">
        <v>841</v>
      </c>
    </row>
    <row r="26" spans="1:22">
      <c r="A26" s="182">
        <v>891780111</v>
      </c>
      <c r="B26" t="s">
        <v>5690</v>
      </c>
      <c r="C26" t="s">
        <v>93</v>
      </c>
      <c r="D26" t="s">
        <v>27</v>
      </c>
      <c r="E26" t="s">
        <v>5767</v>
      </c>
      <c r="F26" t="s">
        <v>29</v>
      </c>
      <c r="G26" t="s">
        <v>30</v>
      </c>
      <c r="H26" t="s">
        <v>89</v>
      </c>
      <c r="I26" s="33">
        <v>10373130</v>
      </c>
      <c r="J26" s="33">
        <v>0</v>
      </c>
      <c r="K26" s="33">
        <v>0</v>
      </c>
      <c r="L26" s="33">
        <v>0</v>
      </c>
      <c r="M26" s="129">
        <v>1062404832</v>
      </c>
      <c r="N26" t="s">
        <v>5768</v>
      </c>
      <c r="O26" t="s">
        <v>5769</v>
      </c>
      <c r="P26" s="55">
        <v>44585</v>
      </c>
      <c r="Q26" s="55">
        <v>44621</v>
      </c>
      <c r="R26" s="107">
        <v>44773</v>
      </c>
      <c r="S26" s="33">
        <v>0</v>
      </c>
      <c r="T26" s="33">
        <v>10373130</v>
      </c>
      <c r="U26" s="129">
        <v>84452427</v>
      </c>
      <c r="V26" t="s">
        <v>841</v>
      </c>
    </row>
    <row r="27" spans="1:22">
      <c r="A27" s="182">
        <v>891780111</v>
      </c>
      <c r="B27" t="s">
        <v>5690</v>
      </c>
      <c r="C27" t="s">
        <v>93</v>
      </c>
      <c r="D27" t="s">
        <v>27</v>
      </c>
      <c r="E27" t="s">
        <v>5770</v>
      </c>
      <c r="F27" t="s">
        <v>29</v>
      </c>
      <c r="G27" t="s">
        <v>30</v>
      </c>
      <c r="H27" t="s">
        <v>89</v>
      </c>
      <c r="I27" s="33">
        <v>7726194</v>
      </c>
      <c r="J27" s="33">
        <v>0</v>
      </c>
      <c r="K27" s="33">
        <v>0</v>
      </c>
      <c r="L27" s="33">
        <v>0</v>
      </c>
      <c r="M27" s="129">
        <v>1128282695</v>
      </c>
      <c r="N27" t="s">
        <v>5771</v>
      </c>
      <c r="O27" t="s">
        <v>5772</v>
      </c>
      <c r="P27" s="55">
        <v>44585</v>
      </c>
      <c r="Q27" s="55">
        <v>44667</v>
      </c>
      <c r="R27" s="107">
        <v>44762</v>
      </c>
      <c r="S27" s="33">
        <v>0</v>
      </c>
      <c r="T27" s="33">
        <v>7726194</v>
      </c>
      <c r="U27" s="129">
        <v>84452427</v>
      </c>
      <c r="V27" t="s">
        <v>841</v>
      </c>
    </row>
    <row r="28" spans="1:22">
      <c r="A28" s="182">
        <v>891780111</v>
      </c>
      <c r="B28" t="s">
        <v>5690</v>
      </c>
      <c r="C28" t="s">
        <v>93</v>
      </c>
      <c r="D28" t="s">
        <v>27</v>
      </c>
      <c r="E28" t="s">
        <v>5773</v>
      </c>
      <c r="F28" t="s">
        <v>29</v>
      </c>
      <c r="G28" t="s">
        <v>30</v>
      </c>
      <c r="H28" t="s">
        <v>89</v>
      </c>
      <c r="I28" s="33">
        <v>8870814</v>
      </c>
      <c r="J28" s="33">
        <v>0</v>
      </c>
      <c r="K28" s="33">
        <v>0</v>
      </c>
      <c r="L28" s="33">
        <v>0</v>
      </c>
      <c r="M28" s="129">
        <v>1082881954</v>
      </c>
      <c r="N28" t="s">
        <v>5774</v>
      </c>
      <c r="O28" t="s">
        <v>5775</v>
      </c>
      <c r="P28" s="55">
        <v>44585</v>
      </c>
      <c r="Q28" s="55">
        <v>44652</v>
      </c>
      <c r="R28" s="107">
        <v>44769</v>
      </c>
      <c r="S28" s="33">
        <v>0</v>
      </c>
      <c r="T28" s="33">
        <v>8870814</v>
      </c>
      <c r="U28" s="129">
        <v>84452427</v>
      </c>
      <c r="V28" t="s">
        <v>841</v>
      </c>
    </row>
    <row r="29" spans="1:22">
      <c r="A29" s="182">
        <v>891780111</v>
      </c>
      <c r="B29" t="s">
        <v>5690</v>
      </c>
      <c r="C29" t="s">
        <v>93</v>
      </c>
      <c r="D29" t="s">
        <v>27</v>
      </c>
      <c r="E29" t="s">
        <v>5776</v>
      </c>
      <c r="F29" t="s">
        <v>29</v>
      </c>
      <c r="G29" t="s">
        <v>30</v>
      </c>
      <c r="H29" t="s">
        <v>89</v>
      </c>
      <c r="I29" s="33">
        <v>22746870</v>
      </c>
      <c r="J29" s="33">
        <v>0</v>
      </c>
      <c r="K29" s="33">
        <v>0</v>
      </c>
      <c r="L29" s="33">
        <v>0</v>
      </c>
      <c r="M29" s="129">
        <v>7142604</v>
      </c>
      <c r="N29" t="s">
        <v>5777</v>
      </c>
      <c r="O29" t="s">
        <v>5778</v>
      </c>
      <c r="P29" s="55">
        <v>44585</v>
      </c>
      <c r="Q29" s="55">
        <v>44586</v>
      </c>
      <c r="R29" s="107">
        <v>44890</v>
      </c>
      <c r="S29" s="33">
        <v>0</v>
      </c>
      <c r="T29" s="33">
        <v>22746870</v>
      </c>
      <c r="U29" s="129">
        <v>85477077</v>
      </c>
      <c r="V29" t="s">
        <v>5779</v>
      </c>
    </row>
    <row r="30" spans="1:22">
      <c r="A30" s="182">
        <v>891780111</v>
      </c>
      <c r="B30" t="s">
        <v>5690</v>
      </c>
      <c r="C30" t="s">
        <v>93</v>
      </c>
      <c r="D30" t="s">
        <v>27</v>
      </c>
      <c r="E30" t="s">
        <v>5780</v>
      </c>
      <c r="F30" t="s">
        <v>29</v>
      </c>
      <c r="G30" t="s">
        <v>30</v>
      </c>
      <c r="H30" t="s">
        <v>89</v>
      </c>
      <c r="I30" s="33">
        <v>22746870</v>
      </c>
      <c r="J30" s="33">
        <v>0</v>
      </c>
      <c r="K30" s="33">
        <v>0</v>
      </c>
      <c r="L30" s="33">
        <v>0</v>
      </c>
      <c r="M30" s="129">
        <v>39046066</v>
      </c>
      <c r="N30" t="s">
        <v>5781</v>
      </c>
      <c r="O30" t="s">
        <v>5782</v>
      </c>
      <c r="P30" s="55">
        <v>44585</v>
      </c>
      <c r="Q30" s="55">
        <v>44586</v>
      </c>
      <c r="R30" s="107">
        <v>44890</v>
      </c>
      <c r="S30" s="33">
        <v>0</v>
      </c>
      <c r="T30" s="33">
        <v>22746870</v>
      </c>
      <c r="U30" s="129">
        <v>85477077</v>
      </c>
      <c r="V30" t="s">
        <v>5779</v>
      </c>
    </row>
    <row r="31" spans="1:22">
      <c r="A31" s="182">
        <v>891780111</v>
      </c>
      <c r="B31" t="s">
        <v>5690</v>
      </c>
      <c r="C31" t="s">
        <v>93</v>
      </c>
      <c r="D31" t="s">
        <v>27</v>
      </c>
      <c r="E31" t="s">
        <v>5783</v>
      </c>
      <c r="F31" t="s">
        <v>29</v>
      </c>
      <c r="G31" t="s">
        <v>30</v>
      </c>
      <c r="H31" t="s">
        <v>89</v>
      </c>
      <c r="I31" s="33">
        <v>26400000</v>
      </c>
      <c r="J31" s="33">
        <v>0</v>
      </c>
      <c r="K31" s="33">
        <v>0</v>
      </c>
      <c r="L31" s="33">
        <v>0</v>
      </c>
      <c r="M31" s="129">
        <v>1083021213</v>
      </c>
      <c r="N31" t="s">
        <v>5784</v>
      </c>
      <c r="O31" t="s">
        <v>5785</v>
      </c>
      <c r="P31" s="55">
        <v>44585</v>
      </c>
      <c r="Q31" s="55">
        <v>44586</v>
      </c>
      <c r="R31" s="107">
        <v>44919</v>
      </c>
      <c r="S31" s="33">
        <v>0</v>
      </c>
      <c r="T31" s="33">
        <v>26400000</v>
      </c>
      <c r="U31" s="129">
        <v>36724655</v>
      </c>
      <c r="V31" t="s">
        <v>842</v>
      </c>
    </row>
    <row r="32" spans="1:22">
      <c r="A32" s="182">
        <v>891780111</v>
      </c>
      <c r="B32" t="s">
        <v>5690</v>
      </c>
      <c r="C32" t="s">
        <v>93</v>
      </c>
      <c r="D32" t="s">
        <v>27</v>
      </c>
      <c r="E32" t="s">
        <v>5786</v>
      </c>
      <c r="F32" t="s">
        <v>29</v>
      </c>
      <c r="G32" t="s">
        <v>30</v>
      </c>
      <c r="H32" t="s">
        <v>89</v>
      </c>
      <c r="I32" s="242">
        <v>15500000</v>
      </c>
      <c r="J32" s="33">
        <v>0</v>
      </c>
      <c r="K32" s="33">
        <v>0</v>
      </c>
      <c r="L32" s="33">
        <v>0</v>
      </c>
      <c r="M32" s="129">
        <v>1065573847</v>
      </c>
      <c r="N32" t="s">
        <v>5787</v>
      </c>
      <c r="O32" t="s">
        <v>5788</v>
      </c>
      <c r="P32" s="55">
        <v>44585</v>
      </c>
      <c r="Q32" s="55">
        <v>44587</v>
      </c>
      <c r="R32" s="107">
        <v>44737</v>
      </c>
      <c r="S32" s="33">
        <v>0</v>
      </c>
      <c r="T32" s="33">
        <v>15500000</v>
      </c>
      <c r="U32" s="129">
        <v>36724655</v>
      </c>
      <c r="V32" t="s">
        <v>842</v>
      </c>
    </row>
    <row r="33" spans="1:22">
      <c r="A33" s="182">
        <v>891780111</v>
      </c>
      <c r="B33" t="s">
        <v>5690</v>
      </c>
      <c r="C33" t="s">
        <v>93</v>
      </c>
      <c r="D33" t="s">
        <v>27</v>
      </c>
      <c r="E33" t="s">
        <v>5789</v>
      </c>
      <c r="F33" t="s">
        <v>29</v>
      </c>
      <c r="G33" t="s">
        <v>30</v>
      </c>
      <c r="H33" t="s">
        <v>89</v>
      </c>
      <c r="I33" s="33">
        <v>12000000</v>
      </c>
      <c r="J33" s="33">
        <v>0</v>
      </c>
      <c r="K33" s="33">
        <v>0</v>
      </c>
      <c r="L33" s="33">
        <v>0</v>
      </c>
      <c r="M33" s="129">
        <v>1084742720</v>
      </c>
      <c r="N33" t="s">
        <v>5790</v>
      </c>
      <c r="O33" t="s">
        <v>5791</v>
      </c>
      <c r="P33" s="55">
        <v>44586</v>
      </c>
      <c r="Q33" s="55">
        <v>44593</v>
      </c>
      <c r="R33" s="107">
        <v>44742</v>
      </c>
      <c r="S33" s="33">
        <v>0</v>
      </c>
      <c r="T33" s="33">
        <v>12000000</v>
      </c>
      <c r="U33" s="129">
        <v>36724655</v>
      </c>
      <c r="V33" t="s">
        <v>842</v>
      </c>
    </row>
    <row r="34" spans="1:22">
      <c r="A34" s="182">
        <v>891780111</v>
      </c>
      <c r="B34" t="s">
        <v>5690</v>
      </c>
      <c r="C34" t="s">
        <v>93</v>
      </c>
      <c r="D34" t="s">
        <v>27</v>
      </c>
      <c r="E34" t="s">
        <v>5792</v>
      </c>
      <c r="F34" t="s">
        <v>29</v>
      </c>
      <c r="G34" t="s">
        <v>30</v>
      </c>
      <c r="H34" t="s">
        <v>89</v>
      </c>
      <c r="I34" s="33">
        <v>17500000</v>
      </c>
      <c r="J34" s="33">
        <v>0</v>
      </c>
      <c r="K34" s="33">
        <v>0</v>
      </c>
      <c r="L34" s="33">
        <v>0</v>
      </c>
      <c r="M34" s="129">
        <v>1082984896</v>
      </c>
      <c r="N34" t="s">
        <v>5793</v>
      </c>
      <c r="O34" t="s">
        <v>5794</v>
      </c>
      <c r="P34" s="55">
        <v>44586</v>
      </c>
      <c r="Q34" s="55">
        <v>44589</v>
      </c>
      <c r="R34" s="107">
        <v>44739</v>
      </c>
      <c r="S34" s="33">
        <v>0</v>
      </c>
      <c r="T34" s="33">
        <v>17500000</v>
      </c>
      <c r="U34" s="129">
        <v>36724655</v>
      </c>
      <c r="V34" t="s">
        <v>842</v>
      </c>
    </row>
    <row r="35" spans="1:22">
      <c r="A35" s="182">
        <v>891780111</v>
      </c>
      <c r="B35" t="s">
        <v>5690</v>
      </c>
      <c r="C35" t="s">
        <v>93</v>
      </c>
      <c r="D35" t="s">
        <v>27</v>
      </c>
      <c r="E35" t="s">
        <v>5795</v>
      </c>
      <c r="F35" t="s">
        <v>29</v>
      </c>
      <c r="G35" t="s">
        <v>30</v>
      </c>
      <c r="H35" t="s">
        <v>89</v>
      </c>
      <c r="I35" s="33">
        <v>35200000</v>
      </c>
      <c r="J35" s="33">
        <v>0</v>
      </c>
      <c r="K35" s="33">
        <v>0</v>
      </c>
      <c r="L35" s="33">
        <v>0</v>
      </c>
      <c r="M35" s="129">
        <v>1020757081</v>
      </c>
      <c r="N35" t="s">
        <v>5796</v>
      </c>
      <c r="O35" t="s">
        <v>5797</v>
      </c>
      <c r="P35" s="55">
        <v>44586</v>
      </c>
      <c r="Q35" s="55">
        <v>44593</v>
      </c>
      <c r="R35" s="107">
        <v>44926</v>
      </c>
      <c r="S35" s="33">
        <v>0</v>
      </c>
      <c r="T35" s="33">
        <v>35200000</v>
      </c>
      <c r="U35" s="129">
        <v>8746547</v>
      </c>
      <c r="V35" t="s">
        <v>5745</v>
      </c>
    </row>
    <row r="36" spans="1:22">
      <c r="A36" s="182">
        <v>891780111</v>
      </c>
      <c r="B36" t="s">
        <v>5690</v>
      </c>
      <c r="C36" t="s">
        <v>93</v>
      </c>
      <c r="D36" t="s">
        <v>27</v>
      </c>
      <c r="E36" t="s">
        <v>5798</v>
      </c>
      <c r="F36" t="s">
        <v>29</v>
      </c>
      <c r="G36" t="s">
        <v>30</v>
      </c>
      <c r="H36" t="s">
        <v>89</v>
      </c>
      <c r="I36" s="33">
        <v>34548377</v>
      </c>
      <c r="J36" s="33">
        <v>0</v>
      </c>
      <c r="K36" s="33">
        <v>0</v>
      </c>
      <c r="L36" s="33">
        <v>0</v>
      </c>
      <c r="M36" s="129">
        <v>533624</v>
      </c>
      <c r="N36" t="s">
        <v>5799</v>
      </c>
      <c r="O36" t="s">
        <v>5800</v>
      </c>
      <c r="P36" s="55">
        <v>44587</v>
      </c>
      <c r="Q36" s="55">
        <v>44587</v>
      </c>
      <c r="R36" s="107">
        <v>44891</v>
      </c>
      <c r="S36" s="33">
        <v>0</v>
      </c>
      <c r="T36" s="33">
        <v>34548377</v>
      </c>
      <c r="U36" s="129">
        <v>84452427</v>
      </c>
      <c r="V36" t="s">
        <v>841</v>
      </c>
    </row>
    <row r="37" spans="1:22">
      <c r="A37" s="182">
        <v>891780111</v>
      </c>
      <c r="B37" t="s">
        <v>5690</v>
      </c>
      <c r="C37" t="s">
        <v>93</v>
      </c>
      <c r="D37" t="s">
        <v>27</v>
      </c>
      <c r="E37" t="s">
        <v>5801</v>
      </c>
      <c r="F37" t="s">
        <v>29</v>
      </c>
      <c r="G37" t="s">
        <v>30</v>
      </c>
      <c r="H37" t="s">
        <v>89</v>
      </c>
      <c r="I37" s="33">
        <v>10000000</v>
      </c>
      <c r="J37" s="33">
        <v>0</v>
      </c>
      <c r="K37" s="33">
        <v>0</v>
      </c>
      <c r="L37" s="33">
        <v>0</v>
      </c>
      <c r="M37" s="129">
        <v>42153083</v>
      </c>
      <c r="N37" t="s">
        <v>5802</v>
      </c>
      <c r="O37" t="s">
        <v>5803</v>
      </c>
      <c r="P37" s="55">
        <v>44587</v>
      </c>
      <c r="Q37" s="55">
        <v>44593</v>
      </c>
      <c r="R37" s="107">
        <v>44742</v>
      </c>
      <c r="S37" s="33">
        <v>0</v>
      </c>
      <c r="T37" s="33">
        <v>10000000</v>
      </c>
      <c r="U37" s="129">
        <v>8746547</v>
      </c>
      <c r="V37" t="s">
        <v>5745</v>
      </c>
    </row>
    <row r="38" spans="1:22">
      <c r="A38" s="182">
        <v>891780111</v>
      </c>
      <c r="B38" t="s">
        <v>5690</v>
      </c>
      <c r="C38" t="s">
        <v>93</v>
      </c>
      <c r="D38" t="s">
        <v>27</v>
      </c>
      <c r="E38" t="s">
        <v>5804</v>
      </c>
      <c r="F38" t="s">
        <v>29</v>
      </c>
      <c r="G38" t="s">
        <v>30</v>
      </c>
      <c r="H38" t="s">
        <v>89</v>
      </c>
      <c r="I38" s="33">
        <v>6000000</v>
      </c>
      <c r="J38" s="33">
        <v>0</v>
      </c>
      <c r="K38" s="33">
        <v>0</v>
      </c>
      <c r="L38" s="33">
        <v>0</v>
      </c>
      <c r="M38" s="129">
        <v>1083014642</v>
      </c>
      <c r="N38" t="s">
        <v>5805</v>
      </c>
      <c r="O38" t="s">
        <v>5806</v>
      </c>
      <c r="P38" s="55">
        <v>44587</v>
      </c>
      <c r="Q38" s="55">
        <v>44593</v>
      </c>
      <c r="R38" s="107">
        <v>44712</v>
      </c>
      <c r="S38" s="33">
        <v>0</v>
      </c>
      <c r="T38" s="33">
        <v>6000000</v>
      </c>
      <c r="U38" s="129">
        <v>8746547</v>
      </c>
      <c r="V38" t="s">
        <v>5745</v>
      </c>
    </row>
    <row r="39" spans="1:22">
      <c r="A39" s="182">
        <v>891780111</v>
      </c>
      <c r="B39" t="s">
        <v>5690</v>
      </c>
      <c r="C39" t="s">
        <v>93</v>
      </c>
      <c r="D39" t="s">
        <v>27</v>
      </c>
      <c r="E39" t="s">
        <v>5807</v>
      </c>
      <c r="F39" t="s">
        <v>29</v>
      </c>
      <c r="G39" t="s">
        <v>30</v>
      </c>
      <c r="H39" t="s">
        <v>89</v>
      </c>
      <c r="I39" s="33">
        <v>24000000</v>
      </c>
      <c r="J39" s="33">
        <v>0</v>
      </c>
      <c r="K39" s="33">
        <v>0</v>
      </c>
      <c r="L39" s="33">
        <v>0</v>
      </c>
      <c r="M39" s="129">
        <v>57440427</v>
      </c>
      <c r="N39" t="s">
        <v>5808</v>
      </c>
      <c r="O39" t="s">
        <v>5809</v>
      </c>
      <c r="P39" s="55">
        <v>44588</v>
      </c>
      <c r="Q39" s="55">
        <v>44588</v>
      </c>
      <c r="R39" s="107">
        <v>44892</v>
      </c>
      <c r="S39" s="33">
        <v>0</v>
      </c>
      <c r="T39" s="33">
        <v>24000000</v>
      </c>
      <c r="U39" s="129">
        <v>57297436</v>
      </c>
      <c r="V39" t="s">
        <v>5735</v>
      </c>
    </row>
    <row r="40" spans="1:22">
      <c r="A40" s="182">
        <v>891780111</v>
      </c>
      <c r="B40" t="s">
        <v>5690</v>
      </c>
      <c r="C40" t="s">
        <v>93</v>
      </c>
      <c r="D40" t="s">
        <v>27</v>
      </c>
      <c r="E40" t="s">
        <v>5810</v>
      </c>
      <c r="F40" t="s">
        <v>29</v>
      </c>
      <c r="G40" t="s">
        <v>30</v>
      </c>
      <c r="H40" t="s">
        <v>89</v>
      </c>
      <c r="I40" s="33">
        <v>24000000</v>
      </c>
      <c r="J40" s="33">
        <v>0</v>
      </c>
      <c r="K40" s="33">
        <v>0</v>
      </c>
      <c r="L40" s="33">
        <v>0</v>
      </c>
      <c r="M40" s="129">
        <v>1084789372</v>
      </c>
      <c r="N40" t="s">
        <v>5811</v>
      </c>
      <c r="O40" t="s">
        <v>5812</v>
      </c>
      <c r="P40" s="55">
        <v>44588</v>
      </c>
      <c r="Q40" s="55">
        <v>44588</v>
      </c>
      <c r="R40" s="107">
        <v>44892</v>
      </c>
      <c r="S40" s="33">
        <v>0</v>
      </c>
      <c r="T40" s="33">
        <v>24000000</v>
      </c>
      <c r="U40" s="129">
        <v>85477077</v>
      </c>
      <c r="V40" t="s">
        <v>5779</v>
      </c>
    </row>
    <row r="41" spans="1:22">
      <c r="A41" s="182">
        <v>891780111</v>
      </c>
      <c r="B41" t="s">
        <v>5690</v>
      </c>
      <c r="C41" t="s">
        <v>93</v>
      </c>
      <c r="D41" t="s">
        <v>27</v>
      </c>
      <c r="E41" t="s">
        <v>5813</v>
      </c>
      <c r="F41" t="s">
        <v>29</v>
      </c>
      <c r="G41" t="s">
        <v>30</v>
      </c>
      <c r="H41" t="s">
        <v>89</v>
      </c>
      <c r="I41" s="242">
        <v>6438494</v>
      </c>
      <c r="J41" s="33">
        <v>0</v>
      </c>
      <c r="K41" s="33">
        <v>0</v>
      </c>
      <c r="L41" s="33">
        <v>0</v>
      </c>
      <c r="M41" s="129">
        <v>1007902881</v>
      </c>
      <c r="N41" t="s">
        <v>5814</v>
      </c>
      <c r="O41" t="s">
        <v>5815</v>
      </c>
      <c r="P41" s="55">
        <v>44588</v>
      </c>
      <c r="Q41" s="55">
        <v>44667</v>
      </c>
      <c r="R41" s="107">
        <v>44892</v>
      </c>
      <c r="S41" s="33">
        <v>0</v>
      </c>
      <c r="T41" s="33">
        <v>6438494</v>
      </c>
      <c r="U41" s="129">
        <v>84452427</v>
      </c>
      <c r="V41" t="s">
        <v>841</v>
      </c>
    </row>
    <row r="42" spans="1:22">
      <c r="A42" s="182">
        <v>891780111</v>
      </c>
      <c r="B42" t="s">
        <v>5690</v>
      </c>
      <c r="C42" t="s">
        <v>93</v>
      </c>
      <c r="D42" t="s">
        <v>27</v>
      </c>
      <c r="E42" t="s">
        <v>5816</v>
      </c>
      <c r="F42" t="s">
        <v>29</v>
      </c>
      <c r="G42" t="s">
        <v>30</v>
      </c>
      <c r="H42" t="s">
        <v>89</v>
      </c>
      <c r="I42" s="33">
        <v>11600000</v>
      </c>
      <c r="J42" s="33">
        <v>0</v>
      </c>
      <c r="K42" s="33">
        <v>0</v>
      </c>
      <c r="L42" s="33">
        <v>0</v>
      </c>
      <c r="M42" s="129">
        <v>57442581</v>
      </c>
      <c r="N42" t="s">
        <v>5817</v>
      </c>
      <c r="O42" t="s">
        <v>5818</v>
      </c>
      <c r="P42" s="55">
        <v>44588</v>
      </c>
      <c r="Q42" s="55">
        <v>44593</v>
      </c>
      <c r="R42" s="107">
        <v>44712</v>
      </c>
      <c r="S42" s="33">
        <v>0</v>
      </c>
      <c r="T42" s="33">
        <v>11600000</v>
      </c>
      <c r="U42" s="129">
        <v>36724655</v>
      </c>
      <c r="V42" t="s">
        <v>842</v>
      </c>
    </row>
    <row r="43" spans="1:22">
      <c r="A43" s="182">
        <v>891780111</v>
      </c>
      <c r="B43" t="s">
        <v>5690</v>
      </c>
      <c r="C43" t="s">
        <v>93</v>
      </c>
      <c r="D43" t="s">
        <v>27</v>
      </c>
      <c r="E43" t="s">
        <v>5819</v>
      </c>
      <c r="F43" t="s">
        <v>29</v>
      </c>
      <c r="G43" t="s">
        <v>30</v>
      </c>
      <c r="H43" t="s">
        <v>89</v>
      </c>
      <c r="I43" s="33">
        <v>11600000</v>
      </c>
      <c r="J43" s="33">
        <v>0</v>
      </c>
      <c r="K43" s="33">
        <v>0</v>
      </c>
      <c r="L43" s="33">
        <v>0</v>
      </c>
      <c r="M43" s="129">
        <v>1082960268</v>
      </c>
      <c r="N43" t="s">
        <v>5820</v>
      </c>
      <c r="O43" t="s">
        <v>5821</v>
      </c>
      <c r="P43" s="55">
        <v>44588</v>
      </c>
      <c r="Q43" s="55">
        <v>44593</v>
      </c>
      <c r="R43" s="107">
        <v>44712</v>
      </c>
      <c r="S43" s="33">
        <v>0</v>
      </c>
      <c r="T43" s="33">
        <v>11600000</v>
      </c>
      <c r="U43" s="129">
        <v>36724655</v>
      </c>
      <c r="V43" t="s">
        <v>842</v>
      </c>
    </row>
    <row r="44" spans="1:22">
      <c r="A44" s="182">
        <v>891780111</v>
      </c>
      <c r="B44" t="s">
        <v>5690</v>
      </c>
      <c r="C44" t="s">
        <v>93</v>
      </c>
      <c r="D44" t="s">
        <v>27</v>
      </c>
      <c r="E44" t="s">
        <v>5822</v>
      </c>
      <c r="F44" t="s">
        <v>29</v>
      </c>
      <c r="G44" t="s">
        <v>30</v>
      </c>
      <c r="H44" t="s">
        <v>89</v>
      </c>
      <c r="I44" s="33">
        <v>229503320</v>
      </c>
      <c r="J44" s="33">
        <v>0</v>
      </c>
      <c r="K44" s="33">
        <v>0</v>
      </c>
      <c r="L44" s="33">
        <v>0</v>
      </c>
      <c r="M44" s="129">
        <v>901142347</v>
      </c>
      <c r="N44" t="s">
        <v>5823</v>
      </c>
      <c r="O44" t="s">
        <v>5824</v>
      </c>
      <c r="P44" s="55">
        <v>44582</v>
      </c>
      <c r="Q44" s="55">
        <v>44582</v>
      </c>
      <c r="R44" s="107">
        <v>44772</v>
      </c>
      <c r="S44" s="33">
        <v>28694260</v>
      </c>
      <c r="T44" s="33">
        <v>200809060</v>
      </c>
      <c r="U44" s="129">
        <v>84452427</v>
      </c>
      <c r="V44" t="s">
        <v>841</v>
      </c>
    </row>
    <row r="45" spans="1:22">
      <c r="A45" s="182">
        <v>891780111</v>
      </c>
      <c r="B45" t="s">
        <v>5690</v>
      </c>
      <c r="C45" t="s">
        <v>26</v>
      </c>
      <c r="D45" t="s">
        <v>27</v>
      </c>
      <c r="E45" t="s">
        <v>5825</v>
      </c>
      <c r="F45" t="s">
        <v>29</v>
      </c>
      <c r="G45" t="s">
        <v>30</v>
      </c>
      <c r="H45" t="s">
        <v>89</v>
      </c>
      <c r="I45" s="33">
        <v>50000000</v>
      </c>
      <c r="J45" s="33">
        <v>0</v>
      </c>
      <c r="K45" s="33">
        <v>0</v>
      </c>
      <c r="L45" s="33">
        <v>0</v>
      </c>
      <c r="M45" s="129">
        <v>1082881269</v>
      </c>
      <c r="N45" t="s">
        <v>843</v>
      </c>
      <c r="O45" t="s">
        <v>5826</v>
      </c>
      <c r="P45" s="55">
        <v>44587</v>
      </c>
      <c r="Q45" s="55">
        <v>44587</v>
      </c>
      <c r="R45" s="107">
        <v>44926</v>
      </c>
      <c r="S45" s="33">
        <v>0</v>
      </c>
      <c r="T45" s="33">
        <v>50000000</v>
      </c>
      <c r="U45" s="129">
        <v>57400977</v>
      </c>
      <c r="V45" t="s">
        <v>5827</v>
      </c>
    </row>
    <row r="46" spans="1:22">
      <c r="A46" s="182">
        <v>891780111</v>
      </c>
      <c r="B46" t="s">
        <v>5690</v>
      </c>
      <c r="C46" t="s">
        <v>93</v>
      </c>
      <c r="D46" t="s">
        <v>27</v>
      </c>
      <c r="E46" t="s">
        <v>5828</v>
      </c>
      <c r="F46" t="s">
        <v>29</v>
      </c>
      <c r="G46" t="s">
        <v>30</v>
      </c>
      <c r="H46" t="s">
        <v>89</v>
      </c>
      <c r="I46" s="33">
        <v>8952100</v>
      </c>
      <c r="J46" s="33">
        <v>0</v>
      </c>
      <c r="K46" s="33">
        <v>0</v>
      </c>
      <c r="L46" s="33">
        <v>0</v>
      </c>
      <c r="M46" s="129">
        <v>49655178</v>
      </c>
      <c r="N46" t="s">
        <v>5829</v>
      </c>
      <c r="O46" t="s">
        <v>5830</v>
      </c>
      <c r="P46" s="55">
        <v>44587</v>
      </c>
      <c r="Q46" s="55">
        <v>44587</v>
      </c>
      <c r="R46" s="107">
        <v>44631</v>
      </c>
      <c r="S46" s="33">
        <v>0</v>
      </c>
      <c r="T46" s="33">
        <v>8952100</v>
      </c>
      <c r="U46" s="129">
        <v>57297436</v>
      </c>
      <c r="V46" t="s">
        <v>5735</v>
      </c>
    </row>
    <row r="47" spans="1:22">
      <c r="A47" s="182">
        <v>891780111</v>
      </c>
      <c r="B47" t="s">
        <v>5690</v>
      </c>
      <c r="C47" t="s">
        <v>26</v>
      </c>
      <c r="D47" t="s">
        <v>27</v>
      </c>
      <c r="E47" t="s">
        <v>5831</v>
      </c>
      <c r="F47" t="s">
        <v>29</v>
      </c>
      <c r="G47" t="s">
        <v>30</v>
      </c>
      <c r="H47" t="s">
        <v>89</v>
      </c>
      <c r="I47" s="33">
        <v>87500000</v>
      </c>
      <c r="J47" s="33">
        <v>0</v>
      </c>
      <c r="K47" s="33">
        <v>0</v>
      </c>
      <c r="L47" s="33">
        <v>0</v>
      </c>
      <c r="M47" s="129">
        <v>8201777</v>
      </c>
      <c r="N47" t="s">
        <v>5832</v>
      </c>
      <c r="O47" t="s">
        <v>5833</v>
      </c>
      <c r="P47" s="55">
        <v>44587</v>
      </c>
      <c r="Q47" s="55">
        <v>44592</v>
      </c>
      <c r="R47" s="107">
        <v>44773</v>
      </c>
      <c r="S47" s="33">
        <v>0</v>
      </c>
      <c r="T47" s="33">
        <v>87500000</v>
      </c>
      <c r="U47" s="129">
        <v>72004252</v>
      </c>
      <c r="V47" t="s">
        <v>5834</v>
      </c>
    </row>
    <row r="48" spans="1:22">
      <c r="A48" s="182">
        <v>891780111</v>
      </c>
      <c r="B48" t="s">
        <v>5690</v>
      </c>
      <c r="C48" t="s">
        <v>26</v>
      </c>
      <c r="D48" t="s">
        <v>27</v>
      </c>
      <c r="E48" t="s">
        <v>5835</v>
      </c>
      <c r="F48" t="s">
        <v>29</v>
      </c>
      <c r="G48" t="s">
        <v>30</v>
      </c>
      <c r="H48" t="s">
        <v>89</v>
      </c>
      <c r="I48" s="33">
        <v>42000000</v>
      </c>
      <c r="J48" s="33">
        <v>0</v>
      </c>
      <c r="K48" s="33">
        <v>0</v>
      </c>
      <c r="L48" s="33">
        <v>0</v>
      </c>
      <c r="M48" s="129">
        <v>900333004</v>
      </c>
      <c r="N48" t="s">
        <v>5836</v>
      </c>
      <c r="O48" t="s">
        <v>5837</v>
      </c>
      <c r="P48" s="55">
        <v>44587</v>
      </c>
      <c r="Q48" s="55">
        <v>44588</v>
      </c>
      <c r="R48" s="107">
        <v>44769</v>
      </c>
      <c r="S48" s="33">
        <v>0</v>
      </c>
      <c r="T48" s="33">
        <v>42000000</v>
      </c>
      <c r="U48" s="129">
        <v>12621405</v>
      </c>
      <c r="V48" t="s">
        <v>844</v>
      </c>
    </row>
    <row r="49" spans="1:22">
      <c r="A49" s="182">
        <v>891780111</v>
      </c>
      <c r="B49" t="s">
        <v>5690</v>
      </c>
      <c r="C49" t="s">
        <v>93</v>
      </c>
      <c r="D49" t="s">
        <v>27</v>
      </c>
      <c r="E49" t="s">
        <v>5838</v>
      </c>
      <c r="F49" t="s">
        <v>29</v>
      </c>
      <c r="G49" t="s">
        <v>30</v>
      </c>
      <c r="H49" t="s">
        <v>89</v>
      </c>
      <c r="I49" s="33">
        <v>39270000</v>
      </c>
      <c r="J49" s="33">
        <v>0</v>
      </c>
      <c r="K49" s="33">
        <v>0</v>
      </c>
      <c r="L49" s="33">
        <v>0</v>
      </c>
      <c r="M49" s="129">
        <v>79794766</v>
      </c>
      <c r="N49" t="s">
        <v>5839</v>
      </c>
      <c r="O49" t="s">
        <v>5840</v>
      </c>
      <c r="P49" s="55">
        <v>44588</v>
      </c>
      <c r="Q49" s="55">
        <v>44589</v>
      </c>
      <c r="R49" s="107">
        <v>44770</v>
      </c>
      <c r="S49" s="33">
        <v>13090000</v>
      </c>
      <c r="T49" s="33">
        <v>26180000</v>
      </c>
      <c r="U49" s="129">
        <v>1032388270</v>
      </c>
      <c r="V49" t="s">
        <v>845</v>
      </c>
    </row>
    <row r="50" spans="1:22">
      <c r="A50" s="182">
        <v>891780111</v>
      </c>
      <c r="B50" t="s">
        <v>5690</v>
      </c>
      <c r="C50" t="s">
        <v>26</v>
      </c>
      <c r="D50" t="s">
        <v>27</v>
      </c>
      <c r="E50" t="s">
        <v>5841</v>
      </c>
      <c r="F50" t="s">
        <v>29</v>
      </c>
      <c r="G50" t="s">
        <v>30</v>
      </c>
      <c r="H50" t="s">
        <v>89</v>
      </c>
      <c r="I50" s="242">
        <v>41650000</v>
      </c>
      <c r="J50" s="33">
        <v>0</v>
      </c>
      <c r="K50" s="33">
        <v>0</v>
      </c>
      <c r="L50" s="33">
        <v>0</v>
      </c>
      <c r="M50" s="129">
        <v>800214001</v>
      </c>
      <c r="N50" t="s">
        <v>5842</v>
      </c>
      <c r="O50" t="s">
        <v>5843</v>
      </c>
      <c r="P50" s="55">
        <v>44589</v>
      </c>
      <c r="Q50" s="55">
        <v>44589</v>
      </c>
      <c r="R50" s="107">
        <v>44627</v>
      </c>
      <c r="S50" s="33">
        <v>41650000</v>
      </c>
      <c r="T50" s="33">
        <v>0</v>
      </c>
      <c r="U50" s="129">
        <v>85449357</v>
      </c>
      <c r="V50" t="s">
        <v>319</v>
      </c>
    </row>
    <row r="51" spans="1:22">
      <c r="A51" s="182">
        <v>891780111</v>
      </c>
      <c r="B51" t="s">
        <v>5690</v>
      </c>
      <c r="C51" t="s">
        <v>93</v>
      </c>
      <c r="D51" t="s">
        <v>27</v>
      </c>
      <c r="E51" t="s">
        <v>5844</v>
      </c>
      <c r="F51" t="s">
        <v>29</v>
      </c>
      <c r="G51" t="s">
        <v>30</v>
      </c>
      <c r="H51" t="s">
        <v>89</v>
      </c>
      <c r="I51" s="33">
        <v>35000000</v>
      </c>
      <c r="J51" s="33">
        <v>0</v>
      </c>
      <c r="K51" s="33">
        <v>0</v>
      </c>
      <c r="L51" s="33">
        <v>0</v>
      </c>
      <c r="M51" s="129">
        <v>900706910</v>
      </c>
      <c r="N51" t="s">
        <v>5845</v>
      </c>
      <c r="O51" t="s">
        <v>5846</v>
      </c>
      <c r="P51" s="55">
        <v>44589</v>
      </c>
      <c r="Q51" s="55">
        <v>44589</v>
      </c>
      <c r="R51" s="107">
        <v>44633</v>
      </c>
      <c r="S51" s="33">
        <v>0</v>
      </c>
      <c r="T51" s="33">
        <v>35000000</v>
      </c>
      <c r="U51" s="129">
        <v>85477077</v>
      </c>
      <c r="V51" t="s">
        <v>5779</v>
      </c>
    </row>
    <row r="52" spans="1:22">
      <c r="A52" s="182">
        <v>891780111</v>
      </c>
      <c r="B52" t="s">
        <v>5690</v>
      </c>
      <c r="C52" t="s">
        <v>93</v>
      </c>
      <c r="D52" t="s">
        <v>27</v>
      </c>
      <c r="E52" t="s">
        <v>5847</v>
      </c>
      <c r="F52" t="s">
        <v>29</v>
      </c>
      <c r="G52" t="s">
        <v>30</v>
      </c>
      <c r="H52" t="s">
        <v>89</v>
      </c>
      <c r="I52" s="33">
        <v>57200000</v>
      </c>
      <c r="J52" s="33">
        <v>0</v>
      </c>
      <c r="K52" s="33">
        <v>0</v>
      </c>
      <c r="L52" s="33">
        <v>0</v>
      </c>
      <c r="M52" s="129">
        <v>900173983</v>
      </c>
      <c r="N52" t="s">
        <v>5717</v>
      </c>
      <c r="O52" t="s">
        <v>5848</v>
      </c>
      <c r="P52" s="55">
        <v>44575</v>
      </c>
      <c r="Q52" s="55">
        <v>44578</v>
      </c>
      <c r="R52" s="107">
        <v>44609</v>
      </c>
      <c r="S52" s="33">
        <v>53204000</v>
      </c>
      <c r="T52" s="33">
        <v>3996000</v>
      </c>
      <c r="U52" s="129">
        <v>84452087</v>
      </c>
      <c r="V52" t="s">
        <v>5849</v>
      </c>
    </row>
    <row r="53" spans="1:22">
      <c r="A53" s="182">
        <v>891780111</v>
      </c>
      <c r="B53" t="s">
        <v>5690</v>
      </c>
      <c r="C53" t="s">
        <v>26</v>
      </c>
      <c r="D53" t="s">
        <v>27</v>
      </c>
      <c r="E53" t="s">
        <v>5850</v>
      </c>
      <c r="F53" t="s">
        <v>29</v>
      </c>
      <c r="G53" t="s">
        <v>30</v>
      </c>
      <c r="H53" t="s">
        <v>89</v>
      </c>
      <c r="I53" s="33">
        <v>200000000</v>
      </c>
      <c r="J53" s="33">
        <v>0</v>
      </c>
      <c r="K53" s="33">
        <v>0</v>
      </c>
      <c r="L53" s="33">
        <v>0</v>
      </c>
      <c r="M53" s="129">
        <v>39048396</v>
      </c>
      <c r="N53" t="s">
        <v>5851</v>
      </c>
      <c r="O53" t="s">
        <v>5852</v>
      </c>
      <c r="P53" s="55">
        <v>44587</v>
      </c>
      <c r="Q53" s="55">
        <v>44596</v>
      </c>
      <c r="R53" s="107">
        <v>44926</v>
      </c>
      <c r="S53" s="33">
        <v>0</v>
      </c>
      <c r="T53" s="33">
        <v>200000000</v>
      </c>
      <c r="U53" s="129">
        <v>36722626</v>
      </c>
      <c r="V53" t="s">
        <v>5853</v>
      </c>
    </row>
    <row r="54" spans="1:22">
      <c r="A54" s="182">
        <v>891780111</v>
      </c>
      <c r="B54" t="s">
        <v>5690</v>
      </c>
      <c r="C54" t="s">
        <v>93</v>
      </c>
      <c r="D54" t="s">
        <v>27</v>
      </c>
      <c r="E54" t="s">
        <v>5854</v>
      </c>
      <c r="F54" t="s">
        <v>29</v>
      </c>
      <c r="G54" t="s">
        <v>30</v>
      </c>
      <c r="H54" t="s">
        <v>89</v>
      </c>
      <c r="I54" s="33">
        <v>13500000</v>
      </c>
      <c r="J54" s="33">
        <v>0</v>
      </c>
      <c r="K54" s="33">
        <v>0</v>
      </c>
      <c r="L54" s="33">
        <v>0</v>
      </c>
      <c r="M54" s="129">
        <v>891701092</v>
      </c>
      <c r="N54" t="s">
        <v>736</v>
      </c>
      <c r="O54" t="s">
        <v>5855</v>
      </c>
      <c r="P54" s="55">
        <v>44588</v>
      </c>
      <c r="Q54" s="55">
        <v>44588</v>
      </c>
      <c r="R54" s="107">
        <v>44769</v>
      </c>
      <c r="S54" s="33">
        <v>0</v>
      </c>
      <c r="T54" s="33">
        <v>13500000</v>
      </c>
      <c r="U54" s="129">
        <v>57297436</v>
      </c>
      <c r="V54" t="s">
        <v>5735</v>
      </c>
    </row>
    <row r="55" spans="1:22">
      <c r="A55" s="182">
        <v>891780111</v>
      </c>
      <c r="B55" t="s">
        <v>5690</v>
      </c>
      <c r="C55" t="s">
        <v>93</v>
      </c>
      <c r="D55" t="s">
        <v>27</v>
      </c>
      <c r="E55" t="s">
        <v>5856</v>
      </c>
      <c r="F55" t="s">
        <v>29</v>
      </c>
      <c r="G55" t="s">
        <v>30</v>
      </c>
      <c r="H55" t="s">
        <v>89</v>
      </c>
      <c r="I55" s="33">
        <v>6447700</v>
      </c>
      <c r="J55" s="33">
        <v>0</v>
      </c>
      <c r="K55" s="33">
        <v>0</v>
      </c>
      <c r="L55" s="33">
        <v>0</v>
      </c>
      <c r="M55" s="129">
        <v>36560048</v>
      </c>
      <c r="N55" t="s">
        <v>846</v>
      </c>
      <c r="O55" t="s">
        <v>5857</v>
      </c>
      <c r="P55" s="55">
        <v>44588</v>
      </c>
      <c r="Q55" s="55">
        <v>44588</v>
      </c>
      <c r="R55" s="107">
        <v>44619</v>
      </c>
      <c r="S55" s="33">
        <v>0</v>
      </c>
      <c r="T55" s="33">
        <v>6447700</v>
      </c>
      <c r="U55" s="129">
        <v>57297436</v>
      </c>
      <c r="V55" t="s">
        <v>5735</v>
      </c>
    </row>
    <row r="56" spans="1:22">
      <c r="A56" s="182">
        <v>891780111</v>
      </c>
      <c r="B56" t="s">
        <v>5690</v>
      </c>
      <c r="C56" t="s">
        <v>93</v>
      </c>
      <c r="D56" t="s">
        <v>27</v>
      </c>
      <c r="E56" t="s">
        <v>5858</v>
      </c>
      <c r="F56" t="s">
        <v>29</v>
      </c>
      <c r="G56" t="s">
        <v>30</v>
      </c>
      <c r="H56" t="s">
        <v>89</v>
      </c>
      <c r="I56" s="33">
        <v>31943997</v>
      </c>
      <c r="J56" s="33">
        <v>0</v>
      </c>
      <c r="K56" s="33">
        <v>0</v>
      </c>
      <c r="L56" s="33">
        <v>0</v>
      </c>
      <c r="M56" s="129">
        <v>860065280</v>
      </c>
      <c r="N56" t="s">
        <v>5859</v>
      </c>
      <c r="O56" t="s">
        <v>5860</v>
      </c>
      <c r="P56" s="55">
        <v>44588</v>
      </c>
      <c r="Q56" s="55">
        <v>44588</v>
      </c>
      <c r="R56" s="107">
        <v>44676</v>
      </c>
      <c r="S56" s="33">
        <v>0</v>
      </c>
      <c r="T56" s="33">
        <v>31943997</v>
      </c>
      <c r="U56" s="129">
        <v>85461685</v>
      </c>
      <c r="V56" t="s">
        <v>5861</v>
      </c>
    </row>
    <row r="57" spans="1:22">
      <c r="A57" s="182">
        <v>891780111</v>
      </c>
      <c r="B57" t="s">
        <v>5690</v>
      </c>
      <c r="C57" t="s">
        <v>93</v>
      </c>
      <c r="D57" t="s">
        <v>27</v>
      </c>
      <c r="E57" t="s">
        <v>5862</v>
      </c>
      <c r="F57" t="s">
        <v>29</v>
      </c>
      <c r="G57" t="s">
        <v>30</v>
      </c>
      <c r="H57" t="s">
        <v>89</v>
      </c>
      <c r="I57" s="33">
        <v>13999250</v>
      </c>
      <c r="J57" s="33">
        <v>0</v>
      </c>
      <c r="K57" s="33">
        <v>0</v>
      </c>
      <c r="L57" s="33">
        <v>0</v>
      </c>
      <c r="M57" s="129">
        <v>900890712</v>
      </c>
      <c r="N57" t="s">
        <v>5863</v>
      </c>
      <c r="O57" t="s">
        <v>5864</v>
      </c>
      <c r="P57" s="55">
        <v>44589</v>
      </c>
      <c r="Q57" s="55">
        <v>44589</v>
      </c>
      <c r="R57" s="107">
        <v>44770</v>
      </c>
      <c r="S57" s="33">
        <v>0</v>
      </c>
      <c r="T57" s="33">
        <v>13999250</v>
      </c>
      <c r="U57" s="129">
        <v>57297436</v>
      </c>
      <c r="V57" t="s">
        <v>5735</v>
      </c>
    </row>
    <row r="58" spans="1:22">
      <c r="A58" s="182">
        <v>891780111</v>
      </c>
      <c r="B58" t="s">
        <v>5690</v>
      </c>
      <c r="C58" t="s">
        <v>93</v>
      </c>
      <c r="D58" t="s">
        <v>27</v>
      </c>
      <c r="E58" t="s">
        <v>5865</v>
      </c>
      <c r="F58" t="s">
        <v>29</v>
      </c>
      <c r="G58" t="s">
        <v>30</v>
      </c>
      <c r="H58" t="s">
        <v>89</v>
      </c>
      <c r="I58" s="33">
        <v>30432584</v>
      </c>
      <c r="J58" s="33">
        <v>0</v>
      </c>
      <c r="K58" s="33">
        <v>0</v>
      </c>
      <c r="L58" s="33">
        <v>0</v>
      </c>
      <c r="M58" s="129">
        <v>900763287</v>
      </c>
      <c r="N58" t="s">
        <v>5866</v>
      </c>
      <c r="O58" t="s">
        <v>5867</v>
      </c>
      <c r="P58" s="55">
        <v>44585</v>
      </c>
      <c r="Q58" s="55">
        <v>44585</v>
      </c>
      <c r="R58" s="107">
        <v>44629</v>
      </c>
      <c r="S58" s="33">
        <v>0</v>
      </c>
      <c r="T58" s="33">
        <v>30432584</v>
      </c>
      <c r="U58" s="129">
        <v>57297436</v>
      </c>
      <c r="V58" t="s">
        <v>5735</v>
      </c>
    </row>
    <row r="59" spans="1:22">
      <c r="A59" s="182">
        <v>891780111</v>
      </c>
      <c r="B59" t="s">
        <v>5690</v>
      </c>
      <c r="C59" t="s">
        <v>26</v>
      </c>
      <c r="D59" t="s">
        <v>27</v>
      </c>
      <c r="E59" t="s">
        <v>5868</v>
      </c>
      <c r="F59" t="s">
        <v>29</v>
      </c>
      <c r="G59" t="s">
        <v>30</v>
      </c>
      <c r="H59" t="s">
        <v>89</v>
      </c>
      <c r="I59" s="242">
        <v>28500000</v>
      </c>
      <c r="J59" s="33">
        <v>0</v>
      </c>
      <c r="K59" s="33">
        <v>0</v>
      </c>
      <c r="L59" s="33">
        <v>0</v>
      </c>
      <c r="M59" s="129">
        <v>1083038159</v>
      </c>
      <c r="N59" t="s">
        <v>5869</v>
      </c>
      <c r="O59" t="s">
        <v>5870</v>
      </c>
      <c r="P59" s="55">
        <v>44587</v>
      </c>
      <c r="Q59" s="55">
        <v>44587</v>
      </c>
      <c r="R59" s="107">
        <v>44646</v>
      </c>
      <c r="S59" s="33">
        <v>0</v>
      </c>
      <c r="T59" s="33">
        <v>28500000</v>
      </c>
      <c r="U59" s="129">
        <v>57400977</v>
      </c>
      <c r="V59" t="s">
        <v>5827</v>
      </c>
    </row>
    <row r="60" spans="1:22">
      <c r="A60" s="182">
        <v>891780111</v>
      </c>
      <c r="B60" t="s">
        <v>5690</v>
      </c>
      <c r="C60" t="s">
        <v>93</v>
      </c>
      <c r="D60" t="s">
        <v>27</v>
      </c>
      <c r="E60" t="s">
        <v>5871</v>
      </c>
      <c r="F60" t="s">
        <v>29</v>
      </c>
      <c r="G60" t="s">
        <v>30</v>
      </c>
      <c r="H60" t="s">
        <v>89</v>
      </c>
      <c r="I60" s="33">
        <v>30039938</v>
      </c>
      <c r="J60" s="33">
        <v>0</v>
      </c>
      <c r="K60" s="33">
        <v>0</v>
      </c>
      <c r="L60" s="33">
        <v>0</v>
      </c>
      <c r="M60" s="129">
        <v>830009701</v>
      </c>
      <c r="N60" t="s">
        <v>5872</v>
      </c>
      <c r="O60" t="s">
        <v>5873</v>
      </c>
      <c r="P60" s="55">
        <v>44587</v>
      </c>
      <c r="Q60" s="55">
        <v>44609</v>
      </c>
      <c r="R60" s="107">
        <v>44697</v>
      </c>
      <c r="S60" s="33">
        <v>0</v>
      </c>
      <c r="T60" s="33">
        <v>30039938</v>
      </c>
      <c r="U60" s="129">
        <v>85461685</v>
      </c>
      <c r="V60" t="s">
        <v>5861</v>
      </c>
    </row>
    <row r="61" spans="1:22">
      <c r="A61" s="182">
        <v>891780111</v>
      </c>
      <c r="B61" t="s">
        <v>5690</v>
      </c>
      <c r="C61" t="s">
        <v>93</v>
      </c>
      <c r="D61" t="s">
        <v>27</v>
      </c>
      <c r="E61" t="s">
        <v>5874</v>
      </c>
      <c r="F61" t="s">
        <v>29</v>
      </c>
      <c r="G61" t="s">
        <v>30</v>
      </c>
      <c r="H61" t="s">
        <v>89</v>
      </c>
      <c r="I61" s="33">
        <v>247454550</v>
      </c>
      <c r="J61" s="33">
        <v>0</v>
      </c>
      <c r="K61" s="33">
        <v>0</v>
      </c>
      <c r="L61" s="33">
        <v>0</v>
      </c>
      <c r="M61" s="129">
        <v>900200085</v>
      </c>
      <c r="N61" t="s">
        <v>5875</v>
      </c>
      <c r="O61" t="s">
        <v>5876</v>
      </c>
      <c r="P61" s="55">
        <v>44587</v>
      </c>
      <c r="Q61" s="55">
        <v>44600</v>
      </c>
      <c r="R61" s="107">
        <v>44614</v>
      </c>
      <c r="S61" s="33">
        <v>247454550</v>
      </c>
      <c r="T61" s="33">
        <v>0</v>
      </c>
      <c r="U61" s="129">
        <v>85459497</v>
      </c>
      <c r="V61" t="s">
        <v>836</v>
      </c>
    </row>
    <row r="62" spans="1:22">
      <c r="A62" s="182">
        <v>891780111</v>
      </c>
      <c r="B62" t="s">
        <v>5690</v>
      </c>
      <c r="C62" t="s">
        <v>93</v>
      </c>
      <c r="D62" t="s">
        <v>27</v>
      </c>
      <c r="E62" t="s">
        <v>5877</v>
      </c>
      <c r="F62" t="s">
        <v>29</v>
      </c>
      <c r="G62" t="s">
        <v>30</v>
      </c>
      <c r="H62" t="s">
        <v>89</v>
      </c>
      <c r="I62" s="33">
        <v>72423200</v>
      </c>
      <c r="J62" s="33">
        <v>0</v>
      </c>
      <c r="K62" s="33">
        <v>0</v>
      </c>
      <c r="L62" s="33">
        <v>0</v>
      </c>
      <c r="M62" s="129">
        <v>860076580</v>
      </c>
      <c r="N62" t="s">
        <v>5878</v>
      </c>
      <c r="O62" t="s">
        <v>5879</v>
      </c>
      <c r="P62" s="55">
        <v>44587</v>
      </c>
      <c r="Q62" s="55">
        <v>44614</v>
      </c>
      <c r="R62" s="107">
        <v>44628</v>
      </c>
      <c r="S62" s="33">
        <v>0</v>
      </c>
      <c r="T62" s="33">
        <v>72423200</v>
      </c>
      <c r="U62" s="129">
        <v>8746547</v>
      </c>
      <c r="V62" t="s">
        <v>5745</v>
      </c>
    </row>
    <row r="63" spans="1:22">
      <c r="A63" s="182">
        <v>891780111</v>
      </c>
      <c r="B63" t="s">
        <v>5690</v>
      </c>
      <c r="C63" t="s">
        <v>93</v>
      </c>
      <c r="D63" t="s">
        <v>27</v>
      </c>
      <c r="E63" t="s">
        <v>5880</v>
      </c>
      <c r="F63" t="s">
        <v>29</v>
      </c>
      <c r="G63" t="s">
        <v>30</v>
      </c>
      <c r="H63" t="s">
        <v>89</v>
      </c>
      <c r="I63" s="33">
        <v>19151384</v>
      </c>
      <c r="J63" s="33">
        <v>0</v>
      </c>
      <c r="K63" s="33">
        <v>0</v>
      </c>
      <c r="L63" s="33">
        <v>0</v>
      </c>
      <c r="M63" s="129">
        <v>900763287</v>
      </c>
      <c r="N63" t="s">
        <v>5866</v>
      </c>
      <c r="O63" t="s">
        <v>5881</v>
      </c>
      <c r="P63" s="55">
        <v>44588</v>
      </c>
      <c r="Q63" s="55">
        <v>44588</v>
      </c>
      <c r="R63" s="107">
        <v>44629</v>
      </c>
      <c r="S63" s="33">
        <v>0</v>
      </c>
      <c r="T63" s="33">
        <v>19151384</v>
      </c>
      <c r="U63" s="129">
        <v>57297436</v>
      </c>
      <c r="V63" t="s">
        <v>5735</v>
      </c>
    </row>
    <row r="64" spans="1:22">
      <c r="A64" s="182">
        <v>891780111</v>
      </c>
      <c r="B64" t="s">
        <v>5690</v>
      </c>
      <c r="C64" t="s">
        <v>93</v>
      </c>
      <c r="D64" t="s">
        <v>27</v>
      </c>
      <c r="E64" t="s">
        <v>5882</v>
      </c>
      <c r="F64" t="s">
        <v>29</v>
      </c>
      <c r="G64" t="s">
        <v>30</v>
      </c>
      <c r="H64" t="s">
        <v>89</v>
      </c>
      <c r="I64" s="33">
        <v>3434340</v>
      </c>
      <c r="J64" s="33">
        <v>0</v>
      </c>
      <c r="K64" s="33">
        <v>0</v>
      </c>
      <c r="L64" s="33">
        <v>0</v>
      </c>
      <c r="M64" s="129">
        <v>800154351</v>
      </c>
      <c r="N64" t="s">
        <v>5883</v>
      </c>
      <c r="O64" t="s">
        <v>5884</v>
      </c>
      <c r="P64" s="55">
        <v>44588</v>
      </c>
      <c r="Q64" s="55">
        <v>44589</v>
      </c>
      <c r="R64" s="107">
        <v>44709</v>
      </c>
      <c r="S64" s="33">
        <v>0</v>
      </c>
      <c r="T64" s="33">
        <v>3434340</v>
      </c>
      <c r="U64" s="129">
        <v>85461685</v>
      </c>
      <c r="V64" t="s">
        <v>5861</v>
      </c>
    </row>
    <row r="65" spans="1:22">
      <c r="A65" s="182">
        <v>891780111</v>
      </c>
      <c r="B65" t="s">
        <v>5690</v>
      </c>
      <c r="C65" t="s">
        <v>93</v>
      </c>
      <c r="D65" t="s">
        <v>27</v>
      </c>
      <c r="E65" t="s">
        <v>5885</v>
      </c>
      <c r="F65" t="s">
        <v>29</v>
      </c>
      <c r="G65" t="s">
        <v>30</v>
      </c>
      <c r="H65" t="s">
        <v>89</v>
      </c>
      <c r="I65" s="33">
        <v>1309910</v>
      </c>
      <c r="J65" s="33">
        <v>0</v>
      </c>
      <c r="K65" s="33">
        <v>0</v>
      </c>
      <c r="L65" s="33">
        <v>0</v>
      </c>
      <c r="M65" s="129">
        <v>901283655</v>
      </c>
      <c r="N65" t="s">
        <v>5886</v>
      </c>
      <c r="O65" t="s">
        <v>5887</v>
      </c>
      <c r="P65" s="55">
        <v>44588</v>
      </c>
      <c r="Q65" s="55">
        <v>44589</v>
      </c>
      <c r="R65" s="107">
        <v>44603</v>
      </c>
      <c r="S65" s="33">
        <v>1309910</v>
      </c>
      <c r="T65" s="33">
        <v>0</v>
      </c>
      <c r="U65" s="129">
        <v>8746547</v>
      </c>
      <c r="V65" t="s">
        <v>5745</v>
      </c>
    </row>
    <row r="66" spans="1:22">
      <c r="A66" s="182">
        <v>891780111</v>
      </c>
      <c r="B66" t="s">
        <v>5690</v>
      </c>
      <c r="C66" t="s">
        <v>93</v>
      </c>
      <c r="D66" t="s">
        <v>27</v>
      </c>
      <c r="E66" t="s">
        <v>5888</v>
      </c>
      <c r="F66" t="s">
        <v>29</v>
      </c>
      <c r="G66" t="s">
        <v>30</v>
      </c>
      <c r="H66" t="s">
        <v>89</v>
      </c>
      <c r="I66" s="33">
        <v>58345342</v>
      </c>
      <c r="J66" s="33">
        <v>0</v>
      </c>
      <c r="K66" s="33">
        <v>0</v>
      </c>
      <c r="L66" s="33">
        <v>0</v>
      </c>
      <c r="M66" s="129">
        <v>901281568</v>
      </c>
      <c r="N66" t="s">
        <v>5720</v>
      </c>
      <c r="O66" t="s">
        <v>5889</v>
      </c>
      <c r="P66" s="55">
        <v>44589</v>
      </c>
      <c r="Q66" s="55">
        <v>44614</v>
      </c>
      <c r="R66" s="107">
        <v>44680</v>
      </c>
      <c r="S66" s="33">
        <v>0</v>
      </c>
      <c r="T66" s="33">
        <v>58345342</v>
      </c>
      <c r="U66" s="129">
        <v>84452427</v>
      </c>
      <c r="V66" t="s">
        <v>841</v>
      </c>
    </row>
    <row r="67" spans="1:22">
      <c r="A67" s="182">
        <v>891780111</v>
      </c>
      <c r="B67" t="s">
        <v>5690</v>
      </c>
      <c r="C67" t="s">
        <v>93</v>
      </c>
      <c r="D67" t="s">
        <v>27</v>
      </c>
      <c r="E67" t="s">
        <v>5890</v>
      </c>
      <c r="F67" t="s">
        <v>29</v>
      </c>
      <c r="G67" t="s">
        <v>30</v>
      </c>
      <c r="H67" t="s">
        <v>89</v>
      </c>
      <c r="I67" s="33">
        <v>30298486</v>
      </c>
      <c r="J67" s="33">
        <v>0</v>
      </c>
      <c r="K67" s="33">
        <v>0</v>
      </c>
      <c r="L67" s="33">
        <v>0</v>
      </c>
      <c r="M67" s="129">
        <v>900317470</v>
      </c>
      <c r="N67" t="s">
        <v>5891</v>
      </c>
      <c r="O67" t="s">
        <v>5892</v>
      </c>
      <c r="P67" s="55">
        <v>44589</v>
      </c>
      <c r="Q67" s="55">
        <v>44589</v>
      </c>
      <c r="R67" s="107">
        <v>44623</v>
      </c>
      <c r="S67" s="33">
        <v>0</v>
      </c>
      <c r="T67" s="33">
        <v>30298486</v>
      </c>
      <c r="U67" s="129">
        <v>84452427</v>
      </c>
      <c r="V67" t="s">
        <v>841</v>
      </c>
    </row>
    <row r="68" spans="1:22" ht="15" thickBot="1">
      <c r="A68" s="182"/>
      <c r="B68" s="183"/>
      <c r="C68"/>
      <c r="D68"/>
      <c r="E68"/>
      <c r="F68"/>
      <c r="G68"/>
      <c r="H68"/>
      <c r="I68" s="129"/>
      <c r="J68"/>
      <c r="K68"/>
      <c r="L68" s="129"/>
      <c r="M68" s="129"/>
      <c r="N68"/>
      <c r="O68"/>
      <c r="P68" s="53"/>
      <c r="Q68" s="53"/>
      <c r="R68" s="107"/>
      <c r="S68" s="33"/>
      <c r="T68" s="33"/>
      <c r="U68" s="129"/>
      <c r="V68"/>
    </row>
    <row r="69" spans="1:22" ht="15" thickBot="1">
      <c r="A69" s="182"/>
      <c r="B69" s="183"/>
      <c r="C69"/>
      <c r="D69" s="172" t="s">
        <v>617</v>
      </c>
      <c r="E69" s="128">
        <v>66</v>
      </c>
      <c r="F69"/>
      <c r="G69"/>
      <c r="H69" s="172" t="s">
        <v>2946</v>
      </c>
      <c r="I69" s="102">
        <f>SUM(I2:I68)</f>
        <v>9776309101</v>
      </c>
      <c r="J69"/>
      <c r="K69"/>
      <c r="L69" s="129"/>
      <c r="M69" s="129"/>
      <c r="N69"/>
      <c r="O69"/>
      <c r="P69" s="53"/>
      <c r="Q69" s="53"/>
      <c r="R69" s="107"/>
      <c r="S69" s="33"/>
      <c r="T69" s="33"/>
      <c r="U69" s="129"/>
      <c r="V69"/>
    </row>
  </sheetData>
  <autoFilter ref="A1:V11" xr:uid="{00000000-0009-0000-0000-00000E000000}"/>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2060"/>
  </sheetPr>
  <dimension ref="A1:Z500"/>
  <sheetViews>
    <sheetView topLeftCell="A484" workbookViewId="0">
      <selection activeCell="I508" sqref="I508"/>
    </sheetView>
  </sheetViews>
  <sheetFormatPr baseColWidth="10" defaultColWidth="11.44140625" defaultRowHeight="14.4"/>
  <cols>
    <col min="1" max="3" width="11.44140625" style="2"/>
    <col min="4" max="4" width="21.77734375" style="2" customWidth="1"/>
    <col min="5" max="5" width="23.44140625" style="2" customWidth="1"/>
    <col min="6" max="7" width="11.44140625" style="2"/>
    <col min="8" max="8" width="15.6640625" style="2" customWidth="1"/>
    <col min="9" max="9" width="18.33203125" style="7" customWidth="1"/>
    <col min="10" max="10" width="13.33203125" style="7" bestFit="1" customWidth="1"/>
    <col min="11" max="11" width="28.21875" style="7" customWidth="1"/>
    <col min="12" max="12" width="22.33203125" style="7" customWidth="1"/>
    <col min="13" max="14" width="11.44140625" style="2"/>
    <col min="15" max="15" width="20.5546875" style="2" customWidth="1"/>
    <col min="16" max="17" width="11.44140625" style="8"/>
    <col min="18" max="18" width="11.44140625" style="9"/>
    <col min="19" max="19" width="18.33203125" style="7" customWidth="1"/>
    <col min="20" max="20" width="13.33203125" style="7" bestFit="1" customWidth="1"/>
    <col min="21" max="21" width="25.33203125" style="2" customWidth="1"/>
    <col min="22" max="22" width="16.21875" style="2" customWidth="1"/>
    <col min="23" max="16384" width="11.44140625" style="2"/>
  </cols>
  <sheetData>
    <row r="1" spans="1:26">
      <c r="A1" s="2" t="s">
        <v>0</v>
      </c>
      <c r="B1" s="2" t="s">
        <v>1</v>
      </c>
      <c r="C1" s="2" t="s">
        <v>2</v>
      </c>
      <c r="D1" s="2" t="s">
        <v>3</v>
      </c>
      <c r="E1" s="2" t="s">
        <v>4</v>
      </c>
      <c r="F1" s="2" t="s">
        <v>5</v>
      </c>
      <c r="G1" s="2" t="s">
        <v>6</v>
      </c>
      <c r="H1" s="2" t="s">
        <v>7</v>
      </c>
      <c r="I1" s="7" t="s">
        <v>8</v>
      </c>
      <c r="J1" s="7" t="s">
        <v>9</v>
      </c>
      <c r="K1" s="7" t="s">
        <v>19</v>
      </c>
      <c r="L1" s="7" t="s">
        <v>20</v>
      </c>
      <c r="M1" s="2" t="s">
        <v>10</v>
      </c>
      <c r="N1" s="2" t="s">
        <v>11</v>
      </c>
      <c r="O1" s="2" t="s">
        <v>12</v>
      </c>
      <c r="P1" s="8" t="s">
        <v>21</v>
      </c>
      <c r="Q1" s="8" t="s">
        <v>13</v>
      </c>
      <c r="R1" s="9" t="s">
        <v>14</v>
      </c>
      <c r="S1" s="7" t="s">
        <v>15</v>
      </c>
      <c r="T1" s="7" t="s">
        <v>16</v>
      </c>
      <c r="U1" s="2" t="s">
        <v>17</v>
      </c>
      <c r="V1" s="2" t="s">
        <v>18</v>
      </c>
    </row>
    <row r="2" spans="1:26">
      <c r="A2">
        <v>891780111</v>
      </c>
      <c r="B2" t="s">
        <v>25</v>
      </c>
      <c r="C2" t="s">
        <v>26</v>
      </c>
      <c r="D2" t="s">
        <v>27</v>
      </c>
      <c r="E2" t="s">
        <v>3154</v>
      </c>
      <c r="F2" t="s">
        <v>29</v>
      </c>
      <c r="G2" t="s">
        <v>849</v>
      </c>
      <c r="H2" t="s">
        <v>31</v>
      </c>
      <c r="I2" s="226">
        <v>16060000</v>
      </c>
      <c r="J2" s="226">
        <v>0</v>
      </c>
      <c r="K2" s="226">
        <v>0</v>
      </c>
      <c r="L2" s="226">
        <v>0</v>
      </c>
      <c r="M2">
        <v>57291189</v>
      </c>
      <c r="N2" t="s">
        <v>3155</v>
      </c>
      <c r="O2" s="94" t="s">
        <v>3156</v>
      </c>
      <c r="P2" s="206">
        <v>44572</v>
      </c>
      <c r="Q2" s="206">
        <v>44572</v>
      </c>
      <c r="R2" s="206">
        <v>44712</v>
      </c>
      <c r="S2" s="226">
        <v>9460000</v>
      </c>
      <c r="T2" s="226">
        <v>6600000</v>
      </c>
      <c r="U2" s="53">
        <v>12621405</v>
      </c>
      <c r="V2" t="s">
        <v>844</v>
      </c>
      <c r="W2"/>
      <c r="X2"/>
      <c r="Y2" s="159"/>
      <c r="Z2" s="1"/>
    </row>
    <row r="3" spans="1:26">
      <c r="A3">
        <v>891780111</v>
      </c>
      <c r="B3" t="s">
        <v>25</v>
      </c>
      <c r="C3" t="s">
        <v>26</v>
      </c>
      <c r="D3" t="s">
        <v>27</v>
      </c>
      <c r="E3" t="s">
        <v>3157</v>
      </c>
      <c r="F3" t="s">
        <v>29</v>
      </c>
      <c r="G3" t="s">
        <v>849</v>
      </c>
      <c r="H3" t="s">
        <v>31</v>
      </c>
      <c r="I3" s="227">
        <v>13533000</v>
      </c>
      <c r="J3" s="227">
        <v>0</v>
      </c>
      <c r="K3" s="227">
        <v>0</v>
      </c>
      <c r="L3" s="227">
        <v>0</v>
      </c>
      <c r="M3">
        <v>85472349</v>
      </c>
      <c r="N3" t="s">
        <v>3158</v>
      </c>
      <c r="O3" t="s">
        <v>3159</v>
      </c>
      <c r="P3" s="206">
        <v>44574</v>
      </c>
      <c r="Q3" s="206">
        <v>44574</v>
      </c>
      <c r="R3" s="206">
        <v>44712</v>
      </c>
      <c r="S3" s="227">
        <v>7733000</v>
      </c>
      <c r="T3" s="227">
        <v>5800000</v>
      </c>
      <c r="U3" s="53">
        <v>85449357</v>
      </c>
      <c r="V3" t="s">
        <v>3160</v>
      </c>
      <c r="W3"/>
      <c r="X3"/>
    </row>
    <row r="4" spans="1:26">
      <c r="A4">
        <v>891780111</v>
      </c>
      <c r="B4" t="s">
        <v>25</v>
      </c>
      <c r="C4" t="s">
        <v>26</v>
      </c>
      <c r="D4" t="s">
        <v>27</v>
      </c>
      <c r="E4" t="s">
        <v>3154</v>
      </c>
      <c r="F4" t="s">
        <v>29</v>
      </c>
      <c r="G4" t="s">
        <v>849</v>
      </c>
      <c r="H4" t="s">
        <v>31</v>
      </c>
      <c r="I4" s="33">
        <v>16060000</v>
      </c>
      <c r="J4" s="33">
        <v>0</v>
      </c>
      <c r="K4" s="33">
        <v>0</v>
      </c>
      <c r="L4" s="33">
        <v>0</v>
      </c>
      <c r="M4">
        <v>57291189</v>
      </c>
      <c r="N4" t="s">
        <v>3155</v>
      </c>
      <c r="O4" s="94" t="s">
        <v>3156</v>
      </c>
      <c r="P4" s="206">
        <v>44572</v>
      </c>
      <c r="Q4" s="206">
        <v>44572</v>
      </c>
      <c r="R4" s="206">
        <v>44712</v>
      </c>
      <c r="S4" s="225">
        <v>12760000</v>
      </c>
      <c r="T4" s="150">
        <v>3300000</v>
      </c>
      <c r="U4" s="53">
        <v>12621405</v>
      </c>
      <c r="V4" t="s">
        <v>844</v>
      </c>
      <c r="W4"/>
      <c r="X4"/>
    </row>
    <row r="5" spans="1:26">
      <c r="A5">
        <v>891780111</v>
      </c>
      <c r="B5" t="s">
        <v>25</v>
      </c>
      <c r="C5" t="s">
        <v>26</v>
      </c>
      <c r="D5" t="s">
        <v>27</v>
      </c>
      <c r="E5" t="s">
        <v>3157</v>
      </c>
      <c r="F5" t="s">
        <v>29</v>
      </c>
      <c r="G5" t="s">
        <v>849</v>
      </c>
      <c r="H5" t="s">
        <v>31</v>
      </c>
      <c r="I5" s="33">
        <v>13533000</v>
      </c>
      <c r="J5" s="33">
        <v>0</v>
      </c>
      <c r="K5" s="33">
        <v>0</v>
      </c>
      <c r="L5" s="33">
        <v>0</v>
      </c>
      <c r="M5">
        <v>85472349</v>
      </c>
      <c r="N5" t="s">
        <v>3158</v>
      </c>
      <c r="O5" t="s">
        <v>3159</v>
      </c>
      <c r="P5" s="206">
        <v>44574</v>
      </c>
      <c r="Q5" s="206">
        <v>44574</v>
      </c>
      <c r="R5" s="206">
        <v>44712</v>
      </c>
      <c r="S5" s="225">
        <v>10633000</v>
      </c>
      <c r="T5" s="244">
        <v>2900000</v>
      </c>
      <c r="U5" s="53">
        <v>85449357</v>
      </c>
      <c r="V5" t="s">
        <v>3160</v>
      </c>
      <c r="W5"/>
      <c r="X5"/>
    </row>
    <row r="6" spans="1:26">
      <c r="A6">
        <v>891780111</v>
      </c>
      <c r="B6" t="s">
        <v>25</v>
      </c>
      <c r="C6" t="s">
        <v>26</v>
      </c>
      <c r="D6" t="s">
        <v>27</v>
      </c>
      <c r="E6" t="s">
        <v>3161</v>
      </c>
      <c r="F6" t="s">
        <v>29</v>
      </c>
      <c r="G6" t="s">
        <v>849</v>
      </c>
      <c r="H6" t="s">
        <v>31</v>
      </c>
      <c r="I6" s="33">
        <v>8500000</v>
      </c>
      <c r="J6" s="33">
        <v>0</v>
      </c>
      <c r="K6" s="33">
        <v>0</v>
      </c>
      <c r="L6" s="33">
        <v>0</v>
      </c>
      <c r="M6">
        <v>1079941098</v>
      </c>
      <c r="N6" t="s">
        <v>3162</v>
      </c>
      <c r="O6" t="s">
        <v>3163</v>
      </c>
      <c r="P6" s="206">
        <v>44574</v>
      </c>
      <c r="Q6" s="206">
        <v>44574</v>
      </c>
      <c r="R6" s="206">
        <v>44712</v>
      </c>
      <c r="S6" s="225">
        <v>6800000</v>
      </c>
      <c r="T6" s="244">
        <v>1700000</v>
      </c>
      <c r="U6" s="53">
        <v>85459497</v>
      </c>
      <c r="V6" t="s">
        <v>836</v>
      </c>
      <c r="W6"/>
      <c r="X6"/>
    </row>
    <row r="7" spans="1:26">
      <c r="A7">
        <v>891780111</v>
      </c>
      <c r="B7" t="s">
        <v>25</v>
      </c>
      <c r="C7" t="s">
        <v>26</v>
      </c>
      <c r="D7" t="s">
        <v>27</v>
      </c>
      <c r="E7" t="s">
        <v>3164</v>
      </c>
      <c r="F7" t="s">
        <v>29</v>
      </c>
      <c r="G7" t="s">
        <v>849</v>
      </c>
      <c r="H7" t="s">
        <v>31</v>
      </c>
      <c r="I7" s="33">
        <v>8500000</v>
      </c>
      <c r="J7" s="33">
        <v>0</v>
      </c>
      <c r="K7" s="33">
        <v>0</v>
      </c>
      <c r="L7" s="33">
        <v>0</v>
      </c>
      <c r="M7">
        <v>12637472</v>
      </c>
      <c r="N7" t="s">
        <v>3165</v>
      </c>
      <c r="O7" t="s">
        <v>3166</v>
      </c>
      <c r="P7" s="206">
        <v>44574</v>
      </c>
      <c r="Q7" s="206">
        <v>44574</v>
      </c>
      <c r="R7" s="206">
        <v>44712</v>
      </c>
      <c r="S7" s="225">
        <v>6800000</v>
      </c>
      <c r="T7" s="244">
        <v>1700000</v>
      </c>
      <c r="U7" s="53">
        <v>85459497</v>
      </c>
      <c r="V7" t="s">
        <v>836</v>
      </c>
      <c r="W7"/>
      <c r="X7"/>
    </row>
    <row r="8" spans="1:26">
      <c r="A8">
        <v>891780111</v>
      </c>
      <c r="B8" t="s">
        <v>25</v>
      </c>
      <c r="C8" t="s">
        <v>26</v>
      </c>
      <c r="D8" t="s">
        <v>27</v>
      </c>
      <c r="E8" t="s">
        <v>3167</v>
      </c>
      <c r="F8" t="s">
        <v>29</v>
      </c>
      <c r="G8" t="s">
        <v>849</v>
      </c>
      <c r="H8" t="s">
        <v>31</v>
      </c>
      <c r="I8" s="33">
        <v>13533000</v>
      </c>
      <c r="J8" s="33">
        <v>0</v>
      </c>
      <c r="K8" s="33">
        <v>0</v>
      </c>
      <c r="L8" s="33">
        <v>0</v>
      </c>
      <c r="M8">
        <v>7634651</v>
      </c>
      <c r="N8" t="s">
        <v>3168</v>
      </c>
      <c r="O8" t="s">
        <v>3169</v>
      </c>
      <c r="P8" s="206">
        <v>44574</v>
      </c>
      <c r="Q8" s="206">
        <v>44574</v>
      </c>
      <c r="R8" s="206">
        <v>44712</v>
      </c>
      <c r="S8" s="225">
        <v>10633000</v>
      </c>
      <c r="T8" s="244">
        <v>2900000</v>
      </c>
      <c r="U8" s="53">
        <v>85459497</v>
      </c>
      <c r="V8" t="s">
        <v>836</v>
      </c>
      <c r="W8"/>
      <c r="X8"/>
    </row>
    <row r="9" spans="1:26">
      <c r="A9">
        <v>891780111</v>
      </c>
      <c r="B9" t="s">
        <v>25</v>
      </c>
      <c r="C9" t="s">
        <v>26</v>
      </c>
      <c r="D9" t="s">
        <v>27</v>
      </c>
      <c r="E9" t="s">
        <v>3170</v>
      </c>
      <c r="F9" t="s">
        <v>29</v>
      </c>
      <c r="G9" t="s">
        <v>849</v>
      </c>
      <c r="H9" t="s">
        <v>31</v>
      </c>
      <c r="I9" s="33">
        <v>7933000</v>
      </c>
      <c r="J9" s="33">
        <v>0</v>
      </c>
      <c r="K9" s="33">
        <v>0</v>
      </c>
      <c r="L9" s="33">
        <v>0</v>
      </c>
      <c r="M9">
        <v>7144181</v>
      </c>
      <c r="N9" t="s">
        <v>3171</v>
      </c>
      <c r="O9" t="s">
        <v>3172</v>
      </c>
      <c r="P9" s="206">
        <v>44574</v>
      </c>
      <c r="Q9" s="206">
        <v>44574</v>
      </c>
      <c r="R9" s="206">
        <v>44712</v>
      </c>
      <c r="S9" s="225">
        <v>6233000</v>
      </c>
      <c r="T9" s="244">
        <v>1700000</v>
      </c>
      <c r="U9" s="53">
        <v>85459497</v>
      </c>
      <c r="V9" t="s">
        <v>836</v>
      </c>
      <c r="W9"/>
      <c r="X9"/>
    </row>
    <row r="10" spans="1:26">
      <c r="A10">
        <v>891780111</v>
      </c>
      <c r="B10" t="s">
        <v>25</v>
      </c>
      <c r="C10" t="s">
        <v>26</v>
      </c>
      <c r="D10" t="s">
        <v>27</v>
      </c>
      <c r="E10" t="s">
        <v>3173</v>
      </c>
      <c r="F10" t="s">
        <v>29</v>
      </c>
      <c r="G10" t="s">
        <v>849</v>
      </c>
      <c r="H10" t="s">
        <v>31</v>
      </c>
      <c r="I10" s="33">
        <v>7933000</v>
      </c>
      <c r="J10" s="33">
        <v>0</v>
      </c>
      <c r="K10" s="33">
        <v>0</v>
      </c>
      <c r="L10" s="33">
        <v>0</v>
      </c>
      <c r="M10">
        <v>85455874</v>
      </c>
      <c r="N10" t="s">
        <v>3174</v>
      </c>
      <c r="O10" t="s">
        <v>3172</v>
      </c>
      <c r="P10" s="206">
        <v>44574</v>
      </c>
      <c r="Q10" s="206">
        <v>44574</v>
      </c>
      <c r="R10" s="206">
        <v>44712</v>
      </c>
      <c r="S10" s="225">
        <v>6233000</v>
      </c>
      <c r="T10" s="244">
        <v>1700000</v>
      </c>
      <c r="U10" s="53">
        <v>85459497</v>
      </c>
      <c r="V10" t="s">
        <v>836</v>
      </c>
      <c r="W10"/>
      <c r="X10"/>
    </row>
    <row r="11" spans="1:26">
      <c r="A11">
        <v>891780111</v>
      </c>
      <c r="B11" t="s">
        <v>25</v>
      </c>
      <c r="C11" t="s">
        <v>26</v>
      </c>
      <c r="D11" t="s">
        <v>27</v>
      </c>
      <c r="E11" t="s">
        <v>3175</v>
      </c>
      <c r="F11" t="s">
        <v>29</v>
      </c>
      <c r="G11" t="s">
        <v>849</v>
      </c>
      <c r="H11" t="s">
        <v>31</v>
      </c>
      <c r="I11" s="33">
        <v>7933000</v>
      </c>
      <c r="J11" s="33">
        <v>0</v>
      </c>
      <c r="K11" s="33">
        <v>0</v>
      </c>
      <c r="L11" s="33">
        <v>0</v>
      </c>
      <c r="M11">
        <v>1082904580</v>
      </c>
      <c r="N11" t="s">
        <v>3176</v>
      </c>
      <c r="O11" t="s">
        <v>3172</v>
      </c>
      <c r="P11" s="206">
        <v>44574</v>
      </c>
      <c r="Q11" s="206">
        <v>44574</v>
      </c>
      <c r="R11" s="206">
        <v>44712</v>
      </c>
      <c r="S11" s="225">
        <v>6233000</v>
      </c>
      <c r="T11" s="244">
        <v>1700000</v>
      </c>
      <c r="U11" s="53">
        <v>85459497</v>
      </c>
      <c r="V11" t="s">
        <v>836</v>
      </c>
      <c r="W11"/>
      <c r="X11"/>
    </row>
    <row r="12" spans="1:26">
      <c r="A12">
        <v>891780111</v>
      </c>
      <c r="B12" t="s">
        <v>25</v>
      </c>
      <c r="C12" t="s">
        <v>26</v>
      </c>
      <c r="D12" t="s">
        <v>27</v>
      </c>
      <c r="E12" t="s">
        <v>3177</v>
      </c>
      <c r="F12" t="s">
        <v>29</v>
      </c>
      <c r="G12" t="s">
        <v>849</v>
      </c>
      <c r="H12" t="s">
        <v>31</v>
      </c>
      <c r="I12" s="33">
        <v>7933000</v>
      </c>
      <c r="J12" s="33">
        <v>0</v>
      </c>
      <c r="K12" s="33">
        <v>0</v>
      </c>
      <c r="L12" s="33">
        <v>0</v>
      </c>
      <c r="M12">
        <v>84459314</v>
      </c>
      <c r="N12" t="s">
        <v>3178</v>
      </c>
      <c r="O12" t="s">
        <v>3172</v>
      </c>
      <c r="P12" s="206">
        <v>44574</v>
      </c>
      <c r="Q12" s="206">
        <v>44574</v>
      </c>
      <c r="R12" s="206">
        <v>44712</v>
      </c>
      <c r="S12" s="225">
        <v>6233000</v>
      </c>
      <c r="T12" s="244">
        <v>1700000</v>
      </c>
      <c r="U12" s="53">
        <v>85459497</v>
      </c>
      <c r="V12" t="s">
        <v>836</v>
      </c>
      <c r="W12"/>
      <c r="X12"/>
    </row>
    <row r="13" spans="1:26">
      <c r="A13">
        <v>891780111</v>
      </c>
      <c r="B13" t="s">
        <v>25</v>
      </c>
      <c r="C13" t="s">
        <v>26</v>
      </c>
      <c r="D13" t="s">
        <v>27</v>
      </c>
      <c r="E13" t="s">
        <v>3179</v>
      </c>
      <c r="F13" t="s">
        <v>29</v>
      </c>
      <c r="G13" t="s">
        <v>849</v>
      </c>
      <c r="H13" t="s">
        <v>31</v>
      </c>
      <c r="I13" s="33">
        <v>7933000</v>
      </c>
      <c r="J13" s="33">
        <v>0</v>
      </c>
      <c r="K13" s="33">
        <v>0</v>
      </c>
      <c r="L13" s="33">
        <v>0</v>
      </c>
      <c r="M13">
        <v>84455698</v>
      </c>
      <c r="N13" t="s">
        <v>3180</v>
      </c>
      <c r="O13" t="s">
        <v>3172</v>
      </c>
      <c r="P13" s="206">
        <v>44574</v>
      </c>
      <c r="Q13" s="206">
        <v>44574</v>
      </c>
      <c r="R13" s="206">
        <v>44712</v>
      </c>
      <c r="S13" s="225">
        <v>6233000</v>
      </c>
      <c r="T13" s="244">
        <v>1700000</v>
      </c>
      <c r="U13" s="53">
        <v>85459497</v>
      </c>
      <c r="V13" t="s">
        <v>836</v>
      </c>
      <c r="W13"/>
      <c r="X13"/>
    </row>
    <row r="14" spans="1:26">
      <c r="A14">
        <v>891780111</v>
      </c>
      <c r="B14" t="s">
        <v>25</v>
      </c>
      <c r="C14" t="s">
        <v>26</v>
      </c>
      <c r="D14" t="s">
        <v>27</v>
      </c>
      <c r="E14" t="s">
        <v>3181</v>
      </c>
      <c r="F14" t="s">
        <v>29</v>
      </c>
      <c r="G14" t="s">
        <v>849</v>
      </c>
      <c r="H14" t="s">
        <v>31</v>
      </c>
      <c r="I14" s="33">
        <v>13000000</v>
      </c>
      <c r="J14" s="33">
        <v>0</v>
      </c>
      <c r="K14" s="33">
        <v>0</v>
      </c>
      <c r="L14" s="33">
        <v>0</v>
      </c>
      <c r="M14">
        <v>1004369176</v>
      </c>
      <c r="N14" t="s">
        <v>3182</v>
      </c>
      <c r="O14" t="s">
        <v>3183</v>
      </c>
      <c r="P14" s="206">
        <v>44574</v>
      </c>
      <c r="Q14" s="206">
        <v>44574</v>
      </c>
      <c r="R14" s="206">
        <v>44712</v>
      </c>
      <c r="S14" s="225">
        <v>10400000</v>
      </c>
      <c r="T14" s="244">
        <v>2600000</v>
      </c>
      <c r="U14" s="53">
        <v>85465146</v>
      </c>
      <c r="V14" t="s">
        <v>3184</v>
      </c>
      <c r="W14"/>
      <c r="X14"/>
    </row>
    <row r="15" spans="1:26">
      <c r="A15">
        <v>891780111</v>
      </c>
      <c r="B15" t="s">
        <v>25</v>
      </c>
      <c r="C15" t="s">
        <v>26</v>
      </c>
      <c r="D15" t="s">
        <v>27</v>
      </c>
      <c r="E15" t="s">
        <v>3185</v>
      </c>
      <c r="F15" t="s">
        <v>29</v>
      </c>
      <c r="G15" t="s">
        <v>849</v>
      </c>
      <c r="H15" t="s">
        <v>31</v>
      </c>
      <c r="I15" s="33">
        <v>10733000</v>
      </c>
      <c r="J15" s="33">
        <v>0</v>
      </c>
      <c r="K15" s="33">
        <v>0</v>
      </c>
      <c r="L15" s="33">
        <v>0</v>
      </c>
      <c r="M15">
        <v>36720698</v>
      </c>
      <c r="N15" t="s">
        <v>3186</v>
      </c>
      <c r="O15" t="s">
        <v>3187</v>
      </c>
      <c r="P15" s="206">
        <v>44574</v>
      </c>
      <c r="Q15" s="206">
        <v>44574</v>
      </c>
      <c r="R15" s="206">
        <v>44712</v>
      </c>
      <c r="S15" s="225">
        <v>8433000</v>
      </c>
      <c r="T15" s="244">
        <v>2300000</v>
      </c>
      <c r="U15" s="53">
        <v>85465146</v>
      </c>
      <c r="V15" t="s">
        <v>3184</v>
      </c>
      <c r="W15"/>
      <c r="X15"/>
    </row>
    <row r="16" spans="1:26">
      <c r="A16">
        <v>891780111</v>
      </c>
      <c r="B16" t="s">
        <v>25</v>
      </c>
      <c r="C16" t="s">
        <v>26</v>
      </c>
      <c r="D16" t="s">
        <v>27</v>
      </c>
      <c r="E16" t="s">
        <v>3188</v>
      </c>
      <c r="F16" t="s">
        <v>29</v>
      </c>
      <c r="G16" t="s">
        <v>849</v>
      </c>
      <c r="H16" t="s">
        <v>31</v>
      </c>
      <c r="I16" s="33">
        <v>12133000</v>
      </c>
      <c r="J16" s="33">
        <v>0</v>
      </c>
      <c r="K16" s="33">
        <v>0</v>
      </c>
      <c r="L16" s="33">
        <v>0</v>
      </c>
      <c r="M16">
        <v>1083567834</v>
      </c>
      <c r="N16" t="s">
        <v>3189</v>
      </c>
      <c r="O16" t="s">
        <v>3190</v>
      </c>
      <c r="P16" s="206">
        <v>44574</v>
      </c>
      <c r="Q16" s="206">
        <v>44574</v>
      </c>
      <c r="R16" s="206">
        <v>44712</v>
      </c>
      <c r="S16" s="225">
        <v>9533000</v>
      </c>
      <c r="T16" s="244">
        <v>2600000</v>
      </c>
      <c r="U16" s="53">
        <v>85465146</v>
      </c>
      <c r="V16" t="s">
        <v>3184</v>
      </c>
      <c r="W16"/>
      <c r="X16"/>
    </row>
    <row r="17" spans="1:24">
      <c r="A17">
        <v>891780111</v>
      </c>
      <c r="B17" t="s">
        <v>25</v>
      </c>
      <c r="C17" t="s">
        <v>26</v>
      </c>
      <c r="D17" t="s">
        <v>27</v>
      </c>
      <c r="E17" t="s">
        <v>3191</v>
      </c>
      <c r="F17" t="s">
        <v>29</v>
      </c>
      <c r="G17" t="s">
        <v>849</v>
      </c>
      <c r="H17" t="s">
        <v>31</v>
      </c>
      <c r="I17" s="33">
        <v>10733000</v>
      </c>
      <c r="J17" s="33">
        <v>0</v>
      </c>
      <c r="K17" s="33">
        <v>0</v>
      </c>
      <c r="L17" s="33">
        <v>0</v>
      </c>
      <c r="M17">
        <v>1082925612</v>
      </c>
      <c r="N17" t="s">
        <v>3192</v>
      </c>
      <c r="O17" t="s">
        <v>3193</v>
      </c>
      <c r="P17" s="206">
        <v>44574</v>
      </c>
      <c r="Q17" s="206">
        <v>44574</v>
      </c>
      <c r="R17" s="206">
        <v>44712</v>
      </c>
      <c r="S17" s="225">
        <v>8433000</v>
      </c>
      <c r="T17" s="244">
        <v>2300000</v>
      </c>
      <c r="U17" s="53">
        <v>85465146</v>
      </c>
      <c r="V17" t="s">
        <v>3184</v>
      </c>
      <c r="W17"/>
      <c r="X17"/>
    </row>
    <row r="18" spans="1:24">
      <c r="A18">
        <v>891780111</v>
      </c>
      <c r="B18" t="s">
        <v>25</v>
      </c>
      <c r="C18" t="s">
        <v>26</v>
      </c>
      <c r="D18" t="s">
        <v>27</v>
      </c>
      <c r="E18" t="s">
        <v>3194</v>
      </c>
      <c r="F18" t="s">
        <v>29</v>
      </c>
      <c r="G18" t="s">
        <v>849</v>
      </c>
      <c r="H18" t="s">
        <v>31</v>
      </c>
      <c r="I18" s="33">
        <v>13630000</v>
      </c>
      <c r="J18" s="33">
        <v>0</v>
      </c>
      <c r="K18" s="33">
        <v>0</v>
      </c>
      <c r="L18" s="33">
        <v>0</v>
      </c>
      <c r="M18">
        <v>7633928</v>
      </c>
      <c r="N18" t="s">
        <v>3195</v>
      </c>
      <c r="O18" t="s">
        <v>3196</v>
      </c>
      <c r="P18" s="206">
        <v>44574</v>
      </c>
      <c r="Q18" s="206">
        <v>44574</v>
      </c>
      <c r="R18" s="206">
        <v>44712</v>
      </c>
      <c r="S18" s="225">
        <v>10730000</v>
      </c>
      <c r="T18" s="244">
        <v>2900000</v>
      </c>
      <c r="U18" s="53">
        <v>7631392</v>
      </c>
      <c r="V18" t="s">
        <v>3197</v>
      </c>
      <c r="W18"/>
      <c r="X18"/>
    </row>
    <row r="19" spans="1:24">
      <c r="A19">
        <v>891780111</v>
      </c>
      <c r="B19" t="s">
        <v>25</v>
      </c>
      <c r="C19" t="s">
        <v>26</v>
      </c>
      <c r="D19" t="s">
        <v>27</v>
      </c>
      <c r="E19" t="s">
        <v>3198</v>
      </c>
      <c r="F19" t="s">
        <v>29</v>
      </c>
      <c r="G19" t="s">
        <v>849</v>
      </c>
      <c r="H19" t="s">
        <v>31</v>
      </c>
      <c r="I19" s="33">
        <v>13630000</v>
      </c>
      <c r="J19" s="33">
        <v>0</v>
      </c>
      <c r="K19" s="33">
        <v>0</v>
      </c>
      <c r="L19" s="33">
        <v>0</v>
      </c>
      <c r="M19">
        <v>1082885364</v>
      </c>
      <c r="N19" t="s">
        <v>3199</v>
      </c>
      <c r="O19" t="s">
        <v>3200</v>
      </c>
      <c r="P19" s="206">
        <v>44574</v>
      </c>
      <c r="Q19" s="206">
        <v>44574</v>
      </c>
      <c r="R19" s="206">
        <v>44712</v>
      </c>
      <c r="S19" s="225">
        <v>10730000</v>
      </c>
      <c r="T19" s="244">
        <v>2900000</v>
      </c>
      <c r="U19" s="53">
        <v>7631392</v>
      </c>
      <c r="V19" t="s">
        <v>3197</v>
      </c>
      <c r="W19"/>
      <c r="X19"/>
    </row>
    <row r="20" spans="1:24">
      <c r="A20">
        <v>891780111</v>
      </c>
      <c r="B20" t="s">
        <v>25</v>
      </c>
      <c r="C20" t="s">
        <v>26</v>
      </c>
      <c r="D20" t="s">
        <v>27</v>
      </c>
      <c r="E20" t="s">
        <v>3201</v>
      </c>
      <c r="F20" t="s">
        <v>29</v>
      </c>
      <c r="G20" t="s">
        <v>849</v>
      </c>
      <c r="H20" t="s">
        <v>31</v>
      </c>
      <c r="I20" s="33">
        <v>8500000</v>
      </c>
      <c r="J20" s="33">
        <v>0</v>
      </c>
      <c r="K20" s="33">
        <v>0</v>
      </c>
      <c r="L20" s="33">
        <v>0</v>
      </c>
      <c r="M20">
        <v>1119816783</v>
      </c>
      <c r="N20" t="s">
        <v>3202</v>
      </c>
      <c r="O20" t="s">
        <v>3196</v>
      </c>
      <c r="P20" s="206">
        <v>44574</v>
      </c>
      <c r="Q20" s="206">
        <v>44574</v>
      </c>
      <c r="R20" s="206">
        <v>44712</v>
      </c>
      <c r="S20" s="225">
        <v>3400000</v>
      </c>
      <c r="T20" s="244">
        <v>5100000</v>
      </c>
      <c r="U20" s="53">
        <v>7631392</v>
      </c>
      <c r="V20" t="s">
        <v>3197</v>
      </c>
      <c r="W20"/>
      <c r="X20"/>
    </row>
    <row r="21" spans="1:24">
      <c r="A21">
        <v>891780111</v>
      </c>
      <c r="B21" t="s">
        <v>25</v>
      </c>
      <c r="C21" t="s">
        <v>26</v>
      </c>
      <c r="D21" t="s">
        <v>27</v>
      </c>
      <c r="E21" t="s">
        <v>3203</v>
      </c>
      <c r="F21" t="s">
        <v>29</v>
      </c>
      <c r="G21" t="s">
        <v>849</v>
      </c>
      <c r="H21" t="s">
        <v>31</v>
      </c>
      <c r="I21" s="33">
        <v>14500000</v>
      </c>
      <c r="J21" s="33">
        <v>0</v>
      </c>
      <c r="K21" s="33">
        <v>0</v>
      </c>
      <c r="L21" s="33">
        <v>0</v>
      </c>
      <c r="M21">
        <v>1082920567</v>
      </c>
      <c r="N21" t="s">
        <v>3204</v>
      </c>
      <c r="O21" t="s">
        <v>3205</v>
      </c>
      <c r="P21" s="206">
        <v>44574</v>
      </c>
      <c r="Q21" s="206">
        <v>44574</v>
      </c>
      <c r="R21" s="206">
        <v>44712</v>
      </c>
      <c r="S21" s="225">
        <v>11600000</v>
      </c>
      <c r="T21" s="244">
        <v>2900000</v>
      </c>
      <c r="U21" s="53">
        <v>93400727</v>
      </c>
      <c r="V21" t="s">
        <v>3206</v>
      </c>
      <c r="W21"/>
      <c r="X21"/>
    </row>
    <row r="22" spans="1:24">
      <c r="A22">
        <v>891780111</v>
      </c>
      <c r="B22" t="s">
        <v>25</v>
      </c>
      <c r="C22" t="s">
        <v>26</v>
      </c>
      <c r="D22" t="s">
        <v>27</v>
      </c>
      <c r="E22" t="s">
        <v>3207</v>
      </c>
      <c r="F22" t="s">
        <v>29</v>
      </c>
      <c r="G22" t="s">
        <v>849</v>
      </c>
      <c r="H22" t="s">
        <v>31</v>
      </c>
      <c r="I22" s="33">
        <v>28670000</v>
      </c>
      <c r="J22" s="33">
        <v>0</v>
      </c>
      <c r="K22" s="33">
        <v>0</v>
      </c>
      <c r="L22" s="33">
        <v>0</v>
      </c>
      <c r="M22">
        <v>36724902</v>
      </c>
      <c r="N22" s="94" t="s">
        <v>3208</v>
      </c>
      <c r="O22" t="s">
        <v>3209</v>
      </c>
      <c r="P22" s="206">
        <v>44574</v>
      </c>
      <c r="Q22" s="206">
        <v>44574</v>
      </c>
      <c r="R22" s="206">
        <v>44712</v>
      </c>
      <c r="S22" s="225">
        <v>16470000</v>
      </c>
      <c r="T22" s="244">
        <v>12200000</v>
      </c>
      <c r="U22" s="53">
        <v>12621405</v>
      </c>
      <c r="V22" t="s">
        <v>844</v>
      </c>
      <c r="W22"/>
      <c r="X22"/>
    </row>
    <row r="23" spans="1:24">
      <c r="A23">
        <v>891780111</v>
      </c>
      <c r="B23" t="s">
        <v>25</v>
      </c>
      <c r="C23" t="s">
        <v>26</v>
      </c>
      <c r="D23" t="s">
        <v>27</v>
      </c>
      <c r="E23" t="s">
        <v>3210</v>
      </c>
      <c r="F23" t="s">
        <v>29</v>
      </c>
      <c r="G23" t="s">
        <v>849</v>
      </c>
      <c r="H23" t="s">
        <v>31</v>
      </c>
      <c r="I23" s="33">
        <v>10733000</v>
      </c>
      <c r="J23" s="33">
        <v>0</v>
      </c>
      <c r="K23" s="33">
        <v>0</v>
      </c>
      <c r="L23" s="33">
        <v>0</v>
      </c>
      <c r="M23">
        <v>1082941024</v>
      </c>
      <c r="N23" t="s">
        <v>3211</v>
      </c>
      <c r="O23" t="s">
        <v>3212</v>
      </c>
      <c r="P23" s="206">
        <v>44574</v>
      </c>
      <c r="Q23" s="206">
        <v>44574</v>
      </c>
      <c r="R23" s="206">
        <v>44712</v>
      </c>
      <c r="S23" s="225">
        <v>8433000</v>
      </c>
      <c r="T23" s="244">
        <v>2300000</v>
      </c>
      <c r="U23" s="53">
        <v>12621405</v>
      </c>
      <c r="V23" t="s">
        <v>844</v>
      </c>
      <c r="W23"/>
      <c r="X23"/>
    </row>
    <row r="24" spans="1:24">
      <c r="A24">
        <v>891780111</v>
      </c>
      <c r="B24" t="s">
        <v>25</v>
      </c>
      <c r="C24" t="s">
        <v>26</v>
      </c>
      <c r="D24" t="s">
        <v>27</v>
      </c>
      <c r="E24" t="s">
        <v>3213</v>
      </c>
      <c r="F24" t="s">
        <v>29</v>
      </c>
      <c r="G24" t="s">
        <v>849</v>
      </c>
      <c r="H24" t="s">
        <v>31</v>
      </c>
      <c r="I24" s="33">
        <v>15510000</v>
      </c>
      <c r="J24" s="33">
        <v>0</v>
      </c>
      <c r="K24" s="33">
        <v>0</v>
      </c>
      <c r="L24" s="33">
        <v>0</v>
      </c>
      <c r="M24">
        <v>57434436</v>
      </c>
      <c r="N24" t="s">
        <v>3097</v>
      </c>
      <c r="O24" t="s">
        <v>3214</v>
      </c>
      <c r="P24" s="206">
        <v>44574</v>
      </c>
      <c r="Q24" s="206">
        <v>44574</v>
      </c>
      <c r="R24" s="206">
        <v>44712</v>
      </c>
      <c r="S24" s="225">
        <v>12210000</v>
      </c>
      <c r="T24" s="244">
        <v>3300000</v>
      </c>
      <c r="U24" s="53">
        <v>12621405</v>
      </c>
      <c r="V24" t="s">
        <v>844</v>
      </c>
      <c r="W24"/>
      <c r="X24"/>
    </row>
    <row r="25" spans="1:24">
      <c r="A25">
        <v>891780111</v>
      </c>
      <c r="B25" t="s">
        <v>25</v>
      </c>
      <c r="C25" t="s">
        <v>26</v>
      </c>
      <c r="D25" t="s">
        <v>27</v>
      </c>
      <c r="E25" t="s">
        <v>3215</v>
      </c>
      <c r="F25" t="s">
        <v>29</v>
      </c>
      <c r="G25" t="s">
        <v>849</v>
      </c>
      <c r="H25" t="s">
        <v>31</v>
      </c>
      <c r="I25" s="33">
        <v>13630000</v>
      </c>
      <c r="J25" s="33">
        <v>0</v>
      </c>
      <c r="K25" s="33">
        <v>0</v>
      </c>
      <c r="L25" s="33">
        <v>0</v>
      </c>
      <c r="M25">
        <v>1082911157</v>
      </c>
      <c r="N25" t="s">
        <v>3216</v>
      </c>
      <c r="O25" t="s">
        <v>3217</v>
      </c>
      <c r="P25" s="206">
        <v>44574</v>
      </c>
      <c r="Q25" s="206">
        <v>44574</v>
      </c>
      <c r="R25" s="206">
        <v>44712</v>
      </c>
      <c r="S25" s="225">
        <v>10730000</v>
      </c>
      <c r="T25" s="244">
        <v>2900000</v>
      </c>
      <c r="U25" s="53">
        <v>12621405</v>
      </c>
      <c r="V25" t="s">
        <v>844</v>
      </c>
      <c r="W25"/>
      <c r="X25"/>
    </row>
    <row r="26" spans="1:24">
      <c r="A26">
        <v>891780111</v>
      </c>
      <c r="B26" t="s">
        <v>25</v>
      </c>
      <c r="C26" t="s">
        <v>26</v>
      </c>
      <c r="D26" t="s">
        <v>27</v>
      </c>
      <c r="E26" t="s">
        <v>3218</v>
      </c>
      <c r="F26" t="s">
        <v>29</v>
      </c>
      <c r="G26" t="s">
        <v>849</v>
      </c>
      <c r="H26" t="s">
        <v>31</v>
      </c>
      <c r="I26" s="33">
        <v>13630000</v>
      </c>
      <c r="J26" s="33">
        <v>0</v>
      </c>
      <c r="K26" s="33">
        <v>0</v>
      </c>
      <c r="L26" s="33">
        <v>0</v>
      </c>
      <c r="M26">
        <v>1083025488</v>
      </c>
      <c r="N26" t="s">
        <v>3219</v>
      </c>
      <c r="O26" t="s">
        <v>3220</v>
      </c>
      <c r="P26" s="206">
        <v>44574</v>
      </c>
      <c r="Q26" s="206">
        <v>44574</v>
      </c>
      <c r="R26" s="206">
        <v>44712</v>
      </c>
      <c r="S26" s="225">
        <v>10730000</v>
      </c>
      <c r="T26" s="244">
        <v>2900000</v>
      </c>
      <c r="U26" s="207">
        <v>57461757</v>
      </c>
      <c r="V26" t="s">
        <v>3221</v>
      </c>
      <c r="W26"/>
      <c r="X26"/>
    </row>
    <row r="27" spans="1:24">
      <c r="A27">
        <v>891780111</v>
      </c>
      <c r="B27" t="s">
        <v>25</v>
      </c>
      <c r="C27" t="s">
        <v>26</v>
      </c>
      <c r="D27" t="s">
        <v>27</v>
      </c>
      <c r="E27" t="s">
        <v>3222</v>
      </c>
      <c r="F27" t="s">
        <v>29</v>
      </c>
      <c r="G27" t="s">
        <v>849</v>
      </c>
      <c r="H27" t="s">
        <v>31</v>
      </c>
      <c r="I27" s="33">
        <v>16450000</v>
      </c>
      <c r="J27" s="33">
        <v>0</v>
      </c>
      <c r="K27" s="33">
        <v>0</v>
      </c>
      <c r="L27" s="33">
        <v>0</v>
      </c>
      <c r="M27">
        <v>1102838856</v>
      </c>
      <c r="N27" t="s">
        <v>468</v>
      </c>
      <c r="O27" t="s">
        <v>3223</v>
      </c>
      <c r="P27" s="206">
        <v>44574</v>
      </c>
      <c r="Q27" s="206">
        <v>44574</v>
      </c>
      <c r="R27" s="206">
        <v>44712</v>
      </c>
      <c r="S27" s="225">
        <v>12950000</v>
      </c>
      <c r="T27" s="244">
        <v>3500000</v>
      </c>
      <c r="U27" s="53">
        <v>85455983</v>
      </c>
      <c r="V27" t="s">
        <v>3224</v>
      </c>
      <c r="W27"/>
      <c r="X27"/>
    </row>
    <row r="28" spans="1:24">
      <c r="A28">
        <v>891780111</v>
      </c>
      <c r="B28" t="s">
        <v>25</v>
      </c>
      <c r="C28" t="s">
        <v>93</v>
      </c>
      <c r="D28" t="s">
        <v>27</v>
      </c>
      <c r="E28" t="s">
        <v>3225</v>
      </c>
      <c r="F28" t="s">
        <v>29</v>
      </c>
      <c r="G28" t="s">
        <v>849</v>
      </c>
      <c r="H28" t="s">
        <v>31</v>
      </c>
      <c r="I28" s="33">
        <v>17820000</v>
      </c>
      <c r="J28" s="33">
        <v>0</v>
      </c>
      <c r="K28" s="33">
        <v>0</v>
      </c>
      <c r="L28" s="33">
        <v>0</v>
      </c>
      <c r="M28">
        <v>1082983016</v>
      </c>
      <c r="N28" t="s">
        <v>374</v>
      </c>
      <c r="O28" t="s">
        <v>3226</v>
      </c>
      <c r="P28" s="206">
        <v>44575</v>
      </c>
      <c r="Q28" s="206">
        <v>44575</v>
      </c>
      <c r="R28" s="206">
        <v>44742</v>
      </c>
      <c r="S28" s="225">
        <v>11340000</v>
      </c>
      <c r="T28" s="244">
        <v>6480000</v>
      </c>
      <c r="U28" s="53">
        <v>1192791759</v>
      </c>
      <c r="V28" t="s">
        <v>3227</v>
      </c>
      <c r="W28"/>
      <c r="X28"/>
    </row>
    <row r="29" spans="1:24">
      <c r="A29">
        <v>891780111</v>
      </c>
      <c r="B29" t="s">
        <v>25</v>
      </c>
      <c r="C29" t="s">
        <v>93</v>
      </c>
      <c r="D29" t="s">
        <v>27</v>
      </c>
      <c r="E29" t="s">
        <v>3228</v>
      </c>
      <c r="F29" t="s">
        <v>29</v>
      </c>
      <c r="G29" t="s">
        <v>849</v>
      </c>
      <c r="H29" t="s">
        <v>31</v>
      </c>
      <c r="I29" s="33">
        <v>13200000</v>
      </c>
      <c r="J29" s="33">
        <v>0</v>
      </c>
      <c r="K29" s="33">
        <v>0</v>
      </c>
      <c r="L29" s="33">
        <v>0</v>
      </c>
      <c r="M29">
        <v>1083029737</v>
      </c>
      <c r="N29" t="s">
        <v>3229</v>
      </c>
      <c r="O29" t="s">
        <v>3230</v>
      </c>
      <c r="P29" s="206">
        <v>44575</v>
      </c>
      <c r="Q29" s="206">
        <v>44575</v>
      </c>
      <c r="R29" s="206">
        <v>44742</v>
      </c>
      <c r="S29" s="225">
        <v>8800000</v>
      </c>
      <c r="T29" s="244">
        <v>4400000</v>
      </c>
      <c r="U29" s="53">
        <v>1192791759</v>
      </c>
      <c r="V29" t="s">
        <v>3227</v>
      </c>
      <c r="W29"/>
      <c r="X29"/>
    </row>
    <row r="30" spans="1:24">
      <c r="A30">
        <v>891780111</v>
      </c>
      <c r="B30" t="s">
        <v>25</v>
      </c>
      <c r="C30" t="s">
        <v>93</v>
      </c>
      <c r="D30" t="s">
        <v>27</v>
      </c>
      <c r="E30" t="s">
        <v>3231</v>
      </c>
      <c r="F30" t="s">
        <v>29</v>
      </c>
      <c r="G30" t="s">
        <v>849</v>
      </c>
      <c r="H30" t="s">
        <v>31</v>
      </c>
      <c r="I30" s="33">
        <v>18000000</v>
      </c>
      <c r="J30" s="33">
        <v>0</v>
      </c>
      <c r="K30" s="33">
        <v>0</v>
      </c>
      <c r="L30" s="33">
        <v>0</v>
      </c>
      <c r="M30">
        <v>12637914</v>
      </c>
      <c r="N30" t="s">
        <v>3232</v>
      </c>
      <c r="O30" t="s">
        <v>3233</v>
      </c>
      <c r="P30" s="206">
        <v>44575</v>
      </c>
      <c r="Q30" s="206">
        <v>44575</v>
      </c>
      <c r="R30" s="206">
        <v>44742</v>
      </c>
      <c r="S30" s="225">
        <v>12000000</v>
      </c>
      <c r="T30" s="244">
        <v>6000000</v>
      </c>
      <c r="U30" s="53">
        <v>1192791759</v>
      </c>
      <c r="V30" t="s">
        <v>3227</v>
      </c>
      <c r="W30"/>
      <c r="X30"/>
    </row>
    <row r="31" spans="1:24">
      <c r="A31">
        <v>891780111</v>
      </c>
      <c r="B31" t="s">
        <v>25</v>
      </c>
      <c r="C31" t="s">
        <v>26</v>
      </c>
      <c r="D31" t="s">
        <v>27</v>
      </c>
      <c r="E31" t="s">
        <v>3234</v>
      </c>
      <c r="F31" t="s">
        <v>29</v>
      </c>
      <c r="G31" t="s">
        <v>849</v>
      </c>
      <c r="H31" t="s">
        <v>31</v>
      </c>
      <c r="I31" s="33">
        <v>13050000</v>
      </c>
      <c r="J31" s="33">
        <v>0</v>
      </c>
      <c r="K31" s="33">
        <v>0</v>
      </c>
      <c r="L31" s="33">
        <v>0</v>
      </c>
      <c r="M31">
        <v>1082410248</v>
      </c>
      <c r="N31" t="s">
        <v>162</v>
      </c>
      <c r="O31" t="s">
        <v>3235</v>
      </c>
      <c r="P31" s="206">
        <v>44575</v>
      </c>
      <c r="Q31" s="206">
        <v>44575</v>
      </c>
      <c r="R31" s="206">
        <v>44712</v>
      </c>
      <c r="S31" s="225">
        <v>10150000</v>
      </c>
      <c r="T31" s="244">
        <v>2900000</v>
      </c>
      <c r="U31" s="53">
        <v>1192791759</v>
      </c>
      <c r="V31" t="s">
        <v>3227</v>
      </c>
      <c r="W31"/>
      <c r="X31"/>
    </row>
    <row r="32" spans="1:24">
      <c r="A32">
        <v>891780111</v>
      </c>
      <c r="B32" t="s">
        <v>25</v>
      </c>
      <c r="C32" t="s">
        <v>26</v>
      </c>
      <c r="D32" t="s">
        <v>27</v>
      </c>
      <c r="E32" t="s">
        <v>3236</v>
      </c>
      <c r="F32" t="s">
        <v>29</v>
      </c>
      <c r="G32" t="s">
        <v>849</v>
      </c>
      <c r="H32" t="s">
        <v>31</v>
      </c>
      <c r="I32" s="33">
        <v>13050000</v>
      </c>
      <c r="J32" s="33">
        <v>0</v>
      </c>
      <c r="K32" s="33">
        <v>0</v>
      </c>
      <c r="L32" s="33">
        <v>0</v>
      </c>
      <c r="M32">
        <v>1084739561</v>
      </c>
      <c r="N32" t="s">
        <v>3237</v>
      </c>
      <c r="O32" t="s">
        <v>3238</v>
      </c>
      <c r="P32" s="206">
        <v>44575</v>
      </c>
      <c r="Q32" s="206">
        <v>44575</v>
      </c>
      <c r="R32" s="206">
        <v>44712</v>
      </c>
      <c r="S32" s="225">
        <v>10150000</v>
      </c>
      <c r="T32" s="244">
        <v>2900000</v>
      </c>
      <c r="U32" s="53">
        <v>1192791759</v>
      </c>
      <c r="V32" t="s">
        <v>3227</v>
      </c>
      <c r="W32" s="129"/>
      <c r="X32"/>
    </row>
    <row r="33" spans="1:24">
      <c r="A33">
        <v>891780111</v>
      </c>
      <c r="B33" t="s">
        <v>25</v>
      </c>
      <c r="C33" t="s">
        <v>26</v>
      </c>
      <c r="D33" t="s">
        <v>27</v>
      </c>
      <c r="E33" t="s">
        <v>3239</v>
      </c>
      <c r="F33" t="s">
        <v>29</v>
      </c>
      <c r="G33" t="s">
        <v>849</v>
      </c>
      <c r="H33" t="s">
        <v>31</v>
      </c>
      <c r="I33" s="33">
        <v>13050000</v>
      </c>
      <c r="J33" s="33">
        <v>0</v>
      </c>
      <c r="K33" s="33">
        <v>0</v>
      </c>
      <c r="L33" s="33">
        <v>0</v>
      </c>
      <c r="M33">
        <v>1081826881</v>
      </c>
      <c r="N33" t="s">
        <v>3240</v>
      </c>
      <c r="O33" t="s">
        <v>3241</v>
      </c>
      <c r="P33" s="206">
        <v>44575</v>
      </c>
      <c r="Q33" s="206">
        <v>44575</v>
      </c>
      <c r="R33" s="206">
        <v>44712</v>
      </c>
      <c r="S33" s="225">
        <v>10150000</v>
      </c>
      <c r="T33" s="244">
        <v>2900000</v>
      </c>
      <c r="U33" s="53">
        <v>1192791759</v>
      </c>
      <c r="V33" t="s">
        <v>3227</v>
      </c>
      <c r="W33"/>
      <c r="X33"/>
    </row>
    <row r="34" spans="1:24">
      <c r="A34">
        <v>891780111</v>
      </c>
      <c r="B34" t="s">
        <v>25</v>
      </c>
      <c r="C34" t="s">
        <v>26</v>
      </c>
      <c r="D34" t="s">
        <v>27</v>
      </c>
      <c r="E34" t="s">
        <v>3242</v>
      </c>
      <c r="F34" t="s">
        <v>29</v>
      </c>
      <c r="G34" t="s">
        <v>849</v>
      </c>
      <c r="H34" t="s">
        <v>31</v>
      </c>
      <c r="I34" s="33">
        <v>9400000</v>
      </c>
      <c r="J34" s="33">
        <v>0</v>
      </c>
      <c r="K34" s="33">
        <v>0</v>
      </c>
      <c r="L34" s="33">
        <v>0</v>
      </c>
      <c r="M34">
        <v>1140839086</v>
      </c>
      <c r="N34" t="s">
        <v>3243</v>
      </c>
      <c r="O34" t="s">
        <v>3244</v>
      </c>
      <c r="P34" s="206">
        <v>44575</v>
      </c>
      <c r="Q34" s="206">
        <v>44575</v>
      </c>
      <c r="R34" s="206">
        <v>44712</v>
      </c>
      <c r="S34" s="225">
        <v>7400000</v>
      </c>
      <c r="T34" s="244">
        <v>2000000</v>
      </c>
      <c r="U34" s="53">
        <v>1082868728</v>
      </c>
      <c r="V34" t="s">
        <v>3245</v>
      </c>
      <c r="W34"/>
      <c r="X34"/>
    </row>
    <row r="35" spans="1:24">
      <c r="A35">
        <v>891780111</v>
      </c>
      <c r="B35" t="s">
        <v>25</v>
      </c>
      <c r="C35" t="s">
        <v>26</v>
      </c>
      <c r="D35" t="s">
        <v>27</v>
      </c>
      <c r="E35" t="s">
        <v>3246</v>
      </c>
      <c r="F35" t="s">
        <v>29</v>
      </c>
      <c r="G35" t="s">
        <v>849</v>
      </c>
      <c r="H35" t="s">
        <v>31</v>
      </c>
      <c r="I35" s="33">
        <v>9400000</v>
      </c>
      <c r="J35" s="33">
        <v>0</v>
      </c>
      <c r="K35" s="33">
        <v>0</v>
      </c>
      <c r="L35" s="33">
        <v>0</v>
      </c>
      <c r="M35">
        <v>1083041500</v>
      </c>
      <c r="N35" t="s">
        <v>3247</v>
      </c>
      <c r="O35" t="s">
        <v>3248</v>
      </c>
      <c r="P35" s="206">
        <v>44575</v>
      </c>
      <c r="Q35" s="206">
        <v>44575</v>
      </c>
      <c r="R35" s="206">
        <v>44712</v>
      </c>
      <c r="S35" s="225">
        <v>7400000</v>
      </c>
      <c r="T35" s="244">
        <v>2000000</v>
      </c>
      <c r="U35" s="53">
        <v>1082868728</v>
      </c>
      <c r="V35" t="s">
        <v>3245</v>
      </c>
      <c r="W35"/>
      <c r="X35"/>
    </row>
    <row r="36" spans="1:24">
      <c r="A36">
        <v>891780111</v>
      </c>
      <c r="B36" t="s">
        <v>25</v>
      </c>
      <c r="C36" t="s">
        <v>26</v>
      </c>
      <c r="D36" t="s">
        <v>27</v>
      </c>
      <c r="E36" t="s">
        <v>3249</v>
      </c>
      <c r="F36" t="s">
        <v>29</v>
      </c>
      <c r="G36" t="s">
        <v>849</v>
      </c>
      <c r="H36" t="s">
        <v>31</v>
      </c>
      <c r="I36" s="33">
        <v>15400000</v>
      </c>
      <c r="J36" s="33">
        <v>0</v>
      </c>
      <c r="K36" s="33">
        <v>0</v>
      </c>
      <c r="L36" s="33">
        <v>0</v>
      </c>
      <c r="M36">
        <v>85154107</v>
      </c>
      <c r="N36" t="s">
        <v>3250</v>
      </c>
      <c r="O36" t="s">
        <v>3251</v>
      </c>
      <c r="P36" s="206">
        <v>44575</v>
      </c>
      <c r="Q36" s="206">
        <v>44575</v>
      </c>
      <c r="R36" s="206">
        <v>44712</v>
      </c>
      <c r="S36" s="225">
        <v>12100000</v>
      </c>
      <c r="T36" s="244">
        <v>3300000</v>
      </c>
      <c r="U36" s="207">
        <v>84452087</v>
      </c>
      <c r="V36" t="s">
        <v>3252</v>
      </c>
      <c r="W36"/>
      <c r="X36"/>
    </row>
    <row r="37" spans="1:24">
      <c r="A37">
        <v>891780111</v>
      </c>
      <c r="B37" t="s">
        <v>25</v>
      </c>
      <c r="C37" t="s">
        <v>26</v>
      </c>
      <c r="D37" t="s">
        <v>27</v>
      </c>
      <c r="E37" t="s">
        <v>3253</v>
      </c>
      <c r="F37" t="s">
        <v>29</v>
      </c>
      <c r="G37" t="s">
        <v>849</v>
      </c>
      <c r="H37" t="s">
        <v>31</v>
      </c>
      <c r="I37" s="33">
        <v>12133000</v>
      </c>
      <c r="J37" s="33">
        <v>0</v>
      </c>
      <c r="K37" s="33">
        <v>0</v>
      </c>
      <c r="L37" s="33">
        <v>0</v>
      </c>
      <c r="M37">
        <v>1085104334</v>
      </c>
      <c r="N37" t="s">
        <v>3254</v>
      </c>
      <c r="O37" t="s">
        <v>3255</v>
      </c>
      <c r="P37" s="206">
        <v>44575</v>
      </c>
      <c r="Q37" s="206">
        <v>44575</v>
      </c>
      <c r="R37" s="206">
        <v>44712</v>
      </c>
      <c r="S37" s="225">
        <v>9533000</v>
      </c>
      <c r="T37" s="244">
        <v>2600000</v>
      </c>
      <c r="U37" s="53">
        <v>85152695</v>
      </c>
      <c r="V37" t="s">
        <v>839</v>
      </c>
      <c r="W37"/>
      <c r="X37"/>
    </row>
    <row r="38" spans="1:24">
      <c r="A38">
        <v>891780111</v>
      </c>
      <c r="B38" t="s">
        <v>25</v>
      </c>
      <c r="C38" t="s">
        <v>26</v>
      </c>
      <c r="D38" t="s">
        <v>27</v>
      </c>
      <c r="E38" t="s">
        <v>3256</v>
      </c>
      <c r="F38" t="s">
        <v>29</v>
      </c>
      <c r="G38" t="s">
        <v>849</v>
      </c>
      <c r="H38" t="s">
        <v>31</v>
      </c>
      <c r="I38" s="33">
        <v>13533000</v>
      </c>
      <c r="J38" s="33">
        <v>0</v>
      </c>
      <c r="K38" s="33">
        <v>0</v>
      </c>
      <c r="L38" s="33">
        <v>0</v>
      </c>
      <c r="M38">
        <v>1047397631</v>
      </c>
      <c r="N38" t="s">
        <v>3257</v>
      </c>
      <c r="O38" t="s">
        <v>3258</v>
      </c>
      <c r="P38" s="206">
        <v>44575</v>
      </c>
      <c r="Q38" s="206">
        <v>44575</v>
      </c>
      <c r="R38" s="206">
        <v>44712</v>
      </c>
      <c r="S38" s="225">
        <v>10633000</v>
      </c>
      <c r="T38" s="244">
        <v>2900000</v>
      </c>
      <c r="U38" s="53">
        <v>85152695</v>
      </c>
      <c r="V38" t="s">
        <v>839</v>
      </c>
      <c r="W38"/>
      <c r="X38"/>
    </row>
    <row r="39" spans="1:24">
      <c r="A39">
        <v>891780111</v>
      </c>
      <c r="B39" t="s">
        <v>25</v>
      </c>
      <c r="C39" t="s">
        <v>26</v>
      </c>
      <c r="D39" t="s">
        <v>27</v>
      </c>
      <c r="E39" t="s">
        <v>3259</v>
      </c>
      <c r="F39" t="s">
        <v>29</v>
      </c>
      <c r="G39" t="s">
        <v>849</v>
      </c>
      <c r="H39" t="s">
        <v>31</v>
      </c>
      <c r="I39" s="33">
        <v>10733000</v>
      </c>
      <c r="J39" s="33">
        <v>0</v>
      </c>
      <c r="K39" s="33">
        <v>0</v>
      </c>
      <c r="L39" s="33">
        <v>0</v>
      </c>
      <c r="M39">
        <v>1082862208</v>
      </c>
      <c r="N39" t="s">
        <v>3260</v>
      </c>
      <c r="O39" t="s">
        <v>3261</v>
      </c>
      <c r="P39" s="206">
        <v>44575</v>
      </c>
      <c r="Q39" s="206">
        <v>44575</v>
      </c>
      <c r="R39" s="206">
        <v>44712</v>
      </c>
      <c r="S39" s="225">
        <v>8433000</v>
      </c>
      <c r="T39" s="244">
        <v>2300000</v>
      </c>
      <c r="U39" s="53">
        <v>85152695</v>
      </c>
      <c r="V39" t="s">
        <v>839</v>
      </c>
      <c r="W39"/>
      <c r="X39"/>
    </row>
    <row r="40" spans="1:24">
      <c r="A40">
        <v>891780111</v>
      </c>
      <c r="B40" t="s">
        <v>25</v>
      </c>
      <c r="C40" t="s">
        <v>26</v>
      </c>
      <c r="D40" t="s">
        <v>27</v>
      </c>
      <c r="E40" t="s">
        <v>3262</v>
      </c>
      <c r="F40" t="s">
        <v>29</v>
      </c>
      <c r="G40" t="s">
        <v>849</v>
      </c>
      <c r="H40" t="s">
        <v>31</v>
      </c>
      <c r="I40" s="33">
        <v>13050000</v>
      </c>
      <c r="J40" s="33">
        <v>0</v>
      </c>
      <c r="K40" s="33">
        <v>0</v>
      </c>
      <c r="L40" s="33">
        <v>0</v>
      </c>
      <c r="M40">
        <v>1083017229</v>
      </c>
      <c r="N40" t="s">
        <v>3263</v>
      </c>
      <c r="O40" t="s">
        <v>3264</v>
      </c>
      <c r="P40" s="206">
        <v>44575</v>
      </c>
      <c r="Q40" s="206">
        <v>44578</v>
      </c>
      <c r="R40" s="206">
        <v>44712</v>
      </c>
      <c r="S40" s="225">
        <v>10150000</v>
      </c>
      <c r="T40" s="244">
        <v>2900000</v>
      </c>
      <c r="U40" s="53">
        <v>72175282</v>
      </c>
      <c r="V40" t="s">
        <v>3265</v>
      </c>
      <c r="W40"/>
      <c r="X40"/>
    </row>
    <row r="41" spans="1:24">
      <c r="A41">
        <v>891780111</v>
      </c>
      <c r="B41" t="s">
        <v>25</v>
      </c>
      <c r="C41" t="s">
        <v>26</v>
      </c>
      <c r="D41" t="s">
        <v>27</v>
      </c>
      <c r="E41" t="s">
        <v>3266</v>
      </c>
      <c r="F41" t="s">
        <v>29</v>
      </c>
      <c r="G41" t="s">
        <v>849</v>
      </c>
      <c r="H41" t="s">
        <v>31</v>
      </c>
      <c r="I41" s="33">
        <v>17100000</v>
      </c>
      <c r="J41" s="33">
        <v>0</v>
      </c>
      <c r="K41" s="33">
        <v>0</v>
      </c>
      <c r="L41" s="33">
        <v>0</v>
      </c>
      <c r="M41">
        <v>1018414715</v>
      </c>
      <c r="N41" t="s">
        <v>3267</v>
      </c>
      <c r="O41" t="s">
        <v>3268</v>
      </c>
      <c r="P41" s="206">
        <v>44575</v>
      </c>
      <c r="Q41" s="206">
        <v>44578</v>
      </c>
      <c r="R41" s="206">
        <v>44712</v>
      </c>
      <c r="S41" s="225">
        <v>13300000</v>
      </c>
      <c r="T41" s="244">
        <v>3800000</v>
      </c>
      <c r="U41" s="53">
        <v>72175282</v>
      </c>
      <c r="V41" t="s">
        <v>3265</v>
      </c>
      <c r="W41"/>
      <c r="X41"/>
    </row>
    <row r="42" spans="1:24">
      <c r="A42">
        <v>891780111</v>
      </c>
      <c r="B42" t="s">
        <v>25</v>
      </c>
      <c r="C42" t="s">
        <v>26</v>
      </c>
      <c r="D42" t="s">
        <v>27</v>
      </c>
      <c r="E42" t="s">
        <v>3269</v>
      </c>
      <c r="F42" t="s">
        <v>29</v>
      </c>
      <c r="G42" t="s">
        <v>849</v>
      </c>
      <c r="H42" t="s">
        <v>31</v>
      </c>
      <c r="I42" s="33">
        <v>11700000</v>
      </c>
      <c r="J42" s="33">
        <v>0</v>
      </c>
      <c r="K42" s="33">
        <v>0</v>
      </c>
      <c r="L42" s="33">
        <v>0</v>
      </c>
      <c r="M42">
        <v>1020736975</v>
      </c>
      <c r="N42" t="s">
        <v>3270</v>
      </c>
      <c r="O42" t="s">
        <v>3271</v>
      </c>
      <c r="P42" s="206">
        <v>44575</v>
      </c>
      <c r="Q42" s="206">
        <v>44578</v>
      </c>
      <c r="R42" s="206">
        <v>44712</v>
      </c>
      <c r="S42" s="225">
        <v>9100000</v>
      </c>
      <c r="T42" s="244">
        <v>2600000</v>
      </c>
      <c r="U42" s="53">
        <v>72175282</v>
      </c>
      <c r="V42" t="s">
        <v>3265</v>
      </c>
      <c r="W42"/>
      <c r="X42"/>
    </row>
    <row r="43" spans="1:24">
      <c r="A43">
        <v>891780111</v>
      </c>
      <c r="B43" t="s">
        <v>25</v>
      </c>
      <c r="C43" t="s">
        <v>26</v>
      </c>
      <c r="D43" t="s">
        <v>27</v>
      </c>
      <c r="E43" t="s">
        <v>3272</v>
      </c>
      <c r="F43" t="s">
        <v>29</v>
      </c>
      <c r="G43" t="s">
        <v>849</v>
      </c>
      <c r="H43" t="s">
        <v>31</v>
      </c>
      <c r="I43" s="33">
        <v>12220000</v>
      </c>
      <c r="J43" s="33">
        <v>0</v>
      </c>
      <c r="K43" s="33">
        <v>0</v>
      </c>
      <c r="L43" s="33">
        <v>0</v>
      </c>
      <c r="M43">
        <v>1082967877</v>
      </c>
      <c r="N43" t="s">
        <v>3273</v>
      </c>
      <c r="O43" t="s">
        <v>3274</v>
      </c>
      <c r="P43" s="206">
        <v>44575</v>
      </c>
      <c r="Q43" s="206">
        <v>44575</v>
      </c>
      <c r="R43" s="206">
        <v>44712</v>
      </c>
      <c r="S43" s="225">
        <v>9620000</v>
      </c>
      <c r="T43" s="244">
        <v>2600000</v>
      </c>
      <c r="U43" s="53">
        <v>57461216</v>
      </c>
      <c r="V43" t="s">
        <v>3275</v>
      </c>
      <c r="W43"/>
      <c r="X43"/>
    </row>
    <row r="44" spans="1:24">
      <c r="A44">
        <v>891780111</v>
      </c>
      <c r="B44" t="s">
        <v>25</v>
      </c>
      <c r="C44" t="s">
        <v>26</v>
      </c>
      <c r="D44" t="s">
        <v>27</v>
      </c>
      <c r="E44" t="s">
        <v>3276</v>
      </c>
      <c r="F44" t="s">
        <v>29</v>
      </c>
      <c r="G44" t="s">
        <v>849</v>
      </c>
      <c r="H44" t="s">
        <v>31</v>
      </c>
      <c r="I44" s="33">
        <v>12220000</v>
      </c>
      <c r="J44" s="33">
        <v>0</v>
      </c>
      <c r="K44" s="33">
        <v>0</v>
      </c>
      <c r="L44" s="33">
        <v>0</v>
      </c>
      <c r="M44">
        <v>1082984559</v>
      </c>
      <c r="N44" t="s">
        <v>3277</v>
      </c>
      <c r="O44" t="s">
        <v>3278</v>
      </c>
      <c r="P44" s="206">
        <v>44575</v>
      </c>
      <c r="Q44" s="206">
        <v>44575</v>
      </c>
      <c r="R44" s="206">
        <v>44712</v>
      </c>
      <c r="S44" s="225">
        <v>9620000</v>
      </c>
      <c r="T44" s="244">
        <v>2600000</v>
      </c>
      <c r="U44" s="53">
        <v>57461216</v>
      </c>
      <c r="V44" t="s">
        <v>3275</v>
      </c>
      <c r="W44"/>
      <c r="X44"/>
    </row>
    <row r="45" spans="1:24">
      <c r="A45">
        <v>891780111</v>
      </c>
      <c r="B45" t="s">
        <v>25</v>
      </c>
      <c r="C45" t="s">
        <v>26</v>
      </c>
      <c r="D45" t="s">
        <v>27</v>
      </c>
      <c r="E45" t="s">
        <v>3279</v>
      </c>
      <c r="F45" t="s">
        <v>29</v>
      </c>
      <c r="G45" t="s">
        <v>849</v>
      </c>
      <c r="H45" t="s">
        <v>31</v>
      </c>
      <c r="I45" s="33">
        <v>12220000</v>
      </c>
      <c r="J45" s="33">
        <v>0</v>
      </c>
      <c r="K45" s="33">
        <v>0</v>
      </c>
      <c r="L45" s="33">
        <v>0</v>
      </c>
      <c r="M45">
        <v>1082949911</v>
      </c>
      <c r="N45" t="s">
        <v>3280</v>
      </c>
      <c r="O45" t="s">
        <v>3281</v>
      </c>
      <c r="P45" s="206">
        <v>44575</v>
      </c>
      <c r="Q45" s="206">
        <v>44575</v>
      </c>
      <c r="R45" s="206">
        <v>44712</v>
      </c>
      <c r="S45" s="225">
        <v>9620000</v>
      </c>
      <c r="T45" s="244">
        <v>2600000</v>
      </c>
      <c r="U45" s="53">
        <v>57461216</v>
      </c>
      <c r="V45" t="s">
        <v>3275</v>
      </c>
      <c r="W45"/>
      <c r="X45"/>
    </row>
    <row r="46" spans="1:24">
      <c r="A46">
        <v>891780111</v>
      </c>
      <c r="B46" t="s">
        <v>25</v>
      </c>
      <c r="C46" t="s">
        <v>26</v>
      </c>
      <c r="D46" t="s">
        <v>27</v>
      </c>
      <c r="E46" t="s">
        <v>3282</v>
      </c>
      <c r="F46" t="s">
        <v>29</v>
      </c>
      <c r="G46" t="s">
        <v>849</v>
      </c>
      <c r="H46" t="s">
        <v>31</v>
      </c>
      <c r="I46" s="33">
        <v>12220000</v>
      </c>
      <c r="J46" s="33">
        <v>0</v>
      </c>
      <c r="K46" s="33">
        <v>0</v>
      </c>
      <c r="L46" s="33">
        <v>0</v>
      </c>
      <c r="M46">
        <v>85271941</v>
      </c>
      <c r="N46" t="s">
        <v>3283</v>
      </c>
      <c r="O46" t="s">
        <v>3284</v>
      </c>
      <c r="P46" s="206">
        <v>44575</v>
      </c>
      <c r="Q46" s="206">
        <v>44575</v>
      </c>
      <c r="R46" s="206">
        <v>44712</v>
      </c>
      <c r="S46" s="225">
        <v>9620000</v>
      </c>
      <c r="T46" s="244">
        <v>2600000</v>
      </c>
      <c r="U46" s="53">
        <v>57461216</v>
      </c>
      <c r="V46" t="s">
        <v>3275</v>
      </c>
      <c r="W46"/>
      <c r="X46"/>
    </row>
    <row r="47" spans="1:24">
      <c r="A47">
        <v>891780111</v>
      </c>
      <c r="B47" t="s">
        <v>25</v>
      </c>
      <c r="C47" t="s">
        <v>26</v>
      </c>
      <c r="D47" t="s">
        <v>27</v>
      </c>
      <c r="E47" t="s">
        <v>3285</v>
      </c>
      <c r="F47" t="s">
        <v>29</v>
      </c>
      <c r="G47" t="s">
        <v>849</v>
      </c>
      <c r="H47" t="s">
        <v>31</v>
      </c>
      <c r="I47" s="33">
        <v>13630000</v>
      </c>
      <c r="J47" s="33">
        <v>0</v>
      </c>
      <c r="K47" s="33">
        <v>0</v>
      </c>
      <c r="L47" s="33">
        <v>0</v>
      </c>
      <c r="M47">
        <v>1082990998</v>
      </c>
      <c r="N47" t="s">
        <v>3286</v>
      </c>
      <c r="O47" t="s">
        <v>3287</v>
      </c>
      <c r="P47" s="206">
        <v>44575</v>
      </c>
      <c r="Q47" s="206">
        <v>44575</v>
      </c>
      <c r="R47" s="206">
        <v>44712</v>
      </c>
      <c r="S47" s="225">
        <v>10730000</v>
      </c>
      <c r="T47" s="244">
        <v>2900000</v>
      </c>
      <c r="U47" s="53">
        <v>57461216</v>
      </c>
      <c r="V47" t="s">
        <v>3275</v>
      </c>
      <c r="W47"/>
      <c r="X47"/>
    </row>
    <row r="48" spans="1:24">
      <c r="A48">
        <v>891780111</v>
      </c>
      <c r="B48" t="s">
        <v>25</v>
      </c>
      <c r="C48" t="s">
        <v>26</v>
      </c>
      <c r="D48" t="s">
        <v>27</v>
      </c>
      <c r="E48" t="s">
        <v>3288</v>
      </c>
      <c r="F48" t="s">
        <v>29</v>
      </c>
      <c r="G48" t="s">
        <v>849</v>
      </c>
      <c r="H48" t="s">
        <v>31</v>
      </c>
      <c r="I48" s="33">
        <v>13630000</v>
      </c>
      <c r="J48" s="33">
        <v>0</v>
      </c>
      <c r="K48" s="33">
        <v>0</v>
      </c>
      <c r="L48" s="33">
        <v>0</v>
      </c>
      <c r="M48">
        <v>1082902423</v>
      </c>
      <c r="N48" t="s">
        <v>3289</v>
      </c>
      <c r="O48" t="s">
        <v>3290</v>
      </c>
      <c r="P48" s="206">
        <v>44575</v>
      </c>
      <c r="Q48" s="206">
        <v>44575</v>
      </c>
      <c r="R48" s="206">
        <v>44712</v>
      </c>
      <c r="S48" s="225">
        <v>10730000</v>
      </c>
      <c r="T48" s="244">
        <v>2900000</v>
      </c>
      <c r="U48" s="53">
        <v>57461216</v>
      </c>
      <c r="V48" t="s">
        <v>3275</v>
      </c>
      <c r="W48"/>
      <c r="X48"/>
    </row>
    <row r="49" spans="1:24">
      <c r="A49">
        <v>891780111</v>
      </c>
      <c r="B49" t="s">
        <v>25</v>
      </c>
      <c r="C49" t="s">
        <v>26</v>
      </c>
      <c r="D49" t="s">
        <v>27</v>
      </c>
      <c r="E49" t="s">
        <v>3291</v>
      </c>
      <c r="F49" t="s">
        <v>29</v>
      </c>
      <c r="G49" t="s">
        <v>849</v>
      </c>
      <c r="H49" t="s">
        <v>31</v>
      </c>
      <c r="I49" s="33">
        <v>13630000</v>
      </c>
      <c r="J49" s="33">
        <v>0</v>
      </c>
      <c r="K49" s="33">
        <v>0</v>
      </c>
      <c r="L49" s="33">
        <v>0</v>
      </c>
      <c r="M49">
        <v>1082958976</v>
      </c>
      <c r="N49" t="s">
        <v>3292</v>
      </c>
      <c r="O49" t="s">
        <v>3293</v>
      </c>
      <c r="P49" s="206">
        <v>44575</v>
      </c>
      <c r="Q49" s="206">
        <v>44575</v>
      </c>
      <c r="R49" s="206">
        <v>44712</v>
      </c>
      <c r="S49" s="225">
        <v>10730000</v>
      </c>
      <c r="T49" s="244">
        <v>2900000</v>
      </c>
      <c r="U49" s="53">
        <v>57461216</v>
      </c>
      <c r="V49" t="s">
        <v>3275</v>
      </c>
      <c r="W49"/>
      <c r="X49"/>
    </row>
    <row r="50" spans="1:24">
      <c r="A50">
        <v>891780111</v>
      </c>
      <c r="B50" t="s">
        <v>25</v>
      </c>
      <c r="C50" t="s">
        <v>26</v>
      </c>
      <c r="D50" t="s">
        <v>27</v>
      </c>
      <c r="E50" t="s">
        <v>3294</v>
      </c>
      <c r="F50" t="s">
        <v>29</v>
      </c>
      <c r="G50" t="s">
        <v>849</v>
      </c>
      <c r="H50" t="s">
        <v>31</v>
      </c>
      <c r="I50" s="33">
        <v>12220000</v>
      </c>
      <c r="J50" s="33">
        <v>0</v>
      </c>
      <c r="K50" s="33">
        <v>0</v>
      </c>
      <c r="L50" s="33">
        <v>0</v>
      </c>
      <c r="M50">
        <v>4981247</v>
      </c>
      <c r="N50" t="s">
        <v>3295</v>
      </c>
      <c r="O50" t="s">
        <v>3296</v>
      </c>
      <c r="P50" s="206">
        <v>44575</v>
      </c>
      <c r="Q50" s="206">
        <v>44575</v>
      </c>
      <c r="R50" s="206">
        <v>44712</v>
      </c>
      <c r="S50" s="225">
        <v>9620000</v>
      </c>
      <c r="T50" s="244">
        <v>2600000</v>
      </c>
      <c r="U50" s="53">
        <v>57461216</v>
      </c>
      <c r="V50" t="s">
        <v>3275</v>
      </c>
      <c r="W50"/>
      <c r="X50"/>
    </row>
    <row r="51" spans="1:24">
      <c r="A51">
        <v>891780111</v>
      </c>
      <c r="B51" t="s">
        <v>25</v>
      </c>
      <c r="C51" t="s">
        <v>26</v>
      </c>
      <c r="D51" t="s">
        <v>27</v>
      </c>
      <c r="E51" t="s">
        <v>3297</v>
      </c>
      <c r="F51" t="s">
        <v>29</v>
      </c>
      <c r="G51" t="s">
        <v>849</v>
      </c>
      <c r="H51" t="s">
        <v>31</v>
      </c>
      <c r="I51" s="33">
        <v>9333000</v>
      </c>
      <c r="J51" s="33">
        <v>0</v>
      </c>
      <c r="K51" s="33">
        <v>0</v>
      </c>
      <c r="L51" s="33">
        <v>0</v>
      </c>
      <c r="M51">
        <v>1082903282</v>
      </c>
      <c r="N51" t="s">
        <v>2280</v>
      </c>
      <c r="O51" t="s">
        <v>3298</v>
      </c>
      <c r="P51" s="206">
        <v>44575</v>
      </c>
      <c r="Q51" s="206">
        <v>44575</v>
      </c>
      <c r="R51" s="206">
        <v>44712</v>
      </c>
      <c r="S51" s="225">
        <v>7133000</v>
      </c>
      <c r="T51" s="244">
        <v>2200000</v>
      </c>
      <c r="U51" s="53">
        <v>85449357</v>
      </c>
      <c r="V51" t="s">
        <v>3160</v>
      </c>
      <c r="W51"/>
      <c r="X51"/>
    </row>
    <row r="52" spans="1:24">
      <c r="A52">
        <v>891780111</v>
      </c>
      <c r="B52" t="s">
        <v>25</v>
      </c>
      <c r="C52" t="s">
        <v>26</v>
      </c>
      <c r="D52" t="s">
        <v>27</v>
      </c>
      <c r="E52" t="s">
        <v>3299</v>
      </c>
      <c r="F52" t="s">
        <v>29</v>
      </c>
      <c r="G52" t="s">
        <v>849</v>
      </c>
      <c r="H52" t="s">
        <v>31</v>
      </c>
      <c r="I52" s="33">
        <v>10810000</v>
      </c>
      <c r="J52" s="33">
        <v>0</v>
      </c>
      <c r="K52" s="33">
        <v>0</v>
      </c>
      <c r="L52" s="33">
        <v>0</v>
      </c>
      <c r="M52">
        <v>4979940</v>
      </c>
      <c r="N52" t="s">
        <v>3300</v>
      </c>
      <c r="O52" t="s">
        <v>3301</v>
      </c>
      <c r="P52" s="206">
        <v>44575</v>
      </c>
      <c r="Q52" s="206">
        <v>44575</v>
      </c>
      <c r="R52" s="206">
        <v>44712</v>
      </c>
      <c r="S52" s="225">
        <v>8510000</v>
      </c>
      <c r="T52" s="244">
        <v>2300000</v>
      </c>
      <c r="U52" s="53">
        <v>36722626</v>
      </c>
      <c r="V52" t="s">
        <v>3302</v>
      </c>
      <c r="W52"/>
      <c r="X52"/>
    </row>
    <row r="53" spans="1:24">
      <c r="A53">
        <v>891780111</v>
      </c>
      <c r="B53" t="s">
        <v>25</v>
      </c>
      <c r="C53" t="s">
        <v>26</v>
      </c>
      <c r="D53" t="s">
        <v>27</v>
      </c>
      <c r="E53" t="s">
        <v>3303</v>
      </c>
      <c r="F53" t="s">
        <v>29</v>
      </c>
      <c r="G53" t="s">
        <v>849</v>
      </c>
      <c r="H53" t="s">
        <v>31</v>
      </c>
      <c r="I53" s="33">
        <v>10733000</v>
      </c>
      <c r="J53" s="33">
        <v>0</v>
      </c>
      <c r="K53" s="33">
        <v>0</v>
      </c>
      <c r="L53" s="226">
        <v>7666667</v>
      </c>
      <c r="M53">
        <v>1082843374</v>
      </c>
      <c r="N53" t="s">
        <v>3304</v>
      </c>
      <c r="O53" t="s">
        <v>3305</v>
      </c>
      <c r="P53" s="206">
        <v>44575</v>
      </c>
      <c r="Q53" s="206">
        <v>44575</v>
      </c>
      <c r="R53" s="206">
        <v>44712</v>
      </c>
      <c r="S53" s="225">
        <v>3066333</v>
      </c>
      <c r="T53" s="244">
        <v>0</v>
      </c>
      <c r="U53" s="53">
        <v>85449357</v>
      </c>
      <c r="V53" t="s">
        <v>3160</v>
      </c>
      <c r="W53"/>
      <c r="X53"/>
    </row>
    <row r="54" spans="1:24">
      <c r="A54">
        <v>891780111</v>
      </c>
      <c r="B54" t="s">
        <v>25</v>
      </c>
      <c r="C54" t="s">
        <v>26</v>
      </c>
      <c r="D54" t="s">
        <v>27</v>
      </c>
      <c r="E54" t="s">
        <v>3306</v>
      </c>
      <c r="F54" t="s">
        <v>29</v>
      </c>
      <c r="G54" t="s">
        <v>849</v>
      </c>
      <c r="H54" t="s">
        <v>31</v>
      </c>
      <c r="I54" s="33">
        <v>33750000</v>
      </c>
      <c r="J54" s="33">
        <v>0</v>
      </c>
      <c r="K54" s="33">
        <v>0</v>
      </c>
      <c r="L54" s="33">
        <v>0</v>
      </c>
      <c r="M54">
        <v>84458088</v>
      </c>
      <c r="N54" t="s">
        <v>3307</v>
      </c>
      <c r="O54" t="s">
        <v>3308</v>
      </c>
      <c r="P54" s="206">
        <v>44575</v>
      </c>
      <c r="Q54" s="206">
        <v>44578</v>
      </c>
      <c r="R54" s="206">
        <v>44712</v>
      </c>
      <c r="S54" s="225">
        <v>26250000</v>
      </c>
      <c r="T54" s="244">
        <v>7500000</v>
      </c>
      <c r="U54" s="53">
        <v>85449357</v>
      </c>
      <c r="V54" t="s">
        <v>3160</v>
      </c>
      <c r="W54"/>
      <c r="X54"/>
    </row>
    <row r="55" spans="1:24">
      <c r="A55">
        <v>891780111</v>
      </c>
      <c r="B55" t="s">
        <v>25</v>
      </c>
      <c r="C55" t="s">
        <v>26</v>
      </c>
      <c r="D55" t="s">
        <v>27</v>
      </c>
      <c r="E55" t="s">
        <v>3309</v>
      </c>
      <c r="F55" t="s">
        <v>29</v>
      </c>
      <c r="G55" t="s">
        <v>849</v>
      </c>
      <c r="H55" t="s">
        <v>31</v>
      </c>
      <c r="I55" s="33">
        <v>11500000</v>
      </c>
      <c r="J55" s="33">
        <v>0</v>
      </c>
      <c r="K55" s="33">
        <v>0</v>
      </c>
      <c r="L55" s="33">
        <v>0</v>
      </c>
      <c r="M55">
        <v>85462989</v>
      </c>
      <c r="N55" t="s">
        <v>3310</v>
      </c>
      <c r="O55" t="s">
        <v>3311</v>
      </c>
      <c r="P55" s="206">
        <v>44575</v>
      </c>
      <c r="Q55" s="206">
        <v>44575</v>
      </c>
      <c r="R55" s="206">
        <v>44712</v>
      </c>
      <c r="S55" s="225">
        <v>9200000</v>
      </c>
      <c r="T55" s="244">
        <v>2300000</v>
      </c>
      <c r="U55" s="53">
        <v>36665858</v>
      </c>
      <c r="V55" t="s">
        <v>3312</v>
      </c>
      <c r="W55"/>
      <c r="X55"/>
    </row>
    <row r="56" spans="1:24">
      <c r="A56">
        <v>891780111</v>
      </c>
      <c r="B56" t="s">
        <v>25</v>
      </c>
      <c r="C56" t="s">
        <v>26</v>
      </c>
      <c r="D56" t="s">
        <v>27</v>
      </c>
      <c r="E56" t="s">
        <v>3313</v>
      </c>
      <c r="F56" t="s">
        <v>29</v>
      </c>
      <c r="G56" t="s">
        <v>849</v>
      </c>
      <c r="H56" t="s">
        <v>31</v>
      </c>
      <c r="I56" s="33">
        <v>10733000</v>
      </c>
      <c r="J56" s="33">
        <v>0</v>
      </c>
      <c r="K56" s="33">
        <v>0</v>
      </c>
      <c r="L56" s="33">
        <v>0</v>
      </c>
      <c r="M56">
        <v>1082966865</v>
      </c>
      <c r="N56" t="s">
        <v>3314</v>
      </c>
      <c r="O56" t="s">
        <v>3315</v>
      </c>
      <c r="P56" s="206">
        <v>44575</v>
      </c>
      <c r="Q56" s="206">
        <v>44575</v>
      </c>
      <c r="R56" s="206">
        <v>44712</v>
      </c>
      <c r="S56" s="225">
        <v>8433000</v>
      </c>
      <c r="T56" s="244">
        <v>2300000</v>
      </c>
      <c r="U56" s="53">
        <v>72004252</v>
      </c>
      <c r="V56" t="s">
        <v>3316</v>
      </c>
      <c r="W56"/>
      <c r="X56"/>
    </row>
    <row r="57" spans="1:24">
      <c r="A57">
        <v>891780111</v>
      </c>
      <c r="B57" t="s">
        <v>25</v>
      </c>
      <c r="C57" t="s">
        <v>26</v>
      </c>
      <c r="D57" t="s">
        <v>27</v>
      </c>
      <c r="E57" t="s">
        <v>3317</v>
      </c>
      <c r="F57" t="s">
        <v>29</v>
      </c>
      <c r="G57" t="s">
        <v>849</v>
      </c>
      <c r="H57" t="s">
        <v>31</v>
      </c>
      <c r="I57" s="33">
        <v>16800000</v>
      </c>
      <c r="J57" s="33">
        <v>0</v>
      </c>
      <c r="K57" s="33">
        <v>0</v>
      </c>
      <c r="L57" s="33">
        <v>0</v>
      </c>
      <c r="M57">
        <v>85472840</v>
      </c>
      <c r="N57" t="s">
        <v>3318</v>
      </c>
      <c r="O57" t="s">
        <v>3319</v>
      </c>
      <c r="P57" s="206">
        <v>44575</v>
      </c>
      <c r="Q57" s="206">
        <v>44575</v>
      </c>
      <c r="R57" s="206">
        <v>44712</v>
      </c>
      <c r="S57" s="225">
        <v>13200000</v>
      </c>
      <c r="T57" s="244">
        <v>3600000</v>
      </c>
      <c r="U57" s="53">
        <v>85449357</v>
      </c>
      <c r="V57" t="s">
        <v>3160</v>
      </c>
      <c r="W57"/>
      <c r="X57"/>
    </row>
    <row r="58" spans="1:24">
      <c r="A58">
        <v>891780111</v>
      </c>
      <c r="B58" t="s">
        <v>25</v>
      </c>
      <c r="C58" t="s">
        <v>26</v>
      </c>
      <c r="D58" t="s">
        <v>27</v>
      </c>
      <c r="E58" t="s">
        <v>3320</v>
      </c>
      <c r="F58" t="s">
        <v>29</v>
      </c>
      <c r="G58" t="s">
        <v>849</v>
      </c>
      <c r="H58" t="s">
        <v>31</v>
      </c>
      <c r="I58" s="33">
        <v>9333000</v>
      </c>
      <c r="J58" s="33">
        <v>0</v>
      </c>
      <c r="K58" s="33">
        <v>0</v>
      </c>
      <c r="L58" s="33">
        <v>0</v>
      </c>
      <c r="M58">
        <v>1082880869</v>
      </c>
      <c r="N58" t="s">
        <v>3321</v>
      </c>
      <c r="O58" t="s">
        <v>3322</v>
      </c>
      <c r="P58" s="206">
        <v>44575</v>
      </c>
      <c r="Q58" s="206">
        <v>44575</v>
      </c>
      <c r="R58" s="206">
        <v>44712</v>
      </c>
      <c r="S58" s="225">
        <v>7333000</v>
      </c>
      <c r="T58" s="244">
        <v>2000000</v>
      </c>
      <c r="U58" s="53">
        <v>57444673</v>
      </c>
      <c r="V58" t="s">
        <v>3323</v>
      </c>
      <c r="W58"/>
      <c r="X58"/>
    </row>
    <row r="59" spans="1:24">
      <c r="A59">
        <v>891780111</v>
      </c>
      <c r="B59" t="s">
        <v>25</v>
      </c>
      <c r="C59" t="s">
        <v>26</v>
      </c>
      <c r="D59" t="s">
        <v>27</v>
      </c>
      <c r="E59" t="s">
        <v>3324</v>
      </c>
      <c r="F59" t="s">
        <v>29</v>
      </c>
      <c r="G59" t="s">
        <v>849</v>
      </c>
      <c r="H59" t="s">
        <v>31</v>
      </c>
      <c r="I59" s="33">
        <v>10733000</v>
      </c>
      <c r="J59" s="33">
        <v>0</v>
      </c>
      <c r="K59" s="33">
        <v>0</v>
      </c>
      <c r="L59" s="33">
        <v>0</v>
      </c>
      <c r="M59">
        <v>1081918145</v>
      </c>
      <c r="N59" t="s">
        <v>3325</v>
      </c>
      <c r="O59" t="s">
        <v>3326</v>
      </c>
      <c r="P59" s="206">
        <v>44575</v>
      </c>
      <c r="Q59" s="206">
        <v>44575</v>
      </c>
      <c r="R59" s="206">
        <v>44712</v>
      </c>
      <c r="S59" s="225">
        <v>8433000</v>
      </c>
      <c r="T59" s="244">
        <v>2300000</v>
      </c>
      <c r="U59" s="53">
        <v>57444673</v>
      </c>
      <c r="V59" t="s">
        <v>3323</v>
      </c>
      <c r="W59"/>
      <c r="X59"/>
    </row>
    <row r="60" spans="1:24">
      <c r="A60">
        <v>891780111</v>
      </c>
      <c r="B60" t="s">
        <v>25</v>
      </c>
      <c r="C60" t="s">
        <v>26</v>
      </c>
      <c r="D60" t="s">
        <v>27</v>
      </c>
      <c r="E60" t="s">
        <v>3327</v>
      </c>
      <c r="F60" t="s">
        <v>29</v>
      </c>
      <c r="G60" t="s">
        <v>849</v>
      </c>
      <c r="H60" t="s">
        <v>31</v>
      </c>
      <c r="I60" s="33">
        <v>20926000</v>
      </c>
      <c r="J60" s="33">
        <v>0</v>
      </c>
      <c r="K60" s="33">
        <v>0</v>
      </c>
      <c r="L60" s="33">
        <v>0</v>
      </c>
      <c r="M60">
        <v>15443332</v>
      </c>
      <c r="N60" t="s">
        <v>3328</v>
      </c>
      <c r="O60" t="s">
        <v>3329</v>
      </c>
      <c r="P60" s="206">
        <v>44575</v>
      </c>
      <c r="Q60" s="206">
        <v>44575</v>
      </c>
      <c r="R60" s="206">
        <v>44712</v>
      </c>
      <c r="S60" s="225">
        <v>16626600</v>
      </c>
      <c r="T60" s="244">
        <v>4299400</v>
      </c>
      <c r="U60" s="53">
        <v>21701937</v>
      </c>
      <c r="V60" t="s">
        <v>3330</v>
      </c>
      <c r="W60"/>
      <c r="X60"/>
    </row>
    <row r="61" spans="1:24">
      <c r="A61">
        <v>891780111</v>
      </c>
      <c r="B61" t="s">
        <v>25</v>
      </c>
      <c r="C61" t="s">
        <v>26</v>
      </c>
      <c r="D61" t="s">
        <v>27</v>
      </c>
      <c r="E61" t="s">
        <v>3331</v>
      </c>
      <c r="F61" t="s">
        <v>29</v>
      </c>
      <c r="G61" t="s">
        <v>849</v>
      </c>
      <c r="H61" t="s">
        <v>31</v>
      </c>
      <c r="I61" s="33">
        <v>7933000</v>
      </c>
      <c r="J61" s="33">
        <v>0</v>
      </c>
      <c r="K61" s="33">
        <v>0</v>
      </c>
      <c r="L61" s="33">
        <v>0</v>
      </c>
      <c r="M61">
        <v>1082941397</v>
      </c>
      <c r="N61" t="s">
        <v>3332</v>
      </c>
      <c r="O61" t="s">
        <v>3333</v>
      </c>
      <c r="P61" s="206">
        <v>44575</v>
      </c>
      <c r="Q61" s="206">
        <v>44575</v>
      </c>
      <c r="R61" s="206">
        <v>44712</v>
      </c>
      <c r="S61" s="225">
        <v>6233000</v>
      </c>
      <c r="T61" s="244">
        <v>1700000</v>
      </c>
      <c r="U61" s="53">
        <v>57435262</v>
      </c>
      <c r="V61" t="s">
        <v>3334</v>
      </c>
      <c r="W61"/>
      <c r="X61"/>
    </row>
    <row r="62" spans="1:24">
      <c r="A62">
        <v>891780111</v>
      </c>
      <c r="B62" t="s">
        <v>25</v>
      </c>
      <c r="C62" t="s">
        <v>26</v>
      </c>
      <c r="D62" t="s">
        <v>27</v>
      </c>
      <c r="E62" t="s">
        <v>3335</v>
      </c>
      <c r="F62" t="s">
        <v>29</v>
      </c>
      <c r="G62" t="s">
        <v>849</v>
      </c>
      <c r="H62" t="s">
        <v>31</v>
      </c>
      <c r="I62" s="33">
        <v>10000000</v>
      </c>
      <c r="J62" s="33">
        <v>0</v>
      </c>
      <c r="K62" s="33">
        <v>0</v>
      </c>
      <c r="L62" s="33">
        <v>0</v>
      </c>
      <c r="M62">
        <v>36695961</v>
      </c>
      <c r="N62" t="s">
        <v>3336</v>
      </c>
      <c r="O62" t="s">
        <v>3337</v>
      </c>
      <c r="P62" s="206">
        <v>44575</v>
      </c>
      <c r="Q62" s="206">
        <v>44575</v>
      </c>
      <c r="R62" s="206">
        <v>44712</v>
      </c>
      <c r="S62" s="225">
        <v>3200000</v>
      </c>
      <c r="T62" s="244">
        <v>6800000</v>
      </c>
      <c r="U62" s="53">
        <v>85473390</v>
      </c>
      <c r="V62" t="s">
        <v>840</v>
      </c>
      <c r="W62" s="129"/>
      <c r="X62"/>
    </row>
    <row r="63" spans="1:24">
      <c r="A63">
        <v>891780111</v>
      </c>
      <c r="B63" t="s">
        <v>25</v>
      </c>
      <c r="C63" t="s">
        <v>26</v>
      </c>
      <c r="D63" t="s">
        <v>27</v>
      </c>
      <c r="E63" t="s">
        <v>3338</v>
      </c>
      <c r="F63" t="s">
        <v>29</v>
      </c>
      <c r="G63" t="s">
        <v>849</v>
      </c>
      <c r="H63" t="s">
        <v>31</v>
      </c>
      <c r="I63" s="33">
        <v>8500000</v>
      </c>
      <c r="J63" s="33">
        <v>0</v>
      </c>
      <c r="K63" s="33">
        <v>0</v>
      </c>
      <c r="L63" s="33">
        <v>0</v>
      </c>
      <c r="M63">
        <v>12550715</v>
      </c>
      <c r="N63" t="s">
        <v>3339</v>
      </c>
      <c r="O63" t="s">
        <v>3340</v>
      </c>
      <c r="P63" s="206">
        <v>44575</v>
      </c>
      <c r="Q63" s="206">
        <v>44575</v>
      </c>
      <c r="R63" s="206">
        <v>44712</v>
      </c>
      <c r="S63" s="225">
        <v>6800000</v>
      </c>
      <c r="T63" s="244">
        <v>1700000</v>
      </c>
      <c r="U63" s="53">
        <v>85459497</v>
      </c>
      <c r="V63" t="s">
        <v>836</v>
      </c>
      <c r="W63"/>
      <c r="X63"/>
    </row>
    <row r="64" spans="1:24">
      <c r="A64">
        <v>891780111</v>
      </c>
      <c r="B64" t="s">
        <v>25</v>
      </c>
      <c r="C64" t="s">
        <v>26</v>
      </c>
      <c r="D64" t="s">
        <v>27</v>
      </c>
      <c r="E64" t="s">
        <v>3341</v>
      </c>
      <c r="F64" t="s">
        <v>29</v>
      </c>
      <c r="G64" t="s">
        <v>849</v>
      </c>
      <c r="H64" t="s">
        <v>31</v>
      </c>
      <c r="I64" s="33">
        <v>8500000</v>
      </c>
      <c r="J64" s="33">
        <v>0</v>
      </c>
      <c r="K64" s="33">
        <v>0</v>
      </c>
      <c r="L64" s="33">
        <v>0</v>
      </c>
      <c r="M64">
        <v>1082973167</v>
      </c>
      <c r="N64" t="s">
        <v>3342</v>
      </c>
      <c r="O64" t="s">
        <v>3343</v>
      </c>
      <c r="P64" s="206">
        <v>44575</v>
      </c>
      <c r="Q64" s="206">
        <v>44575</v>
      </c>
      <c r="R64" s="206">
        <v>44712</v>
      </c>
      <c r="S64" s="225">
        <v>6800000</v>
      </c>
      <c r="T64" s="244">
        <v>1700000</v>
      </c>
      <c r="U64" s="53">
        <v>85459497</v>
      </c>
      <c r="V64" t="s">
        <v>836</v>
      </c>
      <c r="W64"/>
      <c r="X64"/>
    </row>
    <row r="65" spans="1:24">
      <c r="A65">
        <v>891780111</v>
      </c>
      <c r="B65" t="s">
        <v>25</v>
      </c>
      <c r="C65" t="s">
        <v>26</v>
      </c>
      <c r="D65" t="s">
        <v>27</v>
      </c>
      <c r="E65" t="s">
        <v>3344</v>
      </c>
      <c r="F65" t="s">
        <v>29</v>
      </c>
      <c r="G65" t="s">
        <v>849</v>
      </c>
      <c r="H65" t="s">
        <v>31</v>
      </c>
      <c r="I65" s="33">
        <v>7933000</v>
      </c>
      <c r="J65" s="33">
        <v>0</v>
      </c>
      <c r="K65" s="33">
        <v>0</v>
      </c>
      <c r="L65" s="33">
        <v>0</v>
      </c>
      <c r="M65">
        <v>7631755</v>
      </c>
      <c r="N65" t="s">
        <v>3345</v>
      </c>
      <c r="O65" t="s">
        <v>3172</v>
      </c>
      <c r="P65" s="206">
        <v>44575</v>
      </c>
      <c r="Q65" s="206">
        <v>44575</v>
      </c>
      <c r="R65" s="206">
        <v>44712</v>
      </c>
      <c r="S65" s="225">
        <v>6233000</v>
      </c>
      <c r="T65" s="244">
        <v>1700000</v>
      </c>
      <c r="U65" s="53">
        <v>85459497</v>
      </c>
      <c r="V65" t="s">
        <v>836</v>
      </c>
      <c r="W65"/>
      <c r="X65"/>
    </row>
    <row r="66" spans="1:24">
      <c r="A66">
        <v>891780111</v>
      </c>
      <c r="B66" t="s">
        <v>25</v>
      </c>
      <c r="C66" t="s">
        <v>26</v>
      </c>
      <c r="D66" t="s">
        <v>27</v>
      </c>
      <c r="E66" t="s">
        <v>3346</v>
      </c>
      <c r="F66" t="s">
        <v>29</v>
      </c>
      <c r="G66" t="s">
        <v>849</v>
      </c>
      <c r="H66" t="s">
        <v>31</v>
      </c>
      <c r="I66" s="33">
        <v>7933000</v>
      </c>
      <c r="J66" s="33">
        <v>0</v>
      </c>
      <c r="K66" s="33">
        <v>0</v>
      </c>
      <c r="L66" s="33">
        <v>0</v>
      </c>
      <c r="M66">
        <v>85466757</v>
      </c>
      <c r="N66" t="s">
        <v>3347</v>
      </c>
      <c r="O66" t="s">
        <v>3348</v>
      </c>
      <c r="P66" s="206">
        <v>44575</v>
      </c>
      <c r="Q66" s="206">
        <v>44575</v>
      </c>
      <c r="R66" s="206">
        <v>44712</v>
      </c>
      <c r="S66" s="225">
        <v>6233000</v>
      </c>
      <c r="T66" s="244">
        <v>1700000</v>
      </c>
      <c r="U66" s="53">
        <v>85459497</v>
      </c>
      <c r="V66" t="s">
        <v>836</v>
      </c>
      <c r="W66"/>
      <c r="X66"/>
    </row>
    <row r="67" spans="1:24">
      <c r="A67">
        <v>891780111</v>
      </c>
      <c r="B67" t="s">
        <v>25</v>
      </c>
      <c r="C67" t="s">
        <v>26</v>
      </c>
      <c r="D67" t="s">
        <v>27</v>
      </c>
      <c r="E67" t="s">
        <v>3349</v>
      </c>
      <c r="F67" t="s">
        <v>29</v>
      </c>
      <c r="G67" t="s">
        <v>849</v>
      </c>
      <c r="H67" t="s">
        <v>31</v>
      </c>
      <c r="I67" s="33">
        <v>8500000</v>
      </c>
      <c r="J67" s="33">
        <v>0</v>
      </c>
      <c r="K67" s="33">
        <v>0</v>
      </c>
      <c r="L67" s="33">
        <v>0</v>
      </c>
      <c r="M67">
        <v>19620951</v>
      </c>
      <c r="N67" t="s">
        <v>3350</v>
      </c>
      <c r="O67" t="s">
        <v>3351</v>
      </c>
      <c r="P67" s="206">
        <v>44575</v>
      </c>
      <c r="Q67" s="206">
        <v>44575</v>
      </c>
      <c r="R67" s="206">
        <v>44712</v>
      </c>
      <c r="S67" s="225">
        <v>6800000</v>
      </c>
      <c r="T67" s="244">
        <v>1700000</v>
      </c>
      <c r="U67" s="53">
        <v>85459497</v>
      </c>
      <c r="V67" t="s">
        <v>836</v>
      </c>
      <c r="W67"/>
      <c r="X67"/>
    </row>
    <row r="68" spans="1:24">
      <c r="A68">
        <v>891780111</v>
      </c>
      <c r="B68" t="s">
        <v>25</v>
      </c>
      <c r="C68" t="s">
        <v>26</v>
      </c>
      <c r="D68" t="s">
        <v>27</v>
      </c>
      <c r="E68" t="s">
        <v>3352</v>
      </c>
      <c r="F68" t="s">
        <v>29</v>
      </c>
      <c r="G68" t="s">
        <v>849</v>
      </c>
      <c r="H68" t="s">
        <v>31</v>
      </c>
      <c r="I68" s="33">
        <v>13533000</v>
      </c>
      <c r="J68" s="33">
        <v>0</v>
      </c>
      <c r="K68" s="33">
        <v>0</v>
      </c>
      <c r="L68" s="33">
        <v>0</v>
      </c>
      <c r="M68">
        <v>85155379</v>
      </c>
      <c r="N68" t="s">
        <v>3353</v>
      </c>
      <c r="O68" t="s">
        <v>3354</v>
      </c>
      <c r="P68" s="206">
        <v>44575</v>
      </c>
      <c r="Q68" s="206">
        <v>44575</v>
      </c>
      <c r="R68" s="206">
        <v>44712</v>
      </c>
      <c r="S68" s="225">
        <v>10633000</v>
      </c>
      <c r="T68" s="244">
        <v>2900000</v>
      </c>
      <c r="U68" s="53">
        <v>85465146</v>
      </c>
      <c r="V68" t="s">
        <v>3184</v>
      </c>
      <c r="W68"/>
      <c r="X68"/>
    </row>
    <row r="69" spans="1:24">
      <c r="A69">
        <v>891780111</v>
      </c>
      <c r="B69" t="s">
        <v>25</v>
      </c>
      <c r="C69" t="s">
        <v>26</v>
      </c>
      <c r="D69" t="s">
        <v>27</v>
      </c>
      <c r="E69" t="s">
        <v>3355</v>
      </c>
      <c r="F69" t="s">
        <v>29</v>
      </c>
      <c r="G69" t="s">
        <v>849</v>
      </c>
      <c r="H69" t="s">
        <v>31</v>
      </c>
      <c r="I69" s="33">
        <v>9333000</v>
      </c>
      <c r="J69" s="33">
        <v>0</v>
      </c>
      <c r="K69" s="33">
        <v>0</v>
      </c>
      <c r="L69" s="33">
        <v>0</v>
      </c>
      <c r="M69">
        <v>36667908</v>
      </c>
      <c r="N69" t="s">
        <v>3038</v>
      </c>
      <c r="O69" t="s">
        <v>3356</v>
      </c>
      <c r="P69" s="206">
        <v>44575</v>
      </c>
      <c r="Q69" s="206">
        <v>44575</v>
      </c>
      <c r="R69" s="206">
        <v>44712</v>
      </c>
      <c r="S69" s="225">
        <v>7333000</v>
      </c>
      <c r="T69" s="244">
        <v>2000000</v>
      </c>
      <c r="U69" s="207">
        <v>36694483</v>
      </c>
      <c r="V69" t="s">
        <v>130</v>
      </c>
      <c r="W69"/>
      <c r="X69"/>
    </row>
    <row r="70" spans="1:24">
      <c r="A70">
        <v>891780111</v>
      </c>
      <c r="B70" t="s">
        <v>25</v>
      </c>
      <c r="C70" t="s">
        <v>26</v>
      </c>
      <c r="D70" t="s">
        <v>27</v>
      </c>
      <c r="E70" t="s">
        <v>3357</v>
      </c>
      <c r="F70" t="s">
        <v>29</v>
      </c>
      <c r="G70" t="s">
        <v>849</v>
      </c>
      <c r="H70" t="s">
        <v>31</v>
      </c>
      <c r="I70" s="33">
        <v>7990000</v>
      </c>
      <c r="J70" s="33">
        <v>0</v>
      </c>
      <c r="K70" s="33">
        <v>0</v>
      </c>
      <c r="L70" s="33">
        <v>0</v>
      </c>
      <c r="M70">
        <v>1082900551</v>
      </c>
      <c r="N70" t="s">
        <v>3358</v>
      </c>
      <c r="O70" t="s">
        <v>3359</v>
      </c>
      <c r="P70" s="206">
        <v>44575</v>
      </c>
      <c r="Q70" s="206">
        <v>44575</v>
      </c>
      <c r="R70" s="206">
        <v>44712</v>
      </c>
      <c r="S70" s="225">
        <v>6290000</v>
      </c>
      <c r="T70" s="244">
        <v>1700000</v>
      </c>
      <c r="U70" s="53">
        <v>7631392</v>
      </c>
      <c r="V70" t="s">
        <v>3197</v>
      </c>
      <c r="W70"/>
      <c r="X70"/>
    </row>
    <row r="71" spans="1:24">
      <c r="A71">
        <v>891780111</v>
      </c>
      <c r="B71" t="s">
        <v>25</v>
      </c>
      <c r="C71" t="s">
        <v>26</v>
      </c>
      <c r="D71" t="s">
        <v>27</v>
      </c>
      <c r="E71" t="s">
        <v>3360</v>
      </c>
      <c r="F71" t="s">
        <v>29</v>
      </c>
      <c r="G71" t="s">
        <v>849</v>
      </c>
      <c r="H71" t="s">
        <v>31</v>
      </c>
      <c r="I71" s="33">
        <v>7990000</v>
      </c>
      <c r="J71" s="33">
        <v>0</v>
      </c>
      <c r="K71" s="33">
        <v>0</v>
      </c>
      <c r="L71" s="33">
        <v>0</v>
      </c>
      <c r="M71">
        <v>39049110</v>
      </c>
      <c r="N71" t="s">
        <v>662</v>
      </c>
      <c r="O71" t="s">
        <v>3361</v>
      </c>
      <c r="P71" s="206">
        <v>44575</v>
      </c>
      <c r="Q71" s="206">
        <v>44575</v>
      </c>
      <c r="R71" s="206">
        <v>44712</v>
      </c>
      <c r="S71" s="225">
        <v>6290000</v>
      </c>
      <c r="T71" s="244">
        <v>1700000</v>
      </c>
      <c r="U71" s="53">
        <v>7631392</v>
      </c>
      <c r="V71" t="s">
        <v>3197</v>
      </c>
      <c r="W71"/>
      <c r="X71"/>
    </row>
    <row r="72" spans="1:24">
      <c r="A72">
        <v>891780111</v>
      </c>
      <c r="B72" t="s">
        <v>25</v>
      </c>
      <c r="C72" t="s">
        <v>26</v>
      </c>
      <c r="D72" t="s">
        <v>27</v>
      </c>
      <c r="E72" t="s">
        <v>3362</v>
      </c>
      <c r="F72" t="s">
        <v>29</v>
      </c>
      <c r="G72" t="s">
        <v>849</v>
      </c>
      <c r="H72" t="s">
        <v>31</v>
      </c>
      <c r="I72" s="33">
        <v>7990000</v>
      </c>
      <c r="J72" s="33">
        <v>0</v>
      </c>
      <c r="K72" s="33">
        <v>0</v>
      </c>
      <c r="L72" s="33">
        <v>0</v>
      </c>
      <c r="M72">
        <v>1083046036</v>
      </c>
      <c r="N72" t="s">
        <v>3363</v>
      </c>
      <c r="O72" t="s">
        <v>3364</v>
      </c>
      <c r="P72" s="206">
        <v>44575</v>
      </c>
      <c r="Q72" s="206">
        <v>44575</v>
      </c>
      <c r="R72" s="206">
        <v>44712</v>
      </c>
      <c r="S72" s="225">
        <v>6290000</v>
      </c>
      <c r="T72" s="244">
        <v>1700000</v>
      </c>
      <c r="U72" s="53">
        <v>7631392</v>
      </c>
      <c r="V72" t="s">
        <v>3197</v>
      </c>
      <c r="W72"/>
      <c r="X72"/>
    </row>
    <row r="73" spans="1:24">
      <c r="A73">
        <v>891780111</v>
      </c>
      <c r="B73" t="s">
        <v>25</v>
      </c>
      <c r="C73" t="s">
        <v>26</v>
      </c>
      <c r="D73" t="s">
        <v>27</v>
      </c>
      <c r="E73" t="s">
        <v>3365</v>
      </c>
      <c r="F73" t="s">
        <v>29</v>
      </c>
      <c r="G73" t="s">
        <v>849</v>
      </c>
      <c r="H73" t="s">
        <v>31</v>
      </c>
      <c r="I73" s="33">
        <v>7990000</v>
      </c>
      <c r="J73" s="33">
        <v>0</v>
      </c>
      <c r="K73" s="33">
        <v>0</v>
      </c>
      <c r="L73" s="33">
        <v>0</v>
      </c>
      <c r="M73">
        <v>1082963378</v>
      </c>
      <c r="N73" t="s">
        <v>3366</v>
      </c>
      <c r="O73" t="s">
        <v>3367</v>
      </c>
      <c r="P73" s="206">
        <v>44575</v>
      </c>
      <c r="Q73" s="206">
        <v>44575</v>
      </c>
      <c r="R73" s="206">
        <v>44712</v>
      </c>
      <c r="S73" s="225">
        <v>6290000</v>
      </c>
      <c r="T73" s="244">
        <v>1700000</v>
      </c>
      <c r="U73" s="53">
        <v>7631392</v>
      </c>
      <c r="V73" t="s">
        <v>3197</v>
      </c>
      <c r="W73"/>
      <c r="X73"/>
    </row>
    <row r="74" spans="1:24">
      <c r="A74">
        <v>891780111</v>
      </c>
      <c r="B74" t="s">
        <v>25</v>
      </c>
      <c r="C74" t="s">
        <v>26</v>
      </c>
      <c r="D74" t="s">
        <v>27</v>
      </c>
      <c r="E74" t="s">
        <v>3368</v>
      </c>
      <c r="F74" t="s">
        <v>29</v>
      </c>
      <c r="G74" t="s">
        <v>849</v>
      </c>
      <c r="H74" t="s">
        <v>31</v>
      </c>
      <c r="I74" s="33">
        <v>25380000</v>
      </c>
      <c r="J74" s="33">
        <v>0</v>
      </c>
      <c r="K74" s="33">
        <v>0</v>
      </c>
      <c r="L74" s="33">
        <v>0</v>
      </c>
      <c r="M74">
        <v>41612964</v>
      </c>
      <c r="N74" t="s">
        <v>3369</v>
      </c>
      <c r="O74" t="s">
        <v>3209</v>
      </c>
      <c r="P74" s="206">
        <v>44575</v>
      </c>
      <c r="Q74" s="206">
        <v>44575</v>
      </c>
      <c r="R74" s="206">
        <v>44712</v>
      </c>
      <c r="S74" s="225">
        <v>14580000</v>
      </c>
      <c r="T74" s="244">
        <v>10800000</v>
      </c>
      <c r="U74" s="53">
        <v>12621405</v>
      </c>
      <c r="V74" t="s">
        <v>844</v>
      </c>
      <c r="W74"/>
      <c r="X74"/>
    </row>
    <row r="75" spans="1:24">
      <c r="A75">
        <v>891780111</v>
      </c>
      <c r="B75" t="s">
        <v>25</v>
      </c>
      <c r="C75" t="s">
        <v>26</v>
      </c>
      <c r="D75" t="s">
        <v>27</v>
      </c>
      <c r="E75" t="s">
        <v>3370</v>
      </c>
      <c r="F75" t="s">
        <v>29</v>
      </c>
      <c r="G75" t="s">
        <v>849</v>
      </c>
      <c r="H75" t="s">
        <v>31</v>
      </c>
      <c r="I75" s="33">
        <v>28670000</v>
      </c>
      <c r="J75" s="33">
        <v>0</v>
      </c>
      <c r="K75" s="33">
        <v>0</v>
      </c>
      <c r="L75" s="33">
        <v>0</v>
      </c>
      <c r="M75">
        <v>7603745</v>
      </c>
      <c r="N75" t="s">
        <v>3371</v>
      </c>
      <c r="O75" t="s">
        <v>3372</v>
      </c>
      <c r="P75" s="206">
        <v>44575</v>
      </c>
      <c r="Q75" s="206">
        <v>44575</v>
      </c>
      <c r="R75" s="206">
        <v>44712</v>
      </c>
      <c r="S75" s="225">
        <v>22570000</v>
      </c>
      <c r="T75" s="244">
        <v>6100000</v>
      </c>
      <c r="U75" s="53">
        <v>12621405</v>
      </c>
      <c r="V75" t="s">
        <v>844</v>
      </c>
      <c r="W75"/>
      <c r="X75"/>
    </row>
    <row r="76" spans="1:24">
      <c r="A76">
        <v>891780111</v>
      </c>
      <c r="B76" t="s">
        <v>25</v>
      </c>
      <c r="C76" t="s">
        <v>26</v>
      </c>
      <c r="D76" t="s">
        <v>27</v>
      </c>
      <c r="E76" t="s">
        <v>3373</v>
      </c>
      <c r="F76" t="s">
        <v>29</v>
      </c>
      <c r="G76" t="s">
        <v>849</v>
      </c>
      <c r="H76" t="s">
        <v>31</v>
      </c>
      <c r="I76" s="33">
        <v>18095000</v>
      </c>
      <c r="J76" s="33">
        <v>0</v>
      </c>
      <c r="K76" s="33">
        <v>0</v>
      </c>
      <c r="L76" s="33">
        <v>0</v>
      </c>
      <c r="M76">
        <v>1082882287</v>
      </c>
      <c r="N76" t="s">
        <v>3374</v>
      </c>
      <c r="O76" t="s">
        <v>3375</v>
      </c>
      <c r="P76" s="206">
        <v>44575</v>
      </c>
      <c r="Q76" s="206">
        <v>44575</v>
      </c>
      <c r="R76" s="206">
        <v>44712</v>
      </c>
      <c r="S76" s="225">
        <v>14245000</v>
      </c>
      <c r="T76" s="244">
        <v>3850000</v>
      </c>
      <c r="U76" s="53">
        <v>12621405</v>
      </c>
      <c r="V76" t="s">
        <v>844</v>
      </c>
      <c r="W76"/>
      <c r="X76"/>
    </row>
    <row r="77" spans="1:24">
      <c r="A77">
        <v>891780111</v>
      </c>
      <c r="B77" t="s">
        <v>25</v>
      </c>
      <c r="C77" t="s">
        <v>26</v>
      </c>
      <c r="D77" t="s">
        <v>27</v>
      </c>
      <c r="E77" t="s">
        <v>3376</v>
      </c>
      <c r="F77" t="s">
        <v>29</v>
      </c>
      <c r="G77" t="s">
        <v>849</v>
      </c>
      <c r="H77" t="s">
        <v>31</v>
      </c>
      <c r="I77" s="33">
        <v>13630000</v>
      </c>
      <c r="J77" s="33">
        <v>0</v>
      </c>
      <c r="K77" s="33">
        <v>0</v>
      </c>
      <c r="L77" s="33">
        <v>0</v>
      </c>
      <c r="M77">
        <v>1083009761</v>
      </c>
      <c r="N77" t="s">
        <v>3377</v>
      </c>
      <c r="O77" t="s">
        <v>3378</v>
      </c>
      <c r="P77" s="206">
        <v>44575</v>
      </c>
      <c r="Q77" s="206">
        <v>44575</v>
      </c>
      <c r="R77" s="206">
        <v>44712</v>
      </c>
      <c r="S77" s="225">
        <v>10730000</v>
      </c>
      <c r="T77" s="244">
        <v>2900000</v>
      </c>
      <c r="U77" s="53">
        <v>12621405</v>
      </c>
      <c r="V77" t="s">
        <v>844</v>
      </c>
      <c r="W77"/>
      <c r="X77"/>
    </row>
    <row r="78" spans="1:24">
      <c r="A78">
        <v>891780111</v>
      </c>
      <c r="B78" t="s">
        <v>25</v>
      </c>
      <c r="C78" t="s">
        <v>26</v>
      </c>
      <c r="D78" t="s">
        <v>27</v>
      </c>
      <c r="E78" t="s">
        <v>3379</v>
      </c>
      <c r="F78" t="s">
        <v>29</v>
      </c>
      <c r="G78" t="s">
        <v>849</v>
      </c>
      <c r="H78" t="s">
        <v>31</v>
      </c>
      <c r="I78" s="33">
        <v>15510000</v>
      </c>
      <c r="J78" s="33">
        <v>0</v>
      </c>
      <c r="K78" s="33">
        <v>0</v>
      </c>
      <c r="L78" s="33">
        <v>0</v>
      </c>
      <c r="M78">
        <v>22854984</v>
      </c>
      <c r="N78" t="s">
        <v>3380</v>
      </c>
      <c r="O78" t="s">
        <v>3381</v>
      </c>
      <c r="P78" s="206">
        <v>44575</v>
      </c>
      <c r="Q78" s="206">
        <v>44575</v>
      </c>
      <c r="R78" s="206">
        <v>44712</v>
      </c>
      <c r="S78" s="225">
        <v>12210000</v>
      </c>
      <c r="T78" s="244">
        <v>3300000</v>
      </c>
      <c r="U78" s="53">
        <v>12621405</v>
      </c>
      <c r="V78" t="s">
        <v>844</v>
      </c>
      <c r="W78"/>
      <c r="X78"/>
    </row>
    <row r="79" spans="1:24">
      <c r="A79">
        <v>891780111</v>
      </c>
      <c r="B79" t="s">
        <v>25</v>
      </c>
      <c r="C79" t="s">
        <v>26</v>
      </c>
      <c r="D79" t="s">
        <v>27</v>
      </c>
      <c r="E79" t="s">
        <v>3382</v>
      </c>
      <c r="F79" t="s">
        <v>29</v>
      </c>
      <c r="G79" t="s">
        <v>849</v>
      </c>
      <c r="H79" t="s">
        <v>31</v>
      </c>
      <c r="I79" s="33">
        <v>13533000</v>
      </c>
      <c r="J79" s="33">
        <v>0</v>
      </c>
      <c r="K79" s="33">
        <v>0</v>
      </c>
      <c r="L79" s="33">
        <v>0</v>
      </c>
      <c r="M79">
        <v>1045726836</v>
      </c>
      <c r="N79" t="s">
        <v>3383</v>
      </c>
      <c r="O79" t="s">
        <v>3384</v>
      </c>
      <c r="P79" s="206">
        <v>44575</v>
      </c>
      <c r="Q79" s="206">
        <v>44575</v>
      </c>
      <c r="R79" s="206">
        <v>44712</v>
      </c>
      <c r="S79" s="225">
        <v>10633000</v>
      </c>
      <c r="T79" s="244">
        <v>2900000</v>
      </c>
      <c r="U79" s="53">
        <v>12621405</v>
      </c>
      <c r="V79" t="s">
        <v>844</v>
      </c>
      <c r="W79"/>
      <c r="X79"/>
    </row>
    <row r="80" spans="1:24">
      <c r="A80">
        <v>891780111</v>
      </c>
      <c r="B80" t="s">
        <v>25</v>
      </c>
      <c r="C80" t="s">
        <v>26</v>
      </c>
      <c r="D80" t="s">
        <v>27</v>
      </c>
      <c r="E80" t="s">
        <v>3385</v>
      </c>
      <c r="F80" t="s">
        <v>29</v>
      </c>
      <c r="G80" t="s">
        <v>849</v>
      </c>
      <c r="H80" t="s">
        <v>31</v>
      </c>
      <c r="I80" s="33">
        <v>15980000</v>
      </c>
      <c r="J80" s="33">
        <v>0</v>
      </c>
      <c r="K80" s="33">
        <v>0</v>
      </c>
      <c r="L80" s="33">
        <v>0</v>
      </c>
      <c r="M80">
        <v>1082995002</v>
      </c>
      <c r="N80" t="s">
        <v>3386</v>
      </c>
      <c r="O80" t="s">
        <v>3387</v>
      </c>
      <c r="P80" s="206">
        <v>44575</v>
      </c>
      <c r="Q80" s="206">
        <v>44575</v>
      </c>
      <c r="R80" s="206">
        <v>44712</v>
      </c>
      <c r="S80" s="225">
        <v>12580000</v>
      </c>
      <c r="T80" s="244">
        <v>3400000</v>
      </c>
      <c r="U80" s="53">
        <v>12621405</v>
      </c>
      <c r="V80" t="s">
        <v>844</v>
      </c>
      <c r="W80"/>
      <c r="X80"/>
    </row>
    <row r="81" spans="1:24">
      <c r="A81">
        <v>891780111</v>
      </c>
      <c r="B81" t="s">
        <v>25</v>
      </c>
      <c r="C81" t="s">
        <v>26</v>
      </c>
      <c r="D81" t="s">
        <v>27</v>
      </c>
      <c r="E81" t="s">
        <v>3388</v>
      </c>
      <c r="F81" t="s">
        <v>29</v>
      </c>
      <c r="G81" t="s">
        <v>849</v>
      </c>
      <c r="H81" t="s">
        <v>31</v>
      </c>
      <c r="I81" s="33">
        <v>19350000</v>
      </c>
      <c r="J81" s="33">
        <v>0</v>
      </c>
      <c r="K81" s="33">
        <v>0</v>
      </c>
      <c r="L81" s="33">
        <v>0</v>
      </c>
      <c r="M81">
        <v>18491956</v>
      </c>
      <c r="N81" t="s">
        <v>3389</v>
      </c>
      <c r="O81" t="s">
        <v>3390</v>
      </c>
      <c r="P81" s="206">
        <v>44575</v>
      </c>
      <c r="Q81" s="206">
        <v>44578</v>
      </c>
      <c r="R81" s="206">
        <v>44712</v>
      </c>
      <c r="S81" s="225">
        <v>15050000</v>
      </c>
      <c r="T81" s="244">
        <v>4300000</v>
      </c>
      <c r="U81" s="53">
        <v>12621405</v>
      </c>
      <c r="V81" t="s">
        <v>844</v>
      </c>
      <c r="W81"/>
      <c r="X81"/>
    </row>
    <row r="82" spans="1:24">
      <c r="A82">
        <v>891780111</v>
      </c>
      <c r="B82" t="s">
        <v>25</v>
      </c>
      <c r="C82" t="s">
        <v>26</v>
      </c>
      <c r="D82" t="s">
        <v>27</v>
      </c>
      <c r="E82" t="s">
        <v>3391</v>
      </c>
      <c r="F82" t="s">
        <v>29</v>
      </c>
      <c r="G82" t="s">
        <v>849</v>
      </c>
      <c r="H82" t="s">
        <v>31</v>
      </c>
      <c r="I82" s="33">
        <v>27450000</v>
      </c>
      <c r="J82" s="33">
        <v>0</v>
      </c>
      <c r="K82" s="33">
        <v>0</v>
      </c>
      <c r="L82" s="33">
        <v>0</v>
      </c>
      <c r="M82">
        <v>12564024</v>
      </c>
      <c r="N82" t="s">
        <v>3392</v>
      </c>
      <c r="O82" t="s">
        <v>3393</v>
      </c>
      <c r="P82" s="206">
        <v>44575</v>
      </c>
      <c r="Q82" s="206">
        <v>44578</v>
      </c>
      <c r="R82" s="206">
        <v>44712</v>
      </c>
      <c r="S82" s="225">
        <v>21350000</v>
      </c>
      <c r="T82" s="244">
        <v>6100000</v>
      </c>
      <c r="U82" s="53">
        <v>12621405</v>
      </c>
      <c r="V82" t="s">
        <v>844</v>
      </c>
      <c r="W82"/>
      <c r="X82"/>
    </row>
    <row r="83" spans="1:24">
      <c r="A83">
        <v>891780111</v>
      </c>
      <c r="B83" t="s">
        <v>25</v>
      </c>
      <c r="C83" t="s">
        <v>26</v>
      </c>
      <c r="D83" t="s">
        <v>27</v>
      </c>
      <c r="E83" t="s">
        <v>3394</v>
      </c>
      <c r="F83" t="s">
        <v>29</v>
      </c>
      <c r="G83" t="s">
        <v>849</v>
      </c>
      <c r="H83" t="s">
        <v>31</v>
      </c>
      <c r="I83" s="33">
        <v>14850000</v>
      </c>
      <c r="J83" s="33">
        <v>0</v>
      </c>
      <c r="K83" s="33">
        <v>0</v>
      </c>
      <c r="L83" s="33">
        <v>0</v>
      </c>
      <c r="M83">
        <v>1082926372</v>
      </c>
      <c r="N83" t="s">
        <v>3395</v>
      </c>
      <c r="O83" t="s">
        <v>3396</v>
      </c>
      <c r="P83" s="206">
        <v>44575</v>
      </c>
      <c r="Q83" s="206">
        <v>44578</v>
      </c>
      <c r="R83" s="206">
        <v>44712</v>
      </c>
      <c r="S83" s="225">
        <v>11550000</v>
      </c>
      <c r="T83" s="244">
        <v>3300000</v>
      </c>
      <c r="U83" s="53">
        <v>12621405</v>
      </c>
      <c r="V83" t="s">
        <v>844</v>
      </c>
      <c r="W83"/>
      <c r="X83"/>
    </row>
    <row r="84" spans="1:24">
      <c r="A84">
        <v>891780111</v>
      </c>
      <c r="B84" t="s">
        <v>25</v>
      </c>
      <c r="C84" t="s">
        <v>26</v>
      </c>
      <c r="D84" t="s">
        <v>27</v>
      </c>
      <c r="E84" t="s">
        <v>3397</v>
      </c>
      <c r="F84" t="s">
        <v>29</v>
      </c>
      <c r="G84" t="s">
        <v>849</v>
      </c>
      <c r="H84" t="s">
        <v>31</v>
      </c>
      <c r="I84" s="33">
        <v>13050000</v>
      </c>
      <c r="J84" s="33">
        <v>0</v>
      </c>
      <c r="K84" s="33">
        <v>0</v>
      </c>
      <c r="L84" s="33">
        <v>0</v>
      </c>
      <c r="M84">
        <v>7601915</v>
      </c>
      <c r="N84" t="s">
        <v>3398</v>
      </c>
      <c r="O84" t="s">
        <v>3399</v>
      </c>
      <c r="P84" s="206">
        <v>44575</v>
      </c>
      <c r="Q84" s="206">
        <v>44575</v>
      </c>
      <c r="R84" s="206">
        <v>44712</v>
      </c>
      <c r="S84" s="225">
        <v>10150000</v>
      </c>
      <c r="T84" s="244">
        <v>2900000</v>
      </c>
      <c r="U84" s="53">
        <v>39058006</v>
      </c>
      <c r="V84" t="s">
        <v>3400</v>
      </c>
      <c r="W84"/>
      <c r="X84"/>
    </row>
    <row r="85" spans="1:24">
      <c r="A85">
        <v>891780111</v>
      </c>
      <c r="B85" t="s">
        <v>25</v>
      </c>
      <c r="C85" t="s">
        <v>26</v>
      </c>
      <c r="D85" t="s">
        <v>27</v>
      </c>
      <c r="E85" t="s">
        <v>3401</v>
      </c>
      <c r="F85" t="s">
        <v>29</v>
      </c>
      <c r="G85" t="s">
        <v>849</v>
      </c>
      <c r="H85" t="s">
        <v>31</v>
      </c>
      <c r="I85" s="33">
        <v>12114000</v>
      </c>
      <c r="J85" s="33">
        <v>0</v>
      </c>
      <c r="K85" s="33">
        <v>0</v>
      </c>
      <c r="L85" s="33">
        <v>0</v>
      </c>
      <c r="M85">
        <v>57465032</v>
      </c>
      <c r="N85" t="s">
        <v>3402</v>
      </c>
      <c r="O85" t="s">
        <v>3403</v>
      </c>
      <c r="P85" s="206">
        <v>44575</v>
      </c>
      <c r="Q85" s="206">
        <v>44578</v>
      </c>
      <c r="R85" s="206">
        <v>44712</v>
      </c>
      <c r="S85" s="225">
        <v>4038000</v>
      </c>
      <c r="T85" s="244">
        <v>8076000</v>
      </c>
      <c r="U85" s="207">
        <v>72175282</v>
      </c>
      <c r="V85" t="s">
        <v>3404</v>
      </c>
      <c r="W85"/>
      <c r="X85"/>
    </row>
    <row r="86" spans="1:24">
      <c r="A86">
        <v>891780111</v>
      </c>
      <c r="B86" t="s">
        <v>25</v>
      </c>
      <c r="C86" t="s">
        <v>26</v>
      </c>
      <c r="D86" t="s">
        <v>27</v>
      </c>
      <c r="E86" t="s">
        <v>3405</v>
      </c>
      <c r="F86" t="s">
        <v>29</v>
      </c>
      <c r="G86" t="s">
        <v>849</v>
      </c>
      <c r="H86" t="s">
        <v>31</v>
      </c>
      <c r="I86" s="33">
        <v>7650000</v>
      </c>
      <c r="J86" s="33">
        <v>0</v>
      </c>
      <c r="K86" s="33">
        <v>0</v>
      </c>
      <c r="L86" s="33">
        <v>0</v>
      </c>
      <c r="M86">
        <v>36548123</v>
      </c>
      <c r="N86" t="s">
        <v>3406</v>
      </c>
      <c r="O86" t="s">
        <v>3407</v>
      </c>
      <c r="P86" s="206">
        <v>44575</v>
      </c>
      <c r="Q86" s="206">
        <v>44578</v>
      </c>
      <c r="R86" s="206">
        <v>44712</v>
      </c>
      <c r="S86" s="225">
        <v>5950000</v>
      </c>
      <c r="T86" s="244">
        <v>1700000</v>
      </c>
      <c r="U86" s="207">
        <v>72175282</v>
      </c>
      <c r="V86" t="s">
        <v>3404</v>
      </c>
      <c r="W86"/>
      <c r="X86"/>
    </row>
    <row r="87" spans="1:24">
      <c r="A87">
        <v>891780111</v>
      </c>
      <c r="B87" t="s">
        <v>25</v>
      </c>
      <c r="C87" t="s">
        <v>26</v>
      </c>
      <c r="D87" t="s">
        <v>27</v>
      </c>
      <c r="E87" t="s">
        <v>3408</v>
      </c>
      <c r="F87" t="s">
        <v>29</v>
      </c>
      <c r="G87" t="s">
        <v>849</v>
      </c>
      <c r="H87" t="s">
        <v>31</v>
      </c>
      <c r="I87" s="33">
        <v>33370000</v>
      </c>
      <c r="J87" s="33">
        <v>0</v>
      </c>
      <c r="K87" s="33">
        <v>0</v>
      </c>
      <c r="L87" s="33">
        <v>0</v>
      </c>
      <c r="M87">
        <v>85468614</v>
      </c>
      <c r="N87" t="s">
        <v>3409</v>
      </c>
      <c r="O87" t="s">
        <v>3410</v>
      </c>
      <c r="P87" s="206">
        <v>44575</v>
      </c>
      <c r="Q87" s="206">
        <v>44575</v>
      </c>
      <c r="R87" s="206">
        <v>44712</v>
      </c>
      <c r="S87" s="225">
        <v>26270000</v>
      </c>
      <c r="T87" s="244">
        <v>7100000</v>
      </c>
      <c r="U87" s="53">
        <v>85455983</v>
      </c>
      <c r="V87" t="s">
        <v>3224</v>
      </c>
      <c r="W87"/>
      <c r="X87"/>
    </row>
    <row r="88" spans="1:24">
      <c r="A88">
        <v>891780111</v>
      </c>
      <c r="B88" t="s">
        <v>25</v>
      </c>
      <c r="C88" t="s">
        <v>26</v>
      </c>
      <c r="D88" t="s">
        <v>27</v>
      </c>
      <c r="E88" t="s">
        <v>3411</v>
      </c>
      <c r="F88" t="s">
        <v>29</v>
      </c>
      <c r="G88" t="s">
        <v>849</v>
      </c>
      <c r="H88" t="s">
        <v>31</v>
      </c>
      <c r="I88" s="33">
        <v>28670000</v>
      </c>
      <c r="J88" s="33">
        <v>0</v>
      </c>
      <c r="K88" s="33">
        <v>0</v>
      </c>
      <c r="L88" s="33">
        <v>0</v>
      </c>
      <c r="M88">
        <v>13542773</v>
      </c>
      <c r="N88" t="s">
        <v>3412</v>
      </c>
      <c r="O88" t="s">
        <v>3413</v>
      </c>
      <c r="P88" s="206">
        <v>44575</v>
      </c>
      <c r="Q88" s="206">
        <v>44575</v>
      </c>
      <c r="R88" s="206">
        <v>44712</v>
      </c>
      <c r="S88" s="225">
        <v>16470000</v>
      </c>
      <c r="T88" s="244">
        <v>12200000</v>
      </c>
      <c r="U88" s="53">
        <v>85455983</v>
      </c>
      <c r="V88" t="s">
        <v>3224</v>
      </c>
      <c r="W88"/>
      <c r="X88"/>
    </row>
    <row r="89" spans="1:24">
      <c r="A89">
        <v>891780111</v>
      </c>
      <c r="B89" t="s">
        <v>25</v>
      </c>
      <c r="C89" t="s">
        <v>26</v>
      </c>
      <c r="D89" t="s">
        <v>27</v>
      </c>
      <c r="E89" t="s">
        <v>3414</v>
      </c>
      <c r="F89" t="s">
        <v>29</v>
      </c>
      <c r="G89" t="s">
        <v>849</v>
      </c>
      <c r="H89" t="s">
        <v>31</v>
      </c>
      <c r="I89" s="33">
        <v>15510000</v>
      </c>
      <c r="J89" s="33">
        <v>0</v>
      </c>
      <c r="K89" s="33">
        <v>0</v>
      </c>
      <c r="L89" s="33">
        <v>0</v>
      </c>
      <c r="M89">
        <v>85470058</v>
      </c>
      <c r="N89" t="s">
        <v>2746</v>
      </c>
      <c r="O89" t="s">
        <v>3415</v>
      </c>
      <c r="P89" s="206">
        <v>44575</v>
      </c>
      <c r="Q89" s="206">
        <v>44575</v>
      </c>
      <c r="R89" s="206">
        <v>44712</v>
      </c>
      <c r="S89" s="225">
        <v>12210000</v>
      </c>
      <c r="T89" s="244">
        <v>3300000</v>
      </c>
      <c r="U89" s="53">
        <v>16078654</v>
      </c>
      <c r="V89" t="s">
        <v>886</v>
      </c>
      <c r="W89"/>
      <c r="X89"/>
    </row>
    <row r="90" spans="1:24">
      <c r="A90">
        <v>891780111</v>
      </c>
      <c r="B90" t="s">
        <v>25</v>
      </c>
      <c r="C90" t="s">
        <v>26</v>
      </c>
      <c r="D90" t="s">
        <v>27</v>
      </c>
      <c r="E90" t="s">
        <v>3416</v>
      </c>
      <c r="F90" t="s">
        <v>29</v>
      </c>
      <c r="G90" t="s">
        <v>849</v>
      </c>
      <c r="H90" t="s">
        <v>31</v>
      </c>
      <c r="I90" s="33">
        <v>15510000</v>
      </c>
      <c r="J90" s="33">
        <v>0</v>
      </c>
      <c r="K90" s="33">
        <v>0</v>
      </c>
      <c r="L90" s="33">
        <v>0</v>
      </c>
      <c r="M90">
        <v>1140877757</v>
      </c>
      <c r="N90" t="s">
        <v>779</v>
      </c>
      <c r="O90" t="s">
        <v>3417</v>
      </c>
      <c r="P90" s="206">
        <v>44575</v>
      </c>
      <c r="Q90" s="206">
        <v>44575</v>
      </c>
      <c r="R90" s="206">
        <v>44712</v>
      </c>
      <c r="S90" s="225">
        <v>12210000</v>
      </c>
      <c r="T90" s="244">
        <v>3300000</v>
      </c>
      <c r="U90" s="53">
        <v>16078654</v>
      </c>
      <c r="V90" t="s">
        <v>886</v>
      </c>
      <c r="W90"/>
      <c r="X90"/>
    </row>
    <row r="91" spans="1:24">
      <c r="A91">
        <v>891780111</v>
      </c>
      <c r="B91" t="s">
        <v>25</v>
      </c>
      <c r="C91" t="s">
        <v>26</v>
      </c>
      <c r="D91" t="s">
        <v>27</v>
      </c>
      <c r="E91" t="s">
        <v>3418</v>
      </c>
      <c r="F91" t="s">
        <v>29</v>
      </c>
      <c r="G91" t="s">
        <v>849</v>
      </c>
      <c r="H91" t="s">
        <v>31</v>
      </c>
      <c r="I91" s="33">
        <v>13050000</v>
      </c>
      <c r="J91" s="33">
        <v>0</v>
      </c>
      <c r="K91" s="33">
        <v>0</v>
      </c>
      <c r="L91" s="33">
        <v>0</v>
      </c>
      <c r="M91">
        <v>1081820476</v>
      </c>
      <c r="N91" t="s">
        <v>3419</v>
      </c>
      <c r="O91" t="s">
        <v>3420</v>
      </c>
      <c r="P91" s="206">
        <v>44575</v>
      </c>
      <c r="Q91" s="206">
        <v>44575</v>
      </c>
      <c r="R91" s="206">
        <v>44712</v>
      </c>
      <c r="S91" s="225">
        <v>10150000</v>
      </c>
      <c r="T91" s="244">
        <v>2900000</v>
      </c>
      <c r="U91" s="53">
        <v>1192791759</v>
      </c>
      <c r="V91" t="s">
        <v>3227</v>
      </c>
      <c r="W91"/>
      <c r="X91"/>
    </row>
    <row r="92" spans="1:24">
      <c r="A92">
        <v>891780111</v>
      </c>
      <c r="B92" t="s">
        <v>25</v>
      </c>
      <c r="C92" t="s">
        <v>26</v>
      </c>
      <c r="D92" t="s">
        <v>27</v>
      </c>
      <c r="E92" t="s">
        <v>3421</v>
      </c>
      <c r="F92" t="s">
        <v>29</v>
      </c>
      <c r="G92" t="s">
        <v>849</v>
      </c>
      <c r="H92" t="s">
        <v>31</v>
      </c>
      <c r="I92" s="33">
        <v>13050000</v>
      </c>
      <c r="J92" s="33">
        <v>0</v>
      </c>
      <c r="K92" s="33">
        <v>0</v>
      </c>
      <c r="L92" s="33">
        <v>0</v>
      </c>
      <c r="M92">
        <v>1143142377</v>
      </c>
      <c r="N92" t="s">
        <v>3422</v>
      </c>
      <c r="O92" t="s">
        <v>3423</v>
      </c>
      <c r="P92" s="206">
        <v>44578</v>
      </c>
      <c r="Q92" s="206">
        <v>44578</v>
      </c>
      <c r="R92" s="206">
        <v>44712</v>
      </c>
      <c r="S92" s="225">
        <v>10150000</v>
      </c>
      <c r="T92" s="244">
        <v>2900000</v>
      </c>
      <c r="U92" s="53">
        <v>1192791759</v>
      </c>
      <c r="V92" t="s">
        <v>3227</v>
      </c>
      <c r="W92"/>
      <c r="X92"/>
    </row>
    <row r="93" spans="1:24">
      <c r="A93">
        <v>891780111</v>
      </c>
      <c r="B93" t="s">
        <v>25</v>
      </c>
      <c r="C93" t="s">
        <v>26</v>
      </c>
      <c r="D93" t="s">
        <v>27</v>
      </c>
      <c r="E93" t="s">
        <v>3424</v>
      </c>
      <c r="F93" t="s">
        <v>29</v>
      </c>
      <c r="G93" t="s">
        <v>849</v>
      </c>
      <c r="H93" t="s">
        <v>31</v>
      </c>
      <c r="I93" s="33">
        <v>12502000</v>
      </c>
      <c r="J93" s="33">
        <v>0</v>
      </c>
      <c r="K93" s="33">
        <v>0</v>
      </c>
      <c r="L93" s="33">
        <v>0</v>
      </c>
      <c r="M93">
        <v>1085045367</v>
      </c>
      <c r="N93" t="s">
        <v>3425</v>
      </c>
      <c r="O93" t="s">
        <v>3426</v>
      </c>
      <c r="P93" s="206">
        <v>44578</v>
      </c>
      <c r="Q93" s="206">
        <v>44578</v>
      </c>
      <c r="R93" s="206">
        <v>44712</v>
      </c>
      <c r="S93" s="225">
        <v>3636000</v>
      </c>
      <c r="T93" s="244">
        <v>8866000</v>
      </c>
      <c r="U93" s="53">
        <v>57461216</v>
      </c>
      <c r="V93" t="s">
        <v>3275</v>
      </c>
      <c r="W93"/>
      <c r="X93"/>
    </row>
    <row r="94" spans="1:24">
      <c r="A94">
        <v>891780111</v>
      </c>
      <c r="B94" t="s">
        <v>25</v>
      </c>
      <c r="C94" t="s">
        <v>26</v>
      </c>
      <c r="D94" t="s">
        <v>27</v>
      </c>
      <c r="E94" t="s">
        <v>3427</v>
      </c>
      <c r="F94" t="s">
        <v>29</v>
      </c>
      <c r="G94" t="s">
        <v>849</v>
      </c>
      <c r="H94" t="s">
        <v>31</v>
      </c>
      <c r="I94" s="33">
        <v>15510000</v>
      </c>
      <c r="J94" s="33">
        <v>0</v>
      </c>
      <c r="K94" s="33">
        <v>0</v>
      </c>
      <c r="L94" s="33">
        <v>0</v>
      </c>
      <c r="M94">
        <v>7634885</v>
      </c>
      <c r="N94" t="s">
        <v>3428</v>
      </c>
      <c r="O94" t="s">
        <v>3429</v>
      </c>
      <c r="P94" s="206">
        <v>44578</v>
      </c>
      <c r="Q94" s="206">
        <v>44578</v>
      </c>
      <c r="R94" s="206">
        <v>44712</v>
      </c>
      <c r="S94" s="225">
        <v>12210000</v>
      </c>
      <c r="T94" s="244">
        <v>3300000</v>
      </c>
      <c r="U94" s="207">
        <v>84452087</v>
      </c>
      <c r="V94" t="s">
        <v>3252</v>
      </c>
      <c r="W94"/>
      <c r="X94"/>
    </row>
    <row r="95" spans="1:24">
      <c r="A95">
        <v>891780111</v>
      </c>
      <c r="B95" t="s">
        <v>25</v>
      </c>
      <c r="C95" t="s">
        <v>26</v>
      </c>
      <c r="D95" t="s">
        <v>27</v>
      </c>
      <c r="E95" t="s">
        <v>3430</v>
      </c>
      <c r="F95" t="s">
        <v>29</v>
      </c>
      <c r="G95" t="s">
        <v>849</v>
      </c>
      <c r="H95" t="s">
        <v>31</v>
      </c>
      <c r="I95" s="33">
        <v>13050000</v>
      </c>
      <c r="J95" s="33">
        <v>0</v>
      </c>
      <c r="K95" s="33">
        <v>0</v>
      </c>
      <c r="L95" s="33">
        <v>0</v>
      </c>
      <c r="M95">
        <v>85461198</v>
      </c>
      <c r="N95" t="s">
        <v>3431</v>
      </c>
      <c r="O95" t="s">
        <v>3432</v>
      </c>
      <c r="P95" s="206">
        <v>44578</v>
      </c>
      <c r="Q95" s="206">
        <v>44578</v>
      </c>
      <c r="R95" s="206">
        <v>44712</v>
      </c>
      <c r="S95" s="225">
        <v>10150000</v>
      </c>
      <c r="T95" s="244">
        <v>2900000</v>
      </c>
      <c r="U95" s="53">
        <v>72175282</v>
      </c>
      <c r="V95" t="s">
        <v>3265</v>
      </c>
      <c r="W95"/>
      <c r="X95"/>
    </row>
    <row r="96" spans="1:24">
      <c r="A96">
        <v>891780111</v>
      </c>
      <c r="B96" t="s">
        <v>25</v>
      </c>
      <c r="C96" t="s">
        <v>26</v>
      </c>
      <c r="D96" t="s">
        <v>27</v>
      </c>
      <c r="E96" t="s">
        <v>3433</v>
      </c>
      <c r="F96" t="s">
        <v>29</v>
      </c>
      <c r="G96" t="s">
        <v>849</v>
      </c>
      <c r="H96" t="s">
        <v>31</v>
      </c>
      <c r="I96" s="33">
        <v>11700000</v>
      </c>
      <c r="J96" s="33">
        <v>0</v>
      </c>
      <c r="K96" s="33">
        <v>0</v>
      </c>
      <c r="L96" s="33">
        <v>0</v>
      </c>
      <c r="M96">
        <v>1082954069</v>
      </c>
      <c r="N96" t="s">
        <v>3434</v>
      </c>
      <c r="O96" t="s">
        <v>3435</v>
      </c>
      <c r="P96" s="206">
        <v>44578</v>
      </c>
      <c r="Q96" s="206">
        <v>44578</v>
      </c>
      <c r="R96" s="206">
        <v>44712</v>
      </c>
      <c r="S96" s="225">
        <v>9100000</v>
      </c>
      <c r="T96" s="244">
        <v>2600000</v>
      </c>
      <c r="U96" s="53">
        <v>72175282</v>
      </c>
      <c r="V96" t="s">
        <v>3265</v>
      </c>
      <c r="W96"/>
      <c r="X96"/>
    </row>
    <row r="97" spans="1:24">
      <c r="A97">
        <v>891780111</v>
      </c>
      <c r="B97" t="s">
        <v>25</v>
      </c>
      <c r="C97" t="s">
        <v>26</v>
      </c>
      <c r="D97" t="s">
        <v>27</v>
      </c>
      <c r="E97" t="s">
        <v>3436</v>
      </c>
      <c r="F97" t="s">
        <v>29</v>
      </c>
      <c r="G97" t="s">
        <v>849</v>
      </c>
      <c r="H97" t="s">
        <v>31</v>
      </c>
      <c r="I97" s="33">
        <v>13050000</v>
      </c>
      <c r="J97" s="33">
        <v>0</v>
      </c>
      <c r="K97" s="33">
        <v>0</v>
      </c>
      <c r="L97" s="33">
        <v>0</v>
      </c>
      <c r="M97">
        <v>1083027986</v>
      </c>
      <c r="N97" t="s">
        <v>3437</v>
      </c>
      <c r="O97" t="s">
        <v>3438</v>
      </c>
      <c r="P97" s="206">
        <v>44578</v>
      </c>
      <c r="Q97" s="206">
        <v>44578</v>
      </c>
      <c r="R97" s="206">
        <v>44712</v>
      </c>
      <c r="S97" s="225">
        <v>10150000</v>
      </c>
      <c r="T97" s="244">
        <v>2900000</v>
      </c>
      <c r="U97" s="53">
        <v>72175282</v>
      </c>
      <c r="V97" t="s">
        <v>3265</v>
      </c>
      <c r="W97"/>
      <c r="X97"/>
    </row>
    <row r="98" spans="1:24">
      <c r="A98">
        <v>891780111</v>
      </c>
      <c r="B98" t="s">
        <v>25</v>
      </c>
      <c r="C98" t="s">
        <v>26</v>
      </c>
      <c r="D98" t="s">
        <v>27</v>
      </c>
      <c r="E98" t="s">
        <v>3439</v>
      </c>
      <c r="F98" t="s">
        <v>29</v>
      </c>
      <c r="G98" t="s">
        <v>849</v>
      </c>
      <c r="H98" t="s">
        <v>31</v>
      </c>
      <c r="I98" s="33">
        <v>13050000</v>
      </c>
      <c r="J98" s="33">
        <v>0</v>
      </c>
      <c r="K98" s="33">
        <v>0</v>
      </c>
      <c r="L98" s="33">
        <v>0</v>
      </c>
      <c r="M98">
        <v>1149451463</v>
      </c>
      <c r="N98" t="s">
        <v>3440</v>
      </c>
      <c r="O98" t="s">
        <v>3441</v>
      </c>
      <c r="P98" s="206">
        <v>44578</v>
      </c>
      <c r="Q98" s="206">
        <v>44578</v>
      </c>
      <c r="R98" s="206">
        <v>44712</v>
      </c>
      <c r="S98" s="225">
        <v>10150000</v>
      </c>
      <c r="T98" s="244">
        <v>2900000</v>
      </c>
      <c r="U98" s="53">
        <v>72175282</v>
      </c>
      <c r="V98" t="s">
        <v>3265</v>
      </c>
      <c r="W98"/>
      <c r="X98"/>
    </row>
    <row r="99" spans="1:24">
      <c r="A99">
        <v>891780111</v>
      </c>
      <c r="B99" t="s">
        <v>25</v>
      </c>
      <c r="C99" t="s">
        <v>26</v>
      </c>
      <c r="D99" t="s">
        <v>27</v>
      </c>
      <c r="E99" t="s">
        <v>3442</v>
      </c>
      <c r="F99" t="s">
        <v>29</v>
      </c>
      <c r="G99" t="s">
        <v>849</v>
      </c>
      <c r="H99" t="s">
        <v>31</v>
      </c>
      <c r="I99" s="33">
        <v>13050000</v>
      </c>
      <c r="J99" s="33">
        <v>0</v>
      </c>
      <c r="K99" s="33">
        <v>0</v>
      </c>
      <c r="L99" s="33">
        <v>0</v>
      </c>
      <c r="M99">
        <v>85468611</v>
      </c>
      <c r="N99" t="s">
        <v>3443</v>
      </c>
      <c r="O99" t="s">
        <v>3444</v>
      </c>
      <c r="P99" s="206">
        <v>44578</v>
      </c>
      <c r="Q99" s="206">
        <v>44578</v>
      </c>
      <c r="R99" s="206">
        <v>44712</v>
      </c>
      <c r="S99" s="225">
        <v>10150000</v>
      </c>
      <c r="T99" s="244">
        <v>2900000</v>
      </c>
      <c r="U99" s="53">
        <v>72175282</v>
      </c>
      <c r="V99" t="s">
        <v>3265</v>
      </c>
      <c r="W99"/>
      <c r="X99"/>
    </row>
    <row r="100" spans="1:24">
      <c r="A100">
        <v>891780111</v>
      </c>
      <c r="B100" t="s">
        <v>25</v>
      </c>
      <c r="C100" t="s">
        <v>26</v>
      </c>
      <c r="D100" t="s">
        <v>27</v>
      </c>
      <c r="E100" t="s">
        <v>3445</v>
      </c>
      <c r="F100" t="s">
        <v>29</v>
      </c>
      <c r="G100" t="s">
        <v>849</v>
      </c>
      <c r="H100" t="s">
        <v>31</v>
      </c>
      <c r="I100" s="33">
        <v>25650000</v>
      </c>
      <c r="J100" s="33">
        <v>0</v>
      </c>
      <c r="K100" s="33">
        <v>0</v>
      </c>
      <c r="L100" s="33">
        <v>0</v>
      </c>
      <c r="M100">
        <v>51937854</v>
      </c>
      <c r="N100" t="s">
        <v>3446</v>
      </c>
      <c r="O100" t="s">
        <v>3447</v>
      </c>
      <c r="P100" s="206">
        <v>44578</v>
      </c>
      <c r="Q100" s="206">
        <v>44578</v>
      </c>
      <c r="R100" s="206">
        <v>44712</v>
      </c>
      <c r="S100" s="225">
        <v>19950000</v>
      </c>
      <c r="T100" s="244">
        <v>5700000</v>
      </c>
      <c r="U100" s="53">
        <v>72175282</v>
      </c>
      <c r="V100" t="s">
        <v>3265</v>
      </c>
      <c r="W100"/>
      <c r="X100"/>
    </row>
    <row r="101" spans="1:24">
      <c r="A101">
        <v>891780111</v>
      </c>
      <c r="B101" t="s">
        <v>25</v>
      </c>
      <c r="C101" t="s">
        <v>93</v>
      </c>
      <c r="D101" t="s">
        <v>27</v>
      </c>
      <c r="E101" t="s">
        <v>3448</v>
      </c>
      <c r="F101" t="s">
        <v>29</v>
      </c>
      <c r="G101" t="s">
        <v>849</v>
      </c>
      <c r="H101" t="s">
        <v>31</v>
      </c>
      <c r="I101" s="33">
        <v>2350000</v>
      </c>
      <c r="J101" s="33">
        <v>0</v>
      </c>
      <c r="K101" s="33">
        <v>0</v>
      </c>
      <c r="L101" s="33">
        <v>0</v>
      </c>
      <c r="M101">
        <v>1044913180</v>
      </c>
      <c r="N101" t="s">
        <v>3449</v>
      </c>
      <c r="O101" t="s">
        <v>3450</v>
      </c>
      <c r="P101" s="206">
        <v>44578</v>
      </c>
      <c r="Q101" s="206">
        <v>44578</v>
      </c>
      <c r="R101" s="206">
        <v>44590</v>
      </c>
      <c r="S101" s="225">
        <v>2350000</v>
      </c>
      <c r="T101" s="244">
        <v>0</v>
      </c>
      <c r="U101" s="53">
        <v>57461216</v>
      </c>
      <c r="V101" t="s">
        <v>3275</v>
      </c>
      <c r="W101"/>
      <c r="X101"/>
    </row>
    <row r="102" spans="1:24">
      <c r="A102">
        <v>891780111</v>
      </c>
      <c r="B102" t="s">
        <v>25</v>
      </c>
      <c r="C102" t="s">
        <v>26</v>
      </c>
      <c r="D102" t="s">
        <v>27</v>
      </c>
      <c r="E102" t="s">
        <v>3451</v>
      </c>
      <c r="F102" t="s">
        <v>29</v>
      </c>
      <c r="G102" t="s">
        <v>849</v>
      </c>
      <c r="H102" t="s">
        <v>31</v>
      </c>
      <c r="I102" s="33">
        <v>12220000</v>
      </c>
      <c r="J102" s="33">
        <v>0</v>
      </c>
      <c r="K102" s="33">
        <v>0</v>
      </c>
      <c r="L102" s="33">
        <v>0</v>
      </c>
      <c r="M102">
        <v>7143181</v>
      </c>
      <c r="N102" t="s">
        <v>3452</v>
      </c>
      <c r="O102" t="s">
        <v>3453</v>
      </c>
      <c r="P102" s="206">
        <v>44578</v>
      </c>
      <c r="Q102" s="206">
        <v>44578</v>
      </c>
      <c r="R102" s="206">
        <v>44712</v>
      </c>
      <c r="S102" s="225">
        <v>9620000</v>
      </c>
      <c r="T102" s="244">
        <v>2600000</v>
      </c>
      <c r="U102" s="53">
        <v>57461216</v>
      </c>
      <c r="V102" t="s">
        <v>3275</v>
      </c>
      <c r="W102"/>
      <c r="X102"/>
    </row>
    <row r="103" spans="1:24">
      <c r="A103">
        <v>891780111</v>
      </c>
      <c r="B103" t="s">
        <v>25</v>
      </c>
      <c r="C103" t="s">
        <v>93</v>
      </c>
      <c r="D103" t="s">
        <v>27</v>
      </c>
      <c r="E103" t="s">
        <v>3454</v>
      </c>
      <c r="F103" t="s">
        <v>29</v>
      </c>
      <c r="G103" t="s">
        <v>849</v>
      </c>
      <c r="H103" t="s">
        <v>31</v>
      </c>
      <c r="I103" s="33">
        <v>2350000</v>
      </c>
      <c r="J103" s="33">
        <v>0</v>
      </c>
      <c r="K103" s="33">
        <v>0</v>
      </c>
      <c r="L103" s="33">
        <v>0</v>
      </c>
      <c r="M103">
        <v>1082912086</v>
      </c>
      <c r="N103" t="s">
        <v>3455</v>
      </c>
      <c r="O103" t="s">
        <v>3450</v>
      </c>
      <c r="P103" s="206">
        <v>44578</v>
      </c>
      <c r="Q103" s="206">
        <v>44578</v>
      </c>
      <c r="R103" s="206">
        <v>44590</v>
      </c>
      <c r="S103" s="225">
        <v>2350000</v>
      </c>
      <c r="T103" s="244">
        <v>0</v>
      </c>
      <c r="U103" s="53">
        <v>57461216</v>
      </c>
      <c r="V103" t="s">
        <v>3275</v>
      </c>
      <c r="W103"/>
      <c r="X103"/>
    </row>
    <row r="104" spans="1:24">
      <c r="A104">
        <v>891780111</v>
      </c>
      <c r="B104" t="s">
        <v>25</v>
      </c>
      <c r="C104" t="s">
        <v>26</v>
      </c>
      <c r="D104" t="s">
        <v>27</v>
      </c>
      <c r="E104" t="s">
        <v>5664</v>
      </c>
      <c r="F104" t="s">
        <v>29</v>
      </c>
      <c r="G104" t="s">
        <v>849</v>
      </c>
      <c r="H104" t="s">
        <v>31</v>
      </c>
      <c r="I104" s="33">
        <v>15510000</v>
      </c>
      <c r="J104" s="33">
        <v>0</v>
      </c>
      <c r="K104" s="33">
        <v>0</v>
      </c>
      <c r="L104" s="226">
        <v>13200000</v>
      </c>
      <c r="M104">
        <v>39049050</v>
      </c>
      <c r="N104" t="s">
        <v>5665</v>
      </c>
      <c r="O104" t="s">
        <v>5666</v>
      </c>
      <c r="P104" s="206">
        <v>44578</v>
      </c>
      <c r="Q104" s="206">
        <v>44578</v>
      </c>
      <c r="R104" s="206">
        <v>44712</v>
      </c>
      <c r="S104" s="245">
        <v>2310000</v>
      </c>
      <c r="T104" s="244">
        <v>0</v>
      </c>
      <c r="U104" s="53">
        <v>57461216</v>
      </c>
      <c r="V104" t="s">
        <v>3275</v>
      </c>
      <c r="W104"/>
      <c r="X104"/>
    </row>
    <row r="105" spans="1:24">
      <c r="A105">
        <v>891780111</v>
      </c>
      <c r="B105" t="s">
        <v>25</v>
      </c>
      <c r="C105" t="s">
        <v>93</v>
      </c>
      <c r="D105" t="s">
        <v>27</v>
      </c>
      <c r="E105" t="s">
        <v>3456</v>
      </c>
      <c r="F105" t="s">
        <v>29</v>
      </c>
      <c r="G105" t="s">
        <v>849</v>
      </c>
      <c r="H105" t="s">
        <v>31</v>
      </c>
      <c r="I105" s="33">
        <v>2350000</v>
      </c>
      <c r="J105" s="33">
        <v>0</v>
      </c>
      <c r="K105" s="33">
        <v>0</v>
      </c>
      <c r="L105" s="33">
        <v>0</v>
      </c>
      <c r="M105">
        <v>1103111491</v>
      </c>
      <c r="N105" t="s">
        <v>3457</v>
      </c>
      <c r="O105" t="s">
        <v>3450</v>
      </c>
      <c r="P105" s="206">
        <v>44578</v>
      </c>
      <c r="Q105" s="206">
        <v>44578</v>
      </c>
      <c r="R105" s="206">
        <v>44590</v>
      </c>
      <c r="S105" s="225">
        <v>2350000</v>
      </c>
      <c r="T105" s="244">
        <v>0</v>
      </c>
      <c r="U105" s="53">
        <v>57461216</v>
      </c>
      <c r="V105" t="s">
        <v>3275</v>
      </c>
      <c r="W105"/>
      <c r="X105"/>
    </row>
    <row r="106" spans="1:24">
      <c r="A106">
        <v>891780111</v>
      </c>
      <c r="B106" t="s">
        <v>25</v>
      </c>
      <c r="C106" t="s">
        <v>93</v>
      </c>
      <c r="D106" t="s">
        <v>27</v>
      </c>
      <c r="E106" t="s">
        <v>3458</v>
      </c>
      <c r="F106" t="s">
        <v>29</v>
      </c>
      <c r="G106" t="s">
        <v>849</v>
      </c>
      <c r="H106" t="s">
        <v>31</v>
      </c>
      <c r="I106" s="33">
        <v>2350000</v>
      </c>
      <c r="J106" s="33">
        <v>0</v>
      </c>
      <c r="K106" s="33">
        <v>0</v>
      </c>
      <c r="L106" s="33">
        <v>0</v>
      </c>
      <c r="M106">
        <v>57293236</v>
      </c>
      <c r="N106" t="s">
        <v>3459</v>
      </c>
      <c r="O106" t="s">
        <v>3450</v>
      </c>
      <c r="P106" s="206">
        <v>44578</v>
      </c>
      <c r="Q106" s="206">
        <v>44578</v>
      </c>
      <c r="R106" s="206">
        <v>44590</v>
      </c>
      <c r="S106" s="225">
        <v>2350000</v>
      </c>
      <c r="T106" s="244">
        <v>0</v>
      </c>
      <c r="U106" s="53">
        <v>57461216</v>
      </c>
      <c r="V106" t="s">
        <v>3275</v>
      </c>
      <c r="W106"/>
      <c r="X106"/>
    </row>
    <row r="107" spans="1:24">
      <c r="A107">
        <v>891780111</v>
      </c>
      <c r="B107" t="s">
        <v>25</v>
      </c>
      <c r="C107" t="s">
        <v>26</v>
      </c>
      <c r="D107" t="s">
        <v>27</v>
      </c>
      <c r="E107" t="s">
        <v>3460</v>
      </c>
      <c r="F107" t="s">
        <v>29</v>
      </c>
      <c r="G107" t="s">
        <v>849</v>
      </c>
      <c r="H107" t="s">
        <v>31</v>
      </c>
      <c r="I107" s="33">
        <v>12220000</v>
      </c>
      <c r="J107" s="33">
        <v>0</v>
      </c>
      <c r="K107" s="33">
        <v>0</v>
      </c>
      <c r="L107" s="33">
        <v>0</v>
      </c>
      <c r="M107">
        <v>1143379940</v>
      </c>
      <c r="N107" t="s">
        <v>3461</v>
      </c>
      <c r="O107" t="s">
        <v>3462</v>
      </c>
      <c r="P107" s="206">
        <v>44578</v>
      </c>
      <c r="Q107" s="206">
        <v>44578</v>
      </c>
      <c r="R107" s="206">
        <v>44712</v>
      </c>
      <c r="S107" s="225">
        <v>9620000</v>
      </c>
      <c r="T107" s="244">
        <v>2600000</v>
      </c>
      <c r="U107" s="53">
        <v>57461216</v>
      </c>
      <c r="V107" t="s">
        <v>3275</v>
      </c>
      <c r="W107"/>
      <c r="X107"/>
    </row>
    <row r="108" spans="1:24">
      <c r="A108">
        <v>891780111</v>
      </c>
      <c r="B108" t="s">
        <v>25</v>
      </c>
      <c r="C108" t="s">
        <v>26</v>
      </c>
      <c r="D108" t="s">
        <v>27</v>
      </c>
      <c r="E108" t="s">
        <v>3463</v>
      </c>
      <c r="F108" t="s">
        <v>29</v>
      </c>
      <c r="G108" t="s">
        <v>849</v>
      </c>
      <c r="H108" t="s">
        <v>31</v>
      </c>
      <c r="I108" s="33">
        <v>12133000</v>
      </c>
      <c r="J108" s="33">
        <v>0</v>
      </c>
      <c r="K108" s="33">
        <v>0</v>
      </c>
      <c r="L108" s="33">
        <v>0</v>
      </c>
      <c r="M108">
        <v>1082908421</v>
      </c>
      <c r="N108" t="s">
        <v>3464</v>
      </c>
      <c r="O108" t="s">
        <v>3465</v>
      </c>
      <c r="P108" s="206">
        <v>44578</v>
      </c>
      <c r="Q108" s="206">
        <v>44578</v>
      </c>
      <c r="R108" s="206">
        <v>44712</v>
      </c>
      <c r="S108" s="225">
        <v>9533000</v>
      </c>
      <c r="T108" s="244">
        <v>2600000</v>
      </c>
      <c r="U108" s="53">
        <v>85449357</v>
      </c>
      <c r="V108" t="s">
        <v>3160</v>
      </c>
      <c r="W108"/>
      <c r="X108"/>
    </row>
    <row r="109" spans="1:24">
      <c r="A109">
        <v>891780111</v>
      </c>
      <c r="B109" t="s">
        <v>25</v>
      </c>
      <c r="C109" t="s">
        <v>26</v>
      </c>
      <c r="D109" t="s">
        <v>27</v>
      </c>
      <c r="E109" t="s">
        <v>3466</v>
      </c>
      <c r="F109" t="s">
        <v>29</v>
      </c>
      <c r="G109" t="s">
        <v>849</v>
      </c>
      <c r="H109" t="s">
        <v>31</v>
      </c>
      <c r="I109" s="33">
        <v>9333000</v>
      </c>
      <c r="J109" s="33">
        <v>0</v>
      </c>
      <c r="K109" s="33">
        <v>0</v>
      </c>
      <c r="L109" s="33">
        <v>0</v>
      </c>
      <c r="M109">
        <v>1082861716</v>
      </c>
      <c r="N109" t="s">
        <v>3467</v>
      </c>
      <c r="O109" t="s">
        <v>3468</v>
      </c>
      <c r="P109" s="206">
        <v>44578</v>
      </c>
      <c r="Q109" s="206">
        <v>44578</v>
      </c>
      <c r="R109" s="206">
        <v>44712</v>
      </c>
      <c r="S109" s="225">
        <v>5333000</v>
      </c>
      <c r="T109" s="244">
        <v>4000000</v>
      </c>
      <c r="U109" s="53">
        <v>85449357</v>
      </c>
      <c r="V109" t="s">
        <v>3160</v>
      </c>
      <c r="W109"/>
      <c r="X109"/>
    </row>
    <row r="110" spans="1:24">
      <c r="A110">
        <v>891780111</v>
      </c>
      <c r="B110" t="s">
        <v>25</v>
      </c>
      <c r="C110" t="s">
        <v>26</v>
      </c>
      <c r="D110" t="s">
        <v>27</v>
      </c>
      <c r="E110" t="s">
        <v>3469</v>
      </c>
      <c r="F110" t="s">
        <v>29</v>
      </c>
      <c r="G110" t="s">
        <v>849</v>
      </c>
      <c r="H110" t="s">
        <v>31</v>
      </c>
      <c r="I110" s="33">
        <v>13340000</v>
      </c>
      <c r="J110" s="33">
        <v>0</v>
      </c>
      <c r="K110" s="33">
        <v>0</v>
      </c>
      <c r="L110" s="33">
        <v>0</v>
      </c>
      <c r="M110">
        <v>1082851727</v>
      </c>
      <c r="N110" t="s">
        <v>3470</v>
      </c>
      <c r="O110" t="s">
        <v>3471</v>
      </c>
      <c r="P110" s="206">
        <v>44578</v>
      </c>
      <c r="Q110" s="206">
        <v>44578</v>
      </c>
      <c r="R110" s="206">
        <v>44712</v>
      </c>
      <c r="S110" s="225">
        <v>10440000</v>
      </c>
      <c r="T110" s="244">
        <v>2900000</v>
      </c>
      <c r="U110" s="53">
        <v>85449357</v>
      </c>
      <c r="V110" t="s">
        <v>3160</v>
      </c>
      <c r="W110"/>
      <c r="X110"/>
    </row>
    <row r="111" spans="1:24">
      <c r="A111">
        <v>891780111</v>
      </c>
      <c r="B111" t="s">
        <v>25</v>
      </c>
      <c r="C111" t="s">
        <v>26</v>
      </c>
      <c r="D111" t="s">
        <v>27</v>
      </c>
      <c r="E111" t="s">
        <v>3472</v>
      </c>
      <c r="F111" t="s">
        <v>29</v>
      </c>
      <c r="G111" t="s">
        <v>849</v>
      </c>
      <c r="H111" t="s">
        <v>31</v>
      </c>
      <c r="I111" s="33">
        <v>22000000</v>
      </c>
      <c r="J111" s="33">
        <v>0</v>
      </c>
      <c r="K111" s="33">
        <v>0</v>
      </c>
      <c r="L111" s="33">
        <v>0</v>
      </c>
      <c r="M111">
        <v>63315351</v>
      </c>
      <c r="N111" t="s">
        <v>3473</v>
      </c>
      <c r="O111" t="s">
        <v>3474</v>
      </c>
      <c r="P111" s="206">
        <v>44578</v>
      </c>
      <c r="Q111" s="206">
        <v>44593</v>
      </c>
      <c r="R111" s="206">
        <v>44712</v>
      </c>
      <c r="S111" s="225">
        <v>16500000</v>
      </c>
      <c r="T111" s="244">
        <v>5500000</v>
      </c>
      <c r="U111" s="53">
        <v>41947381</v>
      </c>
      <c r="V111" t="s">
        <v>804</v>
      </c>
      <c r="W111"/>
      <c r="X111"/>
    </row>
    <row r="112" spans="1:24">
      <c r="A112">
        <v>891780111</v>
      </c>
      <c r="B112" t="s">
        <v>25</v>
      </c>
      <c r="C112" t="s">
        <v>26</v>
      </c>
      <c r="D112" t="s">
        <v>27</v>
      </c>
      <c r="E112" t="s">
        <v>3475</v>
      </c>
      <c r="F112" t="s">
        <v>29</v>
      </c>
      <c r="G112" t="s">
        <v>849</v>
      </c>
      <c r="H112" t="s">
        <v>31</v>
      </c>
      <c r="I112" s="33">
        <v>10733000</v>
      </c>
      <c r="J112" s="33">
        <v>0</v>
      </c>
      <c r="K112" s="33">
        <v>0</v>
      </c>
      <c r="L112" s="33">
        <v>0</v>
      </c>
      <c r="M112">
        <v>1081827299</v>
      </c>
      <c r="N112" t="s">
        <v>3476</v>
      </c>
      <c r="O112" t="s">
        <v>3477</v>
      </c>
      <c r="P112" s="206">
        <v>44578</v>
      </c>
      <c r="Q112" s="206">
        <v>44578</v>
      </c>
      <c r="R112" s="206">
        <v>44712</v>
      </c>
      <c r="S112" s="225">
        <v>8433000</v>
      </c>
      <c r="T112" s="244">
        <v>2300000</v>
      </c>
      <c r="U112" s="53">
        <v>72004252</v>
      </c>
      <c r="V112" t="s">
        <v>3316</v>
      </c>
      <c r="W112"/>
      <c r="X112"/>
    </row>
    <row r="113" spans="1:24">
      <c r="A113">
        <v>891780111</v>
      </c>
      <c r="B113" t="s">
        <v>25</v>
      </c>
      <c r="C113" t="s">
        <v>26</v>
      </c>
      <c r="D113" t="s">
        <v>27</v>
      </c>
      <c r="E113" t="s">
        <v>3478</v>
      </c>
      <c r="F113" t="s">
        <v>29</v>
      </c>
      <c r="G113" t="s">
        <v>849</v>
      </c>
      <c r="H113" t="s">
        <v>31</v>
      </c>
      <c r="I113" s="33">
        <v>20210000</v>
      </c>
      <c r="J113" s="33">
        <v>0</v>
      </c>
      <c r="K113" s="33">
        <v>0</v>
      </c>
      <c r="L113" s="33">
        <v>0</v>
      </c>
      <c r="M113">
        <v>1004188433</v>
      </c>
      <c r="N113" t="s">
        <v>3479</v>
      </c>
      <c r="O113" t="s">
        <v>3480</v>
      </c>
      <c r="P113" s="206">
        <v>44578</v>
      </c>
      <c r="Q113" s="206">
        <v>44578</v>
      </c>
      <c r="R113" s="206">
        <v>44712</v>
      </c>
      <c r="S113" s="225">
        <v>15910000</v>
      </c>
      <c r="T113" s="244">
        <v>4300000</v>
      </c>
      <c r="U113" s="53">
        <v>85449357</v>
      </c>
      <c r="V113" t="s">
        <v>3160</v>
      </c>
      <c r="W113"/>
      <c r="X113"/>
    </row>
    <row r="114" spans="1:24">
      <c r="A114">
        <v>891780111</v>
      </c>
      <c r="B114" t="s">
        <v>25</v>
      </c>
      <c r="C114" t="s">
        <v>26</v>
      </c>
      <c r="D114" t="s">
        <v>27</v>
      </c>
      <c r="E114" t="s">
        <v>3481</v>
      </c>
      <c r="F114" t="s">
        <v>29</v>
      </c>
      <c r="G114" t="s">
        <v>849</v>
      </c>
      <c r="H114" t="s">
        <v>31</v>
      </c>
      <c r="I114" s="33">
        <v>9333000</v>
      </c>
      <c r="J114" s="33">
        <v>0</v>
      </c>
      <c r="K114" s="33">
        <v>0</v>
      </c>
      <c r="L114" s="33">
        <v>0</v>
      </c>
      <c r="M114">
        <v>57428933</v>
      </c>
      <c r="N114" t="s">
        <v>3482</v>
      </c>
      <c r="O114" t="s">
        <v>3483</v>
      </c>
      <c r="P114" s="206">
        <v>44578</v>
      </c>
      <c r="Q114" s="206">
        <v>44578</v>
      </c>
      <c r="R114" s="206">
        <v>44712</v>
      </c>
      <c r="S114" s="225">
        <v>7333000</v>
      </c>
      <c r="T114" s="244">
        <v>2000000</v>
      </c>
      <c r="U114" s="53">
        <v>57435262</v>
      </c>
      <c r="V114" t="s">
        <v>3334</v>
      </c>
      <c r="W114"/>
      <c r="X114"/>
    </row>
    <row r="115" spans="1:24">
      <c r="A115">
        <v>891780111</v>
      </c>
      <c r="B115" t="s">
        <v>25</v>
      </c>
      <c r="C115" t="s">
        <v>26</v>
      </c>
      <c r="D115" t="s">
        <v>27</v>
      </c>
      <c r="E115" t="s">
        <v>3484</v>
      </c>
      <c r="F115" t="s">
        <v>29</v>
      </c>
      <c r="G115" t="s">
        <v>849</v>
      </c>
      <c r="H115" t="s">
        <v>31</v>
      </c>
      <c r="I115" s="33">
        <v>12133000</v>
      </c>
      <c r="J115" s="33">
        <v>0</v>
      </c>
      <c r="K115" s="33">
        <v>0</v>
      </c>
      <c r="L115" s="33">
        <v>0</v>
      </c>
      <c r="M115">
        <v>84453261</v>
      </c>
      <c r="N115" t="s">
        <v>3485</v>
      </c>
      <c r="O115" t="s">
        <v>3486</v>
      </c>
      <c r="P115" s="206">
        <v>44578</v>
      </c>
      <c r="Q115" s="206">
        <v>44578</v>
      </c>
      <c r="R115" s="206">
        <v>44712</v>
      </c>
      <c r="S115" s="225">
        <v>9533000</v>
      </c>
      <c r="T115" s="244">
        <v>2600000</v>
      </c>
      <c r="U115" s="53">
        <v>85459497</v>
      </c>
      <c r="V115" t="s">
        <v>836</v>
      </c>
      <c r="W115"/>
      <c r="X115"/>
    </row>
    <row r="116" spans="1:24">
      <c r="A116">
        <v>891780111</v>
      </c>
      <c r="B116" t="s">
        <v>25</v>
      </c>
      <c r="C116" t="s">
        <v>26</v>
      </c>
      <c r="D116" t="s">
        <v>27</v>
      </c>
      <c r="E116" t="s">
        <v>3487</v>
      </c>
      <c r="F116" t="s">
        <v>29</v>
      </c>
      <c r="G116" t="s">
        <v>849</v>
      </c>
      <c r="H116" t="s">
        <v>31</v>
      </c>
      <c r="I116" s="33">
        <v>26133000</v>
      </c>
      <c r="J116" s="33">
        <v>0</v>
      </c>
      <c r="K116" s="33">
        <v>0</v>
      </c>
      <c r="L116" s="33">
        <v>0</v>
      </c>
      <c r="M116">
        <v>19601307</v>
      </c>
      <c r="N116" t="s">
        <v>3488</v>
      </c>
      <c r="O116" t="s">
        <v>3489</v>
      </c>
      <c r="P116" s="206">
        <v>44578</v>
      </c>
      <c r="Q116" s="206">
        <v>44578</v>
      </c>
      <c r="R116" s="206">
        <v>44712</v>
      </c>
      <c r="S116" s="225">
        <v>20533000</v>
      </c>
      <c r="T116" s="244">
        <v>5600000</v>
      </c>
      <c r="U116" s="53">
        <v>85465146</v>
      </c>
      <c r="V116" t="s">
        <v>3184</v>
      </c>
      <c r="W116"/>
      <c r="X116"/>
    </row>
    <row r="117" spans="1:24">
      <c r="A117">
        <v>891780111</v>
      </c>
      <c r="B117" t="s">
        <v>25</v>
      </c>
      <c r="C117" t="s">
        <v>26</v>
      </c>
      <c r="D117" t="s">
        <v>27</v>
      </c>
      <c r="E117" t="s">
        <v>3490</v>
      </c>
      <c r="F117" t="s">
        <v>29</v>
      </c>
      <c r="G117" t="s">
        <v>849</v>
      </c>
      <c r="H117" t="s">
        <v>31</v>
      </c>
      <c r="I117" s="33">
        <v>13533000</v>
      </c>
      <c r="J117" s="33">
        <v>0</v>
      </c>
      <c r="K117" s="33">
        <v>0</v>
      </c>
      <c r="L117" s="33">
        <v>0</v>
      </c>
      <c r="M117">
        <v>1082941715</v>
      </c>
      <c r="N117" t="s">
        <v>3491</v>
      </c>
      <c r="O117" t="s">
        <v>3354</v>
      </c>
      <c r="P117" s="206">
        <v>44578</v>
      </c>
      <c r="Q117" s="206">
        <v>44578</v>
      </c>
      <c r="R117" s="206">
        <v>44712</v>
      </c>
      <c r="S117" s="225">
        <v>10633000</v>
      </c>
      <c r="T117" s="244">
        <v>2900000</v>
      </c>
      <c r="U117" s="53">
        <v>85465146</v>
      </c>
      <c r="V117" t="s">
        <v>3184</v>
      </c>
      <c r="W117" s="129"/>
      <c r="X117"/>
    </row>
    <row r="118" spans="1:24">
      <c r="A118">
        <v>891780111</v>
      </c>
      <c r="B118" t="s">
        <v>25</v>
      </c>
      <c r="C118" t="s">
        <v>26</v>
      </c>
      <c r="D118" t="s">
        <v>27</v>
      </c>
      <c r="E118" t="s">
        <v>3492</v>
      </c>
      <c r="F118" t="s">
        <v>29</v>
      </c>
      <c r="G118" t="s">
        <v>849</v>
      </c>
      <c r="H118" t="s">
        <v>31</v>
      </c>
      <c r="I118" s="33">
        <v>9000000</v>
      </c>
      <c r="J118" s="33">
        <v>0</v>
      </c>
      <c r="K118" s="33">
        <v>0</v>
      </c>
      <c r="L118" s="33">
        <v>0</v>
      </c>
      <c r="M118">
        <v>32801897</v>
      </c>
      <c r="N118" t="s">
        <v>3493</v>
      </c>
      <c r="O118" t="s">
        <v>3494</v>
      </c>
      <c r="P118" s="206">
        <v>44578</v>
      </c>
      <c r="Q118" s="206">
        <v>44578</v>
      </c>
      <c r="R118" s="206">
        <v>44712</v>
      </c>
      <c r="S118" s="225">
        <v>7000000</v>
      </c>
      <c r="T118" s="244">
        <v>2000000</v>
      </c>
      <c r="U118" s="53">
        <v>57441846</v>
      </c>
      <c r="V118" t="s">
        <v>3495</v>
      </c>
      <c r="W118"/>
      <c r="X118"/>
    </row>
    <row r="119" spans="1:24">
      <c r="A119">
        <v>891780111</v>
      </c>
      <c r="B119" t="s">
        <v>25</v>
      </c>
      <c r="C119" t="s">
        <v>26</v>
      </c>
      <c r="D119" t="s">
        <v>27</v>
      </c>
      <c r="E119" t="s">
        <v>3496</v>
      </c>
      <c r="F119" t="s">
        <v>29</v>
      </c>
      <c r="G119" t="s">
        <v>849</v>
      </c>
      <c r="H119" t="s">
        <v>31</v>
      </c>
      <c r="I119" s="33">
        <v>7650000</v>
      </c>
      <c r="J119" s="33">
        <v>0</v>
      </c>
      <c r="K119" s="33">
        <v>0</v>
      </c>
      <c r="L119" s="33">
        <v>0</v>
      </c>
      <c r="M119">
        <v>1083023147</v>
      </c>
      <c r="N119" t="s">
        <v>3497</v>
      </c>
      <c r="O119" t="s">
        <v>3498</v>
      </c>
      <c r="P119" s="206">
        <v>44578</v>
      </c>
      <c r="Q119" s="206">
        <v>44578</v>
      </c>
      <c r="R119" s="206">
        <v>44712</v>
      </c>
      <c r="S119" s="225">
        <v>5950000</v>
      </c>
      <c r="T119" s="244">
        <v>1700000</v>
      </c>
      <c r="U119" s="53">
        <v>93400727</v>
      </c>
      <c r="V119" t="s">
        <v>3206</v>
      </c>
      <c r="W119"/>
      <c r="X119"/>
    </row>
    <row r="120" spans="1:24">
      <c r="A120">
        <v>891780111</v>
      </c>
      <c r="B120" t="s">
        <v>25</v>
      </c>
      <c r="C120" t="s">
        <v>26</v>
      </c>
      <c r="D120" t="s">
        <v>27</v>
      </c>
      <c r="E120" t="s">
        <v>3499</v>
      </c>
      <c r="F120" t="s">
        <v>29</v>
      </c>
      <c r="G120" t="s">
        <v>849</v>
      </c>
      <c r="H120" t="s">
        <v>31</v>
      </c>
      <c r="I120" s="33">
        <v>14500000</v>
      </c>
      <c r="J120" s="33">
        <v>0</v>
      </c>
      <c r="K120" s="33">
        <v>0</v>
      </c>
      <c r="L120" s="33">
        <v>0</v>
      </c>
      <c r="M120">
        <v>1216966715</v>
      </c>
      <c r="N120" t="s">
        <v>3500</v>
      </c>
      <c r="O120" t="s">
        <v>3501</v>
      </c>
      <c r="P120" s="206">
        <v>44578</v>
      </c>
      <c r="Q120" s="206">
        <v>44578</v>
      </c>
      <c r="R120" s="206">
        <v>44712</v>
      </c>
      <c r="S120" s="225">
        <v>7347000</v>
      </c>
      <c r="T120" s="244">
        <v>7153000</v>
      </c>
      <c r="U120" s="207">
        <v>1032388270</v>
      </c>
      <c r="V120" t="s">
        <v>845</v>
      </c>
      <c r="W120"/>
      <c r="X120"/>
    </row>
    <row r="121" spans="1:24">
      <c r="A121">
        <v>891780111</v>
      </c>
      <c r="B121" t="s">
        <v>25</v>
      </c>
      <c r="C121" t="s">
        <v>26</v>
      </c>
      <c r="D121" t="s">
        <v>27</v>
      </c>
      <c r="E121" t="s">
        <v>3502</v>
      </c>
      <c r="F121" t="s">
        <v>29</v>
      </c>
      <c r="G121" t="s">
        <v>849</v>
      </c>
      <c r="H121" t="s">
        <v>31</v>
      </c>
      <c r="I121" s="33">
        <v>18000000</v>
      </c>
      <c r="J121" s="33">
        <v>0</v>
      </c>
      <c r="K121" s="33">
        <v>0</v>
      </c>
      <c r="L121" s="33">
        <v>0</v>
      </c>
      <c r="M121">
        <v>39057134</v>
      </c>
      <c r="N121" t="s">
        <v>3503</v>
      </c>
      <c r="O121" t="s">
        <v>3504</v>
      </c>
      <c r="P121" s="206">
        <v>44578</v>
      </c>
      <c r="Q121" s="206">
        <v>44578</v>
      </c>
      <c r="R121" s="206">
        <v>44712</v>
      </c>
      <c r="S121" s="225">
        <v>14000000</v>
      </c>
      <c r="T121" s="244">
        <v>4000000</v>
      </c>
      <c r="U121" s="53">
        <v>12621405</v>
      </c>
      <c r="V121" t="s">
        <v>844</v>
      </c>
      <c r="W121"/>
      <c r="X121"/>
    </row>
    <row r="122" spans="1:24">
      <c r="A122">
        <v>891780111</v>
      </c>
      <c r="B122" t="s">
        <v>25</v>
      </c>
      <c r="C122" t="s">
        <v>26</v>
      </c>
      <c r="D122" t="s">
        <v>27</v>
      </c>
      <c r="E122" t="s">
        <v>3505</v>
      </c>
      <c r="F122" t="s">
        <v>29</v>
      </c>
      <c r="G122" t="s">
        <v>849</v>
      </c>
      <c r="H122" t="s">
        <v>31</v>
      </c>
      <c r="I122" s="33">
        <v>23500000</v>
      </c>
      <c r="J122" s="33">
        <v>0</v>
      </c>
      <c r="K122" s="33">
        <v>0</v>
      </c>
      <c r="L122" s="33">
        <v>0</v>
      </c>
      <c r="M122">
        <v>1082841776</v>
      </c>
      <c r="N122" t="s">
        <v>3506</v>
      </c>
      <c r="O122" t="s">
        <v>3507</v>
      </c>
      <c r="P122" s="206">
        <v>44578</v>
      </c>
      <c r="Q122" s="206">
        <v>44578</v>
      </c>
      <c r="R122" s="206">
        <v>44712</v>
      </c>
      <c r="S122" s="225">
        <v>18500000</v>
      </c>
      <c r="T122" s="244">
        <v>5000000</v>
      </c>
      <c r="U122" s="53">
        <v>12621405</v>
      </c>
      <c r="V122" t="s">
        <v>844</v>
      </c>
      <c r="W122"/>
      <c r="X122"/>
    </row>
    <row r="123" spans="1:24">
      <c r="A123">
        <v>891780111</v>
      </c>
      <c r="B123" t="s">
        <v>25</v>
      </c>
      <c r="C123" t="s">
        <v>26</v>
      </c>
      <c r="D123" t="s">
        <v>27</v>
      </c>
      <c r="E123" t="s">
        <v>3508</v>
      </c>
      <c r="F123" t="s">
        <v>29</v>
      </c>
      <c r="G123" t="s">
        <v>849</v>
      </c>
      <c r="H123" t="s">
        <v>31</v>
      </c>
      <c r="I123" s="33">
        <v>18000000</v>
      </c>
      <c r="J123" s="33">
        <v>0</v>
      </c>
      <c r="K123" s="33">
        <v>0</v>
      </c>
      <c r="L123" s="33">
        <v>0</v>
      </c>
      <c r="M123">
        <v>85460949</v>
      </c>
      <c r="N123" t="s">
        <v>3509</v>
      </c>
      <c r="O123" t="s">
        <v>3510</v>
      </c>
      <c r="P123" s="206">
        <v>44578</v>
      </c>
      <c r="Q123" s="206">
        <v>44578</v>
      </c>
      <c r="R123" s="206">
        <v>44712</v>
      </c>
      <c r="S123" s="225">
        <v>14000000</v>
      </c>
      <c r="T123" s="244">
        <v>4000000</v>
      </c>
      <c r="U123" s="53">
        <v>12621405</v>
      </c>
      <c r="V123" t="s">
        <v>844</v>
      </c>
      <c r="W123"/>
      <c r="X123"/>
    </row>
    <row r="124" spans="1:24">
      <c r="A124">
        <v>891780111</v>
      </c>
      <c r="B124" t="s">
        <v>25</v>
      </c>
      <c r="C124" t="s">
        <v>26</v>
      </c>
      <c r="D124" t="s">
        <v>27</v>
      </c>
      <c r="E124" t="s">
        <v>3511</v>
      </c>
      <c r="F124" t="s">
        <v>29</v>
      </c>
      <c r="G124" t="s">
        <v>849</v>
      </c>
      <c r="H124" t="s">
        <v>31</v>
      </c>
      <c r="I124" s="33">
        <v>14850000</v>
      </c>
      <c r="J124" s="33">
        <v>0</v>
      </c>
      <c r="K124" s="33">
        <v>0</v>
      </c>
      <c r="L124" s="33">
        <v>0</v>
      </c>
      <c r="M124">
        <v>1082961349</v>
      </c>
      <c r="N124" t="s">
        <v>3512</v>
      </c>
      <c r="O124" t="s">
        <v>3513</v>
      </c>
      <c r="P124" s="206">
        <v>44578</v>
      </c>
      <c r="Q124" s="206">
        <v>44578</v>
      </c>
      <c r="R124" s="206">
        <v>44712</v>
      </c>
      <c r="S124" s="225">
        <v>11550000</v>
      </c>
      <c r="T124" s="244">
        <v>3300000</v>
      </c>
      <c r="U124" s="53">
        <v>12621405</v>
      </c>
      <c r="V124" t="s">
        <v>844</v>
      </c>
      <c r="W124"/>
      <c r="X124"/>
    </row>
    <row r="125" spans="1:24">
      <c r="A125">
        <v>891780111</v>
      </c>
      <c r="B125" t="s">
        <v>25</v>
      </c>
      <c r="C125" t="s">
        <v>26</v>
      </c>
      <c r="D125" t="s">
        <v>27</v>
      </c>
      <c r="E125" t="s">
        <v>3514</v>
      </c>
      <c r="F125" t="s">
        <v>29</v>
      </c>
      <c r="G125" t="s">
        <v>849</v>
      </c>
      <c r="H125" t="s">
        <v>31</v>
      </c>
      <c r="I125" s="33">
        <v>13050000</v>
      </c>
      <c r="J125" s="33">
        <v>0</v>
      </c>
      <c r="K125" s="33">
        <v>0</v>
      </c>
      <c r="L125" s="33">
        <v>0</v>
      </c>
      <c r="M125">
        <v>26671855</v>
      </c>
      <c r="N125" t="s">
        <v>3515</v>
      </c>
      <c r="O125" t="s">
        <v>3516</v>
      </c>
      <c r="P125" s="206">
        <v>44578</v>
      </c>
      <c r="Q125" s="206">
        <v>44578</v>
      </c>
      <c r="R125" s="206">
        <v>44712</v>
      </c>
      <c r="S125" s="225">
        <v>10150000</v>
      </c>
      <c r="T125" s="244">
        <v>2900000</v>
      </c>
      <c r="U125" s="53">
        <v>39058006</v>
      </c>
      <c r="V125" t="s">
        <v>3400</v>
      </c>
      <c r="W125"/>
      <c r="X125"/>
    </row>
    <row r="126" spans="1:24">
      <c r="A126">
        <v>891780111</v>
      </c>
      <c r="B126" t="s">
        <v>25</v>
      </c>
      <c r="C126" t="s">
        <v>26</v>
      </c>
      <c r="D126" t="s">
        <v>27</v>
      </c>
      <c r="E126" t="s">
        <v>3517</v>
      </c>
      <c r="F126" t="s">
        <v>29</v>
      </c>
      <c r="G126" t="s">
        <v>849</v>
      </c>
      <c r="H126" t="s">
        <v>31</v>
      </c>
      <c r="I126" s="33">
        <v>13050000</v>
      </c>
      <c r="J126" s="33">
        <v>0</v>
      </c>
      <c r="K126" s="33">
        <v>0</v>
      </c>
      <c r="L126" s="33">
        <v>0</v>
      </c>
      <c r="M126">
        <v>7602309</v>
      </c>
      <c r="N126" t="s">
        <v>3518</v>
      </c>
      <c r="O126" t="s">
        <v>3519</v>
      </c>
      <c r="P126" s="206">
        <v>44578</v>
      </c>
      <c r="Q126" s="206">
        <v>44578</v>
      </c>
      <c r="R126" s="206">
        <v>44712</v>
      </c>
      <c r="S126" s="225">
        <v>10150000</v>
      </c>
      <c r="T126" s="244">
        <v>2900000</v>
      </c>
      <c r="U126" s="53">
        <v>39058006</v>
      </c>
      <c r="V126" t="s">
        <v>3400</v>
      </c>
      <c r="W126"/>
      <c r="X126"/>
    </row>
    <row r="127" spans="1:24">
      <c r="A127">
        <v>891780111</v>
      </c>
      <c r="B127" t="s">
        <v>25</v>
      </c>
      <c r="C127" t="s">
        <v>26</v>
      </c>
      <c r="D127" t="s">
        <v>27</v>
      </c>
      <c r="E127" t="s">
        <v>3520</v>
      </c>
      <c r="F127" t="s">
        <v>29</v>
      </c>
      <c r="G127" t="s">
        <v>849</v>
      </c>
      <c r="H127" t="s">
        <v>31</v>
      </c>
      <c r="I127" s="33">
        <v>7650000</v>
      </c>
      <c r="J127" s="33">
        <v>0</v>
      </c>
      <c r="K127" s="33">
        <v>0</v>
      </c>
      <c r="L127" s="33">
        <v>0</v>
      </c>
      <c r="M127">
        <v>36695081</v>
      </c>
      <c r="N127" t="s">
        <v>3521</v>
      </c>
      <c r="O127" t="s">
        <v>3522</v>
      </c>
      <c r="P127" s="206">
        <v>44578</v>
      </c>
      <c r="Q127" s="206">
        <v>44578</v>
      </c>
      <c r="R127" s="206">
        <v>44712</v>
      </c>
      <c r="S127" s="225">
        <v>5950000</v>
      </c>
      <c r="T127" s="244">
        <v>1700000</v>
      </c>
      <c r="U127" s="207">
        <v>45507423</v>
      </c>
      <c r="V127" t="s">
        <v>3523</v>
      </c>
      <c r="W127"/>
      <c r="X127"/>
    </row>
    <row r="128" spans="1:24">
      <c r="A128">
        <v>891780111</v>
      </c>
      <c r="B128" t="s">
        <v>25</v>
      </c>
      <c r="C128" t="s">
        <v>26</v>
      </c>
      <c r="D128" t="s">
        <v>27</v>
      </c>
      <c r="E128" t="s">
        <v>3524</v>
      </c>
      <c r="F128" t="s">
        <v>29</v>
      </c>
      <c r="G128" t="s">
        <v>849</v>
      </c>
      <c r="H128" t="s">
        <v>31</v>
      </c>
      <c r="I128" s="33">
        <v>15750000</v>
      </c>
      <c r="J128" s="33">
        <v>0</v>
      </c>
      <c r="K128" s="33">
        <v>0</v>
      </c>
      <c r="L128" s="33">
        <v>0</v>
      </c>
      <c r="M128">
        <v>57298641</v>
      </c>
      <c r="N128" t="s">
        <v>3525</v>
      </c>
      <c r="O128" t="s">
        <v>3526</v>
      </c>
      <c r="P128" s="206">
        <v>44578</v>
      </c>
      <c r="Q128" s="206">
        <v>44578</v>
      </c>
      <c r="R128" s="206">
        <v>44712</v>
      </c>
      <c r="S128" s="225">
        <v>12250000</v>
      </c>
      <c r="T128" s="244">
        <v>3500000</v>
      </c>
      <c r="U128" s="207">
        <v>45507423</v>
      </c>
      <c r="V128" t="s">
        <v>3523</v>
      </c>
      <c r="W128"/>
      <c r="X128"/>
    </row>
    <row r="129" spans="1:24">
      <c r="A129">
        <v>891780111</v>
      </c>
      <c r="B129" t="s">
        <v>25</v>
      </c>
      <c r="C129" t="s">
        <v>26</v>
      </c>
      <c r="D129" t="s">
        <v>27</v>
      </c>
      <c r="E129" t="s">
        <v>3527</v>
      </c>
      <c r="F129" t="s">
        <v>29</v>
      </c>
      <c r="G129" t="s">
        <v>849</v>
      </c>
      <c r="H129" t="s">
        <v>31</v>
      </c>
      <c r="I129" s="33">
        <v>7650000</v>
      </c>
      <c r="J129" s="33">
        <v>0</v>
      </c>
      <c r="K129" s="33">
        <v>0</v>
      </c>
      <c r="L129" s="33">
        <v>0</v>
      </c>
      <c r="M129">
        <v>57443446</v>
      </c>
      <c r="N129" t="s">
        <v>3528</v>
      </c>
      <c r="O129" t="s">
        <v>3529</v>
      </c>
      <c r="P129" s="206">
        <v>44578</v>
      </c>
      <c r="Q129" s="206">
        <v>44578</v>
      </c>
      <c r="R129" s="206">
        <v>44712</v>
      </c>
      <c r="S129" s="225">
        <v>5950000</v>
      </c>
      <c r="T129" s="244">
        <v>1700000</v>
      </c>
      <c r="U129" s="207">
        <v>45507423</v>
      </c>
      <c r="V129" t="s">
        <v>3523</v>
      </c>
      <c r="W129"/>
      <c r="X129"/>
    </row>
    <row r="130" spans="1:24">
      <c r="A130">
        <v>891780111</v>
      </c>
      <c r="B130" t="s">
        <v>25</v>
      </c>
      <c r="C130" t="s">
        <v>26</v>
      </c>
      <c r="D130" t="s">
        <v>27</v>
      </c>
      <c r="E130" t="s">
        <v>3530</v>
      </c>
      <c r="F130" t="s">
        <v>29</v>
      </c>
      <c r="G130" t="s">
        <v>849</v>
      </c>
      <c r="H130" t="s">
        <v>31</v>
      </c>
      <c r="I130" s="33">
        <v>10350000</v>
      </c>
      <c r="J130" s="33">
        <v>0</v>
      </c>
      <c r="K130" s="33">
        <v>0</v>
      </c>
      <c r="L130" s="33">
        <v>0</v>
      </c>
      <c r="M130">
        <v>84456169</v>
      </c>
      <c r="N130" t="s">
        <v>3531</v>
      </c>
      <c r="O130" t="s">
        <v>3532</v>
      </c>
      <c r="P130" s="206">
        <v>44578</v>
      </c>
      <c r="Q130" s="206">
        <v>44578</v>
      </c>
      <c r="R130" s="206">
        <v>44712</v>
      </c>
      <c r="S130" s="225">
        <v>8050000</v>
      </c>
      <c r="T130" s="244">
        <v>2300000</v>
      </c>
      <c r="U130" s="207">
        <v>45507423</v>
      </c>
      <c r="V130" t="s">
        <v>3523</v>
      </c>
      <c r="W130"/>
      <c r="X130"/>
    </row>
    <row r="131" spans="1:24">
      <c r="A131">
        <v>891780111</v>
      </c>
      <c r="B131" t="s">
        <v>25</v>
      </c>
      <c r="C131" t="s">
        <v>26</v>
      </c>
      <c r="D131" t="s">
        <v>27</v>
      </c>
      <c r="E131" t="s">
        <v>3533</v>
      </c>
      <c r="F131" t="s">
        <v>29</v>
      </c>
      <c r="G131" t="s">
        <v>849</v>
      </c>
      <c r="H131" t="s">
        <v>31</v>
      </c>
      <c r="I131" s="33">
        <v>7650000</v>
      </c>
      <c r="J131" s="33">
        <v>0</v>
      </c>
      <c r="K131" s="33">
        <v>0</v>
      </c>
      <c r="L131" s="33">
        <v>0</v>
      </c>
      <c r="M131">
        <v>1085227404</v>
      </c>
      <c r="N131" t="s">
        <v>3534</v>
      </c>
      <c r="O131" t="s">
        <v>3535</v>
      </c>
      <c r="P131" s="206">
        <v>44578</v>
      </c>
      <c r="Q131" s="206">
        <v>44578</v>
      </c>
      <c r="R131" s="206">
        <v>44712</v>
      </c>
      <c r="S131" s="225">
        <v>5950000</v>
      </c>
      <c r="T131" s="244">
        <v>1700000</v>
      </c>
      <c r="U131" s="207">
        <v>45507423</v>
      </c>
      <c r="V131" t="s">
        <v>3523</v>
      </c>
      <c r="W131"/>
      <c r="X131"/>
    </row>
    <row r="132" spans="1:24">
      <c r="A132">
        <v>891780111</v>
      </c>
      <c r="B132" t="s">
        <v>25</v>
      </c>
      <c r="C132" t="s">
        <v>26</v>
      </c>
      <c r="D132" t="s">
        <v>27</v>
      </c>
      <c r="E132" t="s">
        <v>3536</v>
      </c>
      <c r="F132" t="s">
        <v>29</v>
      </c>
      <c r="G132" t="s">
        <v>849</v>
      </c>
      <c r="H132" t="s">
        <v>31</v>
      </c>
      <c r="I132" s="33">
        <v>1000000</v>
      </c>
      <c r="J132" s="33">
        <v>0</v>
      </c>
      <c r="K132" s="33">
        <v>0</v>
      </c>
      <c r="L132" s="33">
        <v>0</v>
      </c>
      <c r="M132">
        <v>57444371</v>
      </c>
      <c r="N132" t="s">
        <v>3537</v>
      </c>
      <c r="O132" t="s">
        <v>3538</v>
      </c>
      <c r="P132" s="206">
        <v>44578</v>
      </c>
      <c r="Q132" s="206">
        <v>44578</v>
      </c>
      <c r="R132" s="206">
        <v>44592</v>
      </c>
      <c r="S132" s="225">
        <v>1000000</v>
      </c>
      <c r="T132" s="244">
        <v>0</v>
      </c>
      <c r="U132" s="207">
        <v>72175282</v>
      </c>
      <c r="V132" t="s">
        <v>3404</v>
      </c>
      <c r="W132"/>
      <c r="X132"/>
    </row>
    <row r="133" spans="1:24">
      <c r="A133">
        <v>891780111</v>
      </c>
      <c r="B133" t="s">
        <v>25</v>
      </c>
      <c r="C133" t="s">
        <v>26</v>
      </c>
      <c r="D133" t="s">
        <v>27</v>
      </c>
      <c r="E133" t="s">
        <v>3539</v>
      </c>
      <c r="F133" t="s">
        <v>29</v>
      </c>
      <c r="G133" t="s">
        <v>849</v>
      </c>
      <c r="H133" t="s">
        <v>31</v>
      </c>
      <c r="I133" s="33">
        <v>11700000</v>
      </c>
      <c r="J133" s="33">
        <v>0</v>
      </c>
      <c r="K133" s="33">
        <v>0</v>
      </c>
      <c r="L133" s="33">
        <v>0</v>
      </c>
      <c r="M133">
        <v>1083020695</v>
      </c>
      <c r="N133" t="s">
        <v>3540</v>
      </c>
      <c r="O133" t="s">
        <v>3541</v>
      </c>
      <c r="P133" s="206">
        <v>44578</v>
      </c>
      <c r="Q133" s="206">
        <v>44578</v>
      </c>
      <c r="R133" s="206">
        <v>44712</v>
      </c>
      <c r="S133" s="225">
        <v>9100000</v>
      </c>
      <c r="T133" s="244">
        <v>2600000</v>
      </c>
      <c r="U133" s="207">
        <v>72175282</v>
      </c>
      <c r="V133" t="s">
        <v>3404</v>
      </c>
      <c r="W133"/>
      <c r="X133"/>
    </row>
    <row r="134" spans="1:24">
      <c r="A134">
        <v>891780111</v>
      </c>
      <c r="B134" t="s">
        <v>25</v>
      </c>
      <c r="C134" t="s">
        <v>26</v>
      </c>
      <c r="D134" t="s">
        <v>27</v>
      </c>
      <c r="E134" t="s">
        <v>3542</v>
      </c>
      <c r="F134" t="s">
        <v>29</v>
      </c>
      <c r="G134" t="s">
        <v>849</v>
      </c>
      <c r="H134" t="s">
        <v>31</v>
      </c>
      <c r="I134" s="33">
        <v>24400000</v>
      </c>
      <c r="J134" s="33">
        <v>0</v>
      </c>
      <c r="K134" s="33">
        <v>0</v>
      </c>
      <c r="L134" s="33">
        <v>0</v>
      </c>
      <c r="M134">
        <v>85450384</v>
      </c>
      <c r="N134" t="s">
        <v>3543</v>
      </c>
      <c r="O134" t="s">
        <v>3544</v>
      </c>
      <c r="P134" s="206">
        <v>44578</v>
      </c>
      <c r="Q134" s="206">
        <v>44593</v>
      </c>
      <c r="R134" s="206">
        <v>44712</v>
      </c>
      <c r="S134" s="225">
        <v>18300000</v>
      </c>
      <c r="T134" s="244">
        <v>6100000</v>
      </c>
      <c r="U134" s="53">
        <v>85455983</v>
      </c>
      <c r="V134" t="s">
        <v>3224</v>
      </c>
      <c r="W134"/>
      <c r="X134"/>
    </row>
    <row r="135" spans="1:24">
      <c r="A135">
        <v>891780111</v>
      </c>
      <c r="B135" t="s">
        <v>25</v>
      </c>
      <c r="C135" t="s">
        <v>26</v>
      </c>
      <c r="D135" t="s">
        <v>27</v>
      </c>
      <c r="E135" t="s">
        <v>3545</v>
      </c>
      <c r="F135" t="s">
        <v>29</v>
      </c>
      <c r="G135" t="s">
        <v>849</v>
      </c>
      <c r="H135" t="s">
        <v>31</v>
      </c>
      <c r="I135" s="33">
        <v>22500000</v>
      </c>
      <c r="J135" s="33">
        <v>0</v>
      </c>
      <c r="K135" s="33">
        <v>0</v>
      </c>
      <c r="L135" s="33">
        <v>0</v>
      </c>
      <c r="M135">
        <v>1082939683</v>
      </c>
      <c r="N135" t="s">
        <v>3546</v>
      </c>
      <c r="O135" t="s">
        <v>3547</v>
      </c>
      <c r="P135" s="206">
        <v>44578</v>
      </c>
      <c r="Q135" s="206">
        <v>44578</v>
      </c>
      <c r="R135" s="206">
        <v>44712</v>
      </c>
      <c r="S135" s="225">
        <v>17500000</v>
      </c>
      <c r="T135" s="244">
        <v>5000000</v>
      </c>
      <c r="U135" s="53">
        <v>85455983</v>
      </c>
      <c r="V135" t="s">
        <v>3224</v>
      </c>
      <c r="W135"/>
      <c r="X135"/>
    </row>
    <row r="136" spans="1:24">
      <c r="A136">
        <v>891780111</v>
      </c>
      <c r="B136" t="s">
        <v>25</v>
      </c>
      <c r="C136" t="s">
        <v>26</v>
      </c>
      <c r="D136" t="s">
        <v>27</v>
      </c>
      <c r="E136" t="s">
        <v>3548</v>
      </c>
      <c r="F136" t="s">
        <v>29</v>
      </c>
      <c r="G136" t="s">
        <v>849</v>
      </c>
      <c r="H136" t="s">
        <v>31</v>
      </c>
      <c r="I136" s="33">
        <v>11700000</v>
      </c>
      <c r="J136" s="33">
        <v>0</v>
      </c>
      <c r="K136" s="33">
        <v>0</v>
      </c>
      <c r="L136" s="33">
        <v>0</v>
      </c>
      <c r="M136">
        <v>92642274</v>
      </c>
      <c r="N136" t="s">
        <v>3549</v>
      </c>
      <c r="O136" t="s">
        <v>3550</v>
      </c>
      <c r="P136" s="206">
        <v>44578</v>
      </c>
      <c r="Q136" s="206">
        <v>44578</v>
      </c>
      <c r="R136" s="206">
        <v>44712</v>
      </c>
      <c r="S136" s="225">
        <v>9100000</v>
      </c>
      <c r="T136" s="244">
        <v>2600000</v>
      </c>
      <c r="U136" s="53">
        <v>85473390</v>
      </c>
      <c r="V136" t="s">
        <v>840</v>
      </c>
      <c r="W136"/>
      <c r="X136"/>
    </row>
    <row r="137" spans="1:24">
      <c r="A137">
        <v>891780111</v>
      </c>
      <c r="B137" t="s">
        <v>25</v>
      </c>
      <c r="C137" t="s">
        <v>93</v>
      </c>
      <c r="D137" t="s">
        <v>27</v>
      </c>
      <c r="E137" t="s">
        <v>3551</v>
      </c>
      <c r="F137" t="s">
        <v>29</v>
      </c>
      <c r="G137" t="s">
        <v>849</v>
      </c>
      <c r="H137" t="s">
        <v>31</v>
      </c>
      <c r="I137" s="33">
        <v>13200000</v>
      </c>
      <c r="J137" s="33">
        <v>0</v>
      </c>
      <c r="K137" s="33">
        <v>0</v>
      </c>
      <c r="L137" s="33">
        <v>0</v>
      </c>
      <c r="M137">
        <v>1083020916</v>
      </c>
      <c r="N137" t="s">
        <v>3552</v>
      </c>
      <c r="O137" t="s">
        <v>3553</v>
      </c>
      <c r="P137" s="206">
        <v>44578</v>
      </c>
      <c r="Q137" s="206">
        <v>44578</v>
      </c>
      <c r="R137" s="206">
        <v>44742</v>
      </c>
      <c r="S137" s="225">
        <v>8800000</v>
      </c>
      <c r="T137" s="244">
        <v>4400000</v>
      </c>
      <c r="U137" s="53">
        <v>1192791759</v>
      </c>
      <c r="V137" t="s">
        <v>3227</v>
      </c>
      <c r="W137"/>
      <c r="X137"/>
    </row>
    <row r="138" spans="1:24">
      <c r="A138">
        <v>891780111</v>
      </c>
      <c r="B138" t="s">
        <v>25</v>
      </c>
      <c r="C138" t="s">
        <v>93</v>
      </c>
      <c r="D138" t="s">
        <v>27</v>
      </c>
      <c r="E138" t="s">
        <v>3554</v>
      </c>
      <c r="F138" t="s">
        <v>29</v>
      </c>
      <c r="G138" t="s">
        <v>849</v>
      </c>
      <c r="H138" t="s">
        <v>31</v>
      </c>
      <c r="I138" s="33">
        <v>17820000</v>
      </c>
      <c r="J138" s="33">
        <v>0</v>
      </c>
      <c r="K138" s="33">
        <v>0</v>
      </c>
      <c r="L138" s="33">
        <v>0</v>
      </c>
      <c r="M138">
        <v>1081823159</v>
      </c>
      <c r="N138" t="s">
        <v>3555</v>
      </c>
      <c r="O138" t="s">
        <v>3556</v>
      </c>
      <c r="P138" s="206">
        <v>44579</v>
      </c>
      <c r="Q138" s="206">
        <v>44579</v>
      </c>
      <c r="R138" s="206">
        <v>44742</v>
      </c>
      <c r="S138" s="225">
        <v>11340000</v>
      </c>
      <c r="T138" s="244">
        <v>6480000</v>
      </c>
      <c r="U138" s="53">
        <v>1192791759</v>
      </c>
      <c r="V138" t="s">
        <v>3227</v>
      </c>
      <c r="W138"/>
      <c r="X138"/>
    </row>
    <row r="139" spans="1:24">
      <c r="A139">
        <v>891780111</v>
      </c>
      <c r="B139" t="s">
        <v>25</v>
      </c>
      <c r="C139" t="s">
        <v>26</v>
      </c>
      <c r="D139" t="s">
        <v>27</v>
      </c>
      <c r="E139" t="s">
        <v>3557</v>
      </c>
      <c r="F139" t="s">
        <v>29</v>
      </c>
      <c r="G139" t="s">
        <v>849</v>
      </c>
      <c r="H139" t="s">
        <v>31</v>
      </c>
      <c r="I139" s="33">
        <v>25200000</v>
      </c>
      <c r="J139" s="33">
        <v>0</v>
      </c>
      <c r="K139" s="33">
        <v>0</v>
      </c>
      <c r="L139" s="226">
        <v>13253000</v>
      </c>
      <c r="M139">
        <v>12564670</v>
      </c>
      <c r="N139" t="s">
        <v>3558</v>
      </c>
      <c r="O139" t="s">
        <v>3559</v>
      </c>
      <c r="P139" s="206">
        <v>44579</v>
      </c>
      <c r="Q139" s="206">
        <v>44579</v>
      </c>
      <c r="R139" s="206">
        <v>44712</v>
      </c>
      <c r="S139" s="225">
        <v>11947000</v>
      </c>
      <c r="T139" s="244">
        <v>0</v>
      </c>
      <c r="U139" s="207">
        <v>84452087</v>
      </c>
      <c r="V139" t="s">
        <v>3252</v>
      </c>
      <c r="W139"/>
      <c r="X139"/>
    </row>
    <row r="140" spans="1:24">
      <c r="A140">
        <v>891780111</v>
      </c>
      <c r="B140" t="s">
        <v>25</v>
      </c>
      <c r="C140" t="s">
        <v>26</v>
      </c>
      <c r="D140" t="s">
        <v>27</v>
      </c>
      <c r="E140" t="s">
        <v>3560</v>
      </c>
      <c r="F140" t="s">
        <v>29</v>
      </c>
      <c r="G140" t="s">
        <v>849</v>
      </c>
      <c r="H140" t="s">
        <v>31</v>
      </c>
      <c r="I140" s="33">
        <v>11700000</v>
      </c>
      <c r="J140" s="33">
        <v>0</v>
      </c>
      <c r="K140" s="33">
        <v>0</v>
      </c>
      <c r="L140" s="33">
        <v>0</v>
      </c>
      <c r="M140">
        <v>1082857989</v>
      </c>
      <c r="N140" t="s">
        <v>3561</v>
      </c>
      <c r="O140" t="s">
        <v>3562</v>
      </c>
      <c r="P140" s="206">
        <v>44579</v>
      </c>
      <c r="Q140" s="206">
        <v>44579</v>
      </c>
      <c r="R140" s="206">
        <v>44712</v>
      </c>
      <c r="S140" s="225">
        <v>9100000</v>
      </c>
      <c r="T140" s="244">
        <v>2600000</v>
      </c>
      <c r="U140" s="53">
        <v>72175282</v>
      </c>
      <c r="V140" t="s">
        <v>3265</v>
      </c>
      <c r="W140"/>
      <c r="X140"/>
    </row>
    <row r="141" spans="1:24">
      <c r="A141">
        <v>891780111</v>
      </c>
      <c r="B141" t="s">
        <v>25</v>
      </c>
      <c r="C141" t="s">
        <v>26</v>
      </c>
      <c r="D141" t="s">
        <v>27</v>
      </c>
      <c r="E141" t="s">
        <v>3563</v>
      </c>
      <c r="F141" t="s">
        <v>29</v>
      </c>
      <c r="G141" t="s">
        <v>849</v>
      </c>
      <c r="H141" t="s">
        <v>31</v>
      </c>
      <c r="I141" s="33">
        <v>11700000</v>
      </c>
      <c r="J141" s="33">
        <v>0</v>
      </c>
      <c r="K141" s="33">
        <v>0</v>
      </c>
      <c r="L141" s="33">
        <v>0</v>
      </c>
      <c r="M141">
        <v>7631214</v>
      </c>
      <c r="N141" t="s">
        <v>3564</v>
      </c>
      <c r="O141" t="s">
        <v>3565</v>
      </c>
      <c r="P141" s="206">
        <v>44579</v>
      </c>
      <c r="Q141" s="206">
        <v>44579</v>
      </c>
      <c r="R141" s="206">
        <v>44712</v>
      </c>
      <c r="S141" s="225">
        <v>9100000</v>
      </c>
      <c r="T141" s="244">
        <v>2600000</v>
      </c>
      <c r="U141" s="53">
        <v>72175282</v>
      </c>
      <c r="V141" t="s">
        <v>3265</v>
      </c>
      <c r="W141" s="129"/>
      <c r="X141"/>
    </row>
    <row r="142" spans="1:24">
      <c r="A142">
        <v>891780111</v>
      </c>
      <c r="B142" t="s">
        <v>25</v>
      </c>
      <c r="C142" t="s">
        <v>26</v>
      </c>
      <c r="D142" t="s">
        <v>27</v>
      </c>
      <c r="E142" t="s">
        <v>3566</v>
      </c>
      <c r="F142" t="s">
        <v>29</v>
      </c>
      <c r="G142" t="s">
        <v>849</v>
      </c>
      <c r="H142" t="s">
        <v>31</v>
      </c>
      <c r="I142" s="33">
        <v>11700000</v>
      </c>
      <c r="J142" s="33">
        <v>0</v>
      </c>
      <c r="K142" s="33">
        <v>0</v>
      </c>
      <c r="L142" s="33">
        <v>0</v>
      </c>
      <c r="M142">
        <v>39046439</v>
      </c>
      <c r="N142" t="s">
        <v>3567</v>
      </c>
      <c r="O142" t="s">
        <v>3568</v>
      </c>
      <c r="P142" s="206">
        <v>44579</v>
      </c>
      <c r="Q142" s="206">
        <v>44579</v>
      </c>
      <c r="R142" s="206">
        <v>44712</v>
      </c>
      <c r="S142" s="225">
        <v>9100000</v>
      </c>
      <c r="T142" s="244">
        <v>2600000</v>
      </c>
      <c r="U142" s="53">
        <v>36665858</v>
      </c>
      <c r="V142" t="s">
        <v>3569</v>
      </c>
      <c r="W142"/>
      <c r="X142"/>
    </row>
    <row r="143" spans="1:24">
      <c r="A143">
        <v>891780111</v>
      </c>
      <c r="B143" t="s">
        <v>25</v>
      </c>
      <c r="C143" t="s">
        <v>26</v>
      </c>
      <c r="D143" t="s">
        <v>27</v>
      </c>
      <c r="E143" t="s">
        <v>3570</v>
      </c>
      <c r="F143" t="s">
        <v>29</v>
      </c>
      <c r="G143" t="s">
        <v>849</v>
      </c>
      <c r="H143" t="s">
        <v>31</v>
      </c>
      <c r="I143" s="33">
        <v>10350000</v>
      </c>
      <c r="J143" s="33">
        <v>0</v>
      </c>
      <c r="K143" s="33">
        <v>0</v>
      </c>
      <c r="L143" s="33">
        <v>0</v>
      </c>
      <c r="M143">
        <v>57444678</v>
      </c>
      <c r="N143" t="s">
        <v>3571</v>
      </c>
      <c r="O143" t="s">
        <v>3572</v>
      </c>
      <c r="P143" s="206">
        <v>44579</v>
      </c>
      <c r="Q143" s="206">
        <v>44579</v>
      </c>
      <c r="R143" s="206">
        <v>44712</v>
      </c>
      <c r="S143" s="225">
        <v>8050000</v>
      </c>
      <c r="T143" s="244">
        <v>2300000</v>
      </c>
      <c r="U143" s="53">
        <v>36665858</v>
      </c>
      <c r="V143" t="s">
        <v>3569</v>
      </c>
      <c r="W143"/>
      <c r="X143"/>
    </row>
    <row r="144" spans="1:24">
      <c r="A144">
        <v>891780111</v>
      </c>
      <c r="B144" t="s">
        <v>25</v>
      </c>
      <c r="C144" t="s">
        <v>26</v>
      </c>
      <c r="D144" t="s">
        <v>27</v>
      </c>
      <c r="E144" t="s">
        <v>3573</v>
      </c>
      <c r="F144" t="s">
        <v>29</v>
      </c>
      <c r="G144" t="s">
        <v>849</v>
      </c>
      <c r="H144" t="s">
        <v>31</v>
      </c>
      <c r="I144" s="33">
        <v>25850000</v>
      </c>
      <c r="J144" s="33">
        <v>0</v>
      </c>
      <c r="K144" s="33">
        <v>0</v>
      </c>
      <c r="L144" s="33">
        <v>0</v>
      </c>
      <c r="M144">
        <v>45558062</v>
      </c>
      <c r="N144" t="s">
        <v>3574</v>
      </c>
      <c r="O144" t="s">
        <v>3575</v>
      </c>
      <c r="P144" s="206">
        <v>44579</v>
      </c>
      <c r="Q144" s="206">
        <v>44579</v>
      </c>
      <c r="R144" s="206">
        <v>44712</v>
      </c>
      <c r="S144" s="225">
        <v>14850000</v>
      </c>
      <c r="T144" s="244">
        <v>11000000</v>
      </c>
      <c r="U144" s="53">
        <v>26668285</v>
      </c>
      <c r="V144" t="s">
        <v>3576</v>
      </c>
      <c r="W144"/>
      <c r="X144"/>
    </row>
    <row r="145" spans="1:24">
      <c r="A145">
        <v>891780111</v>
      </c>
      <c r="B145" t="s">
        <v>25</v>
      </c>
      <c r="C145" t="s">
        <v>26</v>
      </c>
      <c r="D145" t="s">
        <v>27</v>
      </c>
      <c r="E145" t="s">
        <v>3577</v>
      </c>
      <c r="F145" t="s">
        <v>29</v>
      </c>
      <c r="G145" t="s">
        <v>849</v>
      </c>
      <c r="H145" t="s">
        <v>31</v>
      </c>
      <c r="I145" s="33">
        <v>14850000</v>
      </c>
      <c r="J145" s="33">
        <v>0</v>
      </c>
      <c r="K145" s="33">
        <v>0</v>
      </c>
      <c r="L145" s="33">
        <v>0</v>
      </c>
      <c r="M145">
        <v>32790934</v>
      </c>
      <c r="N145" t="s">
        <v>775</v>
      </c>
      <c r="O145" t="s">
        <v>3578</v>
      </c>
      <c r="P145" s="206">
        <v>44579</v>
      </c>
      <c r="Q145" s="206">
        <v>44579</v>
      </c>
      <c r="R145" s="206">
        <v>44712</v>
      </c>
      <c r="S145" s="225">
        <v>11550000</v>
      </c>
      <c r="T145" s="244">
        <v>3300000</v>
      </c>
      <c r="U145" s="208">
        <v>7144175</v>
      </c>
      <c r="V145" t="s">
        <v>3579</v>
      </c>
      <c r="W145"/>
      <c r="X145"/>
    </row>
    <row r="146" spans="1:24">
      <c r="A146">
        <v>891780111</v>
      </c>
      <c r="B146" t="s">
        <v>25</v>
      </c>
      <c r="C146" t="s">
        <v>26</v>
      </c>
      <c r="D146" t="s">
        <v>27</v>
      </c>
      <c r="E146" t="s">
        <v>3580</v>
      </c>
      <c r="F146" t="s">
        <v>29</v>
      </c>
      <c r="G146" t="s">
        <v>849</v>
      </c>
      <c r="H146" t="s">
        <v>31</v>
      </c>
      <c r="I146" s="33">
        <v>11613000</v>
      </c>
      <c r="J146" s="33">
        <v>0</v>
      </c>
      <c r="K146" s="33">
        <v>0</v>
      </c>
      <c r="L146" s="33">
        <v>0</v>
      </c>
      <c r="M146">
        <v>1083553499</v>
      </c>
      <c r="N146" t="s">
        <v>3581</v>
      </c>
      <c r="O146" t="s">
        <v>3582</v>
      </c>
      <c r="P146" s="206">
        <v>44579</v>
      </c>
      <c r="Q146" s="206">
        <v>44579</v>
      </c>
      <c r="R146" s="206">
        <v>44712</v>
      </c>
      <c r="S146" s="225">
        <v>9013000</v>
      </c>
      <c r="T146" s="244">
        <v>2600000</v>
      </c>
      <c r="U146" s="208">
        <v>7144175</v>
      </c>
      <c r="V146" t="s">
        <v>3579</v>
      </c>
      <c r="W146"/>
      <c r="X146"/>
    </row>
    <row r="147" spans="1:24">
      <c r="A147">
        <v>891780111</v>
      </c>
      <c r="B147" t="s">
        <v>25</v>
      </c>
      <c r="C147" t="s">
        <v>26</v>
      </c>
      <c r="D147" t="s">
        <v>27</v>
      </c>
      <c r="E147" t="s">
        <v>3583</v>
      </c>
      <c r="F147" t="s">
        <v>29</v>
      </c>
      <c r="G147" t="s">
        <v>849</v>
      </c>
      <c r="H147" t="s">
        <v>31</v>
      </c>
      <c r="I147" s="33">
        <v>9000000</v>
      </c>
      <c r="J147" s="33">
        <v>0</v>
      </c>
      <c r="K147" s="33">
        <v>0</v>
      </c>
      <c r="L147" s="33">
        <v>0</v>
      </c>
      <c r="M147">
        <v>7603511</v>
      </c>
      <c r="N147" t="s">
        <v>3584</v>
      </c>
      <c r="O147" t="s">
        <v>3585</v>
      </c>
      <c r="P147" s="206">
        <v>44579</v>
      </c>
      <c r="Q147" s="206">
        <v>44579</v>
      </c>
      <c r="R147" s="206">
        <v>44712</v>
      </c>
      <c r="S147" s="225">
        <v>7000000</v>
      </c>
      <c r="T147" s="244">
        <v>2000000</v>
      </c>
      <c r="U147" s="207">
        <v>84452087</v>
      </c>
      <c r="V147" t="s">
        <v>3252</v>
      </c>
      <c r="W147"/>
      <c r="X147"/>
    </row>
    <row r="148" spans="1:24">
      <c r="A148">
        <v>891780111</v>
      </c>
      <c r="B148" t="s">
        <v>25</v>
      </c>
      <c r="C148" t="s">
        <v>26</v>
      </c>
      <c r="D148" t="s">
        <v>27</v>
      </c>
      <c r="E148" t="s">
        <v>3586</v>
      </c>
      <c r="F148" t="s">
        <v>29</v>
      </c>
      <c r="G148" t="s">
        <v>849</v>
      </c>
      <c r="H148" t="s">
        <v>31</v>
      </c>
      <c r="I148" s="33">
        <v>18666000</v>
      </c>
      <c r="J148" s="33">
        <v>0</v>
      </c>
      <c r="K148" s="33">
        <v>0</v>
      </c>
      <c r="L148" s="33">
        <v>0</v>
      </c>
      <c r="M148">
        <v>1083000350</v>
      </c>
      <c r="N148" t="s">
        <v>3587</v>
      </c>
      <c r="O148" t="s">
        <v>3588</v>
      </c>
      <c r="P148" s="206">
        <v>44579</v>
      </c>
      <c r="Q148" s="206">
        <v>44579</v>
      </c>
      <c r="R148" s="206">
        <v>44712</v>
      </c>
      <c r="S148" s="225">
        <v>14666000</v>
      </c>
      <c r="T148" s="244">
        <v>4000000</v>
      </c>
      <c r="U148" s="53">
        <v>85449357</v>
      </c>
      <c r="V148" t="s">
        <v>3160</v>
      </c>
      <c r="W148"/>
      <c r="X148"/>
    </row>
    <row r="149" spans="1:24">
      <c r="A149">
        <v>891780111</v>
      </c>
      <c r="B149" t="s">
        <v>25</v>
      </c>
      <c r="C149" t="s">
        <v>26</v>
      </c>
      <c r="D149" t="s">
        <v>27</v>
      </c>
      <c r="E149" t="s">
        <v>3589</v>
      </c>
      <c r="F149" t="s">
        <v>29</v>
      </c>
      <c r="G149" t="s">
        <v>849</v>
      </c>
      <c r="H149" t="s">
        <v>31</v>
      </c>
      <c r="I149" s="33">
        <v>16650000</v>
      </c>
      <c r="J149" s="33">
        <v>0</v>
      </c>
      <c r="K149" s="33">
        <v>0</v>
      </c>
      <c r="L149" s="33">
        <v>0</v>
      </c>
      <c r="M149">
        <v>1083553861</v>
      </c>
      <c r="N149" t="s">
        <v>3590</v>
      </c>
      <c r="O149" t="s">
        <v>3591</v>
      </c>
      <c r="P149" s="206">
        <v>44579</v>
      </c>
      <c r="Q149" s="206">
        <v>44579</v>
      </c>
      <c r="R149" s="206">
        <v>44712</v>
      </c>
      <c r="S149" s="225">
        <v>12950000</v>
      </c>
      <c r="T149" s="244">
        <v>3700000</v>
      </c>
      <c r="U149" s="53">
        <v>85449357</v>
      </c>
      <c r="V149" t="s">
        <v>3160</v>
      </c>
      <c r="W149"/>
      <c r="X149"/>
    </row>
    <row r="150" spans="1:24">
      <c r="A150">
        <v>891780111</v>
      </c>
      <c r="B150" t="s">
        <v>25</v>
      </c>
      <c r="C150" t="s">
        <v>26</v>
      </c>
      <c r="D150" t="s">
        <v>27</v>
      </c>
      <c r="E150" t="s">
        <v>3592</v>
      </c>
      <c r="F150" t="s">
        <v>29</v>
      </c>
      <c r="G150" t="s">
        <v>849</v>
      </c>
      <c r="H150" t="s">
        <v>31</v>
      </c>
      <c r="I150" s="33">
        <v>11700000</v>
      </c>
      <c r="J150" s="33">
        <v>0</v>
      </c>
      <c r="K150" s="33">
        <v>0</v>
      </c>
      <c r="L150" s="33">
        <v>0</v>
      </c>
      <c r="M150">
        <v>1082872335</v>
      </c>
      <c r="N150" t="s">
        <v>2284</v>
      </c>
      <c r="O150" t="s">
        <v>3593</v>
      </c>
      <c r="P150" s="206">
        <v>44579</v>
      </c>
      <c r="Q150" s="206">
        <v>44579</v>
      </c>
      <c r="R150" s="206">
        <v>44712</v>
      </c>
      <c r="S150" s="225">
        <v>9100000</v>
      </c>
      <c r="T150" s="244">
        <v>2600000</v>
      </c>
      <c r="U150" s="53">
        <v>85465146</v>
      </c>
      <c r="V150" t="s">
        <v>3184</v>
      </c>
      <c r="W150"/>
      <c r="X150"/>
    </row>
    <row r="151" spans="1:24">
      <c r="A151">
        <v>891780111</v>
      </c>
      <c r="B151" t="s">
        <v>25</v>
      </c>
      <c r="C151" t="s">
        <v>26</v>
      </c>
      <c r="D151" t="s">
        <v>27</v>
      </c>
      <c r="E151" t="s">
        <v>3594</v>
      </c>
      <c r="F151" t="s">
        <v>29</v>
      </c>
      <c r="G151" t="s">
        <v>849</v>
      </c>
      <c r="H151" t="s">
        <v>31</v>
      </c>
      <c r="I151" s="33">
        <v>13050000</v>
      </c>
      <c r="J151" s="33">
        <v>0</v>
      </c>
      <c r="K151" s="33">
        <v>0</v>
      </c>
      <c r="L151" s="33">
        <v>0</v>
      </c>
      <c r="M151">
        <v>7634396</v>
      </c>
      <c r="N151" t="s">
        <v>3595</v>
      </c>
      <c r="O151" t="s">
        <v>3596</v>
      </c>
      <c r="P151" s="206">
        <v>44579</v>
      </c>
      <c r="Q151" s="206">
        <v>44579</v>
      </c>
      <c r="R151" s="206">
        <v>44712</v>
      </c>
      <c r="S151" s="225">
        <v>10150000</v>
      </c>
      <c r="T151" s="244">
        <v>2900000</v>
      </c>
      <c r="U151" s="53">
        <v>85465146</v>
      </c>
      <c r="V151" t="s">
        <v>3184</v>
      </c>
      <c r="W151"/>
      <c r="X151"/>
    </row>
    <row r="152" spans="1:24">
      <c r="A152">
        <v>891780111</v>
      </c>
      <c r="B152" t="s">
        <v>25</v>
      </c>
      <c r="C152" t="s">
        <v>26</v>
      </c>
      <c r="D152" t="s">
        <v>27</v>
      </c>
      <c r="E152" t="s">
        <v>3597</v>
      </c>
      <c r="F152" t="s">
        <v>29</v>
      </c>
      <c r="G152" t="s">
        <v>849</v>
      </c>
      <c r="H152" t="s">
        <v>31</v>
      </c>
      <c r="I152" s="33">
        <v>9000000</v>
      </c>
      <c r="J152" s="33">
        <v>0</v>
      </c>
      <c r="K152" s="33">
        <v>0</v>
      </c>
      <c r="L152" s="33">
        <v>0</v>
      </c>
      <c r="M152">
        <v>1082972337</v>
      </c>
      <c r="N152" t="s">
        <v>3598</v>
      </c>
      <c r="O152" t="s">
        <v>3599</v>
      </c>
      <c r="P152" s="206">
        <v>44579</v>
      </c>
      <c r="Q152" s="206">
        <v>44579</v>
      </c>
      <c r="R152" s="206">
        <v>44712</v>
      </c>
      <c r="S152" s="225">
        <v>7000000</v>
      </c>
      <c r="T152" s="244">
        <v>2000000</v>
      </c>
      <c r="U152" s="53">
        <v>85465146</v>
      </c>
      <c r="V152" t="s">
        <v>3184</v>
      </c>
      <c r="W152"/>
      <c r="X152"/>
    </row>
    <row r="153" spans="1:24">
      <c r="A153">
        <v>891780111</v>
      </c>
      <c r="B153" t="s">
        <v>25</v>
      </c>
      <c r="C153" t="s">
        <v>26</v>
      </c>
      <c r="D153" t="s">
        <v>27</v>
      </c>
      <c r="E153" t="s">
        <v>3600</v>
      </c>
      <c r="F153" t="s">
        <v>29</v>
      </c>
      <c r="G153" t="s">
        <v>849</v>
      </c>
      <c r="H153" t="s">
        <v>31</v>
      </c>
      <c r="I153" s="33">
        <v>9333000</v>
      </c>
      <c r="J153" s="33">
        <v>0</v>
      </c>
      <c r="K153" s="33">
        <v>0</v>
      </c>
      <c r="L153" s="33">
        <v>0</v>
      </c>
      <c r="M153">
        <v>57461875</v>
      </c>
      <c r="N153" t="s">
        <v>3601</v>
      </c>
      <c r="O153" t="s">
        <v>3602</v>
      </c>
      <c r="P153" s="206">
        <v>44579</v>
      </c>
      <c r="Q153" s="206">
        <v>44579</v>
      </c>
      <c r="R153" s="206">
        <v>44712</v>
      </c>
      <c r="S153" s="225">
        <v>7333000</v>
      </c>
      <c r="T153" s="244">
        <v>2000000</v>
      </c>
      <c r="U153" s="207">
        <v>36694483</v>
      </c>
      <c r="V153" t="s">
        <v>130</v>
      </c>
      <c r="W153"/>
      <c r="X153"/>
    </row>
    <row r="154" spans="1:24">
      <c r="A154">
        <v>891780111</v>
      </c>
      <c r="B154" t="s">
        <v>25</v>
      </c>
      <c r="C154" t="s">
        <v>26</v>
      </c>
      <c r="D154" t="s">
        <v>27</v>
      </c>
      <c r="E154" t="s">
        <v>3603</v>
      </c>
      <c r="F154" t="s">
        <v>29</v>
      </c>
      <c r="G154" t="s">
        <v>849</v>
      </c>
      <c r="H154" t="s">
        <v>31</v>
      </c>
      <c r="I154" s="33">
        <v>7990000</v>
      </c>
      <c r="J154" s="33">
        <v>0</v>
      </c>
      <c r="K154" s="33">
        <v>0</v>
      </c>
      <c r="L154" s="33">
        <v>0</v>
      </c>
      <c r="M154">
        <v>1082903939</v>
      </c>
      <c r="N154" t="s">
        <v>3604</v>
      </c>
      <c r="O154" t="s">
        <v>3605</v>
      </c>
      <c r="P154" s="206">
        <v>44579</v>
      </c>
      <c r="Q154" s="206">
        <v>44579</v>
      </c>
      <c r="R154" s="206">
        <v>44712</v>
      </c>
      <c r="S154" s="225">
        <v>6290000</v>
      </c>
      <c r="T154" s="244">
        <v>1700000</v>
      </c>
      <c r="U154" s="53">
        <v>7631392</v>
      </c>
      <c r="V154" t="s">
        <v>3197</v>
      </c>
      <c r="W154"/>
      <c r="X154"/>
    </row>
    <row r="155" spans="1:24">
      <c r="A155">
        <v>891780111</v>
      </c>
      <c r="B155" t="s">
        <v>25</v>
      </c>
      <c r="C155" t="s">
        <v>26</v>
      </c>
      <c r="D155" t="s">
        <v>27</v>
      </c>
      <c r="E155" t="s">
        <v>3606</v>
      </c>
      <c r="F155" t="s">
        <v>29</v>
      </c>
      <c r="G155" t="s">
        <v>849</v>
      </c>
      <c r="H155" t="s">
        <v>31</v>
      </c>
      <c r="I155" s="33">
        <v>22780000</v>
      </c>
      <c r="J155" s="33">
        <v>0</v>
      </c>
      <c r="K155" s="33">
        <v>0</v>
      </c>
      <c r="L155" s="33">
        <v>0</v>
      </c>
      <c r="M155">
        <v>1082964146</v>
      </c>
      <c r="N155" t="s">
        <v>3607</v>
      </c>
      <c r="O155" t="s">
        <v>3608</v>
      </c>
      <c r="P155" s="206">
        <v>44579</v>
      </c>
      <c r="Q155" s="206">
        <v>44579</v>
      </c>
      <c r="R155" s="206">
        <v>44712</v>
      </c>
      <c r="S155" s="225">
        <v>17680000</v>
      </c>
      <c r="T155" s="244">
        <v>5100000</v>
      </c>
      <c r="U155" s="53">
        <v>12621405</v>
      </c>
      <c r="V155" t="s">
        <v>844</v>
      </c>
      <c r="W155"/>
      <c r="X155"/>
    </row>
    <row r="156" spans="1:24">
      <c r="A156">
        <v>891780111</v>
      </c>
      <c r="B156" t="s">
        <v>25</v>
      </c>
      <c r="C156" t="s">
        <v>26</v>
      </c>
      <c r="D156" t="s">
        <v>27</v>
      </c>
      <c r="E156" t="s">
        <v>3609</v>
      </c>
      <c r="F156" t="s">
        <v>29</v>
      </c>
      <c r="G156" t="s">
        <v>849</v>
      </c>
      <c r="H156" t="s">
        <v>31</v>
      </c>
      <c r="I156" s="33">
        <v>11613000</v>
      </c>
      <c r="J156" s="33">
        <v>0</v>
      </c>
      <c r="K156" s="33">
        <v>0</v>
      </c>
      <c r="L156" s="33">
        <v>0</v>
      </c>
      <c r="M156">
        <v>1082904561</v>
      </c>
      <c r="N156" t="s">
        <v>3610</v>
      </c>
      <c r="O156" t="s">
        <v>3611</v>
      </c>
      <c r="P156" s="206">
        <v>44579</v>
      </c>
      <c r="Q156" s="206">
        <v>44579</v>
      </c>
      <c r="R156" s="206">
        <v>44712</v>
      </c>
      <c r="S156" s="225">
        <v>6413000</v>
      </c>
      <c r="T156" s="244">
        <v>5200000</v>
      </c>
      <c r="U156" s="53">
        <v>72255882</v>
      </c>
      <c r="V156" t="s">
        <v>3612</v>
      </c>
      <c r="W156"/>
      <c r="X156"/>
    </row>
    <row r="157" spans="1:24">
      <c r="A157">
        <v>891780111</v>
      </c>
      <c r="B157" t="s">
        <v>25</v>
      </c>
      <c r="C157" t="s">
        <v>26</v>
      </c>
      <c r="D157" t="s">
        <v>27</v>
      </c>
      <c r="E157" t="s">
        <v>3613</v>
      </c>
      <c r="F157" t="s">
        <v>29</v>
      </c>
      <c r="G157" t="s">
        <v>849</v>
      </c>
      <c r="H157" t="s">
        <v>31</v>
      </c>
      <c r="I157" s="33">
        <v>14850000</v>
      </c>
      <c r="J157" s="33">
        <v>0</v>
      </c>
      <c r="K157" s="33">
        <v>0</v>
      </c>
      <c r="L157" s="33">
        <v>0</v>
      </c>
      <c r="M157">
        <v>1082977841</v>
      </c>
      <c r="N157" t="s">
        <v>3614</v>
      </c>
      <c r="O157" t="s">
        <v>3615</v>
      </c>
      <c r="P157" s="206">
        <v>44579</v>
      </c>
      <c r="Q157" s="206">
        <v>44579</v>
      </c>
      <c r="R157" s="206">
        <v>44712</v>
      </c>
      <c r="S157" s="225">
        <v>11550000</v>
      </c>
      <c r="T157" s="244">
        <v>3300000</v>
      </c>
      <c r="U157" s="209">
        <v>85460304</v>
      </c>
      <c r="V157" t="s">
        <v>3616</v>
      </c>
      <c r="W157"/>
      <c r="X157"/>
    </row>
    <row r="158" spans="1:24">
      <c r="A158">
        <v>891780111</v>
      </c>
      <c r="B158" t="s">
        <v>25</v>
      </c>
      <c r="C158" t="s">
        <v>26</v>
      </c>
      <c r="D158" t="s">
        <v>27</v>
      </c>
      <c r="E158" t="s">
        <v>3617</v>
      </c>
      <c r="F158" t="s">
        <v>29</v>
      </c>
      <c r="G158" t="s">
        <v>849</v>
      </c>
      <c r="H158" t="s">
        <v>31</v>
      </c>
      <c r="I158" s="33">
        <v>13050000</v>
      </c>
      <c r="J158" s="33">
        <v>0</v>
      </c>
      <c r="K158" s="33">
        <v>0</v>
      </c>
      <c r="L158" s="33">
        <v>0</v>
      </c>
      <c r="M158">
        <v>1004370372</v>
      </c>
      <c r="N158" t="s">
        <v>3618</v>
      </c>
      <c r="O158" t="s">
        <v>3619</v>
      </c>
      <c r="P158" s="206">
        <v>44579</v>
      </c>
      <c r="Q158" s="206">
        <v>44579</v>
      </c>
      <c r="R158" s="206">
        <v>44712</v>
      </c>
      <c r="S158" s="225">
        <v>10150000</v>
      </c>
      <c r="T158" s="244">
        <v>2900000</v>
      </c>
      <c r="U158" s="209">
        <v>85460304</v>
      </c>
      <c r="V158" t="s">
        <v>3616</v>
      </c>
      <c r="W158"/>
      <c r="X158"/>
    </row>
    <row r="159" spans="1:24">
      <c r="A159">
        <v>891780111</v>
      </c>
      <c r="B159" t="s">
        <v>25</v>
      </c>
      <c r="C159" t="s">
        <v>26</v>
      </c>
      <c r="D159" t="s">
        <v>27</v>
      </c>
      <c r="E159" t="s">
        <v>3620</v>
      </c>
      <c r="F159" t="s">
        <v>29</v>
      </c>
      <c r="G159" t="s">
        <v>849</v>
      </c>
      <c r="H159" t="s">
        <v>31</v>
      </c>
      <c r="I159" s="33">
        <v>33133000</v>
      </c>
      <c r="J159" s="33">
        <v>0</v>
      </c>
      <c r="K159" s="33">
        <v>0</v>
      </c>
      <c r="L159" s="33">
        <v>0</v>
      </c>
      <c r="M159">
        <v>79488380</v>
      </c>
      <c r="N159" t="s">
        <v>3621</v>
      </c>
      <c r="O159" t="s">
        <v>3622</v>
      </c>
      <c r="P159" s="206">
        <v>44579</v>
      </c>
      <c r="Q159" s="206">
        <v>44579</v>
      </c>
      <c r="R159" s="206">
        <v>44712</v>
      </c>
      <c r="S159" s="225">
        <v>26033000</v>
      </c>
      <c r="T159" s="244">
        <v>7100000</v>
      </c>
      <c r="U159" s="53">
        <v>85455983</v>
      </c>
      <c r="V159" t="s">
        <v>3224</v>
      </c>
      <c r="W159"/>
      <c r="X159"/>
    </row>
    <row r="160" spans="1:24">
      <c r="A160">
        <v>891780111</v>
      </c>
      <c r="B160" t="s">
        <v>25</v>
      </c>
      <c r="C160" t="s">
        <v>26</v>
      </c>
      <c r="D160" t="s">
        <v>27</v>
      </c>
      <c r="E160" t="s">
        <v>3623</v>
      </c>
      <c r="F160" t="s">
        <v>29</v>
      </c>
      <c r="G160" t="s">
        <v>849</v>
      </c>
      <c r="H160" t="s">
        <v>31</v>
      </c>
      <c r="I160" s="33">
        <v>16920000</v>
      </c>
      <c r="J160" s="33">
        <v>0</v>
      </c>
      <c r="K160" s="33">
        <v>0</v>
      </c>
      <c r="L160" s="33">
        <v>0</v>
      </c>
      <c r="M160">
        <v>57299411</v>
      </c>
      <c r="N160" t="s">
        <v>2507</v>
      </c>
      <c r="O160" t="s">
        <v>3624</v>
      </c>
      <c r="P160" s="206">
        <v>44579</v>
      </c>
      <c r="Q160" s="206">
        <v>44579</v>
      </c>
      <c r="R160" s="206">
        <v>44712</v>
      </c>
      <c r="S160" s="225">
        <v>13320000</v>
      </c>
      <c r="T160" s="244">
        <v>3600000</v>
      </c>
      <c r="U160" s="53">
        <v>16078654</v>
      </c>
      <c r="V160" t="s">
        <v>886</v>
      </c>
      <c r="W160"/>
      <c r="X160"/>
    </row>
    <row r="161" spans="1:24">
      <c r="A161">
        <v>891780111</v>
      </c>
      <c r="B161" t="s">
        <v>25</v>
      </c>
      <c r="C161" t="s">
        <v>26</v>
      </c>
      <c r="D161" t="s">
        <v>27</v>
      </c>
      <c r="E161" t="s">
        <v>3625</v>
      </c>
      <c r="F161" t="s">
        <v>29</v>
      </c>
      <c r="G161" t="s">
        <v>849</v>
      </c>
      <c r="H161" t="s">
        <v>31</v>
      </c>
      <c r="I161" s="33">
        <v>13050000</v>
      </c>
      <c r="J161" s="33">
        <v>0</v>
      </c>
      <c r="K161" s="33">
        <v>0</v>
      </c>
      <c r="L161" s="33">
        <v>0</v>
      </c>
      <c r="M161">
        <v>1082977003</v>
      </c>
      <c r="N161" t="s">
        <v>3626</v>
      </c>
      <c r="O161" t="s">
        <v>3627</v>
      </c>
      <c r="P161" s="206">
        <v>44579</v>
      </c>
      <c r="Q161" s="206">
        <v>44579</v>
      </c>
      <c r="R161" s="206">
        <v>44712</v>
      </c>
      <c r="S161" s="225">
        <v>7250000</v>
      </c>
      <c r="T161" s="244">
        <v>5800000</v>
      </c>
      <c r="U161" s="207">
        <v>72220242</v>
      </c>
      <c r="V161" t="s">
        <v>3628</v>
      </c>
      <c r="W161"/>
      <c r="X161"/>
    </row>
    <row r="162" spans="1:24">
      <c r="A162">
        <v>891780111</v>
      </c>
      <c r="B162" t="s">
        <v>25</v>
      </c>
      <c r="C162" t="s">
        <v>26</v>
      </c>
      <c r="D162" t="s">
        <v>27</v>
      </c>
      <c r="E162" t="s">
        <v>3629</v>
      </c>
      <c r="F162" t="s">
        <v>29</v>
      </c>
      <c r="G162" t="s">
        <v>849</v>
      </c>
      <c r="H162" t="s">
        <v>31</v>
      </c>
      <c r="I162" s="33">
        <v>14850000</v>
      </c>
      <c r="J162" s="33">
        <v>0</v>
      </c>
      <c r="K162" s="33">
        <v>0</v>
      </c>
      <c r="L162" s="33">
        <v>0</v>
      </c>
      <c r="M162">
        <v>85151294</v>
      </c>
      <c r="N162" t="s">
        <v>3630</v>
      </c>
      <c r="O162" t="s">
        <v>3631</v>
      </c>
      <c r="P162" s="206">
        <v>44580</v>
      </c>
      <c r="Q162" s="206">
        <v>44580</v>
      </c>
      <c r="R162" s="206">
        <v>44712</v>
      </c>
      <c r="S162" s="225">
        <v>11550000</v>
      </c>
      <c r="T162" s="244">
        <v>3300000</v>
      </c>
      <c r="U162" s="207">
        <v>84452087</v>
      </c>
      <c r="V162" t="s">
        <v>3252</v>
      </c>
      <c r="W162"/>
      <c r="X162"/>
    </row>
    <row r="163" spans="1:24">
      <c r="A163">
        <v>891780111</v>
      </c>
      <c r="B163" t="s">
        <v>25</v>
      </c>
      <c r="C163" t="s">
        <v>26</v>
      </c>
      <c r="D163" t="s">
        <v>27</v>
      </c>
      <c r="E163" t="s">
        <v>3632</v>
      </c>
      <c r="F163" t="s">
        <v>29</v>
      </c>
      <c r="G163" t="s">
        <v>849</v>
      </c>
      <c r="H163" t="s">
        <v>31</v>
      </c>
      <c r="I163" s="33">
        <v>12220000</v>
      </c>
      <c r="J163" s="33">
        <v>0</v>
      </c>
      <c r="K163" s="33">
        <v>0</v>
      </c>
      <c r="L163" s="33">
        <v>0</v>
      </c>
      <c r="M163">
        <v>1083018313</v>
      </c>
      <c r="N163" t="s">
        <v>3633</v>
      </c>
      <c r="O163" t="s">
        <v>3634</v>
      </c>
      <c r="P163" s="206">
        <v>44580</v>
      </c>
      <c r="Q163" s="206">
        <v>44580</v>
      </c>
      <c r="R163" s="206">
        <v>44712</v>
      </c>
      <c r="S163" s="225">
        <v>9620000</v>
      </c>
      <c r="T163" s="244">
        <v>2600000</v>
      </c>
      <c r="U163" s="53">
        <v>57461216</v>
      </c>
      <c r="V163" t="s">
        <v>3275</v>
      </c>
      <c r="W163"/>
      <c r="X163"/>
    </row>
    <row r="164" spans="1:24">
      <c r="A164">
        <v>891780111</v>
      </c>
      <c r="B164" t="s">
        <v>25</v>
      </c>
      <c r="C164" t="s">
        <v>26</v>
      </c>
      <c r="D164" t="s">
        <v>27</v>
      </c>
      <c r="E164" t="s">
        <v>3635</v>
      </c>
      <c r="F164" t="s">
        <v>29</v>
      </c>
      <c r="G164" t="s">
        <v>849</v>
      </c>
      <c r="H164" t="s">
        <v>31</v>
      </c>
      <c r="I164" s="33">
        <v>13050000</v>
      </c>
      <c r="J164" s="33">
        <v>0</v>
      </c>
      <c r="K164" s="33">
        <v>0</v>
      </c>
      <c r="L164" s="33">
        <v>0</v>
      </c>
      <c r="M164">
        <v>1065883393</v>
      </c>
      <c r="N164" t="s">
        <v>3636</v>
      </c>
      <c r="O164" t="s">
        <v>3637</v>
      </c>
      <c r="P164" s="206">
        <v>44580</v>
      </c>
      <c r="Q164" s="206">
        <v>44580</v>
      </c>
      <c r="R164" s="206">
        <v>44712</v>
      </c>
      <c r="S164" s="225">
        <v>7250000</v>
      </c>
      <c r="T164" s="244">
        <v>5800000</v>
      </c>
      <c r="U164" s="53">
        <v>21701937</v>
      </c>
      <c r="V164" t="s">
        <v>3330</v>
      </c>
      <c r="W164"/>
      <c r="X164"/>
    </row>
    <row r="165" spans="1:24">
      <c r="A165">
        <v>891780111</v>
      </c>
      <c r="B165" t="s">
        <v>25</v>
      </c>
      <c r="C165" t="s">
        <v>26</v>
      </c>
      <c r="D165" t="s">
        <v>27</v>
      </c>
      <c r="E165" t="s">
        <v>3638</v>
      </c>
      <c r="F165" t="s">
        <v>29</v>
      </c>
      <c r="G165" t="s">
        <v>849</v>
      </c>
      <c r="H165" t="s">
        <v>31</v>
      </c>
      <c r="I165" s="33">
        <v>11700000</v>
      </c>
      <c r="J165" s="33">
        <v>0</v>
      </c>
      <c r="K165" s="33">
        <v>0</v>
      </c>
      <c r="L165" s="33">
        <v>0</v>
      </c>
      <c r="M165">
        <v>7602221</v>
      </c>
      <c r="N165" t="s">
        <v>3639</v>
      </c>
      <c r="O165" t="s">
        <v>3640</v>
      </c>
      <c r="P165" s="206">
        <v>44580</v>
      </c>
      <c r="Q165" s="206">
        <v>44580</v>
      </c>
      <c r="R165" s="206">
        <v>44712</v>
      </c>
      <c r="S165" s="225">
        <v>9100000</v>
      </c>
      <c r="T165" s="244">
        <v>2600000</v>
      </c>
      <c r="U165" s="53">
        <v>85473390</v>
      </c>
      <c r="V165" t="s">
        <v>840</v>
      </c>
      <c r="W165"/>
      <c r="X165"/>
    </row>
    <row r="166" spans="1:24">
      <c r="A166">
        <v>891780111</v>
      </c>
      <c r="B166" t="s">
        <v>25</v>
      </c>
      <c r="C166" t="s">
        <v>26</v>
      </c>
      <c r="D166" t="s">
        <v>27</v>
      </c>
      <c r="E166" t="s">
        <v>3641</v>
      </c>
      <c r="F166" t="s">
        <v>29</v>
      </c>
      <c r="G166" t="s">
        <v>849</v>
      </c>
      <c r="H166" t="s">
        <v>31</v>
      </c>
      <c r="I166" s="33">
        <v>11440000</v>
      </c>
      <c r="J166" s="33">
        <v>0</v>
      </c>
      <c r="K166" s="33">
        <v>0</v>
      </c>
      <c r="L166" s="33">
        <v>0</v>
      </c>
      <c r="M166">
        <v>1082927274</v>
      </c>
      <c r="N166" t="s">
        <v>1647</v>
      </c>
      <c r="O166" t="s">
        <v>3642</v>
      </c>
      <c r="P166" s="206">
        <v>44580</v>
      </c>
      <c r="Q166" s="206">
        <v>44580</v>
      </c>
      <c r="R166" s="206">
        <v>44712</v>
      </c>
      <c r="S166" s="225">
        <v>8840000</v>
      </c>
      <c r="T166" s="244">
        <v>2600000</v>
      </c>
      <c r="U166" s="53">
        <v>85473390</v>
      </c>
      <c r="V166" t="s">
        <v>840</v>
      </c>
      <c r="W166"/>
      <c r="X166"/>
    </row>
    <row r="167" spans="1:24">
      <c r="A167">
        <v>891780111</v>
      </c>
      <c r="B167" t="s">
        <v>25</v>
      </c>
      <c r="C167" t="s">
        <v>26</v>
      </c>
      <c r="D167" t="s">
        <v>27</v>
      </c>
      <c r="E167" t="s">
        <v>3643</v>
      </c>
      <c r="F167" t="s">
        <v>29</v>
      </c>
      <c r="G167" t="s">
        <v>849</v>
      </c>
      <c r="H167" t="s">
        <v>31</v>
      </c>
      <c r="I167" s="33">
        <v>13630000</v>
      </c>
      <c r="J167" s="33">
        <v>0</v>
      </c>
      <c r="K167" s="33">
        <v>0</v>
      </c>
      <c r="L167" s="33">
        <v>0</v>
      </c>
      <c r="M167">
        <v>84450965</v>
      </c>
      <c r="N167" t="s">
        <v>3644</v>
      </c>
      <c r="O167" t="s">
        <v>3645</v>
      </c>
      <c r="P167" s="206">
        <v>44580</v>
      </c>
      <c r="Q167" s="206">
        <v>44580</v>
      </c>
      <c r="R167" s="206">
        <v>44712</v>
      </c>
      <c r="S167" s="225">
        <v>10730000</v>
      </c>
      <c r="T167" s="244">
        <v>2900000</v>
      </c>
      <c r="U167" s="53">
        <v>26668285</v>
      </c>
      <c r="V167" t="s">
        <v>3576</v>
      </c>
      <c r="W167"/>
      <c r="X167"/>
    </row>
    <row r="168" spans="1:24">
      <c r="A168">
        <v>891780111</v>
      </c>
      <c r="B168" t="s">
        <v>25</v>
      </c>
      <c r="C168" t="s">
        <v>26</v>
      </c>
      <c r="D168" t="s">
        <v>27</v>
      </c>
      <c r="E168" t="s">
        <v>3646</v>
      </c>
      <c r="F168" t="s">
        <v>29</v>
      </c>
      <c r="G168" t="s">
        <v>849</v>
      </c>
      <c r="H168" t="s">
        <v>31</v>
      </c>
      <c r="I168" s="33">
        <v>7650000</v>
      </c>
      <c r="J168" s="33">
        <v>0</v>
      </c>
      <c r="K168" s="33">
        <v>0</v>
      </c>
      <c r="L168" s="33">
        <v>0</v>
      </c>
      <c r="M168">
        <v>1082887356</v>
      </c>
      <c r="N168" t="s">
        <v>3647</v>
      </c>
      <c r="O168" t="s">
        <v>3648</v>
      </c>
      <c r="P168" s="206">
        <v>44580</v>
      </c>
      <c r="Q168" s="206">
        <v>44580</v>
      </c>
      <c r="R168" s="206">
        <v>44712</v>
      </c>
      <c r="S168" s="225">
        <v>5950000</v>
      </c>
      <c r="T168" s="244">
        <v>1700000</v>
      </c>
      <c r="U168" s="53">
        <v>26668285</v>
      </c>
      <c r="V168" t="s">
        <v>3576</v>
      </c>
      <c r="W168" s="129"/>
      <c r="X168"/>
    </row>
    <row r="169" spans="1:24">
      <c r="A169">
        <v>891780111</v>
      </c>
      <c r="B169" t="s">
        <v>25</v>
      </c>
      <c r="C169" t="s">
        <v>26</v>
      </c>
      <c r="D169" t="s">
        <v>27</v>
      </c>
      <c r="E169" t="s">
        <v>3649</v>
      </c>
      <c r="F169" t="s">
        <v>29</v>
      </c>
      <c r="G169" t="s">
        <v>849</v>
      </c>
      <c r="H169" t="s">
        <v>31</v>
      </c>
      <c r="I169" s="33">
        <v>7650000</v>
      </c>
      <c r="J169" s="33">
        <v>0</v>
      </c>
      <c r="K169" s="33">
        <v>0</v>
      </c>
      <c r="L169" s="33">
        <v>0</v>
      </c>
      <c r="M169">
        <v>1082954479</v>
      </c>
      <c r="N169" t="s">
        <v>3650</v>
      </c>
      <c r="O169" t="s">
        <v>3651</v>
      </c>
      <c r="P169" s="206">
        <v>44580</v>
      </c>
      <c r="Q169" s="206">
        <v>44580</v>
      </c>
      <c r="R169" s="206">
        <v>44712</v>
      </c>
      <c r="S169" s="225">
        <v>5950000</v>
      </c>
      <c r="T169" s="244">
        <v>1700000</v>
      </c>
      <c r="U169" s="53">
        <v>26668285</v>
      </c>
      <c r="V169" t="s">
        <v>3576</v>
      </c>
      <c r="W169"/>
      <c r="X169"/>
    </row>
    <row r="170" spans="1:24">
      <c r="A170">
        <v>891780111</v>
      </c>
      <c r="B170" t="s">
        <v>25</v>
      </c>
      <c r="C170" t="s">
        <v>26</v>
      </c>
      <c r="D170" t="s">
        <v>27</v>
      </c>
      <c r="E170" t="s">
        <v>3652</v>
      </c>
      <c r="F170" t="s">
        <v>29</v>
      </c>
      <c r="G170" t="s">
        <v>849</v>
      </c>
      <c r="H170" t="s">
        <v>31</v>
      </c>
      <c r="I170" s="33">
        <v>14740000</v>
      </c>
      <c r="J170" s="33">
        <v>0</v>
      </c>
      <c r="K170" s="33">
        <v>0</v>
      </c>
      <c r="L170" s="33">
        <v>0</v>
      </c>
      <c r="M170">
        <v>1015460393</v>
      </c>
      <c r="N170" t="s">
        <v>3653</v>
      </c>
      <c r="O170" t="s">
        <v>3654</v>
      </c>
      <c r="P170" s="206">
        <v>44580</v>
      </c>
      <c r="Q170" s="206">
        <v>44580</v>
      </c>
      <c r="R170" s="206">
        <v>44712</v>
      </c>
      <c r="S170" s="225">
        <v>11440000</v>
      </c>
      <c r="T170" s="244">
        <v>3300000</v>
      </c>
      <c r="U170" s="53">
        <v>12621405</v>
      </c>
      <c r="V170" t="s">
        <v>844</v>
      </c>
      <c r="W170" s="129"/>
      <c r="X170"/>
    </row>
    <row r="171" spans="1:24">
      <c r="A171">
        <v>891780111</v>
      </c>
      <c r="B171" t="s">
        <v>25</v>
      </c>
      <c r="C171" t="s">
        <v>26</v>
      </c>
      <c r="D171" t="s">
        <v>27</v>
      </c>
      <c r="E171" t="s">
        <v>3655</v>
      </c>
      <c r="F171" t="s">
        <v>29</v>
      </c>
      <c r="G171" t="s">
        <v>849</v>
      </c>
      <c r="H171" t="s">
        <v>31</v>
      </c>
      <c r="I171" s="33">
        <v>11526000</v>
      </c>
      <c r="J171" s="33">
        <v>0</v>
      </c>
      <c r="K171" s="33">
        <v>0</v>
      </c>
      <c r="L171" s="33">
        <v>0</v>
      </c>
      <c r="M171">
        <v>1052992321</v>
      </c>
      <c r="N171" t="s">
        <v>3656</v>
      </c>
      <c r="O171" t="s">
        <v>3657</v>
      </c>
      <c r="P171" s="206">
        <v>44580</v>
      </c>
      <c r="Q171" s="206">
        <v>44580</v>
      </c>
      <c r="R171" s="206">
        <v>44712</v>
      </c>
      <c r="S171" s="225">
        <v>8926000</v>
      </c>
      <c r="T171" s="244">
        <v>2600000</v>
      </c>
      <c r="U171" s="53">
        <v>21400608</v>
      </c>
      <c r="V171" t="s">
        <v>3658</v>
      </c>
      <c r="W171"/>
      <c r="X171"/>
    </row>
    <row r="172" spans="1:24">
      <c r="A172">
        <v>891780111</v>
      </c>
      <c r="B172" t="s">
        <v>25</v>
      </c>
      <c r="C172" t="s">
        <v>26</v>
      </c>
      <c r="D172" t="s">
        <v>27</v>
      </c>
      <c r="E172" t="s">
        <v>3659</v>
      </c>
      <c r="F172" t="s">
        <v>29</v>
      </c>
      <c r="G172" t="s">
        <v>849</v>
      </c>
      <c r="H172" t="s">
        <v>31</v>
      </c>
      <c r="I172" s="33">
        <v>8000000</v>
      </c>
      <c r="J172" s="33">
        <v>0</v>
      </c>
      <c r="K172" s="33">
        <v>0</v>
      </c>
      <c r="L172" s="33">
        <v>0</v>
      </c>
      <c r="M172">
        <v>1082992511</v>
      </c>
      <c r="N172" t="s">
        <v>3660</v>
      </c>
      <c r="O172" t="s">
        <v>3661</v>
      </c>
      <c r="P172" s="206">
        <v>44580</v>
      </c>
      <c r="Q172" s="206">
        <v>44593</v>
      </c>
      <c r="R172" s="206">
        <v>44712</v>
      </c>
      <c r="S172" s="225">
        <v>2000000</v>
      </c>
      <c r="T172" s="244">
        <v>6000000</v>
      </c>
      <c r="U172" s="53">
        <v>1082868728</v>
      </c>
      <c r="V172" t="s">
        <v>3245</v>
      </c>
      <c r="W172"/>
      <c r="X172"/>
    </row>
    <row r="173" spans="1:24">
      <c r="A173">
        <v>891780111</v>
      </c>
      <c r="B173" t="s">
        <v>25</v>
      </c>
      <c r="C173" t="s">
        <v>26</v>
      </c>
      <c r="D173" t="s">
        <v>27</v>
      </c>
      <c r="E173" t="s">
        <v>3659</v>
      </c>
      <c r="F173" t="s">
        <v>29</v>
      </c>
      <c r="G173" t="s">
        <v>849</v>
      </c>
      <c r="H173" t="s">
        <v>31</v>
      </c>
      <c r="I173" s="33">
        <v>11526000</v>
      </c>
      <c r="J173" s="33">
        <v>0</v>
      </c>
      <c r="K173" s="33">
        <v>0</v>
      </c>
      <c r="L173" s="33">
        <v>0</v>
      </c>
      <c r="M173">
        <v>1083025029</v>
      </c>
      <c r="N173" t="s">
        <v>3662</v>
      </c>
      <c r="O173" t="s">
        <v>3663</v>
      </c>
      <c r="P173" s="206">
        <v>44579</v>
      </c>
      <c r="Q173" s="206">
        <v>44579</v>
      </c>
      <c r="R173" s="206">
        <v>44712</v>
      </c>
      <c r="S173" s="225">
        <v>8926000</v>
      </c>
      <c r="T173" s="244">
        <v>2600000</v>
      </c>
      <c r="U173" s="53">
        <v>21400608</v>
      </c>
      <c r="V173" t="s">
        <v>3658</v>
      </c>
      <c r="W173"/>
      <c r="X173"/>
    </row>
    <row r="174" spans="1:24">
      <c r="A174">
        <v>891780111</v>
      </c>
      <c r="B174" t="s">
        <v>25</v>
      </c>
      <c r="C174" t="s">
        <v>26</v>
      </c>
      <c r="D174" t="s">
        <v>27</v>
      </c>
      <c r="E174" t="s">
        <v>3664</v>
      </c>
      <c r="F174" t="s">
        <v>29</v>
      </c>
      <c r="G174" t="s">
        <v>849</v>
      </c>
      <c r="H174" t="s">
        <v>31</v>
      </c>
      <c r="I174" s="33">
        <v>13533000</v>
      </c>
      <c r="J174" s="33">
        <v>0</v>
      </c>
      <c r="K174" s="33">
        <v>0</v>
      </c>
      <c r="L174" s="33">
        <v>0</v>
      </c>
      <c r="M174">
        <v>1082956335</v>
      </c>
      <c r="N174" t="s">
        <v>3665</v>
      </c>
      <c r="O174" t="s">
        <v>3666</v>
      </c>
      <c r="P174" s="206">
        <v>44580</v>
      </c>
      <c r="Q174" s="206">
        <v>44580</v>
      </c>
      <c r="R174" s="206">
        <v>44712</v>
      </c>
      <c r="S174" s="225">
        <v>10633000</v>
      </c>
      <c r="T174" s="244">
        <v>2900000</v>
      </c>
      <c r="U174" s="207">
        <v>84452087</v>
      </c>
      <c r="V174" t="s">
        <v>3252</v>
      </c>
      <c r="W174"/>
      <c r="X174"/>
    </row>
    <row r="175" spans="1:24">
      <c r="A175">
        <v>891780111</v>
      </c>
      <c r="B175" t="s">
        <v>25</v>
      </c>
      <c r="C175" t="s">
        <v>93</v>
      </c>
      <c r="D175" t="s">
        <v>27</v>
      </c>
      <c r="E175" t="s">
        <v>3667</v>
      </c>
      <c r="F175" t="s">
        <v>29</v>
      </c>
      <c r="G175" t="s">
        <v>849</v>
      </c>
      <c r="H175" t="s">
        <v>31</v>
      </c>
      <c r="I175" s="33">
        <v>2350000</v>
      </c>
      <c r="J175" s="33">
        <v>0</v>
      </c>
      <c r="K175" s="33">
        <v>0</v>
      </c>
      <c r="L175" s="33">
        <v>0</v>
      </c>
      <c r="M175">
        <v>84457565</v>
      </c>
      <c r="N175" t="s">
        <v>3668</v>
      </c>
      <c r="O175" t="s">
        <v>3669</v>
      </c>
      <c r="P175" s="206">
        <v>44580</v>
      </c>
      <c r="Q175" s="206">
        <v>44580</v>
      </c>
      <c r="R175" s="206">
        <v>44590</v>
      </c>
      <c r="S175" s="225">
        <v>2350000</v>
      </c>
      <c r="T175" s="244">
        <v>0</v>
      </c>
      <c r="U175" s="53">
        <v>57461216</v>
      </c>
      <c r="V175" t="s">
        <v>3275</v>
      </c>
      <c r="W175"/>
      <c r="X175"/>
    </row>
    <row r="176" spans="1:24">
      <c r="A176">
        <v>891780111</v>
      </c>
      <c r="B176" t="s">
        <v>25</v>
      </c>
      <c r="C176" t="s">
        <v>26</v>
      </c>
      <c r="D176" t="s">
        <v>27</v>
      </c>
      <c r="E176" t="s">
        <v>3670</v>
      </c>
      <c r="F176" t="s">
        <v>29</v>
      </c>
      <c r="G176" t="s">
        <v>849</v>
      </c>
      <c r="H176" t="s">
        <v>31</v>
      </c>
      <c r="I176" s="33">
        <v>11093000</v>
      </c>
      <c r="J176" s="33">
        <v>0</v>
      </c>
      <c r="K176" s="33">
        <v>0</v>
      </c>
      <c r="L176" s="33">
        <v>0</v>
      </c>
      <c r="M176">
        <v>1082992530</v>
      </c>
      <c r="N176" t="s">
        <v>3671</v>
      </c>
      <c r="O176" t="s">
        <v>3672</v>
      </c>
      <c r="P176" s="206">
        <v>44580</v>
      </c>
      <c r="Q176" s="206">
        <v>44585</v>
      </c>
      <c r="R176" s="206">
        <v>44712</v>
      </c>
      <c r="S176" s="225">
        <v>8493000</v>
      </c>
      <c r="T176" s="244">
        <v>2600000</v>
      </c>
      <c r="U176" s="53">
        <v>1082868728</v>
      </c>
      <c r="V176" t="s">
        <v>3245</v>
      </c>
      <c r="W176"/>
      <c r="X176"/>
    </row>
    <row r="177" spans="1:24">
      <c r="A177">
        <v>891780111</v>
      </c>
      <c r="B177" t="s">
        <v>25</v>
      </c>
      <c r="C177" t="s">
        <v>26</v>
      </c>
      <c r="D177" t="s">
        <v>27</v>
      </c>
      <c r="E177" t="s">
        <v>3673</v>
      </c>
      <c r="F177" t="s">
        <v>29</v>
      </c>
      <c r="G177" t="s">
        <v>849</v>
      </c>
      <c r="H177" t="s">
        <v>31</v>
      </c>
      <c r="I177" s="33">
        <v>11093000</v>
      </c>
      <c r="J177" s="33">
        <v>0</v>
      </c>
      <c r="K177" s="33">
        <v>0</v>
      </c>
      <c r="L177" s="33">
        <v>0</v>
      </c>
      <c r="M177">
        <v>1082993416</v>
      </c>
      <c r="N177" t="s">
        <v>2875</v>
      </c>
      <c r="O177" t="s">
        <v>3674</v>
      </c>
      <c r="P177" s="206">
        <v>44580</v>
      </c>
      <c r="Q177" s="206">
        <v>44585</v>
      </c>
      <c r="R177" s="206">
        <v>44712</v>
      </c>
      <c r="S177" s="225">
        <v>8493000</v>
      </c>
      <c r="T177" s="244">
        <v>2600000</v>
      </c>
      <c r="U177" s="53">
        <v>1082868728</v>
      </c>
      <c r="V177" t="s">
        <v>3245</v>
      </c>
      <c r="W177"/>
      <c r="X177"/>
    </row>
    <row r="178" spans="1:24">
      <c r="A178">
        <v>891780111</v>
      </c>
      <c r="B178" t="s">
        <v>25</v>
      </c>
      <c r="C178" t="s">
        <v>26</v>
      </c>
      <c r="D178" t="s">
        <v>27</v>
      </c>
      <c r="E178" t="s">
        <v>3675</v>
      </c>
      <c r="F178" t="s">
        <v>29</v>
      </c>
      <c r="G178" t="s">
        <v>849</v>
      </c>
      <c r="H178" t="s">
        <v>31</v>
      </c>
      <c r="I178" s="33">
        <v>12373000</v>
      </c>
      <c r="J178" s="33">
        <v>0</v>
      </c>
      <c r="K178" s="33">
        <v>0</v>
      </c>
      <c r="L178" s="33">
        <v>0</v>
      </c>
      <c r="M178">
        <v>7144868</v>
      </c>
      <c r="N178" t="s">
        <v>3676</v>
      </c>
      <c r="O178" t="s">
        <v>3677</v>
      </c>
      <c r="P178" s="206">
        <v>44580</v>
      </c>
      <c r="Q178" s="206">
        <v>44585</v>
      </c>
      <c r="R178" s="206">
        <v>44712</v>
      </c>
      <c r="S178" s="225">
        <v>9473000</v>
      </c>
      <c r="T178" s="244">
        <v>2900000</v>
      </c>
      <c r="U178" s="53">
        <v>1082868728</v>
      </c>
      <c r="V178" t="s">
        <v>3245</v>
      </c>
      <c r="W178"/>
      <c r="X178"/>
    </row>
    <row r="179" spans="1:24">
      <c r="A179">
        <v>891780111</v>
      </c>
      <c r="B179" t="s">
        <v>25</v>
      </c>
      <c r="C179" t="s">
        <v>26</v>
      </c>
      <c r="D179" t="s">
        <v>27</v>
      </c>
      <c r="E179" t="s">
        <v>3678</v>
      </c>
      <c r="F179" t="s">
        <v>29</v>
      </c>
      <c r="G179" t="s">
        <v>849</v>
      </c>
      <c r="H179" t="s">
        <v>31</v>
      </c>
      <c r="I179" s="33">
        <v>7650000</v>
      </c>
      <c r="J179" s="33">
        <v>0</v>
      </c>
      <c r="K179" s="33">
        <v>0</v>
      </c>
      <c r="L179" s="33">
        <v>0</v>
      </c>
      <c r="M179">
        <v>84454876</v>
      </c>
      <c r="N179" t="s">
        <v>3679</v>
      </c>
      <c r="O179" t="s">
        <v>3680</v>
      </c>
      <c r="P179" s="206">
        <v>44580</v>
      </c>
      <c r="Q179" s="206">
        <v>44580</v>
      </c>
      <c r="R179" s="206">
        <v>44712</v>
      </c>
      <c r="S179" s="225">
        <v>5950000</v>
      </c>
      <c r="T179" s="244">
        <v>1700000</v>
      </c>
      <c r="U179" s="207">
        <v>45507423</v>
      </c>
      <c r="V179" t="s">
        <v>3523</v>
      </c>
      <c r="W179"/>
      <c r="X179"/>
    </row>
    <row r="180" spans="1:24">
      <c r="A180">
        <v>891780111</v>
      </c>
      <c r="B180" t="s">
        <v>25</v>
      </c>
      <c r="C180" t="s">
        <v>26</v>
      </c>
      <c r="D180" t="s">
        <v>27</v>
      </c>
      <c r="E180" t="s">
        <v>3681</v>
      </c>
      <c r="F180" t="s">
        <v>29</v>
      </c>
      <c r="G180" t="s">
        <v>849</v>
      </c>
      <c r="H180" t="s">
        <v>31</v>
      </c>
      <c r="I180" s="33">
        <v>8000000</v>
      </c>
      <c r="J180" s="33">
        <v>0</v>
      </c>
      <c r="K180" s="33">
        <v>0</v>
      </c>
      <c r="L180" s="33">
        <v>0</v>
      </c>
      <c r="M180">
        <v>1022404844</v>
      </c>
      <c r="N180" t="s">
        <v>2908</v>
      </c>
      <c r="O180" t="s">
        <v>3682</v>
      </c>
      <c r="P180" s="206">
        <v>44582</v>
      </c>
      <c r="Q180" s="206">
        <v>44593</v>
      </c>
      <c r="R180" s="206">
        <v>44712</v>
      </c>
      <c r="S180" s="225">
        <v>6000000</v>
      </c>
      <c r="T180" s="244">
        <v>2000000</v>
      </c>
      <c r="U180" s="53">
        <v>1082868728</v>
      </c>
      <c r="V180" t="s">
        <v>3245</v>
      </c>
      <c r="W180"/>
      <c r="X180"/>
    </row>
    <row r="181" spans="1:24">
      <c r="A181">
        <v>891780111</v>
      </c>
      <c r="B181" t="s">
        <v>25</v>
      </c>
      <c r="C181" t="s">
        <v>26</v>
      </c>
      <c r="D181" t="s">
        <v>27</v>
      </c>
      <c r="E181" t="s">
        <v>3683</v>
      </c>
      <c r="F181" t="s">
        <v>29</v>
      </c>
      <c r="G181" t="s">
        <v>849</v>
      </c>
      <c r="H181" t="s">
        <v>31</v>
      </c>
      <c r="I181" s="33">
        <v>8000000</v>
      </c>
      <c r="J181" s="33">
        <v>0</v>
      </c>
      <c r="K181" s="33">
        <v>0</v>
      </c>
      <c r="L181" s="33">
        <v>0</v>
      </c>
      <c r="M181">
        <v>84459987</v>
      </c>
      <c r="N181" t="s">
        <v>3684</v>
      </c>
      <c r="O181" t="s">
        <v>3685</v>
      </c>
      <c r="P181" s="206">
        <v>44582</v>
      </c>
      <c r="Q181" s="206">
        <v>44593</v>
      </c>
      <c r="R181" s="206">
        <v>44712</v>
      </c>
      <c r="S181" s="225">
        <v>6000000</v>
      </c>
      <c r="T181" s="244">
        <v>2000000</v>
      </c>
      <c r="U181" s="53">
        <v>1082868728</v>
      </c>
      <c r="V181" t="s">
        <v>3245</v>
      </c>
      <c r="W181"/>
      <c r="X181"/>
    </row>
    <row r="182" spans="1:24" ht="15">
      <c r="A182">
        <v>891780111</v>
      </c>
      <c r="B182" t="s">
        <v>25</v>
      </c>
      <c r="C182" t="s">
        <v>26</v>
      </c>
      <c r="D182" t="s">
        <v>27</v>
      </c>
      <c r="E182" s="210" t="s">
        <v>3686</v>
      </c>
      <c r="F182" t="s">
        <v>29</v>
      </c>
      <c r="G182" t="s">
        <v>849</v>
      </c>
      <c r="H182" t="s">
        <v>31</v>
      </c>
      <c r="I182" s="33">
        <v>8000000</v>
      </c>
      <c r="J182" s="33">
        <v>0</v>
      </c>
      <c r="K182" s="33">
        <v>0</v>
      </c>
      <c r="L182" s="33">
        <v>0</v>
      </c>
      <c r="M182">
        <v>1082957435</v>
      </c>
      <c r="N182" t="s">
        <v>3687</v>
      </c>
      <c r="O182" t="s">
        <v>3688</v>
      </c>
      <c r="P182" s="206">
        <v>44582</v>
      </c>
      <c r="Q182" s="206">
        <v>44593</v>
      </c>
      <c r="R182" s="206">
        <v>44712</v>
      </c>
      <c r="S182" s="225">
        <v>6000000</v>
      </c>
      <c r="T182" s="244">
        <v>2000000</v>
      </c>
      <c r="U182" s="53">
        <v>1082868728</v>
      </c>
      <c r="V182" t="s">
        <v>3245</v>
      </c>
      <c r="W182" s="129"/>
      <c r="X182"/>
    </row>
    <row r="183" spans="1:24" ht="15">
      <c r="A183">
        <v>891780111</v>
      </c>
      <c r="B183" t="s">
        <v>25</v>
      </c>
      <c r="C183" t="s">
        <v>26</v>
      </c>
      <c r="D183" t="s">
        <v>27</v>
      </c>
      <c r="E183" s="210" t="s">
        <v>3689</v>
      </c>
      <c r="F183" t="s">
        <v>29</v>
      </c>
      <c r="G183" t="s">
        <v>849</v>
      </c>
      <c r="H183" t="s">
        <v>31</v>
      </c>
      <c r="I183" s="33">
        <v>9200000</v>
      </c>
      <c r="J183" s="33">
        <v>0</v>
      </c>
      <c r="K183" s="33">
        <v>0</v>
      </c>
      <c r="L183" s="33">
        <v>0</v>
      </c>
      <c r="M183">
        <v>1083010207</v>
      </c>
      <c r="N183" t="s">
        <v>3690</v>
      </c>
      <c r="O183" t="s">
        <v>3691</v>
      </c>
      <c r="P183" s="206">
        <v>44582</v>
      </c>
      <c r="Q183" s="206">
        <v>44593</v>
      </c>
      <c r="R183" s="206">
        <v>44712</v>
      </c>
      <c r="S183" s="225">
        <v>6900000</v>
      </c>
      <c r="T183" s="244">
        <v>2300000</v>
      </c>
      <c r="U183" s="53">
        <v>1082868728</v>
      </c>
      <c r="V183" t="s">
        <v>3245</v>
      </c>
      <c r="W183" s="129"/>
      <c r="X183"/>
    </row>
    <row r="184" spans="1:24" ht="15">
      <c r="A184">
        <v>891780111</v>
      </c>
      <c r="B184" t="s">
        <v>25</v>
      </c>
      <c r="C184" t="s">
        <v>26</v>
      </c>
      <c r="D184" t="s">
        <v>27</v>
      </c>
      <c r="E184" s="210" t="s">
        <v>3692</v>
      </c>
      <c r="F184" t="s">
        <v>29</v>
      </c>
      <c r="G184" t="s">
        <v>849</v>
      </c>
      <c r="H184" t="s">
        <v>31</v>
      </c>
      <c r="I184" s="33">
        <v>8000000</v>
      </c>
      <c r="J184" s="33">
        <v>0</v>
      </c>
      <c r="K184" s="33">
        <v>0</v>
      </c>
      <c r="L184" s="33">
        <v>0</v>
      </c>
      <c r="M184">
        <v>1083016337</v>
      </c>
      <c r="N184" t="s">
        <v>2877</v>
      </c>
      <c r="O184" t="s">
        <v>3693</v>
      </c>
      <c r="P184" s="206">
        <v>44582</v>
      </c>
      <c r="Q184" s="206">
        <v>44593</v>
      </c>
      <c r="R184" s="206">
        <v>44712</v>
      </c>
      <c r="S184" s="225">
        <v>6000000</v>
      </c>
      <c r="T184" s="244">
        <v>2000000</v>
      </c>
      <c r="U184" s="53">
        <v>1082868728</v>
      </c>
      <c r="V184" t="s">
        <v>3245</v>
      </c>
      <c r="W184" s="129"/>
      <c r="X184"/>
    </row>
    <row r="185" spans="1:24" ht="15">
      <c r="A185">
        <v>891780111</v>
      </c>
      <c r="B185" t="s">
        <v>25</v>
      </c>
      <c r="C185" t="s">
        <v>26</v>
      </c>
      <c r="D185" t="s">
        <v>27</v>
      </c>
      <c r="E185" s="210" t="s">
        <v>3694</v>
      </c>
      <c r="F185" t="s">
        <v>29</v>
      </c>
      <c r="G185" t="s">
        <v>849</v>
      </c>
      <c r="H185" t="s">
        <v>31</v>
      </c>
      <c r="I185" s="33">
        <v>11093000</v>
      </c>
      <c r="J185" s="33">
        <v>0</v>
      </c>
      <c r="K185" s="33">
        <v>0</v>
      </c>
      <c r="L185" s="33">
        <v>0</v>
      </c>
      <c r="M185">
        <v>1004278346</v>
      </c>
      <c r="N185" t="s">
        <v>3695</v>
      </c>
      <c r="O185" t="s">
        <v>3696</v>
      </c>
      <c r="P185" s="206">
        <v>44582</v>
      </c>
      <c r="Q185" s="206">
        <v>44585</v>
      </c>
      <c r="R185" s="206">
        <v>44712</v>
      </c>
      <c r="S185" s="225">
        <v>8493000</v>
      </c>
      <c r="T185" s="244">
        <v>2600000</v>
      </c>
      <c r="U185" s="53">
        <v>1082868728</v>
      </c>
      <c r="V185" t="s">
        <v>3245</v>
      </c>
      <c r="W185" s="129"/>
      <c r="X185"/>
    </row>
    <row r="186" spans="1:24" ht="15">
      <c r="A186">
        <v>891780111</v>
      </c>
      <c r="B186" t="s">
        <v>25</v>
      </c>
      <c r="C186" t="s">
        <v>26</v>
      </c>
      <c r="D186" t="s">
        <v>27</v>
      </c>
      <c r="E186" s="210" t="s">
        <v>3697</v>
      </c>
      <c r="F186" t="s">
        <v>29</v>
      </c>
      <c r="G186" t="s">
        <v>849</v>
      </c>
      <c r="H186" t="s">
        <v>31</v>
      </c>
      <c r="I186" s="33">
        <v>12760000</v>
      </c>
      <c r="J186" s="33">
        <v>0</v>
      </c>
      <c r="K186" s="33">
        <v>0</v>
      </c>
      <c r="L186" s="33">
        <v>0</v>
      </c>
      <c r="M186">
        <v>75035405</v>
      </c>
      <c r="N186" t="s">
        <v>3698</v>
      </c>
      <c r="O186" t="s">
        <v>3699</v>
      </c>
      <c r="P186" s="206">
        <v>44582</v>
      </c>
      <c r="Q186" s="206">
        <v>44582</v>
      </c>
      <c r="R186" s="206">
        <v>44712</v>
      </c>
      <c r="S186" s="225">
        <v>9860000</v>
      </c>
      <c r="T186" s="244">
        <v>2900000</v>
      </c>
      <c r="U186" s="53">
        <v>85152695</v>
      </c>
      <c r="V186" t="s">
        <v>839</v>
      </c>
      <c r="W186" s="129"/>
      <c r="X186"/>
    </row>
    <row r="187" spans="1:24" ht="15">
      <c r="A187">
        <v>891780111</v>
      </c>
      <c r="B187" t="s">
        <v>25</v>
      </c>
      <c r="C187" t="s">
        <v>26</v>
      </c>
      <c r="D187" t="s">
        <v>27</v>
      </c>
      <c r="E187" s="210" t="s">
        <v>3700</v>
      </c>
      <c r="F187" t="s">
        <v>29</v>
      </c>
      <c r="G187" t="s">
        <v>849</v>
      </c>
      <c r="H187" t="s">
        <v>31</v>
      </c>
      <c r="I187" s="33">
        <v>11440000</v>
      </c>
      <c r="J187" s="33">
        <v>0</v>
      </c>
      <c r="K187" s="33">
        <v>0</v>
      </c>
      <c r="L187" s="33">
        <v>0</v>
      </c>
      <c r="M187">
        <v>57427768</v>
      </c>
      <c r="N187" t="s">
        <v>3701</v>
      </c>
      <c r="O187" t="s">
        <v>3702</v>
      </c>
      <c r="P187" s="206">
        <v>44582</v>
      </c>
      <c r="Q187" s="206">
        <v>44582</v>
      </c>
      <c r="R187" s="206">
        <v>44712</v>
      </c>
      <c r="S187" s="225">
        <v>8840000</v>
      </c>
      <c r="T187" s="244">
        <v>2600000</v>
      </c>
      <c r="U187" s="207">
        <v>36557666</v>
      </c>
      <c r="V187" s="129" t="s">
        <v>3703</v>
      </c>
      <c r="W187" s="129"/>
      <c r="X187"/>
    </row>
    <row r="188" spans="1:24" ht="15">
      <c r="A188">
        <v>891780111</v>
      </c>
      <c r="B188" t="s">
        <v>25</v>
      </c>
      <c r="C188" t="s">
        <v>26</v>
      </c>
      <c r="D188" t="s">
        <v>27</v>
      </c>
      <c r="E188" s="210" t="s">
        <v>3704</v>
      </c>
      <c r="F188" t="s">
        <v>29</v>
      </c>
      <c r="G188" t="s">
        <v>849</v>
      </c>
      <c r="H188" t="s">
        <v>31</v>
      </c>
      <c r="I188" s="33">
        <v>8800000</v>
      </c>
      <c r="J188" s="33">
        <v>0</v>
      </c>
      <c r="K188" s="33">
        <v>0</v>
      </c>
      <c r="L188" s="33">
        <v>0</v>
      </c>
      <c r="M188">
        <v>9091645</v>
      </c>
      <c r="N188" t="s">
        <v>3705</v>
      </c>
      <c r="O188" t="s">
        <v>3706</v>
      </c>
      <c r="P188" s="206">
        <v>44582</v>
      </c>
      <c r="Q188" s="206">
        <v>44582</v>
      </c>
      <c r="R188" s="206">
        <v>44712</v>
      </c>
      <c r="S188" s="225">
        <v>6800000</v>
      </c>
      <c r="T188" s="244">
        <v>2000000</v>
      </c>
      <c r="U188" s="207">
        <v>36557666</v>
      </c>
      <c r="V188" s="129" t="s">
        <v>3703</v>
      </c>
      <c r="W188" s="129"/>
      <c r="X188"/>
    </row>
    <row r="189" spans="1:24" ht="15">
      <c r="A189">
        <v>891780111</v>
      </c>
      <c r="B189" t="s">
        <v>25</v>
      </c>
      <c r="C189" t="s">
        <v>26</v>
      </c>
      <c r="D189" t="s">
        <v>27</v>
      </c>
      <c r="E189" s="210" t="s">
        <v>3707</v>
      </c>
      <c r="F189" t="s">
        <v>29</v>
      </c>
      <c r="G189" t="s">
        <v>849</v>
      </c>
      <c r="H189" t="s">
        <v>31</v>
      </c>
      <c r="I189" s="33">
        <v>8000000</v>
      </c>
      <c r="J189" s="33">
        <v>0</v>
      </c>
      <c r="K189" s="33">
        <v>0</v>
      </c>
      <c r="L189" s="33">
        <v>0</v>
      </c>
      <c r="M189">
        <v>85449729</v>
      </c>
      <c r="N189" t="s">
        <v>3708</v>
      </c>
      <c r="O189" t="s">
        <v>3709</v>
      </c>
      <c r="P189" s="206">
        <v>44582</v>
      </c>
      <c r="Q189" s="206">
        <v>44593</v>
      </c>
      <c r="R189" s="206">
        <v>44712</v>
      </c>
      <c r="S189" s="225">
        <v>6000000</v>
      </c>
      <c r="T189" s="244">
        <v>2000000</v>
      </c>
      <c r="U189" s="53">
        <v>85152695</v>
      </c>
      <c r="V189" t="s">
        <v>839</v>
      </c>
      <c r="W189" s="129"/>
      <c r="X189"/>
    </row>
    <row r="190" spans="1:24" ht="15">
      <c r="A190">
        <v>891780111</v>
      </c>
      <c r="B190" t="s">
        <v>25</v>
      </c>
      <c r="C190" t="s">
        <v>26</v>
      </c>
      <c r="D190" t="s">
        <v>27</v>
      </c>
      <c r="E190" s="210" t="s">
        <v>3710</v>
      </c>
      <c r="F190" t="s">
        <v>29</v>
      </c>
      <c r="G190" t="s">
        <v>849</v>
      </c>
      <c r="H190" t="s">
        <v>31</v>
      </c>
      <c r="I190" s="33">
        <v>10400000</v>
      </c>
      <c r="J190" s="33">
        <v>0</v>
      </c>
      <c r="K190" s="33">
        <v>0</v>
      </c>
      <c r="L190" s="33">
        <v>0</v>
      </c>
      <c r="M190">
        <v>7601673</v>
      </c>
      <c r="N190" t="s">
        <v>3711</v>
      </c>
      <c r="O190" t="s">
        <v>3712</v>
      </c>
      <c r="P190" s="206">
        <v>44582</v>
      </c>
      <c r="Q190" s="206">
        <v>44593</v>
      </c>
      <c r="R190" s="206">
        <v>44712</v>
      </c>
      <c r="S190" s="225">
        <v>7800000</v>
      </c>
      <c r="T190" s="244">
        <v>2600000</v>
      </c>
      <c r="U190" s="53">
        <v>85152695</v>
      </c>
      <c r="V190" t="s">
        <v>839</v>
      </c>
      <c r="W190" s="129"/>
      <c r="X190"/>
    </row>
    <row r="191" spans="1:24" ht="15">
      <c r="A191">
        <v>891780111</v>
      </c>
      <c r="B191" t="s">
        <v>25</v>
      </c>
      <c r="C191" t="s">
        <v>26</v>
      </c>
      <c r="D191" t="s">
        <v>27</v>
      </c>
      <c r="E191" s="210" t="s">
        <v>3713</v>
      </c>
      <c r="F191" t="s">
        <v>29</v>
      </c>
      <c r="G191" t="s">
        <v>849</v>
      </c>
      <c r="H191" t="s">
        <v>31</v>
      </c>
      <c r="I191" s="33">
        <v>9200000</v>
      </c>
      <c r="J191" s="33">
        <v>0</v>
      </c>
      <c r="K191" s="33">
        <v>0</v>
      </c>
      <c r="L191" s="33">
        <v>0</v>
      </c>
      <c r="M191">
        <v>57426227</v>
      </c>
      <c r="N191" t="s">
        <v>3714</v>
      </c>
      <c r="O191" t="s">
        <v>3715</v>
      </c>
      <c r="P191" s="206">
        <v>44582</v>
      </c>
      <c r="Q191" s="206">
        <v>44593</v>
      </c>
      <c r="R191" s="206">
        <v>44712</v>
      </c>
      <c r="S191" s="225">
        <v>2300000</v>
      </c>
      <c r="T191" s="244">
        <v>6900000</v>
      </c>
      <c r="U191" s="207">
        <v>36557666</v>
      </c>
      <c r="V191" s="129" t="s">
        <v>3703</v>
      </c>
      <c r="W191" s="129"/>
      <c r="X191"/>
    </row>
    <row r="192" spans="1:24" ht="15">
      <c r="A192">
        <v>891780111</v>
      </c>
      <c r="B192" t="s">
        <v>25</v>
      </c>
      <c r="C192" t="s">
        <v>26</v>
      </c>
      <c r="D192" t="s">
        <v>27</v>
      </c>
      <c r="E192" s="210" t="s">
        <v>3716</v>
      </c>
      <c r="F192" t="s">
        <v>29</v>
      </c>
      <c r="G192" t="s">
        <v>849</v>
      </c>
      <c r="H192" t="s">
        <v>31</v>
      </c>
      <c r="I192" s="33">
        <v>8000000</v>
      </c>
      <c r="J192" s="33">
        <v>0</v>
      </c>
      <c r="K192" s="33">
        <v>0</v>
      </c>
      <c r="L192" s="33">
        <v>0</v>
      </c>
      <c r="M192">
        <v>1081795063</v>
      </c>
      <c r="N192" t="s">
        <v>3717</v>
      </c>
      <c r="O192" t="s">
        <v>3718</v>
      </c>
      <c r="P192" s="206">
        <v>44582</v>
      </c>
      <c r="Q192" s="206">
        <v>44593</v>
      </c>
      <c r="R192" s="206">
        <v>44712</v>
      </c>
      <c r="S192" s="225">
        <v>6000000</v>
      </c>
      <c r="T192" s="244">
        <v>2000000</v>
      </c>
      <c r="U192" s="53">
        <v>85152695</v>
      </c>
      <c r="V192" t="s">
        <v>839</v>
      </c>
      <c r="W192" s="129"/>
      <c r="X192"/>
    </row>
    <row r="193" spans="1:24" ht="15">
      <c r="A193">
        <v>891780111</v>
      </c>
      <c r="B193" t="s">
        <v>25</v>
      </c>
      <c r="C193" t="s">
        <v>26</v>
      </c>
      <c r="D193" t="s">
        <v>27</v>
      </c>
      <c r="E193" s="210" t="s">
        <v>3719</v>
      </c>
      <c r="F193" t="s">
        <v>29</v>
      </c>
      <c r="G193" t="s">
        <v>849</v>
      </c>
      <c r="H193" t="s">
        <v>31</v>
      </c>
      <c r="I193" s="33">
        <v>8000000</v>
      </c>
      <c r="J193" s="33">
        <v>0</v>
      </c>
      <c r="K193" s="33">
        <v>0</v>
      </c>
      <c r="L193" s="33">
        <v>0</v>
      </c>
      <c r="M193">
        <v>36726740</v>
      </c>
      <c r="N193" t="s">
        <v>3720</v>
      </c>
      <c r="O193" t="s">
        <v>3721</v>
      </c>
      <c r="P193" s="206">
        <v>44582</v>
      </c>
      <c r="Q193" s="206">
        <v>44593</v>
      </c>
      <c r="R193" s="206">
        <v>44712</v>
      </c>
      <c r="S193" s="225">
        <v>6000000</v>
      </c>
      <c r="T193" s="244">
        <v>2000000</v>
      </c>
      <c r="U193" s="207">
        <v>36557666</v>
      </c>
      <c r="V193" s="129" t="s">
        <v>3703</v>
      </c>
      <c r="W193" s="129"/>
      <c r="X193"/>
    </row>
    <row r="194" spans="1:24" ht="15">
      <c r="A194">
        <v>891780111</v>
      </c>
      <c r="B194" t="s">
        <v>25</v>
      </c>
      <c r="C194" t="s">
        <v>26</v>
      </c>
      <c r="D194" t="s">
        <v>27</v>
      </c>
      <c r="E194" s="210" t="s">
        <v>3722</v>
      </c>
      <c r="F194" t="s">
        <v>29</v>
      </c>
      <c r="G194" t="s">
        <v>849</v>
      </c>
      <c r="H194" t="s">
        <v>31</v>
      </c>
      <c r="I194" s="33">
        <v>8000000</v>
      </c>
      <c r="J194" s="33">
        <v>0</v>
      </c>
      <c r="K194" s="33">
        <v>0</v>
      </c>
      <c r="L194" s="33">
        <v>0</v>
      </c>
      <c r="M194">
        <v>56086232</v>
      </c>
      <c r="N194" t="s">
        <v>3723</v>
      </c>
      <c r="O194" t="s">
        <v>3724</v>
      </c>
      <c r="P194" s="206">
        <v>44582</v>
      </c>
      <c r="Q194" s="206">
        <v>44593</v>
      </c>
      <c r="R194" s="206">
        <v>44712</v>
      </c>
      <c r="S194" s="225">
        <v>6000000</v>
      </c>
      <c r="T194" s="244">
        <v>2000000</v>
      </c>
      <c r="U194" s="53">
        <v>85152695</v>
      </c>
      <c r="V194" t="s">
        <v>839</v>
      </c>
      <c r="W194" s="129"/>
      <c r="X194"/>
    </row>
    <row r="195" spans="1:24" ht="15">
      <c r="A195">
        <v>891780111</v>
      </c>
      <c r="B195" t="s">
        <v>25</v>
      </c>
      <c r="C195" t="s">
        <v>26</v>
      </c>
      <c r="D195" t="s">
        <v>27</v>
      </c>
      <c r="E195" s="210" t="s">
        <v>3725</v>
      </c>
      <c r="F195" t="s">
        <v>29</v>
      </c>
      <c r="G195" t="s">
        <v>849</v>
      </c>
      <c r="H195" t="s">
        <v>31</v>
      </c>
      <c r="I195" s="33">
        <v>8000000</v>
      </c>
      <c r="J195" s="33">
        <v>0</v>
      </c>
      <c r="K195" s="33">
        <v>0</v>
      </c>
      <c r="L195" s="33">
        <v>0</v>
      </c>
      <c r="M195">
        <v>72258990</v>
      </c>
      <c r="N195" t="s">
        <v>3726</v>
      </c>
      <c r="O195" t="s">
        <v>3727</v>
      </c>
      <c r="P195" s="206">
        <v>44582</v>
      </c>
      <c r="Q195" s="206">
        <v>44593</v>
      </c>
      <c r="R195" s="206">
        <v>44712</v>
      </c>
      <c r="S195" s="225">
        <v>6000000</v>
      </c>
      <c r="T195" s="244">
        <v>2000000</v>
      </c>
      <c r="U195" s="53">
        <v>85152695</v>
      </c>
      <c r="V195" t="s">
        <v>839</v>
      </c>
      <c r="W195" s="129"/>
      <c r="X195"/>
    </row>
    <row r="196" spans="1:24" ht="15">
      <c r="A196">
        <v>891780111</v>
      </c>
      <c r="B196" t="s">
        <v>25</v>
      </c>
      <c r="C196" t="s">
        <v>26</v>
      </c>
      <c r="D196" t="s">
        <v>27</v>
      </c>
      <c r="E196" s="210" t="s">
        <v>3728</v>
      </c>
      <c r="F196" t="s">
        <v>29</v>
      </c>
      <c r="G196" t="s">
        <v>849</v>
      </c>
      <c r="H196" t="s">
        <v>31</v>
      </c>
      <c r="I196" s="33">
        <v>10400000</v>
      </c>
      <c r="J196" s="33">
        <v>0</v>
      </c>
      <c r="K196" s="33">
        <v>0</v>
      </c>
      <c r="L196" s="33">
        <v>0</v>
      </c>
      <c r="M196">
        <v>1082929855</v>
      </c>
      <c r="N196" t="s">
        <v>3729</v>
      </c>
      <c r="O196" t="s">
        <v>3730</v>
      </c>
      <c r="P196" s="206">
        <v>44582</v>
      </c>
      <c r="Q196" s="206">
        <v>44593</v>
      </c>
      <c r="R196" s="206">
        <v>44712</v>
      </c>
      <c r="S196" s="225">
        <v>7800000</v>
      </c>
      <c r="T196" s="244">
        <v>2600000</v>
      </c>
      <c r="U196" s="207">
        <v>36557666</v>
      </c>
      <c r="V196" s="129" t="s">
        <v>3703</v>
      </c>
      <c r="W196" s="129"/>
      <c r="X196"/>
    </row>
    <row r="197" spans="1:24" ht="15">
      <c r="A197">
        <v>891780111</v>
      </c>
      <c r="B197" t="s">
        <v>25</v>
      </c>
      <c r="C197" t="s">
        <v>26</v>
      </c>
      <c r="D197" t="s">
        <v>27</v>
      </c>
      <c r="E197" s="210" t="s">
        <v>3731</v>
      </c>
      <c r="F197" t="s">
        <v>29</v>
      </c>
      <c r="G197" t="s">
        <v>849</v>
      </c>
      <c r="H197" t="s">
        <v>31</v>
      </c>
      <c r="I197" s="33">
        <v>8000000</v>
      </c>
      <c r="J197" s="33">
        <v>0</v>
      </c>
      <c r="K197" s="33">
        <v>0</v>
      </c>
      <c r="L197" s="33">
        <v>0</v>
      </c>
      <c r="M197">
        <v>85707979</v>
      </c>
      <c r="N197" t="s">
        <v>3732</v>
      </c>
      <c r="O197" t="s">
        <v>3733</v>
      </c>
      <c r="P197" s="206">
        <v>44582</v>
      </c>
      <c r="Q197" s="206">
        <v>44593</v>
      </c>
      <c r="R197" s="206">
        <v>44712</v>
      </c>
      <c r="S197" s="225">
        <v>6000000</v>
      </c>
      <c r="T197" s="244">
        <v>2000000</v>
      </c>
      <c r="U197" s="53">
        <v>85152695</v>
      </c>
      <c r="V197" t="s">
        <v>839</v>
      </c>
      <c r="W197" s="129"/>
      <c r="X197"/>
    </row>
    <row r="198" spans="1:24" ht="15">
      <c r="A198">
        <v>891780111</v>
      </c>
      <c r="B198" t="s">
        <v>25</v>
      </c>
      <c r="C198" t="s">
        <v>26</v>
      </c>
      <c r="D198" t="s">
        <v>27</v>
      </c>
      <c r="E198" s="210" t="s">
        <v>3734</v>
      </c>
      <c r="F198" t="s">
        <v>29</v>
      </c>
      <c r="G198" t="s">
        <v>849</v>
      </c>
      <c r="H198" t="s">
        <v>31</v>
      </c>
      <c r="I198" s="33">
        <v>8000000</v>
      </c>
      <c r="J198" s="33">
        <v>0</v>
      </c>
      <c r="K198" s="33">
        <v>0</v>
      </c>
      <c r="L198" s="33">
        <v>0</v>
      </c>
      <c r="M198">
        <v>85152958</v>
      </c>
      <c r="N198" t="s">
        <v>3735</v>
      </c>
      <c r="O198" t="s">
        <v>3727</v>
      </c>
      <c r="P198" s="206">
        <v>44582</v>
      </c>
      <c r="Q198" s="206">
        <v>44593</v>
      </c>
      <c r="R198" s="206">
        <v>44712</v>
      </c>
      <c r="S198" s="225">
        <v>6000000</v>
      </c>
      <c r="T198" s="244">
        <v>2000000</v>
      </c>
      <c r="U198" s="53">
        <v>85152695</v>
      </c>
      <c r="V198" t="s">
        <v>839</v>
      </c>
      <c r="W198" s="129"/>
      <c r="X198"/>
    </row>
    <row r="199" spans="1:24" ht="15">
      <c r="A199">
        <v>891780111</v>
      </c>
      <c r="B199" t="s">
        <v>25</v>
      </c>
      <c r="C199" t="s">
        <v>26</v>
      </c>
      <c r="D199" t="s">
        <v>27</v>
      </c>
      <c r="E199" s="210" t="s">
        <v>3736</v>
      </c>
      <c r="F199" t="s">
        <v>29</v>
      </c>
      <c r="G199" t="s">
        <v>849</v>
      </c>
      <c r="H199" t="s">
        <v>31</v>
      </c>
      <c r="I199" s="33">
        <v>9200000</v>
      </c>
      <c r="J199" s="33">
        <v>0</v>
      </c>
      <c r="K199" s="33">
        <v>0</v>
      </c>
      <c r="L199" s="33">
        <v>0</v>
      </c>
      <c r="M199">
        <v>1098748884</v>
      </c>
      <c r="N199" t="s">
        <v>3737</v>
      </c>
      <c r="O199" t="s">
        <v>3738</v>
      </c>
      <c r="P199" s="206">
        <v>44582</v>
      </c>
      <c r="Q199" s="206">
        <v>44593</v>
      </c>
      <c r="R199" s="206">
        <v>44712</v>
      </c>
      <c r="S199" s="225">
        <v>6900000</v>
      </c>
      <c r="T199" s="244">
        <v>2300000</v>
      </c>
      <c r="U199" s="53">
        <v>85152695</v>
      </c>
      <c r="V199" t="s">
        <v>839</v>
      </c>
      <c r="W199" s="129"/>
      <c r="X199"/>
    </row>
    <row r="200" spans="1:24" ht="15">
      <c r="A200">
        <v>891780111</v>
      </c>
      <c r="B200" t="s">
        <v>25</v>
      </c>
      <c r="C200" t="s">
        <v>26</v>
      </c>
      <c r="D200" t="s">
        <v>27</v>
      </c>
      <c r="E200" s="210" t="s">
        <v>3739</v>
      </c>
      <c r="F200" t="s">
        <v>29</v>
      </c>
      <c r="G200" t="s">
        <v>849</v>
      </c>
      <c r="H200" t="s">
        <v>31</v>
      </c>
      <c r="I200" s="33">
        <v>8000000</v>
      </c>
      <c r="J200" s="33">
        <v>0</v>
      </c>
      <c r="K200" s="33">
        <v>0</v>
      </c>
      <c r="L200" s="33">
        <v>0</v>
      </c>
      <c r="M200">
        <v>1082907201</v>
      </c>
      <c r="N200" t="s">
        <v>3740</v>
      </c>
      <c r="O200" t="s">
        <v>3741</v>
      </c>
      <c r="P200" s="206">
        <v>44582</v>
      </c>
      <c r="Q200" s="206">
        <v>44593</v>
      </c>
      <c r="R200" s="206">
        <v>44712</v>
      </c>
      <c r="S200" s="225">
        <v>6000000</v>
      </c>
      <c r="T200" s="244">
        <v>2000000</v>
      </c>
      <c r="U200" s="53">
        <v>85152695</v>
      </c>
      <c r="V200" t="s">
        <v>839</v>
      </c>
      <c r="W200" s="129"/>
      <c r="X200"/>
    </row>
    <row r="201" spans="1:24" ht="15">
      <c r="A201">
        <v>891780111</v>
      </c>
      <c r="B201" t="s">
        <v>25</v>
      </c>
      <c r="C201" t="s">
        <v>26</v>
      </c>
      <c r="D201" t="s">
        <v>27</v>
      </c>
      <c r="E201" s="210" t="s">
        <v>3742</v>
      </c>
      <c r="F201" t="s">
        <v>29</v>
      </c>
      <c r="G201" t="s">
        <v>849</v>
      </c>
      <c r="H201" t="s">
        <v>31</v>
      </c>
      <c r="I201" s="33">
        <v>8000000</v>
      </c>
      <c r="J201" s="33">
        <v>0</v>
      </c>
      <c r="K201" s="33">
        <v>0</v>
      </c>
      <c r="L201" s="33">
        <v>0</v>
      </c>
      <c r="M201">
        <v>1082930536</v>
      </c>
      <c r="N201" t="s">
        <v>3743</v>
      </c>
      <c r="O201" t="s">
        <v>3744</v>
      </c>
      <c r="P201" s="206">
        <v>44582</v>
      </c>
      <c r="Q201" s="206">
        <v>44593</v>
      </c>
      <c r="R201" s="206">
        <v>44712</v>
      </c>
      <c r="S201" s="225">
        <v>6000000</v>
      </c>
      <c r="T201" s="244">
        <v>2000000</v>
      </c>
      <c r="U201" s="53">
        <v>85152695</v>
      </c>
      <c r="V201" t="s">
        <v>839</v>
      </c>
      <c r="W201" s="129"/>
      <c r="X201"/>
    </row>
    <row r="202" spans="1:24" ht="15">
      <c r="A202">
        <v>891780111</v>
      </c>
      <c r="B202" t="s">
        <v>25</v>
      </c>
      <c r="C202" t="s">
        <v>26</v>
      </c>
      <c r="D202" t="s">
        <v>27</v>
      </c>
      <c r="E202" s="210" t="s">
        <v>3745</v>
      </c>
      <c r="F202" t="s">
        <v>29</v>
      </c>
      <c r="G202" t="s">
        <v>849</v>
      </c>
      <c r="H202" t="s">
        <v>31</v>
      </c>
      <c r="I202" s="33">
        <v>10400000</v>
      </c>
      <c r="J202" s="33">
        <v>0</v>
      </c>
      <c r="K202" s="33">
        <v>0</v>
      </c>
      <c r="L202" s="33">
        <v>0</v>
      </c>
      <c r="M202">
        <v>1082889419</v>
      </c>
      <c r="N202" t="s">
        <v>3746</v>
      </c>
      <c r="O202" t="s">
        <v>3747</v>
      </c>
      <c r="P202" s="206">
        <v>44582</v>
      </c>
      <c r="Q202" s="206">
        <v>44593</v>
      </c>
      <c r="R202" s="206">
        <v>44712</v>
      </c>
      <c r="S202" s="225">
        <v>7800000</v>
      </c>
      <c r="T202" s="244">
        <v>2600000</v>
      </c>
      <c r="U202" s="53">
        <v>85152695</v>
      </c>
      <c r="V202" t="s">
        <v>839</v>
      </c>
      <c r="W202" s="129"/>
      <c r="X202"/>
    </row>
    <row r="203" spans="1:24" ht="15">
      <c r="A203">
        <v>891780111</v>
      </c>
      <c r="B203" t="s">
        <v>25</v>
      </c>
      <c r="C203" t="s">
        <v>26</v>
      </c>
      <c r="D203" t="s">
        <v>27</v>
      </c>
      <c r="E203" s="210" t="s">
        <v>3748</v>
      </c>
      <c r="F203" t="s">
        <v>29</v>
      </c>
      <c r="G203" t="s">
        <v>849</v>
      </c>
      <c r="H203" t="s">
        <v>31</v>
      </c>
      <c r="I203" s="33">
        <v>8000000</v>
      </c>
      <c r="J203" s="33">
        <v>0</v>
      </c>
      <c r="K203" s="33">
        <v>0</v>
      </c>
      <c r="L203" s="33">
        <v>0</v>
      </c>
      <c r="M203">
        <v>1082893812</v>
      </c>
      <c r="N203" t="s">
        <v>3749</v>
      </c>
      <c r="O203" t="s">
        <v>3750</v>
      </c>
      <c r="P203" s="206">
        <v>44582</v>
      </c>
      <c r="Q203" s="206">
        <v>44593</v>
      </c>
      <c r="R203" s="206">
        <v>44712</v>
      </c>
      <c r="S203" s="225">
        <v>6000000</v>
      </c>
      <c r="T203" s="244">
        <v>2000000</v>
      </c>
      <c r="U203" s="53">
        <v>85152695</v>
      </c>
      <c r="V203" t="s">
        <v>839</v>
      </c>
      <c r="W203" s="129"/>
      <c r="X203"/>
    </row>
    <row r="204" spans="1:24" ht="15">
      <c r="A204">
        <v>891780111</v>
      </c>
      <c r="B204" t="s">
        <v>25</v>
      </c>
      <c r="C204" t="s">
        <v>26</v>
      </c>
      <c r="D204" t="s">
        <v>27</v>
      </c>
      <c r="E204" s="210" t="s">
        <v>3751</v>
      </c>
      <c r="F204" t="s">
        <v>29</v>
      </c>
      <c r="G204" t="s">
        <v>849</v>
      </c>
      <c r="H204" t="s">
        <v>31</v>
      </c>
      <c r="I204" s="33">
        <v>10400000</v>
      </c>
      <c r="J204" s="33">
        <v>0</v>
      </c>
      <c r="K204" s="33">
        <v>0</v>
      </c>
      <c r="L204" s="33">
        <v>0</v>
      </c>
      <c r="M204">
        <v>57414091</v>
      </c>
      <c r="N204" t="s">
        <v>3752</v>
      </c>
      <c r="O204" t="s">
        <v>3753</v>
      </c>
      <c r="P204" s="206">
        <v>44582</v>
      </c>
      <c r="Q204" s="206">
        <v>44593</v>
      </c>
      <c r="R204" s="206">
        <v>44712</v>
      </c>
      <c r="S204" s="225">
        <v>7800000</v>
      </c>
      <c r="T204" s="244">
        <v>2600000</v>
      </c>
      <c r="U204" s="207">
        <v>36557666</v>
      </c>
      <c r="V204" s="129" t="s">
        <v>3703</v>
      </c>
      <c r="W204" s="129"/>
      <c r="X204"/>
    </row>
    <row r="205" spans="1:24" ht="15">
      <c r="A205">
        <v>891780111</v>
      </c>
      <c r="B205" t="s">
        <v>25</v>
      </c>
      <c r="C205" t="s">
        <v>26</v>
      </c>
      <c r="D205" t="s">
        <v>27</v>
      </c>
      <c r="E205" s="210" t="s">
        <v>3754</v>
      </c>
      <c r="F205" t="s">
        <v>29</v>
      </c>
      <c r="G205" t="s">
        <v>849</v>
      </c>
      <c r="H205" t="s">
        <v>31</v>
      </c>
      <c r="I205" s="33">
        <v>10400000</v>
      </c>
      <c r="J205" s="33">
        <v>0</v>
      </c>
      <c r="K205" s="33">
        <v>0</v>
      </c>
      <c r="L205" s="33">
        <v>0</v>
      </c>
      <c r="M205">
        <v>1082881245</v>
      </c>
      <c r="N205" t="s">
        <v>3755</v>
      </c>
      <c r="O205" t="s">
        <v>3756</v>
      </c>
      <c r="P205" s="206">
        <v>44582</v>
      </c>
      <c r="Q205" s="206">
        <v>44593</v>
      </c>
      <c r="R205" s="206">
        <v>44712</v>
      </c>
      <c r="S205" s="225">
        <v>7800000</v>
      </c>
      <c r="T205" s="244">
        <v>2600000</v>
      </c>
      <c r="U205" s="207">
        <v>36557666</v>
      </c>
      <c r="V205" s="129" t="s">
        <v>3703</v>
      </c>
      <c r="W205" s="129"/>
      <c r="X205"/>
    </row>
    <row r="206" spans="1:24" ht="15">
      <c r="A206">
        <v>891780111</v>
      </c>
      <c r="B206" t="s">
        <v>25</v>
      </c>
      <c r="C206" t="s">
        <v>26</v>
      </c>
      <c r="D206" t="s">
        <v>27</v>
      </c>
      <c r="E206" s="210" t="s">
        <v>3757</v>
      </c>
      <c r="F206" t="s">
        <v>29</v>
      </c>
      <c r="G206" t="s">
        <v>849</v>
      </c>
      <c r="H206" t="s">
        <v>31</v>
      </c>
      <c r="I206" s="33">
        <v>8000000</v>
      </c>
      <c r="J206" s="33">
        <v>0</v>
      </c>
      <c r="K206" s="33">
        <v>0</v>
      </c>
      <c r="L206" s="33">
        <v>0</v>
      </c>
      <c r="M206">
        <v>1082949505</v>
      </c>
      <c r="N206" t="s">
        <v>3758</v>
      </c>
      <c r="O206" t="s">
        <v>3759</v>
      </c>
      <c r="P206" s="206">
        <v>44582</v>
      </c>
      <c r="Q206" s="206">
        <v>44593</v>
      </c>
      <c r="R206" s="206">
        <v>44712</v>
      </c>
      <c r="S206" s="225">
        <v>6000000</v>
      </c>
      <c r="T206" s="244">
        <v>2000000</v>
      </c>
      <c r="U206" s="207">
        <v>36557666</v>
      </c>
      <c r="V206" s="129" t="s">
        <v>3703</v>
      </c>
      <c r="W206" s="129"/>
      <c r="X206"/>
    </row>
    <row r="207" spans="1:24" ht="15">
      <c r="A207">
        <v>891780111</v>
      </c>
      <c r="B207" t="s">
        <v>25</v>
      </c>
      <c r="C207" t="s">
        <v>26</v>
      </c>
      <c r="D207" t="s">
        <v>27</v>
      </c>
      <c r="E207" s="210" t="s">
        <v>3760</v>
      </c>
      <c r="F207" t="s">
        <v>29</v>
      </c>
      <c r="G207" t="s">
        <v>849</v>
      </c>
      <c r="H207" t="s">
        <v>31</v>
      </c>
      <c r="I207" s="33">
        <v>8000000</v>
      </c>
      <c r="J207" s="33">
        <v>0</v>
      </c>
      <c r="K207" s="33">
        <v>0</v>
      </c>
      <c r="L207" s="33">
        <v>0</v>
      </c>
      <c r="M207">
        <v>36694724</v>
      </c>
      <c r="N207" t="s">
        <v>3761</v>
      </c>
      <c r="O207" t="s">
        <v>3762</v>
      </c>
      <c r="P207" s="206">
        <v>44582</v>
      </c>
      <c r="Q207" s="206">
        <v>44593</v>
      </c>
      <c r="R207" s="206">
        <v>44712</v>
      </c>
      <c r="S207" s="225">
        <v>6000000</v>
      </c>
      <c r="T207" s="244">
        <v>2000000</v>
      </c>
      <c r="U207" s="53">
        <v>85152695</v>
      </c>
      <c r="V207" t="s">
        <v>839</v>
      </c>
      <c r="W207" s="129"/>
      <c r="X207"/>
    </row>
    <row r="208" spans="1:24" ht="15">
      <c r="A208">
        <v>891780111</v>
      </c>
      <c r="B208" t="s">
        <v>25</v>
      </c>
      <c r="C208" t="s">
        <v>26</v>
      </c>
      <c r="D208" t="s">
        <v>27</v>
      </c>
      <c r="E208" s="210" t="s">
        <v>3763</v>
      </c>
      <c r="F208" t="s">
        <v>29</v>
      </c>
      <c r="G208" t="s">
        <v>849</v>
      </c>
      <c r="H208" t="s">
        <v>31</v>
      </c>
      <c r="I208" s="33">
        <v>8000000</v>
      </c>
      <c r="J208" s="33">
        <v>0</v>
      </c>
      <c r="K208" s="33">
        <v>0</v>
      </c>
      <c r="L208" s="33">
        <v>0</v>
      </c>
      <c r="M208">
        <v>36537033</v>
      </c>
      <c r="N208" t="s">
        <v>3764</v>
      </c>
      <c r="O208" t="s">
        <v>3765</v>
      </c>
      <c r="P208" s="206">
        <v>44582</v>
      </c>
      <c r="Q208" s="206">
        <v>44593</v>
      </c>
      <c r="R208" s="206">
        <v>44712</v>
      </c>
      <c r="S208" s="225">
        <v>6000000</v>
      </c>
      <c r="T208" s="244">
        <v>2000000</v>
      </c>
      <c r="U208" s="207">
        <v>36557666</v>
      </c>
      <c r="V208" s="129" t="s">
        <v>3703</v>
      </c>
      <c r="W208" s="129"/>
      <c r="X208"/>
    </row>
    <row r="209" spans="1:24" ht="15">
      <c r="A209">
        <v>891780111</v>
      </c>
      <c r="B209" t="s">
        <v>25</v>
      </c>
      <c r="C209" t="s">
        <v>26</v>
      </c>
      <c r="D209" t="s">
        <v>27</v>
      </c>
      <c r="E209" s="210" t="s">
        <v>3766</v>
      </c>
      <c r="F209" t="s">
        <v>29</v>
      </c>
      <c r="G209" t="s">
        <v>849</v>
      </c>
      <c r="H209" t="s">
        <v>31</v>
      </c>
      <c r="I209" s="33">
        <v>11600000</v>
      </c>
      <c r="J209" s="33">
        <v>0</v>
      </c>
      <c r="K209" s="33">
        <v>0</v>
      </c>
      <c r="L209" s="33">
        <v>0</v>
      </c>
      <c r="M209">
        <v>3743095</v>
      </c>
      <c r="N209" t="s">
        <v>3767</v>
      </c>
      <c r="O209" t="s">
        <v>3768</v>
      </c>
      <c r="P209" s="206">
        <v>44582</v>
      </c>
      <c r="Q209" s="206">
        <v>44593</v>
      </c>
      <c r="R209" s="206">
        <v>44712</v>
      </c>
      <c r="S209" s="225">
        <v>8700000</v>
      </c>
      <c r="T209" s="244">
        <v>2900000</v>
      </c>
      <c r="U209" s="53">
        <v>85152695</v>
      </c>
      <c r="V209" t="s">
        <v>839</v>
      </c>
      <c r="W209" s="129"/>
      <c r="X209"/>
    </row>
    <row r="210" spans="1:24" ht="15">
      <c r="A210">
        <v>891780111</v>
      </c>
      <c r="B210" t="s">
        <v>25</v>
      </c>
      <c r="C210" t="s">
        <v>26</v>
      </c>
      <c r="D210" t="s">
        <v>27</v>
      </c>
      <c r="E210" s="210" t="s">
        <v>3769</v>
      </c>
      <c r="F210" t="s">
        <v>29</v>
      </c>
      <c r="G210" t="s">
        <v>849</v>
      </c>
      <c r="H210" t="s">
        <v>31</v>
      </c>
      <c r="I210" s="33">
        <v>8000000</v>
      </c>
      <c r="J210" s="33">
        <v>0</v>
      </c>
      <c r="K210" s="33">
        <v>0</v>
      </c>
      <c r="L210" s="33">
        <v>0</v>
      </c>
      <c r="M210">
        <v>1083554638</v>
      </c>
      <c r="N210" t="s">
        <v>3770</v>
      </c>
      <c r="O210" t="s">
        <v>3771</v>
      </c>
      <c r="P210" s="206">
        <v>44582</v>
      </c>
      <c r="Q210" s="206">
        <v>44593</v>
      </c>
      <c r="R210" s="206">
        <v>44712</v>
      </c>
      <c r="S210" s="225">
        <v>6000000</v>
      </c>
      <c r="T210" s="244">
        <v>2000000</v>
      </c>
      <c r="U210" s="53">
        <v>85152695</v>
      </c>
      <c r="V210" t="s">
        <v>839</v>
      </c>
      <c r="W210" s="129"/>
      <c r="X210"/>
    </row>
    <row r="211" spans="1:24" ht="15">
      <c r="A211">
        <v>891780111</v>
      </c>
      <c r="B211" t="s">
        <v>25</v>
      </c>
      <c r="C211" t="s">
        <v>26</v>
      </c>
      <c r="D211" t="s">
        <v>27</v>
      </c>
      <c r="E211" s="210" t="s">
        <v>3772</v>
      </c>
      <c r="F211" t="s">
        <v>29</v>
      </c>
      <c r="G211" t="s">
        <v>849</v>
      </c>
      <c r="H211" t="s">
        <v>31</v>
      </c>
      <c r="I211" s="33">
        <v>10400000</v>
      </c>
      <c r="J211" s="33">
        <v>0</v>
      </c>
      <c r="K211" s="33">
        <v>0</v>
      </c>
      <c r="L211" s="33">
        <v>0</v>
      </c>
      <c r="M211">
        <v>85475573</v>
      </c>
      <c r="N211" t="s">
        <v>3773</v>
      </c>
      <c r="O211" t="s">
        <v>3774</v>
      </c>
      <c r="P211" s="206">
        <v>44582</v>
      </c>
      <c r="Q211" s="206">
        <v>44593</v>
      </c>
      <c r="R211" s="206">
        <v>44712</v>
      </c>
      <c r="S211" s="225">
        <v>7800000</v>
      </c>
      <c r="T211" s="244">
        <v>2600000</v>
      </c>
      <c r="U211" s="53">
        <v>85152695</v>
      </c>
      <c r="V211" t="s">
        <v>839</v>
      </c>
      <c r="W211" s="129"/>
      <c r="X211"/>
    </row>
    <row r="212" spans="1:24" ht="15">
      <c r="A212">
        <v>891780111</v>
      </c>
      <c r="B212" t="s">
        <v>25</v>
      </c>
      <c r="C212" t="s">
        <v>26</v>
      </c>
      <c r="D212" t="s">
        <v>27</v>
      </c>
      <c r="E212" s="210" t="s">
        <v>3775</v>
      </c>
      <c r="F212" t="s">
        <v>29</v>
      </c>
      <c r="G212" t="s">
        <v>849</v>
      </c>
      <c r="H212" t="s">
        <v>31</v>
      </c>
      <c r="I212" s="33">
        <v>8000000</v>
      </c>
      <c r="J212" s="33">
        <v>0</v>
      </c>
      <c r="K212" s="33">
        <v>0</v>
      </c>
      <c r="L212" s="33">
        <v>0</v>
      </c>
      <c r="M212">
        <v>57427809</v>
      </c>
      <c r="N212" t="s">
        <v>3776</v>
      </c>
      <c r="O212" t="s">
        <v>3777</v>
      </c>
      <c r="P212" s="206">
        <v>44582</v>
      </c>
      <c r="Q212" s="206">
        <v>44593</v>
      </c>
      <c r="R212" s="206">
        <v>44712</v>
      </c>
      <c r="S212" s="225">
        <v>6000000</v>
      </c>
      <c r="T212" s="244">
        <v>2000000</v>
      </c>
      <c r="U212" s="207">
        <v>36557666</v>
      </c>
      <c r="V212" s="129" t="s">
        <v>3703</v>
      </c>
      <c r="W212" s="129"/>
      <c r="X212"/>
    </row>
    <row r="213" spans="1:24" ht="15">
      <c r="A213">
        <v>891780111</v>
      </c>
      <c r="B213" t="s">
        <v>25</v>
      </c>
      <c r="C213" t="s">
        <v>26</v>
      </c>
      <c r="D213" t="s">
        <v>27</v>
      </c>
      <c r="E213" s="210" t="s">
        <v>3778</v>
      </c>
      <c r="F213" t="s">
        <v>29</v>
      </c>
      <c r="G213" t="s">
        <v>849</v>
      </c>
      <c r="H213" t="s">
        <v>31</v>
      </c>
      <c r="I213" s="33">
        <v>10400000</v>
      </c>
      <c r="J213" s="33">
        <v>0</v>
      </c>
      <c r="K213" s="33">
        <v>0</v>
      </c>
      <c r="L213" s="33">
        <v>0</v>
      </c>
      <c r="M213">
        <v>1082957621</v>
      </c>
      <c r="N213" t="s">
        <v>3779</v>
      </c>
      <c r="O213" t="s">
        <v>3780</v>
      </c>
      <c r="P213" s="206">
        <v>44582</v>
      </c>
      <c r="Q213" s="206">
        <v>44593</v>
      </c>
      <c r="R213" s="206">
        <v>44712</v>
      </c>
      <c r="S213" s="225">
        <v>7800000</v>
      </c>
      <c r="T213" s="244">
        <v>2600000</v>
      </c>
      <c r="U213" s="207">
        <v>36557666</v>
      </c>
      <c r="V213" s="129" t="s">
        <v>3703</v>
      </c>
      <c r="W213" s="129"/>
      <c r="X213"/>
    </row>
    <row r="214" spans="1:24" ht="15">
      <c r="A214">
        <v>891780111</v>
      </c>
      <c r="B214" t="s">
        <v>25</v>
      </c>
      <c r="C214" t="s">
        <v>26</v>
      </c>
      <c r="D214" t="s">
        <v>27</v>
      </c>
      <c r="E214" s="210" t="s">
        <v>3781</v>
      </c>
      <c r="F214" t="s">
        <v>29</v>
      </c>
      <c r="G214" t="s">
        <v>849</v>
      </c>
      <c r="H214" t="s">
        <v>31</v>
      </c>
      <c r="I214" s="33">
        <v>10120000</v>
      </c>
      <c r="J214" s="33">
        <v>0</v>
      </c>
      <c r="K214" s="33">
        <v>0</v>
      </c>
      <c r="L214" s="33">
        <v>0</v>
      </c>
      <c r="M214">
        <v>57466453</v>
      </c>
      <c r="N214" t="s">
        <v>3782</v>
      </c>
      <c r="O214" t="s">
        <v>3783</v>
      </c>
      <c r="P214" s="206">
        <v>44582</v>
      </c>
      <c r="Q214" s="206">
        <v>44582</v>
      </c>
      <c r="R214" s="206">
        <v>44712</v>
      </c>
      <c r="S214" s="225">
        <v>7820000</v>
      </c>
      <c r="T214" s="244">
        <v>2300000</v>
      </c>
      <c r="U214" s="207">
        <v>36557666</v>
      </c>
      <c r="V214" s="129" t="s">
        <v>3703</v>
      </c>
      <c r="W214" s="129"/>
      <c r="X214"/>
    </row>
    <row r="215" spans="1:24" ht="15">
      <c r="A215">
        <v>891780111</v>
      </c>
      <c r="B215" t="s">
        <v>25</v>
      </c>
      <c r="C215" t="s">
        <v>26</v>
      </c>
      <c r="D215" t="s">
        <v>27</v>
      </c>
      <c r="E215" s="210" t="s">
        <v>3784</v>
      </c>
      <c r="F215" t="s">
        <v>29</v>
      </c>
      <c r="G215" t="s">
        <v>849</v>
      </c>
      <c r="H215" t="s">
        <v>31</v>
      </c>
      <c r="I215" s="33">
        <v>13050000</v>
      </c>
      <c r="J215" s="33">
        <v>0</v>
      </c>
      <c r="K215" s="33">
        <v>0</v>
      </c>
      <c r="L215" s="33">
        <v>0</v>
      </c>
      <c r="M215">
        <v>1082925821</v>
      </c>
      <c r="N215" t="s">
        <v>3785</v>
      </c>
      <c r="O215" t="s">
        <v>3786</v>
      </c>
      <c r="P215" s="206">
        <v>44582</v>
      </c>
      <c r="Q215" s="206">
        <v>44582</v>
      </c>
      <c r="R215" s="206">
        <v>44712</v>
      </c>
      <c r="S215" s="225">
        <v>10150000</v>
      </c>
      <c r="T215" s="244">
        <v>2900000</v>
      </c>
      <c r="U215" s="53">
        <v>72175282</v>
      </c>
      <c r="V215" t="s">
        <v>3265</v>
      </c>
      <c r="W215" s="129"/>
      <c r="X215"/>
    </row>
    <row r="216" spans="1:24" ht="15">
      <c r="A216">
        <v>891780111</v>
      </c>
      <c r="B216" t="s">
        <v>25</v>
      </c>
      <c r="C216" t="s">
        <v>26</v>
      </c>
      <c r="D216" t="s">
        <v>27</v>
      </c>
      <c r="E216" s="210" t="s">
        <v>3787</v>
      </c>
      <c r="F216" t="s">
        <v>29</v>
      </c>
      <c r="G216" t="s">
        <v>849</v>
      </c>
      <c r="H216" t="s">
        <v>31</v>
      </c>
      <c r="I216" s="33">
        <v>9400000</v>
      </c>
      <c r="J216" s="33">
        <v>0</v>
      </c>
      <c r="K216" s="33">
        <v>0</v>
      </c>
      <c r="L216" s="33">
        <v>0</v>
      </c>
      <c r="M216">
        <v>57434959</v>
      </c>
      <c r="N216" t="s">
        <v>3788</v>
      </c>
      <c r="O216" t="s">
        <v>3789</v>
      </c>
      <c r="P216" s="206">
        <v>44582</v>
      </c>
      <c r="Q216" s="206">
        <v>44582</v>
      </c>
      <c r="R216" s="206">
        <v>44712</v>
      </c>
      <c r="S216" s="225">
        <v>7400000</v>
      </c>
      <c r="T216" s="244">
        <v>2000000</v>
      </c>
      <c r="U216" s="53">
        <v>26668285</v>
      </c>
      <c r="V216" t="s">
        <v>3576</v>
      </c>
      <c r="W216" s="129"/>
      <c r="X216"/>
    </row>
    <row r="217" spans="1:24" ht="15">
      <c r="A217">
        <v>891780111</v>
      </c>
      <c r="B217" t="s">
        <v>25</v>
      </c>
      <c r="C217" t="s">
        <v>26</v>
      </c>
      <c r="D217" t="s">
        <v>27</v>
      </c>
      <c r="E217" s="210" t="s">
        <v>3790</v>
      </c>
      <c r="F217" t="s">
        <v>29</v>
      </c>
      <c r="G217" t="s">
        <v>849</v>
      </c>
      <c r="H217" t="s">
        <v>31</v>
      </c>
      <c r="I217" s="33">
        <v>10350000</v>
      </c>
      <c r="J217" s="33">
        <v>0</v>
      </c>
      <c r="K217" s="33">
        <v>0</v>
      </c>
      <c r="L217" s="33">
        <v>0</v>
      </c>
      <c r="M217">
        <v>57462117</v>
      </c>
      <c r="N217" t="s">
        <v>3791</v>
      </c>
      <c r="O217" t="s">
        <v>3792</v>
      </c>
      <c r="P217" s="206">
        <v>44582</v>
      </c>
      <c r="Q217" s="206">
        <v>44582</v>
      </c>
      <c r="R217" s="206">
        <v>44712</v>
      </c>
      <c r="S217" s="225">
        <v>5750000</v>
      </c>
      <c r="T217" s="244">
        <v>4600000</v>
      </c>
      <c r="U217" s="53">
        <v>26668285</v>
      </c>
      <c r="V217" t="s">
        <v>3576</v>
      </c>
      <c r="W217" s="129"/>
      <c r="X217"/>
    </row>
    <row r="218" spans="1:24" ht="15">
      <c r="A218">
        <v>891780111</v>
      </c>
      <c r="B218" t="s">
        <v>25</v>
      </c>
      <c r="C218" t="s">
        <v>26</v>
      </c>
      <c r="D218" t="s">
        <v>27</v>
      </c>
      <c r="E218" s="210" t="s">
        <v>3793</v>
      </c>
      <c r="F218" t="s">
        <v>29</v>
      </c>
      <c r="G218" t="s">
        <v>849</v>
      </c>
      <c r="H218" t="s">
        <v>31</v>
      </c>
      <c r="I218" s="33">
        <v>10196000</v>
      </c>
      <c r="J218" s="33">
        <v>0</v>
      </c>
      <c r="K218" s="33">
        <v>0</v>
      </c>
      <c r="L218" s="33">
        <v>0</v>
      </c>
      <c r="M218">
        <v>79208371</v>
      </c>
      <c r="N218" t="s">
        <v>3794</v>
      </c>
      <c r="O218" t="s">
        <v>3795</v>
      </c>
      <c r="P218" s="206">
        <v>44582</v>
      </c>
      <c r="Q218" s="206">
        <v>44582</v>
      </c>
      <c r="R218" s="206">
        <v>44712</v>
      </c>
      <c r="S218" s="225">
        <v>7896000</v>
      </c>
      <c r="T218" s="244">
        <v>2300000</v>
      </c>
      <c r="U218" s="53">
        <v>36665858</v>
      </c>
      <c r="V218" t="s">
        <v>3312</v>
      </c>
      <c r="W218" s="129"/>
      <c r="X218"/>
    </row>
    <row r="219" spans="1:24" ht="15">
      <c r="A219">
        <v>891780111</v>
      </c>
      <c r="B219" t="s">
        <v>25</v>
      </c>
      <c r="C219" t="s">
        <v>26</v>
      </c>
      <c r="D219" t="s">
        <v>27</v>
      </c>
      <c r="E219" s="210" t="s">
        <v>3796</v>
      </c>
      <c r="F219" t="s">
        <v>29</v>
      </c>
      <c r="G219" t="s">
        <v>849</v>
      </c>
      <c r="H219" t="s">
        <v>31</v>
      </c>
      <c r="I219" s="33">
        <v>19200000</v>
      </c>
      <c r="J219" s="33">
        <v>0</v>
      </c>
      <c r="K219" s="33">
        <v>0</v>
      </c>
      <c r="L219" s="33">
        <v>0</v>
      </c>
      <c r="M219">
        <v>7597867</v>
      </c>
      <c r="N219" t="s">
        <v>3797</v>
      </c>
      <c r="O219" t="s">
        <v>3798</v>
      </c>
      <c r="P219" s="206">
        <v>44582</v>
      </c>
      <c r="Q219" s="206">
        <v>44593</v>
      </c>
      <c r="R219" s="206">
        <v>44712</v>
      </c>
      <c r="S219" s="225">
        <v>14400000</v>
      </c>
      <c r="T219" s="244">
        <v>4800000</v>
      </c>
      <c r="U219" s="53">
        <v>21701937</v>
      </c>
      <c r="V219" t="s">
        <v>3330</v>
      </c>
      <c r="W219" s="129"/>
      <c r="X219"/>
    </row>
    <row r="220" spans="1:24" ht="15">
      <c r="A220">
        <v>891780111</v>
      </c>
      <c r="B220" t="s">
        <v>25</v>
      </c>
      <c r="C220" t="s">
        <v>26</v>
      </c>
      <c r="D220" t="s">
        <v>27</v>
      </c>
      <c r="E220" s="210" t="s">
        <v>3799</v>
      </c>
      <c r="F220" t="s">
        <v>29</v>
      </c>
      <c r="G220" t="s">
        <v>849</v>
      </c>
      <c r="H220" t="s">
        <v>31</v>
      </c>
      <c r="I220" s="33">
        <v>8800000</v>
      </c>
      <c r="J220" s="33">
        <v>0</v>
      </c>
      <c r="K220" s="33">
        <v>0</v>
      </c>
      <c r="L220" s="226">
        <v>6600000</v>
      </c>
      <c r="M220">
        <v>39515964</v>
      </c>
      <c r="N220" t="s">
        <v>3800</v>
      </c>
      <c r="O220" t="s">
        <v>3801</v>
      </c>
      <c r="P220" s="206">
        <v>44582</v>
      </c>
      <c r="Q220" s="206">
        <v>44582</v>
      </c>
      <c r="R220" s="206">
        <v>44712</v>
      </c>
      <c r="S220" s="225">
        <v>2200000</v>
      </c>
      <c r="T220" s="244">
        <v>0</v>
      </c>
      <c r="U220" s="53">
        <v>85473390</v>
      </c>
      <c r="V220" t="s">
        <v>840</v>
      </c>
      <c r="W220" s="129"/>
      <c r="X220"/>
    </row>
    <row r="221" spans="1:24" ht="15">
      <c r="A221">
        <v>891780111</v>
      </c>
      <c r="B221" t="s">
        <v>25</v>
      </c>
      <c r="C221" t="s">
        <v>26</v>
      </c>
      <c r="D221" t="s">
        <v>27</v>
      </c>
      <c r="E221" s="210" t="s">
        <v>3802</v>
      </c>
      <c r="F221" t="s">
        <v>29</v>
      </c>
      <c r="G221" t="s">
        <v>849</v>
      </c>
      <c r="H221" t="s">
        <v>31</v>
      </c>
      <c r="I221" s="33">
        <v>9000000</v>
      </c>
      <c r="J221" s="33">
        <v>0</v>
      </c>
      <c r="K221" s="33">
        <v>0</v>
      </c>
      <c r="L221" s="33">
        <v>0</v>
      </c>
      <c r="M221">
        <v>1082974742</v>
      </c>
      <c r="N221" t="s">
        <v>3803</v>
      </c>
      <c r="O221" t="s">
        <v>3804</v>
      </c>
      <c r="P221" s="206">
        <v>44582</v>
      </c>
      <c r="Q221" s="206">
        <v>44582</v>
      </c>
      <c r="R221" s="206">
        <v>44712</v>
      </c>
      <c r="S221" s="225">
        <v>7000000</v>
      </c>
      <c r="T221" s="244">
        <v>2000000</v>
      </c>
      <c r="U221" s="53">
        <v>85473390</v>
      </c>
      <c r="V221" t="s">
        <v>840</v>
      </c>
      <c r="W221" s="129"/>
      <c r="X221"/>
    </row>
    <row r="222" spans="1:24" ht="15">
      <c r="A222">
        <v>891780111</v>
      </c>
      <c r="B222" t="s">
        <v>25</v>
      </c>
      <c r="C222" t="s">
        <v>26</v>
      </c>
      <c r="D222" t="s">
        <v>27</v>
      </c>
      <c r="E222" s="210" t="s">
        <v>3805</v>
      </c>
      <c r="F222" t="s">
        <v>29</v>
      </c>
      <c r="G222" t="s">
        <v>849</v>
      </c>
      <c r="H222" t="s">
        <v>31</v>
      </c>
      <c r="I222" s="33">
        <v>8866000</v>
      </c>
      <c r="J222" s="33">
        <v>0</v>
      </c>
      <c r="K222" s="33">
        <v>0</v>
      </c>
      <c r="L222" s="33">
        <v>0</v>
      </c>
      <c r="M222">
        <v>1042457246</v>
      </c>
      <c r="N222" t="s">
        <v>3806</v>
      </c>
      <c r="O222" t="s">
        <v>3807</v>
      </c>
      <c r="P222" s="206">
        <v>44582</v>
      </c>
      <c r="Q222" s="206">
        <v>44582</v>
      </c>
      <c r="R222" s="206">
        <v>44712</v>
      </c>
      <c r="S222" s="225">
        <v>6866000</v>
      </c>
      <c r="T222" s="244">
        <v>2000000</v>
      </c>
      <c r="U222" s="53">
        <v>93400727</v>
      </c>
      <c r="V222" t="s">
        <v>3206</v>
      </c>
      <c r="W222" s="129"/>
      <c r="X222"/>
    </row>
    <row r="223" spans="1:24" ht="15">
      <c r="A223">
        <v>891780111</v>
      </c>
      <c r="B223" t="s">
        <v>25</v>
      </c>
      <c r="C223" t="s">
        <v>26</v>
      </c>
      <c r="D223" t="s">
        <v>27</v>
      </c>
      <c r="E223" s="210" t="s">
        <v>3808</v>
      </c>
      <c r="F223" t="s">
        <v>29</v>
      </c>
      <c r="G223" t="s">
        <v>849</v>
      </c>
      <c r="H223" t="s">
        <v>31</v>
      </c>
      <c r="I223" s="33">
        <v>11526000</v>
      </c>
      <c r="J223" s="33">
        <v>0</v>
      </c>
      <c r="K223" s="33">
        <v>0</v>
      </c>
      <c r="L223" s="33">
        <v>0</v>
      </c>
      <c r="M223">
        <v>57461182</v>
      </c>
      <c r="N223" t="s">
        <v>3809</v>
      </c>
      <c r="O223" t="s">
        <v>3810</v>
      </c>
      <c r="P223" s="206">
        <v>44582</v>
      </c>
      <c r="Q223" s="206">
        <v>44582</v>
      </c>
      <c r="R223" s="206">
        <v>44712</v>
      </c>
      <c r="S223" s="225">
        <v>8926000</v>
      </c>
      <c r="T223" s="244">
        <v>2600000</v>
      </c>
      <c r="U223" s="53">
        <v>57438212</v>
      </c>
      <c r="V223" t="s">
        <v>3811</v>
      </c>
      <c r="W223" s="129"/>
      <c r="X223"/>
    </row>
    <row r="224" spans="1:24" ht="15">
      <c r="A224">
        <v>891780111</v>
      </c>
      <c r="B224" t="s">
        <v>25</v>
      </c>
      <c r="C224" t="s">
        <v>26</v>
      </c>
      <c r="D224" t="s">
        <v>27</v>
      </c>
      <c r="E224" s="210" t="s">
        <v>3812</v>
      </c>
      <c r="F224" t="s">
        <v>29</v>
      </c>
      <c r="G224" t="s">
        <v>849</v>
      </c>
      <c r="H224" t="s">
        <v>31</v>
      </c>
      <c r="I224" s="33">
        <v>12663000</v>
      </c>
      <c r="J224" s="33">
        <v>0</v>
      </c>
      <c r="K224" s="33">
        <v>0</v>
      </c>
      <c r="L224" s="33">
        <v>0</v>
      </c>
      <c r="M224">
        <v>1083019267</v>
      </c>
      <c r="N224" t="s">
        <v>3813</v>
      </c>
      <c r="O224" t="s">
        <v>3814</v>
      </c>
      <c r="P224" s="206">
        <v>44582</v>
      </c>
      <c r="Q224" s="206">
        <v>44582</v>
      </c>
      <c r="R224" s="206">
        <v>44712</v>
      </c>
      <c r="S224" s="225">
        <v>9763000</v>
      </c>
      <c r="T224" s="244">
        <v>2900000</v>
      </c>
      <c r="U224" s="53">
        <v>12621405</v>
      </c>
      <c r="V224" t="s">
        <v>844</v>
      </c>
      <c r="W224" s="129"/>
      <c r="X224"/>
    </row>
    <row r="225" spans="1:24" ht="15">
      <c r="A225">
        <v>891780111</v>
      </c>
      <c r="B225" t="s">
        <v>25</v>
      </c>
      <c r="C225" t="s">
        <v>26</v>
      </c>
      <c r="D225" t="s">
        <v>27</v>
      </c>
      <c r="E225" s="210" t="s">
        <v>3815</v>
      </c>
      <c r="F225" t="s">
        <v>29</v>
      </c>
      <c r="G225" t="s">
        <v>849</v>
      </c>
      <c r="H225" t="s">
        <v>31</v>
      </c>
      <c r="I225" s="33">
        <v>11093000</v>
      </c>
      <c r="J225" s="33">
        <v>0</v>
      </c>
      <c r="K225" s="33">
        <v>0</v>
      </c>
      <c r="L225" s="33">
        <v>0</v>
      </c>
      <c r="M225">
        <v>1083017290</v>
      </c>
      <c r="N225" t="s">
        <v>3816</v>
      </c>
      <c r="O225" t="s">
        <v>3817</v>
      </c>
      <c r="P225" s="206">
        <v>44582</v>
      </c>
      <c r="Q225" s="206">
        <v>44585</v>
      </c>
      <c r="R225" s="206">
        <v>44712</v>
      </c>
      <c r="S225" s="225">
        <v>8493000</v>
      </c>
      <c r="T225" s="244">
        <v>2600000</v>
      </c>
      <c r="U225" s="53">
        <v>7632607</v>
      </c>
      <c r="V225" t="s">
        <v>213</v>
      </c>
      <c r="W225" s="129"/>
      <c r="X225"/>
    </row>
    <row r="226" spans="1:24" ht="15">
      <c r="A226">
        <v>891780111</v>
      </c>
      <c r="B226" t="s">
        <v>25</v>
      </c>
      <c r="C226" t="s">
        <v>26</v>
      </c>
      <c r="D226" t="s">
        <v>27</v>
      </c>
      <c r="E226" s="210" t="s">
        <v>3818</v>
      </c>
      <c r="F226" t="s">
        <v>29</v>
      </c>
      <c r="G226" t="s">
        <v>849</v>
      </c>
      <c r="H226" t="s">
        <v>31</v>
      </c>
      <c r="I226" s="33">
        <v>10400000</v>
      </c>
      <c r="J226" s="33">
        <v>0</v>
      </c>
      <c r="K226" s="33">
        <v>0</v>
      </c>
      <c r="L226" s="33">
        <v>0</v>
      </c>
      <c r="M226">
        <v>1083037089</v>
      </c>
      <c r="N226" t="s">
        <v>3819</v>
      </c>
      <c r="O226" t="s">
        <v>3820</v>
      </c>
      <c r="P226" s="206">
        <v>44582</v>
      </c>
      <c r="Q226" s="206">
        <v>44593</v>
      </c>
      <c r="R226" s="206">
        <v>44712</v>
      </c>
      <c r="S226" s="225">
        <v>7800000</v>
      </c>
      <c r="T226" s="244">
        <v>2600000</v>
      </c>
      <c r="U226" s="53">
        <v>7632607</v>
      </c>
      <c r="V226" t="s">
        <v>213</v>
      </c>
      <c r="W226" s="129"/>
      <c r="X226"/>
    </row>
    <row r="227" spans="1:24" ht="15">
      <c r="A227">
        <v>891780111</v>
      </c>
      <c r="B227" t="s">
        <v>25</v>
      </c>
      <c r="C227" t="s">
        <v>26</v>
      </c>
      <c r="D227" t="s">
        <v>27</v>
      </c>
      <c r="E227" s="210" t="s">
        <v>3821</v>
      </c>
      <c r="F227" t="s">
        <v>29</v>
      </c>
      <c r="G227" t="s">
        <v>849</v>
      </c>
      <c r="H227" t="s">
        <v>31</v>
      </c>
      <c r="I227" s="33">
        <v>14080000</v>
      </c>
      <c r="J227" s="33">
        <v>0</v>
      </c>
      <c r="K227" s="33">
        <v>0</v>
      </c>
      <c r="L227" s="33">
        <v>0</v>
      </c>
      <c r="M227">
        <v>1124066542</v>
      </c>
      <c r="N227" t="s">
        <v>3822</v>
      </c>
      <c r="O227" t="s">
        <v>3823</v>
      </c>
      <c r="P227" s="206">
        <v>44582</v>
      </c>
      <c r="Q227" s="206">
        <v>44585</v>
      </c>
      <c r="R227" s="206">
        <v>44712</v>
      </c>
      <c r="S227" s="225">
        <v>10780000</v>
      </c>
      <c r="T227" s="244">
        <v>3300000</v>
      </c>
      <c r="U227" s="53">
        <v>7632607</v>
      </c>
      <c r="V227" t="s">
        <v>213</v>
      </c>
      <c r="W227" s="129"/>
      <c r="X227"/>
    </row>
    <row r="228" spans="1:24" ht="15">
      <c r="A228">
        <v>891780111</v>
      </c>
      <c r="B228" t="s">
        <v>25</v>
      </c>
      <c r="C228" t="s">
        <v>26</v>
      </c>
      <c r="D228" t="s">
        <v>27</v>
      </c>
      <c r="E228" s="210" t="s">
        <v>3824</v>
      </c>
      <c r="F228" t="s">
        <v>29</v>
      </c>
      <c r="G228" t="s">
        <v>849</v>
      </c>
      <c r="H228" t="s">
        <v>31</v>
      </c>
      <c r="I228" s="33">
        <v>14080000</v>
      </c>
      <c r="J228" s="33">
        <v>0</v>
      </c>
      <c r="K228" s="33">
        <v>0</v>
      </c>
      <c r="L228" s="33">
        <v>0</v>
      </c>
      <c r="M228">
        <v>1082976788</v>
      </c>
      <c r="N228" t="s">
        <v>211</v>
      </c>
      <c r="O228" t="s">
        <v>3825</v>
      </c>
      <c r="P228" s="206">
        <v>44582</v>
      </c>
      <c r="Q228" s="206">
        <v>44585</v>
      </c>
      <c r="R228" s="206">
        <v>44712</v>
      </c>
      <c r="S228" s="225">
        <v>10780000</v>
      </c>
      <c r="T228" s="244">
        <v>3300000</v>
      </c>
      <c r="U228" s="53">
        <v>7632607</v>
      </c>
      <c r="V228" t="s">
        <v>213</v>
      </c>
      <c r="W228" s="129"/>
      <c r="X228"/>
    </row>
    <row r="229" spans="1:24" ht="15">
      <c r="A229">
        <v>891780111</v>
      </c>
      <c r="B229" t="s">
        <v>25</v>
      </c>
      <c r="C229" t="s">
        <v>26</v>
      </c>
      <c r="D229" t="s">
        <v>27</v>
      </c>
      <c r="E229" s="210" t="s">
        <v>3826</v>
      </c>
      <c r="F229" t="s">
        <v>29</v>
      </c>
      <c r="G229" t="s">
        <v>849</v>
      </c>
      <c r="H229" t="s">
        <v>31</v>
      </c>
      <c r="I229" s="33">
        <v>13050000</v>
      </c>
      <c r="J229" s="33">
        <v>0</v>
      </c>
      <c r="K229" s="33">
        <v>0</v>
      </c>
      <c r="L229" s="33">
        <v>0</v>
      </c>
      <c r="M229">
        <v>57463967</v>
      </c>
      <c r="N229" t="s">
        <v>3827</v>
      </c>
      <c r="O229" t="s">
        <v>3828</v>
      </c>
      <c r="P229" s="206">
        <v>44582</v>
      </c>
      <c r="Q229" s="206">
        <v>44582</v>
      </c>
      <c r="R229" s="206">
        <v>44712</v>
      </c>
      <c r="S229" s="225">
        <v>10150000</v>
      </c>
      <c r="T229" s="244">
        <v>2900000</v>
      </c>
      <c r="U229" s="53">
        <v>55313591</v>
      </c>
      <c r="V229" t="s">
        <v>3829</v>
      </c>
      <c r="W229" s="129"/>
      <c r="X229"/>
    </row>
    <row r="230" spans="1:24" ht="15">
      <c r="A230">
        <v>891780111</v>
      </c>
      <c r="B230" t="s">
        <v>25</v>
      </c>
      <c r="C230" t="s">
        <v>26</v>
      </c>
      <c r="D230" t="s">
        <v>27</v>
      </c>
      <c r="E230" s="210" t="s">
        <v>3830</v>
      </c>
      <c r="F230" t="s">
        <v>29</v>
      </c>
      <c r="G230" t="s">
        <v>849</v>
      </c>
      <c r="H230" t="s">
        <v>31</v>
      </c>
      <c r="I230" s="33">
        <v>7083000</v>
      </c>
      <c r="J230" s="33">
        <v>0</v>
      </c>
      <c r="K230" s="33">
        <v>0</v>
      </c>
      <c r="L230" s="33">
        <v>0</v>
      </c>
      <c r="M230">
        <v>36506829</v>
      </c>
      <c r="N230" t="s">
        <v>3831</v>
      </c>
      <c r="O230" t="s">
        <v>3832</v>
      </c>
      <c r="P230" s="206">
        <v>44582</v>
      </c>
      <c r="Q230" s="206">
        <v>44593</v>
      </c>
      <c r="R230" s="206">
        <v>44712</v>
      </c>
      <c r="S230" s="225">
        <v>5383000</v>
      </c>
      <c r="T230" s="244">
        <v>1700000</v>
      </c>
      <c r="U230" s="207">
        <v>45507423</v>
      </c>
      <c r="V230" t="s">
        <v>3523</v>
      </c>
      <c r="W230" s="129"/>
      <c r="X230"/>
    </row>
    <row r="231" spans="1:24" ht="15">
      <c r="A231">
        <v>891780111</v>
      </c>
      <c r="B231" t="s">
        <v>25</v>
      </c>
      <c r="C231" t="s">
        <v>26</v>
      </c>
      <c r="D231" t="s">
        <v>27</v>
      </c>
      <c r="E231" s="210" t="s">
        <v>3833</v>
      </c>
      <c r="F231" t="s">
        <v>29</v>
      </c>
      <c r="G231" t="s">
        <v>849</v>
      </c>
      <c r="H231" t="s">
        <v>31</v>
      </c>
      <c r="I231" s="33">
        <v>7083000</v>
      </c>
      <c r="J231" s="33">
        <v>0</v>
      </c>
      <c r="K231" s="33">
        <v>0</v>
      </c>
      <c r="L231" s="33">
        <v>0</v>
      </c>
      <c r="M231">
        <v>1082900540</v>
      </c>
      <c r="N231" t="s">
        <v>3834</v>
      </c>
      <c r="O231" t="s">
        <v>3835</v>
      </c>
      <c r="P231" s="206">
        <v>44582</v>
      </c>
      <c r="Q231" s="206">
        <v>44593</v>
      </c>
      <c r="R231" s="206">
        <v>44712</v>
      </c>
      <c r="S231" s="225">
        <v>5383000</v>
      </c>
      <c r="T231" s="244">
        <v>1700000</v>
      </c>
      <c r="U231" s="207">
        <v>45507423</v>
      </c>
      <c r="V231" t="s">
        <v>3523</v>
      </c>
      <c r="W231" s="129"/>
      <c r="X231"/>
    </row>
    <row r="232" spans="1:24" ht="15">
      <c r="A232">
        <v>891780111</v>
      </c>
      <c r="B232" t="s">
        <v>25</v>
      </c>
      <c r="C232" t="s">
        <v>26</v>
      </c>
      <c r="D232" t="s">
        <v>27</v>
      </c>
      <c r="E232" s="210" t="s">
        <v>3836</v>
      </c>
      <c r="F232" t="s">
        <v>29</v>
      </c>
      <c r="G232" t="s">
        <v>849</v>
      </c>
      <c r="H232" t="s">
        <v>31</v>
      </c>
      <c r="I232" s="33">
        <v>8666000</v>
      </c>
      <c r="J232" s="33">
        <v>0</v>
      </c>
      <c r="K232" s="33">
        <v>0</v>
      </c>
      <c r="L232" s="33">
        <v>0</v>
      </c>
      <c r="M232">
        <v>1083464676</v>
      </c>
      <c r="N232" t="s">
        <v>3837</v>
      </c>
      <c r="O232" t="s">
        <v>3838</v>
      </c>
      <c r="P232" s="206">
        <v>44582</v>
      </c>
      <c r="Q232" s="206">
        <v>44582</v>
      </c>
      <c r="R232" s="206">
        <v>44712</v>
      </c>
      <c r="S232" s="225">
        <v>6666000</v>
      </c>
      <c r="T232" s="244">
        <v>2000000</v>
      </c>
      <c r="U232" s="207">
        <v>36718996</v>
      </c>
      <c r="V232" s="129" t="s">
        <v>3839</v>
      </c>
      <c r="W232" s="129"/>
      <c r="X232"/>
    </row>
    <row r="233" spans="1:24" ht="15">
      <c r="A233">
        <v>891780111</v>
      </c>
      <c r="B233" t="s">
        <v>25</v>
      </c>
      <c r="C233" t="s">
        <v>26</v>
      </c>
      <c r="D233" t="s">
        <v>27</v>
      </c>
      <c r="E233" s="210" t="s">
        <v>3840</v>
      </c>
      <c r="F233" t="s">
        <v>29</v>
      </c>
      <c r="G233" t="s">
        <v>849</v>
      </c>
      <c r="H233" t="s">
        <v>31</v>
      </c>
      <c r="I233" s="33">
        <v>8000000</v>
      </c>
      <c r="J233" s="33">
        <v>0</v>
      </c>
      <c r="K233" s="33">
        <v>0</v>
      </c>
      <c r="L233" s="33">
        <v>0</v>
      </c>
      <c r="M233">
        <v>1081928917</v>
      </c>
      <c r="N233" t="s">
        <v>2268</v>
      </c>
      <c r="O233" t="s">
        <v>3841</v>
      </c>
      <c r="P233" s="206">
        <v>44582</v>
      </c>
      <c r="Q233" s="206">
        <v>44593</v>
      </c>
      <c r="R233" s="206">
        <v>44712</v>
      </c>
      <c r="S233" s="225">
        <v>6000000</v>
      </c>
      <c r="T233" s="244">
        <v>2000000</v>
      </c>
      <c r="U233" s="207">
        <v>36564011</v>
      </c>
      <c r="V233" t="s">
        <v>3842</v>
      </c>
      <c r="W233" s="129"/>
      <c r="X233"/>
    </row>
    <row r="234" spans="1:24" ht="15">
      <c r="A234">
        <v>891780111</v>
      </c>
      <c r="B234" t="s">
        <v>25</v>
      </c>
      <c r="C234" t="s">
        <v>26</v>
      </c>
      <c r="D234" t="s">
        <v>27</v>
      </c>
      <c r="E234" s="210" t="s">
        <v>3843</v>
      </c>
      <c r="F234" t="s">
        <v>29</v>
      </c>
      <c r="G234" t="s">
        <v>849</v>
      </c>
      <c r="H234" t="s">
        <v>31</v>
      </c>
      <c r="I234" s="33">
        <v>12856000</v>
      </c>
      <c r="J234" s="33">
        <v>0</v>
      </c>
      <c r="K234" s="33">
        <v>0</v>
      </c>
      <c r="L234" s="33">
        <v>0</v>
      </c>
      <c r="M234">
        <v>39047301</v>
      </c>
      <c r="N234" t="s">
        <v>3844</v>
      </c>
      <c r="O234" t="s">
        <v>3845</v>
      </c>
      <c r="P234" s="206">
        <v>44582</v>
      </c>
      <c r="Q234" s="206">
        <v>44582</v>
      </c>
      <c r="R234" s="206">
        <v>44712</v>
      </c>
      <c r="S234" s="225">
        <v>9956000</v>
      </c>
      <c r="T234" s="244">
        <v>2900000</v>
      </c>
      <c r="U234" s="207">
        <v>36564011</v>
      </c>
      <c r="V234" t="s">
        <v>3842</v>
      </c>
      <c r="W234" s="129"/>
      <c r="X234"/>
    </row>
    <row r="235" spans="1:24" ht="15">
      <c r="A235">
        <v>891780111</v>
      </c>
      <c r="B235" t="s">
        <v>25</v>
      </c>
      <c r="C235" t="s">
        <v>26</v>
      </c>
      <c r="D235" t="s">
        <v>27</v>
      </c>
      <c r="E235" s="210" t="s">
        <v>3846</v>
      </c>
      <c r="F235" t="s">
        <v>29</v>
      </c>
      <c r="G235" t="s">
        <v>849</v>
      </c>
      <c r="H235" t="s">
        <v>31</v>
      </c>
      <c r="I235" s="33">
        <v>14630000</v>
      </c>
      <c r="J235" s="33">
        <v>0</v>
      </c>
      <c r="K235" s="33">
        <v>0</v>
      </c>
      <c r="L235" s="33">
        <v>0</v>
      </c>
      <c r="M235">
        <v>1085038618</v>
      </c>
      <c r="N235" t="s">
        <v>3847</v>
      </c>
      <c r="O235" t="s">
        <v>3848</v>
      </c>
      <c r="P235" s="206">
        <v>44582</v>
      </c>
      <c r="Q235" s="206">
        <v>44582</v>
      </c>
      <c r="R235" s="206">
        <v>44712</v>
      </c>
      <c r="S235" s="225">
        <v>11330000</v>
      </c>
      <c r="T235" s="244">
        <v>3300000</v>
      </c>
      <c r="U235" s="207">
        <v>36718996</v>
      </c>
      <c r="V235" s="129" t="s">
        <v>3839</v>
      </c>
      <c r="W235" s="129"/>
      <c r="X235"/>
    </row>
    <row r="236" spans="1:24" ht="15">
      <c r="A236">
        <v>891780111</v>
      </c>
      <c r="B236" t="s">
        <v>25</v>
      </c>
      <c r="C236" t="s">
        <v>26</v>
      </c>
      <c r="D236" t="s">
        <v>27</v>
      </c>
      <c r="E236" s="210" t="s">
        <v>3849</v>
      </c>
      <c r="F236" t="s">
        <v>29</v>
      </c>
      <c r="G236" t="s">
        <v>849</v>
      </c>
      <c r="H236" t="s">
        <v>31</v>
      </c>
      <c r="I236" s="33">
        <v>8000000</v>
      </c>
      <c r="J236" s="33">
        <v>0</v>
      </c>
      <c r="K236" s="33">
        <v>0</v>
      </c>
      <c r="L236" s="33">
        <v>0</v>
      </c>
      <c r="M236">
        <v>1082993709</v>
      </c>
      <c r="N236" t="s">
        <v>3850</v>
      </c>
      <c r="O236" t="s">
        <v>3851</v>
      </c>
      <c r="P236" s="206">
        <v>44585</v>
      </c>
      <c r="Q236" s="206">
        <v>44593</v>
      </c>
      <c r="R236" s="206">
        <v>44712</v>
      </c>
      <c r="S236" s="225">
        <v>6000000</v>
      </c>
      <c r="T236" s="244">
        <v>2000000</v>
      </c>
      <c r="U236" s="53">
        <v>1082868728</v>
      </c>
      <c r="V236" t="s">
        <v>3245</v>
      </c>
      <c r="W236" s="129"/>
      <c r="X236"/>
    </row>
    <row r="237" spans="1:24" ht="15">
      <c r="A237">
        <v>891780111</v>
      </c>
      <c r="B237" t="s">
        <v>25</v>
      </c>
      <c r="C237" t="s">
        <v>26</v>
      </c>
      <c r="D237" t="s">
        <v>27</v>
      </c>
      <c r="E237" s="210" t="s">
        <v>3852</v>
      </c>
      <c r="F237" t="s">
        <v>29</v>
      </c>
      <c r="G237" t="s">
        <v>849</v>
      </c>
      <c r="H237" t="s">
        <v>31</v>
      </c>
      <c r="I237" s="33">
        <v>15750000</v>
      </c>
      <c r="J237" s="33">
        <v>0</v>
      </c>
      <c r="K237" s="33">
        <v>0</v>
      </c>
      <c r="L237" s="33">
        <v>0</v>
      </c>
      <c r="M237">
        <v>84457585</v>
      </c>
      <c r="N237" t="s">
        <v>3853</v>
      </c>
      <c r="O237" t="s">
        <v>3854</v>
      </c>
      <c r="P237" s="206">
        <v>44585</v>
      </c>
      <c r="Q237" s="206">
        <v>44585</v>
      </c>
      <c r="R237" s="206">
        <v>44712</v>
      </c>
      <c r="S237" s="225">
        <v>12250000</v>
      </c>
      <c r="T237" s="244">
        <v>3500000</v>
      </c>
      <c r="U237" s="207">
        <v>84452087</v>
      </c>
      <c r="V237" t="s">
        <v>3252</v>
      </c>
      <c r="W237" s="129"/>
      <c r="X237"/>
    </row>
    <row r="238" spans="1:24" ht="15">
      <c r="A238">
        <v>891780111</v>
      </c>
      <c r="B238" t="s">
        <v>25</v>
      </c>
      <c r="C238" t="s">
        <v>26</v>
      </c>
      <c r="D238" t="s">
        <v>27</v>
      </c>
      <c r="E238" s="210" t="s">
        <v>3855</v>
      </c>
      <c r="F238" t="s">
        <v>29</v>
      </c>
      <c r="G238" t="s">
        <v>849</v>
      </c>
      <c r="H238" t="s">
        <v>31</v>
      </c>
      <c r="I238" s="33">
        <v>8000000</v>
      </c>
      <c r="J238" s="33">
        <v>0</v>
      </c>
      <c r="K238" s="33">
        <v>0</v>
      </c>
      <c r="L238" s="33">
        <v>0</v>
      </c>
      <c r="M238">
        <v>1143139441</v>
      </c>
      <c r="N238" t="s">
        <v>3856</v>
      </c>
      <c r="O238" t="s">
        <v>3857</v>
      </c>
      <c r="P238" s="206">
        <v>44585</v>
      </c>
      <c r="Q238" s="206">
        <v>44593</v>
      </c>
      <c r="R238" s="206">
        <v>44712</v>
      </c>
      <c r="S238" s="225">
        <v>6000000</v>
      </c>
      <c r="T238" s="244">
        <v>2000000</v>
      </c>
      <c r="U238" s="207">
        <v>84452087</v>
      </c>
      <c r="V238" t="s">
        <v>3252</v>
      </c>
      <c r="W238" s="129"/>
      <c r="X238"/>
    </row>
    <row r="239" spans="1:24" ht="15">
      <c r="A239">
        <v>891780111</v>
      </c>
      <c r="B239" t="s">
        <v>25</v>
      </c>
      <c r="C239" t="s">
        <v>26</v>
      </c>
      <c r="D239" t="s">
        <v>27</v>
      </c>
      <c r="E239" s="210" t="s">
        <v>3858</v>
      </c>
      <c r="F239" t="s">
        <v>29</v>
      </c>
      <c r="G239" t="s">
        <v>849</v>
      </c>
      <c r="H239" t="s">
        <v>31</v>
      </c>
      <c r="I239" s="33">
        <v>11600000</v>
      </c>
      <c r="J239" s="33">
        <v>0</v>
      </c>
      <c r="K239" s="33">
        <v>0</v>
      </c>
      <c r="L239" s="33">
        <v>0</v>
      </c>
      <c r="M239">
        <v>85152633</v>
      </c>
      <c r="N239" t="s">
        <v>3859</v>
      </c>
      <c r="O239" t="s">
        <v>3860</v>
      </c>
      <c r="P239" s="206">
        <v>44585</v>
      </c>
      <c r="Q239" s="206">
        <v>44593</v>
      </c>
      <c r="R239" s="206">
        <v>44712</v>
      </c>
      <c r="S239" s="225">
        <v>8700000</v>
      </c>
      <c r="T239" s="244">
        <v>2900000</v>
      </c>
      <c r="U239" s="53">
        <v>85152695</v>
      </c>
      <c r="V239" t="s">
        <v>839</v>
      </c>
      <c r="W239" s="129"/>
      <c r="X239"/>
    </row>
    <row r="240" spans="1:24" ht="15">
      <c r="A240">
        <v>891780111</v>
      </c>
      <c r="B240" t="s">
        <v>25</v>
      </c>
      <c r="C240" t="s">
        <v>26</v>
      </c>
      <c r="D240" t="s">
        <v>27</v>
      </c>
      <c r="E240" s="210" t="s">
        <v>3861</v>
      </c>
      <c r="F240" t="s">
        <v>29</v>
      </c>
      <c r="G240" t="s">
        <v>849</v>
      </c>
      <c r="H240" t="s">
        <v>31</v>
      </c>
      <c r="I240" s="33">
        <v>10400000</v>
      </c>
      <c r="J240" s="33">
        <v>0</v>
      </c>
      <c r="K240" s="33">
        <v>0</v>
      </c>
      <c r="L240" s="33">
        <v>0</v>
      </c>
      <c r="M240">
        <v>1064804291</v>
      </c>
      <c r="N240" t="s">
        <v>3862</v>
      </c>
      <c r="O240" t="s">
        <v>3863</v>
      </c>
      <c r="P240" s="206">
        <v>44585</v>
      </c>
      <c r="Q240" s="206">
        <v>44593</v>
      </c>
      <c r="R240" s="206">
        <v>44712</v>
      </c>
      <c r="S240" s="225">
        <v>7800000</v>
      </c>
      <c r="T240" s="244">
        <v>2600000</v>
      </c>
      <c r="U240" s="53">
        <v>85152695</v>
      </c>
      <c r="V240" t="s">
        <v>839</v>
      </c>
      <c r="W240" s="129"/>
      <c r="X240"/>
    </row>
    <row r="241" spans="1:24" ht="15">
      <c r="A241">
        <v>891780111</v>
      </c>
      <c r="B241" t="s">
        <v>25</v>
      </c>
      <c r="C241" t="s">
        <v>26</v>
      </c>
      <c r="D241" t="s">
        <v>27</v>
      </c>
      <c r="E241" s="210" t="s">
        <v>3864</v>
      </c>
      <c r="F241" t="s">
        <v>29</v>
      </c>
      <c r="G241" t="s">
        <v>849</v>
      </c>
      <c r="H241" t="s">
        <v>31</v>
      </c>
      <c r="I241" s="33">
        <v>14000000</v>
      </c>
      <c r="J241" s="33">
        <v>0</v>
      </c>
      <c r="K241" s="33">
        <v>0</v>
      </c>
      <c r="L241" s="33">
        <v>0</v>
      </c>
      <c r="M241">
        <v>79158166</v>
      </c>
      <c r="N241" t="s">
        <v>3865</v>
      </c>
      <c r="O241" t="s">
        <v>3866</v>
      </c>
      <c r="P241" s="206">
        <v>44585</v>
      </c>
      <c r="Q241" s="206">
        <v>44593</v>
      </c>
      <c r="R241" s="206">
        <v>44712</v>
      </c>
      <c r="S241" s="225">
        <v>10500000</v>
      </c>
      <c r="T241" s="244">
        <v>3500000</v>
      </c>
      <c r="U241" s="207">
        <v>36557666</v>
      </c>
      <c r="V241" s="129" t="s">
        <v>3703</v>
      </c>
      <c r="W241" s="129"/>
      <c r="X241"/>
    </row>
    <row r="242" spans="1:24" ht="15">
      <c r="A242">
        <v>891780111</v>
      </c>
      <c r="B242" t="s">
        <v>25</v>
      </c>
      <c r="C242" t="s">
        <v>26</v>
      </c>
      <c r="D242" t="s">
        <v>27</v>
      </c>
      <c r="E242" s="210" t="s">
        <v>3867</v>
      </c>
      <c r="F242" t="s">
        <v>29</v>
      </c>
      <c r="G242" t="s">
        <v>849</v>
      </c>
      <c r="H242" t="s">
        <v>31</v>
      </c>
      <c r="I242" s="33">
        <v>8000000</v>
      </c>
      <c r="J242" s="33">
        <v>0</v>
      </c>
      <c r="K242" s="33">
        <v>0</v>
      </c>
      <c r="L242" s="33">
        <v>0</v>
      </c>
      <c r="M242">
        <v>93373218</v>
      </c>
      <c r="N242" t="s">
        <v>3868</v>
      </c>
      <c r="O242" t="s">
        <v>3869</v>
      </c>
      <c r="P242" s="206">
        <v>44585</v>
      </c>
      <c r="Q242" s="206">
        <v>44593</v>
      </c>
      <c r="R242" s="206">
        <v>44712</v>
      </c>
      <c r="S242" s="225">
        <v>6000000</v>
      </c>
      <c r="T242" s="244">
        <v>2000000</v>
      </c>
      <c r="U242" s="53">
        <v>85152695</v>
      </c>
      <c r="V242" t="s">
        <v>839</v>
      </c>
      <c r="W242" s="129"/>
      <c r="X242"/>
    </row>
    <row r="243" spans="1:24" ht="15">
      <c r="A243">
        <v>891780111</v>
      </c>
      <c r="B243" t="s">
        <v>25</v>
      </c>
      <c r="C243" t="s">
        <v>26</v>
      </c>
      <c r="D243" t="s">
        <v>27</v>
      </c>
      <c r="E243" s="210" t="s">
        <v>3870</v>
      </c>
      <c r="F243" t="s">
        <v>29</v>
      </c>
      <c r="G243" t="s">
        <v>849</v>
      </c>
      <c r="H243" t="s">
        <v>31</v>
      </c>
      <c r="I243" s="33">
        <v>9200000</v>
      </c>
      <c r="J243" s="33">
        <v>0</v>
      </c>
      <c r="K243" s="33">
        <v>0</v>
      </c>
      <c r="L243" s="33">
        <v>0</v>
      </c>
      <c r="M243">
        <v>57432188</v>
      </c>
      <c r="N243" t="s">
        <v>3871</v>
      </c>
      <c r="O243" t="s">
        <v>3872</v>
      </c>
      <c r="P243" s="206">
        <v>44585</v>
      </c>
      <c r="Q243" s="206">
        <v>44593</v>
      </c>
      <c r="R243" s="206">
        <v>44712</v>
      </c>
      <c r="S243" s="225">
        <v>6900000</v>
      </c>
      <c r="T243" s="244">
        <v>2300000</v>
      </c>
      <c r="U243" s="53">
        <v>85152695</v>
      </c>
      <c r="V243" t="s">
        <v>839</v>
      </c>
      <c r="W243" s="129"/>
      <c r="X243"/>
    </row>
    <row r="244" spans="1:24" ht="15">
      <c r="A244">
        <v>891780111</v>
      </c>
      <c r="B244" t="s">
        <v>25</v>
      </c>
      <c r="C244" t="s">
        <v>26</v>
      </c>
      <c r="D244" t="s">
        <v>27</v>
      </c>
      <c r="E244" s="210" t="s">
        <v>3873</v>
      </c>
      <c r="F244" t="s">
        <v>29</v>
      </c>
      <c r="G244" t="s">
        <v>849</v>
      </c>
      <c r="H244" t="s">
        <v>31</v>
      </c>
      <c r="I244" s="33">
        <v>8000000</v>
      </c>
      <c r="J244" s="33">
        <v>0</v>
      </c>
      <c r="K244" s="33">
        <v>0</v>
      </c>
      <c r="L244" s="33">
        <v>0</v>
      </c>
      <c r="M244">
        <v>1082976415</v>
      </c>
      <c r="N244" t="s">
        <v>3874</v>
      </c>
      <c r="O244" t="s">
        <v>3875</v>
      </c>
      <c r="P244" s="206">
        <v>44585</v>
      </c>
      <c r="Q244" s="206">
        <v>44593</v>
      </c>
      <c r="R244" s="206">
        <v>44712</v>
      </c>
      <c r="S244" s="225">
        <v>6000000</v>
      </c>
      <c r="T244" s="244">
        <v>2000000</v>
      </c>
      <c r="U244" s="53">
        <v>85152695</v>
      </c>
      <c r="V244" t="s">
        <v>839</v>
      </c>
      <c r="W244" s="129"/>
      <c r="X244"/>
    </row>
    <row r="245" spans="1:24" ht="15">
      <c r="A245">
        <v>891780111</v>
      </c>
      <c r="B245" t="s">
        <v>25</v>
      </c>
      <c r="C245" t="s">
        <v>26</v>
      </c>
      <c r="D245" t="s">
        <v>27</v>
      </c>
      <c r="E245" s="210" t="s">
        <v>3876</v>
      </c>
      <c r="F245" t="s">
        <v>29</v>
      </c>
      <c r="G245" t="s">
        <v>849</v>
      </c>
      <c r="H245" t="s">
        <v>31</v>
      </c>
      <c r="I245" s="33">
        <v>8000000</v>
      </c>
      <c r="J245" s="33">
        <v>0</v>
      </c>
      <c r="K245" s="33">
        <v>0</v>
      </c>
      <c r="L245" s="33">
        <v>0</v>
      </c>
      <c r="M245">
        <v>84452687</v>
      </c>
      <c r="N245" t="s">
        <v>3877</v>
      </c>
      <c r="O245" t="s">
        <v>3878</v>
      </c>
      <c r="P245" s="206">
        <v>44585</v>
      </c>
      <c r="Q245" s="206">
        <v>44593</v>
      </c>
      <c r="R245" s="206">
        <v>44712</v>
      </c>
      <c r="S245" s="225">
        <v>6000000</v>
      </c>
      <c r="T245" s="244">
        <v>2000000</v>
      </c>
      <c r="U245" s="53">
        <v>85152695</v>
      </c>
      <c r="V245" t="s">
        <v>839</v>
      </c>
      <c r="W245" s="129"/>
      <c r="X245"/>
    </row>
    <row r="246" spans="1:24" ht="15">
      <c r="A246">
        <v>891780111</v>
      </c>
      <c r="B246" t="s">
        <v>25</v>
      </c>
      <c r="C246" t="s">
        <v>26</v>
      </c>
      <c r="D246" t="s">
        <v>27</v>
      </c>
      <c r="E246" s="210" t="s">
        <v>3879</v>
      </c>
      <c r="F246" t="s">
        <v>29</v>
      </c>
      <c r="G246" t="s">
        <v>849</v>
      </c>
      <c r="H246" t="s">
        <v>31</v>
      </c>
      <c r="I246" s="33">
        <v>7536000</v>
      </c>
      <c r="J246" s="33">
        <v>0</v>
      </c>
      <c r="K246" s="33">
        <v>0</v>
      </c>
      <c r="L246" s="33">
        <v>0</v>
      </c>
      <c r="M246">
        <v>1082889745</v>
      </c>
      <c r="N246" t="s">
        <v>3880</v>
      </c>
      <c r="O246" t="s">
        <v>3881</v>
      </c>
      <c r="P246" s="206">
        <v>44585</v>
      </c>
      <c r="Q246" s="206">
        <v>44585</v>
      </c>
      <c r="R246" s="206">
        <v>44712</v>
      </c>
      <c r="S246" s="225">
        <v>5836000</v>
      </c>
      <c r="T246" s="244">
        <v>1700000</v>
      </c>
      <c r="U246" s="207">
        <v>36718996</v>
      </c>
      <c r="V246" s="129" t="s">
        <v>3839</v>
      </c>
      <c r="W246" s="129"/>
      <c r="X246"/>
    </row>
    <row r="247" spans="1:24" ht="15">
      <c r="A247">
        <v>891780111</v>
      </c>
      <c r="B247" t="s">
        <v>25</v>
      </c>
      <c r="C247" t="s">
        <v>26</v>
      </c>
      <c r="D247" t="s">
        <v>27</v>
      </c>
      <c r="E247" s="210" t="s">
        <v>3882</v>
      </c>
      <c r="F247" t="s">
        <v>29</v>
      </c>
      <c r="G247" t="s">
        <v>849</v>
      </c>
      <c r="H247" t="s">
        <v>31</v>
      </c>
      <c r="I247" s="33">
        <v>12760000</v>
      </c>
      <c r="J247" s="33">
        <v>0</v>
      </c>
      <c r="K247" s="33">
        <v>0</v>
      </c>
      <c r="L247" s="33">
        <v>0</v>
      </c>
      <c r="M247">
        <v>1082964829</v>
      </c>
      <c r="N247" t="s">
        <v>3883</v>
      </c>
      <c r="O247" t="s">
        <v>3884</v>
      </c>
      <c r="P247" s="206">
        <v>44585</v>
      </c>
      <c r="Q247" s="206">
        <v>44585</v>
      </c>
      <c r="R247" s="206">
        <v>44712</v>
      </c>
      <c r="S247" s="225">
        <v>9860000</v>
      </c>
      <c r="T247" s="244">
        <v>2900000</v>
      </c>
      <c r="U247" s="53">
        <v>85152695</v>
      </c>
      <c r="V247" t="s">
        <v>839</v>
      </c>
      <c r="W247" s="129"/>
      <c r="X247"/>
    </row>
    <row r="248" spans="1:24" ht="15">
      <c r="A248">
        <v>891780111</v>
      </c>
      <c r="B248" t="s">
        <v>25</v>
      </c>
      <c r="C248" t="s">
        <v>26</v>
      </c>
      <c r="D248" t="s">
        <v>27</v>
      </c>
      <c r="E248" s="210" t="s">
        <v>3885</v>
      </c>
      <c r="F248" t="s">
        <v>29</v>
      </c>
      <c r="G248" t="s">
        <v>849</v>
      </c>
      <c r="H248" t="s">
        <v>31</v>
      </c>
      <c r="I248" s="33">
        <v>9200000</v>
      </c>
      <c r="J248" s="33">
        <v>0</v>
      </c>
      <c r="K248" s="33">
        <v>0</v>
      </c>
      <c r="L248" s="33">
        <v>0</v>
      </c>
      <c r="M248">
        <v>1140858868</v>
      </c>
      <c r="N248" t="s">
        <v>2708</v>
      </c>
      <c r="O248" t="s">
        <v>3886</v>
      </c>
      <c r="P248" s="206">
        <v>44585</v>
      </c>
      <c r="Q248" s="206">
        <v>44593</v>
      </c>
      <c r="R248" s="206">
        <v>44712</v>
      </c>
      <c r="S248" s="225">
        <v>6900000</v>
      </c>
      <c r="T248" s="244">
        <v>2300000</v>
      </c>
      <c r="U248" s="207">
        <v>85154788</v>
      </c>
      <c r="V248" t="s">
        <v>3887</v>
      </c>
      <c r="W248" s="129"/>
      <c r="X248"/>
    </row>
    <row r="249" spans="1:24" ht="15">
      <c r="A249">
        <v>891780111</v>
      </c>
      <c r="B249" t="s">
        <v>25</v>
      </c>
      <c r="C249" t="s">
        <v>26</v>
      </c>
      <c r="D249" t="s">
        <v>27</v>
      </c>
      <c r="E249" s="210" t="s">
        <v>3888</v>
      </c>
      <c r="F249" t="s">
        <v>29</v>
      </c>
      <c r="G249" t="s">
        <v>849</v>
      </c>
      <c r="H249" t="s">
        <v>31</v>
      </c>
      <c r="I249" s="33">
        <v>13200000</v>
      </c>
      <c r="J249" s="33">
        <v>0</v>
      </c>
      <c r="K249" s="33">
        <v>0</v>
      </c>
      <c r="L249" s="33">
        <v>0</v>
      </c>
      <c r="M249">
        <v>1082886956</v>
      </c>
      <c r="N249" t="s">
        <v>3889</v>
      </c>
      <c r="O249" t="s">
        <v>3890</v>
      </c>
      <c r="P249" s="206">
        <v>44585</v>
      </c>
      <c r="Q249" s="206">
        <v>44593</v>
      </c>
      <c r="R249" s="206">
        <v>44712</v>
      </c>
      <c r="S249" s="225">
        <v>9900000</v>
      </c>
      <c r="T249" s="244">
        <v>3300000</v>
      </c>
      <c r="U249" s="53">
        <v>26668285</v>
      </c>
      <c r="V249" t="s">
        <v>3576</v>
      </c>
      <c r="W249" s="129"/>
      <c r="X249"/>
    </row>
    <row r="250" spans="1:24" ht="15">
      <c r="A250">
        <v>891780111</v>
      </c>
      <c r="B250" t="s">
        <v>25</v>
      </c>
      <c r="C250" t="s">
        <v>26</v>
      </c>
      <c r="D250" t="s">
        <v>27</v>
      </c>
      <c r="E250" s="210" t="s">
        <v>3891</v>
      </c>
      <c r="F250" t="s">
        <v>29</v>
      </c>
      <c r="G250" t="s">
        <v>849</v>
      </c>
      <c r="H250" t="s">
        <v>31</v>
      </c>
      <c r="I250" s="33">
        <v>13200000</v>
      </c>
      <c r="J250" s="33">
        <v>0</v>
      </c>
      <c r="K250" s="33">
        <v>0</v>
      </c>
      <c r="L250" s="33">
        <v>0</v>
      </c>
      <c r="M250">
        <v>36666112</v>
      </c>
      <c r="N250" t="s">
        <v>3892</v>
      </c>
      <c r="O250" t="s">
        <v>3893</v>
      </c>
      <c r="P250" s="206">
        <v>44585</v>
      </c>
      <c r="Q250" s="206">
        <v>44593</v>
      </c>
      <c r="R250" s="206">
        <v>44712</v>
      </c>
      <c r="S250" s="225">
        <v>6600000</v>
      </c>
      <c r="T250" s="244">
        <v>6600000</v>
      </c>
      <c r="U250" s="53">
        <v>26668285</v>
      </c>
      <c r="V250" t="s">
        <v>3576</v>
      </c>
      <c r="W250" s="129"/>
      <c r="X250"/>
    </row>
    <row r="251" spans="1:24" ht="15">
      <c r="A251">
        <v>891780111</v>
      </c>
      <c r="B251" t="s">
        <v>25</v>
      </c>
      <c r="C251" t="s">
        <v>26</v>
      </c>
      <c r="D251" t="s">
        <v>27</v>
      </c>
      <c r="E251" s="210" t="s">
        <v>3894</v>
      </c>
      <c r="F251" t="s">
        <v>29</v>
      </c>
      <c r="G251" t="s">
        <v>849</v>
      </c>
      <c r="H251" t="s">
        <v>31</v>
      </c>
      <c r="I251" s="33">
        <v>6800000</v>
      </c>
      <c r="J251" s="33">
        <v>0</v>
      </c>
      <c r="K251" s="33">
        <v>0</v>
      </c>
      <c r="L251" s="33">
        <v>0</v>
      </c>
      <c r="M251">
        <v>1079916249</v>
      </c>
      <c r="N251" t="s">
        <v>3895</v>
      </c>
      <c r="O251" t="s">
        <v>3896</v>
      </c>
      <c r="P251" s="206">
        <v>44585</v>
      </c>
      <c r="Q251" s="206">
        <v>44593</v>
      </c>
      <c r="R251" s="206">
        <v>44712</v>
      </c>
      <c r="S251" s="225">
        <v>5100000</v>
      </c>
      <c r="T251" s="244">
        <v>1700000</v>
      </c>
      <c r="U251" s="53">
        <v>26668285</v>
      </c>
      <c r="V251" t="s">
        <v>3576</v>
      </c>
      <c r="W251" s="129"/>
      <c r="X251"/>
    </row>
    <row r="252" spans="1:24" ht="15">
      <c r="A252">
        <v>891780111</v>
      </c>
      <c r="B252" t="s">
        <v>25</v>
      </c>
      <c r="C252" t="s">
        <v>26</v>
      </c>
      <c r="D252" t="s">
        <v>27</v>
      </c>
      <c r="E252" s="210" t="s">
        <v>3897</v>
      </c>
      <c r="F252" t="s">
        <v>29</v>
      </c>
      <c r="G252" t="s">
        <v>849</v>
      </c>
      <c r="H252" t="s">
        <v>31</v>
      </c>
      <c r="I252" s="33">
        <v>24400000</v>
      </c>
      <c r="J252" s="33">
        <v>0</v>
      </c>
      <c r="K252" s="33">
        <v>0</v>
      </c>
      <c r="L252" s="33">
        <v>0</v>
      </c>
      <c r="M252">
        <v>39029599</v>
      </c>
      <c r="N252" t="s">
        <v>3898</v>
      </c>
      <c r="O252" t="s">
        <v>3899</v>
      </c>
      <c r="P252" s="206">
        <v>44585</v>
      </c>
      <c r="Q252" s="206">
        <v>44593</v>
      </c>
      <c r="R252" s="206">
        <v>44712</v>
      </c>
      <c r="S252" s="225">
        <v>18300000</v>
      </c>
      <c r="T252" s="244">
        <v>6100000</v>
      </c>
      <c r="U252" s="53">
        <v>26668285</v>
      </c>
      <c r="V252" t="s">
        <v>3576</v>
      </c>
      <c r="W252" s="129"/>
      <c r="X252"/>
    </row>
    <row r="253" spans="1:24" ht="15">
      <c r="A253">
        <v>891780111</v>
      </c>
      <c r="B253" t="s">
        <v>25</v>
      </c>
      <c r="C253" t="s">
        <v>26</v>
      </c>
      <c r="D253" t="s">
        <v>27</v>
      </c>
      <c r="E253" s="210" t="s">
        <v>3900</v>
      </c>
      <c r="F253" t="s">
        <v>29</v>
      </c>
      <c r="G253" t="s">
        <v>849</v>
      </c>
      <c r="H253" t="s">
        <v>31</v>
      </c>
      <c r="I253" s="33">
        <v>9200000</v>
      </c>
      <c r="J253" s="33">
        <v>0</v>
      </c>
      <c r="K253" s="33">
        <v>0</v>
      </c>
      <c r="L253" s="226">
        <v>6210000</v>
      </c>
      <c r="M253">
        <v>1082950841</v>
      </c>
      <c r="N253" t="s">
        <v>3901</v>
      </c>
      <c r="O253" t="s">
        <v>3902</v>
      </c>
      <c r="P253" s="206">
        <v>44585</v>
      </c>
      <c r="Q253" s="206">
        <v>44593</v>
      </c>
      <c r="R253" s="206">
        <v>44712</v>
      </c>
      <c r="S253" s="225">
        <v>2990000</v>
      </c>
      <c r="T253" s="244">
        <v>0</v>
      </c>
      <c r="U253" s="208">
        <v>7144175</v>
      </c>
      <c r="V253" t="s">
        <v>3579</v>
      </c>
      <c r="W253" s="129"/>
      <c r="X253"/>
    </row>
    <row r="254" spans="1:24" ht="15">
      <c r="A254">
        <v>891780111</v>
      </c>
      <c r="B254" t="s">
        <v>25</v>
      </c>
      <c r="C254" t="s">
        <v>26</v>
      </c>
      <c r="D254" t="s">
        <v>27</v>
      </c>
      <c r="E254" s="210" t="s">
        <v>3903</v>
      </c>
      <c r="F254" t="s">
        <v>29</v>
      </c>
      <c r="G254" t="s">
        <v>849</v>
      </c>
      <c r="H254" t="s">
        <v>31</v>
      </c>
      <c r="I254" s="33">
        <v>6800000</v>
      </c>
      <c r="J254" s="33">
        <v>0</v>
      </c>
      <c r="K254" s="33">
        <v>0</v>
      </c>
      <c r="L254" s="33">
        <v>0</v>
      </c>
      <c r="M254">
        <v>1082983512</v>
      </c>
      <c r="N254" t="s">
        <v>3904</v>
      </c>
      <c r="O254" t="s">
        <v>3905</v>
      </c>
      <c r="P254" s="206">
        <v>44585</v>
      </c>
      <c r="Q254" s="206">
        <v>44593</v>
      </c>
      <c r="R254" s="206">
        <v>44712</v>
      </c>
      <c r="S254" s="225">
        <v>5100000</v>
      </c>
      <c r="T254" s="244">
        <v>1700000</v>
      </c>
      <c r="U254" s="207">
        <v>84452087</v>
      </c>
      <c r="V254" t="s">
        <v>3252</v>
      </c>
      <c r="W254" s="129"/>
      <c r="X254"/>
    </row>
    <row r="255" spans="1:24" ht="15">
      <c r="A255">
        <v>891780111</v>
      </c>
      <c r="B255" t="s">
        <v>25</v>
      </c>
      <c r="C255" t="s">
        <v>26</v>
      </c>
      <c r="D255" t="s">
        <v>27</v>
      </c>
      <c r="E255" s="210" t="s">
        <v>3906</v>
      </c>
      <c r="F255" t="s">
        <v>29</v>
      </c>
      <c r="G255" t="s">
        <v>849</v>
      </c>
      <c r="H255" t="s">
        <v>31</v>
      </c>
      <c r="I255" s="33">
        <v>6800000</v>
      </c>
      <c r="J255" s="33">
        <v>0</v>
      </c>
      <c r="K255" s="33">
        <v>0</v>
      </c>
      <c r="L255" s="33">
        <v>0</v>
      </c>
      <c r="M255">
        <v>36668600</v>
      </c>
      <c r="N255" t="s">
        <v>3907</v>
      </c>
      <c r="O255" t="s">
        <v>3908</v>
      </c>
      <c r="P255" s="206">
        <v>44585</v>
      </c>
      <c r="Q255" s="206">
        <v>44593</v>
      </c>
      <c r="R255" s="206">
        <v>44712</v>
      </c>
      <c r="S255" s="225">
        <v>5100000</v>
      </c>
      <c r="T255" s="244">
        <v>1700000</v>
      </c>
      <c r="U255" s="207">
        <v>84452087</v>
      </c>
      <c r="V255" t="s">
        <v>3252</v>
      </c>
      <c r="W255" s="129"/>
      <c r="X255"/>
    </row>
    <row r="256" spans="1:24" ht="15">
      <c r="A256">
        <v>891780111</v>
      </c>
      <c r="B256" t="s">
        <v>25</v>
      </c>
      <c r="C256" t="s">
        <v>26</v>
      </c>
      <c r="D256" t="s">
        <v>27</v>
      </c>
      <c r="E256" s="210" t="s">
        <v>3909</v>
      </c>
      <c r="F256" t="s">
        <v>29</v>
      </c>
      <c r="G256" t="s">
        <v>849</v>
      </c>
      <c r="H256" t="s">
        <v>31</v>
      </c>
      <c r="I256" s="33">
        <v>6800000</v>
      </c>
      <c r="J256" s="33">
        <v>0</v>
      </c>
      <c r="K256" s="33">
        <v>0</v>
      </c>
      <c r="L256" s="33">
        <v>0</v>
      </c>
      <c r="M256">
        <v>36727735</v>
      </c>
      <c r="N256" t="s">
        <v>3910</v>
      </c>
      <c r="O256" t="s">
        <v>3911</v>
      </c>
      <c r="P256" s="206">
        <v>44585</v>
      </c>
      <c r="Q256" s="206">
        <v>44593</v>
      </c>
      <c r="R256" s="206">
        <v>44712</v>
      </c>
      <c r="S256" s="225">
        <v>5100000</v>
      </c>
      <c r="T256" s="244">
        <v>1700000</v>
      </c>
      <c r="U256" s="207">
        <v>84452087</v>
      </c>
      <c r="V256" t="s">
        <v>3252</v>
      </c>
      <c r="W256" s="129"/>
      <c r="X256"/>
    </row>
    <row r="257" spans="1:24" ht="15">
      <c r="A257">
        <v>891780111</v>
      </c>
      <c r="B257" t="s">
        <v>25</v>
      </c>
      <c r="C257" t="s">
        <v>26</v>
      </c>
      <c r="D257" t="s">
        <v>27</v>
      </c>
      <c r="E257" s="210" t="s">
        <v>3912</v>
      </c>
      <c r="F257" t="s">
        <v>29</v>
      </c>
      <c r="G257" t="s">
        <v>849</v>
      </c>
      <c r="H257" t="s">
        <v>31</v>
      </c>
      <c r="I257" s="33">
        <v>6800000</v>
      </c>
      <c r="J257" s="33">
        <v>0</v>
      </c>
      <c r="K257" s="33">
        <v>0</v>
      </c>
      <c r="L257" s="33">
        <v>0</v>
      </c>
      <c r="M257">
        <v>57298171</v>
      </c>
      <c r="N257" t="s">
        <v>3913</v>
      </c>
      <c r="O257" t="s">
        <v>3914</v>
      </c>
      <c r="P257" s="206">
        <v>44585</v>
      </c>
      <c r="Q257" s="206">
        <v>44593</v>
      </c>
      <c r="R257" s="206">
        <v>44712</v>
      </c>
      <c r="S257" s="225">
        <v>5100000</v>
      </c>
      <c r="T257" s="244">
        <v>1700000</v>
      </c>
      <c r="U257" s="207">
        <v>84452087</v>
      </c>
      <c r="V257" t="s">
        <v>3252</v>
      </c>
      <c r="W257" s="129"/>
      <c r="X257"/>
    </row>
    <row r="258" spans="1:24" ht="15">
      <c r="A258">
        <v>891780111</v>
      </c>
      <c r="B258" t="s">
        <v>25</v>
      </c>
      <c r="C258" t="s">
        <v>26</v>
      </c>
      <c r="D258" t="s">
        <v>27</v>
      </c>
      <c r="E258" s="211" t="s">
        <v>3915</v>
      </c>
      <c r="F258" t="s">
        <v>29</v>
      </c>
      <c r="G258" t="s">
        <v>849</v>
      </c>
      <c r="H258" t="s">
        <v>31</v>
      </c>
      <c r="I258" s="33">
        <v>6800000</v>
      </c>
      <c r="J258" s="33">
        <v>0</v>
      </c>
      <c r="K258" s="33">
        <v>0</v>
      </c>
      <c r="L258" s="33">
        <v>0</v>
      </c>
      <c r="M258">
        <v>85155288</v>
      </c>
      <c r="N258" t="s">
        <v>3916</v>
      </c>
      <c r="O258" t="s">
        <v>3914</v>
      </c>
      <c r="P258" s="206">
        <v>44585</v>
      </c>
      <c r="Q258" s="206">
        <v>44593</v>
      </c>
      <c r="R258" s="206">
        <v>44712</v>
      </c>
      <c r="S258" s="225">
        <v>5100000</v>
      </c>
      <c r="T258" s="244">
        <v>1700000</v>
      </c>
      <c r="U258" s="207">
        <v>84452087</v>
      </c>
      <c r="V258" t="s">
        <v>3252</v>
      </c>
      <c r="W258" s="129"/>
      <c r="X258"/>
    </row>
    <row r="259" spans="1:24" ht="15">
      <c r="A259">
        <v>891780111</v>
      </c>
      <c r="B259" t="s">
        <v>25</v>
      </c>
      <c r="C259" t="s">
        <v>26</v>
      </c>
      <c r="D259" t="s">
        <v>27</v>
      </c>
      <c r="E259" s="211" t="s">
        <v>3917</v>
      </c>
      <c r="F259" t="s">
        <v>29</v>
      </c>
      <c r="G259" t="s">
        <v>849</v>
      </c>
      <c r="H259" t="s">
        <v>31</v>
      </c>
      <c r="I259" s="33">
        <v>6800000</v>
      </c>
      <c r="J259" s="33">
        <v>0</v>
      </c>
      <c r="K259" s="33">
        <v>0</v>
      </c>
      <c r="L259" s="33">
        <v>0</v>
      </c>
      <c r="M259">
        <v>1082947816</v>
      </c>
      <c r="N259" t="s">
        <v>3918</v>
      </c>
      <c r="O259" t="s">
        <v>3919</v>
      </c>
      <c r="P259" s="206">
        <v>44585</v>
      </c>
      <c r="Q259" s="206">
        <v>44593</v>
      </c>
      <c r="R259" s="206">
        <v>44712</v>
      </c>
      <c r="S259" s="225">
        <v>5100000</v>
      </c>
      <c r="T259" s="244">
        <v>1700000</v>
      </c>
      <c r="U259" s="207">
        <v>84452087</v>
      </c>
      <c r="V259" t="s">
        <v>3252</v>
      </c>
      <c r="W259" s="129"/>
      <c r="X259"/>
    </row>
    <row r="260" spans="1:24" ht="15">
      <c r="A260">
        <v>891780111</v>
      </c>
      <c r="B260" t="s">
        <v>25</v>
      </c>
      <c r="C260" t="s">
        <v>26</v>
      </c>
      <c r="D260" t="s">
        <v>27</v>
      </c>
      <c r="E260" s="211" t="s">
        <v>3920</v>
      </c>
      <c r="F260" t="s">
        <v>29</v>
      </c>
      <c r="G260" t="s">
        <v>849</v>
      </c>
      <c r="H260" t="s">
        <v>31</v>
      </c>
      <c r="I260" s="33">
        <v>6800000</v>
      </c>
      <c r="J260" s="33">
        <v>0</v>
      </c>
      <c r="K260" s="33">
        <v>0</v>
      </c>
      <c r="L260" s="33">
        <v>0</v>
      </c>
      <c r="M260">
        <v>85150457</v>
      </c>
      <c r="N260" t="s">
        <v>3921</v>
      </c>
      <c r="O260" t="s">
        <v>3914</v>
      </c>
      <c r="P260" s="206">
        <v>44585</v>
      </c>
      <c r="Q260" s="206">
        <v>44593</v>
      </c>
      <c r="R260" s="206">
        <v>44712</v>
      </c>
      <c r="S260" s="225">
        <v>5100000</v>
      </c>
      <c r="T260" s="244">
        <v>1700000</v>
      </c>
      <c r="U260" s="207">
        <v>84452087</v>
      </c>
      <c r="V260" t="s">
        <v>3252</v>
      </c>
      <c r="W260" s="129"/>
      <c r="X260"/>
    </row>
    <row r="261" spans="1:24" ht="15">
      <c r="A261">
        <v>891780111</v>
      </c>
      <c r="B261" t="s">
        <v>25</v>
      </c>
      <c r="C261" t="s">
        <v>26</v>
      </c>
      <c r="D261" t="s">
        <v>27</v>
      </c>
      <c r="E261" s="210" t="s">
        <v>3922</v>
      </c>
      <c r="F261" t="s">
        <v>29</v>
      </c>
      <c r="G261" t="s">
        <v>849</v>
      </c>
      <c r="H261" t="s">
        <v>31</v>
      </c>
      <c r="I261" s="33">
        <v>10196000</v>
      </c>
      <c r="J261" s="33">
        <v>0</v>
      </c>
      <c r="K261" s="33">
        <v>0</v>
      </c>
      <c r="L261" s="33">
        <v>0</v>
      </c>
      <c r="M261">
        <v>1082968345</v>
      </c>
      <c r="N261" t="s">
        <v>3923</v>
      </c>
      <c r="O261" t="s">
        <v>3924</v>
      </c>
      <c r="P261" s="206">
        <v>44585</v>
      </c>
      <c r="Q261" s="206">
        <v>44585</v>
      </c>
      <c r="R261" s="206">
        <v>44712</v>
      </c>
      <c r="S261" s="225">
        <v>7896000</v>
      </c>
      <c r="T261" s="244">
        <v>2300000</v>
      </c>
      <c r="U261" s="53">
        <v>36665858</v>
      </c>
      <c r="V261" t="s">
        <v>3312</v>
      </c>
      <c r="W261" s="129"/>
      <c r="X261"/>
    </row>
    <row r="262" spans="1:24" ht="15">
      <c r="A262">
        <v>891780111</v>
      </c>
      <c r="B262" t="s">
        <v>25</v>
      </c>
      <c r="C262" t="s">
        <v>26</v>
      </c>
      <c r="D262" t="s">
        <v>27</v>
      </c>
      <c r="E262" s="210" t="s">
        <v>3925</v>
      </c>
      <c r="F262" t="s">
        <v>29</v>
      </c>
      <c r="G262" t="s">
        <v>849</v>
      </c>
      <c r="H262" t="s">
        <v>31</v>
      </c>
      <c r="I262" s="33">
        <v>7536000</v>
      </c>
      <c r="J262" s="33">
        <v>0</v>
      </c>
      <c r="K262" s="33">
        <v>0</v>
      </c>
      <c r="L262" s="33">
        <v>0</v>
      </c>
      <c r="M262">
        <v>1082946321</v>
      </c>
      <c r="N262" t="s">
        <v>3926</v>
      </c>
      <c r="O262" t="s">
        <v>3927</v>
      </c>
      <c r="P262" s="206">
        <v>44585</v>
      </c>
      <c r="Q262" s="206">
        <v>44585</v>
      </c>
      <c r="R262" s="206">
        <v>44712</v>
      </c>
      <c r="S262" s="225">
        <v>5836000</v>
      </c>
      <c r="T262" s="244">
        <v>1700000</v>
      </c>
      <c r="U262" s="53">
        <v>57444673</v>
      </c>
      <c r="V262" t="s">
        <v>3323</v>
      </c>
      <c r="W262" s="129"/>
      <c r="X262"/>
    </row>
    <row r="263" spans="1:24" ht="15">
      <c r="A263">
        <v>891780111</v>
      </c>
      <c r="B263" t="s">
        <v>25</v>
      </c>
      <c r="C263" t="s">
        <v>26</v>
      </c>
      <c r="D263" t="s">
        <v>27</v>
      </c>
      <c r="E263" s="210" t="s">
        <v>3928</v>
      </c>
      <c r="F263" t="s">
        <v>29</v>
      </c>
      <c r="G263" t="s">
        <v>849</v>
      </c>
      <c r="H263" t="s">
        <v>31</v>
      </c>
      <c r="I263" s="33">
        <v>7536000</v>
      </c>
      <c r="J263" s="33">
        <v>0</v>
      </c>
      <c r="K263" s="33">
        <v>0</v>
      </c>
      <c r="L263" s="33">
        <v>0</v>
      </c>
      <c r="M263">
        <v>1082977230</v>
      </c>
      <c r="N263" t="s">
        <v>3929</v>
      </c>
      <c r="O263" t="s">
        <v>3930</v>
      </c>
      <c r="P263" s="206">
        <v>44585</v>
      </c>
      <c r="Q263" s="206">
        <v>44585</v>
      </c>
      <c r="R263" s="206">
        <v>44712</v>
      </c>
      <c r="S263" s="225">
        <v>5836000</v>
      </c>
      <c r="T263" s="244">
        <v>1700000</v>
      </c>
      <c r="U263" s="53">
        <v>57444673</v>
      </c>
      <c r="V263" t="s">
        <v>3323</v>
      </c>
      <c r="W263" s="129"/>
      <c r="X263"/>
    </row>
    <row r="264" spans="1:24" ht="15">
      <c r="A264">
        <v>891780111</v>
      </c>
      <c r="B264" t="s">
        <v>25</v>
      </c>
      <c r="C264" t="s">
        <v>26</v>
      </c>
      <c r="D264" t="s">
        <v>27</v>
      </c>
      <c r="E264" s="210" t="s">
        <v>3931</v>
      </c>
      <c r="F264" t="s">
        <v>29</v>
      </c>
      <c r="G264" t="s">
        <v>849</v>
      </c>
      <c r="H264" t="s">
        <v>31</v>
      </c>
      <c r="I264" s="33">
        <v>7536000</v>
      </c>
      <c r="J264" s="33">
        <v>0</v>
      </c>
      <c r="K264" s="33">
        <v>0</v>
      </c>
      <c r="L264" s="33">
        <v>0</v>
      </c>
      <c r="M264">
        <v>1082840247</v>
      </c>
      <c r="N264" t="s">
        <v>3932</v>
      </c>
      <c r="O264" t="s">
        <v>3933</v>
      </c>
      <c r="P264" s="206">
        <v>44585</v>
      </c>
      <c r="Q264" s="206">
        <v>44585</v>
      </c>
      <c r="R264" s="206">
        <v>44712</v>
      </c>
      <c r="S264" s="225">
        <v>5836000</v>
      </c>
      <c r="T264" s="244">
        <v>1700000</v>
      </c>
      <c r="U264" s="53">
        <v>57444673</v>
      </c>
      <c r="V264" t="s">
        <v>3323</v>
      </c>
      <c r="W264" s="129"/>
      <c r="X264"/>
    </row>
    <row r="265" spans="1:24" ht="15">
      <c r="A265">
        <v>891780111</v>
      </c>
      <c r="B265" t="s">
        <v>25</v>
      </c>
      <c r="C265" t="s">
        <v>26</v>
      </c>
      <c r="D265" t="s">
        <v>27</v>
      </c>
      <c r="E265" s="210" t="s">
        <v>3934</v>
      </c>
      <c r="F265" t="s">
        <v>29</v>
      </c>
      <c r="G265" t="s">
        <v>849</v>
      </c>
      <c r="H265" t="s">
        <v>31</v>
      </c>
      <c r="I265" s="33">
        <v>7536000</v>
      </c>
      <c r="J265" s="33">
        <v>0</v>
      </c>
      <c r="K265" s="33">
        <v>0</v>
      </c>
      <c r="L265" s="33">
        <v>0</v>
      </c>
      <c r="M265">
        <v>57466567</v>
      </c>
      <c r="N265" t="s">
        <v>3935</v>
      </c>
      <c r="O265" t="s">
        <v>3936</v>
      </c>
      <c r="P265" s="206">
        <v>44585</v>
      </c>
      <c r="Q265" s="206">
        <v>44585</v>
      </c>
      <c r="R265" s="206">
        <v>44712</v>
      </c>
      <c r="S265" s="225">
        <v>5836000</v>
      </c>
      <c r="T265" s="244">
        <v>1700000</v>
      </c>
      <c r="U265" s="53">
        <v>57444673</v>
      </c>
      <c r="V265" t="s">
        <v>3323</v>
      </c>
      <c r="W265" s="129"/>
      <c r="X265"/>
    </row>
    <row r="266" spans="1:24" ht="15">
      <c r="A266">
        <v>891780111</v>
      </c>
      <c r="B266" t="s">
        <v>25</v>
      </c>
      <c r="C266" t="s">
        <v>26</v>
      </c>
      <c r="D266" t="s">
        <v>27</v>
      </c>
      <c r="E266" s="210" t="s">
        <v>3937</v>
      </c>
      <c r="F266" t="s">
        <v>29</v>
      </c>
      <c r="G266" t="s">
        <v>849</v>
      </c>
      <c r="H266" t="s">
        <v>31</v>
      </c>
      <c r="I266" s="33">
        <v>7536000</v>
      </c>
      <c r="J266" s="33">
        <v>0</v>
      </c>
      <c r="K266" s="33">
        <v>0</v>
      </c>
      <c r="L266" s="33">
        <v>0</v>
      </c>
      <c r="M266">
        <v>1081925361</v>
      </c>
      <c r="N266" t="s">
        <v>3938</v>
      </c>
      <c r="O266" t="s">
        <v>3939</v>
      </c>
      <c r="P266" s="206">
        <v>44585</v>
      </c>
      <c r="Q266" s="206">
        <v>44585</v>
      </c>
      <c r="R266" s="206">
        <v>44712</v>
      </c>
      <c r="S266" s="225">
        <v>5836000</v>
      </c>
      <c r="T266" s="244">
        <v>1700000</v>
      </c>
      <c r="U266" s="53">
        <v>57444673</v>
      </c>
      <c r="V266" t="s">
        <v>3323</v>
      </c>
      <c r="W266" s="129"/>
      <c r="X266"/>
    </row>
    <row r="267" spans="1:24" ht="15">
      <c r="A267">
        <v>891780111</v>
      </c>
      <c r="B267" t="s">
        <v>25</v>
      </c>
      <c r="C267" t="s">
        <v>26</v>
      </c>
      <c r="D267" t="s">
        <v>27</v>
      </c>
      <c r="E267" s="210" t="s">
        <v>3940</v>
      </c>
      <c r="F267" t="s">
        <v>29</v>
      </c>
      <c r="G267" t="s">
        <v>849</v>
      </c>
      <c r="H267" t="s">
        <v>31</v>
      </c>
      <c r="I267" s="33">
        <v>13200000</v>
      </c>
      <c r="J267" s="33">
        <v>0</v>
      </c>
      <c r="K267" s="33">
        <v>0</v>
      </c>
      <c r="L267" s="33">
        <v>0</v>
      </c>
      <c r="M267">
        <v>85459575</v>
      </c>
      <c r="N267" t="s">
        <v>2860</v>
      </c>
      <c r="O267" t="s">
        <v>3941</v>
      </c>
      <c r="P267" s="206">
        <v>44585</v>
      </c>
      <c r="Q267" s="206">
        <v>44593</v>
      </c>
      <c r="R267" s="206">
        <v>44712</v>
      </c>
      <c r="S267" s="225">
        <v>9900000</v>
      </c>
      <c r="T267" s="244">
        <v>3300000</v>
      </c>
      <c r="U267" s="53">
        <v>21701937</v>
      </c>
      <c r="V267" t="s">
        <v>3330</v>
      </c>
      <c r="W267" s="129"/>
      <c r="X267"/>
    </row>
    <row r="268" spans="1:24" ht="15">
      <c r="A268">
        <v>891780111</v>
      </c>
      <c r="B268" t="s">
        <v>25</v>
      </c>
      <c r="C268" t="s">
        <v>26</v>
      </c>
      <c r="D268" t="s">
        <v>27</v>
      </c>
      <c r="E268" s="210" t="s">
        <v>3942</v>
      </c>
      <c r="F268" t="s">
        <v>29</v>
      </c>
      <c r="G268" t="s">
        <v>849</v>
      </c>
      <c r="H268" t="s">
        <v>31</v>
      </c>
      <c r="I268" s="33">
        <v>6800000</v>
      </c>
      <c r="J268" s="33">
        <v>0</v>
      </c>
      <c r="K268" s="33">
        <v>0</v>
      </c>
      <c r="L268" s="33">
        <v>0</v>
      </c>
      <c r="M268">
        <v>85156209</v>
      </c>
      <c r="N268" t="s">
        <v>3943</v>
      </c>
      <c r="O268" t="s">
        <v>3944</v>
      </c>
      <c r="P268" s="206">
        <v>44585</v>
      </c>
      <c r="Q268" s="206">
        <v>44593</v>
      </c>
      <c r="R268" s="206">
        <v>44712</v>
      </c>
      <c r="S268" s="225">
        <v>5100000</v>
      </c>
      <c r="T268" s="244">
        <v>1700000</v>
      </c>
      <c r="U268" s="53">
        <v>85459497</v>
      </c>
      <c r="V268" t="s">
        <v>836</v>
      </c>
      <c r="W268" s="129"/>
      <c r="X268"/>
    </row>
    <row r="269" spans="1:24" ht="15">
      <c r="A269">
        <v>891780111</v>
      </c>
      <c r="B269" t="s">
        <v>25</v>
      </c>
      <c r="C269" t="s">
        <v>26</v>
      </c>
      <c r="D269" t="s">
        <v>27</v>
      </c>
      <c r="E269" s="210" t="s">
        <v>3945</v>
      </c>
      <c r="F269" t="s">
        <v>29</v>
      </c>
      <c r="G269" t="s">
        <v>849</v>
      </c>
      <c r="H269" t="s">
        <v>31</v>
      </c>
      <c r="I269" s="33">
        <v>8866000</v>
      </c>
      <c r="J269" s="33">
        <v>0</v>
      </c>
      <c r="K269" s="33">
        <v>0</v>
      </c>
      <c r="L269" s="33">
        <v>0</v>
      </c>
      <c r="M269">
        <v>39047351</v>
      </c>
      <c r="N269" t="s">
        <v>3946</v>
      </c>
      <c r="O269" t="s">
        <v>3947</v>
      </c>
      <c r="P269" s="206">
        <v>44585</v>
      </c>
      <c r="Q269" s="206">
        <v>44585</v>
      </c>
      <c r="R269" s="206">
        <v>44712</v>
      </c>
      <c r="S269" s="225">
        <v>6866000</v>
      </c>
      <c r="T269" s="244">
        <v>2000000</v>
      </c>
      <c r="U269" s="53">
        <v>57441846</v>
      </c>
      <c r="V269" t="s">
        <v>3495</v>
      </c>
      <c r="W269" s="129"/>
      <c r="X269"/>
    </row>
    <row r="270" spans="1:24" ht="15">
      <c r="A270">
        <v>891780111</v>
      </c>
      <c r="B270" t="s">
        <v>25</v>
      </c>
      <c r="C270" t="s">
        <v>26</v>
      </c>
      <c r="D270" t="s">
        <v>27</v>
      </c>
      <c r="E270" s="210" t="s">
        <v>3948</v>
      </c>
      <c r="F270" t="s">
        <v>29</v>
      </c>
      <c r="G270" t="s">
        <v>849</v>
      </c>
      <c r="H270" t="s">
        <v>31</v>
      </c>
      <c r="I270" s="33">
        <v>8866000</v>
      </c>
      <c r="J270" s="33">
        <v>0</v>
      </c>
      <c r="K270" s="33">
        <v>0</v>
      </c>
      <c r="L270" s="33">
        <v>0</v>
      </c>
      <c r="M270">
        <v>36729451</v>
      </c>
      <c r="N270" t="s">
        <v>3949</v>
      </c>
      <c r="O270" t="s">
        <v>3950</v>
      </c>
      <c r="P270" s="206">
        <v>44585</v>
      </c>
      <c r="Q270" s="206">
        <v>44585</v>
      </c>
      <c r="R270" s="206">
        <v>44712</v>
      </c>
      <c r="S270" s="225">
        <v>6866000</v>
      </c>
      <c r="T270" s="244">
        <v>2000000</v>
      </c>
      <c r="U270" s="53">
        <v>57441846</v>
      </c>
      <c r="V270" t="s">
        <v>3495</v>
      </c>
      <c r="W270" s="129"/>
      <c r="X270"/>
    </row>
    <row r="271" spans="1:24" ht="15">
      <c r="A271">
        <v>891780111</v>
      </c>
      <c r="B271" t="s">
        <v>25</v>
      </c>
      <c r="C271" t="s">
        <v>26</v>
      </c>
      <c r="D271" t="s">
        <v>27</v>
      </c>
      <c r="E271" s="210" t="s">
        <v>3951</v>
      </c>
      <c r="F271" t="s">
        <v>29</v>
      </c>
      <c r="G271" t="s">
        <v>849</v>
      </c>
      <c r="H271" t="s">
        <v>31</v>
      </c>
      <c r="I271" s="33">
        <v>11526000</v>
      </c>
      <c r="J271" s="33">
        <v>0</v>
      </c>
      <c r="K271" s="33">
        <v>0</v>
      </c>
      <c r="L271" s="33">
        <v>0</v>
      </c>
      <c r="M271">
        <v>1083465166</v>
      </c>
      <c r="N271" t="s">
        <v>3952</v>
      </c>
      <c r="O271" t="s">
        <v>3953</v>
      </c>
      <c r="P271" s="206">
        <v>44585</v>
      </c>
      <c r="Q271" s="206">
        <v>44585</v>
      </c>
      <c r="R271" s="206">
        <v>44712</v>
      </c>
      <c r="S271" s="225">
        <v>8926000</v>
      </c>
      <c r="T271" s="244">
        <v>2600000</v>
      </c>
      <c r="U271" s="53">
        <v>57441846</v>
      </c>
      <c r="V271" t="s">
        <v>3495</v>
      </c>
      <c r="W271" s="129"/>
      <c r="X271"/>
    </row>
    <row r="272" spans="1:24" ht="15">
      <c r="A272">
        <v>891780111</v>
      </c>
      <c r="B272" t="s">
        <v>25</v>
      </c>
      <c r="C272" t="s">
        <v>26</v>
      </c>
      <c r="D272" t="s">
        <v>27</v>
      </c>
      <c r="E272" s="210" t="s">
        <v>3954</v>
      </c>
      <c r="F272" t="s">
        <v>29</v>
      </c>
      <c r="G272" t="s">
        <v>849</v>
      </c>
      <c r="H272" t="s">
        <v>31</v>
      </c>
      <c r="I272" s="33">
        <v>13200000</v>
      </c>
      <c r="J272" s="33">
        <v>0</v>
      </c>
      <c r="K272" s="33">
        <v>0</v>
      </c>
      <c r="L272" s="33">
        <v>0</v>
      </c>
      <c r="M272">
        <v>85152680</v>
      </c>
      <c r="N272" t="s">
        <v>3955</v>
      </c>
      <c r="O272" t="s">
        <v>3956</v>
      </c>
      <c r="P272" s="206">
        <v>44585</v>
      </c>
      <c r="Q272" s="206">
        <v>44593</v>
      </c>
      <c r="R272" s="206">
        <v>44712</v>
      </c>
      <c r="S272" s="225">
        <v>9900000</v>
      </c>
      <c r="T272" s="244">
        <v>3300000</v>
      </c>
      <c r="U272" s="53">
        <v>57441846</v>
      </c>
      <c r="V272" t="s">
        <v>3495</v>
      </c>
      <c r="W272" s="129"/>
      <c r="X272"/>
    </row>
    <row r="273" spans="1:24" ht="15">
      <c r="A273">
        <v>891780111</v>
      </c>
      <c r="B273" t="s">
        <v>25</v>
      </c>
      <c r="C273" t="s">
        <v>26</v>
      </c>
      <c r="D273" t="s">
        <v>27</v>
      </c>
      <c r="E273" s="210" t="s">
        <v>3957</v>
      </c>
      <c r="F273" t="s">
        <v>29</v>
      </c>
      <c r="G273" t="s">
        <v>849</v>
      </c>
      <c r="H273" t="s">
        <v>31</v>
      </c>
      <c r="I273" s="33">
        <v>8866000</v>
      </c>
      <c r="J273" s="33">
        <v>0</v>
      </c>
      <c r="K273" s="33">
        <v>0</v>
      </c>
      <c r="L273" s="33">
        <v>0</v>
      </c>
      <c r="M273">
        <v>84455851</v>
      </c>
      <c r="N273" t="s">
        <v>3958</v>
      </c>
      <c r="O273" t="s">
        <v>3959</v>
      </c>
      <c r="P273" s="206">
        <v>44585</v>
      </c>
      <c r="Q273" s="206">
        <v>44585</v>
      </c>
      <c r="R273" s="206">
        <v>44712</v>
      </c>
      <c r="S273" s="225">
        <v>6866000</v>
      </c>
      <c r="T273" s="244">
        <v>2000000</v>
      </c>
      <c r="U273" s="53">
        <v>57441846</v>
      </c>
      <c r="V273" t="s">
        <v>3495</v>
      </c>
      <c r="W273" s="129"/>
      <c r="X273"/>
    </row>
    <row r="274" spans="1:24" ht="15">
      <c r="A274">
        <v>891780111</v>
      </c>
      <c r="B274" t="s">
        <v>25</v>
      </c>
      <c r="C274" t="s">
        <v>26</v>
      </c>
      <c r="D274" t="s">
        <v>27</v>
      </c>
      <c r="E274" s="210" t="s">
        <v>3960</v>
      </c>
      <c r="F274" t="s">
        <v>29</v>
      </c>
      <c r="G274" t="s">
        <v>849</v>
      </c>
      <c r="H274" t="s">
        <v>31</v>
      </c>
      <c r="I274" s="33">
        <v>26200000</v>
      </c>
      <c r="J274" s="33">
        <v>0</v>
      </c>
      <c r="K274" s="33">
        <v>0</v>
      </c>
      <c r="L274" s="33">
        <v>0</v>
      </c>
      <c r="M274">
        <v>32772796</v>
      </c>
      <c r="N274" t="s">
        <v>3961</v>
      </c>
      <c r="O274" t="s">
        <v>3962</v>
      </c>
      <c r="P274" s="206">
        <v>44585</v>
      </c>
      <c r="Q274" s="206">
        <v>44585</v>
      </c>
      <c r="R274" s="206">
        <v>44712</v>
      </c>
      <c r="S274" s="225">
        <v>20200000</v>
      </c>
      <c r="T274" s="244">
        <v>6000000</v>
      </c>
      <c r="U274" s="53">
        <v>12621405</v>
      </c>
      <c r="V274" t="s">
        <v>844</v>
      </c>
      <c r="W274" s="129"/>
      <c r="X274"/>
    </row>
    <row r="275" spans="1:24" ht="15">
      <c r="A275">
        <v>891780111</v>
      </c>
      <c r="B275" t="s">
        <v>25</v>
      </c>
      <c r="C275" t="s">
        <v>26</v>
      </c>
      <c r="D275" t="s">
        <v>27</v>
      </c>
      <c r="E275" s="210" t="s">
        <v>3963</v>
      </c>
      <c r="F275" t="s">
        <v>29</v>
      </c>
      <c r="G275" t="s">
        <v>849</v>
      </c>
      <c r="H275" t="s">
        <v>31</v>
      </c>
      <c r="I275" s="33">
        <v>17200000</v>
      </c>
      <c r="J275" s="33">
        <v>0</v>
      </c>
      <c r="K275" s="33">
        <v>0</v>
      </c>
      <c r="L275" s="33">
        <v>0</v>
      </c>
      <c r="M275">
        <v>65742222</v>
      </c>
      <c r="N275" t="s">
        <v>3964</v>
      </c>
      <c r="O275" t="s">
        <v>3965</v>
      </c>
      <c r="P275" s="206">
        <v>44585</v>
      </c>
      <c r="Q275" s="206">
        <v>44593</v>
      </c>
      <c r="R275" s="206">
        <v>44712</v>
      </c>
      <c r="S275" s="225">
        <v>12900000</v>
      </c>
      <c r="T275" s="244">
        <v>4300000</v>
      </c>
      <c r="U275" s="207">
        <v>57461690</v>
      </c>
      <c r="V275" t="s">
        <v>3966</v>
      </c>
      <c r="W275" s="129"/>
      <c r="X275"/>
    </row>
    <row r="276" spans="1:24" ht="15">
      <c r="A276">
        <v>891780111</v>
      </c>
      <c r="B276" t="s">
        <v>25</v>
      </c>
      <c r="C276" t="s">
        <v>26</v>
      </c>
      <c r="D276" t="s">
        <v>27</v>
      </c>
      <c r="E276" s="210" t="s">
        <v>3967</v>
      </c>
      <c r="F276" t="s">
        <v>29</v>
      </c>
      <c r="G276" t="s">
        <v>849</v>
      </c>
      <c r="H276" t="s">
        <v>31</v>
      </c>
      <c r="I276" s="33">
        <v>13200000</v>
      </c>
      <c r="J276" s="33">
        <v>0</v>
      </c>
      <c r="K276" s="33">
        <v>0</v>
      </c>
      <c r="L276" s="33">
        <v>0</v>
      </c>
      <c r="M276">
        <v>1082908015</v>
      </c>
      <c r="N276" t="s">
        <v>3968</v>
      </c>
      <c r="O276" t="s">
        <v>3969</v>
      </c>
      <c r="P276" s="206">
        <v>44585</v>
      </c>
      <c r="Q276" s="206">
        <v>44593</v>
      </c>
      <c r="R276" s="206">
        <v>44712</v>
      </c>
      <c r="S276" s="225">
        <v>9900000</v>
      </c>
      <c r="T276" s="244">
        <v>3300000</v>
      </c>
      <c r="U276" s="53">
        <v>7632607</v>
      </c>
      <c r="V276" t="s">
        <v>213</v>
      </c>
      <c r="W276" s="129"/>
      <c r="X276"/>
    </row>
    <row r="277" spans="1:24" ht="15">
      <c r="A277">
        <v>891780111</v>
      </c>
      <c r="B277" t="s">
        <v>25</v>
      </c>
      <c r="C277" t="s">
        <v>26</v>
      </c>
      <c r="D277" t="s">
        <v>27</v>
      </c>
      <c r="E277" s="210" t="s">
        <v>3970</v>
      </c>
      <c r="F277" t="s">
        <v>29</v>
      </c>
      <c r="G277" t="s">
        <v>849</v>
      </c>
      <c r="H277" t="s">
        <v>31</v>
      </c>
      <c r="I277" s="33">
        <v>10400000</v>
      </c>
      <c r="J277" s="33">
        <v>0</v>
      </c>
      <c r="K277" s="33">
        <v>0</v>
      </c>
      <c r="L277" s="33">
        <v>0</v>
      </c>
      <c r="M277">
        <v>1065657067</v>
      </c>
      <c r="N277" t="s">
        <v>2820</v>
      </c>
      <c r="O277" t="s">
        <v>3971</v>
      </c>
      <c r="P277" s="206">
        <v>44585</v>
      </c>
      <c r="Q277" s="206">
        <v>44593</v>
      </c>
      <c r="R277" s="206">
        <v>44712</v>
      </c>
      <c r="S277" s="225">
        <v>7800000</v>
      </c>
      <c r="T277" s="244">
        <v>2600000</v>
      </c>
      <c r="U277" s="207">
        <v>1084738403</v>
      </c>
      <c r="V277" t="s">
        <v>3972</v>
      </c>
      <c r="W277" s="129"/>
      <c r="X277"/>
    </row>
    <row r="278" spans="1:24" ht="15">
      <c r="A278">
        <v>891780111</v>
      </c>
      <c r="B278" t="s">
        <v>25</v>
      </c>
      <c r="C278" t="s">
        <v>26</v>
      </c>
      <c r="D278" t="s">
        <v>27</v>
      </c>
      <c r="E278" s="210" t="s">
        <v>3973</v>
      </c>
      <c r="F278" t="s">
        <v>29</v>
      </c>
      <c r="G278" t="s">
        <v>849</v>
      </c>
      <c r="H278" t="s">
        <v>31</v>
      </c>
      <c r="I278" s="33">
        <v>3400000</v>
      </c>
      <c r="J278" s="33">
        <v>0</v>
      </c>
      <c r="K278" s="33">
        <v>0</v>
      </c>
      <c r="L278" s="33">
        <v>0</v>
      </c>
      <c r="M278">
        <v>1129536214</v>
      </c>
      <c r="N278" t="s">
        <v>3974</v>
      </c>
      <c r="O278" t="s">
        <v>3975</v>
      </c>
      <c r="P278" s="206">
        <v>44585</v>
      </c>
      <c r="Q278" s="206">
        <v>44593</v>
      </c>
      <c r="R278" s="174">
        <v>44651</v>
      </c>
      <c r="S278" s="225">
        <v>3400000</v>
      </c>
      <c r="T278" s="244">
        <v>0</v>
      </c>
      <c r="U278" s="207">
        <v>1084738403</v>
      </c>
      <c r="V278" t="s">
        <v>3972</v>
      </c>
      <c r="W278" s="129"/>
      <c r="X278"/>
    </row>
    <row r="279" spans="1:24" ht="15">
      <c r="A279">
        <v>891780111</v>
      </c>
      <c r="B279" t="s">
        <v>25</v>
      </c>
      <c r="C279" t="s">
        <v>26</v>
      </c>
      <c r="D279" t="s">
        <v>27</v>
      </c>
      <c r="E279" s="210" t="s">
        <v>3976</v>
      </c>
      <c r="F279" t="s">
        <v>29</v>
      </c>
      <c r="G279" t="s">
        <v>849</v>
      </c>
      <c r="H279" t="s">
        <v>31</v>
      </c>
      <c r="I279" s="33">
        <v>10400000</v>
      </c>
      <c r="J279" s="33">
        <v>0</v>
      </c>
      <c r="K279" s="33">
        <v>0</v>
      </c>
      <c r="L279" s="33">
        <v>0</v>
      </c>
      <c r="M279">
        <v>1122812358</v>
      </c>
      <c r="N279" t="s">
        <v>3977</v>
      </c>
      <c r="O279" t="s">
        <v>3978</v>
      </c>
      <c r="P279" s="206">
        <v>44585</v>
      </c>
      <c r="Q279" s="206">
        <v>44593</v>
      </c>
      <c r="R279" s="206">
        <v>44712</v>
      </c>
      <c r="S279" s="225">
        <v>7800000</v>
      </c>
      <c r="T279" s="244">
        <v>2600000</v>
      </c>
      <c r="U279" s="208">
        <v>79732773</v>
      </c>
      <c r="V279" t="s">
        <v>52</v>
      </c>
      <c r="W279" s="129"/>
      <c r="X279"/>
    </row>
    <row r="280" spans="1:24" ht="15">
      <c r="A280">
        <v>891780111</v>
      </c>
      <c r="B280" t="s">
        <v>25</v>
      </c>
      <c r="C280" t="s">
        <v>26</v>
      </c>
      <c r="D280" t="s">
        <v>27</v>
      </c>
      <c r="E280" s="210" t="s">
        <v>3979</v>
      </c>
      <c r="F280" t="s">
        <v>29</v>
      </c>
      <c r="G280" t="s">
        <v>849</v>
      </c>
      <c r="H280" t="s">
        <v>31</v>
      </c>
      <c r="I280" s="33">
        <v>7083000</v>
      </c>
      <c r="J280" s="33">
        <v>0</v>
      </c>
      <c r="K280" s="33">
        <v>0</v>
      </c>
      <c r="L280" s="33">
        <v>0</v>
      </c>
      <c r="M280">
        <v>50956720</v>
      </c>
      <c r="N280" t="s">
        <v>3980</v>
      </c>
      <c r="O280" t="s">
        <v>3981</v>
      </c>
      <c r="P280" s="206">
        <v>44585</v>
      </c>
      <c r="Q280" s="206">
        <v>44593</v>
      </c>
      <c r="R280" s="206">
        <v>44712</v>
      </c>
      <c r="S280" s="225">
        <v>5383000</v>
      </c>
      <c r="T280" s="244">
        <v>1700000</v>
      </c>
      <c r="U280" s="207">
        <v>45507423</v>
      </c>
      <c r="V280" t="s">
        <v>3523</v>
      </c>
      <c r="W280" s="129"/>
      <c r="X280"/>
    </row>
    <row r="281" spans="1:24" ht="15">
      <c r="A281">
        <v>891780111</v>
      </c>
      <c r="B281" t="s">
        <v>25</v>
      </c>
      <c r="C281" t="s">
        <v>26</v>
      </c>
      <c r="D281" t="s">
        <v>27</v>
      </c>
      <c r="E281" s="210" t="s">
        <v>3982</v>
      </c>
      <c r="F281" t="s">
        <v>29</v>
      </c>
      <c r="G281" t="s">
        <v>849</v>
      </c>
      <c r="H281" t="s">
        <v>31</v>
      </c>
      <c r="I281" s="33">
        <v>8333000</v>
      </c>
      <c r="J281" s="33">
        <v>0</v>
      </c>
      <c r="K281" s="33">
        <v>0</v>
      </c>
      <c r="L281" s="33">
        <v>0</v>
      </c>
      <c r="M281">
        <v>36719808</v>
      </c>
      <c r="N281" t="s">
        <v>3983</v>
      </c>
      <c r="O281" t="s">
        <v>3984</v>
      </c>
      <c r="P281" s="206">
        <v>44585</v>
      </c>
      <c r="Q281" s="206">
        <v>44593</v>
      </c>
      <c r="R281" s="206">
        <v>44712</v>
      </c>
      <c r="S281" s="225">
        <v>6333000</v>
      </c>
      <c r="T281" s="244">
        <v>2000000</v>
      </c>
      <c r="U281" s="207">
        <v>45507423</v>
      </c>
      <c r="V281" t="s">
        <v>3523</v>
      </c>
      <c r="W281" s="129"/>
      <c r="X281"/>
    </row>
    <row r="282" spans="1:24" ht="15">
      <c r="A282">
        <v>891780111</v>
      </c>
      <c r="B282" t="s">
        <v>25</v>
      </c>
      <c r="C282" t="s">
        <v>26</v>
      </c>
      <c r="D282" t="s">
        <v>27</v>
      </c>
      <c r="E282" s="210" t="s">
        <v>3985</v>
      </c>
      <c r="F282" t="s">
        <v>29</v>
      </c>
      <c r="G282" t="s">
        <v>849</v>
      </c>
      <c r="H282" t="s">
        <v>31</v>
      </c>
      <c r="I282" s="33">
        <v>7083000</v>
      </c>
      <c r="J282" s="33">
        <v>0</v>
      </c>
      <c r="K282" s="33">
        <v>0</v>
      </c>
      <c r="L282" s="33">
        <v>0</v>
      </c>
      <c r="M282">
        <v>36552336</v>
      </c>
      <c r="N282" t="s">
        <v>3986</v>
      </c>
      <c r="O282" t="s">
        <v>3987</v>
      </c>
      <c r="P282" s="206">
        <v>44585</v>
      </c>
      <c r="Q282" s="206">
        <v>44593</v>
      </c>
      <c r="R282" s="206">
        <v>44712</v>
      </c>
      <c r="S282" s="225">
        <v>5383000</v>
      </c>
      <c r="T282" s="244">
        <v>1700000</v>
      </c>
      <c r="U282" s="207">
        <v>45507423</v>
      </c>
      <c r="V282" t="s">
        <v>3523</v>
      </c>
      <c r="W282" s="129"/>
      <c r="X282"/>
    </row>
    <row r="283" spans="1:24" ht="15">
      <c r="A283">
        <v>891780111</v>
      </c>
      <c r="B283" t="s">
        <v>25</v>
      </c>
      <c r="C283" t="s">
        <v>26</v>
      </c>
      <c r="D283" t="s">
        <v>27</v>
      </c>
      <c r="E283" s="210" t="s">
        <v>3988</v>
      </c>
      <c r="F283" t="s">
        <v>29</v>
      </c>
      <c r="G283" t="s">
        <v>849</v>
      </c>
      <c r="H283" t="s">
        <v>31</v>
      </c>
      <c r="I283" s="33">
        <v>7083000</v>
      </c>
      <c r="J283" s="33">
        <v>0</v>
      </c>
      <c r="K283" s="33">
        <v>0</v>
      </c>
      <c r="L283" s="33">
        <v>0</v>
      </c>
      <c r="M283">
        <v>57437742</v>
      </c>
      <c r="N283" t="s">
        <v>3989</v>
      </c>
      <c r="O283" t="s">
        <v>3835</v>
      </c>
      <c r="P283" s="206">
        <v>44585</v>
      </c>
      <c r="Q283" s="206">
        <v>44593</v>
      </c>
      <c r="R283" s="206">
        <v>44712</v>
      </c>
      <c r="S283" s="225">
        <v>5383000</v>
      </c>
      <c r="T283" s="244">
        <v>1700000</v>
      </c>
      <c r="U283" s="207">
        <v>45507423</v>
      </c>
      <c r="V283" t="s">
        <v>3523</v>
      </c>
      <c r="W283" s="129"/>
      <c r="X283"/>
    </row>
    <row r="284" spans="1:24" ht="15">
      <c r="A284">
        <v>891780111</v>
      </c>
      <c r="B284" t="s">
        <v>25</v>
      </c>
      <c r="C284" t="s">
        <v>26</v>
      </c>
      <c r="D284" t="s">
        <v>27</v>
      </c>
      <c r="E284" s="210" t="s">
        <v>3990</v>
      </c>
      <c r="F284" t="s">
        <v>29</v>
      </c>
      <c r="G284" t="s">
        <v>849</v>
      </c>
      <c r="H284" t="s">
        <v>31</v>
      </c>
      <c r="I284" s="33">
        <v>7083000</v>
      </c>
      <c r="J284" s="33">
        <v>0</v>
      </c>
      <c r="K284" s="33">
        <v>0</v>
      </c>
      <c r="L284" s="33">
        <v>0</v>
      </c>
      <c r="M284">
        <v>1082882138</v>
      </c>
      <c r="N284" t="s">
        <v>3991</v>
      </c>
      <c r="O284" t="s">
        <v>3981</v>
      </c>
      <c r="P284" s="206">
        <v>44585</v>
      </c>
      <c r="Q284" s="206">
        <v>44593</v>
      </c>
      <c r="R284" s="206">
        <v>44712</v>
      </c>
      <c r="S284" s="225">
        <v>5383000</v>
      </c>
      <c r="T284" s="244">
        <v>1700000</v>
      </c>
      <c r="U284" s="207">
        <v>45507423</v>
      </c>
      <c r="V284" t="s">
        <v>3523</v>
      </c>
      <c r="W284" s="129"/>
      <c r="X284"/>
    </row>
    <row r="285" spans="1:24" ht="15">
      <c r="A285">
        <v>891780111</v>
      </c>
      <c r="B285" t="s">
        <v>25</v>
      </c>
      <c r="C285" t="s">
        <v>26</v>
      </c>
      <c r="D285" t="s">
        <v>27</v>
      </c>
      <c r="E285" s="210" t="s">
        <v>3992</v>
      </c>
      <c r="F285" t="s">
        <v>29</v>
      </c>
      <c r="G285" t="s">
        <v>849</v>
      </c>
      <c r="H285" t="s">
        <v>31</v>
      </c>
      <c r="I285" s="33">
        <v>14583000</v>
      </c>
      <c r="J285" s="33">
        <v>0</v>
      </c>
      <c r="K285" s="33">
        <v>0</v>
      </c>
      <c r="L285" s="33">
        <v>0</v>
      </c>
      <c r="M285">
        <v>1082935253</v>
      </c>
      <c r="N285" t="s">
        <v>3993</v>
      </c>
      <c r="O285" t="s">
        <v>3994</v>
      </c>
      <c r="P285" s="206">
        <v>44585</v>
      </c>
      <c r="Q285" s="206">
        <v>44593</v>
      </c>
      <c r="R285" s="206">
        <v>44712</v>
      </c>
      <c r="S285" s="225">
        <v>11083000</v>
      </c>
      <c r="T285" s="244">
        <v>3500000</v>
      </c>
      <c r="U285" s="207">
        <v>45507423</v>
      </c>
      <c r="V285" t="s">
        <v>3523</v>
      </c>
      <c r="W285" s="129"/>
      <c r="X285"/>
    </row>
    <row r="286" spans="1:24" ht="15">
      <c r="A286">
        <v>891780111</v>
      </c>
      <c r="B286" t="s">
        <v>25</v>
      </c>
      <c r="C286" t="s">
        <v>26</v>
      </c>
      <c r="D286" t="s">
        <v>27</v>
      </c>
      <c r="E286" s="210" t="s">
        <v>3995</v>
      </c>
      <c r="F286" t="s">
        <v>29</v>
      </c>
      <c r="G286" t="s">
        <v>849</v>
      </c>
      <c r="H286" t="s">
        <v>31</v>
      </c>
      <c r="I286" s="33">
        <v>8333000</v>
      </c>
      <c r="J286" s="33">
        <v>0</v>
      </c>
      <c r="K286" s="33">
        <v>0</v>
      </c>
      <c r="L286" s="33">
        <v>0</v>
      </c>
      <c r="M286">
        <v>36695248</v>
      </c>
      <c r="N286" t="s">
        <v>3996</v>
      </c>
      <c r="O286" t="s">
        <v>3997</v>
      </c>
      <c r="P286" s="206">
        <v>44585</v>
      </c>
      <c r="Q286" s="206">
        <v>44593</v>
      </c>
      <c r="R286" s="206">
        <v>44712</v>
      </c>
      <c r="S286" s="225">
        <v>4333000</v>
      </c>
      <c r="T286" s="244">
        <v>4000000</v>
      </c>
      <c r="U286" s="207">
        <v>45507423</v>
      </c>
      <c r="V286" t="s">
        <v>3523</v>
      </c>
      <c r="W286" s="129"/>
      <c r="X286"/>
    </row>
    <row r="287" spans="1:24" ht="15">
      <c r="A287">
        <v>891780111</v>
      </c>
      <c r="B287" t="s">
        <v>25</v>
      </c>
      <c r="C287" t="s">
        <v>26</v>
      </c>
      <c r="D287" t="s">
        <v>27</v>
      </c>
      <c r="E287" s="210" t="s">
        <v>3998</v>
      </c>
      <c r="F287" t="s">
        <v>29</v>
      </c>
      <c r="G287" t="s">
        <v>849</v>
      </c>
      <c r="H287" t="s">
        <v>31</v>
      </c>
      <c r="I287" s="33">
        <v>7083000</v>
      </c>
      <c r="J287" s="33">
        <v>0</v>
      </c>
      <c r="K287" s="33">
        <v>0</v>
      </c>
      <c r="L287" s="33">
        <v>0</v>
      </c>
      <c r="M287">
        <v>57428677</v>
      </c>
      <c r="N287" t="s">
        <v>3999</v>
      </c>
      <c r="O287" t="s">
        <v>4000</v>
      </c>
      <c r="P287" s="206">
        <v>44585</v>
      </c>
      <c r="Q287" s="206">
        <v>44593</v>
      </c>
      <c r="R287" s="206">
        <v>44712</v>
      </c>
      <c r="S287" s="225">
        <v>5383000</v>
      </c>
      <c r="T287" s="244">
        <v>1700000</v>
      </c>
      <c r="U287" s="207">
        <v>45507423</v>
      </c>
      <c r="V287" t="s">
        <v>3523</v>
      </c>
      <c r="W287" s="129"/>
      <c r="X287"/>
    </row>
    <row r="288" spans="1:24" ht="15">
      <c r="A288">
        <v>891780111</v>
      </c>
      <c r="B288" t="s">
        <v>25</v>
      </c>
      <c r="C288" t="s">
        <v>26</v>
      </c>
      <c r="D288" t="s">
        <v>27</v>
      </c>
      <c r="E288" s="210" t="s">
        <v>4001</v>
      </c>
      <c r="F288" t="s">
        <v>29</v>
      </c>
      <c r="G288" t="s">
        <v>849</v>
      </c>
      <c r="H288" t="s">
        <v>31</v>
      </c>
      <c r="I288" s="33">
        <v>7083000</v>
      </c>
      <c r="J288" s="33">
        <v>0</v>
      </c>
      <c r="K288" s="33">
        <v>0</v>
      </c>
      <c r="L288" s="33">
        <v>0</v>
      </c>
      <c r="M288">
        <v>1082889011</v>
      </c>
      <c r="N288" t="s">
        <v>4002</v>
      </c>
      <c r="O288" t="s">
        <v>4003</v>
      </c>
      <c r="P288" s="206">
        <v>44585</v>
      </c>
      <c r="Q288" s="206">
        <v>44593</v>
      </c>
      <c r="R288" s="206">
        <v>44712</v>
      </c>
      <c r="S288" s="225">
        <v>5383000</v>
      </c>
      <c r="T288" s="244">
        <v>1700000</v>
      </c>
      <c r="U288" s="207">
        <v>45507423</v>
      </c>
      <c r="V288" t="s">
        <v>3523</v>
      </c>
      <c r="W288" s="129"/>
      <c r="X288"/>
    </row>
    <row r="289" spans="1:24" ht="15">
      <c r="A289">
        <v>891780111</v>
      </c>
      <c r="B289" t="s">
        <v>25</v>
      </c>
      <c r="C289" t="s">
        <v>26</v>
      </c>
      <c r="D289" t="s">
        <v>27</v>
      </c>
      <c r="E289" s="210" t="s">
        <v>4004</v>
      </c>
      <c r="F289" t="s">
        <v>29</v>
      </c>
      <c r="G289" t="s">
        <v>849</v>
      </c>
      <c r="H289" t="s">
        <v>31</v>
      </c>
      <c r="I289" s="33">
        <v>11526000</v>
      </c>
      <c r="J289" s="33">
        <v>0</v>
      </c>
      <c r="K289" s="33">
        <v>0</v>
      </c>
      <c r="L289" s="33">
        <v>0</v>
      </c>
      <c r="M289">
        <v>1082984161</v>
      </c>
      <c r="N289" t="s">
        <v>4005</v>
      </c>
      <c r="O289" t="s">
        <v>4006</v>
      </c>
      <c r="P289" s="206">
        <v>44585</v>
      </c>
      <c r="Q289" s="206">
        <v>44585</v>
      </c>
      <c r="R289" s="206">
        <v>44712</v>
      </c>
      <c r="S289" s="225">
        <v>8926000</v>
      </c>
      <c r="T289" s="244">
        <v>2600000</v>
      </c>
      <c r="U289" s="207">
        <v>36718996</v>
      </c>
      <c r="V289" s="129" t="s">
        <v>3839</v>
      </c>
      <c r="W289" s="129"/>
      <c r="X289"/>
    </row>
    <row r="290" spans="1:24" ht="15">
      <c r="A290">
        <v>891780111</v>
      </c>
      <c r="B290" t="s">
        <v>25</v>
      </c>
      <c r="C290" t="s">
        <v>26</v>
      </c>
      <c r="D290" t="s">
        <v>27</v>
      </c>
      <c r="E290" s="210" t="s">
        <v>4007</v>
      </c>
      <c r="F290" t="s">
        <v>29</v>
      </c>
      <c r="G290" t="s">
        <v>849</v>
      </c>
      <c r="H290" t="s">
        <v>31</v>
      </c>
      <c r="I290" s="33">
        <v>16650000</v>
      </c>
      <c r="J290" s="33">
        <v>0</v>
      </c>
      <c r="K290" s="33">
        <v>0</v>
      </c>
      <c r="L290" s="33">
        <v>0</v>
      </c>
      <c r="M290">
        <v>7143983</v>
      </c>
      <c r="N290" t="s">
        <v>4008</v>
      </c>
      <c r="O290" t="s">
        <v>4009</v>
      </c>
      <c r="P290" s="206">
        <v>44585</v>
      </c>
      <c r="Q290" s="206">
        <v>44585</v>
      </c>
      <c r="R290" s="206">
        <v>44712</v>
      </c>
      <c r="S290" s="225">
        <v>5550000</v>
      </c>
      <c r="T290" s="244">
        <v>11100000</v>
      </c>
      <c r="U290" s="53">
        <v>83480482</v>
      </c>
      <c r="V290" t="s">
        <v>842</v>
      </c>
      <c r="W290" s="129"/>
      <c r="X290"/>
    </row>
    <row r="291" spans="1:24" ht="15">
      <c r="A291">
        <v>891780111</v>
      </c>
      <c r="B291" t="s">
        <v>25</v>
      </c>
      <c r="C291" t="s">
        <v>26</v>
      </c>
      <c r="D291" t="s">
        <v>27</v>
      </c>
      <c r="E291" s="210" t="s">
        <v>4010</v>
      </c>
      <c r="F291" t="s">
        <v>29</v>
      </c>
      <c r="G291" t="s">
        <v>849</v>
      </c>
      <c r="H291" t="s">
        <v>31</v>
      </c>
      <c r="I291" s="33">
        <v>11600000</v>
      </c>
      <c r="J291" s="33">
        <v>0</v>
      </c>
      <c r="K291" s="33">
        <v>0</v>
      </c>
      <c r="L291" s="33">
        <v>0</v>
      </c>
      <c r="M291">
        <v>1082984154</v>
      </c>
      <c r="N291" t="s">
        <v>4011</v>
      </c>
      <c r="O291" t="s">
        <v>4012</v>
      </c>
      <c r="P291" s="206">
        <v>44585</v>
      </c>
      <c r="Q291" s="206">
        <v>44593</v>
      </c>
      <c r="R291" s="206">
        <v>44712</v>
      </c>
      <c r="S291" s="225">
        <v>8700000</v>
      </c>
      <c r="T291" s="244">
        <v>2900000</v>
      </c>
      <c r="U291" s="53">
        <v>16078654</v>
      </c>
      <c r="V291" t="s">
        <v>886</v>
      </c>
      <c r="W291" s="129"/>
      <c r="X291"/>
    </row>
    <row r="292" spans="1:24" ht="15">
      <c r="A292">
        <v>891780111</v>
      </c>
      <c r="B292" t="s">
        <v>25</v>
      </c>
      <c r="C292" t="s">
        <v>26</v>
      </c>
      <c r="D292" t="s">
        <v>27</v>
      </c>
      <c r="E292" s="210" t="s">
        <v>4013</v>
      </c>
      <c r="F292" t="s">
        <v>29</v>
      </c>
      <c r="G292" t="s">
        <v>849</v>
      </c>
      <c r="H292" t="s">
        <v>31</v>
      </c>
      <c r="I292" s="33">
        <v>12760000</v>
      </c>
      <c r="J292" s="33">
        <v>0</v>
      </c>
      <c r="K292" s="33">
        <v>0</v>
      </c>
      <c r="L292" s="33">
        <v>0</v>
      </c>
      <c r="M292">
        <v>1082948279</v>
      </c>
      <c r="N292" t="s">
        <v>4014</v>
      </c>
      <c r="O292" t="s">
        <v>4015</v>
      </c>
      <c r="P292" s="206">
        <v>44586</v>
      </c>
      <c r="Q292" s="206">
        <v>44586</v>
      </c>
      <c r="R292" s="206">
        <v>44712</v>
      </c>
      <c r="S292" s="225">
        <v>9860000</v>
      </c>
      <c r="T292" s="244">
        <v>2900000</v>
      </c>
      <c r="U292" s="207">
        <v>36557666</v>
      </c>
      <c r="V292" s="129" t="s">
        <v>3703</v>
      </c>
      <c r="W292" s="129"/>
      <c r="X292"/>
    </row>
    <row r="293" spans="1:24" ht="15">
      <c r="A293">
        <v>891780111</v>
      </c>
      <c r="B293" t="s">
        <v>25</v>
      </c>
      <c r="C293" t="s">
        <v>26</v>
      </c>
      <c r="D293" t="s">
        <v>27</v>
      </c>
      <c r="E293" s="210" t="s">
        <v>4016</v>
      </c>
      <c r="F293" t="s">
        <v>29</v>
      </c>
      <c r="G293" t="s">
        <v>849</v>
      </c>
      <c r="H293" t="s">
        <v>31</v>
      </c>
      <c r="I293" s="33">
        <v>9200000</v>
      </c>
      <c r="J293" s="33">
        <v>0</v>
      </c>
      <c r="K293" s="33">
        <v>0</v>
      </c>
      <c r="L293" s="33">
        <v>0</v>
      </c>
      <c r="M293">
        <v>1234097322</v>
      </c>
      <c r="N293" t="s">
        <v>4017</v>
      </c>
      <c r="O293" t="s">
        <v>4018</v>
      </c>
      <c r="P293" s="206">
        <v>44586</v>
      </c>
      <c r="Q293" s="206">
        <v>44593</v>
      </c>
      <c r="R293" s="206">
        <v>44712</v>
      </c>
      <c r="S293" s="225">
        <v>6900000</v>
      </c>
      <c r="T293" s="244">
        <v>2300000</v>
      </c>
      <c r="U293" s="53">
        <v>85152695</v>
      </c>
      <c r="V293" t="s">
        <v>839</v>
      </c>
      <c r="W293" s="129"/>
      <c r="X293"/>
    </row>
    <row r="294" spans="1:24" ht="15">
      <c r="A294">
        <v>891780111</v>
      </c>
      <c r="B294" t="s">
        <v>25</v>
      </c>
      <c r="C294" t="s">
        <v>26</v>
      </c>
      <c r="D294" t="s">
        <v>27</v>
      </c>
      <c r="E294" s="210" t="s">
        <v>4019</v>
      </c>
      <c r="F294" t="s">
        <v>29</v>
      </c>
      <c r="G294" t="s">
        <v>849</v>
      </c>
      <c r="H294" t="s">
        <v>31</v>
      </c>
      <c r="I294" s="33">
        <v>8800000</v>
      </c>
      <c r="J294" s="33">
        <v>0</v>
      </c>
      <c r="K294" s="33">
        <v>0</v>
      </c>
      <c r="L294" s="33">
        <v>0</v>
      </c>
      <c r="M294">
        <v>1129578141</v>
      </c>
      <c r="N294" t="s">
        <v>4020</v>
      </c>
      <c r="O294" t="s">
        <v>4021</v>
      </c>
      <c r="P294" s="206">
        <v>44586</v>
      </c>
      <c r="Q294" s="206">
        <v>44586</v>
      </c>
      <c r="R294" s="206">
        <v>44712</v>
      </c>
      <c r="S294" s="225">
        <v>6800000</v>
      </c>
      <c r="T294" s="244">
        <v>2000000</v>
      </c>
      <c r="U294" s="207">
        <v>36557666</v>
      </c>
      <c r="V294" s="129" t="s">
        <v>3703</v>
      </c>
      <c r="W294" s="129"/>
      <c r="X294"/>
    </row>
    <row r="295" spans="1:24" ht="15">
      <c r="A295">
        <v>891780111</v>
      </c>
      <c r="B295" t="s">
        <v>25</v>
      </c>
      <c r="C295" t="s">
        <v>26</v>
      </c>
      <c r="D295" t="s">
        <v>27</v>
      </c>
      <c r="E295" s="210" t="s">
        <v>4022</v>
      </c>
      <c r="F295" t="s">
        <v>29</v>
      </c>
      <c r="G295" t="s">
        <v>849</v>
      </c>
      <c r="H295" t="s">
        <v>31</v>
      </c>
      <c r="I295" s="33">
        <v>8000000</v>
      </c>
      <c r="J295" s="33">
        <v>0</v>
      </c>
      <c r="K295" s="33">
        <v>0</v>
      </c>
      <c r="L295" s="33">
        <v>0</v>
      </c>
      <c r="M295">
        <v>80865004</v>
      </c>
      <c r="N295" t="s">
        <v>4023</v>
      </c>
      <c r="O295" t="s">
        <v>4024</v>
      </c>
      <c r="P295" s="206">
        <v>44586</v>
      </c>
      <c r="Q295" s="206">
        <v>44593</v>
      </c>
      <c r="R295" s="206">
        <v>44712</v>
      </c>
      <c r="S295" s="225">
        <v>6000000</v>
      </c>
      <c r="T295" s="244">
        <v>2000000</v>
      </c>
      <c r="U295" s="53">
        <v>85152695</v>
      </c>
      <c r="V295" t="s">
        <v>839</v>
      </c>
      <c r="W295" s="129"/>
      <c r="X295"/>
    </row>
    <row r="296" spans="1:24" ht="15">
      <c r="A296">
        <v>891780111</v>
      </c>
      <c r="B296" t="s">
        <v>25</v>
      </c>
      <c r="C296" t="s">
        <v>26</v>
      </c>
      <c r="D296" t="s">
        <v>27</v>
      </c>
      <c r="E296" s="210" t="s">
        <v>4025</v>
      </c>
      <c r="F296" t="s">
        <v>29</v>
      </c>
      <c r="G296" t="s">
        <v>849</v>
      </c>
      <c r="H296" t="s">
        <v>31</v>
      </c>
      <c r="I296" s="33">
        <v>8000000</v>
      </c>
      <c r="J296" s="33">
        <v>0</v>
      </c>
      <c r="K296" s="33">
        <v>0</v>
      </c>
      <c r="L296" s="33">
        <v>0</v>
      </c>
      <c r="M296">
        <v>1082953987</v>
      </c>
      <c r="N296" t="s">
        <v>4026</v>
      </c>
      <c r="O296" t="s">
        <v>4027</v>
      </c>
      <c r="P296" s="206">
        <v>44586</v>
      </c>
      <c r="Q296" s="206">
        <v>44593</v>
      </c>
      <c r="R296" s="206">
        <v>44712</v>
      </c>
      <c r="S296" s="225">
        <v>6000000</v>
      </c>
      <c r="T296" s="244">
        <v>2000000</v>
      </c>
      <c r="U296" s="53">
        <v>85152695</v>
      </c>
      <c r="V296" t="s">
        <v>839</v>
      </c>
      <c r="W296" s="129"/>
      <c r="X296"/>
    </row>
    <row r="297" spans="1:24" ht="15">
      <c r="A297">
        <v>891780111</v>
      </c>
      <c r="B297" t="s">
        <v>25</v>
      </c>
      <c r="C297" t="s">
        <v>26</v>
      </c>
      <c r="D297" t="s">
        <v>27</v>
      </c>
      <c r="E297" s="210" t="s">
        <v>4028</v>
      </c>
      <c r="F297" t="s">
        <v>29</v>
      </c>
      <c r="G297" t="s">
        <v>849</v>
      </c>
      <c r="H297" t="s">
        <v>31</v>
      </c>
      <c r="I297" s="33">
        <v>8000000</v>
      </c>
      <c r="J297" s="33">
        <v>0</v>
      </c>
      <c r="K297" s="33">
        <v>0</v>
      </c>
      <c r="L297" s="33">
        <v>0</v>
      </c>
      <c r="M297">
        <v>1235240254</v>
      </c>
      <c r="N297" t="s">
        <v>4029</v>
      </c>
      <c r="O297" t="s">
        <v>4030</v>
      </c>
      <c r="P297" s="206">
        <v>44586</v>
      </c>
      <c r="Q297" s="206">
        <v>44593</v>
      </c>
      <c r="R297" s="206">
        <v>44712</v>
      </c>
      <c r="S297" s="225">
        <v>6000000</v>
      </c>
      <c r="T297" s="244">
        <v>2000000</v>
      </c>
      <c r="U297" s="53">
        <v>85152695</v>
      </c>
      <c r="V297" t="s">
        <v>839</v>
      </c>
      <c r="W297" s="129"/>
      <c r="X297"/>
    </row>
    <row r="298" spans="1:24" ht="15">
      <c r="A298">
        <v>891780111</v>
      </c>
      <c r="B298" t="s">
        <v>25</v>
      </c>
      <c r="C298" t="s">
        <v>26</v>
      </c>
      <c r="D298" t="s">
        <v>27</v>
      </c>
      <c r="E298" s="210" t="s">
        <v>4031</v>
      </c>
      <c r="F298" t="s">
        <v>29</v>
      </c>
      <c r="G298" t="s">
        <v>849</v>
      </c>
      <c r="H298" t="s">
        <v>31</v>
      </c>
      <c r="I298" s="33">
        <v>8000000</v>
      </c>
      <c r="J298" s="33">
        <v>0</v>
      </c>
      <c r="K298" s="33">
        <v>0</v>
      </c>
      <c r="L298" s="33">
        <v>0</v>
      </c>
      <c r="M298">
        <v>73076579</v>
      </c>
      <c r="N298" t="s">
        <v>4032</v>
      </c>
      <c r="O298" t="s">
        <v>4030</v>
      </c>
      <c r="P298" s="206">
        <v>44586</v>
      </c>
      <c r="Q298" s="206">
        <v>44593</v>
      </c>
      <c r="R298" s="206">
        <v>44712</v>
      </c>
      <c r="S298" s="225">
        <v>6000000</v>
      </c>
      <c r="T298" s="244">
        <v>2000000</v>
      </c>
      <c r="U298" s="53">
        <v>85152695</v>
      </c>
      <c r="V298" t="s">
        <v>839</v>
      </c>
      <c r="W298" s="129"/>
      <c r="X298"/>
    </row>
    <row r="299" spans="1:24" ht="15">
      <c r="A299">
        <v>891780111</v>
      </c>
      <c r="B299" t="s">
        <v>25</v>
      </c>
      <c r="C299" t="s">
        <v>26</v>
      </c>
      <c r="D299" t="s">
        <v>27</v>
      </c>
      <c r="E299" s="210" t="s">
        <v>4033</v>
      </c>
      <c r="F299" t="s">
        <v>29</v>
      </c>
      <c r="G299" t="s">
        <v>849</v>
      </c>
      <c r="H299" t="s">
        <v>31</v>
      </c>
      <c r="I299" s="33">
        <v>8000000</v>
      </c>
      <c r="J299" s="33">
        <v>0</v>
      </c>
      <c r="K299" s="33">
        <v>0</v>
      </c>
      <c r="L299" s="33">
        <v>0</v>
      </c>
      <c r="M299">
        <v>73376946</v>
      </c>
      <c r="N299" t="s">
        <v>4034</v>
      </c>
      <c r="O299" t="s">
        <v>4035</v>
      </c>
      <c r="P299" s="206">
        <v>44586</v>
      </c>
      <c r="Q299" s="206">
        <v>44593</v>
      </c>
      <c r="R299" s="206">
        <v>44712</v>
      </c>
      <c r="S299" s="225">
        <v>6000000</v>
      </c>
      <c r="T299" s="244">
        <v>2000000</v>
      </c>
      <c r="U299" s="53">
        <v>85152695</v>
      </c>
      <c r="V299" t="s">
        <v>839</v>
      </c>
      <c r="W299" s="129"/>
      <c r="X299"/>
    </row>
    <row r="300" spans="1:24" ht="15">
      <c r="A300">
        <v>891780111</v>
      </c>
      <c r="B300" t="s">
        <v>25</v>
      </c>
      <c r="C300" t="s">
        <v>26</v>
      </c>
      <c r="D300" t="s">
        <v>27</v>
      </c>
      <c r="E300" s="210" t="s">
        <v>4036</v>
      </c>
      <c r="F300" t="s">
        <v>29</v>
      </c>
      <c r="G300" t="s">
        <v>849</v>
      </c>
      <c r="H300" t="s">
        <v>31</v>
      </c>
      <c r="I300" s="33">
        <v>10400000</v>
      </c>
      <c r="J300" s="33">
        <v>0</v>
      </c>
      <c r="K300" s="33">
        <v>0</v>
      </c>
      <c r="L300" s="33">
        <v>0</v>
      </c>
      <c r="M300">
        <v>94504800</v>
      </c>
      <c r="N300" t="s">
        <v>4037</v>
      </c>
      <c r="O300" t="s">
        <v>4038</v>
      </c>
      <c r="P300" s="206">
        <v>44586</v>
      </c>
      <c r="Q300" s="206">
        <v>44593</v>
      </c>
      <c r="R300" s="206">
        <v>44712</v>
      </c>
      <c r="S300" s="225">
        <v>7800000</v>
      </c>
      <c r="T300" s="244">
        <v>2600000</v>
      </c>
      <c r="U300" s="53">
        <v>85152695</v>
      </c>
      <c r="V300" t="s">
        <v>839</v>
      </c>
      <c r="W300" s="129"/>
      <c r="X300"/>
    </row>
    <row r="301" spans="1:24" ht="15">
      <c r="A301">
        <v>891780111</v>
      </c>
      <c r="B301" t="s">
        <v>25</v>
      </c>
      <c r="C301" t="s">
        <v>26</v>
      </c>
      <c r="D301" t="s">
        <v>27</v>
      </c>
      <c r="E301" s="210" t="s">
        <v>4039</v>
      </c>
      <c r="F301" t="s">
        <v>29</v>
      </c>
      <c r="G301" t="s">
        <v>849</v>
      </c>
      <c r="H301" t="s">
        <v>31</v>
      </c>
      <c r="I301" s="33">
        <v>8000000</v>
      </c>
      <c r="J301" s="33">
        <v>0</v>
      </c>
      <c r="K301" s="33">
        <v>0</v>
      </c>
      <c r="L301" s="33">
        <v>0</v>
      </c>
      <c r="M301">
        <v>85153365</v>
      </c>
      <c r="N301" t="s">
        <v>4040</v>
      </c>
      <c r="O301" t="s">
        <v>4041</v>
      </c>
      <c r="P301" s="206">
        <v>44586</v>
      </c>
      <c r="Q301" s="206">
        <v>44593</v>
      </c>
      <c r="R301" s="206">
        <v>44712</v>
      </c>
      <c r="S301" s="225">
        <v>6000000</v>
      </c>
      <c r="T301" s="244">
        <v>2000000</v>
      </c>
      <c r="U301" s="53">
        <v>85152695</v>
      </c>
      <c r="V301" t="s">
        <v>839</v>
      </c>
      <c r="W301" s="129"/>
      <c r="X301"/>
    </row>
    <row r="302" spans="1:24" ht="15">
      <c r="A302">
        <v>891780111</v>
      </c>
      <c r="B302" t="s">
        <v>25</v>
      </c>
      <c r="C302" t="s">
        <v>26</v>
      </c>
      <c r="D302" t="s">
        <v>27</v>
      </c>
      <c r="E302" s="210" t="s">
        <v>4042</v>
      </c>
      <c r="F302" t="s">
        <v>29</v>
      </c>
      <c r="G302" t="s">
        <v>849</v>
      </c>
      <c r="H302" t="s">
        <v>31</v>
      </c>
      <c r="I302" s="33">
        <v>9200000</v>
      </c>
      <c r="J302" s="33">
        <v>0</v>
      </c>
      <c r="K302" s="33">
        <v>0</v>
      </c>
      <c r="L302" s="33">
        <v>0</v>
      </c>
      <c r="M302">
        <v>1066095376</v>
      </c>
      <c r="N302" t="s">
        <v>4043</v>
      </c>
      <c r="O302" t="s">
        <v>4044</v>
      </c>
      <c r="P302" s="206">
        <v>44586</v>
      </c>
      <c r="Q302" s="206">
        <v>44593</v>
      </c>
      <c r="R302" s="206">
        <v>44712</v>
      </c>
      <c r="S302" s="225">
        <v>6900000</v>
      </c>
      <c r="T302" s="244">
        <v>2300000</v>
      </c>
      <c r="U302" s="53">
        <v>85152695</v>
      </c>
      <c r="V302" t="s">
        <v>839</v>
      </c>
      <c r="W302" s="129"/>
      <c r="X302"/>
    </row>
    <row r="303" spans="1:24" ht="15">
      <c r="A303">
        <v>891780111</v>
      </c>
      <c r="B303" t="s">
        <v>25</v>
      </c>
      <c r="C303" t="s">
        <v>26</v>
      </c>
      <c r="D303" t="s">
        <v>27</v>
      </c>
      <c r="E303" s="210" t="s">
        <v>4045</v>
      </c>
      <c r="F303" t="s">
        <v>29</v>
      </c>
      <c r="G303" t="s">
        <v>849</v>
      </c>
      <c r="H303" t="s">
        <v>31</v>
      </c>
      <c r="I303" s="33">
        <v>11600000</v>
      </c>
      <c r="J303" s="33">
        <v>0</v>
      </c>
      <c r="K303" s="33">
        <v>0</v>
      </c>
      <c r="L303" s="33">
        <v>0</v>
      </c>
      <c r="M303">
        <v>1082848177</v>
      </c>
      <c r="N303" t="s">
        <v>4046</v>
      </c>
      <c r="O303" t="s">
        <v>4047</v>
      </c>
      <c r="P303" s="206">
        <v>44586</v>
      </c>
      <c r="Q303" s="206">
        <v>44593</v>
      </c>
      <c r="R303" s="206">
        <v>44712</v>
      </c>
      <c r="S303" s="225">
        <v>8700000</v>
      </c>
      <c r="T303" s="244">
        <v>2900000</v>
      </c>
      <c r="U303" s="53">
        <v>85152695</v>
      </c>
      <c r="V303" t="s">
        <v>839</v>
      </c>
      <c r="W303" s="129"/>
      <c r="X303"/>
    </row>
    <row r="304" spans="1:24" ht="15">
      <c r="A304">
        <v>891780111</v>
      </c>
      <c r="B304" t="s">
        <v>25</v>
      </c>
      <c r="C304" t="s">
        <v>26</v>
      </c>
      <c r="D304" t="s">
        <v>27</v>
      </c>
      <c r="E304" s="210" t="s">
        <v>4048</v>
      </c>
      <c r="F304" t="s">
        <v>29</v>
      </c>
      <c r="G304" t="s">
        <v>849</v>
      </c>
      <c r="H304" t="s">
        <v>31</v>
      </c>
      <c r="I304" s="33">
        <v>10400000</v>
      </c>
      <c r="J304" s="33">
        <v>0</v>
      </c>
      <c r="K304" s="33">
        <v>0</v>
      </c>
      <c r="L304" s="33">
        <v>0</v>
      </c>
      <c r="M304">
        <v>12541041</v>
      </c>
      <c r="N304" t="s">
        <v>4049</v>
      </c>
      <c r="O304" t="s">
        <v>4050</v>
      </c>
      <c r="P304" s="206">
        <v>44586</v>
      </c>
      <c r="Q304" s="206">
        <v>44593</v>
      </c>
      <c r="R304" s="206">
        <v>44712</v>
      </c>
      <c r="S304" s="225">
        <v>7800000</v>
      </c>
      <c r="T304" s="244">
        <v>2600000</v>
      </c>
      <c r="U304" s="53">
        <v>85152695</v>
      </c>
      <c r="V304" t="s">
        <v>839</v>
      </c>
      <c r="W304" s="129"/>
      <c r="X304"/>
    </row>
    <row r="305" spans="1:24" ht="15">
      <c r="A305">
        <v>891780111</v>
      </c>
      <c r="B305" t="s">
        <v>25</v>
      </c>
      <c r="C305" t="s">
        <v>26</v>
      </c>
      <c r="D305" t="s">
        <v>27</v>
      </c>
      <c r="E305" s="210" t="s">
        <v>4051</v>
      </c>
      <c r="F305" t="s">
        <v>29</v>
      </c>
      <c r="G305" t="s">
        <v>849</v>
      </c>
      <c r="H305" t="s">
        <v>31</v>
      </c>
      <c r="I305" s="33">
        <v>10400000</v>
      </c>
      <c r="J305" s="33">
        <v>0</v>
      </c>
      <c r="K305" s="33">
        <v>0</v>
      </c>
      <c r="L305" s="33">
        <v>0</v>
      </c>
      <c r="M305">
        <v>1020750597</v>
      </c>
      <c r="N305" t="s">
        <v>4052</v>
      </c>
      <c r="O305" t="s">
        <v>4053</v>
      </c>
      <c r="P305" s="206">
        <v>44586</v>
      </c>
      <c r="Q305" s="206">
        <v>44593</v>
      </c>
      <c r="R305" s="206">
        <v>44712</v>
      </c>
      <c r="S305" s="225">
        <v>7800000</v>
      </c>
      <c r="T305" s="244">
        <v>2600000</v>
      </c>
      <c r="U305" s="53">
        <v>57461216</v>
      </c>
      <c r="V305" t="s">
        <v>3275</v>
      </c>
      <c r="W305" s="129"/>
      <c r="X305"/>
    </row>
    <row r="306" spans="1:24" ht="15">
      <c r="A306">
        <v>891780111</v>
      </c>
      <c r="B306" t="s">
        <v>25</v>
      </c>
      <c r="C306" t="s">
        <v>26</v>
      </c>
      <c r="D306" t="s">
        <v>27</v>
      </c>
      <c r="E306" s="210" t="s">
        <v>4054</v>
      </c>
      <c r="F306" t="s">
        <v>29</v>
      </c>
      <c r="G306" t="s">
        <v>849</v>
      </c>
      <c r="H306" t="s">
        <v>31</v>
      </c>
      <c r="I306" s="33">
        <v>8000000</v>
      </c>
      <c r="J306" s="33">
        <v>0</v>
      </c>
      <c r="K306" s="33">
        <v>0</v>
      </c>
      <c r="L306" s="33">
        <v>0</v>
      </c>
      <c r="M306">
        <v>1192723895</v>
      </c>
      <c r="N306" t="s">
        <v>4055</v>
      </c>
      <c r="O306" t="s">
        <v>4056</v>
      </c>
      <c r="P306" s="206">
        <v>44586</v>
      </c>
      <c r="Q306" s="206">
        <v>44593</v>
      </c>
      <c r="R306" s="206">
        <v>44712</v>
      </c>
      <c r="S306" s="225">
        <v>6000000</v>
      </c>
      <c r="T306" s="244">
        <v>2000000</v>
      </c>
      <c r="U306" s="53">
        <v>72175282</v>
      </c>
      <c r="V306" t="s">
        <v>3265</v>
      </c>
      <c r="W306" s="129"/>
      <c r="X306"/>
    </row>
    <row r="307" spans="1:24" ht="15">
      <c r="A307">
        <v>891780111</v>
      </c>
      <c r="B307" t="s">
        <v>25</v>
      </c>
      <c r="C307" t="s">
        <v>26</v>
      </c>
      <c r="D307" t="s">
        <v>27</v>
      </c>
      <c r="E307" s="210" t="s">
        <v>4057</v>
      </c>
      <c r="F307" t="s">
        <v>29</v>
      </c>
      <c r="G307" t="s">
        <v>849</v>
      </c>
      <c r="H307" t="s">
        <v>31</v>
      </c>
      <c r="I307" s="33">
        <v>13200000</v>
      </c>
      <c r="J307" s="33">
        <v>0</v>
      </c>
      <c r="K307" s="33">
        <v>0</v>
      </c>
      <c r="L307" s="33">
        <v>0</v>
      </c>
      <c r="M307">
        <v>72224800</v>
      </c>
      <c r="N307" t="s">
        <v>4058</v>
      </c>
      <c r="O307" t="s">
        <v>4059</v>
      </c>
      <c r="P307" s="206">
        <v>44586</v>
      </c>
      <c r="Q307" s="206">
        <v>44593</v>
      </c>
      <c r="R307" s="206">
        <v>44712</v>
      </c>
      <c r="S307" s="225">
        <v>9900000</v>
      </c>
      <c r="T307" s="244">
        <v>3300000</v>
      </c>
      <c r="U307" s="53">
        <v>72175282</v>
      </c>
      <c r="V307" t="s">
        <v>3265</v>
      </c>
      <c r="W307" s="129"/>
      <c r="X307"/>
    </row>
    <row r="308" spans="1:24" ht="15">
      <c r="A308">
        <v>891780111</v>
      </c>
      <c r="B308" t="s">
        <v>25</v>
      </c>
      <c r="C308" t="s">
        <v>26</v>
      </c>
      <c r="D308" t="s">
        <v>27</v>
      </c>
      <c r="E308" s="210" t="s">
        <v>4060</v>
      </c>
      <c r="F308" t="s">
        <v>29</v>
      </c>
      <c r="G308" t="s">
        <v>849</v>
      </c>
      <c r="H308" t="s">
        <v>31</v>
      </c>
      <c r="I308" s="33">
        <v>9880000</v>
      </c>
      <c r="J308" s="33">
        <v>0</v>
      </c>
      <c r="K308" s="33">
        <v>0</v>
      </c>
      <c r="L308" s="33">
        <v>0</v>
      </c>
      <c r="M308">
        <v>1082982732</v>
      </c>
      <c r="N308" t="s">
        <v>4061</v>
      </c>
      <c r="O308" t="s">
        <v>4062</v>
      </c>
      <c r="P308" s="206">
        <v>44586</v>
      </c>
      <c r="Q308" s="206">
        <v>44599</v>
      </c>
      <c r="R308" s="206">
        <v>44712</v>
      </c>
      <c r="S308" s="225">
        <v>4680000</v>
      </c>
      <c r="T308" s="244">
        <v>5200000</v>
      </c>
      <c r="U308" s="53">
        <v>57461216</v>
      </c>
      <c r="V308" t="s">
        <v>3275</v>
      </c>
      <c r="W308" s="129"/>
      <c r="X308"/>
    </row>
    <row r="309" spans="1:24" ht="15">
      <c r="A309">
        <v>891780111</v>
      </c>
      <c r="B309" t="s">
        <v>25</v>
      </c>
      <c r="C309" t="s">
        <v>26</v>
      </c>
      <c r="D309" t="s">
        <v>27</v>
      </c>
      <c r="E309" s="210" t="s">
        <v>4063</v>
      </c>
      <c r="F309" t="s">
        <v>29</v>
      </c>
      <c r="G309" t="s">
        <v>849</v>
      </c>
      <c r="H309" t="s">
        <v>31</v>
      </c>
      <c r="I309" s="33">
        <v>11600000</v>
      </c>
      <c r="J309" s="33">
        <v>0</v>
      </c>
      <c r="K309" s="33">
        <v>0</v>
      </c>
      <c r="L309" s="33">
        <v>0</v>
      </c>
      <c r="M309">
        <v>1067900773</v>
      </c>
      <c r="N309" t="s">
        <v>4064</v>
      </c>
      <c r="O309" t="s">
        <v>4065</v>
      </c>
      <c r="P309" s="206">
        <v>44586</v>
      </c>
      <c r="Q309" s="206">
        <v>44593</v>
      </c>
      <c r="R309" s="206">
        <v>44712</v>
      </c>
      <c r="S309" s="225">
        <v>8700000</v>
      </c>
      <c r="T309" s="244">
        <v>2900000</v>
      </c>
      <c r="U309" s="53">
        <v>72175282</v>
      </c>
      <c r="V309" t="s">
        <v>3265</v>
      </c>
      <c r="W309" s="129"/>
      <c r="X309"/>
    </row>
    <row r="310" spans="1:24" ht="15">
      <c r="A310">
        <v>891780111</v>
      </c>
      <c r="B310" t="s">
        <v>25</v>
      </c>
      <c r="C310" t="s">
        <v>26</v>
      </c>
      <c r="D310" t="s">
        <v>27</v>
      </c>
      <c r="E310" s="210" t="s">
        <v>4066</v>
      </c>
      <c r="F310" t="s">
        <v>29</v>
      </c>
      <c r="G310" t="s">
        <v>849</v>
      </c>
      <c r="H310" t="s">
        <v>31</v>
      </c>
      <c r="I310" s="33">
        <v>10400000</v>
      </c>
      <c r="J310" s="33">
        <v>0</v>
      </c>
      <c r="K310" s="33">
        <v>0</v>
      </c>
      <c r="L310" s="33">
        <v>0</v>
      </c>
      <c r="M310">
        <v>1065836973</v>
      </c>
      <c r="N310" t="s">
        <v>4067</v>
      </c>
      <c r="O310" t="s">
        <v>4068</v>
      </c>
      <c r="P310" s="206">
        <v>44586</v>
      </c>
      <c r="Q310" s="206">
        <v>44593</v>
      </c>
      <c r="R310" s="206">
        <v>44712</v>
      </c>
      <c r="S310" s="225">
        <v>7800000</v>
      </c>
      <c r="T310" s="244">
        <v>2600000</v>
      </c>
      <c r="U310" s="53">
        <v>57461216</v>
      </c>
      <c r="V310" t="s">
        <v>3275</v>
      </c>
      <c r="W310" s="129"/>
      <c r="X310"/>
    </row>
    <row r="311" spans="1:24" ht="15">
      <c r="A311">
        <v>891780111</v>
      </c>
      <c r="B311" t="s">
        <v>25</v>
      </c>
      <c r="C311" t="s">
        <v>26</v>
      </c>
      <c r="D311" t="s">
        <v>27</v>
      </c>
      <c r="E311" s="210" t="s">
        <v>4069</v>
      </c>
      <c r="F311" t="s">
        <v>29</v>
      </c>
      <c r="G311" t="s">
        <v>849</v>
      </c>
      <c r="H311" t="s">
        <v>31</v>
      </c>
      <c r="I311" s="33">
        <v>8740000</v>
      </c>
      <c r="J311" s="33">
        <v>0</v>
      </c>
      <c r="K311" s="33">
        <v>0</v>
      </c>
      <c r="L311" s="33">
        <v>0</v>
      </c>
      <c r="M311">
        <v>57290640</v>
      </c>
      <c r="N311" t="s">
        <v>4070</v>
      </c>
      <c r="O311" t="s">
        <v>4071</v>
      </c>
      <c r="P311" s="206">
        <v>44586</v>
      </c>
      <c r="Q311" s="206">
        <v>44599</v>
      </c>
      <c r="R311" s="206">
        <v>44712</v>
      </c>
      <c r="S311" s="225">
        <v>6440000</v>
      </c>
      <c r="T311" s="244">
        <v>2300000</v>
      </c>
      <c r="U311" s="53">
        <v>57461216</v>
      </c>
      <c r="V311" t="s">
        <v>3275</v>
      </c>
      <c r="W311" s="129"/>
      <c r="X311"/>
    </row>
    <row r="312" spans="1:24" ht="15">
      <c r="A312">
        <v>891780111</v>
      </c>
      <c r="B312" t="s">
        <v>25</v>
      </c>
      <c r="C312" t="s">
        <v>26</v>
      </c>
      <c r="D312" t="s">
        <v>27</v>
      </c>
      <c r="E312" s="210" t="s">
        <v>4072</v>
      </c>
      <c r="F312" t="s">
        <v>29</v>
      </c>
      <c r="G312" t="s">
        <v>849</v>
      </c>
      <c r="H312" t="s">
        <v>31</v>
      </c>
      <c r="I312" s="33">
        <v>9728000</v>
      </c>
      <c r="J312" s="33">
        <v>0</v>
      </c>
      <c r="K312" s="33">
        <v>0</v>
      </c>
      <c r="L312" s="33">
        <v>0</v>
      </c>
      <c r="M312">
        <v>1065824081</v>
      </c>
      <c r="N312" t="s">
        <v>4073</v>
      </c>
      <c r="O312" t="s">
        <v>4074</v>
      </c>
      <c r="P312" s="206">
        <v>44586</v>
      </c>
      <c r="Q312" s="206">
        <v>44599</v>
      </c>
      <c r="R312" s="206">
        <v>44712</v>
      </c>
      <c r="S312" s="225">
        <v>7168000</v>
      </c>
      <c r="T312" s="244">
        <v>2560000</v>
      </c>
      <c r="U312" s="53">
        <v>57461216</v>
      </c>
      <c r="V312" t="s">
        <v>3275</v>
      </c>
      <c r="W312" s="129"/>
      <c r="X312"/>
    </row>
    <row r="313" spans="1:24" ht="15">
      <c r="A313">
        <v>891780111</v>
      </c>
      <c r="B313" t="s">
        <v>25</v>
      </c>
      <c r="C313" t="s">
        <v>26</v>
      </c>
      <c r="D313" t="s">
        <v>27</v>
      </c>
      <c r="E313" s="210" t="s">
        <v>4075</v>
      </c>
      <c r="F313" t="s">
        <v>29</v>
      </c>
      <c r="G313" t="s">
        <v>849</v>
      </c>
      <c r="H313" t="s">
        <v>31</v>
      </c>
      <c r="I313" s="33">
        <v>11093000</v>
      </c>
      <c r="J313" s="33">
        <v>0</v>
      </c>
      <c r="K313" s="33">
        <v>0</v>
      </c>
      <c r="L313" s="33">
        <v>0</v>
      </c>
      <c r="M313">
        <v>1082885617</v>
      </c>
      <c r="N313" t="s">
        <v>4076</v>
      </c>
      <c r="O313" t="s">
        <v>4077</v>
      </c>
      <c r="P313" s="206">
        <v>44586</v>
      </c>
      <c r="Q313" s="206">
        <v>44586</v>
      </c>
      <c r="R313" s="206">
        <v>44712</v>
      </c>
      <c r="S313" s="225">
        <v>8493000</v>
      </c>
      <c r="T313" s="244">
        <v>2600000</v>
      </c>
      <c r="U313" s="53">
        <v>41947381</v>
      </c>
      <c r="V313" t="s">
        <v>804</v>
      </c>
      <c r="W313" s="129"/>
      <c r="X313"/>
    </row>
    <row r="314" spans="1:24" ht="15">
      <c r="A314">
        <v>891780111</v>
      </c>
      <c r="B314" t="s">
        <v>25</v>
      </c>
      <c r="C314" t="s">
        <v>26</v>
      </c>
      <c r="D314" t="s">
        <v>27</v>
      </c>
      <c r="E314" s="210" t="s">
        <v>4078</v>
      </c>
      <c r="F314" t="s">
        <v>29</v>
      </c>
      <c r="G314" t="s">
        <v>849</v>
      </c>
      <c r="H314" t="s">
        <v>31</v>
      </c>
      <c r="I314" s="33">
        <v>11600000</v>
      </c>
      <c r="J314" s="33">
        <v>0</v>
      </c>
      <c r="K314" s="33">
        <v>0</v>
      </c>
      <c r="L314" s="33">
        <v>0</v>
      </c>
      <c r="M314">
        <v>1082996348</v>
      </c>
      <c r="N314" t="s">
        <v>32</v>
      </c>
      <c r="O314" t="s">
        <v>4079</v>
      </c>
      <c r="P314" s="206">
        <v>44586</v>
      </c>
      <c r="Q314" s="206">
        <v>44593</v>
      </c>
      <c r="R314" s="206">
        <v>44712</v>
      </c>
      <c r="S314" s="225">
        <v>8700000</v>
      </c>
      <c r="T314" s="244">
        <v>2900000</v>
      </c>
      <c r="U314" s="53">
        <v>32770239</v>
      </c>
      <c r="V314" t="s">
        <v>4080</v>
      </c>
      <c r="W314" s="129"/>
      <c r="X314"/>
    </row>
    <row r="315" spans="1:24" ht="15">
      <c r="A315">
        <v>891780111</v>
      </c>
      <c r="B315" t="s">
        <v>25</v>
      </c>
      <c r="C315" t="s">
        <v>26</v>
      </c>
      <c r="D315" t="s">
        <v>27</v>
      </c>
      <c r="E315" s="210" t="s">
        <v>4081</v>
      </c>
      <c r="F315" t="s">
        <v>29</v>
      </c>
      <c r="G315" t="s">
        <v>849</v>
      </c>
      <c r="H315" t="s">
        <v>31</v>
      </c>
      <c r="I315" s="33">
        <v>16000000</v>
      </c>
      <c r="J315" s="33">
        <v>0</v>
      </c>
      <c r="K315" s="33">
        <v>0</v>
      </c>
      <c r="L315" s="33">
        <v>0</v>
      </c>
      <c r="M315">
        <v>1024505118</v>
      </c>
      <c r="N315" t="s">
        <v>4082</v>
      </c>
      <c r="O315" t="s">
        <v>4083</v>
      </c>
      <c r="P315" s="206">
        <v>44586</v>
      </c>
      <c r="Q315" s="206">
        <v>44593</v>
      </c>
      <c r="R315" s="206">
        <v>44712</v>
      </c>
      <c r="S315" s="225">
        <v>12000000</v>
      </c>
      <c r="T315" s="244">
        <v>4000000</v>
      </c>
      <c r="U315" s="207">
        <v>84452087</v>
      </c>
      <c r="V315" t="s">
        <v>3252</v>
      </c>
      <c r="W315" s="129"/>
      <c r="X315"/>
    </row>
    <row r="316" spans="1:24" ht="15">
      <c r="A316">
        <v>891780111</v>
      </c>
      <c r="B316" t="s">
        <v>25</v>
      </c>
      <c r="C316" t="s">
        <v>26</v>
      </c>
      <c r="D316" t="s">
        <v>27</v>
      </c>
      <c r="E316" s="210" t="s">
        <v>4084</v>
      </c>
      <c r="F316" t="s">
        <v>29</v>
      </c>
      <c r="G316" t="s">
        <v>849</v>
      </c>
      <c r="H316" t="s">
        <v>31</v>
      </c>
      <c r="I316" s="33">
        <v>7536000</v>
      </c>
      <c r="J316" s="33">
        <v>0</v>
      </c>
      <c r="K316" s="33">
        <v>0</v>
      </c>
      <c r="L316" s="33">
        <v>0</v>
      </c>
      <c r="M316">
        <v>39055352</v>
      </c>
      <c r="N316" t="s">
        <v>4085</v>
      </c>
      <c r="O316" t="s">
        <v>3933</v>
      </c>
      <c r="P316" s="206">
        <v>44586</v>
      </c>
      <c r="Q316" s="206">
        <v>44586</v>
      </c>
      <c r="R316" s="206">
        <v>44712</v>
      </c>
      <c r="S316" s="225">
        <v>5836000</v>
      </c>
      <c r="T316" s="244">
        <v>1700000</v>
      </c>
      <c r="U316" s="53">
        <v>57444673</v>
      </c>
      <c r="V316" t="s">
        <v>3323</v>
      </c>
      <c r="W316" s="129"/>
      <c r="X316"/>
    </row>
    <row r="317" spans="1:24" ht="15">
      <c r="A317">
        <v>891780111</v>
      </c>
      <c r="B317" t="s">
        <v>25</v>
      </c>
      <c r="C317" t="s">
        <v>26</v>
      </c>
      <c r="D317" t="s">
        <v>27</v>
      </c>
      <c r="E317" s="210" t="s">
        <v>4086</v>
      </c>
      <c r="F317" t="s">
        <v>29</v>
      </c>
      <c r="G317" t="s">
        <v>849</v>
      </c>
      <c r="H317" t="s">
        <v>31</v>
      </c>
      <c r="I317" s="33">
        <v>6800000</v>
      </c>
      <c r="J317" s="33">
        <v>0</v>
      </c>
      <c r="K317" s="33">
        <v>0</v>
      </c>
      <c r="L317" s="33">
        <v>0</v>
      </c>
      <c r="M317">
        <v>1083028723</v>
      </c>
      <c r="N317" t="s">
        <v>4087</v>
      </c>
      <c r="O317" t="s">
        <v>4088</v>
      </c>
      <c r="P317" s="206">
        <v>44586</v>
      </c>
      <c r="Q317" s="206">
        <v>44593</v>
      </c>
      <c r="R317" s="206">
        <v>44712</v>
      </c>
      <c r="S317" s="225">
        <v>5100000</v>
      </c>
      <c r="T317" s="244">
        <v>1700000</v>
      </c>
      <c r="U317" s="53">
        <v>57444673</v>
      </c>
      <c r="V317" t="s">
        <v>3323</v>
      </c>
      <c r="W317" s="129"/>
      <c r="X317"/>
    </row>
    <row r="318" spans="1:24" ht="15">
      <c r="A318">
        <v>891780111</v>
      </c>
      <c r="B318" t="s">
        <v>25</v>
      </c>
      <c r="C318" t="s">
        <v>26</v>
      </c>
      <c r="D318" t="s">
        <v>27</v>
      </c>
      <c r="E318" s="210" t="s">
        <v>4089</v>
      </c>
      <c r="F318" t="s">
        <v>29</v>
      </c>
      <c r="G318" t="s">
        <v>849</v>
      </c>
      <c r="H318" t="s">
        <v>31</v>
      </c>
      <c r="I318" s="33">
        <v>6800000</v>
      </c>
      <c r="J318" s="33">
        <v>0</v>
      </c>
      <c r="K318" s="33">
        <v>0</v>
      </c>
      <c r="L318" s="33">
        <v>0</v>
      </c>
      <c r="M318">
        <v>57466963</v>
      </c>
      <c r="N318" t="s">
        <v>4090</v>
      </c>
      <c r="O318" t="s">
        <v>4091</v>
      </c>
      <c r="P318" s="206">
        <v>44586</v>
      </c>
      <c r="Q318" s="206">
        <v>44593</v>
      </c>
      <c r="R318" s="206">
        <v>44712</v>
      </c>
      <c r="S318" s="225">
        <v>5100000</v>
      </c>
      <c r="T318" s="244">
        <v>1700000</v>
      </c>
      <c r="U318" s="53">
        <v>57444673</v>
      </c>
      <c r="V318" t="s">
        <v>3323</v>
      </c>
      <c r="W318" s="129"/>
      <c r="X318"/>
    </row>
    <row r="319" spans="1:24" ht="15">
      <c r="A319">
        <v>891780111</v>
      </c>
      <c r="B319" t="s">
        <v>25</v>
      </c>
      <c r="C319" t="s">
        <v>26</v>
      </c>
      <c r="D319" t="s">
        <v>27</v>
      </c>
      <c r="E319" s="210" t="s">
        <v>4092</v>
      </c>
      <c r="F319" t="s">
        <v>29</v>
      </c>
      <c r="G319" t="s">
        <v>849</v>
      </c>
      <c r="H319" t="s">
        <v>31</v>
      </c>
      <c r="I319" s="33">
        <v>13200000</v>
      </c>
      <c r="J319" s="33">
        <v>0</v>
      </c>
      <c r="K319" s="33">
        <v>0</v>
      </c>
      <c r="L319" s="33">
        <v>0</v>
      </c>
      <c r="M319">
        <v>40935289</v>
      </c>
      <c r="N319" t="s">
        <v>4093</v>
      </c>
      <c r="O319" t="s">
        <v>4094</v>
      </c>
      <c r="P319" s="206">
        <v>44586</v>
      </c>
      <c r="Q319" s="206">
        <v>44593</v>
      </c>
      <c r="R319" s="206">
        <v>44712</v>
      </c>
      <c r="S319" s="225">
        <v>9900000</v>
      </c>
      <c r="T319" s="244">
        <v>3300000</v>
      </c>
      <c r="U319" s="53">
        <v>21701937</v>
      </c>
      <c r="V319" t="s">
        <v>3330</v>
      </c>
      <c r="W319" s="129"/>
      <c r="X319"/>
    </row>
    <row r="320" spans="1:24" ht="15">
      <c r="A320">
        <v>891780111</v>
      </c>
      <c r="B320" t="s">
        <v>25</v>
      </c>
      <c r="C320" t="s">
        <v>26</v>
      </c>
      <c r="D320" t="s">
        <v>27</v>
      </c>
      <c r="E320" s="210" t="s">
        <v>4095</v>
      </c>
      <c r="F320" t="s">
        <v>29</v>
      </c>
      <c r="G320" t="s">
        <v>849</v>
      </c>
      <c r="H320" t="s">
        <v>31</v>
      </c>
      <c r="I320" s="33">
        <v>8000000</v>
      </c>
      <c r="J320" s="33">
        <v>0</v>
      </c>
      <c r="K320" s="33">
        <v>0</v>
      </c>
      <c r="L320" s="33">
        <v>0</v>
      </c>
      <c r="M320">
        <v>1082847943</v>
      </c>
      <c r="N320" t="s">
        <v>4096</v>
      </c>
      <c r="O320" t="s">
        <v>3337</v>
      </c>
      <c r="P320" s="206">
        <v>44586</v>
      </c>
      <c r="Q320" s="206">
        <v>44593</v>
      </c>
      <c r="R320" s="206">
        <v>44712</v>
      </c>
      <c r="S320" s="225">
        <v>6000000</v>
      </c>
      <c r="T320" s="244">
        <v>2000000</v>
      </c>
      <c r="U320" s="53">
        <v>85473390</v>
      </c>
      <c r="V320" t="s">
        <v>840</v>
      </c>
      <c r="W320" s="129"/>
      <c r="X320"/>
    </row>
    <row r="321" spans="1:24" ht="15">
      <c r="A321">
        <v>891780111</v>
      </c>
      <c r="B321" t="s">
        <v>25</v>
      </c>
      <c r="C321" t="s">
        <v>26</v>
      </c>
      <c r="D321" t="s">
        <v>27</v>
      </c>
      <c r="E321" s="210" t="s">
        <v>4097</v>
      </c>
      <c r="F321" t="s">
        <v>29</v>
      </c>
      <c r="G321" t="s">
        <v>849</v>
      </c>
      <c r="H321" t="s">
        <v>31</v>
      </c>
      <c r="I321" s="33">
        <v>6800000</v>
      </c>
      <c r="J321" s="33">
        <v>0</v>
      </c>
      <c r="K321" s="33">
        <v>0</v>
      </c>
      <c r="L321" s="33">
        <v>0</v>
      </c>
      <c r="M321">
        <v>1102848790</v>
      </c>
      <c r="N321" t="s">
        <v>4098</v>
      </c>
      <c r="O321" t="s">
        <v>4099</v>
      </c>
      <c r="P321" s="206">
        <v>44586</v>
      </c>
      <c r="Q321" s="206">
        <v>44593</v>
      </c>
      <c r="R321" s="206">
        <v>44712</v>
      </c>
      <c r="S321" s="225">
        <v>5100000</v>
      </c>
      <c r="T321" s="244">
        <v>1700000</v>
      </c>
      <c r="U321" s="53">
        <v>85473390</v>
      </c>
      <c r="V321" t="s">
        <v>840</v>
      </c>
      <c r="W321" s="129"/>
      <c r="X321"/>
    </row>
    <row r="322" spans="1:24" ht="15">
      <c r="A322">
        <v>891780111</v>
      </c>
      <c r="B322" t="s">
        <v>25</v>
      </c>
      <c r="C322" t="s">
        <v>26</v>
      </c>
      <c r="D322" t="s">
        <v>27</v>
      </c>
      <c r="E322" s="210" t="s">
        <v>4100</v>
      </c>
      <c r="F322" t="s">
        <v>29</v>
      </c>
      <c r="G322" t="s">
        <v>849</v>
      </c>
      <c r="H322" t="s">
        <v>31</v>
      </c>
      <c r="I322" s="33">
        <v>8000000</v>
      </c>
      <c r="J322" s="33">
        <v>0</v>
      </c>
      <c r="K322" s="33">
        <v>0</v>
      </c>
      <c r="L322" s="33">
        <v>0</v>
      </c>
      <c r="M322">
        <v>12597246</v>
      </c>
      <c r="N322" t="s">
        <v>4101</v>
      </c>
      <c r="O322" t="s">
        <v>3337</v>
      </c>
      <c r="P322" s="206">
        <v>44586</v>
      </c>
      <c r="Q322" s="206">
        <v>44593</v>
      </c>
      <c r="R322" s="206">
        <v>44712</v>
      </c>
      <c r="S322" s="225">
        <v>6000000</v>
      </c>
      <c r="T322" s="244">
        <v>2000000</v>
      </c>
      <c r="U322" s="53">
        <v>85473390</v>
      </c>
      <c r="V322" t="s">
        <v>840</v>
      </c>
      <c r="W322" s="129"/>
      <c r="X322"/>
    </row>
    <row r="323" spans="1:24" ht="15">
      <c r="A323">
        <v>891780111</v>
      </c>
      <c r="B323" t="s">
        <v>25</v>
      </c>
      <c r="C323" t="s">
        <v>26</v>
      </c>
      <c r="D323" t="s">
        <v>27</v>
      </c>
      <c r="E323" s="210" t="s">
        <v>4102</v>
      </c>
      <c r="F323" t="s">
        <v>29</v>
      </c>
      <c r="G323" t="s">
        <v>849</v>
      </c>
      <c r="H323" t="s">
        <v>31</v>
      </c>
      <c r="I323" s="33">
        <v>8000000</v>
      </c>
      <c r="J323" s="33">
        <v>0</v>
      </c>
      <c r="K323" s="33">
        <v>0</v>
      </c>
      <c r="L323" s="33">
        <v>0</v>
      </c>
      <c r="M323">
        <v>1026256729</v>
      </c>
      <c r="N323" t="s">
        <v>4103</v>
      </c>
      <c r="O323" t="s">
        <v>3337</v>
      </c>
      <c r="P323" s="206">
        <v>44586</v>
      </c>
      <c r="Q323" s="206">
        <v>44593</v>
      </c>
      <c r="R323" s="206">
        <v>44712</v>
      </c>
      <c r="S323" s="225">
        <v>6000000</v>
      </c>
      <c r="T323" s="244">
        <v>2000000</v>
      </c>
      <c r="U323" s="53">
        <v>85473390</v>
      </c>
      <c r="V323" t="s">
        <v>840</v>
      </c>
      <c r="W323" s="129"/>
      <c r="X323"/>
    </row>
    <row r="324" spans="1:24" ht="15">
      <c r="A324">
        <v>891780111</v>
      </c>
      <c r="B324" t="s">
        <v>25</v>
      </c>
      <c r="C324" t="s">
        <v>26</v>
      </c>
      <c r="D324" t="s">
        <v>27</v>
      </c>
      <c r="E324" s="210" t="s">
        <v>4104</v>
      </c>
      <c r="F324" t="s">
        <v>29</v>
      </c>
      <c r="G324" t="s">
        <v>849</v>
      </c>
      <c r="H324" t="s">
        <v>31</v>
      </c>
      <c r="I324" s="33">
        <v>6800000</v>
      </c>
      <c r="J324" s="33">
        <v>0</v>
      </c>
      <c r="K324" s="33">
        <v>0</v>
      </c>
      <c r="L324" s="33">
        <v>0</v>
      </c>
      <c r="M324">
        <v>1083014226</v>
      </c>
      <c r="N324" t="s">
        <v>4105</v>
      </c>
      <c r="O324" t="s">
        <v>3337</v>
      </c>
      <c r="P324" s="206">
        <v>44586</v>
      </c>
      <c r="Q324" s="206">
        <v>44593</v>
      </c>
      <c r="R324" s="206">
        <v>44712</v>
      </c>
      <c r="S324" s="225">
        <v>5100000</v>
      </c>
      <c r="T324" s="244">
        <v>1700000</v>
      </c>
      <c r="U324" s="53">
        <v>85473390</v>
      </c>
      <c r="V324" t="s">
        <v>840</v>
      </c>
      <c r="W324" s="129"/>
      <c r="X324"/>
    </row>
    <row r="325" spans="1:24" ht="15">
      <c r="A325">
        <v>891780111</v>
      </c>
      <c r="B325" t="s">
        <v>25</v>
      </c>
      <c r="C325" t="s">
        <v>26</v>
      </c>
      <c r="D325" t="s">
        <v>27</v>
      </c>
      <c r="E325" s="210" t="s">
        <v>4106</v>
      </c>
      <c r="F325" t="s">
        <v>29</v>
      </c>
      <c r="G325" t="s">
        <v>849</v>
      </c>
      <c r="H325" t="s">
        <v>31</v>
      </c>
      <c r="I325" s="33">
        <v>6800000</v>
      </c>
      <c r="J325" s="33">
        <v>0</v>
      </c>
      <c r="K325" s="33">
        <v>0</v>
      </c>
      <c r="L325" s="33">
        <v>0</v>
      </c>
      <c r="M325">
        <v>85153213</v>
      </c>
      <c r="N325" t="s">
        <v>4107</v>
      </c>
      <c r="O325" t="s">
        <v>4108</v>
      </c>
      <c r="P325" s="206">
        <v>44586</v>
      </c>
      <c r="Q325" s="206">
        <v>44593</v>
      </c>
      <c r="R325" s="206">
        <v>44712</v>
      </c>
      <c r="S325" s="225">
        <v>5100000</v>
      </c>
      <c r="T325" s="244">
        <v>1700000</v>
      </c>
      <c r="U325" s="53">
        <v>85459497</v>
      </c>
      <c r="V325" t="s">
        <v>836</v>
      </c>
      <c r="W325" s="129"/>
      <c r="X325"/>
    </row>
    <row r="326" spans="1:24" ht="15">
      <c r="A326">
        <v>891780111</v>
      </c>
      <c r="B326" t="s">
        <v>25</v>
      </c>
      <c r="C326" t="s">
        <v>26</v>
      </c>
      <c r="D326" t="s">
        <v>27</v>
      </c>
      <c r="E326" s="210" t="s">
        <v>4109</v>
      </c>
      <c r="F326" t="s">
        <v>29</v>
      </c>
      <c r="G326" t="s">
        <v>849</v>
      </c>
      <c r="H326" t="s">
        <v>31</v>
      </c>
      <c r="I326" s="33">
        <v>6800000</v>
      </c>
      <c r="J326" s="33">
        <v>0</v>
      </c>
      <c r="K326" s="33">
        <v>0</v>
      </c>
      <c r="L326" s="33">
        <v>0</v>
      </c>
      <c r="M326">
        <v>84092041</v>
      </c>
      <c r="N326" t="s">
        <v>4110</v>
      </c>
      <c r="O326" t="s">
        <v>4111</v>
      </c>
      <c r="P326" s="206">
        <v>44586</v>
      </c>
      <c r="Q326" s="206">
        <v>44593</v>
      </c>
      <c r="R326" s="206">
        <v>44712</v>
      </c>
      <c r="S326" s="225">
        <v>5100000</v>
      </c>
      <c r="T326" s="244">
        <v>1700000</v>
      </c>
      <c r="U326" s="53">
        <v>85459497</v>
      </c>
      <c r="V326" t="s">
        <v>836</v>
      </c>
      <c r="W326" s="129"/>
      <c r="X326"/>
    </row>
    <row r="327" spans="1:24" ht="15">
      <c r="A327">
        <v>891780111</v>
      </c>
      <c r="B327" t="s">
        <v>25</v>
      </c>
      <c r="C327" t="s">
        <v>26</v>
      </c>
      <c r="D327" t="s">
        <v>27</v>
      </c>
      <c r="E327" s="210" t="s">
        <v>4112</v>
      </c>
      <c r="F327" t="s">
        <v>29</v>
      </c>
      <c r="G327" t="s">
        <v>849</v>
      </c>
      <c r="H327" t="s">
        <v>31</v>
      </c>
      <c r="I327" s="33">
        <v>6800000</v>
      </c>
      <c r="J327" s="33">
        <v>0</v>
      </c>
      <c r="K327" s="33">
        <v>0</v>
      </c>
      <c r="L327" s="33">
        <v>0</v>
      </c>
      <c r="M327">
        <v>85451015</v>
      </c>
      <c r="N327" t="s">
        <v>4113</v>
      </c>
      <c r="O327" t="s">
        <v>4114</v>
      </c>
      <c r="P327" s="206">
        <v>44586</v>
      </c>
      <c r="Q327" s="206">
        <v>44593</v>
      </c>
      <c r="R327" s="206">
        <v>44712</v>
      </c>
      <c r="S327" s="225">
        <v>5100000</v>
      </c>
      <c r="T327" s="244">
        <v>1700000</v>
      </c>
      <c r="U327" s="53">
        <v>85459497</v>
      </c>
      <c r="V327" t="s">
        <v>836</v>
      </c>
      <c r="W327" s="129"/>
      <c r="X327"/>
    </row>
    <row r="328" spans="1:24" ht="15">
      <c r="A328">
        <v>891780111</v>
      </c>
      <c r="B328" t="s">
        <v>25</v>
      </c>
      <c r="C328" t="s">
        <v>26</v>
      </c>
      <c r="D328" t="s">
        <v>27</v>
      </c>
      <c r="E328" s="210" t="s">
        <v>4115</v>
      </c>
      <c r="F328" t="s">
        <v>29</v>
      </c>
      <c r="G328" t="s">
        <v>849</v>
      </c>
      <c r="H328" t="s">
        <v>31</v>
      </c>
      <c r="I328" s="33">
        <v>6800000</v>
      </c>
      <c r="J328" s="33">
        <v>0</v>
      </c>
      <c r="K328" s="33">
        <v>0</v>
      </c>
      <c r="L328" s="33">
        <v>0</v>
      </c>
      <c r="M328">
        <v>1082989145</v>
      </c>
      <c r="N328" t="s">
        <v>4116</v>
      </c>
      <c r="O328" t="s">
        <v>4111</v>
      </c>
      <c r="P328" s="206">
        <v>44586</v>
      </c>
      <c r="Q328" s="206">
        <v>44593</v>
      </c>
      <c r="R328" s="206">
        <v>44712</v>
      </c>
      <c r="S328" s="225">
        <v>5100000</v>
      </c>
      <c r="T328" s="244">
        <v>1700000</v>
      </c>
      <c r="U328" s="53">
        <v>85459497</v>
      </c>
      <c r="V328" t="s">
        <v>836</v>
      </c>
      <c r="W328" s="129"/>
      <c r="X328"/>
    </row>
    <row r="329" spans="1:24" ht="15">
      <c r="A329">
        <v>891780111</v>
      </c>
      <c r="B329" t="s">
        <v>25</v>
      </c>
      <c r="C329" t="s">
        <v>26</v>
      </c>
      <c r="D329" t="s">
        <v>27</v>
      </c>
      <c r="E329" s="210" t="s">
        <v>4117</v>
      </c>
      <c r="F329" t="s">
        <v>29</v>
      </c>
      <c r="G329" t="s">
        <v>849</v>
      </c>
      <c r="H329" t="s">
        <v>31</v>
      </c>
      <c r="I329" s="33">
        <v>6800000</v>
      </c>
      <c r="J329" s="33">
        <v>0</v>
      </c>
      <c r="K329" s="33">
        <v>0</v>
      </c>
      <c r="L329" s="33">
        <v>0</v>
      </c>
      <c r="M329">
        <v>1083030981</v>
      </c>
      <c r="N329" t="s">
        <v>4118</v>
      </c>
      <c r="O329" t="s">
        <v>4111</v>
      </c>
      <c r="P329" s="206">
        <v>44586</v>
      </c>
      <c r="Q329" s="206">
        <v>44593</v>
      </c>
      <c r="R329" s="206">
        <v>44712</v>
      </c>
      <c r="S329" s="225">
        <v>5100000</v>
      </c>
      <c r="T329" s="244">
        <v>1700000</v>
      </c>
      <c r="U329" s="53">
        <v>85459497</v>
      </c>
      <c r="V329" t="s">
        <v>836</v>
      </c>
      <c r="W329" s="129"/>
      <c r="X329"/>
    </row>
    <row r="330" spans="1:24" ht="15">
      <c r="A330">
        <v>891780111</v>
      </c>
      <c r="B330" t="s">
        <v>25</v>
      </c>
      <c r="C330" t="s">
        <v>26</v>
      </c>
      <c r="D330" t="s">
        <v>27</v>
      </c>
      <c r="E330" s="210" t="s">
        <v>4119</v>
      </c>
      <c r="F330" t="s">
        <v>29</v>
      </c>
      <c r="G330" t="s">
        <v>849</v>
      </c>
      <c r="H330" t="s">
        <v>31</v>
      </c>
      <c r="I330" s="33">
        <v>6800000</v>
      </c>
      <c r="J330" s="33">
        <v>0</v>
      </c>
      <c r="K330" s="33">
        <v>0</v>
      </c>
      <c r="L330" s="33">
        <v>0</v>
      </c>
      <c r="M330">
        <v>85465984</v>
      </c>
      <c r="N330" t="s">
        <v>4120</v>
      </c>
      <c r="O330" s="212" t="s">
        <v>4111</v>
      </c>
      <c r="P330" s="206">
        <v>44586</v>
      </c>
      <c r="Q330" s="206">
        <v>44593</v>
      </c>
      <c r="R330" s="206">
        <v>44712</v>
      </c>
      <c r="S330" s="225">
        <v>5100000</v>
      </c>
      <c r="T330" s="244">
        <v>1700000</v>
      </c>
      <c r="U330" s="53">
        <v>85459497</v>
      </c>
      <c r="V330" t="s">
        <v>836</v>
      </c>
      <c r="W330" s="129"/>
      <c r="X330"/>
    </row>
    <row r="331" spans="1:24" ht="15">
      <c r="A331">
        <v>891780111</v>
      </c>
      <c r="B331" t="s">
        <v>25</v>
      </c>
      <c r="C331" t="s">
        <v>26</v>
      </c>
      <c r="D331" t="s">
        <v>27</v>
      </c>
      <c r="E331" s="210" t="s">
        <v>4121</v>
      </c>
      <c r="F331" t="s">
        <v>29</v>
      </c>
      <c r="G331" t="s">
        <v>849</v>
      </c>
      <c r="H331" t="s">
        <v>31</v>
      </c>
      <c r="I331" s="33">
        <v>6800000</v>
      </c>
      <c r="J331" s="33">
        <v>0</v>
      </c>
      <c r="K331" s="33">
        <v>0</v>
      </c>
      <c r="L331" s="226">
        <v>6800000</v>
      </c>
      <c r="M331">
        <v>1221970722</v>
      </c>
      <c r="N331" t="s">
        <v>4122</v>
      </c>
      <c r="O331" t="s">
        <v>4123</v>
      </c>
      <c r="P331" s="206">
        <v>44586</v>
      </c>
      <c r="Q331" s="206">
        <v>44593</v>
      </c>
      <c r="R331" s="206">
        <v>44712</v>
      </c>
      <c r="S331" s="225">
        <v>0</v>
      </c>
      <c r="T331" s="245">
        <v>0</v>
      </c>
      <c r="U331" s="53">
        <v>85459497</v>
      </c>
      <c r="V331" t="s">
        <v>836</v>
      </c>
      <c r="W331" s="129"/>
      <c r="X331"/>
    </row>
    <row r="332" spans="1:24" ht="15">
      <c r="A332">
        <v>891780111</v>
      </c>
      <c r="B332" t="s">
        <v>25</v>
      </c>
      <c r="C332" t="s">
        <v>26</v>
      </c>
      <c r="D332" t="s">
        <v>27</v>
      </c>
      <c r="E332" s="210" t="s">
        <v>4124</v>
      </c>
      <c r="F332" t="s">
        <v>29</v>
      </c>
      <c r="G332" t="s">
        <v>849</v>
      </c>
      <c r="H332" t="s">
        <v>31</v>
      </c>
      <c r="I332" s="33">
        <v>6800000</v>
      </c>
      <c r="J332" s="33">
        <v>0</v>
      </c>
      <c r="K332" s="33">
        <v>0</v>
      </c>
      <c r="L332" s="33">
        <v>0</v>
      </c>
      <c r="M332">
        <v>1140877472</v>
      </c>
      <c r="N332" t="s">
        <v>4125</v>
      </c>
      <c r="O332" t="s">
        <v>4126</v>
      </c>
      <c r="P332" s="206">
        <v>44586</v>
      </c>
      <c r="Q332" s="206">
        <v>44593</v>
      </c>
      <c r="R332" s="206">
        <v>44712</v>
      </c>
      <c r="S332" s="225">
        <v>5100000</v>
      </c>
      <c r="T332" s="244">
        <v>1700000</v>
      </c>
      <c r="U332" s="53">
        <v>85459497</v>
      </c>
      <c r="V332" t="s">
        <v>836</v>
      </c>
      <c r="W332" s="129"/>
      <c r="X332"/>
    </row>
    <row r="333" spans="1:24" ht="15">
      <c r="A333">
        <v>891780111</v>
      </c>
      <c r="B333" t="s">
        <v>25</v>
      </c>
      <c r="C333" t="s">
        <v>26</v>
      </c>
      <c r="D333" t="s">
        <v>27</v>
      </c>
      <c r="E333" s="210" t="s">
        <v>4127</v>
      </c>
      <c r="F333" t="s">
        <v>29</v>
      </c>
      <c r="G333" t="s">
        <v>849</v>
      </c>
      <c r="H333" t="s">
        <v>31</v>
      </c>
      <c r="I333" s="33">
        <v>9200000</v>
      </c>
      <c r="J333" s="33">
        <v>0</v>
      </c>
      <c r="K333" s="33">
        <v>0</v>
      </c>
      <c r="L333" s="33">
        <v>0</v>
      </c>
      <c r="M333">
        <v>4979192</v>
      </c>
      <c r="N333" t="s">
        <v>4128</v>
      </c>
      <c r="O333" t="s">
        <v>4129</v>
      </c>
      <c r="P333" s="206">
        <v>44586</v>
      </c>
      <c r="Q333" s="206">
        <v>44593</v>
      </c>
      <c r="R333" s="206">
        <v>44712</v>
      </c>
      <c r="S333" s="225">
        <v>6900000</v>
      </c>
      <c r="T333" s="244">
        <v>2300000</v>
      </c>
      <c r="U333" s="53">
        <v>85465146</v>
      </c>
      <c r="V333" t="s">
        <v>3184</v>
      </c>
      <c r="W333" s="129"/>
      <c r="X333"/>
    </row>
    <row r="334" spans="1:24" ht="15">
      <c r="A334">
        <v>891780111</v>
      </c>
      <c r="B334" t="s">
        <v>25</v>
      </c>
      <c r="C334" t="s">
        <v>26</v>
      </c>
      <c r="D334" t="s">
        <v>27</v>
      </c>
      <c r="E334" s="210" t="s">
        <v>4130</v>
      </c>
      <c r="F334" t="s">
        <v>29</v>
      </c>
      <c r="G334" t="s">
        <v>849</v>
      </c>
      <c r="H334" t="s">
        <v>31</v>
      </c>
      <c r="I334" s="33">
        <v>9000000</v>
      </c>
      <c r="J334" s="33">
        <v>0</v>
      </c>
      <c r="K334" s="33">
        <v>0</v>
      </c>
      <c r="L334" s="33">
        <v>0</v>
      </c>
      <c r="M334">
        <v>1084727795</v>
      </c>
      <c r="N334" t="s">
        <v>4131</v>
      </c>
      <c r="O334" s="213" t="s">
        <v>4132</v>
      </c>
      <c r="P334" s="206">
        <v>44586</v>
      </c>
      <c r="Q334" s="206">
        <v>44586</v>
      </c>
      <c r="R334" s="206">
        <v>44712</v>
      </c>
      <c r="S334" s="225">
        <v>7000000</v>
      </c>
      <c r="T334" s="244">
        <v>2000000</v>
      </c>
      <c r="U334" s="53">
        <v>85465146</v>
      </c>
      <c r="V334" t="s">
        <v>3184</v>
      </c>
      <c r="W334" s="129"/>
      <c r="X334"/>
    </row>
    <row r="335" spans="1:24" ht="15">
      <c r="A335">
        <v>891780111</v>
      </c>
      <c r="B335" t="s">
        <v>25</v>
      </c>
      <c r="C335" t="s">
        <v>26</v>
      </c>
      <c r="D335" t="s">
        <v>27</v>
      </c>
      <c r="E335" s="210" t="s">
        <v>4133</v>
      </c>
      <c r="F335" t="s">
        <v>29</v>
      </c>
      <c r="G335" t="s">
        <v>849</v>
      </c>
      <c r="H335" t="s">
        <v>31</v>
      </c>
      <c r="I335" s="33">
        <v>9200000</v>
      </c>
      <c r="J335" s="33">
        <v>0</v>
      </c>
      <c r="K335" s="33">
        <v>0</v>
      </c>
      <c r="L335" s="33">
        <v>0</v>
      </c>
      <c r="M335">
        <v>1082852952</v>
      </c>
      <c r="N335" t="s">
        <v>4134</v>
      </c>
      <c r="O335" t="s">
        <v>4135</v>
      </c>
      <c r="P335" s="206">
        <v>44586</v>
      </c>
      <c r="Q335" s="206">
        <v>44593</v>
      </c>
      <c r="R335" s="206">
        <v>44712</v>
      </c>
      <c r="S335" s="225">
        <v>6900000</v>
      </c>
      <c r="T335" s="244">
        <v>2300000</v>
      </c>
      <c r="U335" s="53">
        <v>85465146</v>
      </c>
      <c r="V335" t="s">
        <v>3184</v>
      </c>
      <c r="W335" s="129"/>
      <c r="X335"/>
    </row>
    <row r="336" spans="1:24" ht="15">
      <c r="A336">
        <v>891780111</v>
      </c>
      <c r="B336" t="s">
        <v>25</v>
      </c>
      <c r="C336" t="s">
        <v>26</v>
      </c>
      <c r="D336" t="s">
        <v>27</v>
      </c>
      <c r="E336" s="210" t="s">
        <v>4136</v>
      </c>
      <c r="F336" t="s">
        <v>29</v>
      </c>
      <c r="G336" t="s">
        <v>849</v>
      </c>
      <c r="H336" t="s">
        <v>31</v>
      </c>
      <c r="I336" s="33">
        <v>6800000</v>
      </c>
      <c r="J336" s="33">
        <v>0</v>
      </c>
      <c r="K336" s="33">
        <v>0</v>
      </c>
      <c r="L336" s="33">
        <v>0</v>
      </c>
      <c r="M336">
        <v>9738364</v>
      </c>
      <c r="N336" t="s">
        <v>4137</v>
      </c>
      <c r="O336" t="s">
        <v>4138</v>
      </c>
      <c r="P336" s="206">
        <v>44586</v>
      </c>
      <c r="Q336" s="206">
        <v>44593</v>
      </c>
      <c r="R336" s="206">
        <v>44712</v>
      </c>
      <c r="S336" s="225">
        <v>5100000</v>
      </c>
      <c r="T336" s="244">
        <v>1700000</v>
      </c>
      <c r="U336" s="53">
        <v>55313591</v>
      </c>
      <c r="V336" t="s">
        <v>3829</v>
      </c>
      <c r="W336" s="129"/>
      <c r="X336"/>
    </row>
    <row r="337" spans="1:24" ht="15">
      <c r="A337">
        <v>891780111</v>
      </c>
      <c r="B337" t="s">
        <v>25</v>
      </c>
      <c r="C337" t="s">
        <v>26</v>
      </c>
      <c r="D337" t="s">
        <v>27</v>
      </c>
      <c r="E337" s="210" t="s">
        <v>4139</v>
      </c>
      <c r="F337" t="s">
        <v>29</v>
      </c>
      <c r="G337" t="s">
        <v>849</v>
      </c>
      <c r="H337" t="s">
        <v>31</v>
      </c>
      <c r="I337" s="33">
        <v>7083000</v>
      </c>
      <c r="J337" s="33">
        <v>0</v>
      </c>
      <c r="K337" s="33">
        <v>0</v>
      </c>
      <c r="L337" s="33">
        <v>0</v>
      </c>
      <c r="M337">
        <v>57432482</v>
      </c>
      <c r="N337" t="s">
        <v>4140</v>
      </c>
      <c r="O337" t="s">
        <v>4141</v>
      </c>
      <c r="P337" s="206">
        <v>44586</v>
      </c>
      <c r="Q337" s="206">
        <v>44593</v>
      </c>
      <c r="R337" s="206">
        <v>44712</v>
      </c>
      <c r="S337" s="225">
        <v>5383000</v>
      </c>
      <c r="T337" s="244">
        <v>1700000</v>
      </c>
      <c r="U337" s="207">
        <v>45507423</v>
      </c>
      <c r="V337" t="s">
        <v>3523</v>
      </c>
      <c r="W337" s="129"/>
      <c r="X337"/>
    </row>
    <row r="338" spans="1:24" ht="15">
      <c r="A338">
        <v>891780111</v>
      </c>
      <c r="B338" t="s">
        <v>25</v>
      </c>
      <c r="C338" t="s">
        <v>26</v>
      </c>
      <c r="D338" t="s">
        <v>27</v>
      </c>
      <c r="E338" s="210" t="s">
        <v>4142</v>
      </c>
      <c r="F338" t="s">
        <v>29</v>
      </c>
      <c r="G338" t="s">
        <v>849</v>
      </c>
      <c r="H338" t="s">
        <v>31</v>
      </c>
      <c r="I338" s="33">
        <v>7083000</v>
      </c>
      <c r="J338" s="33">
        <v>0</v>
      </c>
      <c r="K338" s="33">
        <v>0</v>
      </c>
      <c r="L338" s="33">
        <v>0</v>
      </c>
      <c r="M338">
        <v>1082874612</v>
      </c>
      <c r="N338" t="s">
        <v>4143</v>
      </c>
      <c r="O338" t="s">
        <v>4144</v>
      </c>
      <c r="P338" s="206">
        <v>44586</v>
      </c>
      <c r="Q338" s="206">
        <v>44593</v>
      </c>
      <c r="R338" s="206">
        <v>44712</v>
      </c>
      <c r="S338" s="225">
        <v>5383000</v>
      </c>
      <c r="T338" s="244">
        <v>1700000</v>
      </c>
      <c r="U338" s="207">
        <v>45507423</v>
      </c>
      <c r="V338" t="s">
        <v>3523</v>
      </c>
      <c r="W338" s="129"/>
      <c r="X338"/>
    </row>
    <row r="339" spans="1:24" ht="15">
      <c r="A339">
        <v>891780111</v>
      </c>
      <c r="B339" t="s">
        <v>25</v>
      </c>
      <c r="C339" t="s">
        <v>26</v>
      </c>
      <c r="D339" t="s">
        <v>27</v>
      </c>
      <c r="E339" s="210" t="s">
        <v>4145</v>
      </c>
      <c r="F339" t="s">
        <v>29</v>
      </c>
      <c r="G339" t="s">
        <v>849</v>
      </c>
      <c r="H339" t="s">
        <v>31</v>
      </c>
      <c r="I339" s="33">
        <v>7083000</v>
      </c>
      <c r="J339" s="33">
        <v>0</v>
      </c>
      <c r="K339" s="33">
        <v>0</v>
      </c>
      <c r="L339" s="226">
        <v>7083000</v>
      </c>
      <c r="M339">
        <v>52217676</v>
      </c>
      <c r="N339" t="s">
        <v>4146</v>
      </c>
      <c r="O339" t="s">
        <v>4147</v>
      </c>
      <c r="P339" s="206">
        <v>44586</v>
      </c>
      <c r="Q339" s="206">
        <v>44593</v>
      </c>
      <c r="R339" s="206">
        <v>44712</v>
      </c>
      <c r="S339" s="225">
        <v>0</v>
      </c>
      <c r="T339" s="244">
        <v>0</v>
      </c>
      <c r="U339" s="207">
        <v>45507423</v>
      </c>
      <c r="V339" t="s">
        <v>3523</v>
      </c>
      <c r="W339" s="129"/>
      <c r="X339"/>
    </row>
    <row r="340" spans="1:24" ht="15">
      <c r="A340">
        <v>891780111</v>
      </c>
      <c r="B340" t="s">
        <v>25</v>
      </c>
      <c r="C340" t="s">
        <v>26</v>
      </c>
      <c r="D340" t="s">
        <v>27</v>
      </c>
      <c r="E340" s="210" t="s">
        <v>4148</v>
      </c>
      <c r="F340" t="s">
        <v>29</v>
      </c>
      <c r="G340" t="s">
        <v>849</v>
      </c>
      <c r="H340" t="s">
        <v>31</v>
      </c>
      <c r="I340" s="33">
        <v>7083000</v>
      </c>
      <c r="J340" s="33">
        <v>0</v>
      </c>
      <c r="K340" s="33">
        <v>0</v>
      </c>
      <c r="L340" s="33">
        <v>0</v>
      </c>
      <c r="M340">
        <v>36641670</v>
      </c>
      <c r="N340" t="s">
        <v>4149</v>
      </c>
      <c r="O340" t="s">
        <v>4150</v>
      </c>
      <c r="P340" s="206">
        <v>44586</v>
      </c>
      <c r="Q340" s="206">
        <v>44593</v>
      </c>
      <c r="R340" s="206">
        <v>44712</v>
      </c>
      <c r="S340" s="225">
        <v>5383000</v>
      </c>
      <c r="T340" s="244">
        <v>1700000</v>
      </c>
      <c r="U340" s="207">
        <v>45507423</v>
      </c>
      <c r="V340" t="s">
        <v>3523</v>
      </c>
      <c r="W340" s="129"/>
      <c r="X340"/>
    </row>
    <row r="341" spans="1:24" ht="15">
      <c r="A341">
        <v>891780111</v>
      </c>
      <c r="B341" t="s">
        <v>25</v>
      </c>
      <c r="C341" t="s">
        <v>26</v>
      </c>
      <c r="D341" t="s">
        <v>27</v>
      </c>
      <c r="E341" s="210" t="s">
        <v>4151</v>
      </c>
      <c r="F341" t="s">
        <v>29</v>
      </c>
      <c r="G341" t="s">
        <v>849</v>
      </c>
      <c r="H341" t="s">
        <v>31</v>
      </c>
      <c r="I341" s="33">
        <v>7083000</v>
      </c>
      <c r="J341" s="33">
        <v>0</v>
      </c>
      <c r="K341" s="33">
        <v>0</v>
      </c>
      <c r="L341" s="33">
        <v>0</v>
      </c>
      <c r="M341">
        <v>57430388</v>
      </c>
      <c r="N341" t="s">
        <v>4152</v>
      </c>
      <c r="O341" t="s">
        <v>4153</v>
      </c>
      <c r="P341" s="206">
        <v>44586</v>
      </c>
      <c r="Q341" s="206">
        <v>44593</v>
      </c>
      <c r="R341" s="206">
        <v>44712</v>
      </c>
      <c r="S341" s="225">
        <v>5383000</v>
      </c>
      <c r="T341" s="244">
        <v>1700000</v>
      </c>
      <c r="U341" s="207">
        <v>45507423</v>
      </c>
      <c r="V341" t="s">
        <v>3523</v>
      </c>
      <c r="W341" s="129"/>
      <c r="X341"/>
    </row>
    <row r="342" spans="1:24" ht="15">
      <c r="A342">
        <v>891780111</v>
      </c>
      <c r="B342" t="s">
        <v>25</v>
      </c>
      <c r="C342" t="s">
        <v>26</v>
      </c>
      <c r="D342" t="s">
        <v>27</v>
      </c>
      <c r="E342" s="210" t="s">
        <v>4154</v>
      </c>
      <c r="F342" t="s">
        <v>29</v>
      </c>
      <c r="G342" t="s">
        <v>849</v>
      </c>
      <c r="H342" t="s">
        <v>31</v>
      </c>
      <c r="I342" s="33">
        <v>7083000</v>
      </c>
      <c r="J342" s="33">
        <v>0</v>
      </c>
      <c r="K342" s="33">
        <v>0</v>
      </c>
      <c r="L342" s="33">
        <v>0</v>
      </c>
      <c r="M342">
        <v>1129534741</v>
      </c>
      <c r="N342" t="s">
        <v>4155</v>
      </c>
      <c r="O342" t="s">
        <v>4147</v>
      </c>
      <c r="P342" s="206">
        <v>44586</v>
      </c>
      <c r="Q342" s="206">
        <v>44593</v>
      </c>
      <c r="R342" s="206">
        <v>44712</v>
      </c>
      <c r="S342" s="225">
        <v>5383000</v>
      </c>
      <c r="T342" s="244">
        <v>1700000</v>
      </c>
      <c r="U342" s="207">
        <v>45507423</v>
      </c>
      <c r="V342" t="s">
        <v>3523</v>
      </c>
      <c r="W342" s="129"/>
      <c r="X342"/>
    </row>
    <row r="343" spans="1:24">
      <c r="A343">
        <v>891780111</v>
      </c>
      <c r="B343" t="s">
        <v>25</v>
      </c>
      <c r="C343" t="s">
        <v>26</v>
      </c>
      <c r="D343" t="s">
        <v>27</v>
      </c>
      <c r="E343" t="s">
        <v>4156</v>
      </c>
      <c r="F343" t="s">
        <v>29</v>
      </c>
      <c r="G343" t="s">
        <v>849</v>
      </c>
      <c r="H343" t="s">
        <v>31</v>
      </c>
      <c r="I343" s="33">
        <v>13200000</v>
      </c>
      <c r="J343" s="33">
        <v>0</v>
      </c>
      <c r="K343" s="33">
        <v>0</v>
      </c>
      <c r="L343" s="33">
        <v>0</v>
      </c>
      <c r="M343">
        <v>1082937823</v>
      </c>
      <c r="N343" t="s">
        <v>4157</v>
      </c>
      <c r="O343" t="s">
        <v>4158</v>
      </c>
      <c r="P343" s="206">
        <v>44586</v>
      </c>
      <c r="Q343" s="206">
        <v>44593</v>
      </c>
      <c r="R343" s="206">
        <v>44712</v>
      </c>
      <c r="S343" s="225">
        <v>9900000</v>
      </c>
      <c r="T343" s="244">
        <v>3300000</v>
      </c>
      <c r="U343" s="207">
        <v>36564011</v>
      </c>
      <c r="V343" t="s">
        <v>3842</v>
      </c>
      <c r="W343"/>
      <c r="X343"/>
    </row>
    <row r="344" spans="1:24">
      <c r="A344">
        <v>891780111</v>
      </c>
      <c r="B344" t="s">
        <v>25</v>
      </c>
      <c r="C344" t="s">
        <v>26</v>
      </c>
      <c r="D344" t="s">
        <v>27</v>
      </c>
      <c r="E344" t="s">
        <v>4159</v>
      </c>
      <c r="F344" t="s">
        <v>29</v>
      </c>
      <c r="G344" t="s">
        <v>849</v>
      </c>
      <c r="H344" t="s">
        <v>31</v>
      </c>
      <c r="I344" s="33">
        <v>9200000</v>
      </c>
      <c r="J344" s="33">
        <v>0</v>
      </c>
      <c r="K344" s="33">
        <v>0</v>
      </c>
      <c r="L344" s="33">
        <v>0</v>
      </c>
      <c r="M344">
        <v>57303000</v>
      </c>
      <c r="N344" t="s">
        <v>4160</v>
      </c>
      <c r="O344" t="s">
        <v>4161</v>
      </c>
      <c r="P344" s="206">
        <v>44586</v>
      </c>
      <c r="Q344" s="206">
        <v>44593</v>
      </c>
      <c r="R344" s="206">
        <v>44712</v>
      </c>
      <c r="S344" s="225">
        <v>6900000</v>
      </c>
      <c r="T344" s="244">
        <v>2300000</v>
      </c>
      <c r="U344" s="53">
        <v>16078654</v>
      </c>
      <c r="V344" t="s">
        <v>886</v>
      </c>
      <c r="W344"/>
      <c r="X344"/>
    </row>
    <row r="345" spans="1:24">
      <c r="A345">
        <v>891780111</v>
      </c>
      <c r="B345" t="s">
        <v>25</v>
      </c>
      <c r="C345" t="s">
        <v>26</v>
      </c>
      <c r="D345" t="s">
        <v>27</v>
      </c>
      <c r="E345" t="s">
        <v>4162</v>
      </c>
      <c r="F345" t="s">
        <v>29</v>
      </c>
      <c r="G345" t="s">
        <v>849</v>
      </c>
      <c r="H345" t="s">
        <v>31</v>
      </c>
      <c r="I345" s="33">
        <v>10400000</v>
      </c>
      <c r="J345" s="33">
        <v>0</v>
      </c>
      <c r="K345" s="33">
        <v>0</v>
      </c>
      <c r="L345" s="33">
        <v>0</v>
      </c>
      <c r="M345">
        <v>1082920511</v>
      </c>
      <c r="N345" t="s">
        <v>4163</v>
      </c>
      <c r="O345" t="s">
        <v>4164</v>
      </c>
      <c r="P345" s="206">
        <v>44586</v>
      </c>
      <c r="Q345" s="206">
        <v>44593</v>
      </c>
      <c r="R345" s="206">
        <v>44712</v>
      </c>
      <c r="S345" s="225">
        <v>7800000</v>
      </c>
      <c r="T345" s="244">
        <v>2600000</v>
      </c>
      <c r="U345" s="53">
        <v>16078654</v>
      </c>
      <c r="V345" t="s">
        <v>886</v>
      </c>
      <c r="W345"/>
      <c r="X345"/>
    </row>
    <row r="346" spans="1:24">
      <c r="A346">
        <v>891780111</v>
      </c>
      <c r="B346" t="s">
        <v>25</v>
      </c>
      <c r="C346" t="s">
        <v>93</v>
      </c>
      <c r="D346" t="s">
        <v>27</v>
      </c>
      <c r="E346" t="s">
        <v>4165</v>
      </c>
      <c r="F346" t="s">
        <v>29</v>
      </c>
      <c r="G346" t="s">
        <v>849</v>
      </c>
      <c r="H346" t="s">
        <v>31</v>
      </c>
      <c r="I346" s="33">
        <v>9200000</v>
      </c>
      <c r="J346" s="33">
        <v>0</v>
      </c>
      <c r="K346" s="33">
        <v>0</v>
      </c>
      <c r="L346" s="33">
        <v>0</v>
      </c>
      <c r="M346">
        <v>1032445669</v>
      </c>
      <c r="N346" t="s">
        <v>4166</v>
      </c>
      <c r="O346" t="s">
        <v>4167</v>
      </c>
      <c r="P346" s="206">
        <v>44587</v>
      </c>
      <c r="Q346" s="206">
        <v>44593</v>
      </c>
      <c r="R346" s="206">
        <v>44712</v>
      </c>
      <c r="S346" s="225">
        <v>6900000</v>
      </c>
      <c r="T346" s="244">
        <v>2300000</v>
      </c>
      <c r="U346" s="53">
        <v>1082868728</v>
      </c>
      <c r="V346" t="s">
        <v>3245</v>
      </c>
      <c r="W346"/>
      <c r="X346"/>
    </row>
    <row r="347" spans="1:24">
      <c r="A347">
        <v>891780111</v>
      </c>
      <c r="B347" t="s">
        <v>25</v>
      </c>
      <c r="C347" t="s">
        <v>26</v>
      </c>
      <c r="D347" t="s">
        <v>27</v>
      </c>
      <c r="E347" t="s">
        <v>4168</v>
      </c>
      <c r="F347" t="s">
        <v>29</v>
      </c>
      <c r="G347" t="s">
        <v>849</v>
      </c>
      <c r="H347" t="s">
        <v>31</v>
      </c>
      <c r="I347" s="33">
        <v>13200000</v>
      </c>
      <c r="J347" s="33">
        <v>0</v>
      </c>
      <c r="K347" s="33">
        <v>0</v>
      </c>
      <c r="L347" s="33">
        <v>0</v>
      </c>
      <c r="M347">
        <v>1082934147</v>
      </c>
      <c r="N347" t="s">
        <v>4169</v>
      </c>
      <c r="O347" t="s">
        <v>4170</v>
      </c>
      <c r="P347" s="206">
        <v>44587</v>
      </c>
      <c r="Q347" s="206">
        <v>44593</v>
      </c>
      <c r="R347" s="206">
        <v>44712</v>
      </c>
      <c r="S347" s="225">
        <v>9900000</v>
      </c>
      <c r="T347" s="244">
        <v>3300000</v>
      </c>
      <c r="U347" s="207">
        <v>12560219</v>
      </c>
      <c r="V347" t="s">
        <v>4171</v>
      </c>
      <c r="W347"/>
      <c r="X347"/>
    </row>
    <row r="348" spans="1:24">
      <c r="A348">
        <v>891780111</v>
      </c>
      <c r="B348" t="s">
        <v>25</v>
      </c>
      <c r="C348" t="s">
        <v>26</v>
      </c>
      <c r="D348" t="s">
        <v>27</v>
      </c>
      <c r="E348" t="s">
        <v>4172</v>
      </c>
      <c r="F348" t="s">
        <v>29</v>
      </c>
      <c r="G348" t="s">
        <v>849</v>
      </c>
      <c r="H348" t="s">
        <v>31</v>
      </c>
      <c r="I348" s="33">
        <v>9200000</v>
      </c>
      <c r="J348" s="33">
        <v>0</v>
      </c>
      <c r="K348" s="33">
        <v>0</v>
      </c>
      <c r="L348" s="33">
        <v>0</v>
      </c>
      <c r="M348">
        <v>1082997554</v>
      </c>
      <c r="N348" t="s">
        <v>4173</v>
      </c>
      <c r="O348" t="s">
        <v>4174</v>
      </c>
      <c r="P348" s="206">
        <v>44587</v>
      </c>
      <c r="Q348" s="206">
        <v>44593</v>
      </c>
      <c r="R348" s="206">
        <v>44712</v>
      </c>
      <c r="S348" s="225">
        <v>6900000</v>
      </c>
      <c r="T348" s="244">
        <v>2300000</v>
      </c>
      <c r="U348" s="53">
        <v>1098669877</v>
      </c>
      <c r="V348" t="s">
        <v>4175</v>
      </c>
      <c r="W348"/>
      <c r="X348"/>
    </row>
    <row r="349" spans="1:24">
      <c r="A349">
        <v>891780111</v>
      </c>
      <c r="B349" t="s">
        <v>25</v>
      </c>
      <c r="C349" t="s">
        <v>26</v>
      </c>
      <c r="D349" t="s">
        <v>27</v>
      </c>
      <c r="E349" t="s">
        <v>4176</v>
      </c>
      <c r="F349" t="s">
        <v>29</v>
      </c>
      <c r="G349" t="s">
        <v>849</v>
      </c>
      <c r="H349" t="s">
        <v>31</v>
      </c>
      <c r="I349" s="33">
        <v>7536000</v>
      </c>
      <c r="J349" s="33">
        <v>0</v>
      </c>
      <c r="K349" s="33">
        <v>0</v>
      </c>
      <c r="L349" s="33">
        <v>0</v>
      </c>
      <c r="M349">
        <v>57461973</v>
      </c>
      <c r="N349" t="s">
        <v>4177</v>
      </c>
      <c r="O349" t="s">
        <v>4178</v>
      </c>
      <c r="P349" s="206">
        <v>44587</v>
      </c>
      <c r="Q349" s="206">
        <v>44587</v>
      </c>
      <c r="R349" s="206">
        <v>44712</v>
      </c>
      <c r="S349" s="225">
        <v>5836000</v>
      </c>
      <c r="T349" s="244">
        <v>1700000</v>
      </c>
      <c r="U349" s="53">
        <v>85460625</v>
      </c>
      <c r="V349" t="s">
        <v>4179</v>
      </c>
      <c r="W349"/>
      <c r="X349"/>
    </row>
    <row r="350" spans="1:24">
      <c r="A350">
        <v>891780111</v>
      </c>
      <c r="B350" t="s">
        <v>25</v>
      </c>
      <c r="C350" t="s">
        <v>26</v>
      </c>
      <c r="D350" t="s">
        <v>27</v>
      </c>
      <c r="E350" t="s">
        <v>4180</v>
      </c>
      <c r="F350" t="s">
        <v>29</v>
      </c>
      <c r="G350" t="s">
        <v>849</v>
      </c>
      <c r="H350" t="s">
        <v>31</v>
      </c>
      <c r="I350" s="33">
        <v>10400000</v>
      </c>
      <c r="J350" s="33">
        <v>0</v>
      </c>
      <c r="K350" s="33">
        <v>0</v>
      </c>
      <c r="L350" s="33">
        <v>0</v>
      </c>
      <c r="M350">
        <v>36551666</v>
      </c>
      <c r="N350" t="s">
        <v>4181</v>
      </c>
      <c r="O350" t="s">
        <v>4182</v>
      </c>
      <c r="P350" s="206">
        <v>44587</v>
      </c>
      <c r="Q350" s="206">
        <v>44593</v>
      </c>
      <c r="R350" s="206">
        <v>44712</v>
      </c>
      <c r="S350" s="225">
        <v>7800000</v>
      </c>
      <c r="T350" s="244">
        <v>2600000</v>
      </c>
      <c r="U350" s="53">
        <v>85460625</v>
      </c>
      <c r="V350" t="s">
        <v>4179</v>
      </c>
      <c r="W350"/>
      <c r="X350"/>
    </row>
    <row r="351" spans="1:24">
      <c r="A351">
        <v>891780111</v>
      </c>
      <c r="B351" t="s">
        <v>25</v>
      </c>
      <c r="C351" t="s">
        <v>26</v>
      </c>
      <c r="D351" t="s">
        <v>27</v>
      </c>
      <c r="E351" t="s">
        <v>4183</v>
      </c>
      <c r="F351" t="s">
        <v>29</v>
      </c>
      <c r="G351" t="s">
        <v>849</v>
      </c>
      <c r="H351" t="s">
        <v>31</v>
      </c>
      <c r="I351" s="33">
        <v>6800000</v>
      </c>
      <c r="J351" s="33">
        <v>0</v>
      </c>
      <c r="K351" s="33">
        <v>0</v>
      </c>
      <c r="L351" s="33">
        <v>0</v>
      </c>
      <c r="M351">
        <v>4981121</v>
      </c>
      <c r="N351" t="s">
        <v>4184</v>
      </c>
      <c r="O351" t="s">
        <v>4185</v>
      </c>
      <c r="P351" s="206">
        <v>44587</v>
      </c>
      <c r="Q351" s="206">
        <v>44593</v>
      </c>
      <c r="R351" s="206">
        <v>44712</v>
      </c>
      <c r="S351" s="225">
        <v>5100000</v>
      </c>
      <c r="T351" s="244">
        <v>1700000</v>
      </c>
      <c r="U351" s="53">
        <v>85460625</v>
      </c>
      <c r="V351" t="s">
        <v>4179</v>
      </c>
      <c r="W351"/>
      <c r="X351"/>
    </row>
    <row r="352" spans="1:24">
      <c r="A352">
        <v>891780111</v>
      </c>
      <c r="B352" t="s">
        <v>25</v>
      </c>
      <c r="C352" t="s">
        <v>26</v>
      </c>
      <c r="D352" t="s">
        <v>27</v>
      </c>
      <c r="E352" t="s">
        <v>4186</v>
      </c>
      <c r="F352" t="s">
        <v>29</v>
      </c>
      <c r="G352" t="s">
        <v>849</v>
      </c>
      <c r="H352" t="s">
        <v>31</v>
      </c>
      <c r="I352" s="33">
        <v>10400000</v>
      </c>
      <c r="J352" s="33">
        <v>0</v>
      </c>
      <c r="K352" s="33">
        <v>0</v>
      </c>
      <c r="L352" s="33">
        <v>0</v>
      </c>
      <c r="M352">
        <v>1100693881</v>
      </c>
      <c r="N352" t="s">
        <v>4187</v>
      </c>
      <c r="O352" t="s">
        <v>4188</v>
      </c>
      <c r="P352" s="206">
        <v>44587</v>
      </c>
      <c r="Q352" s="206">
        <v>44593</v>
      </c>
      <c r="R352" s="206">
        <v>44712</v>
      </c>
      <c r="S352" s="225">
        <v>7800000</v>
      </c>
      <c r="T352" s="244">
        <v>2600000</v>
      </c>
      <c r="U352" s="207">
        <v>84452087</v>
      </c>
      <c r="V352" t="s">
        <v>3252</v>
      </c>
      <c r="W352"/>
      <c r="X352"/>
    </row>
    <row r="353" spans="1:24">
      <c r="A353">
        <v>891780111</v>
      </c>
      <c r="B353" t="s">
        <v>25</v>
      </c>
      <c r="C353" t="s">
        <v>26</v>
      </c>
      <c r="D353" t="s">
        <v>27</v>
      </c>
      <c r="E353" t="s">
        <v>4189</v>
      </c>
      <c r="F353" t="s">
        <v>29</v>
      </c>
      <c r="G353" t="s">
        <v>849</v>
      </c>
      <c r="H353" t="s">
        <v>31</v>
      </c>
      <c r="I353" s="33">
        <v>6800000</v>
      </c>
      <c r="J353" s="33">
        <v>0</v>
      </c>
      <c r="K353" s="33">
        <v>0</v>
      </c>
      <c r="L353" s="33">
        <v>0</v>
      </c>
      <c r="M353">
        <v>36555376</v>
      </c>
      <c r="N353" t="s">
        <v>4190</v>
      </c>
      <c r="O353" t="s">
        <v>4191</v>
      </c>
      <c r="P353" s="206">
        <v>44587</v>
      </c>
      <c r="Q353" s="206">
        <v>44593</v>
      </c>
      <c r="R353" s="206">
        <v>44712</v>
      </c>
      <c r="S353" s="225">
        <v>5100000</v>
      </c>
      <c r="T353" s="244">
        <v>1700000</v>
      </c>
      <c r="U353" s="207">
        <v>36564011</v>
      </c>
      <c r="V353" t="s">
        <v>3842</v>
      </c>
      <c r="W353"/>
      <c r="X353"/>
    </row>
    <row r="354" spans="1:24">
      <c r="A354">
        <v>891780111</v>
      </c>
      <c r="B354" t="s">
        <v>25</v>
      </c>
      <c r="C354" t="s">
        <v>26</v>
      </c>
      <c r="D354" t="s">
        <v>27</v>
      </c>
      <c r="E354" t="s">
        <v>4192</v>
      </c>
      <c r="F354" t="s">
        <v>29</v>
      </c>
      <c r="G354" t="s">
        <v>849</v>
      </c>
      <c r="H354" t="s">
        <v>31</v>
      </c>
      <c r="I354" s="33">
        <v>6800000</v>
      </c>
      <c r="J354" s="33">
        <v>0</v>
      </c>
      <c r="K354" s="33">
        <v>0</v>
      </c>
      <c r="L354" s="33">
        <v>0</v>
      </c>
      <c r="M354">
        <v>1082969436</v>
      </c>
      <c r="N354" t="s">
        <v>4193</v>
      </c>
      <c r="O354" t="s">
        <v>4194</v>
      </c>
      <c r="P354" s="206">
        <v>44587</v>
      </c>
      <c r="Q354" s="206">
        <v>44593</v>
      </c>
      <c r="R354" s="206">
        <v>44712</v>
      </c>
      <c r="S354" s="225">
        <v>5100000</v>
      </c>
      <c r="T354" s="244">
        <v>1700000</v>
      </c>
      <c r="U354" s="207">
        <v>36564011</v>
      </c>
      <c r="V354" t="s">
        <v>3842</v>
      </c>
      <c r="W354"/>
      <c r="X354"/>
    </row>
    <row r="355" spans="1:24">
      <c r="A355">
        <v>891780111</v>
      </c>
      <c r="B355" t="s">
        <v>25</v>
      </c>
      <c r="C355" t="s">
        <v>26</v>
      </c>
      <c r="D355" t="s">
        <v>27</v>
      </c>
      <c r="E355" t="s">
        <v>4195</v>
      </c>
      <c r="F355" t="s">
        <v>29</v>
      </c>
      <c r="G355" t="s">
        <v>849</v>
      </c>
      <c r="H355" t="s">
        <v>31</v>
      </c>
      <c r="I355" s="33">
        <v>9200000</v>
      </c>
      <c r="J355" s="33">
        <v>0</v>
      </c>
      <c r="K355" s="33">
        <v>0</v>
      </c>
      <c r="L355" s="33">
        <v>0</v>
      </c>
      <c r="M355">
        <v>12633153</v>
      </c>
      <c r="N355" t="s">
        <v>4196</v>
      </c>
      <c r="O355" t="s">
        <v>4197</v>
      </c>
      <c r="P355" s="206">
        <v>44587</v>
      </c>
      <c r="Q355" s="206">
        <v>44593</v>
      </c>
      <c r="R355" s="206">
        <v>44712</v>
      </c>
      <c r="S355" s="225">
        <v>6900000</v>
      </c>
      <c r="T355" s="244">
        <v>2300000</v>
      </c>
      <c r="U355" s="53">
        <v>85152695</v>
      </c>
      <c r="V355" t="s">
        <v>839</v>
      </c>
      <c r="W355"/>
      <c r="X355"/>
    </row>
    <row r="356" spans="1:24">
      <c r="A356">
        <v>891780111</v>
      </c>
      <c r="B356" t="s">
        <v>25</v>
      </c>
      <c r="C356" t="s">
        <v>26</v>
      </c>
      <c r="D356" t="s">
        <v>27</v>
      </c>
      <c r="E356" t="s">
        <v>4198</v>
      </c>
      <c r="F356" t="s">
        <v>29</v>
      </c>
      <c r="G356" t="s">
        <v>849</v>
      </c>
      <c r="H356" t="s">
        <v>31</v>
      </c>
      <c r="I356" s="33">
        <v>10400000</v>
      </c>
      <c r="J356" s="33">
        <v>0</v>
      </c>
      <c r="K356" s="33">
        <v>0</v>
      </c>
      <c r="L356" s="33">
        <v>0</v>
      </c>
      <c r="M356">
        <v>1082921312</v>
      </c>
      <c r="N356" t="s">
        <v>4199</v>
      </c>
      <c r="O356" t="s">
        <v>4200</v>
      </c>
      <c r="P356" s="206">
        <v>44587</v>
      </c>
      <c r="Q356" s="206">
        <v>44593</v>
      </c>
      <c r="R356" s="206">
        <v>44712</v>
      </c>
      <c r="S356" s="225">
        <v>7800000</v>
      </c>
      <c r="T356" s="244">
        <v>2600000</v>
      </c>
      <c r="U356" s="207">
        <v>36557666</v>
      </c>
      <c r="V356" s="129" t="s">
        <v>3703</v>
      </c>
      <c r="W356"/>
      <c r="X356"/>
    </row>
    <row r="357" spans="1:24">
      <c r="A357">
        <v>891780111</v>
      </c>
      <c r="B357" t="s">
        <v>25</v>
      </c>
      <c r="C357" t="s">
        <v>26</v>
      </c>
      <c r="D357" t="s">
        <v>27</v>
      </c>
      <c r="E357" t="s">
        <v>4201</v>
      </c>
      <c r="F357" t="s">
        <v>29</v>
      </c>
      <c r="G357" t="s">
        <v>849</v>
      </c>
      <c r="H357" t="s">
        <v>31</v>
      </c>
      <c r="I357" s="33">
        <v>9200000</v>
      </c>
      <c r="J357" s="33">
        <v>0</v>
      </c>
      <c r="K357" s="33">
        <v>0</v>
      </c>
      <c r="L357" s="33">
        <v>0</v>
      </c>
      <c r="M357">
        <v>85449538</v>
      </c>
      <c r="N357" t="s">
        <v>4202</v>
      </c>
      <c r="O357" t="s">
        <v>4203</v>
      </c>
      <c r="P357" s="206">
        <v>44587</v>
      </c>
      <c r="Q357" s="206">
        <v>44593</v>
      </c>
      <c r="R357" s="206">
        <v>44712</v>
      </c>
      <c r="S357" s="225">
        <v>6900000</v>
      </c>
      <c r="T357" s="244">
        <v>2300000</v>
      </c>
      <c r="U357" s="207">
        <v>36557666</v>
      </c>
      <c r="V357" s="129" t="s">
        <v>3703</v>
      </c>
      <c r="W357"/>
      <c r="X357"/>
    </row>
    <row r="358" spans="1:24">
      <c r="A358">
        <v>891780111</v>
      </c>
      <c r="B358" t="s">
        <v>25</v>
      </c>
      <c r="C358" t="s">
        <v>26</v>
      </c>
      <c r="D358" t="s">
        <v>27</v>
      </c>
      <c r="E358" t="s">
        <v>4204</v>
      </c>
      <c r="F358" t="s">
        <v>29</v>
      </c>
      <c r="G358" t="s">
        <v>849</v>
      </c>
      <c r="H358" t="s">
        <v>31</v>
      </c>
      <c r="I358" s="33">
        <v>6800000</v>
      </c>
      <c r="J358" s="33">
        <v>0</v>
      </c>
      <c r="K358" s="33">
        <v>0</v>
      </c>
      <c r="L358" s="33">
        <v>0</v>
      </c>
      <c r="M358">
        <v>19517646</v>
      </c>
      <c r="N358" t="s">
        <v>4205</v>
      </c>
      <c r="O358" t="s">
        <v>4206</v>
      </c>
      <c r="P358" s="206">
        <v>44587</v>
      </c>
      <c r="Q358" s="206">
        <v>44593</v>
      </c>
      <c r="R358" s="206">
        <v>44712</v>
      </c>
      <c r="S358" s="225">
        <v>5100000</v>
      </c>
      <c r="T358" s="244">
        <v>1700000</v>
      </c>
      <c r="U358" s="53">
        <v>85152695</v>
      </c>
      <c r="V358" t="s">
        <v>839</v>
      </c>
      <c r="W358"/>
      <c r="X358"/>
    </row>
    <row r="359" spans="1:24">
      <c r="A359">
        <v>891780111</v>
      </c>
      <c r="B359" t="s">
        <v>25</v>
      </c>
      <c r="C359" t="s">
        <v>26</v>
      </c>
      <c r="D359" t="s">
        <v>27</v>
      </c>
      <c r="E359" t="s">
        <v>4207</v>
      </c>
      <c r="F359" t="s">
        <v>29</v>
      </c>
      <c r="G359" t="s">
        <v>849</v>
      </c>
      <c r="H359" t="s">
        <v>31</v>
      </c>
      <c r="I359" s="33">
        <v>13600000</v>
      </c>
      <c r="J359" s="33">
        <v>0</v>
      </c>
      <c r="K359" s="33">
        <v>0</v>
      </c>
      <c r="L359" s="33">
        <v>0</v>
      </c>
      <c r="M359">
        <v>1082863010</v>
      </c>
      <c r="N359" t="s">
        <v>4208</v>
      </c>
      <c r="O359" t="s">
        <v>4209</v>
      </c>
      <c r="P359" s="206">
        <v>44587</v>
      </c>
      <c r="Q359" s="206">
        <v>44593</v>
      </c>
      <c r="R359" s="206">
        <v>44712</v>
      </c>
      <c r="S359" s="225">
        <v>10200000</v>
      </c>
      <c r="T359" s="244">
        <v>3400000</v>
      </c>
      <c r="U359" s="207">
        <v>36557666</v>
      </c>
      <c r="V359" s="129" t="s">
        <v>3703</v>
      </c>
      <c r="W359"/>
      <c r="X359"/>
    </row>
    <row r="360" spans="1:24">
      <c r="A360">
        <v>891780111</v>
      </c>
      <c r="B360" t="s">
        <v>25</v>
      </c>
      <c r="C360" t="s">
        <v>26</v>
      </c>
      <c r="D360" t="s">
        <v>27</v>
      </c>
      <c r="E360" t="s">
        <v>4210</v>
      </c>
      <c r="F360" t="s">
        <v>29</v>
      </c>
      <c r="G360" t="s">
        <v>849</v>
      </c>
      <c r="H360" t="s">
        <v>31</v>
      </c>
      <c r="I360" s="33">
        <v>8000000</v>
      </c>
      <c r="J360" s="33">
        <v>0</v>
      </c>
      <c r="K360" s="33">
        <v>0</v>
      </c>
      <c r="L360" s="33">
        <v>0</v>
      </c>
      <c r="M360">
        <v>1007642968</v>
      </c>
      <c r="N360" t="s">
        <v>4211</v>
      </c>
      <c r="O360" t="s">
        <v>4212</v>
      </c>
      <c r="P360" s="206">
        <v>44587</v>
      </c>
      <c r="Q360" s="206">
        <v>44593</v>
      </c>
      <c r="R360" s="206">
        <v>44712</v>
      </c>
      <c r="S360" s="225">
        <v>6000000</v>
      </c>
      <c r="T360" s="244">
        <v>2000000</v>
      </c>
      <c r="U360" s="207">
        <v>36557666</v>
      </c>
      <c r="V360" s="129" t="s">
        <v>3703</v>
      </c>
      <c r="W360"/>
      <c r="X360"/>
    </row>
    <row r="361" spans="1:24">
      <c r="A361">
        <v>891780111</v>
      </c>
      <c r="B361" t="s">
        <v>25</v>
      </c>
      <c r="C361" t="s">
        <v>26</v>
      </c>
      <c r="D361" t="s">
        <v>27</v>
      </c>
      <c r="E361" t="s">
        <v>4213</v>
      </c>
      <c r="F361" t="s">
        <v>29</v>
      </c>
      <c r="G361" t="s">
        <v>849</v>
      </c>
      <c r="H361" t="s">
        <v>31</v>
      </c>
      <c r="I361" s="33">
        <v>8000000</v>
      </c>
      <c r="J361" s="33">
        <v>0</v>
      </c>
      <c r="K361" s="33">
        <v>0</v>
      </c>
      <c r="L361" s="33">
        <v>0</v>
      </c>
      <c r="M361">
        <v>1063563098</v>
      </c>
      <c r="N361" t="s">
        <v>4214</v>
      </c>
      <c r="O361" t="s">
        <v>4215</v>
      </c>
      <c r="P361" s="206">
        <v>44587</v>
      </c>
      <c r="Q361" s="206">
        <v>44593</v>
      </c>
      <c r="R361" s="206">
        <v>44712</v>
      </c>
      <c r="S361" s="225">
        <v>6000000</v>
      </c>
      <c r="T361" s="244">
        <v>2000000</v>
      </c>
      <c r="U361" s="53">
        <v>72175282</v>
      </c>
      <c r="V361" t="s">
        <v>3265</v>
      </c>
      <c r="W361"/>
      <c r="X361"/>
    </row>
    <row r="362" spans="1:24">
      <c r="A362">
        <v>891780111</v>
      </c>
      <c r="B362" t="s">
        <v>25</v>
      </c>
      <c r="C362" t="s">
        <v>26</v>
      </c>
      <c r="D362" t="s">
        <v>27</v>
      </c>
      <c r="E362" t="s">
        <v>4216</v>
      </c>
      <c r="F362" t="s">
        <v>29</v>
      </c>
      <c r="G362" t="s">
        <v>849</v>
      </c>
      <c r="H362" t="s">
        <v>31</v>
      </c>
      <c r="I362" s="33">
        <v>10400000</v>
      </c>
      <c r="J362" s="33">
        <v>0</v>
      </c>
      <c r="K362" s="33">
        <v>0</v>
      </c>
      <c r="L362" s="33">
        <v>0</v>
      </c>
      <c r="M362">
        <v>85448155</v>
      </c>
      <c r="N362" t="s">
        <v>4217</v>
      </c>
      <c r="O362" t="s">
        <v>4218</v>
      </c>
      <c r="P362" s="206">
        <v>44587</v>
      </c>
      <c r="Q362" s="206">
        <v>44593</v>
      </c>
      <c r="R362" s="206">
        <v>44712</v>
      </c>
      <c r="S362" s="225">
        <v>7800000</v>
      </c>
      <c r="T362" s="244">
        <v>2600000</v>
      </c>
      <c r="U362" s="53">
        <v>72175282</v>
      </c>
      <c r="V362" t="s">
        <v>3265</v>
      </c>
      <c r="W362"/>
      <c r="X362"/>
    </row>
    <row r="363" spans="1:24">
      <c r="A363">
        <v>891780111</v>
      </c>
      <c r="B363" t="s">
        <v>25</v>
      </c>
      <c r="C363" t="s">
        <v>26</v>
      </c>
      <c r="D363" t="s">
        <v>27</v>
      </c>
      <c r="E363" t="s">
        <v>4219</v>
      </c>
      <c r="F363" t="s">
        <v>29</v>
      </c>
      <c r="G363" t="s">
        <v>849</v>
      </c>
      <c r="H363" t="s">
        <v>31</v>
      </c>
      <c r="I363" s="33">
        <v>13200000</v>
      </c>
      <c r="J363" s="33">
        <v>0</v>
      </c>
      <c r="K363" s="33">
        <v>0</v>
      </c>
      <c r="L363" s="33">
        <v>0</v>
      </c>
      <c r="M363">
        <v>7142793</v>
      </c>
      <c r="N363" t="s">
        <v>4220</v>
      </c>
      <c r="O363" t="s">
        <v>4221</v>
      </c>
      <c r="P363" s="206">
        <v>44587</v>
      </c>
      <c r="Q363" s="206">
        <v>44593</v>
      </c>
      <c r="R363" s="206">
        <v>44712</v>
      </c>
      <c r="S363" s="225">
        <v>3300000</v>
      </c>
      <c r="T363" s="244">
        <v>9900000</v>
      </c>
      <c r="U363" s="207">
        <v>85154788</v>
      </c>
      <c r="V363" t="s">
        <v>3887</v>
      </c>
      <c r="W363"/>
      <c r="X363"/>
    </row>
    <row r="364" spans="1:24">
      <c r="A364">
        <v>891780111</v>
      </c>
      <c r="B364" t="s">
        <v>25</v>
      </c>
      <c r="C364" t="s">
        <v>26</v>
      </c>
      <c r="D364" t="s">
        <v>27</v>
      </c>
      <c r="E364" t="s">
        <v>4222</v>
      </c>
      <c r="F364" t="s">
        <v>29</v>
      </c>
      <c r="G364" t="s">
        <v>849</v>
      </c>
      <c r="H364" t="s">
        <v>31</v>
      </c>
      <c r="I364" s="33">
        <v>9728000</v>
      </c>
      <c r="J364" s="33">
        <v>0</v>
      </c>
      <c r="K364" s="33">
        <v>0</v>
      </c>
      <c r="L364" s="33">
        <v>0</v>
      </c>
      <c r="M364">
        <v>84082554</v>
      </c>
      <c r="N364" t="s">
        <v>4223</v>
      </c>
      <c r="O364" t="s">
        <v>4224</v>
      </c>
      <c r="P364" s="206">
        <v>44587</v>
      </c>
      <c r="Q364" s="206">
        <v>44599</v>
      </c>
      <c r="R364" s="206">
        <v>44712</v>
      </c>
      <c r="S364" s="225">
        <v>7168000</v>
      </c>
      <c r="T364" s="244">
        <v>2560000</v>
      </c>
      <c r="U364" s="53">
        <v>57461216</v>
      </c>
      <c r="V364" t="s">
        <v>3275</v>
      </c>
      <c r="W364"/>
      <c r="X364"/>
    </row>
    <row r="365" spans="1:24">
      <c r="A365">
        <v>891780111</v>
      </c>
      <c r="B365" t="s">
        <v>25</v>
      </c>
      <c r="C365" t="s">
        <v>26</v>
      </c>
      <c r="D365" t="s">
        <v>27</v>
      </c>
      <c r="E365" t="s">
        <v>4225</v>
      </c>
      <c r="F365" t="s">
        <v>29</v>
      </c>
      <c r="G365" t="s">
        <v>849</v>
      </c>
      <c r="H365" t="s">
        <v>31</v>
      </c>
      <c r="I365" s="33">
        <v>9728000</v>
      </c>
      <c r="J365" s="33">
        <v>0</v>
      </c>
      <c r="K365" s="33">
        <v>0</v>
      </c>
      <c r="L365" s="33">
        <v>0</v>
      </c>
      <c r="M365">
        <v>49782966</v>
      </c>
      <c r="N365" t="s">
        <v>4226</v>
      </c>
      <c r="O365" t="s">
        <v>4074</v>
      </c>
      <c r="P365" s="206">
        <v>44587</v>
      </c>
      <c r="Q365" s="206">
        <v>44599</v>
      </c>
      <c r="R365" s="206">
        <v>44712</v>
      </c>
      <c r="S365" s="225">
        <v>7168000</v>
      </c>
      <c r="T365" s="244">
        <v>2560000</v>
      </c>
      <c r="U365" s="53">
        <v>57461216</v>
      </c>
      <c r="V365" t="s">
        <v>3275</v>
      </c>
      <c r="W365"/>
      <c r="X365"/>
    </row>
    <row r="366" spans="1:24">
      <c r="A366">
        <v>891780111</v>
      </c>
      <c r="B366" t="s">
        <v>25</v>
      </c>
      <c r="C366" t="s">
        <v>26</v>
      </c>
      <c r="D366" t="s">
        <v>27</v>
      </c>
      <c r="E366" t="s">
        <v>4227</v>
      </c>
      <c r="F366" t="s">
        <v>29</v>
      </c>
      <c r="G366" t="s">
        <v>849</v>
      </c>
      <c r="H366" t="s">
        <v>31</v>
      </c>
      <c r="I366" s="33">
        <v>20000000</v>
      </c>
      <c r="J366" s="33">
        <v>0</v>
      </c>
      <c r="K366" s="33">
        <v>0</v>
      </c>
      <c r="L366" s="33">
        <v>0</v>
      </c>
      <c r="M366">
        <v>1018413783</v>
      </c>
      <c r="N366" t="s">
        <v>4228</v>
      </c>
      <c r="O366" t="s">
        <v>4229</v>
      </c>
      <c r="P366" s="206">
        <v>44587</v>
      </c>
      <c r="Q366" s="206">
        <v>44593</v>
      </c>
      <c r="R366" s="206">
        <v>44712</v>
      </c>
      <c r="S366" s="225">
        <v>15000000</v>
      </c>
      <c r="T366" s="244">
        <v>5000000</v>
      </c>
      <c r="U366" s="53">
        <v>57461216</v>
      </c>
      <c r="V366" t="s">
        <v>3275</v>
      </c>
      <c r="W366"/>
      <c r="X366"/>
    </row>
    <row r="367" spans="1:24">
      <c r="A367">
        <v>891780111</v>
      </c>
      <c r="B367" t="s">
        <v>25</v>
      </c>
      <c r="C367" t="s">
        <v>26</v>
      </c>
      <c r="D367" t="s">
        <v>27</v>
      </c>
      <c r="E367" t="s">
        <v>4230</v>
      </c>
      <c r="F367" t="s">
        <v>29</v>
      </c>
      <c r="G367" t="s">
        <v>849</v>
      </c>
      <c r="H367" t="s">
        <v>31</v>
      </c>
      <c r="I367" s="33">
        <v>8740000</v>
      </c>
      <c r="J367" s="33">
        <v>0</v>
      </c>
      <c r="K367" s="33">
        <v>0</v>
      </c>
      <c r="L367" s="33">
        <v>0</v>
      </c>
      <c r="M367">
        <v>85450183</v>
      </c>
      <c r="N367" t="s">
        <v>4231</v>
      </c>
      <c r="O367" t="s">
        <v>4232</v>
      </c>
      <c r="P367" s="206">
        <v>44587</v>
      </c>
      <c r="Q367" s="206">
        <v>44599</v>
      </c>
      <c r="R367" s="206">
        <v>44712</v>
      </c>
      <c r="S367" s="225">
        <v>6440000</v>
      </c>
      <c r="T367" s="244">
        <v>2300000</v>
      </c>
      <c r="U367" s="53">
        <v>57461216</v>
      </c>
      <c r="V367" t="s">
        <v>3275</v>
      </c>
      <c r="W367"/>
      <c r="X367"/>
    </row>
    <row r="368" spans="1:24">
      <c r="A368">
        <v>891780111</v>
      </c>
      <c r="B368" t="s">
        <v>25</v>
      </c>
      <c r="C368" t="s">
        <v>26</v>
      </c>
      <c r="D368" t="s">
        <v>27</v>
      </c>
      <c r="E368" t="s">
        <v>4233</v>
      </c>
      <c r="F368" t="s">
        <v>29</v>
      </c>
      <c r="G368" t="s">
        <v>849</v>
      </c>
      <c r="H368" t="s">
        <v>31</v>
      </c>
      <c r="I368" s="33">
        <v>9728000</v>
      </c>
      <c r="J368" s="33">
        <v>0</v>
      </c>
      <c r="K368" s="33">
        <v>0</v>
      </c>
      <c r="L368" s="33">
        <v>0</v>
      </c>
      <c r="M368">
        <v>79994976</v>
      </c>
      <c r="N368" t="s">
        <v>4234</v>
      </c>
      <c r="O368" t="s">
        <v>4074</v>
      </c>
      <c r="P368" s="206">
        <v>44587</v>
      </c>
      <c r="Q368" s="206">
        <v>44599</v>
      </c>
      <c r="R368" s="206">
        <v>44712</v>
      </c>
      <c r="S368" s="225">
        <v>7168000</v>
      </c>
      <c r="T368" s="244">
        <v>2560000</v>
      </c>
      <c r="U368" s="53">
        <v>57461216</v>
      </c>
      <c r="V368" t="s">
        <v>3275</v>
      </c>
      <c r="W368"/>
      <c r="X368"/>
    </row>
    <row r="369" spans="1:24">
      <c r="A369">
        <v>891780111</v>
      </c>
      <c r="B369" t="s">
        <v>25</v>
      </c>
      <c r="C369" t="s">
        <v>26</v>
      </c>
      <c r="D369" t="s">
        <v>27</v>
      </c>
      <c r="E369" t="s">
        <v>4235</v>
      </c>
      <c r="F369" t="s">
        <v>29</v>
      </c>
      <c r="G369" t="s">
        <v>849</v>
      </c>
      <c r="H369" t="s">
        <v>31</v>
      </c>
      <c r="I369" s="33">
        <v>10240000</v>
      </c>
      <c r="J369" s="33">
        <v>0</v>
      </c>
      <c r="K369" s="33">
        <v>0</v>
      </c>
      <c r="L369" s="33">
        <v>0</v>
      </c>
      <c r="M369">
        <v>1032496058</v>
      </c>
      <c r="N369" t="s">
        <v>4236</v>
      </c>
      <c r="O369" t="s">
        <v>4237</v>
      </c>
      <c r="P369" s="206">
        <v>44587</v>
      </c>
      <c r="Q369" s="206">
        <v>44593</v>
      </c>
      <c r="R369" s="206">
        <v>44712</v>
      </c>
      <c r="S369" s="225">
        <v>7680000</v>
      </c>
      <c r="T369" s="244">
        <v>2560000</v>
      </c>
      <c r="U369" s="53">
        <v>57461216</v>
      </c>
      <c r="V369" t="s">
        <v>3275</v>
      </c>
      <c r="W369"/>
      <c r="X369"/>
    </row>
    <row r="370" spans="1:24">
      <c r="A370">
        <v>891780111</v>
      </c>
      <c r="B370" t="s">
        <v>25</v>
      </c>
      <c r="C370" t="s">
        <v>26</v>
      </c>
      <c r="D370" t="s">
        <v>27</v>
      </c>
      <c r="E370" t="s">
        <v>4238</v>
      </c>
      <c r="F370" t="s">
        <v>29</v>
      </c>
      <c r="G370" t="s">
        <v>849</v>
      </c>
      <c r="H370" t="s">
        <v>31</v>
      </c>
      <c r="I370" s="33">
        <v>11600000</v>
      </c>
      <c r="J370" s="33">
        <v>0</v>
      </c>
      <c r="K370" s="33">
        <v>0</v>
      </c>
      <c r="L370" s="33">
        <v>0</v>
      </c>
      <c r="M370">
        <v>1082978683</v>
      </c>
      <c r="N370" t="s">
        <v>4239</v>
      </c>
      <c r="O370" t="s">
        <v>4240</v>
      </c>
      <c r="P370" s="206">
        <v>44587</v>
      </c>
      <c r="Q370" s="206">
        <v>44593</v>
      </c>
      <c r="R370" s="206">
        <v>44712</v>
      </c>
      <c r="S370" s="225">
        <v>8700000</v>
      </c>
      <c r="T370" s="244">
        <v>2900000</v>
      </c>
      <c r="U370" s="53">
        <v>1082866408</v>
      </c>
      <c r="V370" t="s">
        <v>3099</v>
      </c>
      <c r="W370"/>
      <c r="X370"/>
    </row>
    <row r="371" spans="1:24">
      <c r="A371">
        <v>891780111</v>
      </c>
      <c r="B371" t="s">
        <v>25</v>
      </c>
      <c r="C371" t="s">
        <v>26</v>
      </c>
      <c r="D371" t="s">
        <v>27</v>
      </c>
      <c r="E371" t="s">
        <v>4241</v>
      </c>
      <c r="F371" t="s">
        <v>29</v>
      </c>
      <c r="G371" t="s">
        <v>849</v>
      </c>
      <c r="H371" t="s">
        <v>31</v>
      </c>
      <c r="I371" s="33">
        <v>8000000</v>
      </c>
      <c r="J371" s="33">
        <v>0</v>
      </c>
      <c r="K371" s="33">
        <v>0</v>
      </c>
      <c r="L371" s="33">
        <v>0</v>
      </c>
      <c r="M371">
        <v>1049615490</v>
      </c>
      <c r="N371" t="s">
        <v>4242</v>
      </c>
      <c r="O371" t="s">
        <v>4243</v>
      </c>
      <c r="P371" s="206">
        <v>44587</v>
      </c>
      <c r="Q371" s="206">
        <v>44593</v>
      </c>
      <c r="R371" s="206">
        <v>44712</v>
      </c>
      <c r="S371" s="225">
        <v>6000000</v>
      </c>
      <c r="T371" s="244">
        <v>2000000</v>
      </c>
      <c r="U371" s="53">
        <v>1082866408</v>
      </c>
      <c r="V371" t="s">
        <v>3099</v>
      </c>
      <c r="W371"/>
      <c r="X371"/>
    </row>
    <row r="372" spans="1:24">
      <c r="A372">
        <v>891780111</v>
      </c>
      <c r="B372" t="s">
        <v>25</v>
      </c>
      <c r="C372" t="s">
        <v>26</v>
      </c>
      <c r="D372" t="s">
        <v>27</v>
      </c>
      <c r="E372" t="s">
        <v>4244</v>
      </c>
      <c r="F372" t="s">
        <v>29</v>
      </c>
      <c r="G372" t="s">
        <v>849</v>
      </c>
      <c r="H372" t="s">
        <v>31</v>
      </c>
      <c r="I372" s="33">
        <v>6800000</v>
      </c>
      <c r="J372" s="33">
        <v>0</v>
      </c>
      <c r="K372" s="33">
        <v>0</v>
      </c>
      <c r="L372" s="33">
        <v>0</v>
      </c>
      <c r="M372">
        <v>1082915107</v>
      </c>
      <c r="N372" t="s">
        <v>4245</v>
      </c>
      <c r="O372" t="s">
        <v>4246</v>
      </c>
      <c r="P372" s="206">
        <v>44587</v>
      </c>
      <c r="Q372" s="206">
        <v>44593</v>
      </c>
      <c r="R372" s="206">
        <v>44712</v>
      </c>
      <c r="S372" s="225">
        <v>5100000</v>
      </c>
      <c r="T372" s="244">
        <v>1700000</v>
      </c>
      <c r="U372" s="53">
        <v>1082866408</v>
      </c>
      <c r="V372" t="s">
        <v>3099</v>
      </c>
      <c r="W372"/>
      <c r="X372"/>
    </row>
    <row r="373" spans="1:24">
      <c r="A373">
        <v>891780111</v>
      </c>
      <c r="B373" t="s">
        <v>25</v>
      </c>
      <c r="C373" t="s">
        <v>26</v>
      </c>
      <c r="D373" t="s">
        <v>27</v>
      </c>
      <c r="E373" t="s">
        <v>4247</v>
      </c>
      <c r="F373" t="s">
        <v>29</v>
      </c>
      <c r="G373" t="s">
        <v>849</v>
      </c>
      <c r="H373" t="s">
        <v>31</v>
      </c>
      <c r="I373" s="33">
        <v>10400000</v>
      </c>
      <c r="J373" s="33">
        <v>0</v>
      </c>
      <c r="K373" s="33">
        <v>0</v>
      </c>
      <c r="L373" s="33">
        <v>0</v>
      </c>
      <c r="M373">
        <v>1082953501</v>
      </c>
      <c r="N373" t="s">
        <v>4248</v>
      </c>
      <c r="O373" t="s">
        <v>4249</v>
      </c>
      <c r="P373" s="206">
        <v>44587</v>
      </c>
      <c r="Q373" s="206">
        <v>44593</v>
      </c>
      <c r="R373" s="206">
        <v>44712</v>
      </c>
      <c r="S373" s="225">
        <v>7800000</v>
      </c>
      <c r="T373" s="244">
        <v>2600000</v>
      </c>
      <c r="U373" s="53">
        <v>1082866408</v>
      </c>
      <c r="V373" t="s">
        <v>3099</v>
      </c>
      <c r="W373"/>
      <c r="X373"/>
    </row>
    <row r="374" spans="1:24">
      <c r="A374">
        <v>891780111</v>
      </c>
      <c r="B374" t="s">
        <v>25</v>
      </c>
      <c r="C374" t="s">
        <v>26</v>
      </c>
      <c r="D374" t="s">
        <v>27</v>
      </c>
      <c r="E374" t="s">
        <v>4250</v>
      </c>
      <c r="F374" t="s">
        <v>29</v>
      </c>
      <c r="G374" t="s">
        <v>849</v>
      </c>
      <c r="H374" t="s">
        <v>31</v>
      </c>
      <c r="I374" s="33">
        <v>10400000</v>
      </c>
      <c r="J374" s="33">
        <v>0</v>
      </c>
      <c r="K374" s="33">
        <v>0</v>
      </c>
      <c r="L374" s="33">
        <v>0</v>
      </c>
      <c r="M374">
        <v>1082854051</v>
      </c>
      <c r="N374" t="s">
        <v>4251</v>
      </c>
      <c r="O374" t="s">
        <v>4252</v>
      </c>
      <c r="P374" s="206">
        <v>44587</v>
      </c>
      <c r="Q374" s="206">
        <v>44593</v>
      </c>
      <c r="R374" s="206">
        <v>44712</v>
      </c>
      <c r="S374" s="225">
        <v>7800000</v>
      </c>
      <c r="T374" s="244">
        <v>2600000</v>
      </c>
      <c r="U374" s="53">
        <v>1082866408</v>
      </c>
      <c r="V374" t="s">
        <v>3099</v>
      </c>
      <c r="W374"/>
      <c r="X374"/>
    </row>
    <row r="375" spans="1:24">
      <c r="A375">
        <v>891780111</v>
      </c>
      <c r="B375" t="s">
        <v>25</v>
      </c>
      <c r="C375" t="s">
        <v>26</v>
      </c>
      <c r="D375" t="s">
        <v>27</v>
      </c>
      <c r="E375" t="s">
        <v>4253</v>
      </c>
      <c r="F375" t="s">
        <v>29</v>
      </c>
      <c r="G375" t="s">
        <v>849</v>
      </c>
      <c r="H375" t="s">
        <v>31</v>
      </c>
      <c r="I375" s="33">
        <v>11600000</v>
      </c>
      <c r="J375" s="33">
        <v>0</v>
      </c>
      <c r="K375" s="33">
        <v>0</v>
      </c>
      <c r="L375" s="33">
        <v>0</v>
      </c>
      <c r="M375">
        <v>30766322</v>
      </c>
      <c r="N375" t="s">
        <v>4254</v>
      </c>
      <c r="O375" t="s">
        <v>4255</v>
      </c>
      <c r="P375" s="206">
        <v>44587</v>
      </c>
      <c r="Q375" s="206">
        <v>44593</v>
      </c>
      <c r="R375" s="206">
        <v>44712</v>
      </c>
      <c r="S375" s="225">
        <v>8700000</v>
      </c>
      <c r="T375" s="244">
        <v>2900000</v>
      </c>
      <c r="U375" s="53">
        <v>1082866408</v>
      </c>
      <c r="V375" t="s">
        <v>3099</v>
      </c>
      <c r="W375"/>
      <c r="X375"/>
    </row>
    <row r="376" spans="1:24">
      <c r="A376">
        <v>891780111</v>
      </c>
      <c r="B376" t="s">
        <v>25</v>
      </c>
      <c r="C376" t="s">
        <v>26</v>
      </c>
      <c r="D376" t="s">
        <v>27</v>
      </c>
      <c r="E376" t="s">
        <v>4256</v>
      </c>
      <c r="F376" t="s">
        <v>29</v>
      </c>
      <c r="G376" t="s">
        <v>849</v>
      </c>
      <c r="H376" t="s">
        <v>31</v>
      </c>
      <c r="I376" s="33">
        <v>9200000</v>
      </c>
      <c r="J376" s="33">
        <v>0</v>
      </c>
      <c r="K376" s="33">
        <v>0</v>
      </c>
      <c r="L376" s="33">
        <v>0</v>
      </c>
      <c r="M376">
        <v>1065837255</v>
      </c>
      <c r="N376" t="s">
        <v>4257</v>
      </c>
      <c r="O376" t="s">
        <v>4258</v>
      </c>
      <c r="P376" s="206">
        <v>44587</v>
      </c>
      <c r="Q376" s="206">
        <v>44593</v>
      </c>
      <c r="R376" s="206">
        <v>44712</v>
      </c>
      <c r="S376" s="225">
        <v>6900000</v>
      </c>
      <c r="T376" s="244">
        <v>2300000</v>
      </c>
      <c r="U376" s="53">
        <v>1082866408</v>
      </c>
      <c r="V376" t="s">
        <v>3099</v>
      </c>
      <c r="W376"/>
      <c r="X376"/>
    </row>
    <row r="377" spans="1:24">
      <c r="A377">
        <v>891780111</v>
      </c>
      <c r="B377" t="s">
        <v>25</v>
      </c>
      <c r="C377" t="s">
        <v>26</v>
      </c>
      <c r="D377" t="s">
        <v>27</v>
      </c>
      <c r="E377" t="s">
        <v>4259</v>
      </c>
      <c r="F377" t="s">
        <v>29</v>
      </c>
      <c r="G377" t="s">
        <v>849</v>
      </c>
      <c r="H377" t="s">
        <v>31</v>
      </c>
      <c r="I377" s="33">
        <v>11600000</v>
      </c>
      <c r="J377" s="33">
        <v>0</v>
      </c>
      <c r="K377" s="33">
        <v>0</v>
      </c>
      <c r="L377" s="33">
        <v>0</v>
      </c>
      <c r="M377">
        <v>1082923928</v>
      </c>
      <c r="N377" t="s">
        <v>4260</v>
      </c>
      <c r="O377" t="s">
        <v>4261</v>
      </c>
      <c r="P377" s="206">
        <v>44587</v>
      </c>
      <c r="Q377" s="206">
        <v>44593</v>
      </c>
      <c r="R377" s="206">
        <v>44712</v>
      </c>
      <c r="S377" s="225">
        <v>8700000</v>
      </c>
      <c r="T377" s="244">
        <v>2900000</v>
      </c>
      <c r="U377" s="53">
        <v>26668285</v>
      </c>
      <c r="V377" t="s">
        <v>3576</v>
      </c>
      <c r="W377"/>
      <c r="X377"/>
    </row>
    <row r="378" spans="1:24">
      <c r="A378">
        <v>891780111</v>
      </c>
      <c r="B378" t="s">
        <v>25</v>
      </c>
      <c r="C378" t="s">
        <v>26</v>
      </c>
      <c r="D378" t="s">
        <v>27</v>
      </c>
      <c r="E378" t="s">
        <v>4262</v>
      </c>
      <c r="F378" t="s">
        <v>29</v>
      </c>
      <c r="G378" t="s">
        <v>849</v>
      </c>
      <c r="H378" t="s">
        <v>31</v>
      </c>
      <c r="I378" s="33">
        <v>16000000</v>
      </c>
      <c r="J378" s="33">
        <v>0</v>
      </c>
      <c r="K378" s="33">
        <v>0</v>
      </c>
      <c r="L378" s="33">
        <v>0</v>
      </c>
      <c r="M378">
        <v>85467022</v>
      </c>
      <c r="N378" t="s">
        <v>4263</v>
      </c>
      <c r="O378" t="s">
        <v>4264</v>
      </c>
      <c r="P378" s="206">
        <v>44587</v>
      </c>
      <c r="Q378" s="206">
        <v>44593</v>
      </c>
      <c r="R378" s="206">
        <v>44712</v>
      </c>
      <c r="S378" s="225">
        <v>12000000</v>
      </c>
      <c r="T378" s="244">
        <v>4000000</v>
      </c>
      <c r="U378" s="53">
        <v>85449357</v>
      </c>
      <c r="V378" t="s">
        <v>3160</v>
      </c>
      <c r="W378"/>
      <c r="X378"/>
    </row>
    <row r="379" spans="1:24">
      <c r="A379">
        <v>891780111</v>
      </c>
      <c r="B379" t="s">
        <v>25</v>
      </c>
      <c r="C379" t="s">
        <v>26</v>
      </c>
      <c r="D379" t="s">
        <v>27</v>
      </c>
      <c r="E379" t="s">
        <v>4265</v>
      </c>
      <c r="F379" t="s">
        <v>29</v>
      </c>
      <c r="G379" t="s">
        <v>849</v>
      </c>
      <c r="H379" t="s">
        <v>31</v>
      </c>
      <c r="I379" s="33">
        <v>13200000</v>
      </c>
      <c r="J379" s="33">
        <v>0</v>
      </c>
      <c r="K379" s="33">
        <v>0</v>
      </c>
      <c r="L379" s="33">
        <v>0</v>
      </c>
      <c r="M379">
        <v>57297861</v>
      </c>
      <c r="N379" t="s">
        <v>4266</v>
      </c>
      <c r="O379" t="s">
        <v>4267</v>
      </c>
      <c r="P379" s="206">
        <v>44587</v>
      </c>
      <c r="Q379" s="206">
        <v>44593</v>
      </c>
      <c r="R379" s="206">
        <v>44712</v>
      </c>
      <c r="S379" s="225">
        <v>9900000</v>
      </c>
      <c r="T379" s="244">
        <v>3300000</v>
      </c>
      <c r="U379" s="53">
        <v>85449357</v>
      </c>
      <c r="V379" t="s">
        <v>3160</v>
      </c>
      <c r="W379"/>
      <c r="X379"/>
    </row>
    <row r="380" spans="1:24">
      <c r="A380">
        <v>891780111</v>
      </c>
      <c r="B380" t="s">
        <v>25</v>
      </c>
      <c r="C380" t="s">
        <v>26</v>
      </c>
      <c r="D380" t="s">
        <v>27</v>
      </c>
      <c r="E380" t="s">
        <v>4268</v>
      </c>
      <c r="F380" t="s">
        <v>29</v>
      </c>
      <c r="G380" t="s">
        <v>849</v>
      </c>
      <c r="H380" t="s">
        <v>31</v>
      </c>
      <c r="I380" s="33">
        <v>20400000</v>
      </c>
      <c r="J380" s="33">
        <v>0</v>
      </c>
      <c r="K380" s="33">
        <v>0</v>
      </c>
      <c r="L380" s="33">
        <v>0</v>
      </c>
      <c r="M380">
        <v>51807152</v>
      </c>
      <c r="N380" t="s">
        <v>4269</v>
      </c>
      <c r="O380" t="s">
        <v>4270</v>
      </c>
      <c r="P380" s="206">
        <v>44587</v>
      </c>
      <c r="Q380" s="206">
        <v>44593</v>
      </c>
      <c r="R380" s="206">
        <v>44712</v>
      </c>
      <c r="S380" s="225">
        <v>15300000</v>
      </c>
      <c r="T380" s="244">
        <v>5100000</v>
      </c>
      <c r="U380" s="53">
        <v>85449357</v>
      </c>
      <c r="V380" t="s">
        <v>3160</v>
      </c>
      <c r="W380"/>
      <c r="X380"/>
    </row>
    <row r="381" spans="1:24">
      <c r="A381">
        <v>891780111</v>
      </c>
      <c r="B381" t="s">
        <v>25</v>
      </c>
      <c r="C381" t="s">
        <v>26</v>
      </c>
      <c r="D381" t="s">
        <v>27</v>
      </c>
      <c r="E381" t="s">
        <v>4271</v>
      </c>
      <c r="F381" t="s">
        <v>29</v>
      </c>
      <c r="G381" t="s">
        <v>849</v>
      </c>
      <c r="H381" t="s">
        <v>31</v>
      </c>
      <c r="I381" s="33">
        <v>11440000</v>
      </c>
      <c r="J381" s="33">
        <v>0</v>
      </c>
      <c r="K381" s="33">
        <v>0</v>
      </c>
      <c r="L381" s="33">
        <v>0</v>
      </c>
      <c r="M381">
        <v>1082952176</v>
      </c>
      <c r="N381" t="s">
        <v>4272</v>
      </c>
      <c r="O381" t="s">
        <v>4273</v>
      </c>
      <c r="P381" s="206">
        <v>44587</v>
      </c>
      <c r="Q381" s="206">
        <v>44587</v>
      </c>
      <c r="R381" s="206">
        <v>44712</v>
      </c>
      <c r="S381" s="225">
        <v>8840000</v>
      </c>
      <c r="T381" s="244">
        <v>2600000</v>
      </c>
      <c r="U381" s="53">
        <v>85449357</v>
      </c>
      <c r="V381" t="s">
        <v>3160</v>
      </c>
      <c r="W381"/>
      <c r="X381"/>
    </row>
    <row r="382" spans="1:24">
      <c r="A382">
        <v>891780111</v>
      </c>
      <c r="B382" t="s">
        <v>25</v>
      </c>
      <c r="C382" t="s">
        <v>26</v>
      </c>
      <c r="D382" t="s">
        <v>27</v>
      </c>
      <c r="E382" t="s">
        <v>4274</v>
      </c>
      <c r="F382" t="s">
        <v>29</v>
      </c>
      <c r="G382" t="s">
        <v>849</v>
      </c>
      <c r="H382" t="s">
        <v>31</v>
      </c>
      <c r="I382" s="33">
        <v>12663000</v>
      </c>
      <c r="J382" s="33">
        <v>0</v>
      </c>
      <c r="K382" s="33">
        <v>0</v>
      </c>
      <c r="L382" s="33">
        <v>0</v>
      </c>
      <c r="M382">
        <v>26671795</v>
      </c>
      <c r="N382" t="s">
        <v>4275</v>
      </c>
      <c r="O382" t="s">
        <v>4276</v>
      </c>
      <c r="P382" s="206">
        <v>44587</v>
      </c>
      <c r="Q382" s="206">
        <v>44587</v>
      </c>
      <c r="R382" s="206">
        <v>44712</v>
      </c>
      <c r="S382" s="225">
        <v>9763000</v>
      </c>
      <c r="T382" s="244">
        <v>2900000</v>
      </c>
      <c r="U382" s="207">
        <v>12548945</v>
      </c>
      <c r="V382" t="s">
        <v>4277</v>
      </c>
      <c r="W382"/>
      <c r="X382"/>
    </row>
    <row r="383" spans="1:24">
      <c r="A383">
        <v>891780111</v>
      </c>
      <c r="B383" t="s">
        <v>25</v>
      </c>
      <c r="C383" t="s">
        <v>26</v>
      </c>
      <c r="D383" t="s">
        <v>27</v>
      </c>
      <c r="E383" t="s">
        <v>4278</v>
      </c>
      <c r="F383" t="s">
        <v>29</v>
      </c>
      <c r="G383" t="s">
        <v>849</v>
      </c>
      <c r="H383" t="s">
        <v>31</v>
      </c>
      <c r="I383" s="33">
        <v>10400000</v>
      </c>
      <c r="J383" s="33">
        <v>0</v>
      </c>
      <c r="K383" s="33">
        <v>0</v>
      </c>
      <c r="L383" s="33">
        <v>0</v>
      </c>
      <c r="M383">
        <v>1100547297</v>
      </c>
      <c r="N383" t="s">
        <v>2310</v>
      </c>
      <c r="O383" t="s">
        <v>4279</v>
      </c>
      <c r="P383" s="206">
        <v>44587</v>
      </c>
      <c r="Q383" s="206">
        <v>44593</v>
      </c>
      <c r="R383" s="206">
        <v>44712</v>
      </c>
      <c r="S383" s="225">
        <v>7800000</v>
      </c>
      <c r="T383" s="244">
        <v>2600000</v>
      </c>
      <c r="U383" s="207">
        <v>12548945</v>
      </c>
      <c r="V383" t="s">
        <v>4277</v>
      </c>
      <c r="W383"/>
      <c r="X383"/>
    </row>
    <row r="384" spans="1:24">
      <c r="A384">
        <v>891780111</v>
      </c>
      <c r="B384" t="s">
        <v>25</v>
      </c>
      <c r="C384" t="s">
        <v>26</v>
      </c>
      <c r="D384" t="s">
        <v>27</v>
      </c>
      <c r="E384" t="s">
        <v>4280</v>
      </c>
      <c r="F384" t="s">
        <v>29</v>
      </c>
      <c r="G384" t="s">
        <v>849</v>
      </c>
      <c r="H384" t="s">
        <v>31</v>
      </c>
      <c r="I384" s="33">
        <v>14000000</v>
      </c>
      <c r="J384" s="33">
        <v>0</v>
      </c>
      <c r="K384" s="33">
        <v>0</v>
      </c>
      <c r="L384" s="33">
        <v>0</v>
      </c>
      <c r="M384">
        <v>70117397</v>
      </c>
      <c r="N384" t="s">
        <v>4281</v>
      </c>
      <c r="O384" t="s">
        <v>4282</v>
      </c>
      <c r="P384" s="206">
        <v>44587</v>
      </c>
      <c r="Q384" s="206">
        <v>44593</v>
      </c>
      <c r="R384" s="206">
        <v>44712</v>
      </c>
      <c r="S384" s="225">
        <v>10500000</v>
      </c>
      <c r="T384" s="244">
        <v>3500000</v>
      </c>
      <c r="U384" s="208">
        <v>7144175</v>
      </c>
      <c r="V384" t="s">
        <v>3579</v>
      </c>
      <c r="W384"/>
      <c r="X384"/>
    </row>
    <row r="385" spans="1:24">
      <c r="A385">
        <v>891780111</v>
      </c>
      <c r="B385" t="s">
        <v>25</v>
      </c>
      <c r="C385" t="s">
        <v>26</v>
      </c>
      <c r="D385" t="s">
        <v>27</v>
      </c>
      <c r="E385" t="s">
        <v>4283</v>
      </c>
      <c r="F385" t="s">
        <v>29</v>
      </c>
      <c r="G385" t="s">
        <v>849</v>
      </c>
      <c r="H385" t="s">
        <v>31</v>
      </c>
      <c r="I385" s="33">
        <v>6800000</v>
      </c>
      <c r="J385" s="33">
        <v>0</v>
      </c>
      <c r="K385" s="33">
        <v>0</v>
      </c>
      <c r="L385" s="33">
        <v>0</v>
      </c>
      <c r="M385">
        <v>84459678</v>
      </c>
      <c r="N385" t="s">
        <v>4284</v>
      </c>
      <c r="O385" t="s">
        <v>3914</v>
      </c>
      <c r="P385" s="206">
        <v>44587</v>
      </c>
      <c r="Q385" s="206">
        <v>44593</v>
      </c>
      <c r="R385" s="206">
        <v>44712</v>
      </c>
      <c r="S385" s="225">
        <v>5100000</v>
      </c>
      <c r="T385" s="244">
        <v>1700000</v>
      </c>
      <c r="U385" s="207">
        <v>84452087</v>
      </c>
      <c r="V385" t="s">
        <v>3252</v>
      </c>
      <c r="W385"/>
      <c r="X385"/>
    </row>
    <row r="386" spans="1:24">
      <c r="A386">
        <v>891780111</v>
      </c>
      <c r="B386" t="s">
        <v>25</v>
      </c>
      <c r="C386" t="s">
        <v>26</v>
      </c>
      <c r="D386" t="s">
        <v>27</v>
      </c>
      <c r="E386" t="s">
        <v>4285</v>
      </c>
      <c r="F386" t="s">
        <v>29</v>
      </c>
      <c r="G386" t="s">
        <v>849</v>
      </c>
      <c r="H386" t="s">
        <v>31</v>
      </c>
      <c r="I386" s="33">
        <v>6800000</v>
      </c>
      <c r="J386" s="33">
        <v>0</v>
      </c>
      <c r="K386" s="33">
        <v>0</v>
      </c>
      <c r="L386" s="33">
        <v>0</v>
      </c>
      <c r="M386">
        <v>57435172</v>
      </c>
      <c r="N386" t="s">
        <v>4286</v>
      </c>
      <c r="O386" t="s">
        <v>3930</v>
      </c>
      <c r="P386" s="206">
        <v>44587</v>
      </c>
      <c r="Q386" s="206">
        <v>44593</v>
      </c>
      <c r="R386" s="206">
        <v>44712</v>
      </c>
      <c r="S386" s="225">
        <v>5100000</v>
      </c>
      <c r="T386" s="244">
        <v>1700000</v>
      </c>
      <c r="U386" s="53">
        <v>57444673</v>
      </c>
      <c r="V386" t="s">
        <v>3323</v>
      </c>
      <c r="W386"/>
      <c r="X386"/>
    </row>
    <row r="387" spans="1:24">
      <c r="A387">
        <v>891780111</v>
      </c>
      <c r="B387" t="s">
        <v>25</v>
      </c>
      <c r="C387" t="s">
        <v>26</v>
      </c>
      <c r="D387" t="s">
        <v>27</v>
      </c>
      <c r="E387" t="s">
        <v>4287</v>
      </c>
      <c r="F387" t="s">
        <v>29</v>
      </c>
      <c r="G387" t="s">
        <v>849</v>
      </c>
      <c r="H387" t="s">
        <v>31</v>
      </c>
      <c r="I387" s="33">
        <v>6800000</v>
      </c>
      <c r="J387" s="33">
        <v>0</v>
      </c>
      <c r="K387" s="33">
        <v>0</v>
      </c>
      <c r="L387" s="33">
        <v>0</v>
      </c>
      <c r="M387">
        <v>1082984745</v>
      </c>
      <c r="N387" t="s">
        <v>4288</v>
      </c>
      <c r="O387" t="s">
        <v>4289</v>
      </c>
      <c r="P387" s="206">
        <v>44587</v>
      </c>
      <c r="Q387" s="206">
        <v>44593</v>
      </c>
      <c r="R387" s="206">
        <v>44712</v>
      </c>
      <c r="S387" s="225">
        <v>5100000</v>
      </c>
      <c r="T387" s="244">
        <v>1700000</v>
      </c>
      <c r="U387" s="53">
        <v>85473390</v>
      </c>
      <c r="V387" t="s">
        <v>840</v>
      </c>
      <c r="W387"/>
      <c r="X387"/>
    </row>
    <row r="388" spans="1:24">
      <c r="A388">
        <v>891780111</v>
      </c>
      <c r="B388" t="s">
        <v>25</v>
      </c>
      <c r="C388" t="s">
        <v>26</v>
      </c>
      <c r="D388" t="s">
        <v>27</v>
      </c>
      <c r="E388" t="s">
        <v>4290</v>
      </c>
      <c r="F388" t="s">
        <v>29</v>
      </c>
      <c r="G388" t="s">
        <v>849</v>
      </c>
      <c r="H388" t="s">
        <v>31</v>
      </c>
      <c r="I388" s="33">
        <v>6346000</v>
      </c>
      <c r="J388" s="33">
        <v>0</v>
      </c>
      <c r="K388" s="33">
        <v>0</v>
      </c>
      <c r="L388" s="33">
        <v>0</v>
      </c>
      <c r="M388">
        <v>1082410646</v>
      </c>
      <c r="N388" t="s">
        <v>4291</v>
      </c>
      <c r="O388" t="s">
        <v>4292</v>
      </c>
      <c r="P388" s="206">
        <v>44587</v>
      </c>
      <c r="Q388" s="206">
        <v>44601</v>
      </c>
      <c r="R388" s="206">
        <v>44712</v>
      </c>
      <c r="S388" s="225">
        <v>4646000</v>
      </c>
      <c r="T388" s="244">
        <v>1700000</v>
      </c>
      <c r="U388" s="53">
        <v>85473390</v>
      </c>
      <c r="V388" t="s">
        <v>840</v>
      </c>
      <c r="W388"/>
      <c r="X388"/>
    </row>
    <row r="389" spans="1:24">
      <c r="A389">
        <v>891780111</v>
      </c>
      <c r="B389" t="s">
        <v>25</v>
      </c>
      <c r="C389" t="s">
        <v>26</v>
      </c>
      <c r="D389" t="s">
        <v>27</v>
      </c>
      <c r="E389" t="s">
        <v>4293</v>
      </c>
      <c r="F389" t="s">
        <v>29</v>
      </c>
      <c r="G389" t="s">
        <v>849</v>
      </c>
      <c r="H389" t="s">
        <v>31</v>
      </c>
      <c r="I389" s="33">
        <v>7466000</v>
      </c>
      <c r="J389" s="33">
        <v>0</v>
      </c>
      <c r="K389" s="33">
        <v>0</v>
      </c>
      <c r="L389" s="33">
        <v>0</v>
      </c>
      <c r="M389">
        <v>57463940</v>
      </c>
      <c r="N389" t="s">
        <v>4294</v>
      </c>
      <c r="O389" t="s">
        <v>4295</v>
      </c>
      <c r="P389" s="206">
        <v>44587</v>
      </c>
      <c r="Q389" s="206">
        <v>44601</v>
      </c>
      <c r="R389" s="206">
        <v>44712</v>
      </c>
      <c r="S389" s="225">
        <v>5466000</v>
      </c>
      <c r="T389" s="244">
        <v>2000000</v>
      </c>
      <c r="U389" s="53">
        <v>85473390</v>
      </c>
      <c r="V389" t="s">
        <v>840</v>
      </c>
      <c r="W389"/>
      <c r="X389"/>
    </row>
    <row r="390" spans="1:24">
      <c r="A390">
        <v>891780111</v>
      </c>
      <c r="B390" t="s">
        <v>25</v>
      </c>
      <c r="C390" t="s">
        <v>26</v>
      </c>
      <c r="D390" t="s">
        <v>27</v>
      </c>
      <c r="E390" t="s">
        <v>4296</v>
      </c>
      <c r="F390" t="s">
        <v>29</v>
      </c>
      <c r="G390" t="s">
        <v>849</v>
      </c>
      <c r="H390" t="s">
        <v>31</v>
      </c>
      <c r="I390" s="33">
        <v>6800000</v>
      </c>
      <c r="J390" s="33">
        <v>0</v>
      </c>
      <c r="K390" s="33">
        <v>0</v>
      </c>
      <c r="L390" s="33">
        <v>0</v>
      </c>
      <c r="M390">
        <v>1083014325</v>
      </c>
      <c r="N390" t="s">
        <v>4297</v>
      </c>
      <c r="O390" t="s">
        <v>4298</v>
      </c>
      <c r="P390" s="206">
        <v>44587</v>
      </c>
      <c r="Q390" s="206">
        <v>44593</v>
      </c>
      <c r="R390" s="206">
        <v>44712</v>
      </c>
      <c r="S390" s="225">
        <v>5100000</v>
      </c>
      <c r="T390" s="244">
        <v>1700000</v>
      </c>
      <c r="U390" s="53">
        <v>85473390</v>
      </c>
      <c r="V390" t="s">
        <v>840</v>
      </c>
      <c r="W390"/>
      <c r="X390"/>
    </row>
    <row r="391" spans="1:24">
      <c r="A391">
        <v>891780111</v>
      </c>
      <c r="B391" t="s">
        <v>25</v>
      </c>
      <c r="C391" t="s">
        <v>26</v>
      </c>
      <c r="D391" t="s">
        <v>27</v>
      </c>
      <c r="E391" t="s">
        <v>4299</v>
      </c>
      <c r="F391" t="s">
        <v>29</v>
      </c>
      <c r="G391" t="s">
        <v>849</v>
      </c>
      <c r="H391" t="s">
        <v>31</v>
      </c>
      <c r="I391" s="33">
        <v>8000000</v>
      </c>
      <c r="J391" s="33">
        <v>0</v>
      </c>
      <c r="K391" s="33">
        <v>0</v>
      </c>
      <c r="L391" s="33">
        <v>0</v>
      </c>
      <c r="M391">
        <v>85150692</v>
      </c>
      <c r="N391" t="s">
        <v>4300</v>
      </c>
      <c r="O391" t="s">
        <v>4301</v>
      </c>
      <c r="P391" s="206">
        <v>44587</v>
      </c>
      <c r="Q391" s="206">
        <v>44593</v>
      </c>
      <c r="R391" s="206">
        <v>44712</v>
      </c>
      <c r="S391" s="225">
        <v>6000000</v>
      </c>
      <c r="T391" s="244">
        <v>2000000</v>
      </c>
      <c r="U391" s="53">
        <v>85473390</v>
      </c>
      <c r="V391" t="s">
        <v>840</v>
      </c>
      <c r="W391"/>
      <c r="X391"/>
    </row>
    <row r="392" spans="1:24">
      <c r="A392">
        <v>891780111</v>
      </c>
      <c r="B392" t="s">
        <v>25</v>
      </c>
      <c r="C392" t="s">
        <v>26</v>
      </c>
      <c r="D392" t="s">
        <v>27</v>
      </c>
      <c r="E392" t="s">
        <v>4302</v>
      </c>
      <c r="F392" t="s">
        <v>29</v>
      </c>
      <c r="G392" t="s">
        <v>849</v>
      </c>
      <c r="H392" t="s">
        <v>31</v>
      </c>
      <c r="I392" s="33">
        <v>6346000</v>
      </c>
      <c r="J392" s="33">
        <v>0</v>
      </c>
      <c r="K392" s="33">
        <v>0</v>
      </c>
      <c r="L392" s="33">
        <v>0</v>
      </c>
      <c r="M392">
        <v>1082841112</v>
      </c>
      <c r="N392" t="s">
        <v>4303</v>
      </c>
      <c r="O392" t="s">
        <v>4304</v>
      </c>
      <c r="P392" s="206">
        <v>44587</v>
      </c>
      <c r="Q392" s="206">
        <v>44601</v>
      </c>
      <c r="R392" s="206">
        <v>44712</v>
      </c>
      <c r="S392" s="225">
        <v>4646000</v>
      </c>
      <c r="T392" s="244">
        <v>1700000</v>
      </c>
      <c r="U392" s="53">
        <v>85473390</v>
      </c>
      <c r="V392" t="s">
        <v>840</v>
      </c>
      <c r="W392"/>
      <c r="X392"/>
    </row>
    <row r="393" spans="1:24">
      <c r="A393">
        <v>891780111</v>
      </c>
      <c r="B393" t="s">
        <v>25</v>
      </c>
      <c r="C393" t="s">
        <v>26</v>
      </c>
      <c r="D393" t="s">
        <v>27</v>
      </c>
      <c r="E393" t="s">
        <v>4305</v>
      </c>
      <c r="F393" t="s">
        <v>29</v>
      </c>
      <c r="G393" t="s">
        <v>849</v>
      </c>
      <c r="H393" t="s">
        <v>31</v>
      </c>
      <c r="I393" s="33">
        <v>10400000</v>
      </c>
      <c r="J393" s="33">
        <v>0</v>
      </c>
      <c r="K393" s="33">
        <v>0</v>
      </c>
      <c r="L393" s="33">
        <v>0</v>
      </c>
      <c r="M393">
        <v>36718392</v>
      </c>
      <c r="N393" t="s">
        <v>4306</v>
      </c>
      <c r="O393" t="s">
        <v>4307</v>
      </c>
      <c r="P393" s="206">
        <v>44587</v>
      </c>
      <c r="Q393" s="206">
        <v>44593</v>
      </c>
      <c r="R393" s="206">
        <v>44712</v>
      </c>
      <c r="S393" s="225">
        <v>5200000</v>
      </c>
      <c r="T393" s="244">
        <v>5200000</v>
      </c>
      <c r="U393" s="53">
        <v>85465146</v>
      </c>
      <c r="V393" t="s">
        <v>3184</v>
      </c>
      <c r="W393"/>
      <c r="X393"/>
    </row>
    <row r="394" spans="1:24">
      <c r="A394">
        <v>891780111</v>
      </c>
      <c r="B394" t="s">
        <v>25</v>
      </c>
      <c r="C394" t="s">
        <v>26</v>
      </c>
      <c r="D394" t="s">
        <v>27</v>
      </c>
      <c r="E394" t="s">
        <v>4308</v>
      </c>
      <c r="F394" t="s">
        <v>29</v>
      </c>
      <c r="G394" t="s">
        <v>849</v>
      </c>
      <c r="H394" t="s">
        <v>31</v>
      </c>
      <c r="I394" s="33">
        <v>6800000</v>
      </c>
      <c r="J394" s="33">
        <v>0</v>
      </c>
      <c r="K394" s="33">
        <v>0</v>
      </c>
      <c r="L394" s="33">
        <v>0</v>
      </c>
      <c r="M394">
        <v>1082944401</v>
      </c>
      <c r="N394" t="s">
        <v>4309</v>
      </c>
      <c r="O394" t="s">
        <v>4310</v>
      </c>
      <c r="P394" s="206">
        <v>44587</v>
      </c>
      <c r="Q394" s="206">
        <v>44593</v>
      </c>
      <c r="R394" s="206">
        <v>44712</v>
      </c>
      <c r="S394" s="225">
        <v>5100000</v>
      </c>
      <c r="T394" s="244">
        <v>1700000</v>
      </c>
      <c r="U394" s="53">
        <v>85459497</v>
      </c>
      <c r="V394" t="s">
        <v>836</v>
      </c>
      <c r="W394"/>
      <c r="X394"/>
    </row>
    <row r="395" spans="1:24">
      <c r="A395">
        <v>891780111</v>
      </c>
      <c r="B395" t="s">
        <v>25</v>
      </c>
      <c r="C395" t="s">
        <v>26</v>
      </c>
      <c r="D395" t="s">
        <v>27</v>
      </c>
      <c r="E395" t="s">
        <v>4311</v>
      </c>
      <c r="F395" t="s">
        <v>29</v>
      </c>
      <c r="G395" t="s">
        <v>849</v>
      </c>
      <c r="H395" t="s">
        <v>31</v>
      </c>
      <c r="I395" s="33">
        <v>9200000</v>
      </c>
      <c r="J395" s="33">
        <v>0</v>
      </c>
      <c r="K395" s="33">
        <v>0</v>
      </c>
      <c r="L395" s="33">
        <v>0</v>
      </c>
      <c r="M395">
        <v>84451148</v>
      </c>
      <c r="N395" t="s">
        <v>4312</v>
      </c>
      <c r="O395" t="s">
        <v>4313</v>
      </c>
      <c r="P395" s="206">
        <v>44587</v>
      </c>
      <c r="Q395" s="206">
        <v>44593</v>
      </c>
      <c r="R395" s="206">
        <v>44712</v>
      </c>
      <c r="S395" s="225">
        <v>6900000</v>
      </c>
      <c r="T395" s="244">
        <v>2300000</v>
      </c>
      <c r="U395" s="53">
        <v>85465146</v>
      </c>
      <c r="V395" t="s">
        <v>3184</v>
      </c>
      <c r="W395"/>
      <c r="X395"/>
    </row>
    <row r="396" spans="1:24">
      <c r="A396">
        <v>891780111</v>
      </c>
      <c r="B396" t="s">
        <v>25</v>
      </c>
      <c r="C396" t="s">
        <v>26</v>
      </c>
      <c r="D396" t="s">
        <v>27</v>
      </c>
      <c r="E396" t="s">
        <v>4314</v>
      </c>
      <c r="F396" t="s">
        <v>29</v>
      </c>
      <c r="G396" t="s">
        <v>849</v>
      </c>
      <c r="H396" t="s">
        <v>31</v>
      </c>
      <c r="I396" s="33">
        <v>9200000</v>
      </c>
      <c r="J396" s="33">
        <v>0</v>
      </c>
      <c r="K396" s="33">
        <v>0</v>
      </c>
      <c r="L396" s="33">
        <v>0</v>
      </c>
      <c r="M396">
        <v>35117743</v>
      </c>
      <c r="N396" t="s">
        <v>4315</v>
      </c>
      <c r="O396" t="s">
        <v>4316</v>
      </c>
      <c r="P396" s="206">
        <v>44587</v>
      </c>
      <c r="Q396" s="206">
        <v>44593</v>
      </c>
      <c r="R396" s="206">
        <v>44712</v>
      </c>
      <c r="S396" s="225">
        <v>6900000</v>
      </c>
      <c r="T396" s="244">
        <v>2300000</v>
      </c>
      <c r="U396" s="53">
        <v>85465146</v>
      </c>
      <c r="V396" t="s">
        <v>3184</v>
      </c>
      <c r="W396"/>
      <c r="X396"/>
    </row>
    <row r="397" spans="1:24">
      <c r="A397">
        <v>891780111</v>
      </c>
      <c r="B397" t="s">
        <v>25</v>
      </c>
      <c r="C397" t="s">
        <v>26</v>
      </c>
      <c r="D397" t="s">
        <v>27</v>
      </c>
      <c r="E397" t="s">
        <v>4317</v>
      </c>
      <c r="F397" t="s">
        <v>29</v>
      </c>
      <c r="G397" t="s">
        <v>849</v>
      </c>
      <c r="H397" t="s">
        <v>31</v>
      </c>
      <c r="I397" s="33">
        <v>11600000</v>
      </c>
      <c r="J397" s="33">
        <v>0</v>
      </c>
      <c r="K397" s="33">
        <v>0</v>
      </c>
      <c r="L397" s="33">
        <v>0</v>
      </c>
      <c r="M397">
        <v>85472799</v>
      </c>
      <c r="N397" t="s">
        <v>4318</v>
      </c>
      <c r="O397" t="s">
        <v>4319</v>
      </c>
      <c r="P397" s="206">
        <v>44587</v>
      </c>
      <c r="Q397" s="206">
        <v>44593</v>
      </c>
      <c r="R397" s="206">
        <v>44712</v>
      </c>
      <c r="S397" s="225">
        <v>8700000</v>
      </c>
      <c r="T397" s="244">
        <v>2900000</v>
      </c>
      <c r="U397" s="53">
        <v>12621405</v>
      </c>
      <c r="V397" t="s">
        <v>844</v>
      </c>
      <c r="W397"/>
      <c r="X397"/>
    </row>
    <row r="398" spans="1:24">
      <c r="A398">
        <v>891780111</v>
      </c>
      <c r="B398" t="s">
        <v>25</v>
      </c>
      <c r="C398" t="s">
        <v>26</v>
      </c>
      <c r="D398" t="s">
        <v>27</v>
      </c>
      <c r="E398" t="s">
        <v>4320</v>
      </c>
      <c r="F398" t="s">
        <v>29</v>
      </c>
      <c r="G398" t="s">
        <v>849</v>
      </c>
      <c r="H398" t="s">
        <v>31</v>
      </c>
      <c r="I398" s="33">
        <v>13200000</v>
      </c>
      <c r="J398" s="33">
        <v>0</v>
      </c>
      <c r="K398" s="33">
        <v>0</v>
      </c>
      <c r="L398" s="33">
        <v>0</v>
      </c>
      <c r="M398">
        <v>1082968283</v>
      </c>
      <c r="N398" t="s">
        <v>4321</v>
      </c>
      <c r="O398" t="s">
        <v>4322</v>
      </c>
      <c r="P398" s="206">
        <v>44587</v>
      </c>
      <c r="Q398" s="206">
        <v>44593</v>
      </c>
      <c r="R398" s="206">
        <v>44712</v>
      </c>
      <c r="S398" s="225">
        <v>9900000</v>
      </c>
      <c r="T398" s="244">
        <v>3300000</v>
      </c>
      <c r="U398" s="53">
        <v>12621405</v>
      </c>
      <c r="V398" t="s">
        <v>844</v>
      </c>
      <c r="W398"/>
      <c r="X398"/>
    </row>
    <row r="399" spans="1:24">
      <c r="A399">
        <v>891780111</v>
      </c>
      <c r="B399" t="s">
        <v>25</v>
      </c>
      <c r="C399" t="s">
        <v>26</v>
      </c>
      <c r="D399" t="s">
        <v>27</v>
      </c>
      <c r="E399" t="s">
        <v>4323</v>
      </c>
      <c r="F399" t="s">
        <v>29</v>
      </c>
      <c r="G399" t="s">
        <v>849</v>
      </c>
      <c r="H399" t="s">
        <v>31</v>
      </c>
      <c r="I399" s="33">
        <v>15600000</v>
      </c>
      <c r="J399" s="33">
        <v>0</v>
      </c>
      <c r="K399" s="33">
        <v>0</v>
      </c>
      <c r="L399" s="33">
        <v>0</v>
      </c>
      <c r="M399">
        <v>7604732</v>
      </c>
      <c r="N399" t="s">
        <v>4324</v>
      </c>
      <c r="O399" t="s">
        <v>4325</v>
      </c>
      <c r="P399" s="206">
        <v>44587</v>
      </c>
      <c r="Q399" s="206">
        <v>44593</v>
      </c>
      <c r="R399" s="206">
        <v>44712</v>
      </c>
      <c r="S399" s="225">
        <v>11700000</v>
      </c>
      <c r="T399" s="244">
        <v>3900000</v>
      </c>
      <c r="U399" s="53">
        <v>39058006</v>
      </c>
      <c r="V399" t="s">
        <v>3400</v>
      </c>
      <c r="W399"/>
      <c r="X399"/>
    </row>
    <row r="400" spans="1:24">
      <c r="A400">
        <v>891780111</v>
      </c>
      <c r="B400" t="s">
        <v>25</v>
      </c>
      <c r="C400" t="s">
        <v>26</v>
      </c>
      <c r="D400" t="s">
        <v>27</v>
      </c>
      <c r="E400" t="s">
        <v>4326</v>
      </c>
      <c r="F400" t="s">
        <v>29</v>
      </c>
      <c r="G400" t="s">
        <v>849</v>
      </c>
      <c r="H400" t="s">
        <v>31</v>
      </c>
      <c r="I400" s="33">
        <v>11600000</v>
      </c>
      <c r="J400" s="33">
        <v>0</v>
      </c>
      <c r="K400" s="33">
        <v>0</v>
      </c>
      <c r="L400" s="33">
        <v>0</v>
      </c>
      <c r="M400">
        <v>1082915137</v>
      </c>
      <c r="N400" t="s">
        <v>4327</v>
      </c>
      <c r="O400" t="s">
        <v>4328</v>
      </c>
      <c r="P400" s="206">
        <v>44587</v>
      </c>
      <c r="Q400" s="206">
        <v>44593</v>
      </c>
      <c r="R400" s="206">
        <v>44712</v>
      </c>
      <c r="S400" s="225">
        <v>8700000</v>
      </c>
      <c r="T400" s="244">
        <v>2900000</v>
      </c>
      <c r="U400" s="53">
        <v>55313591</v>
      </c>
      <c r="V400" t="s">
        <v>3829</v>
      </c>
      <c r="W400"/>
      <c r="X400"/>
    </row>
    <row r="401" spans="1:24">
      <c r="A401">
        <v>891780111</v>
      </c>
      <c r="B401" t="s">
        <v>25</v>
      </c>
      <c r="C401" t="s">
        <v>26</v>
      </c>
      <c r="D401" t="s">
        <v>27</v>
      </c>
      <c r="E401" t="s">
        <v>4329</v>
      </c>
      <c r="F401" t="s">
        <v>29</v>
      </c>
      <c r="G401" t="s">
        <v>849</v>
      </c>
      <c r="H401" t="s">
        <v>31</v>
      </c>
      <c r="I401" s="33">
        <v>6800000</v>
      </c>
      <c r="J401" s="33">
        <v>0</v>
      </c>
      <c r="K401" s="33">
        <v>0</v>
      </c>
      <c r="L401" s="33">
        <v>0</v>
      </c>
      <c r="M401">
        <v>1082896425</v>
      </c>
      <c r="N401" t="s">
        <v>4330</v>
      </c>
      <c r="O401" t="s">
        <v>4331</v>
      </c>
      <c r="P401" s="206">
        <v>44587</v>
      </c>
      <c r="Q401" s="206">
        <v>44593</v>
      </c>
      <c r="R401" s="206">
        <v>44712</v>
      </c>
      <c r="S401" s="225">
        <v>5100000</v>
      </c>
      <c r="T401" s="244">
        <v>1700000</v>
      </c>
      <c r="U401" s="53">
        <v>55313591</v>
      </c>
      <c r="V401" t="s">
        <v>3829</v>
      </c>
      <c r="W401"/>
      <c r="X401"/>
    </row>
    <row r="402" spans="1:24">
      <c r="A402">
        <v>891780111</v>
      </c>
      <c r="B402" t="s">
        <v>25</v>
      </c>
      <c r="C402" t="s">
        <v>26</v>
      </c>
      <c r="D402" t="s">
        <v>27</v>
      </c>
      <c r="E402" t="s">
        <v>4332</v>
      </c>
      <c r="F402" t="s">
        <v>29</v>
      </c>
      <c r="G402" t="s">
        <v>849</v>
      </c>
      <c r="H402" t="s">
        <v>31</v>
      </c>
      <c r="I402" s="33">
        <v>7083000</v>
      </c>
      <c r="J402" s="33">
        <v>0</v>
      </c>
      <c r="K402" s="33">
        <v>0</v>
      </c>
      <c r="L402" s="33">
        <v>0</v>
      </c>
      <c r="M402">
        <v>1081911437</v>
      </c>
      <c r="N402" t="s">
        <v>4333</v>
      </c>
      <c r="O402" t="s">
        <v>4334</v>
      </c>
      <c r="P402" s="206">
        <v>44587</v>
      </c>
      <c r="Q402" s="206">
        <v>44593</v>
      </c>
      <c r="R402" s="206">
        <v>44712</v>
      </c>
      <c r="S402" s="225">
        <v>5383000</v>
      </c>
      <c r="T402" s="244">
        <v>1700000</v>
      </c>
      <c r="U402" s="207">
        <v>45507423</v>
      </c>
      <c r="V402" t="s">
        <v>3523</v>
      </c>
      <c r="W402"/>
      <c r="X402"/>
    </row>
    <row r="403" spans="1:24">
      <c r="A403">
        <v>891780111</v>
      </c>
      <c r="B403" t="s">
        <v>25</v>
      </c>
      <c r="C403" t="s">
        <v>26</v>
      </c>
      <c r="D403" t="s">
        <v>27</v>
      </c>
      <c r="E403" t="s">
        <v>4335</v>
      </c>
      <c r="F403" t="s">
        <v>29</v>
      </c>
      <c r="G403" t="s">
        <v>849</v>
      </c>
      <c r="H403" t="s">
        <v>31</v>
      </c>
      <c r="I403" s="33">
        <v>10400000</v>
      </c>
      <c r="J403" s="33">
        <v>0</v>
      </c>
      <c r="K403" s="33">
        <v>0</v>
      </c>
      <c r="L403" s="33">
        <v>0</v>
      </c>
      <c r="M403">
        <v>1032477240</v>
      </c>
      <c r="N403" t="s">
        <v>4336</v>
      </c>
      <c r="O403" t="s">
        <v>4337</v>
      </c>
      <c r="P403" s="206">
        <v>44587</v>
      </c>
      <c r="Q403" s="206">
        <v>44593</v>
      </c>
      <c r="R403" s="206">
        <v>44712</v>
      </c>
      <c r="S403" s="225">
        <v>7800000</v>
      </c>
      <c r="T403" s="244">
        <v>2600000</v>
      </c>
      <c r="U403" s="53">
        <v>16078654</v>
      </c>
      <c r="V403" t="s">
        <v>886</v>
      </c>
      <c r="W403"/>
      <c r="X403"/>
    </row>
    <row r="404" spans="1:24">
      <c r="A404">
        <v>891780111</v>
      </c>
      <c r="B404" t="s">
        <v>25</v>
      </c>
      <c r="C404" t="s">
        <v>93</v>
      </c>
      <c r="D404" t="s">
        <v>27</v>
      </c>
      <c r="E404" t="s">
        <v>4338</v>
      </c>
      <c r="F404" t="s">
        <v>29</v>
      </c>
      <c r="G404" t="s">
        <v>849</v>
      </c>
      <c r="H404" t="s">
        <v>31</v>
      </c>
      <c r="I404" s="33">
        <v>13200000</v>
      </c>
      <c r="J404" s="33">
        <v>0</v>
      </c>
      <c r="K404" s="33">
        <v>0</v>
      </c>
      <c r="L404" s="33">
        <v>0</v>
      </c>
      <c r="M404">
        <v>1082938941</v>
      </c>
      <c r="N404" t="s">
        <v>4339</v>
      </c>
      <c r="O404" t="s">
        <v>4340</v>
      </c>
      <c r="P404" s="206">
        <v>44588</v>
      </c>
      <c r="Q404" s="206">
        <v>44593</v>
      </c>
      <c r="R404" s="206">
        <v>44712</v>
      </c>
      <c r="S404" s="225">
        <v>9900000</v>
      </c>
      <c r="T404" s="244">
        <v>3300000</v>
      </c>
      <c r="U404" s="53">
        <v>1082868728</v>
      </c>
      <c r="V404" t="s">
        <v>3245</v>
      </c>
      <c r="W404"/>
      <c r="X404"/>
    </row>
    <row r="405" spans="1:24">
      <c r="A405">
        <v>891780111</v>
      </c>
      <c r="B405" t="s">
        <v>25</v>
      </c>
      <c r="C405" t="s">
        <v>93</v>
      </c>
      <c r="D405" t="s">
        <v>27</v>
      </c>
      <c r="E405" t="s">
        <v>4341</v>
      </c>
      <c r="F405" t="s">
        <v>29</v>
      </c>
      <c r="G405" t="s">
        <v>849</v>
      </c>
      <c r="H405" t="s">
        <v>31</v>
      </c>
      <c r="I405" s="33">
        <v>8000000</v>
      </c>
      <c r="J405" s="33">
        <v>0</v>
      </c>
      <c r="K405" s="33">
        <v>0</v>
      </c>
      <c r="L405" s="33">
        <v>0</v>
      </c>
      <c r="M405">
        <v>1083033311</v>
      </c>
      <c r="N405" t="s">
        <v>4342</v>
      </c>
      <c r="O405" t="s">
        <v>4343</v>
      </c>
      <c r="P405" s="206">
        <v>44588</v>
      </c>
      <c r="Q405" s="206">
        <v>44593</v>
      </c>
      <c r="R405" s="206">
        <v>44712</v>
      </c>
      <c r="S405" s="225">
        <v>6000000</v>
      </c>
      <c r="T405" s="244">
        <v>2000000</v>
      </c>
      <c r="U405" s="53">
        <v>1082868728</v>
      </c>
      <c r="V405" t="s">
        <v>3245</v>
      </c>
      <c r="W405"/>
      <c r="X405"/>
    </row>
    <row r="406" spans="1:24">
      <c r="A406">
        <v>891780111</v>
      </c>
      <c r="B406" t="s">
        <v>25</v>
      </c>
      <c r="C406" t="s">
        <v>93</v>
      </c>
      <c r="D406" t="s">
        <v>27</v>
      </c>
      <c r="E406" t="s">
        <v>4344</v>
      </c>
      <c r="F406" t="s">
        <v>29</v>
      </c>
      <c r="G406" t="s">
        <v>849</v>
      </c>
      <c r="H406" t="s">
        <v>31</v>
      </c>
      <c r="I406" s="33">
        <v>8000000</v>
      </c>
      <c r="J406" s="33">
        <v>0</v>
      </c>
      <c r="K406" s="33">
        <v>0</v>
      </c>
      <c r="L406" s="33">
        <v>0</v>
      </c>
      <c r="M406">
        <v>1082869691</v>
      </c>
      <c r="N406" t="s">
        <v>4345</v>
      </c>
      <c r="O406" t="s">
        <v>4346</v>
      </c>
      <c r="P406" s="206">
        <v>44588</v>
      </c>
      <c r="Q406" s="206">
        <v>44593</v>
      </c>
      <c r="R406" s="206">
        <v>44712</v>
      </c>
      <c r="S406" s="225">
        <v>6000000</v>
      </c>
      <c r="T406" s="244">
        <v>2000000</v>
      </c>
      <c r="U406" s="53">
        <v>1082868728</v>
      </c>
      <c r="V406" t="s">
        <v>3245</v>
      </c>
      <c r="W406"/>
      <c r="X406"/>
    </row>
    <row r="407" spans="1:24">
      <c r="A407">
        <v>891780111</v>
      </c>
      <c r="B407" t="s">
        <v>25</v>
      </c>
      <c r="C407" t="s">
        <v>26</v>
      </c>
      <c r="D407" t="s">
        <v>27</v>
      </c>
      <c r="E407" t="s">
        <v>4347</v>
      </c>
      <c r="F407" t="s">
        <v>29</v>
      </c>
      <c r="G407" t="s">
        <v>849</v>
      </c>
      <c r="H407" t="s">
        <v>31</v>
      </c>
      <c r="I407" s="33">
        <v>4000000</v>
      </c>
      <c r="J407" s="33">
        <v>0</v>
      </c>
      <c r="K407" s="33">
        <v>0</v>
      </c>
      <c r="L407" s="33">
        <v>0</v>
      </c>
      <c r="M407">
        <v>18955666</v>
      </c>
      <c r="N407" t="s">
        <v>4348</v>
      </c>
      <c r="O407" t="s">
        <v>4349</v>
      </c>
      <c r="P407" s="206">
        <v>44588</v>
      </c>
      <c r="Q407" s="206">
        <v>44593</v>
      </c>
      <c r="R407" s="174">
        <v>44651</v>
      </c>
      <c r="S407" s="225">
        <v>4000000</v>
      </c>
      <c r="T407" s="244">
        <v>0</v>
      </c>
      <c r="U407" s="53">
        <v>1082868728</v>
      </c>
      <c r="V407" t="s">
        <v>3245</v>
      </c>
      <c r="W407"/>
      <c r="X407"/>
    </row>
    <row r="408" spans="1:24">
      <c r="A408">
        <v>891780111</v>
      </c>
      <c r="B408" t="s">
        <v>25</v>
      </c>
      <c r="C408" t="s">
        <v>93</v>
      </c>
      <c r="D408" t="s">
        <v>27</v>
      </c>
      <c r="E408" t="s">
        <v>4350</v>
      </c>
      <c r="F408" t="s">
        <v>29</v>
      </c>
      <c r="G408" t="s">
        <v>849</v>
      </c>
      <c r="H408" t="s">
        <v>31</v>
      </c>
      <c r="I408" s="33">
        <v>9200000</v>
      </c>
      <c r="J408" s="33">
        <v>0</v>
      </c>
      <c r="K408" s="33">
        <v>0</v>
      </c>
      <c r="L408" s="33">
        <v>0</v>
      </c>
      <c r="M408">
        <v>1082841917</v>
      </c>
      <c r="N408" t="s">
        <v>4351</v>
      </c>
      <c r="O408" t="s">
        <v>4352</v>
      </c>
      <c r="P408" s="206">
        <v>44588</v>
      </c>
      <c r="Q408" s="206">
        <v>44593</v>
      </c>
      <c r="R408" s="206">
        <v>44712</v>
      </c>
      <c r="S408" s="225">
        <v>6900000</v>
      </c>
      <c r="T408" s="244">
        <v>2300000</v>
      </c>
      <c r="U408" s="53">
        <v>1082868728</v>
      </c>
      <c r="V408" t="s">
        <v>3245</v>
      </c>
      <c r="W408"/>
      <c r="X408"/>
    </row>
    <row r="409" spans="1:24">
      <c r="A409">
        <v>891780111</v>
      </c>
      <c r="B409" t="s">
        <v>25</v>
      </c>
      <c r="C409" t="s">
        <v>93</v>
      </c>
      <c r="D409" t="s">
        <v>27</v>
      </c>
      <c r="E409" t="s">
        <v>4353</v>
      </c>
      <c r="F409" t="s">
        <v>29</v>
      </c>
      <c r="G409" t="s">
        <v>849</v>
      </c>
      <c r="H409" t="s">
        <v>31</v>
      </c>
      <c r="I409" s="33">
        <v>9200000</v>
      </c>
      <c r="J409" s="33">
        <v>0</v>
      </c>
      <c r="K409" s="33">
        <v>0</v>
      </c>
      <c r="L409" s="33">
        <v>0</v>
      </c>
      <c r="M409">
        <v>1082984067</v>
      </c>
      <c r="N409" t="s">
        <v>4354</v>
      </c>
      <c r="O409" t="s">
        <v>4355</v>
      </c>
      <c r="P409" s="206">
        <v>44588</v>
      </c>
      <c r="Q409" s="206">
        <v>44593</v>
      </c>
      <c r="R409" s="206">
        <v>44712</v>
      </c>
      <c r="S409" s="225">
        <v>6900000</v>
      </c>
      <c r="T409" s="244">
        <v>2300000</v>
      </c>
      <c r="U409" s="53">
        <v>1082868728</v>
      </c>
      <c r="V409" t="s">
        <v>3245</v>
      </c>
      <c r="W409"/>
      <c r="X409"/>
    </row>
    <row r="410" spans="1:24">
      <c r="A410">
        <v>891780111</v>
      </c>
      <c r="B410" t="s">
        <v>25</v>
      </c>
      <c r="C410" t="s">
        <v>93</v>
      </c>
      <c r="D410" t="s">
        <v>27</v>
      </c>
      <c r="E410" t="s">
        <v>4356</v>
      </c>
      <c r="F410" t="s">
        <v>29</v>
      </c>
      <c r="G410" t="s">
        <v>849</v>
      </c>
      <c r="H410" t="s">
        <v>31</v>
      </c>
      <c r="I410" s="33">
        <v>9200000</v>
      </c>
      <c r="J410" s="33">
        <v>0</v>
      </c>
      <c r="K410" s="33">
        <v>0</v>
      </c>
      <c r="L410" s="33">
        <v>0</v>
      </c>
      <c r="M410">
        <v>1082933023</v>
      </c>
      <c r="N410" t="s">
        <v>4357</v>
      </c>
      <c r="O410" t="s">
        <v>4358</v>
      </c>
      <c r="P410" s="206">
        <v>44588</v>
      </c>
      <c r="Q410" s="206">
        <v>44593</v>
      </c>
      <c r="R410" s="206">
        <v>44712</v>
      </c>
      <c r="S410" s="225">
        <v>6900000</v>
      </c>
      <c r="T410" s="244">
        <v>2300000</v>
      </c>
      <c r="U410" s="53">
        <v>1082868728</v>
      </c>
      <c r="V410" t="s">
        <v>3245</v>
      </c>
      <c r="W410"/>
      <c r="X410"/>
    </row>
    <row r="411" spans="1:24">
      <c r="A411">
        <v>891780111</v>
      </c>
      <c r="B411" t="s">
        <v>25</v>
      </c>
      <c r="C411" t="s">
        <v>26</v>
      </c>
      <c r="D411" t="s">
        <v>27</v>
      </c>
      <c r="E411" t="s">
        <v>4359</v>
      </c>
      <c r="F411" t="s">
        <v>29</v>
      </c>
      <c r="G411" t="s">
        <v>849</v>
      </c>
      <c r="H411" t="s">
        <v>31</v>
      </c>
      <c r="I411" s="33">
        <v>8000000</v>
      </c>
      <c r="J411" s="33">
        <v>0</v>
      </c>
      <c r="K411" s="33">
        <v>0</v>
      </c>
      <c r="L411" s="33">
        <v>0</v>
      </c>
      <c r="M411">
        <v>1083005105</v>
      </c>
      <c r="N411" t="s">
        <v>4360</v>
      </c>
      <c r="O411" t="s">
        <v>4361</v>
      </c>
      <c r="P411" s="206">
        <v>44588</v>
      </c>
      <c r="Q411" s="206">
        <v>44593</v>
      </c>
      <c r="R411" s="206">
        <v>44712</v>
      </c>
      <c r="S411" s="225">
        <v>6000000</v>
      </c>
      <c r="T411" s="244">
        <v>2000000</v>
      </c>
      <c r="U411" s="53">
        <v>85152695</v>
      </c>
      <c r="V411" t="s">
        <v>839</v>
      </c>
      <c r="W411"/>
      <c r="X411"/>
    </row>
    <row r="412" spans="1:24">
      <c r="A412">
        <v>891780111</v>
      </c>
      <c r="B412" t="s">
        <v>25</v>
      </c>
      <c r="C412" t="s">
        <v>26</v>
      </c>
      <c r="D412" t="s">
        <v>27</v>
      </c>
      <c r="E412" t="s">
        <v>4362</v>
      </c>
      <c r="F412" t="s">
        <v>29</v>
      </c>
      <c r="G412" t="s">
        <v>849</v>
      </c>
      <c r="H412" t="s">
        <v>31</v>
      </c>
      <c r="I412" s="33">
        <v>10120000</v>
      </c>
      <c r="J412" s="33">
        <v>0</v>
      </c>
      <c r="K412" s="33">
        <v>0</v>
      </c>
      <c r="L412" s="33">
        <v>0</v>
      </c>
      <c r="M412">
        <v>1082250050</v>
      </c>
      <c r="N412" t="s">
        <v>4363</v>
      </c>
      <c r="O412" t="s">
        <v>4364</v>
      </c>
      <c r="P412" s="206">
        <v>44588</v>
      </c>
      <c r="Q412" s="206">
        <v>44588</v>
      </c>
      <c r="R412" s="206">
        <v>44712</v>
      </c>
      <c r="S412" s="225">
        <v>7820000</v>
      </c>
      <c r="T412" s="244">
        <v>2300000</v>
      </c>
      <c r="U412" s="53">
        <v>85449357</v>
      </c>
      <c r="V412" t="s">
        <v>3160</v>
      </c>
      <c r="W412"/>
      <c r="X412"/>
    </row>
    <row r="413" spans="1:24">
      <c r="A413">
        <v>891780111</v>
      </c>
      <c r="B413" t="s">
        <v>25</v>
      </c>
      <c r="C413" t="s">
        <v>26</v>
      </c>
      <c r="D413" t="s">
        <v>27</v>
      </c>
      <c r="E413" t="s">
        <v>4365</v>
      </c>
      <c r="F413" t="s">
        <v>29</v>
      </c>
      <c r="G413" t="s">
        <v>849</v>
      </c>
      <c r="H413" t="s">
        <v>31</v>
      </c>
      <c r="I413" s="33">
        <v>9200000</v>
      </c>
      <c r="J413" s="33">
        <v>0</v>
      </c>
      <c r="K413" s="33">
        <v>0</v>
      </c>
      <c r="L413" s="33">
        <v>0</v>
      </c>
      <c r="M413">
        <v>1082973181</v>
      </c>
      <c r="N413" t="s">
        <v>4366</v>
      </c>
      <c r="O413" t="s">
        <v>4367</v>
      </c>
      <c r="P413" s="206">
        <v>44588</v>
      </c>
      <c r="Q413" s="206">
        <v>44593</v>
      </c>
      <c r="R413" s="206">
        <v>44712</v>
      </c>
      <c r="S413" s="225">
        <v>6900000</v>
      </c>
      <c r="T413" s="244">
        <v>2300000</v>
      </c>
      <c r="U413" s="207">
        <v>12548945</v>
      </c>
      <c r="V413" t="s">
        <v>4277</v>
      </c>
      <c r="W413"/>
      <c r="X413"/>
    </row>
    <row r="414" spans="1:24">
      <c r="A414">
        <v>891780111</v>
      </c>
      <c r="B414" t="s">
        <v>25</v>
      </c>
      <c r="C414" t="s">
        <v>26</v>
      </c>
      <c r="D414" t="s">
        <v>27</v>
      </c>
      <c r="E414" t="s">
        <v>4368</v>
      </c>
      <c r="F414" t="s">
        <v>29</v>
      </c>
      <c r="G414" t="s">
        <v>849</v>
      </c>
      <c r="H414" t="s">
        <v>31</v>
      </c>
      <c r="I414" s="33">
        <v>10400000</v>
      </c>
      <c r="J414" s="33">
        <v>0</v>
      </c>
      <c r="K414" s="33">
        <v>0</v>
      </c>
      <c r="L414" s="33">
        <v>0</v>
      </c>
      <c r="M414">
        <v>1102864782</v>
      </c>
      <c r="N414" t="s">
        <v>4369</v>
      </c>
      <c r="O414" t="s">
        <v>4370</v>
      </c>
      <c r="P414" s="206">
        <v>44588</v>
      </c>
      <c r="Q414" s="206">
        <v>44593</v>
      </c>
      <c r="R414" s="206">
        <v>44712</v>
      </c>
      <c r="S414" s="225">
        <v>7800000</v>
      </c>
      <c r="T414" s="244">
        <v>2600000</v>
      </c>
      <c r="U414" s="53">
        <v>72221403</v>
      </c>
      <c r="V414" t="s">
        <v>4371</v>
      </c>
      <c r="W414"/>
      <c r="X414"/>
    </row>
    <row r="415" spans="1:24">
      <c r="A415">
        <v>891780111</v>
      </c>
      <c r="B415" t="s">
        <v>25</v>
      </c>
      <c r="C415" t="s">
        <v>26</v>
      </c>
      <c r="D415" t="s">
        <v>27</v>
      </c>
      <c r="E415" t="s">
        <v>4372</v>
      </c>
      <c r="F415" t="s">
        <v>29</v>
      </c>
      <c r="G415" t="s">
        <v>849</v>
      </c>
      <c r="H415" t="s">
        <v>31</v>
      </c>
      <c r="I415" s="33">
        <v>6346000</v>
      </c>
      <c r="J415" s="33">
        <v>0</v>
      </c>
      <c r="K415" s="33">
        <v>0</v>
      </c>
      <c r="L415" s="33">
        <v>0</v>
      </c>
      <c r="M415">
        <v>1082965670</v>
      </c>
      <c r="N415" t="s">
        <v>4373</v>
      </c>
      <c r="O415" t="s">
        <v>4374</v>
      </c>
      <c r="P415" s="206">
        <v>44588</v>
      </c>
      <c r="Q415" s="206">
        <v>44601</v>
      </c>
      <c r="R415" s="206">
        <v>44712</v>
      </c>
      <c r="S415" s="225">
        <v>4646000</v>
      </c>
      <c r="T415" s="244">
        <v>1700000</v>
      </c>
      <c r="U415" s="207">
        <v>84452087</v>
      </c>
      <c r="V415" t="s">
        <v>3252</v>
      </c>
      <c r="W415"/>
      <c r="X415"/>
    </row>
    <row r="416" spans="1:24">
      <c r="A416">
        <v>891780111</v>
      </c>
      <c r="B416" t="s">
        <v>25</v>
      </c>
      <c r="C416" t="s">
        <v>26</v>
      </c>
      <c r="D416" t="s">
        <v>27</v>
      </c>
      <c r="E416" t="s">
        <v>4375</v>
      </c>
      <c r="F416" t="s">
        <v>29</v>
      </c>
      <c r="G416" t="s">
        <v>849</v>
      </c>
      <c r="H416" t="s">
        <v>31</v>
      </c>
      <c r="I416" s="33">
        <v>11600000</v>
      </c>
      <c r="J416" s="33">
        <v>0</v>
      </c>
      <c r="K416" s="33">
        <v>0</v>
      </c>
      <c r="L416" s="33">
        <v>0</v>
      </c>
      <c r="M416">
        <v>1140828220</v>
      </c>
      <c r="N416" t="s">
        <v>4376</v>
      </c>
      <c r="O416" t="s">
        <v>4377</v>
      </c>
      <c r="P416" s="206">
        <v>44588</v>
      </c>
      <c r="Q416" s="206">
        <v>44593</v>
      </c>
      <c r="R416" s="206">
        <v>44712</v>
      </c>
      <c r="S416" s="225">
        <v>8700000</v>
      </c>
      <c r="T416" s="244">
        <v>2900000</v>
      </c>
      <c r="U416" s="53">
        <v>85449357</v>
      </c>
      <c r="V416" t="s">
        <v>3160</v>
      </c>
      <c r="W416"/>
      <c r="X416"/>
    </row>
    <row r="417" spans="1:24">
      <c r="A417">
        <v>891780111</v>
      </c>
      <c r="B417" t="s">
        <v>25</v>
      </c>
      <c r="C417" t="s">
        <v>26</v>
      </c>
      <c r="D417" t="s">
        <v>27</v>
      </c>
      <c r="E417" t="s">
        <v>4378</v>
      </c>
      <c r="F417" t="s">
        <v>29</v>
      </c>
      <c r="G417" t="s">
        <v>849</v>
      </c>
      <c r="H417" t="s">
        <v>31</v>
      </c>
      <c r="I417" s="33">
        <v>11600000</v>
      </c>
      <c r="J417" s="33">
        <v>0</v>
      </c>
      <c r="K417" s="33">
        <v>0</v>
      </c>
      <c r="L417" s="33">
        <v>0</v>
      </c>
      <c r="M417">
        <v>57106762</v>
      </c>
      <c r="N417" t="s">
        <v>4379</v>
      </c>
      <c r="O417" t="s">
        <v>4380</v>
      </c>
      <c r="P417" s="206">
        <v>44588</v>
      </c>
      <c r="Q417" s="206">
        <v>44593</v>
      </c>
      <c r="R417" s="206">
        <v>44712</v>
      </c>
      <c r="S417" s="225">
        <v>8700000</v>
      </c>
      <c r="T417" s="244">
        <v>2900000</v>
      </c>
      <c r="U417" s="53">
        <v>85449357</v>
      </c>
      <c r="V417" t="s">
        <v>3160</v>
      </c>
      <c r="W417"/>
      <c r="X417"/>
    </row>
    <row r="418" spans="1:24">
      <c r="A418">
        <v>891780111</v>
      </c>
      <c r="B418" t="s">
        <v>25</v>
      </c>
      <c r="C418" t="s">
        <v>26</v>
      </c>
      <c r="D418" t="s">
        <v>27</v>
      </c>
      <c r="E418" t="s">
        <v>4381</v>
      </c>
      <c r="F418" t="s">
        <v>29</v>
      </c>
      <c r="G418" t="s">
        <v>849</v>
      </c>
      <c r="H418" t="s">
        <v>31</v>
      </c>
      <c r="I418" s="33">
        <v>11600000</v>
      </c>
      <c r="J418" s="33">
        <v>0</v>
      </c>
      <c r="K418" s="33">
        <v>0</v>
      </c>
      <c r="L418" s="33">
        <v>0</v>
      </c>
      <c r="M418">
        <v>1082892888</v>
      </c>
      <c r="N418" t="s">
        <v>4382</v>
      </c>
      <c r="O418" t="s">
        <v>4377</v>
      </c>
      <c r="P418" s="206">
        <v>44588</v>
      </c>
      <c r="Q418" s="206">
        <v>44593</v>
      </c>
      <c r="R418" s="206">
        <v>44712</v>
      </c>
      <c r="S418" s="225">
        <v>8700000</v>
      </c>
      <c r="T418" s="244">
        <v>2900000</v>
      </c>
      <c r="U418" s="53">
        <v>85449357</v>
      </c>
      <c r="V418" t="s">
        <v>3160</v>
      </c>
      <c r="W418"/>
      <c r="X418"/>
    </row>
    <row r="419" spans="1:24">
      <c r="A419">
        <v>891780111</v>
      </c>
      <c r="B419" t="s">
        <v>25</v>
      </c>
      <c r="C419" t="s">
        <v>26</v>
      </c>
      <c r="D419" t="s">
        <v>27</v>
      </c>
      <c r="E419" t="s">
        <v>4383</v>
      </c>
      <c r="F419" t="s">
        <v>29</v>
      </c>
      <c r="G419" t="s">
        <v>849</v>
      </c>
      <c r="H419" t="s">
        <v>31</v>
      </c>
      <c r="I419" s="33">
        <v>9200000</v>
      </c>
      <c r="J419" s="33">
        <v>0</v>
      </c>
      <c r="K419" s="33">
        <v>0</v>
      </c>
      <c r="L419" s="33">
        <v>0</v>
      </c>
      <c r="M419">
        <v>1148702081</v>
      </c>
      <c r="N419" t="s">
        <v>4384</v>
      </c>
      <c r="O419" t="s">
        <v>4385</v>
      </c>
      <c r="P419" s="206">
        <v>44588</v>
      </c>
      <c r="Q419" s="206">
        <v>44593</v>
      </c>
      <c r="R419" s="206">
        <v>44712</v>
      </c>
      <c r="S419" s="225">
        <v>6900000</v>
      </c>
      <c r="T419" s="244">
        <v>2300000</v>
      </c>
      <c r="U419" s="53">
        <v>85449357</v>
      </c>
      <c r="V419" t="s">
        <v>3160</v>
      </c>
      <c r="W419"/>
      <c r="X419"/>
    </row>
    <row r="420" spans="1:24">
      <c r="A420">
        <v>891780111</v>
      </c>
      <c r="B420" t="s">
        <v>25</v>
      </c>
      <c r="C420" t="s">
        <v>26</v>
      </c>
      <c r="D420" t="s">
        <v>27</v>
      </c>
      <c r="E420" t="s">
        <v>4386</v>
      </c>
      <c r="F420" t="s">
        <v>29</v>
      </c>
      <c r="G420" t="s">
        <v>849</v>
      </c>
      <c r="H420" t="s">
        <v>31</v>
      </c>
      <c r="I420" s="33">
        <v>11600000</v>
      </c>
      <c r="J420" s="33">
        <v>0</v>
      </c>
      <c r="K420" s="33">
        <v>0</v>
      </c>
      <c r="L420" s="33">
        <v>0</v>
      </c>
      <c r="M420">
        <v>91255340</v>
      </c>
      <c r="N420" t="s">
        <v>4387</v>
      </c>
      <c r="O420" t="s">
        <v>4377</v>
      </c>
      <c r="P420" s="206">
        <v>44588</v>
      </c>
      <c r="Q420" s="206">
        <v>44593</v>
      </c>
      <c r="R420" s="206">
        <v>44712</v>
      </c>
      <c r="S420" s="225">
        <v>8700000</v>
      </c>
      <c r="T420" s="244">
        <v>2900000</v>
      </c>
      <c r="U420" s="53">
        <v>85449357</v>
      </c>
      <c r="V420" t="s">
        <v>3160</v>
      </c>
      <c r="W420"/>
      <c r="X420"/>
    </row>
    <row r="421" spans="1:24">
      <c r="A421">
        <v>891780111</v>
      </c>
      <c r="B421" t="s">
        <v>25</v>
      </c>
      <c r="C421" t="s">
        <v>26</v>
      </c>
      <c r="D421" t="s">
        <v>27</v>
      </c>
      <c r="E421" t="s">
        <v>4388</v>
      </c>
      <c r="F421" t="s">
        <v>29</v>
      </c>
      <c r="G421" t="s">
        <v>849</v>
      </c>
      <c r="H421" t="s">
        <v>31</v>
      </c>
      <c r="I421" s="33">
        <v>11600000</v>
      </c>
      <c r="J421" s="33">
        <v>0</v>
      </c>
      <c r="K421" s="33">
        <v>0</v>
      </c>
      <c r="L421" s="33">
        <v>0</v>
      </c>
      <c r="M421">
        <v>1098728251</v>
      </c>
      <c r="N421" t="s">
        <v>4389</v>
      </c>
      <c r="O421" t="s">
        <v>4377</v>
      </c>
      <c r="P421" s="206">
        <v>44588</v>
      </c>
      <c r="Q421" s="206">
        <v>44593</v>
      </c>
      <c r="R421" s="206">
        <v>44712</v>
      </c>
      <c r="S421" s="225">
        <v>8700000</v>
      </c>
      <c r="T421" s="244">
        <v>2900000</v>
      </c>
      <c r="U421" s="53">
        <v>85449357</v>
      </c>
      <c r="V421" t="s">
        <v>3160</v>
      </c>
      <c r="W421"/>
      <c r="X421"/>
    </row>
    <row r="422" spans="1:24">
      <c r="A422">
        <v>891780111</v>
      </c>
      <c r="B422" t="s">
        <v>25</v>
      </c>
      <c r="C422" t="s">
        <v>26</v>
      </c>
      <c r="D422" t="s">
        <v>27</v>
      </c>
      <c r="E422" t="s">
        <v>4390</v>
      </c>
      <c r="F422" t="s">
        <v>29</v>
      </c>
      <c r="G422" t="s">
        <v>849</v>
      </c>
      <c r="H422" t="s">
        <v>31</v>
      </c>
      <c r="I422" s="33">
        <v>11600000</v>
      </c>
      <c r="J422" s="33">
        <v>0</v>
      </c>
      <c r="K422" s="33">
        <v>0</v>
      </c>
      <c r="L422" s="33">
        <v>0</v>
      </c>
      <c r="M422">
        <v>1082992942</v>
      </c>
      <c r="N422" t="s">
        <v>4391</v>
      </c>
      <c r="O422" t="s">
        <v>4392</v>
      </c>
      <c r="P422" s="206">
        <v>44588</v>
      </c>
      <c r="Q422" s="206">
        <v>44593</v>
      </c>
      <c r="R422" s="206">
        <v>44712</v>
      </c>
      <c r="S422" s="225">
        <v>8700000</v>
      </c>
      <c r="T422" s="244">
        <v>2900000</v>
      </c>
      <c r="U422" s="53">
        <v>85449357</v>
      </c>
      <c r="V422" t="s">
        <v>3160</v>
      </c>
      <c r="W422"/>
      <c r="X422"/>
    </row>
    <row r="423" spans="1:24">
      <c r="A423">
        <v>891780111</v>
      </c>
      <c r="B423" t="s">
        <v>25</v>
      </c>
      <c r="C423" t="s">
        <v>26</v>
      </c>
      <c r="D423" t="s">
        <v>27</v>
      </c>
      <c r="E423" t="s">
        <v>4393</v>
      </c>
      <c r="F423" t="s">
        <v>29</v>
      </c>
      <c r="G423" t="s">
        <v>849</v>
      </c>
      <c r="H423" t="s">
        <v>31</v>
      </c>
      <c r="I423" s="33">
        <v>11600000</v>
      </c>
      <c r="J423" s="33">
        <v>0</v>
      </c>
      <c r="K423" s="33">
        <v>0</v>
      </c>
      <c r="L423" s="33">
        <v>0</v>
      </c>
      <c r="M423">
        <v>12554536</v>
      </c>
      <c r="N423" t="s">
        <v>4394</v>
      </c>
      <c r="O423" t="s">
        <v>4395</v>
      </c>
      <c r="P423" s="206">
        <v>44588</v>
      </c>
      <c r="Q423" s="206">
        <v>44593</v>
      </c>
      <c r="R423" s="206">
        <v>44712</v>
      </c>
      <c r="S423" s="225">
        <v>8700000</v>
      </c>
      <c r="T423" s="244">
        <v>2900000</v>
      </c>
      <c r="U423" s="53">
        <v>85449357</v>
      </c>
      <c r="V423" t="s">
        <v>3160</v>
      </c>
      <c r="W423"/>
      <c r="X423"/>
    </row>
    <row r="424" spans="1:24">
      <c r="A424">
        <v>891780111</v>
      </c>
      <c r="B424" t="s">
        <v>25</v>
      </c>
      <c r="C424" t="s">
        <v>26</v>
      </c>
      <c r="D424" t="s">
        <v>27</v>
      </c>
      <c r="E424" t="s">
        <v>4396</v>
      </c>
      <c r="F424" t="s">
        <v>29</v>
      </c>
      <c r="G424" t="s">
        <v>849</v>
      </c>
      <c r="H424" t="s">
        <v>31</v>
      </c>
      <c r="I424" s="33">
        <v>11600000</v>
      </c>
      <c r="J424" s="33">
        <v>0</v>
      </c>
      <c r="K424" s="33">
        <v>0</v>
      </c>
      <c r="L424" s="33">
        <v>0</v>
      </c>
      <c r="M424">
        <v>1082874500</v>
      </c>
      <c r="N424" t="s">
        <v>4397</v>
      </c>
      <c r="O424" t="s">
        <v>4377</v>
      </c>
      <c r="P424" s="206">
        <v>44588</v>
      </c>
      <c r="Q424" s="206">
        <v>44593</v>
      </c>
      <c r="R424" s="206">
        <v>44712</v>
      </c>
      <c r="S424" s="225">
        <v>8700000</v>
      </c>
      <c r="T424" s="244">
        <v>2900000</v>
      </c>
      <c r="U424" s="53">
        <v>85449357</v>
      </c>
      <c r="V424" t="s">
        <v>3160</v>
      </c>
      <c r="W424" s="129"/>
      <c r="X424"/>
    </row>
    <row r="425" spans="1:24">
      <c r="A425">
        <v>891780111</v>
      </c>
      <c r="B425" t="s">
        <v>25</v>
      </c>
      <c r="C425" t="s">
        <v>26</v>
      </c>
      <c r="D425" t="s">
        <v>27</v>
      </c>
      <c r="E425" t="s">
        <v>4398</v>
      </c>
      <c r="F425" t="s">
        <v>29</v>
      </c>
      <c r="G425" t="s">
        <v>849</v>
      </c>
      <c r="H425" t="s">
        <v>31</v>
      </c>
      <c r="I425" s="33">
        <v>11600000</v>
      </c>
      <c r="J425" s="33">
        <v>0</v>
      </c>
      <c r="K425" s="33">
        <v>0</v>
      </c>
      <c r="L425" s="33">
        <v>0</v>
      </c>
      <c r="M425">
        <v>1004278559</v>
      </c>
      <c r="N425" t="s">
        <v>4399</v>
      </c>
      <c r="O425" t="s">
        <v>4377</v>
      </c>
      <c r="P425" s="206">
        <v>44588</v>
      </c>
      <c r="Q425" s="206">
        <v>44593</v>
      </c>
      <c r="R425" s="206">
        <v>44712</v>
      </c>
      <c r="S425" s="225">
        <v>8700000</v>
      </c>
      <c r="T425" s="244">
        <v>2900000</v>
      </c>
      <c r="U425" s="53">
        <v>85449357</v>
      </c>
      <c r="V425" t="s">
        <v>3160</v>
      </c>
      <c r="W425"/>
      <c r="X425"/>
    </row>
    <row r="426" spans="1:24">
      <c r="A426">
        <v>891780111</v>
      </c>
      <c r="B426" t="s">
        <v>25</v>
      </c>
      <c r="C426" t="s">
        <v>26</v>
      </c>
      <c r="D426" t="s">
        <v>27</v>
      </c>
      <c r="E426" t="s">
        <v>4400</v>
      </c>
      <c r="F426" t="s">
        <v>29</v>
      </c>
      <c r="G426" t="s">
        <v>849</v>
      </c>
      <c r="H426" t="s">
        <v>31</v>
      </c>
      <c r="I426" s="33">
        <v>6346000</v>
      </c>
      <c r="J426" s="33">
        <v>0</v>
      </c>
      <c r="K426" s="33">
        <v>0</v>
      </c>
      <c r="L426" s="226">
        <v>5836000</v>
      </c>
      <c r="M426">
        <v>1082964560</v>
      </c>
      <c r="N426" t="s">
        <v>4401</v>
      </c>
      <c r="O426" t="s">
        <v>4402</v>
      </c>
      <c r="P426" s="206">
        <v>44588</v>
      </c>
      <c r="Q426" s="206">
        <v>44601</v>
      </c>
      <c r="R426" s="206">
        <v>44712</v>
      </c>
      <c r="S426" s="225">
        <v>510000</v>
      </c>
      <c r="T426" s="244">
        <v>0</v>
      </c>
      <c r="U426" s="53">
        <v>85473390</v>
      </c>
      <c r="V426" t="s">
        <v>840</v>
      </c>
      <c r="W426"/>
      <c r="X426"/>
    </row>
    <row r="427" spans="1:24">
      <c r="A427">
        <v>891780111</v>
      </c>
      <c r="B427" t="s">
        <v>25</v>
      </c>
      <c r="C427" t="s">
        <v>26</v>
      </c>
      <c r="D427" t="s">
        <v>27</v>
      </c>
      <c r="E427" t="s">
        <v>4403</v>
      </c>
      <c r="F427" t="s">
        <v>29</v>
      </c>
      <c r="G427" t="s">
        <v>849</v>
      </c>
      <c r="H427" t="s">
        <v>31</v>
      </c>
      <c r="I427" s="33">
        <v>6346000</v>
      </c>
      <c r="J427" s="33">
        <v>0</v>
      </c>
      <c r="K427" s="33">
        <v>0</v>
      </c>
      <c r="L427" s="33">
        <v>0</v>
      </c>
      <c r="M427">
        <v>39069270</v>
      </c>
      <c r="N427" t="s">
        <v>4404</v>
      </c>
      <c r="O427" t="s">
        <v>4405</v>
      </c>
      <c r="P427" s="206">
        <v>44588</v>
      </c>
      <c r="Q427" s="206">
        <v>44601</v>
      </c>
      <c r="R427" s="206">
        <v>44712</v>
      </c>
      <c r="S427" s="225">
        <v>4646000</v>
      </c>
      <c r="T427" s="244">
        <v>1700000</v>
      </c>
      <c r="U427" s="53">
        <v>85473390</v>
      </c>
      <c r="V427" t="s">
        <v>840</v>
      </c>
      <c r="W427"/>
      <c r="X427"/>
    </row>
    <row r="428" spans="1:24">
      <c r="A428">
        <v>891780111</v>
      </c>
      <c r="B428" t="s">
        <v>25</v>
      </c>
      <c r="C428" t="s">
        <v>26</v>
      </c>
      <c r="D428" t="s">
        <v>27</v>
      </c>
      <c r="E428" t="s">
        <v>4406</v>
      </c>
      <c r="F428" t="s">
        <v>29</v>
      </c>
      <c r="G428" t="s">
        <v>849</v>
      </c>
      <c r="H428" t="s">
        <v>31</v>
      </c>
      <c r="I428" s="33">
        <v>7466000</v>
      </c>
      <c r="J428" s="33">
        <v>0</v>
      </c>
      <c r="K428" s="33">
        <v>0</v>
      </c>
      <c r="L428" s="33">
        <v>0</v>
      </c>
      <c r="M428">
        <v>19602267</v>
      </c>
      <c r="N428" t="s">
        <v>4407</v>
      </c>
      <c r="O428" t="s">
        <v>4408</v>
      </c>
      <c r="P428" s="206">
        <v>44588</v>
      </c>
      <c r="Q428" s="206">
        <v>44601</v>
      </c>
      <c r="R428" s="206">
        <v>44712</v>
      </c>
      <c r="S428" s="225">
        <v>5466000</v>
      </c>
      <c r="T428" s="244">
        <v>2000000</v>
      </c>
      <c r="U428" s="53">
        <v>85473390</v>
      </c>
      <c r="V428" t="s">
        <v>840</v>
      </c>
      <c r="W428"/>
      <c r="X428"/>
    </row>
    <row r="429" spans="1:24">
      <c r="A429">
        <v>891780111</v>
      </c>
      <c r="B429" t="s">
        <v>25</v>
      </c>
      <c r="C429" t="s">
        <v>26</v>
      </c>
      <c r="D429" t="s">
        <v>27</v>
      </c>
      <c r="E429" t="s">
        <v>4409</v>
      </c>
      <c r="F429" t="s">
        <v>29</v>
      </c>
      <c r="G429" t="s">
        <v>849</v>
      </c>
      <c r="H429" t="s">
        <v>31</v>
      </c>
      <c r="I429" s="33">
        <v>7466000</v>
      </c>
      <c r="J429" s="33">
        <v>0</v>
      </c>
      <c r="K429" s="33">
        <v>0</v>
      </c>
      <c r="L429" s="33">
        <v>0</v>
      </c>
      <c r="M429">
        <v>1045723246</v>
      </c>
      <c r="N429" t="s">
        <v>4410</v>
      </c>
      <c r="O429" t="s">
        <v>4411</v>
      </c>
      <c r="P429" s="206">
        <v>44588</v>
      </c>
      <c r="Q429" s="206">
        <v>44601</v>
      </c>
      <c r="R429" s="206">
        <v>44712</v>
      </c>
      <c r="S429" s="225">
        <v>5466000</v>
      </c>
      <c r="T429" s="244">
        <v>2000000</v>
      </c>
      <c r="U429" s="53">
        <v>85473390</v>
      </c>
      <c r="V429" t="s">
        <v>840</v>
      </c>
      <c r="W429"/>
      <c r="X429"/>
    </row>
    <row r="430" spans="1:24">
      <c r="A430">
        <v>891780111</v>
      </c>
      <c r="B430" t="s">
        <v>25</v>
      </c>
      <c r="C430" t="s">
        <v>26</v>
      </c>
      <c r="D430" t="s">
        <v>27</v>
      </c>
      <c r="E430" t="s">
        <v>4412</v>
      </c>
      <c r="F430" t="s">
        <v>29</v>
      </c>
      <c r="G430" t="s">
        <v>849</v>
      </c>
      <c r="H430" t="s">
        <v>31</v>
      </c>
      <c r="I430" s="33">
        <v>6346000</v>
      </c>
      <c r="J430" s="33">
        <v>0</v>
      </c>
      <c r="K430" s="33">
        <v>0</v>
      </c>
      <c r="L430" s="33">
        <v>0</v>
      </c>
      <c r="M430" s="129">
        <v>57465377</v>
      </c>
      <c r="N430" t="s">
        <v>4413</v>
      </c>
      <c r="O430" t="s">
        <v>4414</v>
      </c>
      <c r="P430" s="206">
        <v>44588</v>
      </c>
      <c r="Q430" s="206">
        <v>44601</v>
      </c>
      <c r="R430" s="206">
        <v>44712</v>
      </c>
      <c r="S430" s="225">
        <v>4646000</v>
      </c>
      <c r="T430" s="244">
        <v>1700000</v>
      </c>
      <c r="U430" s="53">
        <v>85473390</v>
      </c>
      <c r="V430" t="s">
        <v>840</v>
      </c>
      <c r="W430"/>
      <c r="X430"/>
    </row>
    <row r="431" spans="1:24">
      <c r="A431">
        <v>891780111</v>
      </c>
      <c r="B431" t="s">
        <v>25</v>
      </c>
      <c r="C431" t="s">
        <v>26</v>
      </c>
      <c r="D431" t="s">
        <v>27</v>
      </c>
      <c r="E431" t="s">
        <v>4415</v>
      </c>
      <c r="F431" t="s">
        <v>29</v>
      </c>
      <c r="G431" t="s">
        <v>849</v>
      </c>
      <c r="H431" t="s">
        <v>31</v>
      </c>
      <c r="I431" s="33">
        <v>11600000</v>
      </c>
      <c r="J431" s="33">
        <v>0</v>
      </c>
      <c r="K431" s="33">
        <v>0</v>
      </c>
      <c r="L431" s="33">
        <v>0</v>
      </c>
      <c r="M431" s="129">
        <v>1083554776</v>
      </c>
      <c r="N431" t="s">
        <v>4416</v>
      </c>
      <c r="O431" t="s">
        <v>4417</v>
      </c>
      <c r="P431" s="206">
        <v>44588</v>
      </c>
      <c r="Q431" s="206">
        <v>44593</v>
      </c>
      <c r="R431" s="206">
        <v>44712</v>
      </c>
      <c r="S431" s="225">
        <v>8700000</v>
      </c>
      <c r="T431" s="244">
        <v>2900000</v>
      </c>
      <c r="U431" s="53">
        <v>85465146</v>
      </c>
      <c r="V431" t="s">
        <v>3184</v>
      </c>
      <c r="W431"/>
      <c r="X431"/>
    </row>
    <row r="432" spans="1:24">
      <c r="A432">
        <v>891780111</v>
      </c>
      <c r="B432" t="s">
        <v>25</v>
      </c>
      <c r="C432" t="s">
        <v>26</v>
      </c>
      <c r="D432" t="s">
        <v>27</v>
      </c>
      <c r="E432" t="s">
        <v>4418</v>
      </c>
      <c r="F432" t="s">
        <v>29</v>
      </c>
      <c r="G432" t="s">
        <v>849</v>
      </c>
      <c r="H432" t="s">
        <v>31</v>
      </c>
      <c r="I432" s="33">
        <v>9200000</v>
      </c>
      <c r="J432" s="33">
        <v>0</v>
      </c>
      <c r="K432" s="33">
        <v>0</v>
      </c>
      <c r="L432" s="33">
        <v>0</v>
      </c>
      <c r="M432" s="129">
        <v>1128149649</v>
      </c>
      <c r="N432" t="s">
        <v>4419</v>
      </c>
      <c r="O432" t="s">
        <v>4420</v>
      </c>
      <c r="P432" s="206">
        <v>44588</v>
      </c>
      <c r="Q432" s="206">
        <v>44593</v>
      </c>
      <c r="R432" s="206">
        <v>44712</v>
      </c>
      <c r="S432" s="225">
        <v>6900000</v>
      </c>
      <c r="T432" s="244">
        <v>2300000</v>
      </c>
      <c r="U432" s="53">
        <v>57441846</v>
      </c>
      <c r="V432" t="s">
        <v>3495</v>
      </c>
      <c r="W432"/>
      <c r="X432"/>
    </row>
    <row r="433" spans="1:24">
      <c r="A433">
        <v>891780111</v>
      </c>
      <c r="B433" t="s">
        <v>25</v>
      </c>
      <c r="C433" t="s">
        <v>26</v>
      </c>
      <c r="D433" t="s">
        <v>27</v>
      </c>
      <c r="E433" t="s">
        <v>4421</v>
      </c>
      <c r="F433" t="s">
        <v>29</v>
      </c>
      <c r="G433" t="s">
        <v>849</v>
      </c>
      <c r="H433" t="s">
        <v>31</v>
      </c>
      <c r="I433" s="33">
        <v>9200000</v>
      </c>
      <c r="J433" s="33">
        <v>0</v>
      </c>
      <c r="K433" s="33">
        <v>0</v>
      </c>
      <c r="L433" s="33">
        <v>0</v>
      </c>
      <c r="M433" s="129">
        <v>49758019</v>
      </c>
      <c r="N433" t="s">
        <v>4422</v>
      </c>
      <c r="O433" t="s">
        <v>4423</v>
      </c>
      <c r="P433" s="206">
        <v>44588</v>
      </c>
      <c r="Q433" s="206">
        <v>44593</v>
      </c>
      <c r="R433" s="206">
        <v>44712</v>
      </c>
      <c r="S433" s="225">
        <v>6900000</v>
      </c>
      <c r="T433" s="244">
        <v>2300000</v>
      </c>
      <c r="U433" s="53">
        <v>57441846</v>
      </c>
      <c r="V433" t="s">
        <v>3495</v>
      </c>
      <c r="W433" s="129"/>
      <c r="X433"/>
    </row>
    <row r="434" spans="1:24">
      <c r="A434">
        <v>891780111</v>
      </c>
      <c r="B434" t="s">
        <v>25</v>
      </c>
      <c r="C434" t="s">
        <v>26</v>
      </c>
      <c r="D434" t="s">
        <v>27</v>
      </c>
      <c r="E434" t="s">
        <v>4424</v>
      </c>
      <c r="F434" t="s">
        <v>29</v>
      </c>
      <c r="G434" t="s">
        <v>849</v>
      </c>
      <c r="H434" t="s">
        <v>31</v>
      </c>
      <c r="I434" s="33">
        <v>6800000</v>
      </c>
      <c r="J434" s="33">
        <v>0</v>
      </c>
      <c r="K434" s="33">
        <v>0</v>
      </c>
      <c r="L434" s="33">
        <v>0</v>
      </c>
      <c r="M434" s="129">
        <v>36726629</v>
      </c>
      <c r="N434" t="s">
        <v>4425</v>
      </c>
      <c r="O434" t="s">
        <v>4426</v>
      </c>
      <c r="P434" s="206">
        <v>44588</v>
      </c>
      <c r="Q434" s="206">
        <v>44593</v>
      </c>
      <c r="R434" s="206">
        <v>44712</v>
      </c>
      <c r="S434" s="225">
        <v>5100000</v>
      </c>
      <c r="T434" s="244">
        <v>1700000</v>
      </c>
      <c r="U434" s="53">
        <v>57441846</v>
      </c>
      <c r="V434" t="s">
        <v>3495</v>
      </c>
      <c r="W434" s="129"/>
      <c r="X434"/>
    </row>
    <row r="435" spans="1:24">
      <c r="A435">
        <v>891780111</v>
      </c>
      <c r="B435" t="s">
        <v>25</v>
      </c>
      <c r="C435" t="s">
        <v>26</v>
      </c>
      <c r="D435" t="s">
        <v>27</v>
      </c>
      <c r="E435" t="s">
        <v>4427</v>
      </c>
      <c r="F435" t="s">
        <v>29</v>
      </c>
      <c r="G435" t="s">
        <v>849</v>
      </c>
      <c r="H435" t="s">
        <v>31</v>
      </c>
      <c r="I435" s="33">
        <v>14000000</v>
      </c>
      <c r="J435" s="33">
        <v>0</v>
      </c>
      <c r="K435" s="33">
        <v>0</v>
      </c>
      <c r="L435" s="33">
        <v>0</v>
      </c>
      <c r="M435" s="129">
        <v>57427903</v>
      </c>
      <c r="N435" t="s">
        <v>4428</v>
      </c>
      <c r="O435" t="s">
        <v>4429</v>
      </c>
      <c r="P435" s="206">
        <v>44588</v>
      </c>
      <c r="Q435" s="206">
        <v>44593</v>
      </c>
      <c r="R435" s="206">
        <v>44712</v>
      </c>
      <c r="S435" s="225">
        <v>10500000</v>
      </c>
      <c r="T435" s="244">
        <v>3500000</v>
      </c>
      <c r="U435" s="53">
        <v>57441846</v>
      </c>
      <c r="V435" t="s">
        <v>3495</v>
      </c>
      <c r="W435" s="129"/>
      <c r="X435"/>
    </row>
    <row r="436" spans="1:24">
      <c r="A436">
        <v>891780111</v>
      </c>
      <c r="B436" t="s">
        <v>25</v>
      </c>
      <c r="C436" t="s">
        <v>26</v>
      </c>
      <c r="D436" t="s">
        <v>27</v>
      </c>
      <c r="E436" t="s">
        <v>4430</v>
      </c>
      <c r="F436" t="s">
        <v>29</v>
      </c>
      <c r="G436" t="s">
        <v>849</v>
      </c>
      <c r="H436" t="s">
        <v>31</v>
      </c>
      <c r="I436" s="33">
        <v>13200000</v>
      </c>
      <c r="J436" s="33">
        <v>0</v>
      </c>
      <c r="K436" s="33">
        <v>0</v>
      </c>
      <c r="L436" s="33">
        <v>0</v>
      </c>
      <c r="M436" s="129">
        <v>1083021976</v>
      </c>
      <c r="N436" t="s">
        <v>4431</v>
      </c>
      <c r="O436" t="s">
        <v>4432</v>
      </c>
      <c r="P436" s="206">
        <v>44588</v>
      </c>
      <c r="Q436" s="206">
        <v>44593</v>
      </c>
      <c r="R436" s="206">
        <v>44712</v>
      </c>
      <c r="S436" s="225">
        <v>9900000</v>
      </c>
      <c r="T436" s="244">
        <v>3300000</v>
      </c>
      <c r="U436" s="53">
        <v>12621405</v>
      </c>
      <c r="V436" t="s">
        <v>844</v>
      </c>
      <c r="W436" s="129"/>
      <c r="X436"/>
    </row>
    <row r="437" spans="1:24">
      <c r="A437">
        <v>891780111</v>
      </c>
      <c r="B437" t="s">
        <v>25</v>
      </c>
      <c r="C437" t="s">
        <v>93</v>
      </c>
      <c r="D437" t="s">
        <v>27</v>
      </c>
      <c r="E437" t="s">
        <v>4433</v>
      </c>
      <c r="F437" t="s">
        <v>29</v>
      </c>
      <c r="G437" t="s">
        <v>849</v>
      </c>
      <c r="H437" t="s">
        <v>31</v>
      </c>
      <c r="I437" s="33">
        <v>23065567</v>
      </c>
      <c r="J437" s="33">
        <v>0</v>
      </c>
      <c r="K437" s="33">
        <v>0</v>
      </c>
      <c r="L437" s="33">
        <v>0</v>
      </c>
      <c r="M437" s="129">
        <v>84452427</v>
      </c>
      <c r="N437" t="s">
        <v>841</v>
      </c>
      <c r="O437" t="s">
        <v>4434</v>
      </c>
      <c r="P437" s="206">
        <v>44588</v>
      </c>
      <c r="Q437" s="206">
        <v>44588</v>
      </c>
      <c r="R437" s="206">
        <v>44742</v>
      </c>
      <c r="S437" s="225">
        <v>8871372</v>
      </c>
      <c r="T437" s="244">
        <v>14194195</v>
      </c>
      <c r="U437" s="53">
        <v>83480482</v>
      </c>
      <c r="V437" t="s">
        <v>842</v>
      </c>
      <c r="W437" s="129"/>
      <c r="X437"/>
    </row>
    <row r="438" spans="1:24">
      <c r="A438">
        <v>891780111</v>
      </c>
      <c r="B438" t="s">
        <v>25</v>
      </c>
      <c r="C438" t="s">
        <v>26</v>
      </c>
      <c r="D438" t="s">
        <v>27</v>
      </c>
      <c r="E438" t="s">
        <v>4435</v>
      </c>
      <c r="F438" t="s">
        <v>29</v>
      </c>
      <c r="G438" t="s">
        <v>849</v>
      </c>
      <c r="H438" t="s">
        <v>31</v>
      </c>
      <c r="I438" s="33">
        <v>10400000</v>
      </c>
      <c r="J438" s="33">
        <v>0</v>
      </c>
      <c r="K438" s="33">
        <v>0</v>
      </c>
      <c r="L438" s="33">
        <v>0</v>
      </c>
      <c r="M438" s="129">
        <v>1083004536</v>
      </c>
      <c r="N438" t="s">
        <v>4436</v>
      </c>
      <c r="O438" t="s">
        <v>4437</v>
      </c>
      <c r="P438" s="206">
        <v>44588</v>
      </c>
      <c r="Q438" s="206">
        <v>44593</v>
      </c>
      <c r="R438" s="206">
        <v>44712</v>
      </c>
      <c r="S438" s="225">
        <v>7800000</v>
      </c>
      <c r="T438" s="244">
        <v>2600000</v>
      </c>
      <c r="U438" s="207">
        <v>1084738403</v>
      </c>
      <c r="V438" t="s">
        <v>3972</v>
      </c>
      <c r="W438" s="129"/>
      <c r="X438"/>
    </row>
    <row r="439" spans="1:24">
      <c r="A439">
        <v>891780111</v>
      </c>
      <c r="B439" t="s">
        <v>25</v>
      </c>
      <c r="C439" t="s">
        <v>26</v>
      </c>
      <c r="D439" t="s">
        <v>27</v>
      </c>
      <c r="E439" t="s">
        <v>4438</v>
      </c>
      <c r="F439" t="s">
        <v>29</v>
      </c>
      <c r="G439" t="s">
        <v>849</v>
      </c>
      <c r="H439" t="s">
        <v>31</v>
      </c>
      <c r="I439" s="33">
        <v>10400000</v>
      </c>
      <c r="J439" s="33">
        <v>0</v>
      </c>
      <c r="K439" s="33">
        <v>0</v>
      </c>
      <c r="L439" s="33">
        <v>0</v>
      </c>
      <c r="M439">
        <v>1020757367</v>
      </c>
      <c r="N439" t="s">
        <v>743</v>
      </c>
      <c r="O439" t="s">
        <v>4439</v>
      </c>
      <c r="P439" s="206">
        <v>44588</v>
      </c>
      <c r="Q439" s="206">
        <v>44593</v>
      </c>
      <c r="R439" s="206">
        <v>44712</v>
      </c>
      <c r="S439" s="225">
        <v>7800000</v>
      </c>
      <c r="T439" s="244">
        <v>2600000</v>
      </c>
      <c r="U439" s="53">
        <v>7634027</v>
      </c>
      <c r="V439" t="s">
        <v>4440</v>
      </c>
      <c r="W439"/>
      <c r="X439"/>
    </row>
    <row r="440" spans="1:24">
      <c r="A440">
        <v>891780111</v>
      </c>
      <c r="B440" t="s">
        <v>25</v>
      </c>
      <c r="C440" t="s">
        <v>26</v>
      </c>
      <c r="D440" t="s">
        <v>27</v>
      </c>
      <c r="E440" t="s">
        <v>4441</v>
      </c>
      <c r="F440" t="s">
        <v>29</v>
      </c>
      <c r="G440" t="s">
        <v>849</v>
      </c>
      <c r="H440" t="s">
        <v>31</v>
      </c>
      <c r="I440" s="33">
        <v>8000000</v>
      </c>
      <c r="J440" s="33">
        <v>0</v>
      </c>
      <c r="K440" s="33">
        <v>0</v>
      </c>
      <c r="L440" s="33">
        <v>0</v>
      </c>
      <c r="M440">
        <v>36724297</v>
      </c>
      <c r="N440" t="s">
        <v>4442</v>
      </c>
      <c r="O440" t="s">
        <v>4443</v>
      </c>
      <c r="P440" s="206">
        <v>44588</v>
      </c>
      <c r="Q440" s="206">
        <v>44593</v>
      </c>
      <c r="R440" s="206">
        <v>44712</v>
      </c>
      <c r="S440" s="225">
        <v>6000000</v>
      </c>
      <c r="T440" s="244">
        <v>2000000</v>
      </c>
      <c r="U440" s="53">
        <v>57441846</v>
      </c>
      <c r="V440" t="s">
        <v>3495</v>
      </c>
      <c r="W440"/>
      <c r="X440"/>
    </row>
    <row r="441" spans="1:24">
      <c r="A441">
        <v>891780111</v>
      </c>
      <c r="B441" t="s">
        <v>25</v>
      </c>
      <c r="C441" t="s">
        <v>93</v>
      </c>
      <c r="D441" t="s">
        <v>27</v>
      </c>
      <c r="E441" t="s">
        <v>4444</v>
      </c>
      <c r="F441" t="s">
        <v>29</v>
      </c>
      <c r="G441" t="s">
        <v>849</v>
      </c>
      <c r="H441" t="s">
        <v>31</v>
      </c>
      <c r="I441" s="33">
        <v>16500000</v>
      </c>
      <c r="J441" s="33">
        <v>0</v>
      </c>
      <c r="K441" s="33">
        <v>0</v>
      </c>
      <c r="L441" s="33">
        <v>0</v>
      </c>
      <c r="M441">
        <v>1082902534</v>
      </c>
      <c r="N441" t="s">
        <v>4445</v>
      </c>
      <c r="O441" t="s">
        <v>4446</v>
      </c>
      <c r="P441" s="206">
        <v>44589</v>
      </c>
      <c r="Q441" s="206">
        <v>44593</v>
      </c>
      <c r="R441" s="206">
        <v>44742</v>
      </c>
      <c r="S441" s="225">
        <v>9900000</v>
      </c>
      <c r="T441" s="244">
        <v>6600000</v>
      </c>
      <c r="U441" s="53">
        <v>1192791759</v>
      </c>
      <c r="V441" t="s">
        <v>3227</v>
      </c>
      <c r="W441"/>
      <c r="X441"/>
    </row>
    <row r="442" spans="1:24">
      <c r="A442">
        <v>891780111</v>
      </c>
      <c r="B442" t="s">
        <v>25</v>
      </c>
      <c r="C442" t="s">
        <v>26</v>
      </c>
      <c r="D442" t="s">
        <v>27</v>
      </c>
      <c r="E442" t="s">
        <v>4447</v>
      </c>
      <c r="F442" t="s">
        <v>29</v>
      </c>
      <c r="G442" t="s">
        <v>849</v>
      </c>
      <c r="H442" t="s">
        <v>31</v>
      </c>
      <c r="I442" s="33">
        <v>9200000</v>
      </c>
      <c r="J442" s="33">
        <v>0</v>
      </c>
      <c r="K442" s="33">
        <v>0</v>
      </c>
      <c r="L442" s="33">
        <v>0</v>
      </c>
      <c r="M442">
        <v>1083042515</v>
      </c>
      <c r="N442" t="s">
        <v>4448</v>
      </c>
      <c r="O442" t="s">
        <v>4449</v>
      </c>
      <c r="P442" s="206">
        <v>44589</v>
      </c>
      <c r="Q442" s="206">
        <v>44593</v>
      </c>
      <c r="R442" s="206">
        <v>44712</v>
      </c>
      <c r="S442" s="225">
        <v>2300000</v>
      </c>
      <c r="T442" s="244">
        <v>6900000</v>
      </c>
      <c r="U442" s="207">
        <v>72232860</v>
      </c>
      <c r="V442" s="129" t="s">
        <v>196</v>
      </c>
      <c r="W442"/>
      <c r="X442"/>
    </row>
    <row r="443" spans="1:24">
      <c r="A443">
        <v>891780111</v>
      </c>
      <c r="B443" t="s">
        <v>25</v>
      </c>
      <c r="C443" t="s">
        <v>93</v>
      </c>
      <c r="D443" t="s">
        <v>27</v>
      </c>
      <c r="E443" t="s">
        <v>4450</v>
      </c>
      <c r="F443" t="s">
        <v>29</v>
      </c>
      <c r="G443" t="s">
        <v>849</v>
      </c>
      <c r="H443" t="s">
        <v>31</v>
      </c>
      <c r="I443" s="33">
        <v>8000000</v>
      </c>
      <c r="J443" s="33">
        <v>0</v>
      </c>
      <c r="K443" s="33">
        <v>0</v>
      </c>
      <c r="L443" s="33">
        <v>0</v>
      </c>
      <c r="M443">
        <v>1152445142</v>
      </c>
      <c r="N443" t="s">
        <v>4451</v>
      </c>
      <c r="O443" t="s">
        <v>4452</v>
      </c>
      <c r="P443" s="206">
        <v>44589</v>
      </c>
      <c r="Q443" s="206">
        <v>44593</v>
      </c>
      <c r="R443" s="206">
        <v>44712</v>
      </c>
      <c r="S443" s="225">
        <v>6000000</v>
      </c>
      <c r="T443" s="244">
        <v>2000000</v>
      </c>
      <c r="U443" s="53">
        <v>1082868728</v>
      </c>
      <c r="V443" t="s">
        <v>3245</v>
      </c>
      <c r="W443"/>
      <c r="X443"/>
    </row>
    <row r="444" spans="1:24">
      <c r="A444">
        <v>891780111</v>
      </c>
      <c r="B444" t="s">
        <v>25</v>
      </c>
      <c r="C444" t="s">
        <v>93</v>
      </c>
      <c r="D444" t="s">
        <v>27</v>
      </c>
      <c r="E444" t="s">
        <v>4453</v>
      </c>
      <c r="F444" t="s">
        <v>29</v>
      </c>
      <c r="G444" t="s">
        <v>849</v>
      </c>
      <c r="H444" t="s">
        <v>31</v>
      </c>
      <c r="I444" s="33">
        <v>8000000</v>
      </c>
      <c r="J444" s="33">
        <v>0</v>
      </c>
      <c r="K444" s="33">
        <v>0</v>
      </c>
      <c r="L444" s="33">
        <v>0</v>
      </c>
      <c r="M444">
        <v>1082838879</v>
      </c>
      <c r="N444" t="s">
        <v>4454</v>
      </c>
      <c r="O444" t="s">
        <v>4455</v>
      </c>
      <c r="P444" s="206">
        <v>44589</v>
      </c>
      <c r="Q444" s="206">
        <v>44593</v>
      </c>
      <c r="R444" s="206">
        <v>44712</v>
      </c>
      <c r="S444" s="225">
        <v>6000000</v>
      </c>
      <c r="T444" s="244">
        <v>2000000</v>
      </c>
      <c r="U444" s="53">
        <v>1082868728</v>
      </c>
      <c r="V444" t="s">
        <v>3245</v>
      </c>
      <c r="W444"/>
      <c r="X444"/>
    </row>
    <row r="445" spans="1:24">
      <c r="A445">
        <v>891780111</v>
      </c>
      <c r="B445" t="s">
        <v>25</v>
      </c>
      <c r="C445" t="s">
        <v>26</v>
      </c>
      <c r="D445" t="s">
        <v>27</v>
      </c>
      <c r="E445" t="s">
        <v>4456</v>
      </c>
      <c r="F445" t="s">
        <v>29</v>
      </c>
      <c r="G445" t="s">
        <v>849</v>
      </c>
      <c r="H445" t="s">
        <v>31</v>
      </c>
      <c r="I445" s="33">
        <v>11600000</v>
      </c>
      <c r="J445" s="33">
        <v>0</v>
      </c>
      <c r="K445" s="33">
        <v>0</v>
      </c>
      <c r="L445" s="33">
        <v>0</v>
      </c>
      <c r="M445">
        <v>85477304</v>
      </c>
      <c r="N445" t="s">
        <v>4457</v>
      </c>
      <c r="O445" t="s">
        <v>4458</v>
      </c>
      <c r="P445" s="206">
        <v>44589</v>
      </c>
      <c r="Q445" s="206">
        <v>44593</v>
      </c>
      <c r="R445" s="206">
        <v>44712</v>
      </c>
      <c r="S445" s="225">
        <v>8700000</v>
      </c>
      <c r="T445" s="244">
        <v>2900000</v>
      </c>
      <c r="U445" s="207">
        <v>36557666</v>
      </c>
      <c r="V445" s="129" t="s">
        <v>3703</v>
      </c>
      <c r="W445"/>
      <c r="X445"/>
    </row>
    <row r="446" spans="1:24">
      <c r="A446">
        <v>891780111</v>
      </c>
      <c r="B446" t="s">
        <v>25</v>
      </c>
      <c r="C446" t="s">
        <v>26</v>
      </c>
      <c r="D446" t="s">
        <v>27</v>
      </c>
      <c r="E446" t="s">
        <v>4459</v>
      </c>
      <c r="F446" t="s">
        <v>29</v>
      </c>
      <c r="G446" t="s">
        <v>849</v>
      </c>
      <c r="H446" t="s">
        <v>31</v>
      </c>
      <c r="I446" s="33">
        <v>6800000</v>
      </c>
      <c r="J446" s="33">
        <v>0</v>
      </c>
      <c r="K446" s="33">
        <v>0</v>
      </c>
      <c r="L446" s="33">
        <v>0</v>
      </c>
      <c r="M446">
        <v>1083008431</v>
      </c>
      <c r="N446" t="s">
        <v>4460</v>
      </c>
      <c r="O446" t="s">
        <v>4461</v>
      </c>
      <c r="P446" s="206">
        <v>44589</v>
      </c>
      <c r="Q446" s="206">
        <v>44593</v>
      </c>
      <c r="R446" s="206">
        <v>44712</v>
      </c>
      <c r="S446" s="225">
        <v>5100000</v>
      </c>
      <c r="T446" s="244">
        <v>1700000</v>
      </c>
      <c r="U446" s="53">
        <v>85152695</v>
      </c>
      <c r="V446" t="s">
        <v>839</v>
      </c>
      <c r="W446"/>
      <c r="X446"/>
    </row>
    <row r="447" spans="1:24">
      <c r="A447">
        <v>891780111</v>
      </c>
      <c r="B447" t="s">
        <v>25</v>
      </c>
      <c r="C447" t="s">
        <v>26</v>
      </c>
      <c r="D447" t="s">
        <v>27</v>
      </c>
      <c r="E447" t="s">
        <v>4462</v>
      </c>
      <c r="F447" t="s">
        <v>29</v>
      </c>
      <c r="G447" t="s">
        <v>849</v>
      </c>
      <c r="H447" t="s">
        <v>31</v>
      </c>
      <c r="I447" s="33">
        <v>6800000</v>
      </c>
      <c r="J447" s="33">
        <v>0</v>
      </c>
      <c r="K447" s="33">
        <v>0</v>
      </c>
      <c r="L447" s="33">
        <v>0</v>
      </c>
      <c r="M447">
        <v>1050461549</v>
      </c>
      <c r="N447" t="s">
        <v>4463</v>
      </c>
      <c r="O447" t="s">
        <v>4464</v>
      </c>
      <c r="P447" s="206">
        <v>44589</v>
      </c>
      <c r="Q447" s="206">
        <v>44593</v>
      </c>
      <c r="R447" s="206">
        <v>44712</v>
      </c>
      <c r="S447" s="225">
        <v>5100000</v>
      </c>
      <c r="T447" s="244">
        <v>1700000</v>
      </c>
      <c r="U447" s="207">
        <v>36557666</v>
      </c>
      <c r="V447" s="129" t="s">
        <v>3703</v>
      </c>
      <c r="W447"/>
      <c r="X447"/>
    </row>
    <row r="448" spans="1:24">
      <c r="A448">
        <v>891780111</v>
      </c>
      <c r="B448" t="s">
        <v>25</v>
      </c>
      <c r="C448" t="s">
        <v>26</v>
      </c>
      <c r="D448" t="s">
        <v>27</v>
      </c>
      <c r="E448" t="s">
        <v>4465</v>
      </c>
      <c r="F448" t="s">
        <v>29</v>
      </c>
      <c r="G448" t="s">
        <v>849</v>
      </c>
      <c r="H448" t="s">
        <v>31</v>
      </c>
      <c r="I448" s="33">
        <v>8000000</v>
      </c>
      <c r="J448" s="33">
        <v>0</v>
      </c>
      <c r="K448" s="33">
        <v>0</v>
      </c>
      <c r="L448" s="33">
        <v>0</v>
      </c>
      <c r="M448">
        <v>57443455</v>
      </c>
      <c r="N448" t="s">
        <v>4466</v>
      </c>
      <c r="O448" t="s">
        <v>4467</v>
      </c>
      <c r="P448" s="206">
        <v>44589</v>
      </c>
      <c r="Q448" s="206">
        <v>44593</v>
      </c>
      <c r="R448" s="206">
        <v>44712</v>
      </c>
      <c r="S448" s="225">
        <v>6000000</v>
      </c>
      <c r="T448" s="244">
        <v>2000000</v>
      </c>
      <c r="U448" s="207">
        <v>36557666</v>
      </c>
      <c r="V448" s="129" t="s">
        <v>3703</v>
      </c>
      <c r="W448"/>
      <c r="X448"/>
    </row>
    <row r="449" spans="1:24">
      <c r="A449">
        <v>891780111</v>
      </c>
      <c r="B449" t="s">
        <v>25</v>
      </c>
      <c r="C449" t="s">
        <v>26</v>
      </c>
      <c r="D449" t="s">
        <v>27</v>
      </c>
      <c r="E449" t="s">
        <v>4468</v>
      </c>
      <c r="F449" t="s">
        <v>29</v>
      </c>
      <c r="G449" t="s">
        <v>849</v>
      </c>
      <c r="H449" t="s">
        <v>31</v>
      </c>
      <c r="I449" s="33">
        <v>10400000</v>
      </c>
      <c r="J449" s="33">
        <v>0</v>
      </c>
      <c r="K449" s="33">
        <v>0</v>
      </c>
      <c r="L449" s="33">
        <v>0</v>
      </c>
      <c r="M449">
        <v>1083044605</v>
      </c>
      <c r="N449" t="s">
        <v>4469</v>
      </c>
      <c r="O449" t="s">
        <v>4470</v>
      </c>
      <c r="P449" s="206">
        <v>44589</v>
      </c>
      <c r="Q449" s="206">
        <v>44593</v>
      </c>
      <c r="R449" s="206">
        <v>44712</v>
      </c>
      <c r="S449" s="225">
        <v>7800000</v>
      </c>
      <c r="T449" s="244">
        <v>2600000</v>
      </c>
      <c r="U449" s="207">
        <v>36557666</v>
      </c>
      <c r="V449" s="129" t="s">
        <v>3703</v>
      </c>
      <c r="W449"/>
      <c r="X449"/>
    </row>
    <row r="450" spans="1:24">
      <c r="A450">
        <v>891780111</v>
      </c>
      <c r="B450" t="s">
        <v>25</v>
      </c>
      <c r="C450" t="s">
        <v>26</v>
      </c>
      <c r="D450" t="s">
        <v>27</v>
      </c>
      <c r="E450" t="s">
        <v>4471</v>
      </c>
      <c r="F450" t="s">
        <v>29</v>
      </c>
      <c r="G450" t="s">
        <v>849</v>
      </c>
      <c r="H450" t="s">
        <v>31</v>
      </c>
      <c r="I450" s="33">
        <v>9200000</v>
      </c>
      <c r="J450" s="33">
        <v>0</v>
      </c>
      <c r="K450" s="33">
        <v>0</v>
      </c>
      <c r="L450" s="33">
        <v>0</v>
      </c>
      <c r="M450">
        <v>1065632898</v>
      </c>
      <c r="N450" t="s">
        <v>4472</v>
      </c>
      <c r="O450" t="s">
        <v>4473</v>
      </c>
      <c r="P450" s="206">
        <v>44589</v>
      </c>
      <c r="Q450" s="206">
        <v>44593</v>
      </c>
      <c r="R450" s="206">
        <v>44712</v>
      </c>
      <c r="S450" s="225">
        <v>6900000</v>
      </c>
      <c r="T450" s="244">
        <v>2300000</v>
      </c>
      <c r="U450" s="53">
        <v>57461216</v>
      </c>
      <c r="V450" t="s">
        <v>3275</v>
      </c>
      <c r="W450"/>
      <c r="X450"/>
    </row>
    <row r="451" spans="1:24">
      <c r="A451">
        <v>891780111</v>
      </c>
      <c r="B451" t="s">
        <v>25</v>
      </c>
      <c r="C451" t="s">
        <v>26</v>
      </c>
      <c r="D451" t="s">
        <v>27</v>
      </c>
      <c r="E451" t="s">
        <v>4474</v>
      </c>
      <c r="F451" t="s">
        <v>29</v>
      </c>
      <c r="G451" t="s">
        <v>849</v>
      </c>
      <c r="H451" t="s">
        <v>31</v>
      </c>
      <c r="I451" s="33">
        <v>11600000</v>
      </c>
      <c r="J451" s="33">
        <v>0</v>
      </c>
      <c r="K451" s="33">
        <v>0</v>
      </c>
      <c r="L451" s="33">
        <v>0</v>
      </c>
      <c r="M451">
        <v>57461691</v>
      </c>
      <c r="N451" t="s">
        <v>4475</v>
      </c>
      <c r="O451" t="s">
        <v>4476</v>
      </c>
      <c r="P451" s="206">
        <v>44589</v>
      </c>
      <c r="Q451" s="206">
        <v>44593</v>
      </c>
      <c r="R451" s="206">
        <v>44712</v>
      </c>
      <c r="S451" s="225">
        <v>8700000</v>
      </c>
      <c r="T451" s="244">
        <v>2900000</v>
      </c>
      <c r="U451" s="53">
        <v>26668285</v>
      </c>
      <c r="V451" t="s">
        <v>3576</v>
      </c>
      <c r="W451"/>
      <c r="X451"/>
    </row>
    <row r="452" spans="1:24">
      <c r="A452">
        <v>891780111</v>
      </c>
      <c r="B452" t="s">
        <v>25</v>
      </c>
      <c r="C452" t="s">
        <v>26</v>
      </c>
      <c r="D452" t="s">
        <v>27</v>
      </c>
      <c r="E452" t="s">
        <v>4477</v>
      </c>
      <c r="F452" t="s">
        <v>29</v>
      </c>
      <c r="G452" t="s">
        <v>849</v>
      </c>
      <c r="H452" t="s">
        <v>31</v>
      </c>
      <c r="I452" s="33">
        <v>10400000</v>
      </c>
      <c r="J452" s="33">
        <v>0</v>
      </c>
      <c r="K452" s="33">
        <v>0</v>
      </c>
      <c r="L452" s="33">
        <v>0</v>
      </c>
      <c r="M452">
        <v>1065612272</v>
      </c>
      <c r="N452" t="s">
        <v>4478</v>
      </c>
      <c r="O452" t="s">
        <v>4479</v>
      </c>
      <c r="P452" s="206">
        <v>44589</v>
      </c>
      <c r="Q452" s="206">
        <v>44593</v>
      </c>
      <c r="R452" s="206">
        <v>44712</v>
      </c>
      <c r="S452" s="225">
        <v>7800000</v>
      </c>
      <c r="T452" s="244">
        <v>2600000</v>
      </c>
      <c r="U452" s="53">
        <v>26668285</v>
      </c>
      <c r="V452" t="s">
        <v>3576</v>
      </c>
      <c r="W452"/>
      <c r="X452"/>
    </row>
    <row r="453" spans="1:24">
      <c r="A453">
        <v>891780111</v>
      </c>
      <c r="B453" t="s">
        <v>25</v>
      </c>
      <c r="C453" t="s">
        <v>26</v>
      </c>
      <c r="D453" t="s">
        <v>27</v>
      </c>
      <c r="E453" t="s">
        <v>4480</v>
      </c>
      <c r="F453" t="s">
        <v>29</v>
      </c>
      <c r="G453" t="s">
        <v>849</v>
      </c>
      <c r="H453" t="s">
        <v>31</v>
      </c>
      <c r="I453" s="33">
        <v>9200000</v>
      </c>
      <c r="J453" s="33">
        <v>0</v>
      </c>
      <c r="K453" s="33">
        <v>0</v>
      </c>
      <c r="L453" s="226">
        <v>9200000</v>
      </c>
      <c r="M453">
        <v>1082889974</v>
      </c>
      <c r="N453" t="s">
        <v>4481</v>
      </c>
      <c r="O453" t="s">
        <v>4482</v>
      </c>
      <c r="P453" s="206">
        <v>44589</v>
      </c>
      <c r="Q453" s="206">
        <v>44593</v>
      </c>
      <c r="R453" s="206">
        <v>44712</v>
      </c>
      <c r="S453" s="225">
        <v>0</v>
      </c>
      <c r="T453" s="244">
        <v>0</v>
      </c>
      <c r="U453" s="53">
        <v>85449357</v>
      </c>
      <c r="V453" t="s">
        <v>3160</v>
      </c>
      <c r="W453"/>
      <c r="X453"/>
    </row>
    <row r="454" spans="1:24">
      <c r="A454">
        <v>891780111</v>
      </c>
      <c r="B454" t="s">
        <v>25</v>
      </c>
      <c r="C454" t="s">
        <v>26</v>
      </c>
      <c r="D454" t="s">
        <v>27</v>
      </c>
      <c r="E454" t="s">
        <v>4483</v>
      </c>
      <c r="F454" t="s">
        <v>29</v>
      </c>
      <c r="G454" t="s">
        <v>849</v>
      </c>
      <c r="H454" t="s">
        <v>31</v>
      </c>
      <c r="I454" s="33">
        <v>10400000</v>
      </c>
      <c r="J454" s="33">
        <v>0</v>
      </c>
      <c r="K454" s="33">
        <v>0</v>
      </c>
      <c r="L454" s="33">
        <v>0</v>
      </c>
      <c r="M454">
        <v>1082966807</v>
      </c>
      <c r="N454" t="s">
        <v>4484</v>
      </c>
      <c r="O454" t="s">
        <v>4485</v>
      </c>
      <c r="P454" s="206">
        <v>44589</v>
      </c>
      <c r="Q454" s="206">
        <v>44593</v>
      </c>
      <c r="R454" s="206">
        <v>44712</v>
      </c>
      <c r="S454" s="225">
        <v>7800000</v>
      </c>
      <c r="T454" s="244">
        <v>2600000</v>
      </c>
      <c r="U454" s="53">
        <v>85449357</v>
      </c>
      <c r="V454" t="s">
        <v>3160</v>
      </c>
      <c r="W454"/>
      <c r="X454"/>
    </row>
    <row r="455" spans="1:24">
      <c r="A455">
        <v>891780111</v>
      </c>
      <c r="B455" t="s">
        <v>25</v>
      </c>
      <c r="C455" t="s">
        <v>26</v>
      </c>
      <c r="D455" t="s">
        <v>27</v>
      </c>
      <c r="E455" t="s">
        <v>4486</v>
      </c>
      <c r="F455" t="s">
        <v>29</v>
      </c>
      <c r="G455" t="s">
        <v>849</v>
      </c>
      <c r="H455" t="s">
        <v>31</v>
      </c>
      <c r="I455" s="33">
        <v>10400000</v>
      </c>
      <c r="J455" s="33">
        <v>0</v>
      </c>
      <c r="K455" s="33">
        <v>0</v>
      </c>
      <c r="L455" s="33">
        <v>0</v>
      </c>
      <c r="M455">
        <v>84450853</v>
      </c>
      <c r="N455" t="s">
        <v>4487</v>
      </c>
      <c r="O455" t="s">
        <v>4488</v>
      </c>
      <c r="P455" s="206">
        <v>44589</v>
      </c>
      <c r="Q455" s="206">
        <v>44593</v>
      </c>
      <c r="R455" s="206">
        <v>44712</v>
      </c>
      <c r="S455" s="225">
        <v>7800000</v>
      </c>
      <c r="T455" s="244">
        <v>2600000</v>
      </c>
      <c r="U455" s="53">
        <v>41947381</v>
      </c>
      <c r="V455" t="s">
        <v>804</v>
      </c>
      <c r="W455"/>
      <c r="X455"/>
    </row>
    <row r="456" spans="1:24">
      <c r="A456">
        <v>891780111</v>
      </c>
      <c r="B456" t="s">
        <v>25</v>
      </c>
      <c r="C456" t="s">
        <v>26</v>
      </c>
      <c r="D456" t="s">
        <v>27</v>
      </c>
      <c r="E456" t="s">
        <v>4489</v>
      </c>
      <c r="F456" t="s">
        <v>29</v>
      </c>
      <c r="G456" t="s">
        <v>849</v>
      </c>
      <c r="H456" t="s">
        <v>31</v>
      </c>
      <c r="I456" s="33">
        <v>10400000</v>
      </c>
      <c r="J456" s="33">
        <v>0</v>
      </c>
      <c r="K456" s="33">
        <v>0</v>
      </c>
      <c r="L456" s="33">
        <v>0</v>
      </c>
      <c r="M456">
        <v>1079933607</v>
      </c>
      <c r="N456" t="s">
        <v>4490</v>
      </c>
      <c r="O456" t="s">
        <v>4491</v>
      </c>
      <c r="P456" s="206">
        <v>44589</v>
      </c>
      <c r="Q456" s="206">
        <v>44593</v>
      </c>
      <c r="R456" s="206">
        <v>44712</v>
      </c>
      <c r="S456" s="225">
        <v>7800000</v>
      </c>
      <c r="T456" s="244">
        <v>2600000</v>
      </c>
      <c r="U456" s="53">
        <v>12539351</v>
      </c>
      <c r="V456" t="s">
        <v>4492</v>
      </c>
      <c r="W456"/>
      <c r="X456"/>
    </row>
    <row r="457" spans="1:24">
      <c r="A457">
        <v>891780111</v>
      </c>
      <c r="B457" t="s">
        <v>25</v>
      </c>
      <c r="C457" t="s">
        <v>26</v>
      </c>
      <c r="D457" t="s">
        <v>27</v>
      </c>
      <c r="E457" t="s">
        <v>4493</v>
      </c>
      <c r="F457" t="s">
        <v>29</v>
      </c>
      <c r="G457" t="s">
        <v>849</v>
      </c>
      <c r="H457" t="s">
        <v>31</v>
      </c>
      <c r="I457" s="33">
        <v>10400000</v>
      </c>
      <c r="J457" s="33">
        <v>0</v>
      </c>
      <c r="K457" s="33">
        <v>0</v>
      </c>
      <c r="L457" s="33">
        <v>0</v>
      </c>
      <c r="M457">
        <v>1083024578</v>
      </c>
      <c r="N457" t="s">
        <v>4494</v>
      </c>
      <c r="O457" t="s">
        <v>4495</v>
      </c>
      <c r="P457" s="206">
        <v>44589</v>
      </c>
      <c r="Q457" s="206">
        <v>44593</v>
      </c>
      <c r="R457" s="206">
        <v>44712</v>
      </c>
      <c r="S457" s="225">
        <v>7800000</v>
      </c>
      <c r="T457" s="244">
        <v>2600000</v>
      </c>
      <c r="U457" s="53">
        <v>12539351</v>
      </c>
      <c r="V457" t="s">
        <v>4492</v>
      </c>
      <c r="W457"/>
      <c r="X457"/>
    </row>
    <row r="458" spans="1:24">
      <c r="A458">
        <v>891780111</v>
      </c>
      <c r="B458" t="s">
        <v>25</v>
      </c>
      <c r="C458" t="s">
        <v>26</v>
      </c>
      <c r="D458" t="s">
        <v>27</v>
      </c>
      <c r="E458" t="s">
        <v>4496</v>
      </c>
      <c r="F458" t="s">
        <v>29</v>
      </c>
      <c r="G458" t="s">
        <v>849</v>
      </c>
      <c r="H458" t="s">
        <v>31</v>
      </c>
      <c r="I458" s="33">
        <v>9200000</v>
      </c>
      <c r="J458" s="33">
        <v>0</v>
      </c>
      <c r="K458" s="33">
        <v>0</v>
      </c>
      <c r="L458" s="33">
        <v>0</v>
      </c>
      <c r="M458">
        <v>1082915040</v>
      </c>
      <c r="N458" t="s">
        <v>4497</v>
      </c>
      <c r="O458" t="s">
        <v>4498</v>
      </c>
      <c r="P458" s="206">
        <v>44589</v>
      </c>
      <c r="Q458" s="206">
        <v>44593</v>
      </c>
      <c r="R458" s="206">
        <v>44712</v>
      </c>
      <c r="S458" s="225">
        <v>6900000</v>
      </c>
      <c r="T458" s="244">
        <v>2300000</v>
      </c>
      <c r="U458" s="53">
        <v>41947381</v>
      </c>
      <c r="V458" t="s">
        <v>804</v>
      </c>
      <c r="W458"/>
      <c r="X458"/>
    </row>
    <row r="459" spans="1:24">
      <c r="A459">
        <v>891780111</v>
      </c>
      <c r="B459" t="s">
        <v>25</v>
      </c>
      <c r="C459" t="s">
        <v>26</v>
      </c>
      <c r="D459" t="s">
        <v>27</v>
      </c>
      <c r="E459" t="s">
        <v>4499</v>
      </c>
      <c r="F459" t="s">
        <v>29</v>
      </c>
      <c r="G459" t="s">
        <v>849</v>
      </c>
      <c r="H459" t="s">
        <v>31</v>
      </c>
      <c r="I459" s="33">
        <v>13200000</v>
      </c>
      <c r="J459" s="33">
        <v>0</v>
      </c>
      <c r="K459" s="33">
        <v>0</v>
      </c>
      <c r="L459" s="33">
        <v>0</v>
      </c>
      <c r="M459">
        <v>1019025176</v>
      </c>
      <c r="N459" t="s">
        <v>4500</v>
      </c>
      <c r="O459" t="s">
        <v>4501</v>
      </c>
      <c r="P459" s="206">
        <v>44589</v>
      </c>
      <c r="Q459" s="206">
        <v>44593</v>
      </c>
      <c r="R459" s="206">
        <v>44712</v>
      </c>
      <c r="S459" s="225">
        <v>9900000</v>
      </c>
      <c r="T459" s="244">
        <v>3300000</v>
      </c>
      <c r="U459" s="208">
        <v>7144175</v>
      </c>
      <c r="V459" t="s">
        <v>3579</v>
      </c>
      <c r="W459"/>
      <c r="X459"/>
    </row>
    <row r="460" spans="1:24">
      <c r="A460">
        <v>891780111</v>
      </c>
      <c r="B460" t="s">
        <v>25</v>
      </c>
      <c r="C460" t="s">
        <v>26</v>
      </c>
      <c r="D460" t="s">
        <v>27</v>
      </c>
      <c r="E460" t="s">
        <v>4502</v>
      </c>
      <c r="F460" t="s">
        <v>29</v>
      </c>
      <c r="G460" t="s">
        <v>849</v>
      </c>
      <c r="H460" t="s">
        <v>31</v>
      </c>
      <c r="I460" s="33">
        <v>10400000</v>
      </c>
      <c r="J460" s="33">
        <v>0</v>
      </c>
      <c r="K460" s="33">
        <v>0</v>
      </c>
      <c r="L460" s="33">
        <v>0</v>
      </c>
      <c r="M460">
        <v>57432322</v>
      </c>
      <c r="N460" t="s">
        <v>4503</v>
      </c>
      <c r="O460" t="s">
        <v>4504</v>
      </c>
      <c r="P460" s="206">
        <v>44589</v>
      </c>
      <c r="Q460" s="206">
        <v>44593</v>
      </c>
      <c r="R460" s="206">
        <v>44712</v>
      </c>
      <c r="S460" s="225">
        <v>7800000</v>
      </c>
      <c r="T460" s="244">
        <v>2600000</v>
      </c>
      <c r="U460" s="53">
        <v>72221403</v>
      </c>
      <c r="V460" t="s">
        <v>4371</v>
      </c>
      <c r="W460"/>
      <c r="X460"/>
    </row>
    <row r="461" spans="1:24">
      <c r="A461">
        <v>891780111</v>
      </c>
      <c r="B461" t="s">
        <v>25</v>
      </c>
      <c r="C461" t="s">
        <v>26</v>
      </c>
      <c r="D461" t="s">
        <v>27</v>
      </c>
      <c r="E461" t="s">
        <v>4505</v>
      </c>
      <c r="F461" t="s">
        <v>29</v>
      </c>
      <c r="G461" t="s">
        <v>849</v>
      </c>
      <c r="H461" t="s">
        <v>31</v>
      </c>
      <c r="I461" s="33">
        <v>6346000</v>
      </c>
      <c r="J461" s="33">
        <v>0</v>
      </c>
      <c r="K461" s="33">
        <v>0</v>
      </c>
      <c r="L461" s="33">
        <v>0</v>
      </c>
      <c r="M461">
        <v>1004347619</v>
      </c>
      <c r="N461" t="s">
        <v>4506</v>
      </c>
      <c r="O461" t="s">
        <v>4507</v>
      </c>
      <c r="P461" s="206">
        <v>44589</v>
      </c>
      <c r="Q461" s="206">
        <v>44601</v>
      </c>
      <c r="R461" s="206">
        <v>44712</v>
      </c>
      <c r="S461" s="225">
        <v>4646000</v>
      </c>
      <c r="T461" s="244">
        <v>1700000</v>
      </c>
      <c r="U461" s="207">
        <v>84452087</v>
      </c>
      <c r="V461" t="s">
        <v>3252</v>
      </c>
      <c r="W461"/>
      <c r="X461"/>
    </row>
    <row r="462" spans="1:24">
      <c r="A462">
        <v>891780111</v>
      </c>
      <c r="B462" t="s">
        <v>25</v>
      </c>
      <c r="C462" t="s">
        <v>26</v>
      </c>
      <c r="D462" t="s">
        <v>27</v>
      </c>
      <c r="E462" t="s">
        <v>4508</v>
      </c>
      <c r="F462" t="s">
        <v>29</v>
      </c>
      <c r="G462" t="s">
        <v>849</v>
      </c>
      <c r="H462" t="s">
        <v>31</v>
      </c>
      <c r="I462" s="33">
        <v>6346000</v>
      </c>
      <c r="J462" s="33">
        <v>0</v>
      </c>
      <c r="K462" s="33">
        <v>0</v>
      </c>
      <c r="L462" s="33">
        <v>0</v>
      </c>
      <c r="M462">
        <v>1082937109</v>
      </c>
      <c r="N462" t="s">
        <v>4509</v>
      </c>
      <c r="O462" t="s">
        <v>4510</v>
      </c>
      <c r="P462" s="206">
        <v>44589</v>
      </c>
      <c r="Q462" s="206">
        <v>44601</v>
      </c>
      <c r="R462" s="206">
        <v>44712</v>
      </c>
      <c r="S462" s="225">
        <v>4646000</v>
      </c>
      <c r="T462" s="244">
        <v>1700000</v>
      </c>
      <c r="U462" s="207">
        <v>84452087</v>
      </c>
      <c r="V462" t="s">
        <v>3252</v>
      </c>
      <c r="W462"/>
      <c r="X462"/>
    </row>
    <row r="463" spans="1:24">
      <c r="A463">
        <v>891780111</v>
      </c>
      <c r="B463" t="s">
        <v>25</v>
      </c>
      <c r="C463" t="s">
        <v>26</v>
      </c>
      <c r="D463" t="s">
        <v>27</v>
      </c>
      <c r="E463" t="s">
        <v>4511</v>
      </c>
      <c r="F463" t="s">
        <v>29</v>
      </c>
      <c r="G463" t="s">
        <v>849</v>
      </c>
      <c r="H463" t="s">
        <v>31</v>
      </c>
      <c r="I463" s="33">
        <v>6800000</v>
      </c>
      <c r="J463" s="33">
        <v>0</v>
      </c>
      <c r="K463" s="33">
        <v>0</v>
      </c>
      <c r="L463" s="33">
        <v>0</v>
      </c>
      <c r="M463">
        <v>36667533</v>
      </c>
      <c r="N463" t="s">
        <v>4512</v>
      </c>
      <c r="O463" t="s">
        <v>4513</v>
      </c>
      <c r="P463" s="206">
        <v>44589</v>
      </c>
      <c r="Q463" s="206">
        <v>44593</v>
      </c>
      <c r="R463" s="206">
        <v>44712</v>
      </c>
      <c r="S463" s="225">
        <v>5100000</v>
      </c>
      <c r="T463" s="244">
        <v>1700000</v>
      </c>
      <c r="U463" s="207">
        <v>84452087</v>
      </c>
      <c r="V463" t="s">
        <v>3252</v>
      </c>
      <c r="W463"/>
      <c r="X463"/>
    </row>
    <row r="464" spans="1:24">
      <c r="A464">
        <v>891780111</v>
      </c>
      <c r="B464" t="s">
        <v>25</v>
      </c>
      <c r="C464" t="s">
        <v>26</v>
      </c>
      <c r="D464" t="s">
        <v>27</v>
      </c>
      <c r="E464" t="s">
        <v>4514</v>
      </c>
      <c r="F464" t="s">
        <v>29</v>
      </c>
      <c r="G464" t="s">
        <v>849</v>
      </c>
      <c r="H464" t="s">
        <v>31</v>
      </c>
      <c r="I464" s="33">
        <v>11600000</v>
      </c>
      <c r="J464" s="33">
        <v>0</v>
      </c>
      <c r="K464" s="33">
        <v>0</v>
      </c>
      <c r="L464" s="33">
        <v>0</v>
      </c>
      <c r="M464">
        <v>85370967</v>
      </c>
      <c r="N464" t="s">
        <v>4515</v>
      </c>
      <c r="O464" t="s">
        <v>4516</v>
      </c>
      <c r="P464" s="206">
        <v>44589</v>
      </c>
      <c r="Q464" s="206">
        <v>44593</v>
      </c>
      <c r="R464" s="206">
        <v>44712</v>
      </c>
      <c r="S464" s="225">
        <v>8700000</v>
      </c>
      <c r="T464" s="244">
        <v>2900000</v>
      </c>
      <c r="U464" s="53">
        <v>85449357</v>
      </c>
      <c r="V464" t="s">
        <v>3160</v>
      </c>
      <c r="W464"/>
      <c r="X464"/>
    </row>
    <row r="465" spans="1:24">
      <c r="A465">
        <v>891780111</v>
      </c>
      <c r="B465" t="s">
        <v>25</v>
      </c>
      <c r="C465" t="s">
        <v>26</v>
      </c>
      <c r="D465" t="s">
        <v>27</v>
      </c>
      <c r="E465" t="s">
        <v>4517</v>
      </c>
      <c r="F465" t="s">
        <v>29</v>
      </c>
      <c r="G465" t="s">
        <v>849</v>
      </c>
      <c r="H465" t="s">
        <v>31</v>
      </c>
      <c r="I465" s="33">
        <v>16000000</v>
      </c>
      <c r="J465" s="33">
        <v>0</v>
      </c>
      <c r="K465" s="33">
        <v>0</v>
      </c>
      <c r="L465" s="33">
        <v>0</v>
      </c>
      <c r="M465">
        <v>36535996</v>
      </c>
      <c r="N465" t="s">
        <v>4518</v>
      </c>
      <c r="O465" t="s">
        <v>4519</v>
      </c>
      <c r="P465" s="206">
        <v>44589</v>
      </c>
      <c r="Q465" s="206">
        <v>44593</v>
      </c>
      <c r="R465" s="206">
        <v>44712</v>
      </c>
      <c r="S465" s="225">
        <v>12000000</v>
      </c>
      <c r="T465" s="244">
        <v>4000000</v>
      </c>
      <c r="U465" s="53">
        <v>85449357</v>
      </c>
      <c r="V465" t="s">
        <v>3160</v>
      </c>
      <c r="W465"/>
      <c r="X465"/>
    </row>
    <row r="466" spans="1:24">
      <c r="A466">
        <v>891780111</v>
      </c>
      <c r="B466" t="s">
        <v>25</v>
      </c>
      <c r="C466" t="s">
        <v>26</v>
      </c>
      <c r="D466" t="s">
        <v>27</v>
      </c>
      <c r="E466" t="s">
        <v>4520</v>
      </c>
      <c r="F466" t="s">
        <v>29</v>
      </c>
      <c r="G466" t="s">
        <v>849</v>
      </c>
      <c r="H466" t="s">
        <v>31</v>
      </c>
      <c r="I466" s="33">
        <v>6800000</v>
      </c>
      <c r="J466" s="33">
        <v>0</v>
      </c>
      <c r="K466" s="33">
        <v>0</v>
      </c>
      <c r="L466" s="33">
        <v>0</v>
      </c>
      <c r="M466">
        <v>7630295</v>
      </c>
      <c r="N466" t="s">
        <v>4521</v>
      </c>
      <c r="O466" t="s">
        <v>4522</v>
      </c>
      <c r="P466" s="206">
        <v>44589</v>
      </c>
      <c r="Q466" s="206">
        <v>44593</v>
      </c>
      <c r="R466" s="206">
        <v>44712</v>
      </c>
      <c r="S466" s="225">
        <v>5100000</v>
      </c>
      <c r="T466" s="244">
        <v>1700000</v>
      </c>
      <c r="U466" s="53">
        <v>57444673</v>
      </c>
      <c r="V466" t="s">
        <v>3323</v>
      </c>
      <c r="W466"/>
      <c r="X466"/>
    </row>
    <row r="467" spans="1:24">
      <c r="A467">
        <v>891780111</v>
      </c>
      <c r="B467" t="s">
        <v>25</v>
      </c>
      <c r="C467" t="s">
        <v>26</v>
      </c>
      <c r="D467" t="s">
        <v>27</v>
      </c>
      <c r="E467" t="s">
        <v>4523</v>
      </c>
      <c r="F467" t="s">
        <v>29</v>
      </c>
      <c r="G467" t="s">
        <v>849</v>
      </c>
      <c r="H467" t="s">
        <v>31</v>
      </c>
      <c r="I467" s="33">
        <v>8000000</v>
      </c>
      <c r="J467" s="33">
        <v>0</v>
      </c>
      <c r="K467" s="33">
        <v>0</v>
      </c>
      <c r="L467" s="33">
        <v>0</v>
      </c>
      <c r="M467">
        <v>7628983</v>
      </c>
      <c r="N467" t="s">
        <v>4524</v>
      </c>
      <c r="O467" t="s">
        <v>4525</v>
      </c>
      <c r="P467" s="206">
        <v>44589</v>
      </c>
      <c r="Q467" s="206">
        <v>44593</v>
      </c>
      <c r="R467" s="206">
        <v>44712</v>
      </c>
      <c r="S467" s="225">
        <v>6000000</v>
      </c>
      <c r="T467" s="244">
        <v>2000000</v>
      </c>
      <c r="U467" s="53">
        <v>85473390</v>
      </c>
      <c r="V467" t="s">
        <v>840</v>
      </c>
      <c r="W467"/>
      <c r="X467"/>
    </row>
    <row r="468" spans="1:24">
      <c r="A468">
        <v>891780111</v>
      </c>
      <c r="B468" t="s">
        <v>25</v>
      </c>
      <c r="C468" t="s">
        <v>26</v>
      </c>
      <c r="D468" t="s">
        <v>27</v>
      </c>
      <c r="E468" t="s">
        <v>4526</v>
      </c>
      <c r="F468" t="s">
        <v>29</v>
      </c>
      <c r="G468" t="s">
        <v>849</v>
      </c>
      <c r="H468" t="s">
        <v>31</v>
      </c>
      <c r="I468" s="33">
        <v>6346000</v>
      </c>
      <c r="J468" s="33">
        <v>0</v>
      </c>
      <c r="K468" s="33">
        <v>0</v>
      </c>
      <c r="L468" s="33">
        <v>0</v>
      </c>
      <c r="M468">
        <v>1007558518</v>
      </c>
      <c r="N468" t="s">
        <v>4527</v>
      </c>
      <c r="O468" t="s">
        <v>4528</v>
      </c>
      <c r="P468" s="206">
        <v>44589</v>
      </c>
      <c r="Q468" s="206">
        <v>44601</v>
      </c>
      <c r="R468" s="206">
        <v>44712</v>
      </c>
      <c r="S468" s="225">
        <v>4646000</v>
      </c>
      <c r="T468" s="244">
        <v>1700000</v>
      </c>
      <c r="U468" s="53">
        <v>85473390</v>
      </c>
      <c r="V468" t="s">
        <v>840</v>
      </c>
      <c r="W468"/>
      <c r="X468"/>
    </row>
    <row r="469" spans="1:24">
      <c r="A469">
        <v>891780111</v>
      </c>
      <c r="B469" t="s">
        <v>25</v>
      </c>
      <c r="C469" t="s">
        <v>26</v>
      </c>
      <c r="D469" t="s">
        <v>27</v>
      </c>
      <c r="E469" t="s">
        <v>4529</v>
      </c>
      <c r="F469" t="s">
        <v>29</v>
      </c>
      <c r="G469" t="s">
        <v>849</v>
      </c>
      <c r="H469" t="s">
        <v>31</v>
      </c>
      <c r="I469" s="33">
        <v>6346000</v>
      </c>
      <c r="J469" s="33">
        <v>0</v>
      </c>
      <c r="K469" s="33">
        <v>0</v>
      </c>
      <c r="L469" s="33">
        <v>0</v>
      </c>
      <c r="M469">
        <v>1083038425</v>
      </c>
      <c r="N469" t="s">
        <v>4530</v>
      </c>
      <c r="O469" t="s">
        <v>4295</v>
      </c>
      <c r="P469" s="206">
        <v>44589</v>
      </c>
      <c r="Q469" s="206">
        <v>44601</v>
      </c>
      <c r="R469" s="206">
        <v>44712</v>
      </c>
      <c r="S469" s="225">
        <v>4646000</v>
      </c>
      <c r="T469" s="244">
        <v>1700000</v>
      </c>
      <c r="U469" s="53">
        <v>85473390</v>
      </c>
      <c r="V469" t="s">
        <v>840</v>
      </c>
      <c r="W469"/>
      <c r="X469"/>
    </row>
    <row r="470" spans="1:24">
      <c r="A470">
        <v>891780111</v>
      </c>
      <c r="B470" t="s">
        <v>25</v>
      </c>
      <c r="C470" t="s">
        <v>26</v>
      </c>
      <c r="D470" t="s">
        <v>27</v>
      </c>
      <c r="E470" t="s">
        <v>4531</v>
      </c>
      <c r="F470" t="s">
        <v>29</v>
      </c>
      <c r="G470" t="s">
        <v>849</v>
      </c>
      <c r="H470" t="s">
        <v>31</v>
      </c>
      <c r="I470" s="33">
        <v>6346000</v>
      </c>
      <c r="J470" s="33">
        <v>0</v>
      </c>
      <c r="K470" s="33">
        <v>0</v>
      </c>
      <c r="L470" s="33">
        <v>0</v>
      </c>
      <c r="M470">
        <v>1140855705</v>
      </c>
      <c r="N470" t="s">
        <v>4532</v>
      </c>
      <c r="O470" t="s">
        <v>4533</v>
      </c>
      <c r="P470" s="206">
        <v>44589</v>
      </c>
      <c r="Q470" s="206">
        <v>44601</v>
      </c>
      <c r="R470" s="206">
        <v>44712</v>
      </c>
      <c r="S470" s="225">
        <v>4646000</v>
      </c>
      <c r="T470" s="244">
        <v>1700000</v>
      </c>
      <c r="U470" s="53">
        <v>85473390</v>
      </c>
      <c r="V470" t="s">
        <v>840</v>
      </c>
      <c r="W470"/>
      <c r="X470"/>
    </row>
    <row r="471" spans="1:24">
      <c r="A471">
        <v>891780111</v>
      </c>
      <c r="B471" t="s">
        <v>25</v>
      </c>
      <c r="C471" t="s">
        <v>26</v>
      </c>
      <c r="D471" t="s">
        <v>27</v>
      </c>
      <c r="E471" t="s">
        <v>4534</v>
      </c>
      <c r="F471" t="s">
        <v>29</v>
      </c>
      <c r="G471" t="s">
        <v>849</v>
      </c>
      <c r="H471" t="s">
        <v>31</v>
      </c>
      <c r="I471" s="33">
        <v>6346000</v>
      </c>
      <c r="J471" s="33">
        <v>0</v>
      </c>
      <c r="K471" s="33">
        <v>0</v>
      </c>
      <c r="L471" s="33">
        <v>0</v>
      </c>
      <c r="M471">
        <v>1148701328</v>
      </c>
      <c r="N471" t="s">
        <v>4535</v>
      </c>
      <c r="O471" t="s">
        <v>4536</v>
      </c>
      <c r="P471" s="206">
        <v>44589</v>
      </c>
      <c r="Q471" s="206">
        <v>44601</v>
      </c>
      <c r="R471" s="206">
        <v>44712</v>
      </c>
      <c r="S471" s="225">
        <v>4646000</v>
      </c>
      <c r="T471" s="244">
        <v>1700000</v>
      </c>
      <c r="U471" s="53">
        <v>85473390</v>
      </c>
      <c r="V471" t="s">
        <v>840</v>
      </c>
      <c r="W471"/>
      <c r="X471"/>
    </row>
    <row r="472" spans="1:24">
      <c r="A472">
        <v>891780111</v>
      </c>
      <c r="B472" t="s">
        <v>25</v>
      </c>
      <c r="C472" t="s">
        <v>26</v>
      </c>
      <c r="D472" t="s">
        <v>27</v>
      </c>
      <c r="E472" t="s">
        <v>4537</v>
      </c>
      <c r="F472" t="s">
        <v>29</v>
      </c>
      <c r="G472" t="s">
        <v>849</v>
      </c>
      <c r="H472" t="s">
        <v>31</v>
      </c>
      <c r="I472" s="33">
        <v>6000000</v>
      </c>
      <c r="J472" s="33">
        <v>8134000</v>
      </c>
      <c r="K472" s="33">
        <v>2134000</v>
      </c>
      <c r="L472" s="33">
        <v>0</v>
      </c>
      <c r="M472">
        <v>1083027976</v>
      </c>
      <c r="N472" t="s">
        <v>4538</v>
      </c>
      <c r="O472" t="s">
        <v>3337</v>
      </c>
      <c r="P472" s="206">
        <v>44589</v>
      </c>
      <c r="Q472" s="206">
        <v>44621</v>
      </c>
      <c r="R472" s="206">
        <v>44712</v>
      </c>
      <c r="S472" s="225">
        <v>5000000</v>
      </c>
      <c r="T472" s="244">
        <v>3134000</v>
      </c>
      <c r="U472" s="53">
        <v>85473390</v>
      </c>
      <c r="V472" t="s">
        <v>840</v>
      </c>
      <c r="W472"/>
      <c r="X472"/>
    </row>
    <row r="473" spans="1:24">
      <c r="A473">
        <v>891780111</v>
      </c>
      <c r="B473" t="s">
        <v>25</v>
      </c>
      <c r="C473" t="s">
        <v>26</v>
      </c>
      <c r="D473" t="s">
        <v>27</v>
      </c>
      <c r="E473" t="s">
        <v>4539</v>
      </c>
      <c r="F473" t="s">
        <v>29</v>
      </c>
      <c r="G473" t="s">
        <v>849</v>
      </c>
      <c r="H473" t="s">
        <v>31</v>
      </c>
      <c r="I473" s="33">
        <v>6346000</v>
      </c>
      <c r="J473" s="33">
        <v>0</v>
      </c>
      <c r="K473" s="33">
        <v>0</v>
      </c>
      <c r="L473" s="33">
        <v>0</v>
      </c>
      <c r="M473">
        <v>1082964957</v>
      </c>
      <c r="N473" t="s">
        <v>4540</v>
      </c>
      <c r="O473" t="s">
        <v>4541</v>
      </c>
      <c r="P473" s="206">
        <v>44589</v>
      </c>
      <c r="Q473" s="206">
        <v>44601</v>
      </c>
      <c r="R473" s="206">
        <v>44712</v>
      </c>
      <c r="S473" s="225">
        <v>4646000</v>
      </c>
      <c r="T473" s="244">
        <v>1700000</v>
      </c>
      <c r="U473" s="53">
        <v>85473390</v>
      </c>
      <c r="V473" t="s">
        <v>840</v>
      </c>
      <c r="W473"/>
      <c r="X473"/>
    </row>
    <row r="474" spans="1:24">
      <c r="A474">
        <v>891780111</v>
      </c>
      <c r="B474" t="s">
        <v>25</v>
      </c>
      <c r="C474" t="s">
        <v>26</v>
      </c>
      <c r="D474" t="s">
        <v>27</v>
      </c>
      <c r="E474" t="s">
        <v>4542</v>
      </c>
      <c r="F474" t="s">
        <v>29</v>
      </c>
      <c r="G474" t="s">
        <v>849</v>
      </c>
      <c r="H474" t="s">
        <v>31</v>
      </c>
      <c r="I474" s="33">
        <v>6346000</v>
      </c>
      <c r="J474" s="33">
        <v>0</v>
      </c>
      <c r="K474" s="33">
        <v>0</v>
      </c>
      <c r="L474" s="33">
        <v>0</v>
      </c>
      <c r="M474">
        <v>1082875088</v>
      </c>
      <c r="N474" t="s">
        <v>4543</v>
      </c>
      <c r="O474" t="s">
        <v>4544</v>
      </c>
      <c r="P474" s="206">
        <v>44589</v>
      </c>
      <c r="Q474" s="206">
        <v>44601</v>
      </c>
      <c r="R474" s="206">
        <v>44712</v>
      </c>
      <c r="S474" s="225">
        <v>4646000</v>
      </c>
      <c r="T474" s="244">
        <v>1700000</v>
      </c>
      <c r="U474" s="53">
        <v>85473390</v>
      </c>
      <c r="V474" t="s">
        <v>840</v>
      </c>
      <c r="W474"/>
      <c r="X474"/>
    </row>
    <row r="475" spans="1:24">
      <c r="A475">
        <v>891780111</v>
      </c>
      <c r="B475" t="s">
        <v>25</v>
      </c>
      <c r="C475" t="s">
        <v>26</v>
      </c>
      <c r="D475" t="s">
        <v>27</v>
      </c>
      <c r="E475" t="s">
        <v>4545</v>
      </c>
      <c r="F475" t="s">
        <v>29</v>
      </c>
      <c r="G475" t="s">
        <v>849</v>
      </c>
      <c r="H475" t="s">
        <v>31</v>
      </c>
      <c r="I475" s="33">
        <v>6346000</v>
      </c>
      <c r="J475" s="33">
        <v>0</v>
      </c>
      <c r="K475" s="33">
        <v>0</v>
      </c>
      <c r="L475" s="33">
        <v>0</v>
      </c>
      <c r="M475">
        <v>1084731269</v>
      </c>
      <c r="N475" t="s">
        <v>4546</v>
      </c>
      <c r="O475" t="s">
        <v>4547</v>
      </c>
      <c r="P475" s="206">
        <v>44589</v>
      </c>
      <c r="Q475" s="206">
        <v>44601</v>
      </c>
      <c r="R475" s="206">
        <v>44712</v>
      </c>
      <c r="S475" s="225">
        <v>4646000</v>
      </c>
      <c r="T475" s="244">
        <v>1700000</v>
      </c>
      <c r="U475" s="53">
        <v>85473390</v>
      </c>
      <c r="V475" t="s">
        <v>840</v>
      </c>
      <c r="W475"/>
      <c r="X475"/>
    </row>
    <row r="476" spans="1:24">
      <c r="A476">
        <v>891780111</v>
      </c>
      <c r="B476" t="s">
        <v>25</v>
      </c>
      <c r="C476" t="s">
        <v>26</v>
      </c>
      <c r="D476" t="s">
        <v>27</v>
      </c>
      <c r="E476" t="s">
        <v>4548</v>
      </c>
      <c r="F476" t="s">
        <v>29</v>
      </c>
      <c r="G476" t="s">
        <v>849</v>
      </c>
      <c r="H476" t="s">
        <v>31</v>
      </c>
      <c r="I476" s="33">
        <v>10400000</v>
      </c>
      <c r="J476" s="33">
        <v>0</v>
      </c>
      <c r="K476" s="33">
        <v>0</v>
      </c>
      <c r="L476" s="33">
        <v>0</v>
      </c>
      <c r="M476">
        <v>57290378</v>
      </c>
      <c r="N476" t="s">
        <v>4549</v>
      </c>
      <c r="O476" t="s">
        <v>4550</v>
      </c>
      <c r="P476" s="206">
        <v>44589</v>
      </c>
      <c r="Q476" s="206">
        <v>44593</v>
      </c>
      <c r="R476" s="206">
        <v>44712</v>
      </c>
      <c r="S476" s="225">
        <v>7800000</v>
      </c>
      <c r="T476" s="244">
        <v>2600000</v>
      </c>
      <c r="U476" s="53">
        <v>85459497</v>
      </c>
      <c r="V476" t="s">
        <v>836</v>
      </c>
      <c r="W476"/>
      <c r="X476"/>
    </row>
    <row r="477" spans="1:24">
      <c r="A477">
        <v>891780111</v>
      </c>
      <c r="B477" t="s">
        <v>25</v>
      </c>
      <c r="C477" t="s">
        <v>26</v>
      </c>
      <c r="D477" t="s">
        <v>27</v>
      </c>
      <c r="E477" t="s">
        <v>4551</v>
      </c>
      <c r="F477" t="s">
        <v>29</v>
      </c>
      <c r="G477" t="s">
        <v>849</v>
      </c>
      <c r="H477" t="s">
        <v>31</v>
      </c>
      <c r="I477" s="33">
        <v>6800000</v>
      </c>
      <c r="J477" s="33">
        <v>0</v>
      </c>
      <c r="K477" s="33">
        <v>0</v>
      </c>
      <c r="L477" s="33">
        <v>0</v>
      </c>
      <c r="M477">
        <v>1082987415</v>
      </c>
      <c r="N477" t="s">
        <v>4552</v>
      </c>
      <c r="O477" t="s">
        <v>4553</v>
      </c>
      <c r="P477" s="206">
        <v>44589</v>
      </c>
      <c r="Q477" s="206">
        <v>44601</v>
      </c>
      <c r="R477" s="206">
        <v>44712</v>
      </c>
      <c r="S477" s="225">
        <v>5100000</v>
      </c>
      <c r="T477" s="244">
        <v>1700000</v>
      </c>
      <c r="U477" s="53">
        <v>85459497</v>
      </c>
      <c r="V477" t="s">
        <v>836</v>
      </c>
      <c r="W477"/>
      <c r="X477"/>
    </row>
    <row r="478" spans="1:24">
      <c r="A478">
        <v>891780111</v>
      </c>
      <c r="B478" t="s">
        <v>25</v>
      </c>
      <c r="C478" t="s">
        <v>26</v>
      </c>
      <c r="D478" t="s">
        <v>27</v>
      </c>
      <c r="E478" t="s">
        <v>4554</v>
      </c>
      <c r="F478" t="s">
        <v>29</v>
      </c>
      <c r="G478" t="s">
        <v>849</v>
      </c>
      <c r="H478" t="s">
        <v>31</v>
      </c>
      <c r="I478" s="33">
        <v>6346000</v>
      </c>
      <c r="J478" s="33">
        <v>0</v>
      </c>
      <c r="K478" s="33">
        <v>0</v>
      </c>
      <c r="L478" s="33">
        <v>0</v>
      </c>
      <c r="M478">
        <v>19612853</v>
      </c>
      <c r="N478" t="s">
        <v>4555</v>
      </c>
      <c r="O478" t="s">
        <v>4556</v>
      </c>
      <c r="P478" s="206">
        <v>44589</v>
      </c>
      <c r="Q478" s="206">
        <v>44601</v>
      </c>
      <c r="R478" s="206">
        <v>44712</v>
      </c>
      <c r="S478" s="225">
        <v>4646000</v>
      </c>
      <c r="T478" s="244">
        <v>1700000</v>
      </c>
      <c r="U478" s="53">
        <v>85459497</v>
      </c>
      <c r="V478" t="s">
        <v>836</v>
      </c>
      <c r="W478"/>
      <c r="X478"/>
    </row>
    <row r="479" spans="1:24">
      <c r="A479">
        <v>891780111</v>
      </c>
      <c r="B479" t="s">
        <v>25</v>
      </c>
      <c r="C479" t="s">
        <v>26</v>
      </c>
      <c r="D479" t="s">
        <v>27</v>
      </c>
      <c r="E479" t="s">
        <v>4557</v>
      </c>
      <c r="F479" t="s">
        <v>29</v>
      </c>
      <c r="G479" t="s">
        <v>849</v>
      </c>
      <c r="H479" t="s">
        <v>31</v>
      </c>
      <c r="I479" s="33">
        <v>13200000</v>
      </c>
      <c r="J479" s="33">
        <v>0</v>
      </c>
      <c r="K479" s="33">
        <v>0</v>
      </c>
      <c r="L479" s="33">
        <v>0</v>
      </c>
      <c r="M479">
        <v>57295586</v>
      </c>
      <c r="N479" t="s">
        <v>4558</v>
      </c>
      <c r="O479" t="s">
        <v>4559</v>
      </c>
      <c r="P479" s="206">
        <v>44589</v>
      </c>
      <c r="Q479" s="206">
        <v>44593</v>
      </c>
      <c r="R479" s="206">
        <v>44712</v>
      </c>
      <c r="S479" s="225">
        <v>9900000</v>
      </c>
      <c r="T479" s="244">
        <v>3300000</v>
      </c>
      <c r="U479" s="53">
        <v>57438212</v>
      </c>
      <c r="V479" t="s">
        <v>3811</v>
      </c>
      <c r="W479"/>
      <c r="X479"/>
    </row>
    <row r="480" spans="1:24">
      <c r="A480">
        <v>891780111</v>
      </c>
      <c r="B480" t="s">
        <v>25</v>
      </c>
      <c r="C480" t="s">
        <v>26</v>
      </c>
      <c r="D480" t="s">
        <v>27</v>
      </c>
      <c r="E480" t="s">
        <v>4560</v>
      </c>
      <c r="F480" t="s">
        <v>29</v>
      </c>
      <c r="G480" t="s">
        <v>849</v>
      </c>
      <c r="H480" t="s">
        <v>31</v>
      </c>
      <c r="I480" s="33">
        <v>14800000</v>
      </c>
      <c r="J480" s="33">
        <v>0</v>
      </c>
      <c r="K480" s="33">
        <v>0</v>
      </c>
      <c r="L480" s="33">
        <v>0</v>
      </c>
      <c r="M480">
        <v>52385148</v>
      </c>
      <c r="N480" t="s">
        <v>4561</v>
      </c>
      <c r="O480" t="s">
        <v>4562</v>
      </c>
      <c r="P480" s="206">
        <v>44589</v>
      </c>
      <c r="Q480" s="206">
        <v>44593</v>
      </c>
      <c r="R480" s="206">
        <v>44712</v>
      </c>
      <c r="S480" s="225">
        <v>11100000</v>
      </c>
      <c r="T480" s="244">
        <v>3700000</v>
      </c>
      <c r="U480" s="207">
        <v>36718996</v>
      </c>
      <c r="V480" s="129" t="s">
        <v>3839</v>
      </c>
      <c r="W480"/>
      <c r="X480"/>
    </row>
    <row r="481" spans="1:24">
      <c r="A481">
        <v>891780111</v>
      </c>
      <c r="B481" t="s">
        <v>25</v>
      </c>
      <c r="C481" t="s">
        <v>26</v>
      </c>
      <c r="D481" t="s">
        <v>27</v>
      </c>
      <c r="E481" t="s">
        <v>4563</v>
      </c>
      <c r="F481" t="s">
        <v>29</v>
      </c>
      <c r="G481" t="s">
        <v>849</v>
      </c>
      <c r="H481" t="s">
        <v>31</v>
      </c>
      <c r="I481" s="33">
        <v>6800000</v>
      </c>
      <c r="J481" s="33">
        <v>0</v>
      </c>
      <c r="K481" s="33">
        <v>0</v>
      </c>
      <c r="L481" s="33">
        <v>0</v>
      </c>
      <c r="M481">
        <v>1082958463</v>
      </c>
      <c r="N481" t="s">
        <v>4564</v>
      </c>
      <c r="O481" t="s">
        <v>4565</v>
      </c>
      <c r="P481" s="206">
        <v>44589</v>
      </c>
      <c r="Q481" s="206">
        <v>44593</v>
      </c>
      <c r="R481" s="206">
        <v>44712</v>
      </c>
      <c r="S481" s="225">
        <v>5100000</v>
      </c>
      <c r="T481" s="244">
        <v>1700000</v>
      </c>
      <c r="U481" s="53">
        <v>55313591</v>
      </c>
      <c r="V481" t="s">
        <v>3829</v>
      </c>
      <c r="W481"/>
      <c r="X481"/>
    </row>
    <row r="482" spans="1:24">
      <c r="A482">
        <v>891780111</v>
      </c>
      <c r="B482" t="s">
        <v>25</v>
      </c>
      <c r="C482" t="s">
        <v>26</v>
      </c>
      <c r="D482" t="s">
        <v>27</v>
      </c>
      <c r="E482" t="s">
        <v>4566</v>
      </c>
      <c r="F482" t="s">
        <v>29</v>
      </c>
      <c r="G482" t="s">
        <v>849</v>
      </c>
      <c r="H482" t="s">
        <v>31</v>
      </c>
      <c r="I482" s="33">
        <v>4250000</v>
      </c>
      <c r="J482" s="33">
        <v>0</v>
      </c>
      <c r="K482" s="33">
        <v>0</v>
      </c>
      <c r="L482" s="33">
        <v>0</v>
      </c>
      <c r="M482">
        <v>84458834</v>
      </c>
      <c r="N482" t="s">
        <v>4567</v>
      </c>
      <c r="O482" t="s">
        <v>4568</v>
      </c>
      <c r="P482" s="206">
        <v>44589</v>
      </c>
      <c r="Q482" s="206">
        <v>44635</v>
      </c>
      <c r="R482" s="206">
        <v>44712</v>
      </c>
      <c r="S482" s="225">
        <v>850000</v>
      </c>
      <c r="T482" s="244">
        <v>3400000</v>
      </c>
      <c r="U482" s="207">
        <v>1084738403</v>
      </c>
      <c r="V482" t="s">
        <v>3972</v>
      </c>
      <c r="W482"/>
      <c r="X482"/>
    </row>
    <row r="483" spans="1:24">
      <c r="A483">
        <v>891780111</v>
      </c>
      <c r="B483" t="s">
        <v>25</v>
      </c>
      <c r="C483" t="s">
        <v>26</v>
      </c>
      <c r="D483" t="s">
        <v>27</v>
      </c>
      <c r="E483" t="s">
        <v>4569</v>
      </c>
      <c r="F483" t="s">
        <v>29</v>
      </c>
      <c r="G483" t="s">
        <v>849</v>
      </c>
      <c r="H483" t="s">
        <v>31</v>
      </c>
      <c r="I483" s="33">
        <v>10400000</v>
      </c>
      <c r="J483" s="33">
        <v>0</v>
      </c>
      <c r="K483" s="33">
        <v>0</v>
      </c>
      <c r="L483" s="33">
        <v>0</v>
      </c>
      <c r="M483">
        <v>1083039528</v>
      </c>
      <c r="N483" t="s">
        <v>4570</v>
      </c>
      <c r="O483" t="s">
        <v>4571</v>
      </c>
      <c r="P483" s="206">
        <v>44589</v>
      </c>
      <c r="Q483" s="206">
        <v>44593</v>
      </c>
      <c r="R483" s="206">
        <v>44712</v>
      </c>
      <c r="S483" s="225">
        <v>7800000</v>
      </c>
      <c r="T483" s="244">
        <v>2600000</v>
      </c>
      <c r="U483" s="207">
        <v>1084738403</v>
      </c>
      <c r="V483" t="s">
        <v>3972</v>
      </c>
      <c r="W483"/>
      <c r="X483"/>
    </row>
    <row r="484" spans="1:24">
      <c r="A484">
        <v>891780111</v>
      </c>
      <c r="B484" t="s">
        <v>25</v>
      </c>
      <c r="C484" t="s">
        <v>26</v>
      </c>
      <c r="D484" t="s">
        <v>27</v>
      </c>
      <c r="E484" t="s">
        <v>4572</v>
      </c>
      <c r="F484" t="s">
        <v>29</v>
      </c>
      <c r="G484" t="s">
        <v>849</v>
      </c>
      <c r="H484" t="s">
        <v>31</v>
      </c>
      <c r="I484" s="33">
        <v>11600000</v>
      </c>
      <c r="J484" s="33">
        <v>0</v>
      </c>
      <c r="K484" s="33">
        <v>0</v>
      </c>
      <c r="L484" s="33">
        <v>0</v>
      </c>
      <c r="M484">
        <v>1083560113</v>
      </c>
      <c r="N484" t="s">
        <v>4573</v>
      </c>
      <c r="O484" t="s">
        <v>4574</v>
      </c>
      <c r="P484" s="206">
        <v>44589</v>
      </c>
      <c r="Q484" s="206">
        <v>44593</v>
      </c>
      <c r="R484" s="206">
        <v>44712</v>
      </c>
      <c r="S484" s="225">
        <v>8700000</v>
      </c>
      <c r="T484" s="244">
        <v>2900000</v>
      </c>
      <c r="U484" s="207">
        <v>45507423</v>
      </c>
      <c r="V484" t="s">
        <v>3523</v>
      </c>
      <c r="W484"/>
      <c r="X484"/>
    </row>
    <row r="485" spans="1:24">
      <c r="A485">
        <v>891780111</v>
      </c>
      <c r="B485" t="s">
        <v>25</v>
      </c>
      <c r="C485" t="s">
        <v>26</v>
      </c>
      <c r="D485" t="s">
        <v>27</v>
      </c>
      <c r="E485" t="s">
        <v>4575</v>
      </c>
      <c r="F485" t="s">
        <v>29</v>
      </c>
      <c r="G485" t="s">
        <v>849</v>
      </c>
      <c r="H485" t="s">
        <v>31</v>
      </c>
      <c r="I485" s="33">
        <v>8000000</v>
      </c>
      <c r="J485" s="33">
        <v>0</v>
      </c>
      <c r="K485" s="33">
        <v>0</v>
      </c>
      <c r="L485" s="33">
        <v>0</v>
      </c>
      <c r="M485">
        <v>1082941486</v>
      </c>
      <c r="N485" t="s">
        <v>4576</v>
      </c>
      <c r="O485" t="s">
        <v>4577</v>
      </c>
      <c r="P485" s="206">
        <v>44589</v>
      </c>
      <c r="Q485" s="206">
        <v>44593</v>
      </c>
      <c r="R485" s="206">
        <v>44712</v>
      </c>
      <c r="S485" s="225">
        <v>6000000</v>
      </c>
      <c r="T485" s="244">
        <v>2000000</v>
      </c>
      <c r="U485" s="207">
        <v>45507423</v>
      </c>
      <c r="V485" t="s">
        <v>3523</v>
      </c>
      <c r="W485"/>
      <c r="X485"/>
    </row>
    <row r="486" spans="1:24">
      <c r="A486">
        <v>891780111</v>
      </c>
      <c r="B486" t="s">
        <v>25</v>
      </c>
      <c r="C486" t="s">
        <v>93</v>
      </c>
      <c r="D486" t="s">
        <v>27</v>
      </c>
      <c r="E486" t="s">
        <v>4578</v>
      </c>
      <c r="F486" t="s">
        <v>29</v>
      </c>
      <c r="G486" t="s">
        <v>849</v>
      </c>
      <c r="H486" t="s">
        <v>31</v>
      </c>
      <c r="I486" s="33">
        <v>8400000</v>
      </c>
      <c r="J486" s="33">
        <v>0</v>
      </c>
      <c r="K486" s="33">
        <v>0</v>
      </c>
      <c r="L486" s="33">
        <v>0</v>
      </c>
      <c r="M486">
        <v>1082991400</v>
      </c>
      <c r="N486" t="s">
        <v>4579</v>
      </c>
      <c r="O486" t="s">
        <v>4580</v>
      </c>
      <c r="P486" s="206">
        <v>44589</v>
      </c>
      <c r="Q486" s="206">
        <v>44593</v>
      </c>
      <c r="R486" s="206">
        <v>44712</v>
      </c>
      <c r="S486" s="225">
        <v>6300000</v>
      </c>
      <c r="T486" s="244">
        <v>2100000</v>
      </c>
      <c r="U486" s="53">
        <v>36726018</v>
      </c>
      <c r="V486" t="s">
        <v>4581</v>
      </c>
      <c r="W486"/>
      <c r="X486"/>
    </row>
    <row r="487" spans="1:24">
      <c r="A487">
        <v>891780111</v>
      </c>
      <c r="B487" t="s">
        <v>25</v>
      </c>
      <c r="C487" t="s">
        <v>93</v>
      </c>
      <c r="D487" t="s">
        <v>27</v>
      </c>
      <c r="E487" t="s">
        <v>4582</v>
      </c>
      <c r="F487" t="s">
        <v>29</v>
      </c>
      <c r="G487" t="s">
        <v>849</v>
      </c>
      <c r="H487" t="s">
        <v>31</v>
      </c>
      <c r="I487" s="33">
        <v>8400000</v>
      </c>
      <c r="J487" s="33">
        <v>0</v>
      </c>
      <c r="K487" s="33">
        <v>0</v>
      </c>
      <c r="L487" s="33">
        <v>0</v>
      </c>
      <c r="M487">
        <v>1082905987</v>
      </c>
      <c r="N487" t="s">
        <v>2829</v>
      </c>
      <c r="O487" t="s">
        <v>4583</v>
      </c>
      <c r="P487" s="206">
        <v>44589</v>
      </c>
      <c r="Q487" s="206">
        <v>44593</v>
      </c>
      <c r="R487" s="206">
        <v>44712</v>
      </c>
      <c r="S487" s="225">
        <v>6300000</v>
      </c>
      <c r="T487" s="244">
        <v>2100000</v>
      </c>
      <c r="U487" s="53">
        <v>36726018</v>
      </c>
      <c r="V487" t="s">
        <v>4581</v>
      </c>
      <c r="W487"/>
      <c r="X487"/>
    </row>
    <row r="488" spans="1:24">
      <c r="A488">
        <v>891780111</v>
      </c>
      <c r="B488" t="s">
        <v>25</v>
      </c>
      <c r="C488" t="s">
        <v>93</v>
      </c>
      <c r="D488" t="s">
        <v>27</v>
      </c>
      <c r="E488" t="s">
        <v>4584</v>
      </c>
      <c r="F488" t="s">
        <v>29</v>
      </c>
      <c r="G488" t="s">
        <v>849</v>
      </c>
      <c r="H488" t="s">
        <v>31</v>
      </c>
      <c r="I488" s="33">
        <v>8400000</v>
      </c>
      <c r="J488" s="33">
        <v>0</v>
      </c>
      <c r="K488" s="33">
        <v>0</v>
      </c>
      <c r="L488" s="33">
        <v>0</v>
      </c>
      <c r="M488">
        <v>1082935774</v>
      </c>
      <c r="N488" t="s">
        <v>4585</v>
      </c>
      <c r="O488" t="s">
        <v>4586</v>
      </c>
      <c r="P488" s="206">
        <v>44589</v>
      </c>
      <c r="Q488" s="206">
        <v>44593</v>
      </c>
      <c r="R488" s="206">
        <v>44712</v>
      </c>
      <c r="S488" s="225">
        <v>6300000</v>
      </c>
      <c r="T488" s="244">
        <v>2100000</v>
      </c>
      <c r="U488" s="53">
        <v>36726018</v>
      </c>
      <c r="V488" t="s">
        <v>4581</v>
      </c>
      <c r="W488"/>
      <c r="X488"/>
    </row>
    <row r="489" spans="1:24">
      <c r="A489">
        <v>891780111</v>
      </c>
      <c r="B489" t="s">
        <v>25</v>
      </c>
      <c r="C489" t="s">
        <v>93</v>
      </c>
      <c r="D489" t="s">
        <v>27</v>
      </c>
      <c r="E489" t="s">
        <v>4587</v>
      </c>
      <c r="F489" t="s">
        <v>29</v>
      </c>
      <c r="G489" t="s">
        <v>849</v>
      </c>
      <c r="H489" t="s">
        <v>31</v>
      </c>
      <c r="I489" s="33">
        <v>8400000</v>
      </c>
      <c r="J489" s="33">
        <v>0</v>
      </c>
      <c r="K489" s="33">
        <v>0</v>
      </c>
      <c r="L489" s="33">
        <v>0</v>
      </c>
      <c r="M489">
        <v>1082926063</v>
      </c>
      <c r="N489" t="s">
        <v>4588</v>
      </c>
      <c r="O489" t="s">
        <v>4589</v>
      </c>
      <c r="P489" s="206">
        <v>44589</v>
      </c>
      <c r="Q489" s="206">
        <v>44593</v>
      </c>
      <c r="R489" s="206">
        <v>44712</v>
      </c>
      <c r="S489" s="225">
        <v>6300000</v>
      </c>
      <c r="T489" s="244">
        <v>2100000</v>
      </c>
      <c r="U489" s="53">
        <v>36726018</v>
      </c>
      <c r="V489" t="s">
        <v>4581</v>
      </c>
      <c r="W489"/>
      <c r="X489"/>
    </row>
    <row r="490" spans="1:24">
      <c r="A490">
        <v>891780111</v>
      </c>
      <c r="B490" t="s">
        <v>25</v>
      </c>
      <c r="C490" t="s">
        <v>93</v>
      </c>
      <c r="D490" t="s">
        <v>27</v>
      </c>
      <c r="E490" t="s">
        <v>4590</v>
      </c>
      <c r="F490" t="s">
        <v>29</v>
      </c>
      <c r="G490" t="s">
        <v>849</v>
      </c>
      <c r="H490" t="s">
        <v>31</v>
      </c>
      <c r="I490" s="33">
        <v>8400000</v>
      </c>
      <c r="J490" s="33">
        <v>0</v>
      </c>
      <c r="K490" s="33">
        <v>0</v>
      </c>
      <c r="L490" s="33">
        <v>0</v>
      </c>
      <c r="M490">
        <v>57466769</v>
      </c>
      <c r="N490" t="s">
        <v>4591</v>
      </c>
      <c r="O490" t="s">
        <v>4592</v>
      </c>
      <c r="P490" s="206">
        <v>44589</v>
      </c>
      <c r="Q490" s="206">
        <v>44593</v>
      </c>
      <c r="R490" s="206">
        <v>44712</v>
      </c>
      <c r="S490" s="225">
        <v>6300000</v>
      </c>
      <c r="T490" s="244">
        <v>2100000</v>
      </c>
      <c r="U490" s="53">
        <v>36726018</v>
      </c>
      <c r="V490" t="s">
        <v>4581</v>
      </c>
      <c r="W490"/>
      <c r="X490"/>
    </row>
    <row r="491" spans="1:24">
      <c r="A491">
        <v>891780111</v>
      </c>
      <c r="B491" t="s">
        <v>25</v>
      </c>
      <c r="C491" t="s">
        <v>26</v>
      </c>
      <c r="D491" t="s">
        <v>27</v>
      </c>
      <c r="E491" t="s">
        <v>4593</v>
      </c>
      <c r="F491" t="s">
        <v>29</v>
      </c>
      <c r="G491" t="s">
        <v>849</v>
      </c>
      <c r="H491" t="s">
        <v>31</v>
      </c>
      <c r="I491" s="33">
        <v>8000000</v>
      </c>
      <c r="J491" s="33">
        <v>0</v>
      </c>
      <c r="K491" s="33">
        <v>0</v>
      </c>
      <c r="L491" s="33">
        <v>0</v>
      </c>
      <c r="M491">
        <v>1082958221</v>
      </c>
      <c r="N491" t="s">
        <v>4594</v>
      </c>
      <c r="O491" t="s">
        <v>4595</v>
      </c>
      <c r="P491" s="206">
        <v>44589</v>
      </c>
      <c r="Q491" s="206">
        <v>44593</v>
      </c>
      <c r="R491" s="206">
        <v>44712</v>
      </c>
      <c r="S491" s="225">
        <v>6000000</v>
      </c>
      <c r="T491" s="244">
        <v>2000000</v>
      </c>
      <c r="U491" s="207">
        <v>72175282</v>
      </c>
      <c r="V491" t="s">
        <v>3404</v>
      </c>
      <c r="W491"/>
      <c r="X491"/>
    </row>
    <row r="492" spans="1:24">
      <c r="A492">
        <v>891780111</v>
      </c>
      <c r="B492" t="s">
        <v>25</v>
      </c>
      <c r="C492" t="s">
        <v>26</v>
      </c>
      <c r="D492" t="s">
        <v>27</v>
      </c>
      <c r="E492" t="s">
        <v>4596</v>
      </c>
      <c r="F492" t="s">
        <v>29</v>
      </c>
      <c r="G492" t="s">
        <v>849</v>
      </c>
      <c r="H492" t="s">
        <v>31</v>
      </c>
      <c r="I492" s="33">
        <v>6800000</v>
      </c>
      <c r="J492" s="33">
        <v>0</v>
      </c>
      <c r="K492" s="33">
        <v>0</v>
      </c>
      <c r="L492" s="33">
        <v>0</v>
      </c>
      <c r="M492">
        <v>1083040669</v>
      </c>
      <c r="N492" t="s">
        <v>4597</v>
      </c>
      <c r="O492" t="s">
        <v>4598</v>
      </c>
      <c r="P492" s="206">
        <v>44589</v>
      </c>
      <c r="Q492" s="206">
        <v>44593</v>
      </c>
      <c r="R492" s="206">
        <v>44712</v>
      </c>
      <c r="S492" s="225">
        <v>5100000</v>
      </c>
      <c r="T492" s="244">
        <v>1700000</v>
      </c>
      <c r="U492" s="207">
        <v>36564011</v>
      </c>
      <c r="V492" t="s">
        <v>3842</v>
      </c>
      <c r="W492"/>
      <c r="X492"/>
    </row>
    <row r="493" spans="1:24">
      <c r="A493">
        <v>891780111</v>
      </c>
      <c r="B493" t="s">
        <v>25</v>
      </c>
      <c r="C493" t="s">
        <v>26</v>
      </c>
      <c r="D493" t="s">
        <v>27</v>
      </c>
      <c r="E493" t="s">
        <v>4599</v>
      </c>
      <c r="F493" t="s">
        <v>29</v>
      </c>
      <c r="G493" t="s">
        <v>849</v>
      </c>
      <c r="H493" t="s">
        <v>31</v>
      </c>
      <c r="I493" s="33">
        <v>9200000</v>
      </c>
      <c r="J493" s="33">
        <v>0</v>
      </c>
      <c r="K493" s="33">
        <v>0</v>
      </c>
      <c r="L493" s="33">
        <v>0</v>
      </c>
      <c r="M493">
        <v>1082926550</v>
      </c>
      <c r="N493" t="s">
        <v>4600</v>
      </c>
      <c r="O493" t="s">
        <v>4601</v>
      </c>
      <c r="P493" s="206">
        <v>44589</v>
      </c>
      <c r="Q493" s="206">
        <v>44593</v>
      </c>
      <c r="R493" s="206">
        <v>44712</v>
      </c>
      <c r="S493" s="225">
        <v>6900000</v>
      </c>
      <c r="T493" s="244">
        <v>2300000</v>
      </c>
      <c r="U493" s="53">
        <v>85455983</v>
      </c>
      <c r="V493" t="s">
        <v>3224</v>
      </c>
      <c r="W493"/>
      <c r="X493"/>
    </row>
    <row r="494" spans="1:24">
      <c r="A494">
        <v>891780111</v>
      </c>
      <c r="B494" t="s">
        <v>25</v>
      </c>
      <c r="C494" t="s">
        <v>26</v>
      </c>
      <c r="D494" t="s">
        <v>27</v>
      </c>
      <c r="E494" t="s">
        <v>4602</v>
      </c>
      <c r="F494" t="s">
        <v>29</v>
      </c>
      <c r="G494" t="s">
        <v>849</v>
      </c>
      <c r="H494" t="s">
        <v>31</v>
      </c>
      <c r="I494" s="33">
        <v>14000000</v>
      </c>
      <c r="J494" s="33">
        <v>0</v>
      </c>
      <c r="K494" s="33">
        <v>0</v>
      </c>
      <c r="L494" s="33">
        <v>0</v>
      </c>
      <c r="M494">
        <v>1045725304</v>
      </c>
      <c r="N494" t="s">
        <v>4603</v>
      </c>
      <c r="O494" t="s">
        <v>4604</v>
      </c>
      <c r="P494" s="206">
        <v>44589</v>
      </c>
      <c r="Q494" s="206">
        <v>44593</v>
      </c>
      <c r="R494" s="206">
        <v>44712</v>
      </c>
      <c r="S494" s="225">
        <v>10500000</v>
      </c>
      <c r="T494" s="244">
        <v>3500000</v>
      </c>
      <c r="U494" s="53">
        <v>85455983</v>
      </c>
      <c r="V494" t="s">
        <v>3224</v>
      </c>
      <c r="W494"/>
      <c r="X494"/>
    </row>
    <row r="495" spans="1:24">
      <c r="A495">
        <v>891780111</v>
      </c>
      <c r="B495" t="s">
        <v>25</v>
      </c>
      <c r="C495" t="s">
        <v>26</v>
      </c>
      <c r="D495" t="s">
        <v>27</v>
      </c>
      <c r="E495" t="s">
        <v>4605</v>
      </c>
      <c r="F495" t="s">
        <v>29</v>
      </c>
      <c r="G495" t="s">
        <v>849</v>
      </c>
      <c r="H495" t="s">
        <v>31</v>
      </c>
      <c r="I495" s="33">
        <v>11600000</v>
      </c>
      <c r="J495" s="33">
        <v>0</v>
      </c>
      <c r="K495" s="33">
        <v>0</v>
      </c>
      <c r="L495" s="33">
        <v>0</v>
      </c>
      <c r="M495">
        <v>85449890</v>
      </c>
      <c r="N495" t="s">
        <v>4606</v>
      </c>
      <c r="O495" t="s">
        <v>4607</v>
      </c>
      <c r="P495" s="206">
        <v>44589</v>
      </c>
      <c r="Q495" s="206">
        <v>44593</v>
      </c>
      <c r="R495" s="206">
        <v>44712</v>
      </c>
      <c r="S495" s="225">
        <v>8700000</v>
      </c>
      <c r="T495" s="244">
        <v>2900000</v>
      </c>
      <c r="U495" s="53">
        <v>16078654</v>
      </c>
      <c r="V495" t="s">
        <v>886</v>
      </c>
      <c r="W495"/>
      <c r="X495"/>
    </row>
    <row r="496" spans="1:24">
      <c r="A496">
        <v>891780111</v>
      </c>
      <c r="B496" t="s">
        <v>25</v>
      </c>
      <c r="C496" t="s">
        <v>26</v>
      </c>
      <c r="D496" t="s">
        <v>27</v>
      </c>
      <c r="E496" t="s">
        <v>4608</v>
      </c>
      <c r="F496" t="s">
        <v>29</v>
      </c>
      <c r="G496" t="s">
        <v>849</v>
      </c>
      <c r="H496" t="s">
        <v>31</v>
      </c>
      <c r="I496" s="33">
        <v>16000000</v>
      </c>
      <c r="J496" s="33">
        <v>0</v>
      </c>
      <c r="K496" s="33">
        <v>0</v>
      </c>
      <c r="L496" s="33">
        <v>0</v>
      </c>
      <c r="M496">
        <v>85462048</v>
      </c>
      <c r="N496" t="s">
        <v>4609</v>
      </c>
      <c r="O496" t="s">
        <v>4610</v>
      </c>
      <c r="P496" s="206">
        <v>44589</v>
      </c>
      <c r="Q496" s="206">
        <v>44593</v>
      </c>
      <c r="R496" s="206">
        <v>44712</v>
      </c>
      <c r="S496" s="225">
        <v>4000000</v>
      </c>
      <c r="T496" s="244">
        <v>12000000</v>
      </c>
      <c r="U496" s="208">
        <v>12548449</v>
      </c>
      <c r="V496" s="129" t="s">
        <v>355</v>
      </c>
      <c r="W496"/>
      <c r="X496"/>
    </row>
    <row r="497" spans="1:23">
      <c r="A497">
        <v>891780111</v>
      </c>
      <c r="B497" t="s">
        <v>25</v>
      </c>
      <c r="C497" t="s">
        <v>93</v>
      </c>
      <c r="D497" t="s">
        <v>27</v>
      </c>
      <c r="E497" t="s">
        <v>4611</v>
      </c>
      <c r="F497" t="s">
        <v>29</v>
      </c>
      <c r="G497" t="s">
        <v>849</v>
      </c>
      <c r="H497" t="s">
        <v>31</v>
      </c>
      <c r="I497" s="33">
        <v>8400000</v>
      </c>
      <c r="J497" s="33">
        <v>0</v>
      </c>
      <c r="K497" s="33">
        <v>0</v>
      </c>
      <c r="L497" s="33">
        <v>0</v>
      </c>
      <c r="M497">
        <v>1103111491</v>
      </c>
      <c r="N497" t="s">
        <v>3457</v>
      </c>
      <c r="O497" t="s">
        <v>4612</v>
      </c>
      <c r="P497" s="206">
        <v>44589</v>
      </c>
      <c r="Q497" s="206">
        <v>44593</v>
      </c>
      <c r="R497" s="206">
        <v>44712</v>
      </c>
      <c r="S497" s="225">
        <v>6300000</v>
      </c>
      <c r="T497" s="244">
        <v>2100000</v>
      </c>
      <c r="U497" s="53">
        <v>36726018</v>
      </c>
      <c r="V497" t="s">
        <v>4581</v>
      </c>
      <c r="W497"/>
    </row>
    <row r="498" spans="1:23">
      <c r="A498">
        <v>891780111</v>
      </c>
      <c r="B498" t="s">
        <v>25</v>
      </c>
      <c r="C498" t="s">
        <v>93</v>
      </c>
      <c r="D498" t="s">
        <v>27</v>
      </c>
      <c r="E498" t="s">
        <v>4613</v>
      </c>
      <c r="F498" t="s">
        <v>29</v>
      </c>
      <c r="G498" t="s">
        <v>849</v>
      </c>
      <c r="H498" t="s">
        <v>31</v>
      </c>
      <c r="I498" s="33">
        <v>8400000</v>
      </c>
      <c r="J498" s="33">
        <v>0</v>
      </c>
      <c r="K498" s="33">
        <v>0</v>
      </c>
      <c r="L498" s="33">
        <v>0</v>
      </c>
      <c r="M498">
        <v>1044913180</v>
      </c>
      <c r="N498" t="s">
        <v>3449</v>
      </c>
      <c r="O498" t="s">
        <v>4592</v>
      </c>
      <c r="P498" s="206">
        <v>44589</v>
      </c>
      <c r="Q498" s="206">
        <v>44593</v>
      </c>
      <c r="R498" s="206">
        <v>44712</v>
      </c>
      <c r="S498" s="225">
        <v>6300000</v>
      </c>
      <c r="T498" s="244">
        <v>2100000</v>
      </c>
      <c r="U498" s="53">
        <v>36726018</v>
      </c>
      <c r="V498" t="s">
        <v>4581</v>
      </c>
      <c r="W498"/>
    </row>
    <row r="500" spans="1:23">
      <c r="D500" s="246" t="s">
        <v>617</v>
      </c>
      <c r="E500" s="246">
        <v>497</v>
      </c>
      <c r="H500" s="246" t="s">
        <v>5893</v>
      </c>
      <c r="I500" s="247">
        <f>SUM(I2:I499)</f>
        <v>5436702567</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filterMode="1">
    <tabColor rgb="FF002060"/>
  </sheetPr>
  <dimension ref="A1:W187"/>
  <sheetViews>
    <sheetView topLeftCell="A95" workbookViewId="0">
      <selection activeCell="S171" sqref="S171"/>
    </sheetView>
  </sheetViews>
  <sheetFormatPr baseColWidth="10" defaultColWidth="11.44140625" defaultRowHeight="14.4"/>
  <cols>
    <col min="1" max="2" width="11.44140625" style="2"/>
    <col min="3" max="3" width="20.44140625" style="2" customWidth="1"/>
    <col min="4" max="4" width="23.6640625" style="2" customWidth="1"/>
    <col min="5" max="5" width="22.77734375" style="2" customWidth="1"/>
    <col min="6" max="7" width="11.44140625" style="2"/>
    <col min="8" max="8" width="15.5546875" style="2" customWidth="1"/>
    <col min="9" max="12" width="27.5546875" style="7" customWidth="1"/>
    <col min="13" max="13" width="11.44140625" style="2"/>
    <col min="14" max="14" width="29.44140625" style="2" customWidth="1"/>
    <col min="15" max="15" width="28" style="2" customWidth="1"/>
    <col min="16" max="18" width="11.44140625" style="123"/>
    <col min="19" max="20" width="27.5546875" style="7" customWidth="1"/>
    <col min="21" max="21" width="11.44140625" style="2"/>
    <col min="22" max="22" width="40" style="2" customWidth="1"/>
    <col min="23" max="16384" width="11.44140625" style="2"/>
  </cols>
  <sheetData>
    <row r="1" spans="1:23">
      <c r="A1" s="2" t="s">
        <v>0</v>
      </c>
      <c r="B1" s="2" t="s">
        <v>1</v>
      </c>
      <c r="C1" s="2" t="s">
        <v>2</v>
      </c>
      <c r="D1" s="2" t="s">
        <v>3</v>
      </c>
      <c r="E1" s="2" t="s">
        <v>4</v>
      </c>
      <c r="F1" s="2" t="s">
        <v>5</v>
      </c>
      <c r="G1" s="2" t="s">
        <v>6</v>
      </c>
      <c r="H1" s="2" t="s">
        <v>7</v>
      </c>
      <c r="I1" s="7" t="s">
        <v>8</v>
      </c>
      <c r="J1" s="7" t="s">
        <v>9</v>
      </c>
      <c r="K1" s="7" t="s">
        <v>19</v>
      </c>
      <c r="L1" s="7" t="s">
        <v>20</v>
      </c>
      <c r="M1" s="2" t="s">
        <v>10</v>
      </c>
      <c r="N1" s="2" t="s">
        <v>11</v>
      </c>
      <c r="O1" s="2" t="s">
        <v>12</v>
      </c>
      <c r="P1" s="123" t="s">
        <v>21</v>
      </c>
      <c r="Q1" s="123" t="s">
        <v>13</v>
      </c>
      <c r="R1" s="123" t="s">
        <v>14</v>
      </c>
      <c r="S1" s="7" t="s">
        <v>15</v>
      </c>
      <c r="T1" s="7" t="s">
        <v>16</v>
      </c>
      <c r="U1" s="2" t="s">
        <v>17</v>
      </c>
      <c r="V1" s="2" t="s">
        <v>18</v>
      </c>
    </row>
    <row r="2" spans="1:23" ht="15.6">
      <c r="A2">
        <v>8917801118</v>
      </c>
      <c r="B2" t="s">
        <v>25</v>
      </c>
      <c r="C2" t="s">
        <v>4629</v>
      </c>
      <c r="D2" s="192" t="s">
        <v>27</v>
      </c>
      <c r="E2" s="248" t="s">
        <v>4632</v>
      </c>
      <c r="F2" s="192" t="s">
        <v>29</v>
      </c>
      <c r="G2" s="192" t="s">
        <v>30</v>
      </c>
      <c r="H2" s="192" t="s">
        <v>31</v>
      </c>
      <c r="I2" s="249">
        <v>7497000</v>
      </c>
      <c r="J2" s="75">
        <v>0</v>
      </c>
      <c r="K2" s="75">
        <v>0</v>
      </c>
      <c r="L2" s="33">
        <v>0</v>
      </c>
      <c r="M2" s="129">
        <v>901140071</v>
      </c>
      <c r="N2" s="250" t="s">
        <v>4633</v>
      </c>
      <c r="O2" t="s">
        <v>4634</v>
      </c>
      <c r="P2" s="251">
        <v>44585</v>
      </c>
      <c r="Q2" t="s">
        <v>5895</v>
      </c>
      <c r="R2" t="s">
        <v>5896</v>
      </c>
      <c r="S2" s="249">
        <v>0</v>
      </c>
      <c r="T2" s="249">
        <f t="shared" ref="T2:T65" si="0">+I2-S2</f>
        <v>7497000</v>
      </c>
      <c r="U2" s="129">
        <v>72175282</v>
      </c>
      <c r="V2" t="s">
        <v>837</v>
      </c>
      <c r="W2" s="24"/>
    </row>
    <row r="3" spans="1:23" ht="15.6">
      <c r="A3">
        <v>8917801118</v>
      </c>
      <c r="B3" t="s">
        <v>25</v>
      </c>
      <c r="C3" t="s">
        <v>4629</v>
      </c>
      <c r="D3" s="192" t="s">
        <v>27</v>
      </c>
      <c r="E3" s="252" t="s">
        <v>4635</v>
      </c>
      <c r="F3" s="192" t="s">
        <v>29</v>
      </c>
      <c r="G3" s="192" t="s">
        <v>30</v>
      </c>
      <c r="H3" s="192" t="s">
        <v>31</v>
      </c>
      <c r="I3" s="249">
        <v>75000000</v>
      </c>
      <c r="J3" s="75">
        <v>0</v>
      </c>
      <c r="K3" s="75">
        <v>0</v>
      </c>
      <c r="L3" s="33">
        <v>0</v>
      </c>
      <c r="M3" s="129">
        <v>802005601</v>
      </c>
      <c r="N3" s="250" t="s">
        <v>4636</v>
      </c>
      <c r="O3" s="253" t="s">
        <v>4637</v>
      </c>
      <c r="P3" s="251">
        <v>44586</v>
      </c>
      <c r="Q3" t="s">
        <v>4942</v>
      </c>
      <c r="R3" t="s">
        <v>92</v>
      </c>
      <c r="S3" s="249">
        <f>16136501.15+7916301.26+13006700</f>
        <v>37059502.409999996</v>
      </c>
      <c r="T3" s="249">
        <f t="shared" si="0"/>
        <v>37940497.590000004</v>
      </c>
      <c r="U3" s="254">
        <v>85459497</v>
      </c>
      <c r="V3" s="192" t="s">
        <v>836</v>
      </c>
      <c r="W3" s="1"/>
    </row>
    <row r="4" spans="1:23" ht="15.6">
      <c r="A4">
        <v>8917801118</v>
      </c>
      <c r="B4" t="s">
        <v>25</v>
      </c>
      <c r="C4" t="s">
        <v>4629</v>
      </c>
      <c r="D4" s="192" t="s">
        <v>27</v>
      </c>
      <c r="E4" s="252" t="s">
        <v>4638</v>
      </c>
      <c r="F4" s="192" t="s">
        <v>29</v>
      </c>
      <c r="G4" s="192" t="s">
        <v>30</v>
      </c>
      <c r="H4" s="192" t="s">
        <v>31</v>
      </c>
      <c r="I4" s="255">
        <v>61267983</v>
      </c>
      <c r="J4" s="75">
        <v>0</v>
      </c>
      <c r="K4" s="75">
        <v>0</v>
      </c>
      <c r="L4" s="33">
        <v>0</v>
      </c>
      <c r="M4" s="129">
        <v>900795369</v>
      </c>
      <c r="N4" s="192" t="s">
        <v>4639</v>
      </c>
      <c r="O4" t="s">
        <v>4640</v>
      </c>
      <c r="P4" s="251">
        <v>44586</v>
      </c>
      <c r="Q4" s="251">
        <v>44588</v>
      </c>
      <c r="R4" t="s">
        <v>4641</v>
      </c>
      <c r="S4" s="249">
        <f>20422622+10211331+10211331+10211331+10211331</f>
        <v>61267946</v>
      </c>
      <c r="T4" s="249">
        <f t="shared" si="0"/>
        <v>37</v>
      </c>
      <c r="U4" s="129">
        <v>85465146</v>
      </c>
      <c r="V4" t="s">
        <v>838</v>
      </c>
      <c r="W4" s="1"/>
    </row>
    <row r="5" spans="1:23" ht="15.6">
      <c r="A5">
        <v>8917801118</v>
      </c>
      <c r="B5" t="s">
        <v>25</v>
      </c>
      <c r="C5" t="s">
        <v>4629</v>
      </c>
      <c r="D5" s="192" t="s">
        <v>27</v>
      </c>
      <c r="E5" s="252" t="s">
        <v>4642</v>
      </c>
      <c r="F5" s="192" t="s">
        <v>29</v>
      </c>
      <c r="G5" s="192" t="s">
        <v>30</v>
      </c>
      <c r="H5" s="192" t="s">
        <v>31</v>
      </c>
      <c r="I5" s="255">
        <v>86000000</v>
      </c>
      <c r="J5" s="75">
        <v>0</v>
      </c>
      <c r="K5" s="75">
        <v>0</v>
      </c>
      <c r="L5" s="33">
        <v>0</v>
      </c>
      <c r="M5" s="129">
        <v>900749054</v>
      </c>
      <c r="N5" s="192" t="s">
        <v>4643</v>
      </c>
      <c r="O5" t="s">
        <v>4644</v>
      </c>
      <c r="P5" s="251">
        <v>44586</v>
      </c>
      <c r="Q5" s="251">
        <v>44589</v>
      </c>
      <c r="R5" t="s">
        <v>92</v>
      </c>
      <c r="S5" s="249">
        <f>29068725+26866392+7349365.63+14780246.25+4248746.25+2131773.44</f>
        <v>84445248.569999993</v>
      </c>
      <c r="T5" s="249">
        <f t="shared" si="0"/>
        <v>1554751.4300000072</v>
      </c>
      <c r="U5" s="254">
        <v>85459497</v>
      </c>
      <c r="V5" s="192" t="s">
        <v>836</v>
      </c>
      <c r="W5" s="1"/>
    </row>
    <row r="6" spans="1:23" ht="15.6">
      <c r="A6">
        <v>8917801118</v>
      </c>
      <c r="B6" t="s">
        <v>25</v>
      </c>
      <c r="C6" t="s">
        <v>4629</v>
      </c>
      <c r="D6" s="192" t="s">
        <v>27</v>
      </c>
      <c r="E6" s="252" t="s">
        <v>4645</v>
      </c>
      <c r="F6" s="192" t="s">
        <v>29</v>
      </c>
      <c r="G6" s="192" t="s">
        <v>30</v>
      </c>
      <c r="H6" s="192" t="s">
        <v>31</v>
      </c>
      <c r="I6" s="255">
        <v>90000000</v>
      </c>
      <c r="J6" s="75">
        <v>0</v>
      </c>
      <c r="K6" s="75">
        <v>0</v>
      </c>
      <c r="L6" s="33">
        <v>0</v>
      </c>
      <c r="M6" s="129">
        <v>51785497</v>
      </c>
      <c r="N6" t="s">
        <v>4646</v>
      </c>
      <c r="O6" t="s">
        <v>4647</v>
      </c>
      <c r="P6" s="251">
        <v>44586</v>
      </c>
      <c r="Q6" t="s">
        <v>5122</v>
      </c>
      <c r="R6" t="s">
        <v>92</v>
      </c>
      <c r="S6" s="249">
        <f>27000000+11481575+9229060</f>
        <v>47710635</v>
      </c>
      <c r="T6" s="249">
        <f>+I6-S6+K6</f>
        <v>42289365</v>
      </c>
      <c r="U6" s="254">
        <v>85459497</v>
      </c>
      <c r="V6" s="192" t="s">
        <v>836</v>
      </c>
    </row>
    <row r="7" spans="1:23" ht="15.6">
      <c r="A7">
        <v>8917801118</v>
      </c>
      <c r="B7" t="s">
        <v>25</v>
      </c>
      <c r="C7" t="s">
        <v>4629</v>
      </c>
      <c r="D7" s="192" t="s">
        <v>27</v>
      </c>
      <c r="E7" s="252" t="s">
        <v>4648</v>
      </c>
      <c r="F7" s="192" t="s">
        <v>29</v>
      </c>
      <c r="G7" s="192" t="s">
        <v>30</v>
      </c>
      <c r="H7" s="192" t="s">
        <v>31</v>
      </c>
      <c r="I7" s="255">
        <v>40000000</v>
      </c>
      <c r="J7" s="75">
        <v>0</v>
      </c>
      <c r="K7" s="75">
        <v>0</v>
      </c>
      <c r="L7" s="33">
        <v>0</v>
      </c>
      <c r="M7" s="129">
        <v>85469041</v>
      </c>
      <c r="N7" s="192" t="s">
        <v>538</v>
      </c>
      <c r="O7" t="s">
        <v>4649</v>
      </c>
      <c r="P7" s="251">
        <v>44586</v>
      </c>
      <c r="Q7" s="251">
        <v>44586</v>
      </c>
      <c r="R7" t="s">
        <v>92</v>
      </c>
      <c r="S7" s="249">
        <f>8227833+5335000+5335000+5335000</f>
        <v>24232833</v>
      </c>
      <c r="T7" s="249">
        <f t="shared" si="0"/>
        <v>15767167</v>
      </c>
      <c r="U7" s="129">
        <v>36665858</v>
      </c>
      <c r="V7" t="s">
        <v>4650</v>
      </c>
      <c r="W7" s="1"/>
    </row>
    <row r="8" spans="1:23" ht="15.6">
      <c r="A8">
        <v>8917801118</v>
      </c>
      <c r="B8" t="s">
        <v>25</v>
      </c>
      <c r="C8" t="s">
        <v>4629</v>
      </c>
      <c r="D8" s="192" t="s">
        <v>27</v>
      </c>
      <c r="E8" s="252" t="s">
        <v>4651</v>
      </c>
      <c r="F8" s="192" t="s">
        <v>29</v>
      </c>
      <c r="G8" s="192" t="s">
        <v>30</v>
      </c>
      <c r="H8" s="192" t="s">
        <v>31</v>
      </c>
      <c r="I8" s="256">
        <v>13000000</v>
      </c>
      <c r="J8" s="75">
        <v>0</v>
      </c>
      <c r="K8" s="75">
        <v>0</v>
      </c>
      <c r="L8" s="33">
        <v>0</v>
      </c>
      <c r="M8" s="254">
        <v>12549201</v>
      </c>
      <c r="N8" s="257" t="s">
        <v>4652</v>
      </c>
      <c r="O8" t="s">
        <v>4653</v>
      </c>
      <c r="P8" s="251">
        <v>44586</v>
      </c>
      <c r="Q8" s="251">
        <v>44587</v>
      </c>
      <c r="R8" t="s">
        <v>92</v>
      </c>
      <c r="S8" s="249">
        <v>0</v>
      </c>
      <c r="T8" s="249">
        <f t="shared" si="0"/>
        <v>13000000</v>
      </c>
      <c r="U8" s="254">
        <v>85459497</v>
      </c>
      <c r="V8" s="192" t="s">
        <v>836</v>
      </c>
      <c r="W8" s="1"/>
    </row>
    <row r="9" spans="1:23" ht="15.6">
      <c r="A9">
        <v>8917801118</v>
      </c>
      <c r="B9" t="s">
        <v>25</v>
      </c>
      <c r="C9" t="s">
        <v>4629</v>
      </c>
      <c r="D9" s="192" t="s">
        <v>27</v>
      </c>
      <c r="E9" s="252" t="s">
        <v>4654</v>
      </c>
      <c r="F9" s="192" t="s">
        <v>29</v>
      </c>
      <c r="G9" s="192" t="s">
        <v>30</v>
      </c>
      <c r="H9" s="192" t="s">
        <v>31</v>
      </c>
      <c r="I9" s="256">
        <v>189175500</v>
      </c>
      <c r="J9" s="75">
        <v>0</v>
      </c>
      <c r="K9" s="75">
        <v>0</v>
      </c>
      <c r="L9" s="33">
        <v>0</v>
      </c>
      <c r="M9" s="129">
        <v>901050213</v>
      </c>
      <c r="N9" s="161" t="s">
        <v>4655</v>
      </c>
      <c r="O9" t="s">
        <v>4656</v>
      </c>
      <c r="P9" t="s">
        <v>803</v>
      </c>
      <c r="Q9" t="s">
        <v>4692</v>
      </c>
      <c r="R9" t="s">
        <v>627</v>
      </c>
      <c r="S9" s="249">
        <f>36450000+39220200+37835100+37835100</f>
        <v>151340400</v>
      </c>
      <c r="T9" s="249">
        <f t="shared" si="0"/>
        <v>37835100</v>
      </c>
      <c r="U9" s="129">
        <v>72175282</v>
      </c>
      <c r="V9" t="s">
        <v>837</v>
      </c>
      <c r="W9" s="1"/>
    </row>
    <row r="10" spans="1:23" ht="15.6">
      <c r="A10">
        <v>8917801118</v>
      </c>
      <c r="B10" t="s">
        <v>25</v>
      </c>
      <c r="C10" t="s">
        <v>4629</v>
      </c>
      <c r="D10" s="192" t="s">
        <v>27</v>
      </c>
      <c r="E10" s="252" t="s">
        <v>4657</v>
      </c>
      <c r="F10" s="192" t="s">
        <v>29</v>
      </c>
      <c r="G10" s="192" t="s">
        <v>30</v>
      </c>
      <c r="H10" s="192" t="s">
        <v>31</v>
      </c>
      <c r="I10" s="255">
        <v>40000000</v>
      </c>
      <c r="J10" s="75">
        <v>0</v>
      </c>
      <c r="K10" s="75">
        <v>0</v>
      </c>
      <c r="L10" s="33">
        <v>0</v>
      </c>
      <c r="M10" s="129">
        <v>7144250</v>
      </c>
      <c r="N10" s="161" t="s">
        <v>4658</v>
      </c>
      <c r="O10" t="s">
        <v>4659</v>
      </c>
      <c r="P10" s="251">
        <v>44587</v>
      </c>
      <c r="Q10" t="s">
        <v>4692</v>
      </c>
      <c r="R10" t="s">
        <v>92</v>
      </c>
      <c r="S10" s="249">
        <f>8000000+5600000+7900000+6092500+8459000</f>
        <v>36051500</v>
      </c>
      <c r="T10" s="249">
        <f t="shared" si="0"/>
        <v>3948500</v>
      </c>
      <c r="U10" s="254">
        <v>85459497</v>
      </c>
      <c r="V10" s="192" t="s">
        <v>836</v>
      </c>
      <c r="W10" s="1"/>
    </row>
    <row r="11" spans="1:23" ht="15.6" hidden="1">
      <c r="A11">
        <v>8917801118</v>
      </c>
      <c r="B11" t="s">
        <v>25</v>
      </c>
      <c r="C11" t="s">
        <v>4629</v>
      </c>
      <c r="D11" s="192" t="s">
        <v>27</v>
      </c>
      <c r="E11" s="252" t="s">
        <v>4660</v>
      </c>
      <c r="F11" s="192" t="s">
        <v>29</v>
      </c>
      <c r="G11" s="192" t="s">
        <v>30</v>
      </c>
      <c r="H11" s="192" t="s">
        <v>31</v>
      </c>
      <c r="I11" s="255">
        <v>4000000</v>
      </c>
      <c r="J11" s="75">
        <v>0</v>
      </c>
      <c r="K11" s="75">
        <v>0</v>
      </c>
      <c r="L11" s="33">
        <v>0</v>
      </c>
      <c r="M11" s="129">
        <v>900062917</v>
      </c>
      <c r="N11" s="161" t="s">
        <v>4661</v>
      </c>
      <c r="O11" t="s">
        <v>4662</v>
      </c>
      <c r="P11" s="251">
        <v>44587</v>
      </c>
      <c r="Q11" s="251">
        <v>44588</v>
      </c>
      <c r="R11" t="s">
        <v>92</v>
      </c>
      <c r="S11" s="249">
        <v>0</v>
      </c>
      <c r="T11" s="249">
        <f t="shared" si="0"/>
        <v>4000000</v>
      </c>
      <c r="U11" s="129">
        <v>57444673</v>
      </c>
      <c r="V11" t="s">
        <v>3323</v>
      </c>
      <c r="W11" s="1"/>
    </row>
    <row r="12" spans="1:23" ht="15.6">
      <c r="A12">
        <v>8917801118</v>
      </c>
      <c r="B12" t="s">
        <v>25</v>
      </c>
      <c r="C12" t="s">
        <v>4629</v>
      </c>
      <c r="D12" s="192" t="s">
        <v>27</v>
      </c>
      <c r="E12" s="252" t="s">
        <v>4663</v>
      </c>
      <c r="F12" s="192" t="s">
        <v>29</v>
      </c>
      <c r="G12" s="192" t="s">
        <v>30</v>
      </c>
      <c r="H12" s="192" t="s">
        <v>31</v>
      </c>
      <c r="I12" s="255">
        <v>20000000</v>
      </c>
      <c r="J12" s="75">
        <v>0</v>
      </c>
      <c r="K12" s="75">
        <v>0</v>
      </c>
      <c r="L12" s="33">
        <v>0</v>
      </c>
      <c r="M12" s="254">
        <v>1082897035</v>
      </c>
      <c r="N12" s="161" t="s">
        <v>4664</v>
      </c>
      <c r="O12" t="s">
        <v>4665</v>
      </c>
      <c r="P12" s="251">
        <v>44587</v>
      </c>
      <c r="Q12" s="251">
        <v>44588</v>
      </c>
      <c r="R12" t="s">
        <v>92</v>
      </c>
      <c r="S12" s="249">
        <v>19333750</v>
      </c>
      <c r="T12" s="249">
        <f t="shared" si="0"/>
        <v>666250</v>
      </c>
      <c r="U12" s="254">
        <v>85459497</v>
      </c>
      <c r="V12" s="192" t="s">
        <v>836</v>
      </c>
      <c r="W12" s="1"/>
    </row>
    <row r="13" spans="1:23" ht="15.6">
      <c r="A13">
        <v>8917801118</v>
      </c>
      <c r="B13" t="s">
        <v>25</v>
      </c>
      <c r="C13" t="s">
        <v>4629</v>
      </c>
      <c r="D13" s="192" t="s">
        <v>27</v>
      </c>
      <c r="E13" s="252" t="s">
        <v>4666</v>
      </c>
      <c r="F13" s="192" t="s">
        <v>29</v>
      </c>
      <c r="G13" s="192" t="s">
        <v>30</v>
      </c>
      <c r="H13" s="192" t="s">
        <v>31</v>
      </c>
      <c r="I13" s="255">
        <v>12000000</v>
      </c>
      <c r="J13" s="75">
        <v>0</v>
      </c>
      <c r="K13" s="75">
        <v>0</v>
      </c>
      <c r="L13" s="33">
        <v>0</v>
      </c>
      <c r="M13" s="129">
        <v>800185306</v>
      </c>
      <c r="N13" s="161" t="s">
        <v>4667</v>
      </c>
      <c r="O13" t="s">
        <v>4668</v>
      </c>
      <c r="P13" s="251">
        <v>44587</v>
      </c>
      <c r="Q13" s="251">
        <v>44587</v>
      </c>
      <c r="R13" t="s">
        <v>92</v>
      </c>
      <c r="S13" s="249">
        <f>168750+726822+753094+3289672</f>
        <v>4938338</v>
      </c>
      <c r="T13" s="249">
        <f t="shared" si="0"/>
        <v>7061662</v>
      </c>
      <c r="U13" s="129">
        <v>57444673</v>
      </c>
      <c r="V13" t="s">
        <v>3323</v>
      </c>
      <c r="W13" s="1"/>
    </row>
    <row r="14" spans="1:23" ht="15.6" hidden="1">
      <c r="A14">
        <v>8917801118</v>
      </c>
      <c r="B14" t="s">
        <v>25</v>
      </c>
      <c r="C14" t="s">
        <v>4629</v>
      </c>
      <c r="D14" s="192" t="s">
        <v>27</v>
      </c>
      <c r="E14" s="252" t="s">
        <v>4669</v>
      </c>
      <c r="F14" s="192" t="s">
        <v>29</v>
      </c>
      <c r="G14" s="192" t="s">
        <v>30</v>
      </c>
      <c r="H14" s="192" t="s">
        <v>31</v>
      </c>
      <c r="I14" s="255">
        <v>75000000</v>
      </c>
      <c r="J14" s="75">
        <v>0</v>
      </c>
      <c r="K14" s="75">
        <v>0</v>
      </c>
      <c r="L14" s="33">
        <v>0</v>
      </c>
      <c r="M14" s="129">
        <v>26668337</v>
      </c>
      <c r="N14" s="161" t="s">
        <v>4670</v>
      </c>
      <c r="O14" t="s">
        <v>4671</v>
      </c>
      <c r="P14" s="251">
        <v>44588</v>
      </c>
      <c r="Q14" t="s">
        <v>4692</v>
      </c>
      <c r="R14" t="s">
        <v>92</v>
      </c>
      <c r="S14" s="249">
        <f>14223455+14599070+14599070+14599070</f>
        <v>58020665</v>
      </c>
      <c r="T14" s="249">
        <f t="shared" si="0"/>
        <v>16979335</v>
      </c>
      <c r="U14" s="254">
        <v>85459497</v>
      </c>
      <c r="V14" s="192" t="s">
        <v>836</v>
      </c>
      <c r="W14" s="1"/>
    </row>
    <row r="15" spans="1:23" ht="15.6">
      <c r="A15">
        <v>8917801118</v>
      </c>
      <c r="B15" t="s">
        <v>25</v>
      </c>
      <c r="C15" t="s">
        <v>4629</v>
      </c>
      <c r="D15" s="192" t="s">
        <v>27</v>
      </c>
      <c r="E15" s="252" t="s">
        <v>4672</v>
      </c>
      <c r="F15" s="192" t="s">
        <v>29</v>
      </c>
      <c r="G15" s="192" t="s">
        <v>30</v>
      </c>
      <c r="H15" s="192" t="s">
        <v>31</v>
      </c>
      <c r="I15" s="255">
        <v>37500000</v>
      </c>
      <c r="J15" s="75">
        <v>0</v>
      </c>
      <c r="K15" s="75">
        <v>0</v>
      </c>
      <c r="L15" s="33">
        <v>0</v>
      </c>
      <c r="M15" s="129">
        <v>84457251</v>
      </c>
      <c r="N15" s="161" t="s">
        <v>4673</v>
      </c>
      <c r="O15" t="s">
        <v>4674</v>
      </c>
      <c r="P15" s="251">
        <v>44588</v>
      </c>
      <c r="Q15" t="s">
        <v>4692</v>
      </c>
      <c r="R15" t="s">
        <v>92</v>
      </c>
      <c r="S15" s="249">
        <v>11982200</v>
      </c>
      <c r="T15" s="249">
        <f t="shared" si="0"/>
        <v>25517800</v>
      </c>
      <c r="U15" s="254">
        <v>85459497</v>
      </c>
      <c r="V15" s="192" t="s">
        <v>836</v>
      </c>
      <c r="W15" s="1"/>
    </row>
    <row r="16" spans="1:23" ht="15.6">
      <c r="A16">
        <v>8917801118</v>
      </c>
      <c r="B16" t="s">
        <v>25</v>
      </c>
      <c r="C16" t="s">
        <v>4629</v>
      </c>
      <c r="D16" s="192" t="s">
        <v>27</v>
      </c>
      <c r="E16" s="252" t="s">
        <v>4675</v>
      </c>
      <c r="F16" s="192" t="s">
        <v>29</v>
      </c>
      <c r="G16" s="192" t="s">
        <v>30</v>
      </c>
      <c r="H16" s="192" t="s">
        <v>31</v>
      </c>
      <c r="I16" s="255">
        <v>204513400</v>
      </c>
      <c r="J16" s="75">
        <v>0</v>
      </c>
      <c r="K16" s="75">
        <v>0</v>
      </c>
      <c r="L16" s="33">
        <v>0</v>
      </c>
      <c r="M16" s="129">
        <v>1082881269</v>
      </c>
      <c r="N16" s="192" t="s">
        <v>843</v>
      </c>
      <c r="O16" t="s">
        <v>4676</v>
      </c>
      <c r="P16" s="251">
        <v>44588</v>
      </c>
      <c r="Q16" t="s">
        <v>4692</v>
      </c>
      <c r="R16" t="s">
        <v>92</v>
      </c>
      <c r="S16" s="249">
        <f>48699560+49794360+51157862</f>
        <v>149651782</v>
      </c>
      <c r="T16" s="249">
        <f t="shared" si="0"/>
        <v>54861618</v>
      </c>
      <c r="U16" s="129">
        <v>72175282</v>
      </c>
      <c r="V16" t="s">
        <v>837</v>
      </c>
      <c r="W16" s="1"/>
    </row>
    <row r="17" spans="1:23" ht="15.6" hidden="1">
      <c r="A17">
        <v>8917801118</v>
      </c>
      <c r="B17" t="s">
        <v>25</v>
      </c>
      <c r="C17" t="s">
        <v>4629</v>
      </c>
      <c r="D17" s="192" t="s">
        <v>27</v>
      </c>
      <c r="E17" s="252" t="s">
        <v>4677</v>
      </c>
      <c r="F17" s="192" t="s">
        <v>29</v>
      </c>
      <c r="G17" s="192" t="s">
        <v>30</v>
      </c>
      <c r="H17" s="192" t="s">
        <v>31</v>
      </c>
      <c r="I17" s="255">
        <v>13000000</v>
      </c>
      <c r="J17" s="75">
        <v>0</v>
      </c>
      <c r="K17" s="75">
        <v>0</v>
      </c>
      <c r="L17" s="33">
        <v>0</v>
      </c>
      <c r="M17" s="129">
        <v>800179612</v>
      </c>
      <c r="N17" s="192" t="s">
        <v>4678</v>
      </c>
      <c r="O17" t="s">
        <v>4679</v>
      </c>
      <c r="P17" s="251">
        <v>44588</v>
      </c>
      <c r="Q17" s="251">
        <v>44588</v>
      </c>
      <c r="R17" t="s">
        <v>92</v>
      </c>
      <c r="S17" s="249">
        <f>2017263+1512759+1602262</f>
        <v>5132284</v>
      </c>
      <c r="T17" s="249">
        <f t="shared" si="0"/>
        <v>7867716</v>
      </c>
      <c r="U17" s="129">
        <v>57444673</v>
      </c>
      <c r="V17" t="s">
        <v>3323</v>
      </c>
      <c r="W17" s="1"/>
    </row>
    <row r="18" spans="1:23" ht="15.6" hidden="1">
      <c r="A18">
        <v>8917801118</v>
      </c>
      <c r="B18" t="s">
        <v>25</v>
      </c>
      <c r="C18" t="s">
        <v>4629</v>
      </c>
      <c r="D18" s="192" t="s">
        <v>27</v>
      </c>
      <c r="E18" s="252" t="s">
        <v>4680</v>
      </c>
      <c r="F18" s="192" t="s">
        <v>29</v>
      </c>
      <c r="G18" s="192" t="s">
        <v>30</v>
      </c>
      <c r="H18" s="192" t="s">
        <v>31</v>
      </c>
      <c r="I18" s="255">
        <v>58139830</v>
      </c>
      <c r="J18" s="75">
        <v>0</v>
      </c>
      <c r="K18" s="75">
        <v>0</v>
      </c>
      <c r="L18" s="33">
        <v>0</v>
      </c>
      <c r="M18" s="129">
        <v>901504428</v>
      </c>
      <c r="N18" s="192" t="s">
        <v>4681</v>
      </c>
      <c r="O18" t="s">
        <v>4682</v>
      </c>
      <c r="P18" s="251">
        <v>44588</v>
      </c>
      <c r="Q18" t="s">
        <v>4692</v>
      </c>
      <c r="R18" t="s">
        <v>92</v>
      </c>
      <c r="S18" s="249">
        <v>28787290</v>
      </c>
      <c r="T18" s="249">
        <f t="shared" si="0"/>
        <v>29352540</v>
      </c>
      <c r="U18" s="254">
        <v>85473390</v>
      </c>
      <c r="V18" s="192" t="s">
        <v>840</v>
      </c>
      <c r="W18" s="1"/>
    </row>
    <row r="19" spans="1:23" ht="15.6">
      <c r="A19">
        <v>8917801118</v>
      </c>
      <c r="B19" t="s">
        <v>25</v>
      </c>
      <c r="C19" t="s">
        <v>4629</v>
      </c>
      <c r="D19" s="192" t="s">
        <v>27</v>
      </c>
      <c r="E19" s="252" t="s">
        <v>4683</v>
      </c>
      <c r="F19" s="192" t="s">
        <v>29</v>
      </c>
      <c r="G19" s="192" t="s">
        <v>30</v>
      </c>
      <c r="H19" s="192" t="s">
        <v>31</v>
      </c>
      <c r="I19" s="255">
        <v>8000000</v>
      </c>
      <c r="J19" s="75">
        <v>0</v>
      </c>
      <c r="K19" s="75">
        <v>0</v>
      </c>
      <c r="L19" s="33">
        <v>0</v>
      </c>
      <c r="M19" s="129">
        <v>890100477</v>
      </c>
      <c r="N19" s="258" t="s">
        <v>4684</v>
      </c>
      <c r="O19" t="s">
        <v>4685</v>
      </c>
      <c r="P19" s="251">
        <v>44588</v>
      </c>
      <c r="Q19" t="s">
        <v>5897</v>
      </c>
      <c r="R19" t="s">
        <v>5898</v>
      </c>
      <c r="S19" s="249">
        <v>0</v>
      </c>
      <c r="T19" s="249">
        <f t="shared" si="0"/>
        <v>8000000</v>
      </c>
      <c r="U19" s="129">
        <v>72175282</v>
      </c>
      <c r="V19" t="s">
        <v>837</v>
      </c>
      <c r="W19" s="1"/>
    </row>
    <row r="20" spans="1:23" ht="15.6">
      <c r="A20">
        <v>8917801118</v>
      </c>
      <c r="B20" t="s">
        <v>25</v>
      </c>
      <c r="C20" t="s">
        <v>4629</v>
      </c>
      <c r="D20" s="192" t="s">
        <v>27</v>
      </c>
      <c r="E20" s="252" t="s">
        <v>4686</v>
      </c>
      <c r="F20" s="192" t="s">
        <v>29</v>
      </c>
      <c r="G20" s="192" t="s">
        <v>30</v>
      </c>
      <c r="H20" s="192" t="s">
        <v>31</v>
      </c>
      <c r="I20" s="255">
        <v>7000000</v>
      </c>
      <c r="J20" s="75">
        <v>0</v>
      </c>
      <c r="K20" s="75">
        <v>0</v>
      </c>
      <c r="L20" s="33">
        <v>0</v>
      </c>
      <c r="M20" s="129">
        <v>819005027</v>
      </c>
      <c r="N20" s="192" t="s">
        <v>4687</v>
      </c>
      <c r="O20" t="s">
        <v>4688</v>
      </c>
      <c r="P20" s="251">
        <v>44588</v>
      </c>
      <c r="Q20" t="s">
        <v>5676</v>
      </c>
      <c r="R20" t="s">
        <v>5898</v>
      </c>
      <c r="S20" s="249">
        <v>0</v>
      </c>
      <c r="T20" s="249">
        <f t="shared" si="0"/>
        <v>7000000</v>
      </c>
      <c r="U20" s="129">
        <v>72175282</v>
      </c>
      <c r="V20" t="s">
        <v>837</v>
      </c>
      <c r="W20" s="1"/>
    </row>
    <row r="21" spans="1:23" ht="15.6">
      <c r="A21">
        <v>8917801118</v>
      </c>
      <c r="B21" t="s">
        <v>25</v>
      </c>
      <c r="C21" t="s">
        <v>4629</v>
      </c>
      <c r="D21" s="192" t="s">
        <v>27</v>
      </c>
      <c r="E21" s="252" t="s">
        <v>4689</v>
      </c>
      <c r="F21" s="192" t="s">
        <v>29</v>
      </c>
      <c r="G21" s="192" t="s">
        <v>30</v>
      </c>
      <c r="H21" s="192" t="s">
        <v>31</v>
      </c>
      <c r="I21" s="255">
        <v>10014000</v>
      </c>
      <c r="J21" s="75">
        <v>0</v>
      </c>
      <c r="K21" s="75">
        <v>0</v>
      </c>
      <c r="L21" s="33">
        <v>0</v>
      </c>
      <c r="M21" s="129">
        <v>1082901518</v>
      </c>
      <c r="N21" s="192" t="s">
        <v>4690</v>
      </c>
      <c r="O21" t="s">
        <v>4691</v>
      </c>
      <c r="P21" s="251">
        <v>44588</v>
      </c>
      <c r="Q21" s="251">
        <v>44588</v>
      </c>
      <c r="R21" t="s">
        <v>4692</v>
      </c>
      <c r="S21" s="249">
        <v>10014000</v>
      </c>
      <c r="T21" s="249">
        <f t="shared" si="0"/>
        <v>0</v>
      </c>
      <c r="U21" s="129">
        <v>85465146</v>
      </c>
      <c r="V21" t="s">
        <v>838</v>
      </c>
      <c r="W21" s="1"/>
    </row>
    <row r="22" spans="1:23" ht="15.6" hidden="1">
      <c r="A22">
        <v>8917801118</v>
      </c>
      <c r="B22" t="s">
        <v>25</v>
      </c>
      <c r="C22" t="s">
        <v>72</v>
      </c>
      <c r="D22" s="192" t="s">
        <v>27</v>
      </c>
      <c r="E22" s="252" t="s">
        <v>4693</v>
      </c>
      <c r="F22" s="192" t="s">
        <v>29</v>
      </c>
      <c r="G22" s="192" t="s">
        <v>30</v>
      </c>
      <c r="H22" s="192" t="s">
        <v>31</v>
      </c>
      <c r="I22" s="255">
        <v>12808845</v>
      </c>
      <c r="J22" s="75">
        <v>0</v>
      </c>
      <c r="K22" s="75">
        <v>0</v>
      </c>
      <c r="L22" s="33">
        <v>0</v>
      </c>
      <c r="M22">
        <v>804007617</v>
      </c>
      <c r="N22" s="192" t="s">
        <v>4694</v>
      </c>
      <c r="O22" t="s">
        <v>4695</v>
      </c>
      <c r="P22" s="251">
        <v>44588</v>
      </c>
      <c r="Q22" t="s">
        <v>4692</v>
      </c>
      <c r="R22" t="s">
        <v>5123</v>
      </c>
      <c r="S22" s="249">
        <f>1730925</f>
        <v>1730925</v>
      </c>
      <c r="T22" s="249">
        <f t="shared" si="0"/>
        <v>11077920</v>
      </c>
      <c r="U22" s="254">
        <v>85152695</v>
      </c>
      <c r="V22" s="192" t="s">
        <v>839</v>
      </c>
      <c r="W22" s="1"/>
    </row>
    <row r="23" spans="1:23" ht="15.6" hidden="1">
      <c r="A23">
        <v>8917801118</v>
      </c>
      <c r="B23" t="s">
        <v>25</v>
      </c>
      <c r="C23" t="s">
        <v>4629</v>
      </c>
      <c r="D23" s="192" t="s">
        <v>27</v>
      </c>
      <c r="E23" s="252" t="s">
        <v>4696</v>
      </c>
      <c r="F23" s="192" t="s">
        <v>29</v>
      </c>
      <c r="G23" s="192" t="s">
        <v>30</v>
      </c>
      <c r="H23" s="192" t="s">
        <v>31</v>
      </c>
      <c r="I23" s="255">
        <v>12400000</v>
      </c>
      <c r="J23" s="75">
        <v>0</v>
      </c>
      <c r="K23" s="75">
        <v>0</v>
      </c>
      <c r="L23" s="33">
        <v>0</v>
      </c>
      <c r="M23" s="129">
        <v>900307707</v>
      </c>
      <c r="N23" s="192" t="s">
        <v>4697</v>
      </c>
      <c r="O23" t="s">
        <v>4698</v>
      </c>
      <c r="P23" s="251">
        <v>44588</v>
      </c>
      <c r="Q23" t="s">
        <v>4692</v>
      </c>
      <c r="R23" t="s">
        <v>92</v>
      </c>
      <c r="S23" s="249">
        <f>2046800+3843105</f>
        <v>5889905</v>
      </c>
      <c r="T23" s="249">
        <f t="shared" si="0"/>
        <v>6510095</v>
      </c>
      <c r="U23" s="254">
        <v>85459497</v>
      </c>
      <c r="V23" s="192" t="s">
        <v>836</v>
      </c>
      <c r="W23" s="1"/>
    </row>
    <row r="24" spans="1:23" ht="15.6" hidden="1">
      <c r="A24">
        <v>8917801118</v>
      </c>
      <c r="B24" t="s">
        <v>25</v>
      </c>
      <c r="C24" t="s">
        <v>4629</v>
      </c>
      <c r="D24" s="192" t="s">
        <v>27</v>
      </c>
      <c r="E24" s="252" t="s">
        <v>4699</v>
      </c>
      <c r="F24" s="192" t="s">
        <v>29</v>
      </c>
      <c r="G24" s="192" t="s">
        <v>30</v>
      </c>
      <c r="H24" s="192" t="s">
        <v>31</v>
      </c>
      <c r="I24" s="255">
        <v>44979537</v>
      </c>
      <c r="J24" s="75">
        <v>0</v>
      </c>
      <c r="K24" s="75">
        <v>0</v>
      </c>
      <c r="L24" s="33">
        <v>0</v>
      </c>
      <c r="M24">
        <v>901346015</v>
      </c>
      <c r="N24" s="192" t="s">
        <v>4700</v>
      </c>
      <c r="O24" t="s">
        <v>4701</v>
      </c>
      <c r="P24" s="251">
        <v>44588</v>
      </c>
      <c r="Q24" t="s">
        <v>5124</v>
      </c>
      <c r="R24" t="s">
        <v>5125</v>
      </c>
      <c r="S24" s="249">
        <v>44979537</v>
      </c>
      <c r="T24" s="249">
        <f t="shared" si="0"/>
        <v>0</v>
      </c>
      <c r="U24" s="254">
        <v>85473390</v>
      </c>
      <c r="V24" s="192" t="s">
        <v>840</v>
      </c>
      <c r="W24" s="1"/>
    </row>
    <row r="25" spans="1:23" ht="15.6">
      <c r="A25">
        <v>8917801118</v>
      </c>
      <c r="B25" t="s">
        <v>25</v>
      </c>
      <c r="C25" t="s">
        <v>4629</v>
      </c>
      <c r="D25" s="192" t="s">
        <v>27</v>
      </c>
      <c r="E25" s="252" t="s">
        <v>4702</v>
      </c>
      <c r="F25" s="192" t="s">
        <v>29</v>
      </c>
      <c r="G25" s="192" t="s">
        <v>30</v>
      </c>
      <c r="H25" s="192" t="s">
        <v>31</v>
      </c>
      <c r="I25" s="255">
        <v>6000000</v>
      </c>
      <c r="J25" s="75">
        <v>0</v>
      </c>
      <c r="K25" s="75">
        <v>0</v>
      </c>
      <c r="L25" s="33">
        <v>0</v>
      </c>
      <c r="M25" s="129">
        <v>84081892</v>
      </c>
      <c r="N25" s="192" t="s">
        <v>4703</v>
      </c>
      <c r="O25" t="s">
        <v>4704</v>
      </c>
      <c r="P25" s="251">
        <v>44588</v>
      </c>
      <c r="Q25" t="s">
        <v>5676</v>
      </c>
      <c r="R25" t="s">
        <v>5895</v>
      </c>
      <c r="S25" s="249">
        <v>0</v>
      </c>
      <c r="T25" s="249">
        <f t="shared" si="0"/>
        <v>6000000</v>
      </c>
      <c r="U25" s="129">
        <v>72175282</v>
      </c>
      <c r="V25" t="s">
        <v>837</v>
      </c>
      <c r="W25" s="1"/>
    </row>
    <row r="26" spans="1:23" ht="15.6" hidden="1">
      <c r="A26">
        <v>8917801118</v>
      </c>
      <c r="B26" t="s">
        <v>25</v>
      </c>
      <c r="C26" t="s">
        <v>4629</v>
      </c>
      <c r="D26" s="192" t="s">
        <v>27</v>
      </c>
      <c r="E26" s="252" t="s">
        <v>4705</v>
      </c>
      <c r="F26" s="192" t="s">
        <v>29</v>
      </c>
      <c r="G26" s="192" t="s">
        <v>30</v>
      </c>
      <c r="H26" s="192" t="s">
        <v>31</v>
      </c>
      <c r="I26" s="255">
        <v>20000000</v>
      </c>
      <c r="J26" s="75">
        <v>0</v>
      </c>
      <c r="K26" s="75">
        <v>0</v>
      </c>
      <c r="L26" s="33">
        <v>0</v>
      </c>
      <c r="M26" s="129">
        <v>860001022</v>
      </c>
      <c r="N26" s="163" t="s">
        <v>4706</v>
      </c>
      <c r="O26" t="s">
        <v>4707</v>
      </c>
      <c r="P26" s="251">
        <v>44588</v>
      </c>
      <c r="Q26" t="s">
        <v>5899</v>
      </c>
      <c r="R26" t="s">
        <v>5900</v>
      </c>
      <c r="S26" s="249">
        <v>0</v>
      </c>
      <c r="T26" s="249">
        <f t="shared" si="0"/>
        <v>20000000</v>
      </c>
      <c r="U26" s="129">
        <v>72175282</v>
      </c>
      <c r="V26" t="s">
        <v>837</v>
      </c>
      <c r="W26" s="1"/>
    </row>
    <row r="27" spans="1:23" ht="15.6">
      <c r="A27">
        <v>8917801118</v>
      </c>
      <c r="B27" t="s">
        <v>25</v>
      </c>
      <c r="C27" t="s">
        <v>4629</v>
      </c>
      <c r="D27" s="192" t="s">
        <v>27</v>
      </c>
      <c r="E27" s="252" t="s">
        <v>4708</v>
      </c>
      <c r="F27" s="192" t="s">
        <v>29</v>
      </c>
      <c r="G27" s="192" t="s">
        <v>30</v>
      </c>
      <c r="H27" s="192" t="s">
        <v>31</v>
      </c>
      <c r="I27" s="255">
        <v>60095000</v>
      </c>
      <c r="J27" s="75">
        <v>0</v>
      </c>
      <c r="K27" s="75">
        <v>0</v>
      </c>
      <c r="L27" s="33">
        <v>0</v>
      </c>
      <c r="M27" s="129">
        <v>900530916</v>
      </c>
      <c r="N27" s="192" t="s">
        <v>4709</v>
      </c>
      <c r="O27" s="43" t="s">
        <v>4710</v>
      </c>
      <c r="P27" s="251">
        <v>44588</v>
      </c>
      <c r="Q27" s="251" t="s">
        <v>5901</v>
      </c>
      <c r="R27"/>
      <c r="S27" s="249">
        <v>60095000</v>
      </c>
      <c r="T27" s="249">
        <f t="shared" si="0"/>
        <v>0</v>
      </c>
      <c r="U27" s="129">
        <v>85465146</v>
      </c>
      <c r="V27" t="s">
        <v>838</v>
      </c>
      <c r="W27" s="1"/>
    </row>
    <row r="28" spans="1:23" ht="15.6">
      <c r="A28">
        <v>8917801118</v>
      </c>
      <c r="B28" t="s">
        <v>25</v>
      </c>
      <c r="C28" t="s">
        <v>4629</v>
      </c>
      <c r="D28" s="192" t="s">
        <v>27</v>
      </c>
      <c r="E28" s="252" t="s">
        <v>4711</v>
      </c>
      <c r="F28" s="192" t="s">
        <v>29</v>
      </c>
      <c r="G28" s="192" t="s">
        <v>30</v>
      </c>
      <c r="H28" s="192" t="s">
        <v>31</v>
      </c>
      <c r="I28" s="255">
        <v>20000000</v>
      </c>
      <c r="J28" s="75">
        <v>0</v>
      </c>
      <c r="K28" s="75">
        <v>0</v>
      </c>
      <c r="L28" s="33">
        <v>0</v>
      </c>
      <c r="M28" s="129">
        <v>819004091</v>
      </c>
      <c r="N28" s="192" t="s">
        <v>4712</v>
      </c>
      <c r="O28" t="s">
        <v>4713</v>
      </c>
      <c r="P28" s="251">
        <v>44588</v>
      </c>
      <c r="Q28" t="s">
        <v>5667</v>
      </c>
      <c r="R28" t="s">
        <v>5668</v>
      </c>
      <c r="S28" s="249">
        <v>20000000</v>
      </c>
      <c r="T28" s="249">
        <f t="shared" si="0"/>
        <v>0</v>
      </c>
      <c r="U28" s="129">
        <v>72175282</v>
      </c>
      <c r="V28" t="s">
        <v>837</v>
      </c>
      <c r="W28" s="1"/>
    </row>
    <row r="29" spans="1:23" ht="15.6">
      <c r="A29">
        <v>8917801118</v>
      </c>
      <c r="B29" t="s">
        <v>25</v>
      </c>
      <c r="C29" t="s">
        <v>4629</v>
      </c>
      <c r="D29" s="192" t="s">
        <v>27</v>
      </c>
      <c r="E29" s="252" t="s">
        <v>4714</v>
      </c>
      <c r="F29" s="192" t="s">
        <v>29</v>
      </c>
      <c r="G29" s="192" t="s">
        <v>30</v>
      </c>
      <c r="H29" s="192" t="s">
        <v>31</v>
      </c>
      <c r="I29" s="255">
        <v>29998710</v>
      </c>
      <c r="J29" s="75">
        <v>0</v>
      </c>
      <c r="K29" s="75">
        <v>0</v>
      </c>
      <c r="L29" s="33">
        <v>0</v>
      </c>
      <c r="M29" s="129">
        <v>901039840</v>
      </c>
      <c r="N29" s="192" t="s">
        <v>4715</v>
      </c>
      <c r="O29" t="s">
        <v>4716</v>
      </c>
      <c r="P29" s="251">
        <v>44589</v>
      </c>
      <c r="Q29" t="s">
        <v>4692</v>
      </c>
      <c r="R29" t="s">
        <v>5126</v>
      </c>
      <c r="S29" s="249">
        <v>28560000</v>
      </c>
      <c r="T29" s="249">
        <f t="shared" si="0"/>
        <v>1438710</v>
      </c>
      <c r="U29" s="254">
        <v>85473390</v>
      </c>
      <c r="V29" s="192" t="s">
        <v>840</v>
      </c>
      <c r="W29" s="1"/>
    </row>
    <row r="30" spans="1:23" ht="15.6" hidden="1">
      <c r="A30">
        <v>8917801118</v>
      </c>
      <c r="B30" t="s">
        <v>25</v>
      </c>
      <c r="C30" t="s">
        <v>4629</v>
      </c>
      <c r="D30" s="192" t="s">
        <v>27</v>
      </c>
      <c r="E30" s="252" t="s">
        <v>4717</v>
      </c>
      <c r="F30" s="192" t="s">
        <v>29</v>
      </c>
      <c r="G30" s="192" t="s">
        <v>30</v>
      </c>
      <c r="H30" s="192" t="s">
        <v>31</v>
      </c>
      <c r="I30" s="255">
        <v>44030000</v>
      </c>
      <c r="J30" s="75">
        <v>0</v>
      </c>
      <c r="K30" s="75">
        <v>0</v>
      </c>
      <c r="L30" s="33">
        <v>0</v>
      </c>
      <c r="M30" s="254">
        <v>819005937</v>
      </c>
      <c r="N30" s="192" t="s">
        <v>4718</v>
      </c>
      <c r="O30" t="s">
        <v>4719</v>
      </c>
      <c r="P30" s="251">
        <v>44589</v>
      </c>
      <c r="Q30" t="s">
        <v>4692</v>
      </c>
      <c r="R30" t="s">
        <v>92</v>
      </c>
      <c r="S30" s="249">
        <v>17951360</v>
      </c>
      <c r="T30" s="249">
        <f t="shared" si="0"/>
        <v>26078640</v>
      </c>
      <c r="U30" s="254">
        <v>85459497</v>
      </c>
      <c r="V30" s="192" t="s">
        <v>836</v>
      </c>
      <c r="W30" s="1"/>
    </row>
    <row r="31" spans="1:23" ht="15.6" hidden="1">
      <c r="A31">
        <v>8917801118</v>
      </c>
      <c r="B31" t="s">
        <v>25</v>
      </c>
      <c r="C31" t="s">
        <v>4629</v>
      </c>
      <c r="D31" s="192" t="s">
        <v>27</v>
      </c>
      <c r="E31" s="252" t="s">
        <v>4720</v>
      </c>
      <c r="F31" s="192" t="s">
        <v>29</v>
      </c>
      <c r="G31" s="192" t="s">
        <v>30</v>
      </c>
      <c r="H31" s="192" t="s">
        <v>31</v>
      </c>
      <c r="I31" s="255">
        <v>9000000</v>
      </c>
      <c r="J31" s="75">
        <v>0</v>
      </c>
      <c r="K31" s="75">
        <v>0</v>
      </c>
      <c r="L31" s="33">
        <v>0</v>
      </c>
      <c r="M31" s="129">
        <v>819003317</v>
      </c>
      <c r="N31" s="192" t="s">
        <v>4721</v>
      </c>
      <c r="O31" t="s">
        <v>4722</v>
      </c>
      <c r="P31" s="251">
        <v>44589</v>
      </c>
      <c r="Q31" t="s">
        <v>5902</v>
      </c>
      <c r="R31" t="s">
        <v>5903</v>
      </c>
      <c r="S31" s="249">
        <v>0</v>
      </c>
      <c r="T31" s="249">
        <f t="shared" si="0"/>
        <v>9000000</v>
      </c>
      <c r="U31" s="129">
        <v>72175282</v>
      </c>
      <c r="V31" t="s">
        <v>837</v>
      </c>
      <c r="W31" s="1"/>
    </row>
    <row r="32" spans="1:23" ht="15.6" hidden="1">
      <c r="A32">
        <v>8917801118</v>
      </c>
      <c r="B32" t="s">
        <v>25</v>
      </c>
      <c r="C32" t="s">
        <v>4629</v>
      </c>
      <c r="D32" s="192" t="s">
        <v>27</v>
      </c>
      <c r="E32" s="252" t="s">
        <v>4723</v>
      </c>
      <c r="F32" s="192" t="s">
        <v>29</v>
      </c>
      <c r="G32" s="192" t="s">
        <v>30</v>
      </c>
      <c r="H32" s="192" t="s">
        <v>31</v>
      </c>
      <c r="I32" s="255">
        <v>140000000</v>
      </c>
      <c r="J32" s="75">
        <v>0</v>
      </c>
      <c r="K32" s="75">
        <v>0</v>
      </c>
      <c r="L32" s="33">
        <v>0</v>
      </c>
      <c r="M32" s="254">
        <v>900774850</v>
      </c>
      <c r="N32" s="192" t="s">
        <v>4724</v>
      </c>
      <c r="O32" t="s">
        <v>4725</v>
      </c>
      <c r="P32" s="251">
        <v>44589</v>
      </c>
      <c r="Q32" t="s">
        <v>5127</v>
      </c>
      <c r="R32" t="s">
        <v>5128</v>
      </c>
      <c r="S32" s="249">
        <f>32794066.41+46593985.9+51984040.92</f>
        <v>131372093.23</v>
      </c>
      <c r="T32" s="249">
        <f t="shared" si="0"/>
        <v>8627906.7699999958</v>
      </c>
      <c r="U32" s="129">
        <v>85465146</v>
      </c>
      <c r="V32" t="s">
        <v>838</v>
      </c>
      <c r="W32" s="1"/>
    </row>
    <row r="33" spans="1:23" ht="15.6">
      <c r="A33">
        <v>8917801118</v>
      </c>
      <c r="B33" t="s">
        <v>25</v>
      </c>
      <c r="C33" t="s">
        <v>4629</v>
      </c>
      <c r="D33" s="192" t="s">
        <v>27</v>
      </c>
      <c r="E33" s="252" t="s">
        <v>4726</v>
      </c>
      <c r="F33" s="192" t="s">
        <v>29</v>
      </c>
      <c r="G33" s="192" t="s">
        <v>30</v>
      </c>
      <c r="H33" s="192" t="s">
        <v>31</v>
      </c>
      <c r="I33" s="255">
        <v>7250000</v>
      </c>
      <c r="J33" s="75">
        <v>0</v>
      </c>
      <c r="K33" s="75">
        <v>0</v>
      </c>
      <c r="L33" s="33">
        <v>0</v>
      </c>
      <c r="M33" s="129">
        <v>900085334</v>
      </c>
      <c r="N33" s="192" t="s">
        <v>4727</v>
      </c>
      <c r="O33" t="s">
        <v>4728</v>
      </c>
      <c r="P33" s="251">
        <v>44589</v>
      </c>
      <c r="Q33" t="s">
        <v>4692</v>
      </c>
      <c r="R33" t="s">
        <v>92</v>
      </c>
      <c r="S33" s="249">
        <v>0</v>
      </c>
      <c r="T33" s="249">
        <f t="shared" si="0"/>
        <v>7250000</v>
      </c>
      <c r="U33" s="129">
        <v>72221403</v>
      </c>
      <c r="V33" t="s">
        <v>4729</v>
      </c>
      <c r="W33" s="1"/>
    </row>
    <row r="34" spans="1:23" ht="15.6">
      <c r="A34">
        <v>8917801118</v>
      </c>
      <c r="B34" t="s">
        <v>25</v>
      </c>
      <c r="C34" t="s">
        <v>4629</v>
      </c>
      <c r="D34" s="192" t="s">
        <v>27</v>
      </c>
      <c r="E34" s="252" t="s">
        <v>4730</v>
      </c>
      <c r="F34" s="192" t="s">
        <v>29</v>
      </c>
      <c r="G34" s="192" t="s">
        <v>30</v>
      </c>
      <c r="H34" s="192" t="s">
        <v>31</v>
      </c>
      <c r="I34" s="255">
        <v>79932300</v>
      </c>
      <c r="J34" s="75">
        <v>0</v>
      </c>
      <c r="K34" s="75">
        <v>39156950</v>
      </c>
      <c r="L34" s="33">
        <v>0</v>
      </c>
      <c r="M34" s="129">
        <v>901024882</v>
      </c>
      <c r="N34" s="192" t="s">
        <v>4731</v>
      </c>
      <c r="O34" t="s">
        <v>4732</v>
      </c>
      <c r="P34" s="251">
        <v>44589</v>
      </c>
      <c r="Q34" t="s">
        <v>4692</v>
      </c>
      <c r="R34" t="s">
        <v>4630</v>
      </c>
      <c r="S34" s="249">
        <f>50000000+28131183.5</f>
        <v>78131183.5</v>
      </c>
      <c r="T34" s="249">
        <f t="shared" si="0"/>
        <v>1801116.5</v>
      </c>
      <c r="U34" s="254">
        <v>85473390</v>
      </c>
      <c r="V34" s="192" t="s">
        <v>840</v>
      </c>
      <c r="W34" s="1"/>
    </row>
    <row r="35" spans="1:23" ht="15.6">
      <c r="A35">
        <v>8917801118</v>
      </c>
      <c r="B35" t="s">
        <v>25</v>
      </c>
      <c r="C35" t="s">
        <v>72</v>
      </c>
      <c r="D35" s="192" t="s">
        <v>27</v>
      </c>
      <c r="E35" s="252" t="s">
        <v>4733</v>
      </c>
      <c r="F35" s="192" t="s">
        <v>29</v>
      </c>
      <c r="G35" s="192" t="s">
        <v>30</v>
      </c>
      <c r="H35" s="192" t="s">
        <v>31</v>
      </c>
      <c r="I35" s="255">
        <v>7589188</v>
      </c>
      <c r="J35" s="75">
        <v>0</v>
      </c>
      <c r="K35" s="75">
        <v>0</v>
      </c>
      <c r="L35" s="33">
        <v>0</v>
      </c>
      <c r="M35" s="191">
        <v>860014923</v>
      </c>
      <c r="N35" s="192" t="s">
        <v>4734</v>
      </c>
      <c r="O35" t="s">
        <v>4735</v>
      </c>
      <c r="P35" s="251">
        <v>44589</v>
      </c>
      <c r="Q35" t="s">
        <v>5129</v>
      </c>
      <c r="R35" t="s">
        <v>5130</v>
      </c>
      <c r="S35" s="249">
        <f>1897297+1897297</f>
        <v>3794594</v>
      </c>
      <c r="T35" s="249">
        <f t="shared" si="0"/>
        <v>3794594</v>
      </c>
      <c r="U35" s="129">
        <v>72175282</v>
      </c>
      <c r="V35" t="s">
        <v>837</v>
      </c>
      <c r="W35" s="1"/>
    </row>
    <row r="36" spans="1:23" ht="15.6" hidden="1">
      <c r="A36">
        <v>8917801118</v>
      </c>
      <c r="B36" t="s">
        <v>25</v>
      </c>
      <c r="C36" t="s">
        <v>4629</v>
      </c>
      <c r="D36" s="192" t="s">
        <v>27</v>
      </c>
      <c r="E36" s="252" t="s">
        <v>4736</v>
      </c>
      <c r="F36" s="192" t="s">
        <v>29</v>
      </c>
      <c r="G36" s="192" t="s">
        <v>30</v>
      </c>
      <c r="H36" s="192" t="s">
        <v>31</v>
      </c>
      <c r="I36" s="255">
        <v>125000000</v>
      </c>
      <c r="J36" s="75">
        <v>0</v>
      </c>
      <c r="K36" s="75">
        <v>0</v>
      </c>
      <c r="L36" s="33">
        <v>0</v>
      </c>
      <c r="M36" s="129">
        <v>34940907</v>
      </c>
      <c r="N36" s="192" t="s">
        <v>4737</v>
      </c>
      <c r="O36" t="s">
        <v>4738</v>
      </c>
      <c r="P36" s="251">
        <v>44589</v>
      </c>
      <c r="Q36" t="s">
        <v>5131</v>
      </c>
      <c r="R36" t="s">
        <v>92</v>
      </c>
      <c r="S36" s="249">
        <f>4820080+10120114.62+4847983.84+44927850.24</f>
        <v>64716028.700000003</v>
      </c>
      <c r="T36" s="249">
        <f t="shared" si="0"/>
        <v>60283971.299999997</v>
      </c>
      <c r="U36" s="129">
        <v>72175282</v>
      </c>
      <c r="V36" t="s">
        <v>837</v>
      </c>
      <c r="W36" s="1"/>
    </row>
    <row r="37" spans="1:23" ht="15.6" hidden="1">
      <c r="A37">
        <v>8917801118</v>
      </c>
      <c r="B37" t="s">
        <v>25</v>
      </c>
      <c r="C37" t="s">
        <v>72</v>
      </c>
      <c r="D37" s="192" t="s">
        <v>27</v>
      </c>
      <c r="E37" s="252" t="s">
        <v>4739</v>
      </c>
      <c r="F37" s="192" t="s">
        <v>29</v>
      </c>
      <c r="G37" s="192" t="s">
        <v>30</v>
      </c>
      <c r="H37" s="192" t="s">
        <v>31</v>
      </c>
      <c r="I37" s="255">
        <v>20000000</v>
      </c>
      <c r="J37" s="75">
        <v>0</v>
      </c>
      <c r="K37" s="75">
        <v>0</v>
      </c>
      <c r="L37" s="33">
        <v>0</v>
      </c>
      <c r="M37" s="254">
        <v>39048924</v>
      </c>
      <c r="N37" s="192" t="s">
        <v>4740</v>
      </c>
      <c r="O37" t="s">
        <v>4741</v>
      </c>
      <c r="P37" s="251">
        <v>44589</v>
      </c>
      <c r="Q37" t="s">
        <v>4692</v>
      </c>
      <c r="R37" t="s">
        <v>627</v>
      </c>
      <c r="S37" s="249">
        <f>15000800+4994000</f>
        <v>19994800</v>
      </c>
      <c r="T37" s="249">
        <f t="shared" si="0"/>
        <v>5200</v>
      </c>
      <c r="U37" s="254">
        <v>85152695</v>
      </c>
      <c r="V37" s="192" t="s">
        <v>839</v>
      </c>
      <c r="W37" s="1"/>
    </row>
    <row r="38" spans="1:23" ht="15.6" hidden="1">
      <c r="A38">
        <v>8917801118</v>
      </c>
      <c r="B38" t="s">
        <v>25</v>
      </c>
      <c r="C38" t="s">
        <v>4629</v>
      </c>
      <c r="D38" s="192" t="s">
        <v>27</v>
      </c>
      <c r="E38" s="252" t="s">
        <v>4742</v>
      </c>
      <c r="F38" s="192" t="s">
        <v>29</v>
      </c>
      <c r="G38" s="192" t="s">
        <v>30</v>
      </c>
      <c r="H38" s="192" t="s">
        <v>31</v>
      </c>
      <c r="I38" s="255">
        <v>6426000</v>
      </c>
      <c r="J38" s="75">
        <v>0</v>
      </c>
      <c r="K38" s="75">
        <v>0</v>
      </c>
      <c r="L38" s="33">
        <v>0</v>
      </c>
      <c r="M38" s="254">
        <v>1082888504</v>
      </c>
      <c r="N38" s="162" t="s">
        <v>4743</v>
      </c>
      <c r="O38" t="s">
        <v>4744</v>
      </c>
      <c r="P38" s="251">
        <v>44589</v>
      </c>
      <c r="Q38" s="251">
        <v>44589</v>
      </c>
      <c r="R38" t="s">
        <v>4745</v>
      </c>
      <c r="S38" s="249">
        <v>0</v>
      </c>
      <c r="T38" s="249">
        <f t="shared" si="0"/>
        <v>6426000</v>
      </c>
      <c r="U38" s="129">
        <v>85151631</v>
      </c>
      <c r="V38" t="s">
        <v>4746</v>
      </c>
      <c r="W38" s="1"/>
    </row>
    <row r="39" spans="1:23" ht="15.6">
      <c r="A39">
        <v>8917801118</v>
      </c>
      <c r="B39" t="s">
        <v>25</v>
      </c>
      <c r="C39" t="s">
        <v>4629</v>
      </c>
      <c r="D39" s="192" t="s">
        <v>27</v>
      </c>
      <c r="E39" s="252" t="s">
        <v>4747</v>
      </c>
      <c r="F39" s="192" t="s">
        <v>29</v>
      </c>
      <c r="G39" s="192" t="s">
        <v>30</v>
      </c>
      <c r="H39" s="192" t="s">
        <v>31</v>
      </c>
      <c r="I39" s="255">
        <v>48652490.5</v>
      </c>
      <c r="J39" s="75">
        <v>0</v>
      </c>
      <c r="K39" s="75">
        <v>0</v>
      </c>
      <c r="L39" s="33">
        <v>0</v>
      </c>
      <c r="M39" s="254">
        <v>800177588</v>
      </c>
      <c r="N39" s="192" t="s">
        <v>4748</v>
      </c>
      <c r="O39" t="s">
        <v>4749</v>
      </c>
      <c r="P39" s="251">
        <v>44589</v>
      </c>
      <c r="Q39" t="s">
        <v>5137</v>
      </c>
      <c r="R39" t="s">
        <v>4979</v>
      </c>
      <c r="S39" s="249">
        <v>48652490.5</v>
      </c>
      <c r="T39" s="249">
        <f t="shared" si="0"/>
        <v>0</v>
      </c>
      <c r="U39" s="129">
        <v>85465146</v>
      </c>
      <c r="V39" t="s">
        <v>838</v>
      </c>
      <c r="W39" s="1"/>
    </row>
    <row r="40" spans="1:23" ht="15.6" hidden="1">
      <c r="A40">
        <v>8917801118</v>
      </c>
      <c r="B40" t="s">
        <v>25</v>
      </c>
      <c r="C40" t="s">
        <v>72</v>
      </c>
      <c r="D40" s="192" t="s">
        <v>27</v>
      </c>
      <c r="E40" s="252" t="s">
        <v>4750</v>
      </c>
      <c r="F40" s="192" t="s">
        <v>29</v>
      </c>
      <c r="G40" s="192" t="s">
        <v>30</v>
      </c>
      <c r="H40" s="192" t="s">
        <v>31</v>
      </c>
      <c r="I40" s="255">
        <v>14455603</v>
      </c>
      <c r="J40" s="75">
        <v>0</v>
      </c>
      <c r="K40" s="75">
        <v>0</v>
      </c>
      <c r="L40" s="33">
        <v>0</v>
      </c>
      <c r="M40" s="129">
        <v>901208973</v>
      </c>
      <c r="N40" s="192" t="s">
        <v>4751</v>
      </c>
      <c r="O40" t="s">
        <v>4752</v>
      </c>
      <c r="P40" s="251">
        <v>44589</v>
      </c>
      <c r="Q40" t="s">
        <v>5129</v>
      </c>
      <c r="R40" t="s">
        <v>5130</v>
      </c>
      <c r="S40" s="249">
        <f>3613900.75+3613900.75</f>
        <v>7227801.5</v>
      </c>
      <c r="T40" s="249">
        <f t="shared" si="0"/>
        <v>7227801.5</v>
      </c>
      <c r="U40" s="129">
        <v>72175282</v>
      </c>
      <c r="V40" t="s">
        <v>837</v>
      </c>
      <c r="W40" s="1"/>
    </row>
    <row r="41" spans="1:23" ht="15.6" hidden="1">
      <c r="A41">
        <v>8917801118</v>
      </c>
      <c r="B41" t="s">
        <v>25</v>
      </c>
      <c r="C41" t="s">
        <v>72</v>
      </c>
      <c r="D41" s="192" t="s">
        <v>27</v>
      </c>
      <c r="E41" s="252" t="s">
        <v>4753</v>
      </c>
      <c r="F41" s="192" t="s">
        <v>29</v>
      </c>
      <c r="G41" s="192" t="s">
        <v>30</v>
      </c>
      <c r="H41" s="192" t="s">
        <v>31</v>
      </c>
      <c r="I41" s="255">
        <v>11208000</v>
      </c>
      <c r="J41" s="75">
        <v>0</v>
      </c>
      <c r="K41" s="75">
        <v>0</v>
      </c>
      <c r="L41" s="33">
        <v>0</v>
      </c>
      <c r="M41" s="129">
        <v>819007190</v>
      </c>
      <c r="N41" s="192" t="s">
        <v>4754</v>
      </c>
      <c r="O41" t="s">
        <v>4755</v>
      </c>
      <c r="P41" s="251">
        <v>44589</v>
      </c>
      <c r="Q41" t="s">
        <v>4692</v>
      </c>
      <c r="R41" t="s">
        <v>5132</v>
      </c>
      <c r="S41" s="249">
        <f>2802000+2802000+2802000</f>
        <v>8406000</v>
      </c>
      <c r="T41" s="249">
        <f t="shared" si="0"/>
        <v>2802000</v>
      </c>
      <c r="U41" s="129">
        <v>72175282</v>
      </c>
      <c r="V41" t="s">
        <v>837</v>
      </c>
      <c r="W41" s="1"/>
    </row>
    <row r="42" spans="1:23" ht="15.6" hidden="1">
      <c r="A42">
        <v>8917801118</v>
      </c>
      <c r="B42" t="s">
        <v>25</v>
      </c>
      <c r="C42" t="s">
        <v>72</v>
      </c>
      <c r="D42" s="192" t="s">
        <v>27</v>
      </c>
      <c r="E42" s="252" t="s">
        <v>4756</v>
      </c>
      <c r="F42" s="192" t="s">
        <v>29</v>
      </c>
      <c r="G42" s="192" t="s">
        <v>30</v>
      </c>
      <c r="H42" s="192" t="s">
        <v>31</v>
      </c>
      <c r="I42" s="255">
        <v>17856921</v>
      </c>
      <c r="J42" s="75">
        <v>0</v>
      </c>
      <c r="K42" s="75">
        <v>0</v>
      </c>
      <c r="L42" s="33">
        <v>0</v>
      </c>
      <c r="M42" s="254">
        <v>900839919</v>
      </c>
      <c r="N42" s="192" t="s">
        <v>4757</v>
      </c>
      <c r="O42" t="s">
        <v>4758</v>
      </c>
      <c r="P42" s="251">
        <v>44589</v>
      </c>
      <c r="Q42" t="s">
        <v>5129</v>
      </c>
      <c r="R42" t="s">
        <v>5130</v>
      </c>
      <c r="S42" s="249">
        <f>4464230+4464230</f>
        <v>8928460</v>
      </c>
      <c r="T42" s="249">
        <f t="shared" si="0"/>
        <v>8928461</v>
      </c>
      <c r="U42" s="129">
        <v>72175282</v>
      </c>
      <c r="V42" t="s">
        <v>837</v>
      </c>
    </row>
    <row r="43" spans="1:23" ht="15.6" hidden="1">
      <c r="A43">
        <v>8917801118</v>
      </c>
      <c r="B43" t="s">
        <v>25</v>
      </c>
      <c r="C43" t="s">
        <v>4629</v>
      </c>
      <c r="D43" s="192" t="s">
        <v>27</v>
      </c>
      <c r="E43" s="252" t="s">
        <v>4759</v>
      </c>
      <c r="F43" s="192" t="s">
        <v>29</v>
      </c>
      <c r="G43" s="192" t="s">
        <v>30</v>
      </c>
      <c r="H43" s="192" t="s">
        <v>31</v>
      </c>
      <c r="I43" s="255">
        <v>10000000</v>
      </c>
      <c r="J43" s="75">
        <v>0</v>
      </c>
      <c r="K43" s="75">
        <v>0</v>
      </c>
      <c r="L43" s="33">
        <v>0</v>
      </c>
      <c r="M43" s="129">
        <v>901283655</v>
      </c>
      <c r="N43" s="192" t="s">
        <v>4760</v>
      </c>
      <c r="O43" t="s">
        <v>4761</v>
      </c>
      <c r="P43" s="251">
        <v>44589</v>
      </c>
      <c r="Q43" t="s">
        <v>4692</v>
      </c>
      <c r="R43" t="s">
        <v>92</v>
      </c>
      <c r="S43" s="249">
        <v>0</v>
      </c>
      <c r="T43" s="249">
        <f t="shared" si="0"/>
        <v>10000000</v>
      </c>
      <c r="U43" s="254">
        <v>85459497</v>
      </c>
      <c r="V43" s="192" t="s">
        <v>836</v>
      </c>
    </row>
    <row r="44" spans="1:23" ht="15.6" hidden="1">
      <c r="A44">
        <v>8917801118</v>
      </c>
      <c r="B44" t="s">
        <v>25</v>
      </c>
      <c r="C44" t="s">
        <v>72</v>
      </c>
      <c r="D44" s="192" t="s">
        <v>27</v>
      </c>
      <c r="E44" s="252" t="s">
        <v>4762</v>
      </c>
      <c r="F44" s="192" t="s">
        <v>29</v>
      </c>
      <c r="G44" s="192" t="s">
        <v>30</v>
      </c>
      <c r="H44" s="192" t="s">
        <v>31</v>
      </c>
      <c r="I44" s="255">
        <v>8304000</v>
      </c>
      <c r="J44" s="75">
        <v>0</v>
      </c>
      <c r="K44" s="75">
        <v>0</v>
      </c>
      <c r="L44" s="33">
        <v>0</v>
      </c>
      <c r="M44" s="254">
        <v>901251648</v>
      </c>
      <c r="N44" s="192" t="s">
        <v>4763</v>
      </c>
      <c r="O44" t="s">
        <v>4764</v>
      </c>
      <c r="P44" s="251">
        <v>44589</v>
      </c>
      <c r="Q44" t="s">
        <v>5129</v>
      </c>
      <c r="R44" t="s">
        <v>5130</v>
      </c>
      <c r="S44" s="249">
        <f>2076000+2076000</f>
        <v>4152000</v>
      </c>
      <c r="T44" s="249">
        <f t="shared" si="0"/>
        <v>4152000</v>
      </c>
      <c r="U44" s="129">
        <v>72175282</v>
      </c>
      <c r="V44" t="s">
        <v>837</v>
      </c>
    </row>
    <row r="45" spans="1:23" ht="15.6" hidden="1">
      <c r="A45">
        <v>8917801118</v>
      </c>
      <c r="B45" t="s">
        <v>25</v>
      </c>
      <c r="C45" t="s">
        <v>72</v>
      </c>
      <c r="D45" s="192" t="s">
        <v>27</v>
      </c>
      <c r="E45" s="252" t="s">
        <v>4765</v>
      </c>
      <c r="F45" s="192" t="s">
        <v>29</v>
      </c>
      <c r="G45" s="192" t="s">
        <v>30</v>
      </c>
      <c r="H45" s="192" t="s">
        <v>31</v>
      </c>
      <c r="I45" s="255">
        <v>5000000</v>
      </c>
      <c r="J45" s="75">
        <v>0</v>
      </c>
      <c r="K45" s="75">
        <v>0</v>
      </c>
      <c r="L45" s="33">
        <v>0</v>
      </c>
      <c r="M45" s="254">
        <v>901203024</v>
      </c>
      <c r="N45" s="192" t="s">
        <v>4766</v>
      </c>
      <c r="O45" t="s">
        <v>4767</v>
      </c>
      <c r="P45" s="251">
        <v>44589</v>
      </c>
      <c r="Q45" t="s">
        <v>5133</v>
      </c>
      <c r="R45" t="s">
        <v>5123</v>
      </c>
      <c r="S45" s="249">
        <v>0</v>
      </c>
      <c r="T45" s="249">
        <f t="shared" si="0"/>
        <v>5000000</v>
      </c>
      <c r="U45" s="254">
        <v>85152695</v>
      </c>
      <c r="V45" s="192" t="s">
        <v>839</v>
      </c>
    </row>
    <row r="46" spans="1:23" ht="15.6">
      <c r="A46">
        <v>8917801118</v>
      </c>
      <c r="B46" t="s">
        <v>25</v>
      </c>
      <c r="C46" t="s">
        <v>4629</v>
      </c>
      <c r="D46" s="192" t="s">
        <v>27</v>
      </c>
      <c r="E46" s="252" t="s">
        <v>4768</v>
      </c>
      <c r="F46" s="192" t="s">
        <v>29</v>
      </c>
      <c r="G46" s="192" t="s">
        <v>30</v>
      </c>
      <c r="H46" s="192" t="s">
        <v>31</v>
      </c>
      <c r="I46" s="255">
        <v>18557625</v>
      </c>
      <c r="J46" s="75">
        <v>0</v>
      </c>
      <c r="K46" s="75">
        <v>0</v>
      </c>
      <c r="L46" s="33">
        <v>0</v>
      </c>
      <c r="M46" s="129">
        <v>900971565</v>
      </c>
      <c r="N46" s="192" t="s">
        <v>4769</v>
      </c>
      <c r="O46" t="s">
        <v>4770</v>
      </c>
      <c r="P46" s="251">
        <v>44589</v>
      </c>
      <c r="Q46" t="s">
        <v>5134</v>
      </c>
      <c r="R46" t="s">
        <v>5135</v>
      </c>
      <c r="S46" s="249">
        <v>0</v>
      </c>
      <c r="T46" s="249">
        <f t="shared" si="0"/>
        <v>18557625</v>
      </c>
      <c r="U46" s="129">
        <v>85465146</v>
      </c>
      <c r="V46" t="s">
        <v>838</v>
      </c>
    </row>
    <row r="47" spans="1:23" ht="15.6" hidden="1">
      <c r="A47">
        <v>8917801118</v>
      </c>
      <c r="B47" t="s">
        <v>25</v>
      </c>
      <c r="C47" t="s">
        <v>4629</v>
      </c>
      <c r="D47" s="192" t="s">
        <v>27</v>
      </c>
      <c r="E47" s="252" t="s">
        <v>4771</v>
      </c>
      <c r="F47" s="192" t="s">
        <v>29</v>
      </c>
      <c r="G47" s="192" t="s">
        <v>30</v>
      </c>
      <c r="H47" s="192" t="s">
        <v>31</v>
      </c>
      <c r="I47" s="255">
        <v>15262940</v>
      </c>
      <c r="J47" s="75">
        <v>0</v>
      </c>
      <c r="K47" s="75">
        <v>0</v>
      </c>
      <c r="L47" s="33">
        <v>0</v>
      </c>
      <c r="M47" s="254">
        <v>860516281</v>
      </c>
      <c r="N47" s="192" t="s">
        <v>4772</v>
      </c>
      <c r="O47" t="s">
        <v>4773</v>
      </c>
      <c r="P47" s="251">
        <v>44589</v>
      </c>
      <c r="Q47" t="s">
        <v>4692</v>
      </c>
      <c r="R47" t="s">
        <v>5136</v>
      </c>
      <c r="S47" s="249">
        <v>0</v>
      </c>
      <c r="T47" s="249">
        <f t="shared" si="0"/>
        <v>15262940</v>
      </c>
      <c r="U47" s="254">
        <v>85473390</v>
      </c>
      <c r="V47" s="192" t="s">
        <v>840</v>
      </c>
    </row>
    <row r="48" spans="1:23" ht="15.6" hidden="1">
      <c r="A48">
        <v>8917801118</v>
      </c>
      <c r="B48" t="s">
        <v>25</v>
      </c>
      <c r="C48" t="s">
        <v>4629</v>
      </c>
      <c r="D48" s="192" t="s">
        <v>27</v>
      </c>
      <c r="E48" s="252" t="s">
        <v>4774</v>
      </c>
      <c r="F48" s="192" t="s">
        <v>29</v>
      </c>
      <c r="G48" s="192" t="s">
        <v>30</v>
      </c>
      <c r="H48" s="192" t="s">
        <v>31</v>
      </c>
      <c r="I48" s="255">
        <v>35700000</v>
      </c>
      <c r="J48" s="75">
        <v>0</v>
      </c>
      <c r="K48" s="75">
        <v>0</v>
      </c>
      <c r="L48" s="33">
        <v>0</v>
      </c>
      <c r="M48" s="191">
        <v>860014923</v>
      </c>
      <c r="N48" s="192" t="s">
        <v>4734</v>
      </c>
      <c r="O48" t="s">
        <v>4775</v>
      </c>
      <c r="P48" s="251">
        <v>44589</v>
      </c>
      <c r="Q48" s="251" t="s">
        <v>5901</v>
      </c>
      <c r="R48"/>
      <c r="S48" s="249">
        <v>0</v>
      </c>
      <c r="T48" s="249">
        <f t="shared" si="0"/>
        <v>35700000</v>
      </c>
      <c r="U48" s="129">
        <v>72175282</v>
      </c>
      <c r="V48" t="s">
        <v>837</v>
      </c>
    </row>
    <row r="49" spans="1:22" ht="15.6" hidden="1">
      <c r="A49">
        <v>8917801118</v>
      </c>
      <c r="B49" t="s">
        <v>25</v>
      </c>
      <c r="C49" t="s">
        <v>4629</v>
      </c>
      <c r="D49" s="192" t="s">
        <v>27</v>
      </c>
      <c r="E49" s="252" t="s">
        <v>4776</v>
      </c>
      <c r="F49" s="192" t="s">
        <v>29</v>
      </c>
      <c r="G49" s="192" t="s">
        <v>30</v>
      </c>
      <c r="H49" s="192" t="s">
        <v>31</v>
      </c>
      <c r="I49" s="255">
        <v>14004967</v>
      </c>
      <c r="J49" s="75">
        <v>0</v>
      </c>
      <c r="K49" s="75">
        <v>0</v>
      </c>
      <c r="L49" s="33">
        <v>0</v>
      </c>
      <c r="M49" s="259">
        <v>890101977</v>
      </c>
      <c r="N49" s="163" t="s">
        <v>4777</v>
      </c>
      <c r="O49" t="s">
        <v>4778</v>
      </c>
      <c r="P49" s="251">
        <v>44589</v>
      </c>
      <c r="Q49" t="s">
        <v>4692</v>
      </c>
      <c r="R49" t="s">
        <v>5137</v>
      </c>
      <c r="S49" s="249">
        <v>0</v>
      </c>
      <c r="T49" s="249">
        <f t="shared" si="0"/>
        <v>14004967</v>
      </c>
      <c r="U49" s="254">
        <v>85473390</v>
      </c>
      <c r="V49" s="192" t="s">
        <v>840</v>
      </c>
    </row>
    <row r="50" spans="1:22" ht="15.6" hidden="1">
      <c r="A50">
        <v>8917801118</v>
      </c>
      <c r="B50" t="s">
        <v>25</v>
      </c>
      <c r="C50" t="s">
        <v>4629</v>
      </c>
      <c r="D50" s="192" t="s">
        <v>27</v>
      </c>
      <c r="E50" s="252" t="s">
        <v>4779</v>
      </c>
      <c r="F50" s="192" t="s">
        <v>29</v>
      </c>
      <c r="G50" s="192" t="s">
        <v>30</v>
      </c>
      <c r="H50" s="192" t="s">
        <v>31</v>
      </c>
      <c r="I50" s="255">
        <v>64999560</v>
      </c>
      <c r="J50" s="75">
        <v>0</v>
      </c>
      <c r="K50" s="75">
        <v>0</v>
      </c>
      <c r="L50" s="33">
        <v>0</v>
      </c>
      <c r="M50" s="129">
        <v>1082881269</v>
      </c>
      <c r="N50" s="192" t="s">
        <v>843</v>
      </c>
      <c r="O50" t="s">
        <v>4780</v>
      </c>
      <c r="P50" s="251">
        <v>44589</v>
      </c>
      <c r="Q50" t="s">
        <v>5669</v>
      </c>
      <c r="R50" t="s">
        <v>5670</v>
      </c>
      <c r="S50" s="249">
        <v>0</v>
      </c>
      <c r="T50" s="249">
        <f t="shared" si="0"/>
        <v>64999560</v>
      </c>
      <c r="U50" s="129">
        <v>72175282</v>
      </c>
      <c r="V50" t="s">
        <v>837</v>
      </c>
    </row>
    <row r="51" spans="1:22" ht="15.6" hidden="1">
      <c r="A51">
        <v>8917801118</v>
      </c>
      <c r="B51" t="s">
        <v>25</v>
      </c>
      <c r="C51" t="s">
        <v>72</v>
      </c>
      <c r="D51" s="192" t="s">
        <v>27</v>
      </c>
      <c r="E51" s="252" t="s">
        <v>4781</v>
      </c>
      <c r="F51" s="192" t="s">
        <v>29</v>
      </c>
      <c r="G51" s="192" t="s">
        <v>30</v>
      </c>
      <c r="H51" s="192" t="s">
        <v>31</v>
      </c>
      <c r="I51" s="255">
        <v>13392691</v>
      </c>
      <c r="J51" s="75">
        <v>0</v>
      </c>
      <c r="K51" s="75">
        <v>0</v>
      </c>
      <c r="L51" s="33">
        <v>0</v>
      </c>
      <c r="M51" s="129">
        <v>57293412</v>
      </c>
      <c r="N51" s="192" t="s">
        <v>4782</v>
      </c>
      <c r="O51" t="s">
        <v>4783</v>
      </c>
      <c r="P51" s="251">
        <v>44589</v>
      </c>
      <c r="Q51" t="s">
        <v>5129</v>
      </c>
      <c r="R51" t="s">
        <v>5130</v>
      </c>
      <c r="S51" s="249">
        <v>0</v>
      </c>
      <c r="T51" s="249">
        <f t="shared" si="0"/>
        <v>13392691</v>
      </c>
      <c r="U51" s="129">
        <v>72175282</v>
      </c>
      <c r="V51" t="s">
        <v>837</v>
      </c>
    </row>
    <row r="52" spans="1:22" ht="15.6" hidden="1">
      <c r="A52">
        <v>8917801118</v>
      </c>
      <c r="B52" t="s">
        <v>25</v>
      </c>
      <c r="C52" t="s">
        <v>4629</v>
      </c>
      <c r="D52" s="192" t="s">
        <v>27</v>
      </c>
      <c r="E52" s="252" t="s">
        <v>4784</v>
      </c>
      <c r="F52" s="192" t="s">
        <v>29</v>
      </c>
      <c r="G52" s="192" t="s">
        <v>30</v>
      </c>
      <c r="H52" s="192" t="s">
        <v>31</v>
      </c>
      <c r="I52" s="255">
        <v>17000000</v>
      </c>
      <c r="J52" s="75">
        <v>0</v>
      </c>
      <c r="K52" s="75">
        <v>0</v>
      </c>
      <c r="L52" s="33">
        <v>0</v>
      </c>
      <c r="M52" s="254">
        <v>72215162</v>
      </c>
      <c r="N52" s="192" t="s">
        <v>4785</v>
      </c>
      <c r="O52" t="s">
        <v>4786</v>
      </c>
      <c r="P52" s="251">
        <v>44589</v>
      </c>
      <c r="Q52" t="s">
        <v>4692</v>
      </c>
      <c r="R52" t="s">
        <v>92</v>
      </c>
      <c r="S52" s="249">
        <v>0</v>
      </c>
      <c r="T52" s="249">
        <f t="shared" si="0"/>
        <v>17000000</v>
      </c>
      <c r="U52" s="254">
        <v>85459497</v>
      </c>
      <c r="V52" s="192" t="s">
        <v>836</v>
      </c>
    </row>
    <row r="53" spans="1:22" ht="15.6" hidden="1">
      <c r="A53">
        <v>8917801118</v>
      </c>
      <c r="B53" t="s">
        <v>25</v>
      </c>
      <c r="C53" t="s">
        <v>72</v>
      </c>
      <c r="D53" s="192" t="s">
        <v>27</v>
      </c>
      <c r="E53" s="252" t="s">
        <v>4787</v>
      </c>
      <c r="F53" s="192" t="s">
        <v>29</v>
      </c>
      <c r="G53" s="192" t="s">
        <v>30</v>
      </c>
      <c r="H53" s="192" t="s">
        <v>31</v>
      </c>
      <c r="I53" s="255">
        <v>89845000</v>
      </c>
      <c r="J53" s="75">
        <v>0</v>
      </c>
      <c r="K53" s="75">
        <v>0</v>
      </c>
      <c r="L53" s="33">
        <v>0</v>
      </c>
      <c r="M53" s="129">
        <v>900530916</v>
      </c>
      <c r="N53" s="192" t="s">
        <v>4788</v>
      </c>
      <c r="O53" t="s">
        <v>4789</v>
      </c>
      <c r="P53" s="251">
        <v>44589</v>
      </c>
      <c r="Q53" s="251">
        <v>44589</v>
      </c>
      <c r="R53" t="s">
        <v>4790</v>
      </c>
      <c r="S53" s="249">
        <v>50872500</v>
      </c>
      <c r="T53" s="249">
        <f t="shared" si="0"/>
        <v>38972500</v>
      </c>
      <c r="U53" s="129">
        <v>85465146</v>
      </c>
      <c r="V53" t="s">
        <v>838</v>
      </c>
    </row>
    <row r="54" spans="1:22" ht="15.6" hidden="1">
      <c r="A54">
        <v>8917801118</v>
      </c>
      <c r="B54" t="s">
        <v>25</v>
      </c>
      <c r="C54" t="s">
        <v>4629</v>
      </c>
      <c r="D54" s="192" t="s">
        <v>27</v>
      </c>
      <c r="E54" s="252" t="s">
        <v>4791</v>
      </c>
      <c r="F54" s="192" t="s">
        <v>29</v>
      </c>
      <c r="G54" s="192" t="s">
        <v>30</v>
      </c>
      <c r="H54" s="192" t="s">
        <v>31</v>
      </c>
      <c r="I54" s="255">
        <v>79389500</v>
      </c>
      <c r="J54" s="75">
        <v>0</v>
      </c>
      <c r="K54" s="75">
        <v>0</v>
      </c>
      <c r="L54" s="33">
        <v>0</v>
      </c>
      <c r="M54" s="254">
        <v>900557235</v>
      </c>
      <c r="N54" s="192" t="s">
        <v>4792</v>
      </c>
      <c r="O54" t="s">
        <v>4793</v>
      </c>
      <c r="P54" s="251">
        <v>44589</v>
      </c>
      <c r="Q54" t="s">
        <v>4745</v>
      </c>
      <c r="R54" t="s">
        <v>5138</v>
      </c>
      <c r="S54" s="249">
        <v>0</v>
      </c>
      <c r="T54" s="249">
        <f t="shared" si="0"/>
        <v>79389500</v>
      </c>
      <c r="U54" s="129">
        <v>85465146</v>
      </c>
      <c r="V54" t="s">
        <v>838</v>
      </c>
    </row>
    <row r="55" spans="1:22" ht="15.6" hidden="1">
      <c r="A55">
        <v>8917801118</v>
      </c>
      <c r="B55" t="s">
        <v>25</v>
      </c>
      <c r="C55" t="s">
        <v>4629</v>
      </c>
      <c r="D55" s="192" t="s">
        <v>27</v>
      </c>
      <c r="E55" s="252" t="s">
        <v>4794</v>
      </c>
      <c r="F55" s="192" t="s">
        <v>29</v>
      </c>
      <c r="G55" s="192" t="s">
        <v>30</v>
      </c>
      <c r="H55" s="192" t="s">
        <v>31</v>
      </c>
      <c r="I55" s="255">
        <v>1400000</v>
      </c>
      <c r="J55" s="75">
        <v>0</v>
      </c>
      <c r="K55" s="75">
        <v>0</v>
      </c>
      <c r="L55" s="33">
        <v>0</v>
      </c>
      <c r="M55" s="129">
        <v>85475929</v>
      </c>
      <c r="N55" s="192" t="s">
        <v>4795</v>
      </c>
      <c r="O55" t="s">
        <v>4796</v>
      </c>
      <c r="P55" s="251">
        <v>44589</v>
      </c>
      <c r="Q55" s="251">
        <v>44589</v>
      </c>
      <c r="R55" t="s">
        <v>92</v>
      </c>
      <c r="S55" s="249">
        <v>0</v>
      </c>
      <c r="T55" s="249">
        <f t="shared" si="0"/>
        <v>1400000</v>
      </c>
      <c r="U55" s="254">
        <v>12621405</v>
      </c>
      <c r="V55" t="s">
        <v>4797</v>
      </c>
    </row>
    <row r="56" spans="1:22" ht="15.6">
      <c r="A56">
        <v>8917801118</v>
      </c>
      <c r="B56" t="s">
        <v>25</v>
      </c>
      <c r="C56" t="s">
        <v>72</v>
      </c>
      <c r="D56" s="192" t="s">
        <v>27</v>
      </c>
      <c r="E56" s="252" t="s">
        <v>4798</v>
      </c>
      <c r="F56" s="192" t="s">
        <v>29</v>
      </c>
      <c r="G56" s="192" t="s">
        <v>30</v>
      </c>
      <c r="H56" s="192" t="s">
        <v>31</v>
      </c>
      <c r="I56" s="255">
        <v>20000000</v>
      </c>
      <c r="J56" s="75">
        <v>0</v>
      </c>
      <c r="K56" s="75">
        <v>0</v>
      </c>
      <c r="L56" s="33">
        <v>0</v>
      </c>
      <c r="M56" s="129">
        <v>7144967</v>
      </c>
      <c r="N56" s="192" t="s">
        <v>4627</v>
      </c>
      <c r="O56" t="s">
        <v>4799</v>
      </c>
      <c r="P56" s="251">
        <v>44589</v>
      </c>
      <c r="Q56" t="s">
        <v>4692</v>
      </c>
      <c r="R56" t="s">
        <v>627</v>
      </c>
      <c r="S56" s="249">
        <v>0</v>
      </c>
      <c r="T56" s="249">
        <f t="shared" si="0"/>
        <v>20000000</v>
      </c>
      <c r="U56" s="254">
        <v>85152695</v>
      </c>
      <c r="V56" s="192" t="s">
        <v>839</v>
      </c>
    </row>
    <row r="57" spans="1:22" ht="15.6" hidden="1">
      <c r="A57">
        <v>8917801118</v>
      </c>
      <c r="B57" t="s">
        <v>25</v>
      </c>
      <c r="C57" t="s">
        <v>4629</v>
      </c>
      <c r="D57" s="192" t="s">
        <v>27</v>
      </c>
      <c r="E57" s="252" t="s">
        <v>4800</v>
      </c>
      <c r="F57" s="192" t="s">
        <v>29</v>
      </c>
      <c r="G57" s="192" t="s">
        <v>30</v>
      </c>
      <c r="H57" s="192" t="s">
        <v>31</v>
      </c>
      <c r="I57" s="255">
        <v>153204300</v>
      </c>
      <c r="J57" s="75">
        <v>0</v>
      </c>
      <c r="K57" s="75">
        <v>0</v>
      </c>
      <c r="L57" s="33">
        <v>0</v>
      </c>
      <c r="M57" s="129">
        <v>901246775</v>
      </c>
      <c r="N57" s="192" t="s">
        <v>4801</v>
      </c>
      <c r="O57" t="s">
        <v>4802</v>
      </c>
      <c r="P57" s="251">
        <v>44589</v>
      </c>
      <c r="Q57" t="s">
        <v>5671</v>
      </c>
      <c r="R57" t="s">
        <v>5672</v>
      </c>
      <c r="S57" s="249">
        <v>0</v>
      </c>
      <c r="T57" s="249">
        <f t="shared" si="0"/>
        <v>153204300</v>
      </c>
      <c r="U57" s="129">
        <v>85465146</v>
      </c>
      <c r="V57" t="s">
        <v>838</v>
      </c>
    </row>
    <row r="58" spans="1:22" ht="15.6" hidden="1">
      <c r="A58">
        <v>8917801118</v>
      </c>
      <c r="B58" t="s">
        <v>25</v>
      </c>
      <c r="C58" t="s">
        <v>4629</v>
      </c>
      <c r="D58" s="192" t="s">
        <v>27</v>
      </c>
      <c r="E58" s="252" t="s">
        <v>4803</v>
      </c>
      <c r="F58" s="192" t="s">
        <v>29</v>
      </c>
      <c r="G58" s="192" t="s">
        <v>30</v>
      </c>
      <c r="H58" s="192" t="s">
        <v>31</v>
      </c>
      <c r="I58" s="255">
        <v>19980000</v>
      </c>
      <c r="J58" s="75">
        <v>0</v>
      </c>
      <c r="K58" s="75">
        <v>0</v>
      </c>
      <c r="L58" s="33">
        <v>0</v>
      </c>
      <c r="M58" s="129">
        <v>860012336</v>
      </c>
      <c r="N58" s="192" t="s">
        <v>4804</v>
      </c>
      <c r="O58" t="s">
        <v>4805</v>
      </c>
      <c r="P58" s="251">
        <v>44589</v>
      </c>
      <c r="Q58" t="s">
        <v>4979</v>
      </c>
      <c r="R58" t="s">
        <v>5141</v>
      </c>
      <c r="S58" s="249">
        <v>0</v>
      </c>
      <c r="T58" s="249">
        <f t="shared" si="0"/>
        <v>19980000</v>
      </c>
      <c r="U58" s="254">
        <v>1032388270</v>
      </c>
      <c r="V58" t="s">
        <v>4806</v>
      </c>
    </row>
    <row r="59" spans="1:22" ht="15.6" hidden="1">
      <c r="A59">
        <v>8917801118</v>
      </c>
      <c r="B59" t="s">
        <v>25</v>
      </c>
      <c r="C59" t="s">
        <v>4629</v>
      </c>
      <c r="D59" s="192" t="s">
        <v>27</v>
      </c>
      <c r="E59" s="252" t="s">
        <v>4807</v>
      </c>
      <c r="F59" s="192" t="s">
        <v>29</v>
      </c>
      <c r="G59" s="192" t="s">
        <v>30</v>
      </c>
      <c r="H59" s="192" t="s">
        <v>31</v>
      </c>
      <c r="I59" s="255">
        <v>168000000</v>
      </c>
      <c r="J59" s="75">
        <v>0</v>
      </c>
      <c r="K59" s="75">
        <v>0</v>
      </c>
      <c r="L59" s="33">
        <v>0</v>
      </c>
      <c r="M59" s="254">
        <v>901337523</v>
      </c>
      <c r="N59" s="192" t="s">
        <v>4808</v>
      </c>
      <c r="O59" t="s">
        <v>4809</v>
      </c>
      <c r="P59" s="251">
        <v>44589</v>
      </c>
      <c r="Q59" t="s">
        <v>5146</v>
      </c>
      <c r="R59" t="s">
        <v>92</v>
      </c>
      <c r="S59" s="249">
        <v>0</v>
      </c>
      <c r="T59" s="249">
        <f t="shared" si="0"/>
        <v>168000000</v>
      </c>
      <c r="U59" s="129">
        <v>85465146</v>
      </c>
      <c r="V59" t="s">
        <v>838</v>
      </c>
    </row>
    <row r="60" spans="1:22" ht="15.6" hidden="1">
      <c r="A60">
        <v>8917801118</v>
      </c>
      <c r="B60" t="s">
        <v>25</v>
      </c>
      <c r="C60" t="s">
        <v>4629</v>
      </c>
      <c r="D60" s="192" t="s">
        <v>27</v>
      </c>
      <c r="E60" s="252" t="s">
        <v>4810</v>
      </c>
      <c r="F60" s="192" t="s">
        <v>29</v>
      </c>
      <c r="G60" s="192" t="s">
        <v>30</v>
      </c>
      <c r="H60" s="192" t="s">
        <v>31</v>
      </c>
      <c r="I60" s="255">
        <v>32070500</v>
      </c>
      <c r="J60" s="75">
        <v>0</v>
      </c>
      <c r="K60" s="75">
        <v>0</v>
      </c>
      <c r="L60" s="33">
        <v>0</v>
      </c>
      <c r="M60" s="254">
        <v>800005009</v>
      </c>
      <c r="N60" s="192" t="s">
        <v>4811</v>
      </c>
      <c r="O60" t="s">
        <v>4812</v>
      </c>
      <c r="P60" s="251">
        <v>44589</v>
      </c>
      <c r="Q60" s="251" t="s">
        <v>5904</v>
      </c>
      <c r="R60"/>
      <c r="S60" s="249">
        <v>0</v>
      </c>
      <c r="T60" s="249">
        <f t="shared" si="0"/>
        <v>32070500</v>
      </c>
      <c r="U60" s="254">
        <v>85473390</v>
      </c>
      <c r="V60" s="192" t="s">
        <v>840</v>
      </c>
    </row>
    <row r="61" spans="1:22" ht="15.6">
      <c r="A61">
        <v>8917801118</v>
      </c>
      <c r="B61" t="s">
        <v>25</v>
      </c>
      <c r="C61" t="s">
        <v>72</v>
      </c>
      <c r="D61" s="192" t="s">
        <v>27</v>
      </c>
      <c r="E61" s="252" t="s">
        <v>4813</v>
      </c>
      <c r="F61" s="192" t="s">
        <v>29</v>
      </c>
      <c r="G61" s="192" t="s">
        <v>30</v>
      </c>
      <c r="H61" s="192" t="s">
        <v>31</v>
      </c>
      <c r="I61" s="255">
        <v>28124652</v>
      </c>
      <c r="J61" s="75">
        <v>0</v>
      </c>
      <c r="K61" s="75">
        <v>0</v>
      </c>
      <c r="L61" s="33">
        <v>0</v>
      </c>
      <c r="M61" s="129">
        <v>9002446871</v>
      </c>
      <c r="N61" s="192" t="s">
        <v>4814</v>
      </c>
      <c r="O61" t="s">
        <v>4815</v>
      </c>
      <c r="P61" s="251">
        <v>44589</v>
      </c>
      <c r="Q61" t="s">
        <v>5129</v>
      </c>
      <c r="R61" t="s">
        <v>5130</v>
      </c>
      <c r="S61" s="249">
        <v>0</v>
      </c>
      <c r="T61" s="249">
        <f t="shared" si="0"/>
        <v>28124652</v>
      </c>
      <c r="U61" s="129">
        <v>72175282</v>
      </c>
      <c r="V61" t="s">
        <v>837</v>
      </c>
    </row>
    <row r="62" spans="1:22" ht="15.6" hidden="1">
      <c r="A62">
        <v>8917801118</v>
      </c>
      <c r="B62" t="s">
        <v>25</v>
      </c>
      <c r="C62" t="s">
        <v>72</v>
      </c>
      <c r="D62" s="192" t="s">
        <v>27</v>
      </c>
      <c r="E62" s="252" t="s">
        <v>4816</v>
      </c>
      <c r="F62" s="192" t="s">
        <v>29</v>
      </c>
      <c r="G62" s="192" t="s">
        <v>30</v>
      </c>
      <c r="H62" s="192" t="s">
        <v>31</v>
      </c>
      <c r="I62" s="255">
        <v>17856800</v>
      </c>
      <c r="J62" s="75">
        <v>0</v>
      </c>
      <c r="K62" s="75">
        <v>0</v>
      </c>
      <c r="L62" s="33">
        <v>0</v>
      </c>
      <c r="M62" s="129">
        <v>819004091</v>
      </c>
      <c r="N62" s="192" t="s">
        <v>4712</v>
      </c>
      <c r="O62" t="s">
        <v>4817</v>
      </c>
      <c r="P62" s="251">
        <v>44589</v>
      </c>
      <c r="Q62" t="s">
        <v>5129</v>
      </c>
      <c r="R62" t="s">
        <v>5130</v>
      </c>
      <c r="S62" s="249">
        <v>0</v>
      </c>
      <c r="T62" s="249">
        <f t="shared" si="0"/>
        <v>17856800</v>
      </c>
      <c r="U62" s="129">
        <v>72175282</v>
      </c>
      <c r="V62" t="s">
        <v>837</v>
      </c>
    </row>
    <row r="63" spans="1:22" ht="15.6">
      <c r="A63">
        <v>8917801118</v>
      </c>
      <c r="B63" t="s">
        <v>25</v>
      </c>
      <c r="C63" t="s">
        <v>4629</v>
      </c>
      <c r="D63" s="192" t="s">
        <v>27</v>
      </c>
      <c r="E63" s="252" t="s">
        <v>4818</v>
      </c>
      <c r="F63" s="192" t="s">
        <v>29</v>
      </c>
      <c r="G63" s="192" t="s">
        <v>30</v>
      </c>
      <c r="H63" s="192" t="s">
        <v>31</v>
      </c>
      <c r="I63" s="255">
        <v>22000000</v>
      </c>
      <c r="J63" s="75">
        <v>0</v>
      </c>
      <c r="K63" s="75">
        <v>0</v>
      </c>
      <c r="L63" s="33">
        <v>0</v>
      </c>
      <c r="M63" s="254">
        <v>85472129</v>
      </c>
      <c r="N63" s="192" t="s">
        <v>4819</v>
      </c>
      <c r="O63" t="s">
        <v>4820</v>
      </c>
      <c r="P63" s="251">
        <v>44589</v>
      </c>
      <c r="Q63" t="s">
        <v>4692</v>
      </c>
      <c r="R63" t="s">
        <v>92</v>
      </c>
      <c r="S63" s="249">
        <v>10974650</v>
      </c>
      <c r="T63" s="249">
        <f t="shared" si="0"/>
        <v>11025350</v>
      </c>
      <c r="U63" s="254">
        <v>85459497</v>
      </c>
      <c r="V63" s="192" t="s">
        <v>836</v>
      </c>
    </row>
    <row r="64" spans="1:22" ht="15.6" hidden="1">
      <c r="A64">
        <v>8917801118</v>
      </c>
      <c r="B64" t="s">
        <v>25</v>
      </c>
      <c r="C64" t="s">
        <v>4629</v>
      </c>
      <c r="D64" s="192" t="s">
        <v>27</v>
      </c>
      <c r="E64" s="252" t="s">
        <v>4821</v>
      </c>
      <c r="F64" s="192" t="s">
        <v>29</v>
      </c>
      <c r="G64" s="192" t="s">
        <v>30</v>
      </c>
      <c r="H64" s="192" t="s">
        <v>31</v>
      </c>
      <c r="I64" s="255">
        <v>7250000</v>
      </c>
      <c r="J64" s="75">
        <v>0</v>
      </c>
      <c r="K64" s="75">
        <v>0</v>
      </c>
      <c r="L64" s="33">
        <v>0</v>
      </c>
      <c r="M64" s="254">
        <v>891702681</v>
      </c>
      <c r="N64" s="260" t="s">
        <v>4822</v>
      </c>
      <c r="O64" t="s">
        <v>4823</v>
      </c>
      <c r="P64" s="251">
        <v>44589</v>
      </c>
      <c r="Q64" t="s">
        <v>4692</v>
      </c>
      <c r="R64" t="s">
        <v>92</v>
      </c>
      <c r="S64" s="249">
        <v>0</v>
      </c>
      <c r="T64" s="249">
        <f t="shared" si="0"/>
        <v>7250000</v>
      </c>
      <c r="U64" s="254">
        <v>72221403</v>
      </c>
      <c r="V64" t="s">
        <v>4729</v>
      </c>
    </row>
    <row r="65" spans="1:22" ht="15.6" hidden="1">
      <c r="A65">
        <v>8917801118</v>
      </c>
      <c r="B65" t="s">
        <v>25</v>
      </c>
      <c r="C65" t="s">
        <v>4629</v>
      </c>
      <c r="D65" s="192" t="s">
        <v>27</v>
      </c>
      <c r="E65" s="252" t="s">
        <v>4824</v>
      </c>
      <c r="F65" s="192" t="s">
        <v>29</v>
      </c>
      <c r="G65" s="192" t="s">
        <v>30</v>
      </c>
      <c r="H65" s="192" t="s">
        <v>31</v>
      </c>
      <c r="I65" s="255">
        <v>33000000</v>
      </c>
      <c r="J65" s="75">
        <v>0</v>
      </c>
      <c r="K65" s="75">
        <v>0</v>
      </c>
      <c r="L65" s="33">
        <v>0</v>
      </c>
      <c r="M65" s="129">
        <v>860042209</v>
      </c>
      <c r="N65" t="s">
        <v>4825</v>
      </c>
      <c r="O65" t="s">
        <v>4826</v>
      </c>
      <c r="P65" s="251">
        <v>44589</v>
      </c>
      <c r="Q65" s="251">
        <v>44589</v>
      </c>
      <c r="R65" t="s">
        <v>4827</v>
      </c>
      <c r="S65" s="249">
        <v>0</v>
      </c>
      <c r="T65" s="249">
        <f t="shared" si="0"/>
        <v>33000000</v>
      </c>
      <c r="U65" s="129">
        <v>85465146</v>
      </c>
      <c r="V65" t="s">
        <v>838</v>
      </c>
    </row>
    <row r="66" spans="1:22" ht="15.6" hidden="1">
      <c r="A66">
        <v>8917801118</v>
      </c>
      <c r="B66" t="s">
        <v>25</v>
      </c>
      <c r="C66" t="s">
        <v>4629</v>
      </c>
      <c r="D66" s="192" t="s">
        <v>27</v>
      </c>
      <c r="E66" s="252" t="s">
        <v>4828</v>
      </c>
      <c r="F66" s="192" t="s">
        <v>29</v>
      </c>
      <c r="G66" s="192" t="s">
        <v>30</v>
      </c>
      <c r="H66" s="192" t="s">
        <v>31</v>
      </c>
      <c r="I66" s="255">
        <v>36260590</v>
      </c>
      <c r="J66" s="75">
        <v>0</v>
      </c>
      <c r="K66" s="75">
        <v>0</v>
      </c>
      <c r="L66" s="33">
        <v>0</v>
      </c>
      <c r="M66" s="129">
        <v>900197421</v>
      </c>
      <c r="N66" s="192" t="s">
        <v>4829</v>
      </c>
      <c r="O66" t="s">
        <v>4830</v>
      </c>
      <c r="P66" s="251">
        <v>44589</v>
      </c>
      <c r="Q66" t="s">
        <v>4745</v>
      </c>
      <c r="R66" t="s">
        <v>5139</v>
      </c>
      <c r="S66" s="249">
        <v>36260590</v>
      </c>
      <c r="T66" s="249">
        <f t="shared" ref="T66:T129" si="1">+I66-S66</f>
        <v>0</v>
      </c>
      <c r="U66" s="254">
        <v>85473390</v>
      </c>
      <c r="V66" s="192" t="s">
        <v>840</v>
      </c>
    </row>
    <row r="67" spans="1:22" ht="15.6" hidden="1">
      <c r="A67">
        <v>8917801118</v>
      </c>
      <c r="B67" t="s">
        <v>25</v>
      </c>
      <c r="C67" t="s">
        <v>4629</v>
      </c>
      <c r="D67" s="192" t="s">
        <v>27</v>
      </c>
      <c r="E67" s="252" t="s">
        <v>4831</v>
      </c>
      <c r="F67" s="192" t="s">
        <v>29</v>
      </c>
      <c r="G67" s="192" t="s">
        <v>30</v>
      </c>
      <c r="H67" s="192" t="s">
        <v>31</v>
      </c>
      <c r="I67" s="255">
        <v>30702000</v>
      </c>
      <c r="J67" s="75">
        <v>0</v>
      </c>
      <c r="K67" s="75">
        <v>0</v>
      </c>
      <c r="L67" s="33">
        <v>0</v>
      </c>
      <c r="M67" s="254">
        <v>900789597</v>
      </c>
      <c r="N67" s="192" t="s">
        <v>4832</v>
      </c>
      <c r="O67" t="s">
        <v>4833</v>
      </c>
      <c r="P67" s="251">
        <v>44589</v>
      </c>
      <c r="Q67" t="s">
        <v>5140</v>
      </c>
      <c r="R67" t="s">
        <v>5141</v>
      </c>
      <c r="S67" s="249">
        <v>0</v>
      </c>
      <c r="T67" s="249">
        <f t="shared" si="1"/>
        <v>30702000</v>
      </c>
      <c r="U67" s="129">
        <v>21701937</v>
      </c>
      <c r="V67" t="s">
        <v>3330</v>
      </c>
    </row>
    <row r="68" spans="1:22" ht="15.6">
      <c r="A68">
        <v>8917801118</v>
      </c>
      <c r="B68" t="s">
        <v>25</v>
      </c>
      <c r="C68" t="s">
        <v>72</v>
      </c>
      <c r="D68" s="192" t="s">
        <v>27</v>
      </c>
      <c r="E68" s="252" t="s">
        <v>4834</v>
      </c>
      <c r="F68" s="192" t="s">
        <v>29</v>
      </c>
      <c r="G68" s="192" t="s">
        <v>30</v>
      </c>
      <c r="H68" s="192" t="s">
        <v>31</v>
      </c>
      <c r="I68" s="255">
        <v>13392691</v>
      </c>
      <c r="J68" s="75">
        <v>0</v>
      </c>
      <c r="K68" s="75">
        <v>0</v>
      </c>
      <c r="L68" s="33">
        <v>0</v>
      </c>
      <c r="M68" s="129">
        <v>901146763</v>
      </c>
      <c r="N68" s="192" t="s">
        <v>4835</v>
      </c>
      <c r="O68" t="s">
        <v>4836</v>
      </c>
      <c r="P68" s="251">
        <v>44589</v>
      </c>
      <c r="Q68" t="s">
        <v>5129</v>
      </c>
      <c r="R68" t="s">
        <v>5130</v>
      </c>
      <c r="S68" s="249">
        <v>0</v>
      </c>
      <c r="T68" s="249">
        <f t="shared" si="1"/>
        <v>13392691</v>
      </c>
      <c r="U68" s="129">
        <v>72175282</v>
      </c>
      <c r="V68" t="s">
        <v>837</v>
      </c>
    </row>
    <row r="69" spans="1:22" ht="15.6" hidden="1">
      <c r="A69">
        <v>8917801118</v>
      </c>
      <c r="B69" t="s">
        <v>25</v>
      </c>
      <c r="C69" t="s">
        <v>4629</v>
      </c>
      <c r="D69" s="192" t="s">
        <v>27</v>
      </c>
      <c r="E69" s="252" t="s">
        <v>4837</v>
      </c>
      <c r="F69" s="192" t="s">
        <v>29</v>
      </c>
      <c r="G69" s="192" t="s">
        <v>30</v>
      </c>
      <c r="H69" s="192" t="s">
        <v>31</v>
      </c>
      <c r="I69" s="255">
        <v>5534348</v>
      </c>
      <c r="J69" s="75">
        <v>0</v>
      </c>
      <c r="K69" s="75">
        <v>0</v>
      </c>
      <c r="L69" s="33">
        <v>0</v>
      </c>
      <c r="M69" s="254">
        <v>830122983</v>
      </c>
      <c r="N69" s="192" t="s">
        <v>4838</v>
      </c>
      <c r="O69" t="s">
        <v>4839</v>
      </c>
      <c r="P69" s="251">
        <v>44589</v>
      </c>
      <c r="Q69" t="s">
        <v>5673</v>
      </c>
      <c r="R69" t="s">
        <v>5674</v>
      </c>
      <c r="S69" s="249">
        <v>0</v>
      </c>
      <c r="T69" s="249">
        <f t="shared" si="1"/>
        <v>5534348</v>
      </c>
      <c r="U69" s="129">
        <v>85465146</v>
      </c>
      <c r="V69" t="s">
        <v>838</v>
      </c>
    </row>
    <row r="70" spans="1:22" ht="15.6" hidden="1">
      <c r="A70">
        <v>8917801118</v>
      </c>
      <c r="B70" t="s">
        <v>25</v>
      </c>
      <c r="C70" t="s">
        <v>4629</v>
      </c>
      <c r="D70" s="192" t="s">
        <v>27</v>
      </c>
      <c r="E70" s="252" t="s">
        <v>4840</v>
      </c>
      <c r="F70" s="192" t="s">
        <v>29</v>
      </c>
      <c r="G70" s="192" t="s">
        <v>30</v>
      </c>
      <c r="H70" s="192" t="s">
        <v>31</v>
      </c>
      <c r="I70" s="255">
        <v>1620000</v>
      </c>
      <c r="J70" s="75">
        <v>0</v>
      </c>
      <c r="K70" s="75">
        <v>0</v>
      </c>
      <c r="L70" s="33">
        <v>0</v>
      </c>
      <c r="M70" s="254">
        <v>830048145</v>
      </c>
      <c r="N70" s="192" t="s">
        <v>4841</v>
      </c>
      <c r="O70" t="s">
        <v>4842</v>
      </c>
      <c r="P70" s="251">
        <v>44589</v>
      </c>
      <c r="Q70" t="s">
        <v>5675</v>
      </c>
      <c r="R70" t="s">
        <v>5676</v>
      </c>
      <c r="S70" s="249">
        <v>0</v>
      </c>
      <c r="T70" s="249">
        <f t="shared" si="1"/>
        <v>1620000</v>
      </c>
      <c r="U70" s="129">
        <v>85465146</v>
      </c>
      <c r="V70" t="s">
        <v>838</v>
      </c>
    </row>
    <row r="71" spans="1:22" ht="15.6" hidden="1">
      <c r="A71">
        <v>8917801118</v>
      </c>
      <c r="B71" t="s">
        <v>25</v>
      </c>
      <c r="C71" t="s">
        <v>72</v>
      </c>
      <c r="D71" s="192" t="s">
        <v>27</v>
      </c>
      <c r="E71" s="252" t="s">
        <v>4843</v>
      </c>
      <c r="F71" s="192" t="s">
        <v>29</v>
      </c>
      <c r="G71" s="192" t="s">
        <v>30</v>
      </c>
      <c r="H71" s="192" t="s">
        <v>31</v>
      </c>
      <c r="I71" s="255">
        <v>20089037</v>
      </c>
      <c r="J71" s="75">
        <v>0</v>
      </c>
      <c r="K71" s="75">
        <v>0</v>
      </c>
      <c r="L71" s="33">
        <v>0</v>
      </c>
      <c r="M71" s="129">
        <v>900246064</v>
      </c>
      <c r="N71" t="s">
        <v>4844</v>
      </c>
      <c r="O71" t="s">
        <v>4836</v>
      </c>
      <c r="P71" s="251">
        <v>44589</v>
      </c>
      <c r="Q71" t="s">
        <v>5129</v>
      </c>
      <c r="R71" t="s">
        <v>5130</v>
      </c>
      <c r="S71" s="249">
        <v>0</v>
      </c>
      <c r="T71" s="249">
        <f t="shared" si="1"/>
        <v>20089037</v>
      </c>
      <c r="U71" s="129">
        <v>72175282</v>
      </c>
      <c r="V71" t="s">
        <v>837</v>
      </c>
    </row>
    <row r="72" spans="1:22" ht="15.6" hidden="1">
      <c r="A72">
        <v>8917801118</v>
      </c>
      <c r="B72" t="s">
        <v>25</v>
      </c>
      <c r="C72" t="s">
        <v>4629</v>
      </c>
      <c r="D72" s="192" t="s">
        <v>27</v>
      </c>
      <c r="E72" s="252" t="s">
        <v>4845</v>
      </c>
      <c r="F72" s="192" t="s">
        <v>29</v>
      </c>
      <c r="G72" s="192" t="s">
        <v>30</v>
      </c>
      <c r="H72" s="192" t="s">
        <v>31</v>
      </c>
      <c r="I72" s="255">
        <v>1120000</v>
      </c>
      <c r="J72" s="75">
        <v>0</v>
      </c>
      <c r="K72" s="75">
        <v>0</v>
      </c>
      <c r="L72" s="33">
        <v>0</v>
      </c>
      <c r="M72" s="254">
        <v>901036615</v>
      </c>
      <c r="N72" s="192" t="s">
        <v>4846</v>
      </c>
      <c r="O72" t="s">
        <v>4847</v>
      </c>
      <c r="P72" s="251">
        <v>44589</v>
      </c>
      <c r="Q72" t="s">
        <v>5905</v>
      </c>
      <c r="R72" t="s">
        <v>5902</v>
      </c>
      <c r="S72" s="249">
        <v>0</v>
      </c>
      <c r="T72" s="249">
        <f t="shared" si="1"/>
        <v>1120000</v>
      </c>
      <c r="U72" s="129">
        <v>85465146</v>
      </c>
      <c r="V72" t="s">
        <v>838</v>
      </c>
    </row>
    <row r="73" spans="1:22" ht="15.6">
      <c r="A73">
        <v>8917801118</v>
      </c>
      <c r="B73" t="s">
        <v>25</v>
      </c>
      <c r="C73" t="s">
        <v>72</v>
      </c>
      <c r="D73" s="192" t="s">
        <v>27</v>
      </c>
      <c r="E73" s="252" t="s">
        <v>4848</v>
      </c>
      <c r="F73" s="192" t="s">
        <v>29</v>
      </c>
      <c r="G73" s="192" t="s">
        <v>30</v>
      </c>
      <c r="H73" s="192" t="s">
        <v>31</v>
      </c>
      <c r="I73" s="255">
        <v>25446112</v>
      </c>
      <c r="J73" s="75">
        <v>0</v>
      </c>
      <c r="K73" s="75">
        <v>0</v>
      </c>
      <c r="L73" s="33">
        <v>0</v>
      </c>
      <c r="M73" s="129">
        <v>819003317</v>
      </c>
      <c r="N73" s="192" t="s">
        <v>4721</v>
      </c>
      <c r="O73" t="s">
        <v>4849</v>
      </c>
      <c r="P73" s="251">
        <v>44589</v>
      </c>
      <c r="Q73" t="s">
        <v>5129</v>
      </c>
      <c r="R73" t="s">
        <v>5130</v>
      </c>
      <c r="S73" s="249">
        <v>0</v>
      </c>
      <c r="T73" s="249">
        <f t="shared" si="1"/>
        <v>25446112</v>
      </c>
      <c r="U73" s="129">
        <v>72175282</v>
      </c>
      <c r="V73" t="s">
        <v>837</v>
      </c>
    </row>
    <row r="74" spans="1:22" ht="15.6" hidden="1">
      <c r="A74">
        <v>8917801118</v>
      </c>
      <c r="B74" t="s">
        <v>25</v>
      </c>
      <c r="C74" t="s">
        <v>72</v>
      </c>
      <c r="D74" s="192" t="s">
        <v>27</v>
      </c>
      <c r="E74" s="252" t="s">
        <v>4850</v>
      </c>
      <c r="F74" s="192" t="s">
        <v>29</v>
      </c>
      <c r="G74" s="192" t="s">
        <v>30</v>
      </c>
      <c r="H74" s="192" t="s">
        <v>31</v>
      </c>
      <c r="I74" s="255">
        <v>50000000</v>
      </c>
      <c r="J74" s="75">
        <v>0</v>
      </c>
      <c r="K74" s="75">
        <v>0</v>
      </c>
      <c r="L74" s="33">
        <v>0</v>
      </c>
      <c r="M74" s="129">
        <v>819004091</v>
      </c>
      <c r="N74" s="192" t="s">
        <v>4712</v>
      </c>
      <c r="O74" t="s">
        <v>4851</v>
      </c>
      <c r="P74" s="251">
        <v>44589</v>
      </c>
      <c r="Q74" s="251" t="s">
        <v>5904</v>
      </c>
      <c r="R74"/>
      <c r="S74" s="249">
        <v>0</v>
      </c>
      <c r="T74" s="249">
        <f t="shared" si="1"/>
        <v>50000000</v>
      </c>
      <c r="U74" s="129">
        <v>72175282</v>
      </c>
      <c r="V74" t="s">
        <v>837</v>
      </c>
    </row>
    <row r="75" spans="1:22" ht="15.6" hidden="1">
      <c r="A75">
        <v>8917801118</v>
      </c>
      <c r="B75" t="s">
        <v>25</v>
      </c>
      <c r="C75" t="s">
        <v>4629</v>
      </c>
      <c r="D75" s="192" t="s">
        <v>27</v>
      </c>
      <c r="E75" s="252" t="s">
        <v>4852</v>
      </c>
      <c r="F75" s="192" t="s">
        <v>29</v>
      </c>
      <c r="G75" s="192" t="s">
        <v>30</v>
      </c>
      <c r="H75" s="192" t="s">
        <v>31</v>
      </c>
      <c r="I75" s="255">
        <v>27420800</v>
      </c>
      <c r="J75" s="75">
        <v>0</v>
      </c>
      <c r="K75" s="75">
        <v>0</v>
      </c>
      <c r="L75" s="33">
        <v>0</v>
      </c>
      <c r="M75" s="254">
        <v>890319193</v>
      </c>
      <c r="N75" s="118" t="s">
        <v>4853</v>
      </c>
      <c r="O75" t="s">
        <v>4854</v>
      </c>
      <c r="P75" s="251">
        <v>44589</v>
      </c>
      <c r="Q75" t="s">
        <v>5906</v>
      </c>
      <c r="R75" t="s">
        <v>5907</v>
      </c>
      <c r="S75" s="249">
        <v>0</v>
      </c>
      <c r="T75" s="249">
        <f t="shared" si="1"/>
        <v>27420800</v>
      </c>
      <c r="U75" s="129">
        <v>85465146</v>
      </c>
      <c r="V75" t="s">
        <v>838</v>
      </c>
    </row>
    <row r="76" spans="1:22" ht="15.6" hidden="1">
      <c r="A76">
        <v>8917801118</v>
      </c>
      <c r="B76" t="s">
        <v>25</v>
      </c>
      <c r="C76" t="s">
        <v>72</v>
      </c>
      <c r="D76" s="192" t="s">
        <v>27</v>
      </c>
      <c r="E76" s="252" t="s">
        <v>4855</v>
      </c>
      <c r="F76" s="192" t="s">
        <v>29</v>
      </c>
      <c r="G76" s="192" t="s">
        <v>30</v>
      </c>
      <c r="H76" s="192" t="s">
        <v>31</v>
      </c>
      <c r="I76" s="255">
        <v>17438400</v>
      </c>
      <c r="J76" s="75">
        <v>0</v>
      </c>
      <c r="K76" s="75">
        <v>0</v>
      </c>
      <c r="L76" s="33">
        <v>0</v>
      </c>
      <c r="M76" s="129">
        <v>900938372</v>
      </c>
      <c r="N76" s="192" t="s">
        <v>4856</v>
      </c>
      <c r="O76" t="s">
        <v>4857</v>
      </c>
      <c r="P76" s="251">
        <v>44589</v>
      </c>
      <c r="Q76" t="s">
        <v>5129</v>
      </c>
      <c r="R76" t="s">
        <v>5130</v>
      </c>
      <c r="S76" s="249">
        <v>0</v>
      </c>
      <c r="T76" s="249">
        <f t="shared" si="1"/>
        <v>17438400</v>
      </c>
      <c r="U76" s="129">
        <v>72175282</v>
      </c>
      <c r="V76" t="s">
        <v>837</v>
      </c>
    </row>
    <row r="77" spans="1:22" ht="15.6" hidden="1">
      <c r="A77">
        <v>8917801118</v>
      </c>
      <c r="B77" t="s">
        <v>25</v>
      </c>
      <c r="C77" t="s">
        <v>4629</v>
      </c>
      <c r="D77" s="192" t="s">
        <v>27</v>
      </c>
      <c r="E77" s="252" t="s">
        <v>4858</v>
      </c>
      <c r="F77" s="192" t="s">
        <v>29</v>
      </c>
      <c r="G77" s="192" t="s">
        <v>30</v>
      </c>
      <c r="H77" s="192" t="s">
        <v>31</v>
      </c>
      <c r="I77" s="261">
        <v>23833634</v>
      </c>
      <c r="J77" s="75">
        <v>0</v>
      </c>
      <c r="K77" s="75">
        <v>0</v>
      </c>
      <c r="L77" s="33">
        <v>0</v>
      </c>
      <c r="M77" s="254">
        <v>805004671</v>
      </c>
      <c r="N77" s="192" t="s">
        <v>4859</v>
      </c>
      <c r="O77" t="s">
        <v>4860</v>
      </c>
      <c r="P77" s="251">
        <v>44589</v>
      </c>
      <c r="Q77" t="s">
        <v>4692</v>
      </c>
      <c r="R77" t="s">
        <v>5137</v>
      </c>
      <c r="S77" s="249">
        <v>0</v>
      </c>
      <c r="T77" s="249">
        <f t="shared" si="1"/>
        <v>23833634</v>
      </c>
      <c r="U77" s="254">
        <v>85473390</v>
      </c>
      <c r="V77" s="192" t="s">
        <v>840</v>
      </c>
    </row>
    <row r="78" spans="1:22" ht="15.6" hidden="1">
      <c r="A78">
        <v>8917801118</v>
      </c>
      <c r="B78" t="s">
        <v>25</v>
      </c>
      <c r="C78" t="s">
        <v>4629</v>
      </c>
      <c r="D78" s="192" t="s">
        <v>27</v>
      </c>
      <c r="E78" s="252" t="s">
        <v>4861</v>
      </c>
      <c r="F78" s="192" t="s">
        <v>29</v>
      </c>
      <c r="G78" s="192" t="s">
        <v>30</v>
      </c>
      <c r="H78" s="192" t="s">
        <v>31</v>
      </c>
      <c r="I78" s="261">
        <v>29618550</v>
      </c>
      <c r="J78" s="75">
        <v>0</v>
      </c>
      <c r="K78" s="75">
        <v>0</v>
      </c>
      <c r="L78" s="33">
        <v>0</v>
      </c>
      <c r="M78" s="129">
        <v>860531897</v>
      </c>
      <c r="N78" s="192" t="s">
        <v>4862</v>
      </c>
      <c r="O78" t="s">
        <v>4863</v>
      </c>
      <c r="P78" s="251">
        <v>44589</v>
      </c>
      <c r="Q78" t="s">
        <v>5146</v>
      </c>
      <c r="R78" t="s">
        <v>5180</v>
      </c>
      <c r="S78" s="249">
        <v>0</v>
      </c>
      <c r="T78" s="249">
        <f t="shared" si="1"/>
        <v>29618550</v>
      </c>
      <c r="U78" s="129">
        <v>85465146</v>
      </c>
      <c r="V78" t="s">
        <v>838</v>
      </c>
    </row>
    <row r="79" spans="1:22" ht="15.6" hidden="1">
      <c r="A79">
        <v>8917801118</v>
      </c>
      <c r="B79" t="s">
        <v>25</v>
      </c>
      <c r="C79" t="s">
        <v>4629</v>
      </c>
      <c r="D79" s="192" t="s">
        <v>27</v>
      </c>
      <c r="E79" s="252" t="s">
        <v>4864</v>
      </c>
      <c r="F79" s="192" t="s">
        <v>29</v>
      </c>
      <c r="G79" s="192" t="s">
        <v>30</v>
      </c>
      <c r="H79" s="192" t="s">
        <v>31</v>
      </c>
      <c r="I79" s="261">
        <v>23362015</v>
      </c>
      <c r="J79" s="75">
        <v>0</v>
      </c>
      <c r="K79" s="75">
        <v>0</v>
      </c>
      <c r="L79" s="33">
        <v>0</v>
      </c>
      <c r="M79" s="254">
        <v>900239396</v>
      </c>
      <c r="N79" s="192" t="s">
        <v>4865</v>
      </c>
      <c r="O79" t="s">
        <v>4866</v>
      </c>
      <c r="P79" s="251">
        <v>44589</v>
      </c>
      <c r="Q79" t="s">
        <v>5669</v>
      </c>
      <c r="R79" t="s">
        <v>5183</v>
      </c>
      <c r="S79" s="249">
        <v>0</v>
      </c>
      <c r="T79" s="249">
        <f t="shared" si="1"/>
        <v>23362015</v>
      </c>
      <c r="U79" s="129">
        <v>85465146</v>
      </c>
      <c r="V79" t="s">
        <v>838</v>
      </c>
    </row>
    <row r="80" spans="1:22" ht="15.6">
      <c r="A80">
        <v>8917801118</v>
      </c>
      <c r="B80" t="s">
        <v>25</v>
      </c>
      <c r="C80" t="s">
        <v>4629</v>
      </c>
      <c r="D80" s="192" t="s">
        <v>27</v>
      </c>
      <c r="E80" s="252" t="s">
        <v>4867</v>
      </c>
      <c r="F80" s="192" t="s">
        <v>29</v>
      </c>
      <c r="G80" s="192" t="s">
        <v>30</v>
      </c>
      <c r="H80" s="192" t="s">
        <v>31</v>
      </c>
      <c r="I80" s="261">
        <v>144246800</v>
      </c>
      <c r="J80" s="75">
        <v>0</v>
      </c>
      <c r="K80" s="75">
        <v>0</v>
      </c>
      <c r="L80" s="33">
        <v>0</v>
      </c>
      <c r="M80" s="254">
        <v>900273544</v>
      </c>
      <c r="N80" s="192" t="s">
        <v>4868</v>
      </c>
      <c r="O80" t="s">
        <v>4869</v>
      </c>
      <c r="P80" s="251">
        <v>44589</v>
      </c>
      <c r="Q80" t="s">
        <v>5131</v>
      </c>
      <c r="R80" t="s">
        <v>5142</v>
      </c>
      <c r="S80" s="249">
        <v>144246800</v>
      </c>
      <c r="T80" s="249">
        <f t="shared" si="1"/>
        <v>0</v>
      </c>
      <c r="U80" s="129">
        <v>85465146</v>
      </c>
      <c r="V80" t="s">
        <v>838</v>
      </c>
    </row>
    <row r="81" spans="1:22" ht="15.6" hidden="1">
      <c r="A81">
        <v>8917801118</v>
      </c>
      <c r="B81" t="s">
        <v>25</v>
      </c>
      <c r="C81" t="s">
        <v>4629</v>
      </c>
      <c r="D81" s="192" t="s">
        <v>27</v>
      </c>
      <c r="E81" s="252" t="s">
        <v>4870</v>
      </c>
      <c r="F81" s="192" t="s">
        <v>29</v>
      </c>
      <c r="G81" s="192" t="s">
        <v>30</v>
      </c>
      <c r="H81" s="192" t="s">
        <v>31</v>
      </c>
      <c r="I81" s="262">
        <v>107866911</v>
      </c>
      <c r="J81" s="75">
        <v>0</v>
      </c>
      <c r="K81" s="75">
        <v>0</v>
      </c>
      <c r="L81" s="33">
        <v>0</v>
      </c>
      <c r="M81" s="129">
        <v>860032724</v>
      </c>
      <c r="N81" s="192" t="s">
        <v>4871</v>
      </c>
      <c r="O81" t="s">
        <v>4872</v>
      </c>
      <c r="P81" s="251">
        <v>44589</v>
      </c>
      <c r="Q81" t="s">
        <v>816</v>
      </c>
      <c r="R81" t="s">
        <v>5143</v>
      </c>
      <c r="S81" s="249">
        <v>0</v>
      </c>
      <c r="T81" s="249">
        <f t="shared" si="1"/>
        <v>107866911</v>
      </c>
      <c r="U81" s="129">
        <v>85465146</v>
      </c>
      <c r="V81" t="s">
        <v>838</v>
      </c>
    </row>
    <row r="82" spans="1:22" ht="15.6">
      <c r="A82">
        <v>8917801118</v>
      </c>
      <c r="B82" t="s">
        <v>25</v>
      </c>
      <c r="C82" t="s">
        <v>4629</v>
      </c>
      <c r="D82" s="192" t="s">
        <v>27</v>
      </c>
      <c r="E82" s="252" t="s">
        <v>4873</v>
      </c>
      <c r="F82" s="192" t="s">
        <v>29</v>
      </c>
      <c r="G82" s="192" t="s">
        <v>30</v>
      </c>
      <c r="H82" s="192" t="s">
        <v>31</v>
      </c>
      <c r="I82" s="262">
        <v>20979700</v>
      </c>
      <c r="J82" s="75">
        <v>0</v>
      </c>
      <c r="K82" s="75">
        <v>0</v>
      </c>
      <c r="L82" s="33">
        <v>0</v>
      </c>
      <c r="M82" s="254">
        <v>800159527</v>
      </c>
      <c r="N82" s="192" t="s">
        <v>4874</v>
      </c>
      <c r="O82" t="s">
        <v>4875</v>
      </c>
      <c r="P82" s="251">
        <v>44589</v>
      </c>
      <c r="Q82" t="s">
        <v>5180</v>
      </c>
      <c r="R82" t="s">
        <v>5151</v>
      </c>
      <c r="S82" s="249">
        <v>0</v>
      </c>
      <c r="T82" s="249">
        <f t="shared" si="1"/>
        <v>20979700</v>
      </c>
      <c r="U82" s="129">
        <v>85465146</v>
      </c>
      <c r="V82" t="s">
        <v>838</v>
      </c>
    </row>
    <row r="83" spans="1:22" ht="15.6">
      <c r="A83">
        <v>8917801118</v>
      </c>
      <c r="B83" t="s">
        <v>25</v>
      </c>
      <c r="C83" t="s">
        <v>72</v>
      </c>
      <c r="D83" s="192" t="s">
        <v>27</v>
      </c>
      <c r="E83" s="252" t="s">
        <v>4876</v>
      </c>
      <c r="F83" s="192" t="s">
        <v>29</v>
      </c>
      <c r="G83" s="192" t="s">
        <v>30</v>
      </c>
      <c r="H83" s="192" t="s">
        <v>31</v>
      </c>
      <c r="I83" s="261">
        <v>105614455</v>
      </c>
      <c r="J83" s="75">
        <v>0</v>
      </c>
      <c r="K83" s="75">
        <v>0</v>
      </c>
      <c r="L83" s="33">
        <v>0</v>
      </c>
      <c r="M83" s="129">
        <v>85469738</v>
      </c>
      <c r="N83" s="192" t="s">
        <v>4877</v>
      </c>
      <c r="O83" t="s">
        <v>4878</v>
      </c>
      <c r="P83" s="251">
        <v>44589</v>
      </c>
      <c r="Q83" t="s">
        <v>4692</v>
      </c>
      <c r="R83" t="s">
        <v>5144</v>
      </c>
      <c r="S83" s="249">
        <v>0</v>
      </c>
      <c r="T83" s="249">
        <f t="shared" si="1"/>
        <v>105614455</v>
      </c>
      <c r="U83" s="129">
        <v>72175282</v>
      </c>
      <c r="V83" t="s">
        <v>837</v>
      </c>
    </row>
    <row r="84" spans="1:22" ht="15.6" hidden="1">
      <c r="A84">
        <v>8917801118</v>
      </c>
      <c r="B84" t="s">
        <v>25</v>
      </c>
      <c r="C84" t="s">
        <v>72</v>
      </c>
      <c r="D84" s="192" t="s">
        <v>27</v>
      </c>
      <c r="E84" s="252" t="s">
        <v>4879</v>
      </c>
      <c r="F84" s="192" t="s">
        <v>29</v>
      </c>
      <c r="G84" s="192" t="s">
        <v>30</v>
      </c>
      <c r="H84" s="192" t="s">
        <v>31</v>
      </c>
      <c r="I84" s="256">
        <v>20751696</v>
      </c>
      <c r="J84" s="75">
        <v>0</v>
      </c>
      <c r="K84" s="75">
        <v>0</v>
      </c>
      <c r="L84" s="33">
        <v>0</v>
      </c>
      <c r="M84" s="254">
        <v>900588348</v>
      </c>
      <c r="N84" s="192" t="s">
        <v>4880</v>
      </c>
      <c r="O84" t="s">
        <v>4881</v>
      </c>
      <c r="P84" s="251">
        <v>44589</v>
      </c>
      <c r="Q84" t="s">
        <v>5129</v>
      </c>
      <c r="R84" t="s">
        <v>5130</v>
      </c>
      <c r="S84" s="249">
        <v>0</v>
      </c>
      <c r="T84" s="249">
        <f t="shared" si="1"/>
        <v>20751696</v>
      </c>
      <c r="U84" s="129">
        <v>72175282</v>
      </c>
      <c r="V84" t="s">
        <v>837</v>
      </c>
    </row>
    <row r="85" spans="1:22" ht="15.6" hidden="1">
      <c r="A85">
        <v>8917801118</v>
      </c>
      <c r="B85" t="s">
        <v>25</v>
      </c>
      <c r="C85" t="s">
        <v>4629</v>
      </c>
      <c r="D85" s="192" t="s">
        <v>27</v>
      </c>
      <c r="E85" s="252" t="s">
        <v>4882</v>
      </c>
      <c r="F85" s="192" t="s">
        <v>29</v>
      </c>
      <c r="G85" s="192" t="s">
        <v>30</v>
      </c>
      <c r="H85" s="192" t="s">
        <v>31</v>
      </c>
      <c r="I85" s="262">
        <v>8710800</v>
      </c>
      <c r="J85" s="75">
        <v>0</v>
      </c>
      <c r="K85" s="75">
        <v>0</v>
      </c>
      <c r="L85" s="33">
        <v>0</v>
      </c>
      <c r="M85" s="129">
        <v>1082939683</v>
      </c>
      <c r="N85" s="192" t="s">
        <v>3546</v>
      </c>
      <c r="O85" t="s">
        <v>4883</v>
      </c>
      <c r="P85" s="251">
        <v>44589</v>
      </c>
      <c r="Q85" t="s">
        <v>5670</v>
      </c>
      <c r="R85" t="s">
        <v>5908</v>
      </c>
      <c r="S85" s="249">
        <v>0</v>
      </c>
      <c r="T85" s="249">
        <f t="shared" si="1"/>
        <v>8710800</v>
      </c>
      <c r="U85" s="129">
        <v>72175282</v>
      </c>
      <c r="V85" t="s">
        <v>837</v>
      </c>
    </row>
    <row r="86" spans="1:22" ht="15.6" hidden="1">
      <c r="A86">
        <v>8917801118</v>
      </c>
      <c r="B86" t="s">
        <v>25</v>
      </c>
      <c r="C86" t="s">
        <v>72</v>
      </c>
      <c r="D86" s="192" t="s">
        <v>27</v>
      </c>
      <c r="E86" s="252" t="s">
        <v>4884</v>
      </c>
      <c r="F86" s="192" t="s">
        <v>29</v>
      </c>
      <c r="G86" s="192" t="s">
        <v>30</v>
      </c>
      <c r="H86" s="192" t="s">
        <v>31</v>
      </c>
      <c r="I86" s="262">
        <v>6000000</v>
      </c>
      <c r="J86" s="75">
        <v>0</v>
      </c>
      <c r="K86" s="75">
        <v>0</v>
      </c>
      <c r="L86" s="33">
        <v>0</v>
      </c>
      <c r="M86" s="129">
        <v>819003317</v>
      </c>
      <c r="N86" s="192" t="s">
        <v>4721</v>
      </c>
      <c r="O86" t="s">
        <v>4885</v>
      </c>
      <c r="P86" s="251">
        <v>44589</v>
      </c>
      <c r="Q86" t="s">
        <v>5909</v>
      </c>
      <c r="R86" t="s">
        <v>5910</v>
      </c>
      <c r="S86" s="249">
        <v>0</v>
      </c>
      <c r="T86" s="249">
        <f t="shared" si="1"/>
        <v>6000000</v>
      </c>
      <c r="U86" s="129">
        <v>72175282</v>
      </c>
      <c r="V86" t="s">
        <v>837</v>
      </c>
    </row>
    <row r="87" spans="1:22" ht="15.6" hidden="1">
      <c r="A87">
        <v>8917801118</v>
      </c>
      <c r="B87" t="s">
        <v>25</v>
      </c>
      <c r="C87" t="s">
        <v>72</v>
      </c>
      <c r="D87" s="192" t="s">
        <v>27</v>
      </c>
      <c r="E87" s="252" t="s">
        <v>4886</v>
      </c>
      <c r="F87" s="192" t="s">
        <v>29</v>
      </c>
      <c r="G87" s="192" t="s">
        <v>30</v>
      </c>
      <c r="H87" s="192" t="s">
        <v>31</v>
      </c>
      <c r="I87" s="255">
        <v>26000000</v>
      </c>
      <c r="J87" s="75">
        <v>0</v>
      </c>
      <c r="K87" s="75">
        <v>0</v>
      </c>
      <c r="L87" s="33">
        <v>0</v>
      </c>
      <c r="M87" s="129">
        <v>901086965</v>
      </c>
      <c r="N87" s="192" t="s">
        <v>4887</v>
      </c>
      <c r="O87" t="s">
        <v>4888</v>
      </c>
      <c r="P87" s="251">
        <v>44589</v>
      </c>
      <c r="Q87" s="251" t="s">
        <v>5904</v>
      </c>
      <c r="R87"/>
      <c r="S87" s="249">
        <v>0</v>
      </c>
      <c r="T87" s="249">
        <f t="shared" si="1"/>
        <v>26000000</v>
      </c>
      <c r="U87" s="129">
        <v>72175282</v>
      </c>
      <c r="V87" t="s">
        <v>837</v>
      </c>
    </row>
    <row r="88" spans="1:22" ht="15.6" hidden="1">
      <c r="A88">
        <v>8917801118</v>
      </c>
      <c r="B88" t="s">
        <v>25</v>
      </c>
      <c r="C88" t="s">
        <v>4629</v>
      </c>
      <c r="D88" s="192" t="s">
        <v>27</v>
      </c>
      <c r="E88" s="252" t="s">
        <v>4889</v>
      </c>
      <c r="F88" s="192" t="s">
        <v>29</v>
      </c>
      <c r="G88" s="192" t="s">
        <v>30</v>
      </c>
      <c r="H88" s="192" t="s">
        <v>31</v>
      </c>
      <c r="I88" s="255">
        <v>40000000</v>
      </c>
      <c r="J88" s="75">
        <v>0</v>
      </c>
      <c r="K88" s="75">
        <v>0</v>
      </c>
      <c r="L88" s="33">
        <v>0</v>
      </c>
      <c r="M88" s="254">
        <v>12627106</v>
      </c>
      <c r="N88" s="192" t="s">
        <v>4890</v>
      </c>
      <c r="O88" t="s">
        <v>4891</v>
      </c>
      <c r="P88" s="251">
        <v>44589</v>
      </c>
      <c r="Q88" t="s">
        <v>4692</v>
      </c>
      <c r="R88" t="s">
        <v>92</v>
      </c>
      <c r="S88" s="249">
        <v>14550000</v>
      </c>
      <c r="T88" s="249">
        <f t="shared" si="1"/>
        <v>25450000</v>
      </c>
      <c r="U88" s="254">
        <v>85459497</v>
      </c>
      <c r="V88" s="192" t="s">
        <v>836</v>
      </c>
    </row>
    <row r="89" spans="1:22" ht="15.6" hidden="1">
      <c r="A89">
        <v>8917801118</v>
      </c>
      <c r="B89" t="s">
        <v>25</v>
      </c>
      <c r="C89" t="s">
        <v>4629</v>
      </c>
      <c r="D89" s="192" t="s">
        <v>27</v>
      </c>
      <c r="E89" s="252" t="s">
        <v>4892</v>
      </c>
      <c r="F89" s="192" t="s">
        <v>29</v>
      </c>
      <c r="G89" s="192" t="s">
        <v>30</v>
      </c>
      <c r="H89" s="192" t="s">
        <v>31</v>
      </c>
      <c r="I89" s="255">
        <v>42921000</v>
      </c>
      <c r="J89" s="75">
        <v>0</v>
      </c>
      <c r="K89" s="75">
        <v>0</v>
      </c>
      <c r="L89" s="33">
        <v>0</v>
      </c>
      <c r="M89" s="129">
        <v>901246775</v>
      </c>
      <c r="N89" s="260" t="s">
        <v>4801</v>
      </c>
      <c r="O89" s="43" t="s">
        <v>4893</v>
      </c>
      <c r="P89" s="251">
        <v>44589</v>
      </c>
      <c r="Q89" t="s">
        <v>4692</v>
      </c>
      <c r="R89" t="s">
        <v>5131</v>
      </c>
      <c r="S89" s="249">
        <v>0</v>
      </c>
      <c r="T89" s="249">
        <f t="shared" si="1"/>
        <v>42921000</v>
      </c>
      <c r="U89" s="129">
        <v>85465146</v>
      </c>
      <c r="V89" t="s">
        <v>838</v>
      </c>
    </row>
    <row r="90" spans="1:22" ht="15.6" hidden="1">
      <c r="A90">
        <v>8917801118</v>
      </c>
      <c r="B90" t="s">
        <v>25</v>
      </c>
      <c r="C90" t="s">
        <v>4629</v>
      </c>
      <c r="D90" s="192" t="s">
        <v>27</v>
      </c>
      <c r="E90" s="252" t="s">
        <v>4894</v>
      </c>
      <c r="F90" s="192" t="s">
        <v>29</v>
      </c>
      <c r="G90" s="192" t="s">
        <v>30</v>
      </c>
      <c r="H90" s="192" t="s">
        <v>31</v>
      </c>
      <c r="I90" s="255">
        <v>8710800</v>
      </c>
      <c r="J90" s="75">
        <v>0</v>
      </c>
      <c r="K90" s="75">
        <v>0</v>
      </c>
      <c r="L90" s="33">
        <v>0</v>
      </c>
      <c r="M90" s="129">
        <v>900525029</v>
      </c>
      <c r="N90" s="192" t="s">
        <v>4895</v>
      </c>
      <c r="O90" t="s">
        <v>4896</v>
      </c>
      <c r="P90" s="251">
        <v>44589</v>
      </c>
      <c r="Q90" t="s">
        <v>5905</v>
      </c>
      <c r="R90" t="s">
        <v>5911</v>
      </c>
      <c r="S90" s="249">
        <v>0</v>
      </c>
      <c r="T90" s="249">
        <f t="shared" si="1"/>
        <v>8710800</v>
      </c>
      <c r="U90" s="129">
        <v>72175282</v>
      </c>
      <c r="V90" t="s">
        <v>837</v>
      </c>
    </row>
    <row r="91" spans="1:22" ht="15.6" hidden="1">
      <c r="A91">
        <v>8917801118</v>
      </c>
      <c r="B91" t="s">
        <v>25</v>
      </c>
      <c r="C91" t="s">
        <v>4629</v>
      </c>
      <c r="D91" s="192" t="s">
        <v>27</v>
      </c>
      <c r="E91" s="252" t="s">
        <v>4897</v>
      </c>
      <c r="F91" s="192" t="s">
        <v>29</v>
      </c>
      <c r="G91" s="192" t="s">
        <v>30</v>
      </c>
      <c r="H91" s="192" t="s">
        <v>31</v>
      </c>
      <c r="I91" s="255">
        <v>15003570</v>
      </c>
      <c r="J91" s="75">
        <v>0</v>
      </c>
      <c r="K91" s="75">
        <v>0</v>
      </c>
      <c r="L91" s="33">
        <v>0</v>
      </c>
      <c r="M91" s="259">
        <v>890101977</v>
      </c>
      <c r="N91" s="192" t="s">
        <v>4777</v>
      </c>
      <c r="O91" t="s">
        <v>4898</v>
      </c>
      <c r="P91" s="251">
        <v>44589</v>
      </c>
      <c r="Q91" t="s">
        <v>4692</v>
      </c>
      <c r="R91" t="s">
        <v>5137</v>
      </c>
      <c r="S91" s="249">
        <v>15003570</v>
      </c>
      <c r="T91" s="249">
        <f t="shared" si="1"/>
        <v>0</v>
      </c>
      <c r="U91" s="254">
        <v>85473390</v>
      </c>
      <c r="V91" s="192" t="s">
        <v>840</v>
      </c>
    </row>
    <row r="92" spans="1:22" ht="15.6" hidden="1">
      <c r="A92">
        <v>8917801118</v>
      </c>
      <c r="B92" t="s">
        <v>25</v>
      </c>
      <c r="C92" t="s">
        <v>4629</v>
      </c>
      <c r="D92" s="192" t="s">
        <v>27</v>
      </c>
      <c r="E92" s="252" t="s">
        <v>4899</v>
      </c>
      <c r="F92" s="192" t="s">
        <v>29</v>
      </c>
      <c r="G92" s="192" t="s">
        <v>30</v>
      </c>
      <c r="H92" s="192" t="s">
        <v>31</v>
      </c>
      <c r="I92" s="255">
        <v>54145000</v>
      </c>
      <c r="J92" s="75">
        <v>0</v>
      </c>
      <c r="K92" s="75">
        <v>0</v>
      </c>
      <c r="L92" s="33">
        <v>0</v>
      </c>
      <c r="M92" s="254">
        <v>901051111</v>
      </c>
      <c r="N92" s="192" t="s">
        <v>4900</v>
      </c>
      <c r="O92" t="s">
        <v>4901</v>
      </c>
      <c r="P92" s="251">
        <v>44589</v>
      </c>
      <c r="Q92" t="s">
        <v>4692</v>
      </c>
      <c r="R92" t="s">
        <v>5145</v>
      </c>
      <c r="S92" s="249">
        <v>54145000</v>
      </c>
      <c r="T92" s="249">
        <f t="shared" si="1"/>
        <v>0</v>
      </c>
      <c r="U92" s="129">
        <v>85465146</v>
      </c>
      <c r="V92" t="s">
        <v>838</v>
      </c>
    </row>
    <row r="93" spans="1:22" ht="15.6">
      <c r="A93">
        <v>8917801118</v>
      </c>
      <c r="B93" t="s">
        <v>25</v>
      </c>
      <c r="C93" t="s">
        <v>4629</v>
      </c>
      <c r="D93" s="192" t="s">
        <v>27</v>
      </c>
      <c r="E93" s="252" t="s">
        <v>4902</v>
      </c>
      <c r="F93" s="192" t="s">
        <v>29</v>
      </c>
      <c r="G93" s="192" t="s">
        <v>30</v>
      </c>
      <c r="H93" s="192" t="s">
        <v>31</v>
      </c>
      <c r="I93" s="255">
        <v>27198640</v>
      </c>
      <c r="J93" s="75">
        <v>0</v>
      </c>
      <c r="K93" s="75">
        <v>0</v>
      </c>
      <c r="L93" s="33">
        <v>0</v>
      </c>
      <c r="M93" s="254">
        <v>900570454</v>
      </c>
      <c r="N93" s="192" t="s">
        <v>4903</v>
      </c>
      <c r="O93" t="s">
        <v>4904</v>
      </c>
      <c r="P93" s="251">
        <v>44589</v>
      </c>
      <c r="Q93" t="s">
        <v>4692</v>
      </c>
      <c r="R93" t="s">
        <v>5145</v>
      </c>
      <c r="S93" s="249">
        <v>0</v>
      </c>
      <c r="T93" s="249">
        <f t="shared" si="1"/>
        <v>27198640</v>
      </c>
      <c r="U93" s="129">
        <v>85465146</v>
      </c>
      <c r="V93" t="s">
        <v>838</v>
      </c>
    </row>
    <row r="94" spans="1:22" ht="15.6">
      <c r="A94">
        <v>8917801118</v>
      </c>
      <c r="B94" t="s">
        <v>25</v>
      </c>
      <c r="C94" t="s">
        <v>72</v>
      </c>
      <c r="D94" s="192" t="s">
        <v>27</v>
      </c>
      <c r="E94" s="252" t="s">
        <v>4905</v>
      </c>
      <c r="F94" s="192" t="s">
        <v>29</v>
      </c>
      <c r="G94" s="192" t="s">
        <v>30</v>
      </c>
      <c r="H94" s="192" t="s">
        <v>31</v>
      </c>
      <c r="I94" s="255">
        <v>35713843</v>
      </c>
      <c r="J94" s="75">
        <v>0</v>
      </c>
      <c r="K94" s="75">
        <v>0</v>
      </c>
      <c r="L94" s="33">
        <v>0</v>
      </c>
      <c r="M94" s="129">
        <v>900053241</v>
      </c>
      <c r="N94" s="192" t="s">
        <v>4906</v>
      </c>
      <c r="O94" t="s">
        <v>4907</v>
      </c>
      <c r="P94" s="251">
        <v>44589</v>
      </c>
      <c r="Q94" t="s">
        <v>5129</v>
      </c>
      <c r="R94" t="s">
        <v>5130</v>
      </c>
      <c r="S94" s="249">
        <v>0</v>
      </c>
      <c r="T94" s="249">
        <f t="shared" si="1"/>
        <v>35713843</v>
      </c>
      <c r="U94" s="129">
        <v>72175282</v>
      </c>
      <c r="V94" t="s">
        <v>837</v>
      </c>
    </row>
    <row r="95" spans="1:22" ht="15.6">
      <c r="A95">
        <v>8917801118</v>
      </c>
      <c r="B95" t="s">
        <v>25</v>
      </c>
      <c r="C95" t="s">
        <v>4629</v>
      </c>
      <c r="D95" s="192" t="s">
        <v>27</v>
      </c>
      <c r="E95" s="252" t="s">
        <v>4908</v>
      </c>
      <c r="F95" s="192" t="s">
        <v>29</v>
      </c>
      <c r="G95" s="192" t="s">
        <v>30</v>
      </c>
      <c r="H95" s="192" t="s">
        <v>31</v>
      </c>
      <c r="I95" s="255">
        <v>22932000</v>
      </c>
      <c r="J95" s="75">
        <v>0</v>
      </c>
      <c r="K95" s="75">
        <v>0</v>
      </c>
      <c r="L95" s="33">
        <v>0</v>
      </c>
      <c r="M95" s="254">
        <v>900129305</v>
      </c>
      <c r="N95" s="192" t="s">
        <v>4909</v>
      </c>
      <c r="O95" t="s">
        <v>4910</v>
      </c>
      <c r="P95" s="251">
        <v>44589</v>
      </c>
      <c r="Q95" t="s">
        <v>5677</v>
      </c>
      <c r="R95" t="s">
        <v>5678</v>
      </c>
      <c r="S95" s="249">
        <v>0</v>
      </c>
      <c r="T95" s="249">
        <f t="shared" si="1"/>
        <v>22932000</v>
      </c>
      <c r="U95" s="129">
        <v>85465146</v>
      </c>
      <c r="V95" t="s">
        <v>838</v>
      </c>
    </row>
    <row r="96" spans="1:22" ht="15.6" hidden="1">
      <c r="A96">
        <v>8917801118</v>
      </c>
      <c r="B96" t="s">
        <v>25</v>
      </c>
      <c r="C96" t="s">
        <v>4629</v>
      </c>
      <c r="D96" s="192" t="s">
        <v>27</v>
      </c>
      <c r="E96" s="252" t="s">
        <v>4911</v>
      </c>
      <c r="F96" s="192" t="s">
        <v>29</v>
      </c>
      <c r="G96" s="192" t="s">
        <v>30</v>
      </c>
      <c r="H96" s="192" t="s">
        <v>31</v>
      </c>
      <c r="I96" s="255">
        <v>23156448</v>
      </c>
      <c r="J96" s="75">
        <v>0</v>
      </c>
      <c r="K96" s="75">
        <v>0</v>
      </c>
      <c r="L96" s="33">
        <v>0</v>
      </c>
      <c r="M96" s="129">
        <v>800226023</v>
      </c>
      <c r="N96" s="250" t="s">
        <v>4631</v>
      </c>
      <c r="O96" t="s">
        <v>4912</v>
      </c>
      <c r="P96" s="251">
        <v>44589</v>
      </c>
      <c r="Q96" t="s">
        <v>4692</v>
      </c>
      <c r="R96" t="s">
        <v>4979</v>
      </c>
      <c r="S96" s="249">
        <v>0</v>
      </c>
      <c r="T96" s="249">
        <f t="shared" si="1"/>
        <v>23156448</v>
      </c>
      <c r="U96" s="254">
        <v>85473390</v>
      </c>
      <c r="V96" s="192" t="s">
        <v>840</v>
      </c>
    </row>
    <row r="97" spans="1:22" ht="15.6" hidden="1">
      <c r="A97">
        <v>8917801118</v>
      </c>
      <c r="B97" t="s">
        <v>25</v>
      </c>
      <c r="C97" t="s">
        <v>4629</v>
      </c>
      <c r="D97" s="192" t="s">
        <v>27</v>
      </c>
      <c r="E97" s="252" t="s">
        <v>4913</v>
      </c>
      <c r="F97" s="192" t="s">
        <v>29</v>
      </c>
      <c r="G97" s="192" t="s">
        <v>30</v>
      </c>
      <c r="H97" s="192" t="s">
        <v>31</v>
      </c>
      <c r="I97" s="255">
        <v>12606860</v>
      </c>
      <c r="J97" s="75">
        <v>0</v>
      </c>
      <c r="K97" s="75">
        <v>0</v>
      </c>
      <c r="L97" s="33">
        <v>0</v>
      </c>
      <c r="M97" s="254">
        <v>900794405</v>
      </c>
      <c r="N97" s="192" t="s">
        <v>4914</v>
      </c>
      <c r="O97" t="s">
        <v>4915</v>
      </c>
      <c r="P97" s="251">
        <v>44589</v>
      </c>
      <c r="Q97" t="s">
        <v>4692</v>
      </c>
      <c r="R97" t="s">
        <v>5137</v>
      </c>
      <c r="S97" s="249">
        <v>0</v>
      </c>
      <c r="T97" s="249">
        <f t="shared" si="1"/>
        <v>12606860</v>
      </c>
      <c r="U97" s="254">
        <v>85473390</v>
      </c>
      <c r="V97" s="192" t="s">
        <v>840</v>
      </c>
    </row>
    <row r="98" spans="1:22" ht="15.6">
      <c r="A98">
        <v>8917801118</v>
      </c>
      <c r="B98" t="s">
        <v>25</v>
      </c>
      <c r="C98" t="s">
        <v>4629</v>
      </c>
      <c r="D98" s="192" t="s">
        <v>27</v>
      </c>
      <c r="E98" s="252" t="s">
        <v>4916</v>
      </c>
      <c r="F98" s="192" t="s">
        <v>29</v>
      </c>
      <c r="G98" s="192" t="s">
        <v>30</v>
      </c>
      <c r="H98" s="192" t="s">
        <v>31</v>
      </c>
      <c r="I98" s="255">
        <v>55000000</v>
      </c>
      <c r="J98" s="75">
        <v>0</v>
      </c>
      <c r="K98" s="75">
        <v>0</v>
      </c>
      <c r="L98" s="33">
        <v>0</v>
      </c>
      <c r="M98" s="129">
        <v>900405690</v>
      </c>
      <c r="N98" s="192" t="s">
        <v>4917</v>
      </c>
      <c r="O98" t="s">
        <v>4918</v>
      </c>
      <c r="P98" s="251">
        <v>44589</v>
      </c>
      <c r="Q98" t="s">
        <v>5133</v>
      </c>
      <c r="R98" t="s">
        <v>5146</v>
      </c>
      <c r="S98" s="249">
        <v>55000000</v>
      </c>
      <c r="T98" s="249">
        <f t="shared" si="1"/>
        <v>0</v>
      </c>
      <c r="U98" s="129">
        <v>85151631</v>
      </c>
      <c r="V98" t="s">
        <v>4746</v>
      </c>
    </row>
    <row r="99" spans="1:22" ht="15.6" hidden="1">
      <c r="A99">
        <v>8917801118</v>
      </c>
      <c r="B99" t="s">
        <v>25</v>
      </c>
      <c r="C99" t="s">
        <v>4629</v>
      </c>
      <c r="D99" s="192" t="s">
        <v>27</v>
      </c>
      <c r="E99" s="252" t="s">
        <v>4919</v>
      </c>
      <c r="F99" s="192" t="s">
        <v>29</v>
      </c>
      <c r="G99" s="192" t="s">
        <v>30</v>
      </c>
      <c r="H99" s="192" t="s">
        <v>31</v>
      </c>
      <c r="I99" s="255">
        <v>99995700</v>
      </c>
      <c r="J99" s="75">
        <v>0</v>
      </c>
      <c r="K99" s="75">
        <v>0</v>
      </c>
      <c r="L99" s="33">
        <v>0</v>
      </c>
      <c r="M99" s="129">
        <v>901039840</v>
      </c>
      <c r="N99" s="192" t="s">
        <v>4920</v>
      </c>
      <c r="O99" t="s">
        <v>4921</v>
      </c>
      <c r="P99" s="251">
        <v>44589</v>
      </c>
      <c r="Q99" t="s">
        <v>4692</v>
      </c>
      <c r="R99" t="s">
        <v>4630</v>
      </c>
      <c r="S99" s="249">
        <v>0</v>
      </c>
      <c r="T99" s="249">
        <f t="shared" si="1"/>
        <v>99995700</v>
      </c>
      <c r="U99" s="254">
        <v>85473390</v>
      </c>
      <c r="V99" s="192" t="s">
        <v>840</v>
      </c>
    </row>
    <row r="100" spans="1:22" ht="15.6" hidden="1">
      <c r="A100">
        <v>8917801118</v>
      </c>
      <c r="B100" t="s">
        <v>25</v>
      </c>
      <c r="C100" t="s">
        <v>4629</v>
      </c>
      <c r="D100" s="192" t="s">
        <v>27</v>
      </c>
      <c r="E100" s="252" t="s">
        <v>4922</v>
      </c>
      <c r="F100" s="192" t="s">
        <v>29</v>
      </c>
      <c r="G100" s="192" t="s">
        <v>30</v>
      </c>
      <c r="H100" s="192" t="s">
        <v>31</v>
      </c>
      <c r="I100" s="255">
        <v>218225000</v>
      </c>
      <c r="J100" s="75">
        <v>0</v>
      </c>
      <c r="K100" s="75">
        <v>0</v>
      </c>
      <c r="L100" s="33">
        <v>0</v>
      </c>
      <c r="M100" s="129">
        <v>800036678</v>
      </c>
      <c r="N100" s="192" t="s">
        <v>4923</v>
      </c>
      <c r="O100" t="s">
        <v>4924</v>
      </c>
      <c r="P100" s="251">
        <v>44589</v>
      </c>
      <c r="Q100" t="s">
        <v>5134</v>
      </c>
      <c r="R100" t="s">
        <v>5135</v>
      </c>
      <c r="S100" s="249">
        <v>218225000</v>
      </c>
      <c r="T100" s="249">
        <f t="shared" si="1"/>
        <v>0</v>
      </c>
      <c r="U100" s="129">
        <v>85465146</v>
      </c>
      <c r="V100" t="s">
        <v>838</v>
      </c>
    </row>
    <row r="101" spans="1:22" ht="15.6" hidden="1">
      <c r="A101">
        <v>8917801118</v>
      </c>
      <c r="B101" t="s">
        <v>25</v>
      </c>
      <c r="C101" t="s">
        <v>4629</v>
      </c>
      <c r="D101" s="192" t="s">
        <v>27</v>
      </c>
      <c r="E101" s="252" t="s">
        <v>4925</v>
      </c>
      <c r="F101" s="192" t="s">
        <v>29</v>
      </c>
      <c r="G101" s="192" t="s">
        <v>30</v>
      </c>
      <c r="H101" s="192" t="s">
        <v>31</v>
      </c>
      <c r="I101" s="255">
        <v>14378770</v>
      </c>
      <c r="J101" s="75">
        <v>0</v>
      </c>
      <c r="K101" s="75">
        <v>0</v>
      </c>
      <c r="L101" s="33">
        <v>0</v>
      </c>
      <c r="M101" s="254">
        <v>900512750</v>
      </c>
      <c r="N101" s="192" t="s">
        <v>4926</v>
      </c>
      <c r="O101" t="s">
        <v>4927</v>
      </c>
      <c r="P101" s="251">
        <v>44589</v>
      </c>
      <c r="Q101" t="s">
        <v>4692</v>
      </c>
      <c r="R101" t="s">
        <v>4630</v>
      </c>
      <c r="S101" s="249">
        <v>0</v>
      </c>
      <c r="T101" s="249">
        <f t="shared" si="1"/>
        <v>14378770</v>
      </c>
      <c r="U101" s="254">
        <v>85473390</v>
      </c>
      <c r="V101" s="192" t="s">
        <v>840</v>
      </c>
    </row>
    <row r="102" spans="1:22" hidden="1">
      <c r="A102">
        <v>8917801118</v>
      </c>
      <c r="B102" t="s">
        <v>25</v>
      </c>
      <c r="C102" t="s">
        <v>72</v>
      </c>
      <c r="D102" s="192" t="s">
        <v>27</v>
      </c>
      <c r="E102" t="s">
        <v>5147</v>
      </c>
      <c r="F102" s="192" t="s">
        <v>29</v>
      </c>
      <c r="G102" s="192" t="s">
        <v>30</v>
      </c>
      <c r="H102" t="s">
        <v>4929</v>
      </c>
      <c r="I102" s="75">
        <v>91230220</v>
      </c>
      <c r="J102" s="75">
        <v>0</v>
      </c>
      <c r="K102" s="75">
        <v>0</v>
      </c>
      <c r="L102" s="33">
        <v>0</v>
      </c>
      <c r="M102" s="129">
        <v>800014574</v>
      </c>
      <c r="N102" t="s">
        <v>5148</v>
      </c>
      <c r="O102" t="s">
        <v>5149</v>
      </c>
      <c r="P102" t="s">
        <v>5150</v>
      </c>
      <c r="Q102" t="s">
        <v>643</v>
      </c>
      <c r="R102" t="s">
        <v>5151</v>
      </c>
      <c r="S102" s="249">
        <v>0</v>
      </c>
      <c r="T102" s="249">
        <f t="shared" si="1"/>
        <v>91230220</v>
      </c>
      <c r="U102" s="129">
        <v>15443332</v>
      </c>
      <c r="V102" t="s">
        <v>3328</v>
      </c>
    </row>
    <row r="103" spans="1:22" hidden="1">
      <c r="A103">
        <v>8917801118</v>
      </c>
      <c r="B103" t="s">
        <v>25</v>
      </c>
      <c r="C103" t="s">
        <v>72</v>
      </c>
      <c r="D103" s="192" t="s">
        <v>27</v>
      </c>
      <c r="E103" t="s">
        <v>5152</v>
      </c>
      <c r="F103" s="192" t="s">
        <v>29</v>
      </c>
      <c r="G103" s="192" t="s">
        <v>30</v>
      </c>
      <c r="H103" t="s">
        <v>4929</v>
      </c>
      <c r="I103" s="75">
        <v>35987503</v>
      </c>
      <c r="J103" s="75">
        <v>0</v>
      </c>
      <c r="K103" s="75">
        <v>0</v>
      </c>
      <c r="L103" s="33">
        <v>0</v>
      </c>
      <c r="M103" s="129">
        <v>800134773</v>
      </c>
      <c r="N103" t="s">
        <v>5153</v>
      </c>
      <c r="O103" t="s">
        <v>5154</v>
      </c>
      <c r="P103" t="s">
        <v>5150</v>
      </c>
      <c r="Q103" t="s">
        <v>643</v>
      </c>
      <c r="R103" t="s">
        <v>5155</v>
      </c>
      <c r="S103" s="249">
        <v>0</v>
      </c>
      <c r="T103" s="249">
        <f t="shared" si="1"/>
        <v>35987503</v>
      </c>
      <c r="U103" s="129">
        <v>15443332</v>
      </c>
      <c r="V103" t="s">
        <v>3328</v>
      </c>
    </row>
    <row r="104" spans="1:22" hidden="1">
      <c r="A104">
        <v>8917801118</v>
      </c>
      <c r="B104" t="s">
        <v>25</v>
      </c>
      <c r="C104" t="s">
        <v>72</v>
      </c>
      <c r="D104" s="192" t="s">
        <v>27</v>
      </c>
      <c r="E104" t="s">
        <v>5156</v>
      </c>
      <c r="F104" s="192" t="s">
        <v>29</v>
      </c>
      <c r="G104" s="192" t="s">
        <v>30</v>
      </c>
      <c r="H104" t="s">
        <v>4929</v>
      </c>
      <c r="I104" s="75">
        <v>26602227</v>
      </c>
      <c r="J104" s="75">
        <v>0</v>
      </c>
      <c r="K104" s="75">
        <v>0</v>
      </c>
      <c r="L104" s="33">
        <v>0</v>
      </c>
      <c r="M104" s="129">
        <v>84450925</v>
      </c>
      <c r="N104" t="s">
        <v>5157</v>
      </c>
      <c r="O104" t="s">
        <v>5158</v>
      </c>
      <c r="P104" t="s">
        <v>5159</v>
      </c>
      <c r="Q104" t="s">
        <v>46</v>
      </c>
      <c r="R104" t="s">
        <v>4995</v>
      </c>
      <c r="S104" s="249">
        <v>0</v>
      </c>
      <c r="T104" s="249">
        <f t="shared" si="1"/>
        <v>26602227</v>
      </c>
      <c r="U104" s="129">
        <v>85465146</v>
      </c>
      <c r="V104" t="s">
        <v>838</v>
      </c>
    </row>
    <row r="105" spans="1:22" hidden="1">
      <c r="A105">
        <v>8917801118</v>
      </c>
      <c r="B105" t="s">
        <v>25</v>
      </c>
      <c r="C105" t="s">
        <v>72</v>
      </c>
      <c r="D105" s="192" t="s">
        <v>27</v>
      </c>
      <c r="E105" t="s">
        <v>5160</v>
      </c>
      <c r="F105" s="192" t="s">
        <v>29</v>
      </c>
      <c r="G105" s="192" t="s">
        <v>30</v>
      </c>
      <c r="H105" t="s">
        <v>4929</v>
      </c>
      <c r="I105" s="75">
        <v>56194585</v>
      </c>
      <c r="J105" s="75">
        <v>0</v>
      </c>
      <c r="K105" s="75">
        <v>0</v>
      </c>
      <c r="L105" s="33">
        <v>0</v>
      </c>
      <c r="M105" s="129">
        <v>900285506</v>
      </c>
      <c r="N105" t="s">
        <v>5161</v>
      </c>
      <c r="O105" t="s">
        <v>5162</v>
      </c>
      <c r="P105" t="s">
        <v>5163</v>
      </c>
      <c r="Q105" t="s">
        <v>643</v>
      </c>
      <c r="R105" t="s">
        <v>5151</v>
      </c>
      <c r="S105" s="249">
        <v>0</v>
      </c>
      <c r="T105" s="249">
        <f t="shared" si="1"/>
        <v>56194585</v>
      </c>
      <c r="U105" s="129">
        <v>85465146</v>
      </c>
      <c r="V105" t="s">
        <v>838</v>
      </c>
    </row>
    <row r="106" spans="1:22" hidden="1">
      <c r="A106">
        <v>8917801118</v>
      </c>
      <c r="B106" t="s">
        <v>25</v>
      </c>
      <c r="C106" t="s">
        <v>72</v>
      </c>
      <c r="D106" s="192" t="s">
        <v>27</v>
      </c>
      <c r="E106" t="s">
        <v>5164</v>
      </c>
      <c r="F106" s="192" t="s">
        <v>29</v>
      </c>
      <c r="G106" s="192" t="s">
        <v>30</v>
      </c>
      <c r="H106" t="s">
        <v>4929</v>
      </c>
      <c r="I106" s="75">
        <v>16475550</v>
      </c>
      <c r="J106" s="75">
        <v>0</v>
      </c>
      <c r="K106" s="75">
        <v>0</v>
      </c>
      <c r="L106" s="33">
        <v>0</v>
      </c>
      <c r="M106" s="129">
        <v>900210771</v>
      </c>
      <c r="N106" t="s">
        <v>5165</v>
      </c>
      <c r="O106" t="s">
        <v>5166</v>
      </c>
      <c r="P106" t="s">
        <v>5163</v>
      </c>
      <c r="Q106" t="s">
        <v>5167</v>
      </c>
      <c r="R106" t="s">
        <v>5168</v>
      </c>
      <c r="S106" s="249">
        <v>0</v>
      </c>
      <c r="T106" s="249">
        <f t="shared" si="1"/>
        <v>16475550</v>
      </c>
      <c r="U106" s="129">
        <v>85152695</v>
      </c>
      <c r="V106" t="s">
        <v>839</v>
      </c>
    </row>
    <row r="107" spans="1:22" hidden="1">
      <c r="A107">
        <v>8917801118</v>
      </c>
      <c r="B107" t="s">
        <v>25</v>
      </c>
      <c r="C107" t="s">
        <v>72</v>
      </c>
      <c r="D107" s="192" t="s">
        <v>27</v>
      </c>
      <c r="E107" t="s">
        <v>5169</v>
      </c>
      <c r="F107" s="192" t="s">
        <v>29</v>
      </c>
      <c r="G107" s="192" t="s">
        <v>30</v>
      </c>
      <c r="H107" t="s">
        <v>4929</v>
      </c>
      <c r="I107" s="75">
        <v>97688089</v>
      </c>
      <c r="J107" s="75">
        <v>0</v>
      </c>
      <c r="K107" s="75">
        <v>0</v>
      </c>
      <c r="L107" s="33">
        <v>0</v>
      </c>
      <c r="M107" s="129">
        <v>900763287</v>
      </c>
      <c r="N107" t="s">
        <v>864</v>
      </c>
      <c r="O107" t="s">
        <v>5166</v>
      </c>
      <c r="P107" t="s">
        <v>5163</v>
      </c>
      <c r="Q107" t="s">
        <v>5167</v>
      </c>
      <c r="R107" t="s">
        <v>5170</v>
      </c>
      <c r="S107" s="249">
        <v>0</v>
      </c>
      <c r="T107" s="249">
        <f t="shared" si="1"/>
        <v>97688089</v>
      </c>
      <c r="U107" s="129">
        <v>85152695</v>
      </c>
      <c r="V107" t="s">
        <v>839</v>
      </c>
    </row>
    <row r="108" spans="1:22" hidden="1">
      <c r="A108">
        <v>8917801118</v>
      </c>
      <c r="B108" t="s">
        <v>25</v>
      </c>
      <c r="C108" t="s">
        <v>72</v>
      </c>
      <c r="D108" s="192" t="s">
        <v>27</v>
      </c>
      <c r="E108" t="s">
        <v>5171</v>
      </c>
      <c r="F108" s="192" t="s">
        <v>29</v>
      </c>
      <c r="G108" s="192" t="s">
        <v>30</v>
      </c>
      <c r="H108" t="s">
        <v>4929</v>
      </c>
      <c r="I108" s="75">
        <v>82752600</v>
      </c>
      <c r="J108" s="75">
        <v>0</v>
      </c>
      <c r="K108" s="75">
        <v>0</v>
      </c>
      <c r="L108" s="33">
        <v>0</v>
      </c>
      <c r="M108" s="129">
        <v>900405690</v>
      </c>
      <c r="N108" t="s">
        <v>5172</v>
      </c>
      <c r="O108" t="s">
        <v>5173</v>
      </c>
      <c r="P108" t="s">
        <v>5174</v>
      </c>
      <c r="Q108" t="s">
        <v>694</v>
      </c>
      <c r="R108" t="s">
        <v>5124</v>
      </c>
      <c r="S108" s="249">
        <v>0</v>
      </c>
      <c r="T108" s="249">
        <f t="shared" si="1"/>
        <v>82752600</v>
      </c>
      <c r="U108" s="129">
        <v>85151631</v>
      </c>
      <c r="V108" t="s">
        <v>4746</v>
      </c>
    </row>
    <row r="109" spans="1:22" ht="15.6" hidden="1">
      <c r="A109">
        <v>8917801118</v>
      </c>
      <c r="B109" t="s">
        <v>25</v>
      </c>
      <c r="C109" t="s">
        <v>72</v>
      </c>
      <c r="D109" s="192" t="s">
        <v>27</v>
      </c>
      <c r="E109" s="263" t="s">
        <v>4928</v>
      </c>
      <c r="F109" s="192" t="s">
        <v>29</v>
      </c>
      <c r="G109" s="192" t="s">
        <v>30</v>
      </c>
      <c r="H109" t="s">
        <v>4929</v>
      </c>
      <c r="I109" s="249">
        <v>67687200</v>
      </c>
      <c r="J109" s="75">
        <v>0</v>
      </c>
      <c r="K109" s="75">
        <v>0</v>
      </c>
      <c r="L109" s="33">
        <v>0</v>
      </c>
      <c r="M109" s="129">
        <v>1082860393</v>
      </c>
      <c r="N109" s="162" t="s">
        <v>4930</v>
      </c>
      <c r="O109" s="192" t="s">
        <v>4931</v>
      </c>
      <c r="P109" s="251">
        <v>44589</v>
      </c>
      <c r="Q109" t="s">
        <v>5671</v>
      </c>
      <c r="R109" t="s">
        <v>5679</v>
      </c>
      <c r="S109" s="249">
        <v>33843600</v>
      </c>
      <c r="T109" s="249">
        <f t="shared" si="1"/>
        <v>33843600</v>
      </c>
      <c r="U109" s="129">
        <v>21701937</v>
      </c>
      <c r="V109" t="s">
        <v>3330</v>
      </c>
    </row>
    <row r="110" spans="1:22" ht="15.6" hidden="1">
      <c r="A110">
        <v>8917801118</v>
      </c>
      <c r="B110" t="s">
        <v>25</v>
      </c>
      <c r="C110" t="s">
        <v>4629</v>
      </c>
      <c r="D110" s="192" t="s">
        <v>27</v>
      </c>
      <c r="E110" s="252" t="s">
        <v>4932</v>
      </c>
      <c r="F110" s="192" t="s">
        <v>29</v>
      </c>
      <c r="G110" s="192" t="s">
        <v>30</v>
      </c>
      <c r="H110" t="s">
        <v>4929</v>
      </c>
      <c r="I110" s="249">
        <v>24969390</v>
      </c>
      <c r="J110" s="75">
        <v>0</v>
      </c>
      <c r="K110" s="75">
        <v>0</v>
      </c>
      <c r="L110" s="33">
        <v>0</v>
      </c>
      <c r="M110" s="129">
        <v>901051111</v>
      </c>
      <c r="N110" s="192" t="s">
        <v>4933</v>
      </c>
      <c r="O110" s="192" t="s">
        <v>4934</v>
      </c>
      <c r="P110" s="251">
        <v>44589</v>
      </c>
      <c r="Q110" t="s">
        <v>4692</v>
      </c>
      <c r="R110" t="s">
        <v>5175</v>
      </c>
      <c r="S110" s="249">
        <v>24969390</v>
      </c>
      <c r="T110" s="249">
        <f t="shared" si="1"/>
        <v>0</v>
      </c>
      <c r="U110" s="254">
        <v>85473390</v>
      </c>
      <c r="V110" s="192" t="s">
        <v>840</v>
      </c>
    </row>
    <row r="111" spans="1:22" ht="15.6" hidden="1">
      <c r="A111">
        <v>8917801118</v>
      </c>
      <c r="B111" t="s">
        <v>25</v>
      </c>
      <c r="C111" t="s">
        <v>4629</v>
      </c>
      <c r="D111" s="192" t="s">
        <v>27</v>
      </c>
      <c r="E111" s="248" t="s">
        <v>4935</v>
      </c>
      <c r="F111" s="192" t="s">
        <v>29</v>
      </c>
      <c r="G111" s="192" t="s">
        <v>30</v>
      </c>
      <c r="H111" t="s">
        <v>4929</v>
      </c>
      <c r="I111" s="249">
        <v>7570542</v>
      </c>
      <c r="J111" s="75">
        <v>0</v>
      </c>
      <c r="K111" s="75">
        <v>0</v>
      </c>
      <c r="L111" s="33">
        <v>0</v>
      </c>
      <c r="M111" s="129">
        <v>800216724</v>
      </c>
      <c r="N111" s="264" t="s">
        <v>4936</v>
      </c>
      <c r="O111" t="s">
        <v>4937</v>
      </c>
      <c r="P111" s="251">
        <v>44589</v>
      </c>
      <c r="Q111" s="251">
        <v>44589</v>
      </c>
      <c r="R111" t="s">
        <v>4938</v>
      </c>
      <c r="S111" s="249">
        <v>0</v>
      </c>
      <c r="T111" s="249">
        <f t="shared" si="1"/>
        <v>7570542</v>
      </c>
      <c r="U111" s="129">
        <v>57444673</v>
      </c>
      <c r="V111" t="s">
        <v>3323</v>
      </c>
    </row>
    <row r="112" spans="1:22" ht="15.6" hidden="1">
      <c r="A112">
        <v>8917801118</v>
      </c>
      <c r="B112" t="s">
        <v>25</v>
      </c>
      <c r="C112" t="s">
        <v>72</v>
      </c>
      <c r="D112" s="192" t="s">
        <v>27</v>
      </c>
      <c r="E112" s="248" t="s">
        <v>4939</v>
      </c>
      <c r="F112" s="192" t="s">
        <v>29</v>
      </c>
      <c r="G112" s="192" t="s">
        <v>30</v>
      </c>
      <c r="H112" t="s">
        <v>4929</v>
      </c>
      <c r="I112" s="249">
        <v>17019000</v>
      </c>
      <c r="J112" s="75">
        <v>0</v>
      </c>
      <c r="K112" s="75">
        <v>0</v>
      </c>
      <c r="L112" s="33">
        <v>0</v>
      </c>
      <c r="M112" s="129">
        <v>900763287</v>
      </c>
      <c r="N112" s="265" t="s">
        <v>4940</v>
      </c>
      <c r="O112" t="s">
        <v>4941</v>
      </c>
      <c r="P112" s="251">
        <v>44589</v>
      </c>
      <c r="Q112" s="251">
        <v>44589</v>
      </c>
      <c r="R112" t="s">
        <v>4942</v>
      </c>
      <c r="S112" s="249">
        <v>17019000</v>
      </c>
      <c r="T112" s="249">
        <f t="shared" si="1"/>
        <v>0</v>
      </c>
      <c r="U112" s="129">
        <v>36665858</v>
      </c>
      <c r="V112" t="s">
        <v>4650</v>
      </c>
    </row>
    <row r="113" spans="1:23" ht="15.6" hidden="1">
      <c r="A113">
        <v>8917801118</v>
      </c>
      <c r="B113" t="s">
        <v>25</v>
      </c>
      <c r="C113" t="s">
        <v>72</v>
      </c>
      <c r="D113" s="192" t="s">
        <v>27</v>
      </c>
      <c r="E113" s="263" t="s">
        <v>4943</v>
      </c>
      <c r="F113" s="192" t="s">
        <v>29</v>
      </c>
      <c r="G113" s="192" t="s">
        <v>30</v>
      </c>
      <c r="H113" t="s">
        <v>4929</v>
      </c>
      <c r="I113" s="249">
        <v>13804000</v>
      </c>
      <c r="J113" s="75">
        <v>0</v>
      </c>
      <c r="K113" s="75">
        <v>0</v>
      </c>
      <c r="L113" s="33">
        <v>0</v>
      </c>
      <c r="M113" s="129">
        <v>900763287</v>
      </c>
      <c r="N113" s="265" t="s">
        <v>4940</v>
      </c>
      <c r="O113" t="s">
        <v>4944</v>
      </c>
      <c r="P113" s="251">
        <v>44589</v>
      </c>
      <c r="Q113" s="251">
        <v>44589</v>
      </c>
      <c r="R113" t="s">
        <v>4827</v>
      </c>
      <c r="S113" s="249">
        <v>13804000</v>
      </c>
      <c r="T113" s="249">
        <f t="shared" si="1"/>
        <v>0</v>
      </c>
      <c r="U113" s="129">
        <v>36665858</v>
      </c>
      <c r="V113" t="s">
        <v>4650</v>
      </c>
    </row>
    <row r="114" spans="1:23" ht="15.6" hidden="1">
      <c r="A114">
        <v>8917801118</v>
      </c>
      <c r="B114" t="s">
        <v>25</v>
      </c>
      <c r="C114" t="s">
        <v>4629</v>
      </c>
      <c r="D114" s="192" t="s">
        <v>27</v>
      </c>
      <c r="E114" s="263" t="s">
        <v>4945</v>
      </c>
      <c r="F114" s="192" t="s">
        <v>29</v>
      </c>
      <c r="G114" s="192" t="s">
        <v>30</v>
      </c>
      <c r="H114" t="s">
        <v>4929</v>
      </c>
      <c r="I114" s="249">
        <v>60265422</v>
      </c>
      <c r="J114" s="75">
        <v>0</v>
      </c>
      <c r="K114" s="75">
        <v>0</v>
      </c>
      <c r="L114" s="33">
        <v>0</v>
      </c>
      <c r="M114" s="129">
        <v>901283655</v>
      </c>
      <c r="N114" s="264" t="s">
        <v>4946</v>
      </c>
      <c r="O114" t="s">
        <v>4947</v>
      </c>
      <c r="P114" s="251">
        <v>44589</v>
      </c>
      <c r="Q114" t="s">
        <v>4692</v>
      </c>
      <c r="R114" t="s">
        <v>5136</v>
      </c>
      <c r="S114" s="249">
        <v>0</v>
      </c>
      <c r="T114" s="249">
        <f t="shared" si="1"/>
        <v>60265422</v>
      </c>
      <c r="U114" s="129">
        <v>36665858</v>
      </c>
      <c r="V114" t="s">
        <v>4650</v>
      </c>
    </row>
    <row r="115" spans="1:23" ht="15.6" hidden="1">
      <c r="A115">
        <v>8917801118</v>
      </c>
      <c r="B115" t="s">
        <v>25</v>
      </c>
      <c r="C115" t="s">
        <v>4629</v>
      </c>
      <c r="D115" s="192" t="s">
        <v>27</v>
      </c>
      <c r="E115" s="263" t="s">
        <v>4948</v>
      </c>
      <c r="F115" s="192" t="s">
        <v>29</v>
      </c>
      <c r="G115" s="192" t="s">
        <v>30</v>
      </c>
      <c r="H115" t="s">
        <v>4929</v>
      </c>
      <c r="I115" s="249">
        <v>19024469</v>
      </c>
      <c r="J115" s="75">
        <v>0</v>
      </c>
      <c r="K115" s="75">
        <v>0</v>
      </c>
      <c r="L115" s="33">
        <v>0</v>
      </c>
      <c r="M115" s="129">
        <v>13888420</v>
      </c>
      <c r="N115" s="192" t="s">
        <v>4949</v>
      </c>
      <c r="O115" t="s">
        <v>4950</v>
      </c>
      <c r="P115" s="251">
        <v>44589</v>
      </c>
      <c r="Q115" t="s">
        <v>4692</v>
      </c>
      <c r="R115" t="s">
        <v>5137</v>
      </c>
      <c r="S115" s="249">
        <v>19024469</v>
      </c>
      <c r="T115" s="249">
        <f t="shared" si="1"/>
        <v>0</v>
      </c>
      <c r="U115" s="254">
        <v>72221403</v>
      </c>
      <c r="V115" t="s">
        <v>4729</v>
      </c>
    </row>
    <row r="116" spans="1:23" ht="15.6" hidden="1">
      <c r="A116">
        <v>8917801118</v>
      </c>
      <c r="B116" t="s">
        <v>25</v>
      </c>
      <c r="C116" t="s">
        <v>4629</v>
      </c>
      <c r="D116" s="192" t="s">
        <v>27</v>
      </c>
      <c r="E116" s="263" t="s">
        <v>4951</v>
      </c>
      <c r="F116" s="192" t="s">
        <v>29</v>
      </c>
      <c r="G116" s="192" t="s">
        <v>30</v>
      </c>
      <c r="H116" t="s">
        <v>4929</v>
      </c>
      <c r="I116" s="249">
        <v>38096000</v>
      </c>
      <c r="J116" s="75">
        <v>0</v>
      </c>
      <c r="K116" s="75">
        <v>0</v>
      </c>
      <c r="L116" s="33">
        <v>0</v>
      </c>
      <c r="M116" s="129">
        <v>63551740</v>
      </c>
      <c r="N116" s="163" t="s">
        <v>4952</v>
      </c>
      <c r="O116" t="s">
        <v>4953</v>
      </c>
      <c r="P116" s="251">
        <v>44589</v>
      </c>
      <c r="Q116" s="251">
        <v>44589</v>
      </c>
      <c r="R116" t="s">
        <v>4954</v>
      </c>
      <c r="S116" s="249">
        <v>0</v>
      </c>
      <c r="T116" s="249">
        <f t="shared" si="1"/>
        <v>38096000</v>
      </c>
      <c r="U116" s="129">
        <v>85466528</v>
      </c>
      <c r="V116" t="s">
        <v>4955</v>
      </c>
    </row>
    <row r="117" spans="1:23" ht="15.6" hidden="1">
      <c r="A117">
        <v>8917801118</v>
      </c>
      <c r="B117" t="s">
        <v>25</v>
      </c>
      <c r="C117" t="s">
        <v>72</v>
      </c>
      <c r="D117" s="192" t="s">
        <v>27</v>
      </c>
      <c r="E117" s="263" t="s">
        <v>4956</v>
      </c>
      <c r="F117" s="192" t="s">
        <v>29</v>
      </c>
      <c r="G117" s="192" t="s">
        <v>30</v>
      </c>
      <c r="H117" t="s">
        <v>4929</v>
      </c>
      <c r="I117" s="249">
        <v>20437261</v>
      </c>
      <c r="J117" s="75">
        <v>0</v>
      </c>
      <c r="K117" s="75">
        <v>0</v>
      </c>
      <c r="L117" s="33">
        <v>0</v>
      </c>
      <c r="M117" s="129">
        <v>901357528</v>
      </c>
      <c r="N117" s="266" t="s">
        <v>4957</v>
      </c>
      <c r="O117" t="s">
        <v>4958</v>
      </c>
      <c r="P117" s="251">
        <v>44589</v>
      </c>
      <c r="Q117" t="s">
        <v>4745</v>
      </c>
      <c r="R117" t="s">
        <v>5176</v>
      </c>
      <c r="S117" s="249">
        <v>20437261</v>
      </c>
      <c r="T117" s="249">
        <f t="shared" si="1"/>
        <v>0</v>
      </c>
      <c r="U117" s="129">
        <v>19616595</v>
      </c>
      <c r="V117" s="51" t="s">
        <v>4959</v>
      </c>
    </row>
    <row r="118" spans="1:23" ht="15.6" hidden="1">
      <c r="A118">
        <v>8917801118</v>
      </c>
      <c r="B118" t="s">
        <v>25</v>
      </c>
      <c r="C118" t="s">
        <v>72</v>
      </c>
      <c r="D118" s="192" t="s">
        <v>27</v>
      </c>
      <c r="E118" s="248" t="s">
        <v>4960</v>
      </c>
      <c r="F118" s="192" t="s">
        <v>29</v>
      </c>
      <c r="G118" s="192" t="s">
        <v>30</v>
      </c>
      <c r="H118" t="s">
        <v>4929</v>
      </c>
      <c r="I118" s="249">
        <v>155598034</v>
      </c>
      <c r="J118" s="75">
        <v>0</v>
      </c>
      <c r="K118" s="75">
        <v>0</v>
      </c>
      <c r="L118" s="33">
        <v>0</v>
      </c>
      <c r="M118" s="129">
        <v>800014574</v>
      </c>
      <c r="N118" s="265" t="s">
        <v>4961</v>
      </c>
      <c r="O118" t="s">
        <v>4962</v>
      </c>
      <c r="P118" s="251">
        <v>44589</v>
      </c>
      <c r="Q118" t="s">
        <v>5140</v>
      </c>
      <c r="R118" t="s">
        <v>5177</v>
      </c>
      <c r="S118" s="249">
        <v>77799017</v>
      </c>
      <c r="T118" s="249">
        <f t="shared" si="1"/>
        <v>77799017</v>
      </c>
      <c r="U118" s="254">
        <v>85450055</v>
      </c>
      <c r="V118" s="192" t="s">
        <v>4963</v>
      </c>
    </row>
    <row r="119" spans="1:23" ht="15.6">
      <c r="A119">
        <v>8917801118</v>
      </c>
      <c r="B119" t="s">
        <v>25</v>
      </c>
      <c r="C119" t="s">
        <v>4629</v>
      </c>
      <c r="D119" s="192" t="s">
        <v>27</v>
      </c>
      <c r="E119" s="263" t="s">
        <v>5680</v>
      </c>
      <c r="F119" s="192" t="s">
        <v>29</v>
      </c>
      <c r="G119" s="192" t="s">
        <v>30</v>
      </c>
      <c r="H119" t="s">
        <v>4929</v>
      </c>
      <c r="I119" s="249">
        <v>4900000</v>
      </c>
      <c r="J119" s="75">
        <v>0</v>
      </c>
      <c r="K119" s="75">
        <v>0</v>
      </c>
      <c r="L119" s="33">
        <v>0</v>
      </c>
      <c r="M119" s="129">
        <v>49758019</v>
      </c>
      <c r="N119" s="162" t="s">
        <v>4422</v>
      </c>
      <c r="O119" t="s">
        <v>4964</v>
      </c>
      <c r="P119" s="251">
        <v>44589</v>
      </c>
      <c r="Q119" t="s">
        <v>5900</v>
      </c>
      <c r="R119" t="s">
        <v>35</v>
      </c>
      <c r="S119" s="249">
        <v>0</v>
      </c>
      <c r="T119" s="249">
        <f t="shared" si="1"/>
        <v>4900000</v>
      </c>
      <c r="U119" s="129">
        <v>57461757</v>
      </c>
      <c r="V119" s="267" t="s">
        <v>4965</v>
      </c>
      <c r="W119" s="1"/>
    </row>
    <row r="120" spans="1:23" ht="15.6">
      <c r="A120">
        <v>8917801118</v>
      </c>
      <c r="B120" t="s">
        <v>25</v>
      </c>
      <c r="C120" t="s">
        <v>72</v>
      </c>
      <c r="D120" s="192" t="s">
        <v>27</v>
      </c>
      <c r="E120" s="263" t="s">
        <v>4966</v>
      </c>
      <c r="F120" s="192" t="s">
        <v>29</v>
      </c>
      <c r="G120" s="192" t="s">
        <v>30</v>
      </c>
      <c r="H120" t="s">
        <v>4929</v>
      </c>
      <c r="I120" s="249">
        <v>244979350</v>
      </c>
      <c r="J120" s="75">
        <v>0</v>
      </c>
      <c r="K120" s="75">
        <v>0</v>
      </c>
      <c r="L120" s="33">
        <v>0</v>
      </c>
      <c r="M120" s="129">
        <v>901024882</v>
      </c>
      <c r="N120" s="161" t="s">
        <v>4967</v>
      </c>
      <c r="O120" t="s">
        <v>4968</v>
      </c>
      <c r="P120" s="251">
        <v>44589</v>
      </c>
      <c r="Q120" t="s">
        <v>5178</v>
      </c>
      <c r="R120" t="s">
        <v>4995</v>
      </c>
      <c r="S120" s="249">
        <v>244979350</v>
      </c>
      <c r="T120" s="249">
        <f t="shared" si="1"/>
        <v>0</v>
      </c>
      <c r="U120" s="129">
        <v>85465146</v>
      </c>
      <c r="V120" t="s">
        <v>838</v>
      </c>
      <c r="W120" s="1"/>
    </row>
    <row r="121" spans="1:23" ht="15.6">
      <c r="A121">
        <v>8917801118</v>
      </c>
      <c r="B121" t="s">
        <v>25</v>
      </c>
      <c r="C121" t="s">
        <v>72</v>
      </c>
      <c r="D121" s="192" t="s">
        <v>27</v>
      </c>
      <c r="E121" s="263" t="s">
        <v>4969</v>
      </c>
      <c r="F121" s="192" t="s">
        <v>29</v>
      </c>
      <c r="G121" s="192" t="s">
        <v>30</v>
      </c>
      <c r="H121" t="s">
        <v>4929</v>
      </c>
      <c r="I121" s="249">
        <v>10000000</v>
      </c>
      <c r="J121" s="75">
        <v>0</v>
      </c>
      <c r="K121" s="75">
        <v>0</v>
      </c>
      <c r="L121" s="33">
        <v>0</v>
      </c>
      <c r="M121" s="129">
        <v>800031358</v>
      </c>
      <c r="N121" s="264" t="s">
        <v>4970</v>
      </c>
      <c r="O121" t="s">
        <v>4971</v>
      </c>
      <c r="P121" s="251">
        <v>44589</v>
      </c>
      <c r="Q121" t="s">
        <v>4692</v>
      </c>
      <c r="R121" t="s">
        <v>5133</v>
      </c>
      <c r="S121" s="249">
        <v>9999999.5899999999</v>
      </c>
      <c r="T121" s="249">
        <f t="shared" si="1"/>
        <v>0.41000000014901161</v>
      </c>
      <c r="U121" s="254">
        <v>85459497</v>
      </c>
      <c r="V121" s="192" t="s">
        <v>836</v>
      </c>
      <c r="W121" s="1"/>
    </row>
    <row r="122" spans="1:23" ht="15.6" hidden="1">
      <c r="A122">
        <v>8917801118</v>
      </c>
      <c r="B122" t="s">
        <v>25</v>
      </c>
      <c r="C122" t="s">
        <v>72</v>
      </c>
      <c r="D122" s="192" t="s">
        <v>27</v>
      </c>
      <c r="E122" s="252" t="s">
        <v>4972</v>
      </c>
      <c r="F122" s="192" t="s">
        <v>29</v>
      </c>
      <c r="G122" s="192" t="s">
        <v>30</v>
      </c>
      <c r="H122" t="s">
        <v>4929</v>
      </c>
      <c r="I122" s="249">
        <v>187481406</v>
      </c>
      <c r="J122" s="75">
        <v>0</v>
      </c>
      <c r="K122" s="75">
        <v>0</v>
      </c>
      <c r="L122" s="33">
        <v>0</v>
      </c>
      <c r="M122" s="129">
        <v>901051111</v>
      </c>
      <c r="N122" s="268" t="s">
        <v>4933</v>
      </c>
      <c r="O122" t="s">
        <v>4973</v>
      </c>
      <c r="P122" s="251">
        <v>44589</v>
      </c>
      <c r="Q122" t="s">
        <v>5179</v>
      </c>
      <c r="R122" t="s">
        <v>5180</v>
      </c>
      <c r="S122" s="249">
        <v>93740703</v>
      </c>
      <c r="T122" s="249">
        <f t="shared" si="1"/>
        <v>93740703</v>
      </c>
      <c r="U122" s="254">
        <v>85473390</v>
      </c>
      <c r="V122" s="192" t="s">
        <v>840</v>
      </c>
      <c r="W122" s="1"/>
    </row>
    <row r="123" spans="1:23" ht="15.6" hidden="1">
      <c r="A123">
        <v>8917801118</v>
      </c>
      <c r="B123" t="s">
        <v>25</v>
      </c>
      <c r="C123" t="s">
        <v>72</v>
      </c>
      <c r="D123" s="192" t="s">
        <v>27</v>
      </c>
      <c r="E123" s="263" t="s">
        <v>4974</v>
      </c>
      <c r="F123" s="192" t="s">
        <v>29</v>
      </c>
      <c r="G123" s="192" t="s">
        <v>30</v>
      </c>
      <c r="H123" t="s">
        <v>4929</v>
      </c>
      <c r="I123" s="249">
        <v>39988760</v>
      </c>
      <c r="J123" s="75">
        <v>0</v>
      </c>
      <c r="K123" s="75">
        <v>0</v>
      </c>
      <c r="L123" s="33">
        <v>0</v>
      </c>
      <c r="M123" s="129">
        <v>900763287</v>
      </c>
      <c r="N123" s="264" t="s">
        <v>4940</v>
      </c>
      <c r="O123" t="s">
        <v>4975</v>
      </c>
      <c r="P123" s="251">
        <v>44589</v>
      </c>
      <c r="Q123" s="251">
        <v>44589</v>
      </c>
      <c r="R123" t="s">
        <v>4954</v>
      </c>
      <c r="S123" s="249">
        <v>39988760</v>
      </c>
      <c r="T123" s="249">
        <f t="shared" si="1"/>
        <v>0</v>
      </c>
      <c r="U123" s="129">
        <v>1082868728</v>
      </c>
      <c r="V123" t="s">
        <v>3245</v>
      </c>
      <c r="W123" s="1"/>
    </row>
    <row r="124" spans="1:23" ht="15.6">
      <c r="A124">
        <v>8917801118</v>
      </c>
      <c r="B124" t="s">
        <v>25</v>
      </c>
      <c r="C124" t="s">
        <v>4629</v>
      </c>
      <c r="D124" s="192" t="s">
        <v>27</v>
      </c>
      <c r="E124" s="263" t="s">
        <v>4976</v>
      </c>
      <c r="F124" s="192" t="s">
        <v>29</v>
      </c>
      <c r="G124" s="192" t="s">
        <v>30</v>
      </c>
      <c r="H124" t="s">
        <v>4929</v>
      </c>
      <c r="I124" s="249">
        <v>39984000</v>
      </c>
      <c r="J124" s="75">
        <v>0</v>
      </c>
      <c r="K124" s="75">
        <v>0</v>
      </c>
      <c r="L124" s="33">
        <v>0</v>
      </c>
      <c r="M124" s="129">
        <v>830089928</v>
      </c>
      <c r="N124" s="269" t="s">
        <v>4977</v>
      </c>
      <c r="O124" t="s">
        <v>4978</v>
      </c>
      <c r="P124" s="251">
        <v>44589</v>
      </c>
      <c r="Q124" s="251">
        <v>44589</v>
      </c>
      <c r="R124" t="s">
        <v>4979</v>
      </c>
      <c r="S124" s="249">
        <v>0</v>
      </c>
      <c r="T124" s="249">
        <f t="shared" si="1"/>
        <v>39984000</v>
      </c>
      <c r="U124" s="129">
        <v>7633815</v>
      </c>
      <c r="V124" t="s">
        <v>4980</v>
      </c>
      <c r="W124" s="1"/>
    </row>
    <row r="125" spans="1:23" ht="15.6" hidden="1">
      <c r="A125">
        <v>8917801118</v>
      </c>
      <c r="B125" t="s">
        <v>25</v>
      </c>
      <c r="C125" t="s">
        <v>4629</v>
      </c>
      <c r="D125" s="192" t="s">
        <v>27</v>
      </c>
      <c r="E125" s="263" t="s">
        <v>4981</v>
      </c>
      <c r="F125" s="192" t="s">
        <v>29</v>
      </c>
      <c r="G125" s="192" t="s">
        <v>30</v>
      </c>
      <c r="H125" t="s">
        <v>4929</v>
      </c>
      <c r="I125" s="249">
        <v>20966127</v>
      </c>
      <c r="J125" s="75">
        <v>0</v>
      </c>
      <c r="K125" s="75">
        <v>0</v>
      </c>
      <c r="L125" s="33">
        <v>0</v>
      </c>
      <c r="M125" s="129">
        <v>802005634</v>
      </c>
      <c r="N125" s="264" t="s">
        <v>4982</v>
      </c>
      <c r="O125" t="s">
        <v>4983</v>
      </c>
      <c r="P125" s="251">
        <v>44589</v>
      </c>
      <c r="Q125" t="s">
        <v>4692</v>
      </c>
      <c r="R125" t="s">
        <v>5137</v>
      </c>
      <c r="S125" s="249">
        <v>0</v>
      </c>
      <c r="T125" s="249">
        <f t="shared" si="1"/>
        <v>20966127</v>
      </c>
      <c r="U125" s="254">
        <v>72221403</v>
      </c>
      <c r="V125" t="s">
        <v>4729</v>
      </c>
      <c r="W125" s="1"/>
    </row>
    <row r="126" spans="1:23" ht="15.6" hidden="1">
      <c r="A126">
        <v>8917801118</v>
      </c>
      <c r="B126" t="s">
        <v>25</v>
      </c>
      <c r="C126" t="s">
        <v>4629</v>
      </c>
      <c r="D126" s="192" t="s">
        <v>27</v>
      </c>
      <c r="E126" s="263" t="s">
        <v>4984</v>
      </c>
      <c r="F126" s="192" t="s">
        <v>29</v>
      </c>
      <c r="G126" s="192" t="s">
        <v>30</v>
      </c>
      <c r="H126" t="s">
        <v>4929</v>
      </c>
      <c r="I126" s="75">
        <v>2975000</v>
      </c>
      <c r="J126" s="75">
        <v>0</v>
      </c>
      <c r="K126" s="75">
        <v>0</v>
      </c>
      <c r="L126" s="33">
        <v>0</v>
      </c>
      <c r="M126" s="129">
        <v>1082881269</v>
      </c>
      <c r="N126" s="264" t="s">
        <v>843</v>
      </c>
      <c r="O126" t="s">
        <v>4985</v>
      </c>
      <c r="P126" s="251">
        <v>44589</v>
      </c>
      <c r="Q126" t="s">
        <v>5181</v>
      </c>
      <c r="R126" t="s">
        <v>5133</v>
      </c>
      <c r="S126" s="249">
        <v>0</v>
      </c>
      <c r="T126" s="249">
        <f t="shared" si="1"/>
        <v>2975000</v>
      </c>
      <c r="U126" s="129">
        <v>36665858</v>
      </c>
      <c r="V126" t="s">
        <v>4650</v>
      </c>
      <c r="W126" s="1"/>
    </row>
    <row r="127" spans="1:23" ht="15.6">
      <c r="A127">
        <v>8917801118</v>
      </c>
      <c r="B127" t="s">
        <v>25</v>
      </c>
      <c r="C127" t="s">
        <v>4629</v>
      </c>
      <c r="D127" s="192" t="s">
        <v>27</v>
      </c>
      <c r="E127" s="263" t="s">
        <v>4986</v>
      </c>
      <c r="F127" s="192" t="s">
        <v>29</v>
      </c>
      <c r="G127" s="192" t="s">
        <v>30</v>
      </c>
      <c r="H127" t="s">
        <v>4929</v>
      </c>
      <c r="I127" s="75">
        <v>8412000</v>
      </c>
      <c r="J127" s="75">
        <v>0</v>
      </c>
      <c r="K127" s="75">
        <v>0</v>
      </c>
      <c r="L127" s="33">
        <v>0</v>
      </c>
      <c r="M127" s="129">
        <v>900195318</v>
      </c>
      <c r="N127" s="268" t="s">
        <v>4987</v>
      </c>
      <c r="O127" t="s">
        <v>4988</v>
      </c>
      <c r="P127" s="251">
        <v>44589</v>
      </c>
      <c r="Q127" t="s">
        <v>4692</v>
      </c>
      <c r="R127" t="s">
        <v>5146</v>
      </c>
      <c r="S127" s="249">
        <v>0</v>
      </c>
      <c r="T127" s="249">
        <f t="shared" si="1"/>
        <v>8412000</v>
      </c>
      <c r="U127" s="254">
        <v>85473390</v>
      </c>
      <c r="V127" s="192" t="s">
        <v>840</v>
      </c>
      <c r="W127" s="1"/>
    </row>
    <row r="128" spans="1:23" ht="15.6" hidden="1">
      <c r="A128">
        <v>8917801118</v>
      </c>
      <c r="B128" t="s">
        <v>25</v>
      </c>
      <c r="C128" t="s">
        <v>4629</v>
      </c>
      <c r="D128" s="192" t="s">
        <v>27</v>
      </c>
      <c r="E128" s="263" t="s">
        <v>4989</v>
      </c>
      <c r="F128" s="192" t="s">
        <v>29</v>
      </c>
      <c r="G128" s="192" t="s">
        <v>30</v>
      </c>
      <c r="H128" t="s">
        <v>4929</v>
      </c>
      <c r="I128" s="75">
        <v>57154000</v>
      </c>
      <c r="J128" s="75">
        <v>0</v>
      </c>
      <c r="K128" s="75">
        <v>0</v>
      </c>
      <c r="L128" s="33">
        <v>0</v>
      </c>
      <c r="M128" s="129">
        <v>901051111</v>
      </c>
      <c r="N128" s="264" t="s">
        <v>4990</v>
      </c>
      <c r="O128" t="s">
        <v>4991</v>
      </c>
      <c r="P128" s="251">
        <v>44589</v>
      </c>
      <c r="Q128" s="251">
        <v>44589</v>
      </c>
      <c r="R128" t="s">
        <v>4942</v>
      </c>
      <c r="S128" s="249">
        <v>57154000</v>
      </c>
      <c r="T128" s="249">
        <f t="shared" si="1"/>
        <v>0</v>
      </c>
      <c r="U128" s="129">
        <v>85465146</v>
      </c>
      <c r="V128" t="s">
        <v>838</v>
      </c>
      <c r="W128" s="1"/>
    </row>
    <row r="129" spans="1:23" ht="15.6" hidden="1">
      <c r="A129">
        <v>8917801118</v>
      </c>
      <c r="B129" t="s">
        <v>25</v>
      </c>
      <c r="C129" t="s">
        <v>72</v>
      </c>
      <c r="D129" s="192" t="s">
        <v>27</v>
      </c>
      <c r="E129" s="263" t="s">
        <v>4992</v>
      </c>
      <c r="F129" s="192" t="s">
        <v>29</v>
      </c>
      <c r="G129" s="192" t="s">
        <v>30</v>
      </c>
      <c r="H129" t="s">
        <v>4929</v>
      </c>
      <c r="I129" s="75">
        <v>7705250</v>
      </c>
      <c r="J129" s="75">
        <v>0</v>
      </c>
      <c r="K129" s="75">
        <v>0</v>
      </c>
      <c r="L129" s="33">
        <v>0</v>
      </c>
      <c r="M129" s="129">
        <v>900929189</v>
      </c>
      <c r="N129" s="192" t="s">
        <v>4993</v>
      </c>
      <c r="O129" t="s">
        <v>4994</v>
      </c>
      <c r="P129" s="251">
        <v>44589</v>
      </c>
      <c r="Q129" s="251">
        <v>44589</v>
      </c>
      <c r="R129" t="s">
        <v>4995</v>
      </c>
      <c r="S129" s="249">
        <v>0</v>
      </c>
      <c r="T129" s="249">
        <f t="shared" si="1"/>
        <v>7705250</v>
      </c>
      <c r="U129" s="129">
        <v>26668285</v>
      </c>
      <c r="V129" t="s">
        <v>3576</v>
      </c>
      <c r="W129" s="1"/>
    </row>
    <row r="130" spans="1:23" ht="15.6" hidden="1">
      <c r="A130">
        <v>8917801118</v>
      </c>
      <c r="B130" t="s">
        <v>25</v>
      </c>
      <c r="C130" t="s">
        <v>4629</v>
      </c>
      <c r="D130" s="192" t="s">
        <v>27</v>
      </c>
      <c r="E130" s="263" t="s">
        <v>4996</v>
      </c>
      <c r="F130" s="192" t="s">
        <v>29</v>
      </c>
      <c r="G130" s="192" t="s">
        <v>30</v>
      </c>
      <c r="H130" t="s">
        <v>4929</v>
      </c>
      <c r="I130" s="75">
        <v>29680000</v>
      </c>
      <c r="J130" s="75">
        <v>0</v>
      </c>
      <c r="K130" s="75">
        <v>0</v>
      </c>
      <c r="L130" s="33">
        <v>0</v>
      </c>
      <c r="M130" s="129">
        <v>79415098</v>
      </c>
      <c r="N130" s="192" t="s">
        <v>4997</v>
      </c>
      <c r="O130" t="s">
        <v>4998</v>
      </c>
      <c r="P130" s="251">
        <v>44589</v>
      </c>
      <c r="Q130" t="s">
        <v>5175</v>
      </c>
      <c r="R130" t="s">
        <v>5681</v>
      </c>
      <c r="S130" s="249">
        <v>0</v>
      </c>
      <c r="T130" s="249">
        <f t="shared" ref="T130:T157" si="2">+I130-S130</f>
        <v>29680000</v>
      </c>
      <c r="U130" s="129">
        <v>36665858</v>
      </c>
      <c r="V130" t="s">
        <v>4650</v>
      </c>
      <c r="W130" s="1"/>
    </row>
    <row r="131" spans="1:23" ht="15.6">
      <c r="A131">
        <v>8917801118</v>
      </c>
      <c r="B131" t="s">
        <v>25</v>
      </c>
      <c r="C131" t="s">
        <v>4629</v>
      </c>
      <c r="D131" s="192" t="s">
        <v>27</v>
      </c>
      <c r="E131" s="263" t="s">
        <v>4999</v>
      </c>
      <c r="F131" s="192" t="s">
        <v>29</v>
      </c>
      <c r="G131" s="192" t="s">
        <v>30</v>
      </c>
      <c r="H131" t="s">
        <v>4929</v>
      </c>
      <c r="I131" s="75">
        <v>17116960</v>
      </c>
      <c r="J131" s="75">
        <v>0</v>
      </c>
      <c r="K131" s="75">
        <v>0</v>
      </c>
      <c r="L131" s="33">
        <v>0</v>
      </c>
      <c r="M131" s="129">
        <v>900525029</v>
      </c>
      <c r="N131" s="264" t="s">
        <v>5000</v>
      </c>
      <c r="O131" t="s">
        <v>5001</v>
      </c>
      <c r="P131" s="251">
        <v>44589</v>
      </c>
      <c r="Q131" t="s">
        <v>4979</v>
      </c>
      <c r="R131" t="s">
        <v>4938</v>
      </c>
      <c r="S131" s="249">
        <v>0</v>
      </c>
      <c r="T131" s="249">
        <f t="shared" si="2"/>
        <v>17116960</v>
      </c>
      <c r="U131" s="254">
        <v>85459497</v>
      </c>
      <c r="V131" s="192" t="s">
        <v>836</v>
      </c>
      <c r="W131" s="1"/>
    </row>
    <row r="132" spans="1:23" ht="15.6">
      <c r="A132">
        <v>8917801118</v>
      </c>
      <c r="B132" t="s">
        <v>25</v>
      </c>
      <c r="C132" t="s">
        <v>4629</v>
      </c>
      <c r="D132" s="192" t="s">
        <v>27</v>
      </c>
      <c r="E132" s="252" t="s">
        <v>5002</v>
      </c>
      <c r="F132" s="192" t="s">
        <v>29</v>
      </c>
      <c r="G132" s="192" t="s">
        <v>30</v>
      </c>
      <c r="H132" t="s">
        <v>5003</v>
      </c>
      <c r="I132" s="255">
        <v>50000000</v>
      </c>
      <c r="J132" s="75">
        <v>0</v>
      </c>
      <c r="K132" s="75">
        <v>0</v>
      </c>
      <c r="L132" s="33">
        <v>0</v>
      </c>
      <c r="M132" s="129">
        <v>819006702</v>
      </c>
      <c r="N132" t="s">
        <v>90</v>
      </c>
      <c r="O132" t="s">
        <v>5004</v>
      </c>
      <c r="P132" s="251">
        <v>44579</v>
      </c>
      <c r="Q132" s="251">
        <v>44579</v>
      </c>
      <c r="R132" t="s">
        <v>92</v>
      </c>
      <c r="S132" s="249">
        <f>4798037+3210722+25439470</f>
        <v>33448229</v>
      </c>
      <c r="T132" s="249">
        <f t="shared" si="2"/>
        <v>16551771</v>
      </c>
      <c r="U132" s="129">
        <v>57461757</v>
      </c>
      <c r="V132" s="267" t="s">
        <v>4965</v>
      </c>
      <c r="W132" s="1"/>
    </row>
    <row r="133" spans="1:23" ht="15.6" hidden="1">
      <c r="A133">
        <v>8917801118</v>
      </c>
      <c r="B133" t="s">
        <v>25</v>
      </c>
      <c r="C133" t="s">
        <v>4629</v>
      </c>
      <c r="D133" s="192" t="s">
        <v>27</v>
      </c>
      <c r="E133" s="252" t="s">
        <v>5005</v>
      </c>
      <c r="F133" s="192" t="s">
        <v>29</v>
      </c>
      <c r="G133" s="192" t="s">
        <v>30</v>
      </c>
      <c r="H133" t="s">
        <v>5003</v>
      </c>
      <c r="I133" s="255">
        <v>230000000</v>
      </c>
      <c r="J133" s="75">
        <v>0</v>
      </c>
      <c r="K133" s="75">
        <v>0</v>
      </c>
      <c r="L133" s="33">
        <v>0</v>
      </c>
      <c r="M133" s="129">
        <v>830095213</v>
      </c>
      <c r="N133" t="s">
        <v>5006</v>
      </c>
      <c r="O133" t="s">
        <v>5007</v>
      </c>
      <c r="P133" s="251">
        <v>44580</v>
      </c>
      <c r="Q133" t="s">
        <v>4692</v>
      </c>
      <c r="R133" t="s">
        <v>92</v>
      </c>
      <c r="S133" s="249">
        <f>5061840.03+9889723.59</f>
        <v>14951563.620000001</v>
      </c>
      <c r="T133" s="249">
        <f t="shared" si="2"/>
        <v>215048436.38</v>
      </c>
      <c r="U133" s="254">
        <v>85459497</v>
      </c>
      <c r="V133" t="s">
        <v>836</v>
      </c>
      <c r="W133" s="1"/>
    </row>
    <row r="134" spans="1:23" ht="15.6" hidden="1">
      <c r="A134">
        <v>8917801118</v>
      </c>
      <c r="B134" t="s">
        <v>25</v>
      </c>
      <c r="C134" t="s">
        <v>4629</v>
      </c>
      <c r="D134" s="192" t="s">
        <v>27</v>
      </c>
      <c r="E134" s="252" t="s">
        <v>5008</v>
      </c>
      <c r="F134" s="192" t="s">
        <v>29</v>
      </c>
      <c r="G134" s="192" t="s">
        <v>30</v>
      </c>
      <c r="H134" t="s">
        <v>5003</v>
      </c>
      <c r="I134" s="255">
        <v>170000000</v>
      </c>
      <c r="J134" s="75">
        <v>0</v>
      </c>
      <c r="K134" s="75">
        <v>0</v>
      </c>
      <c r="L134" s="33">
        <v>0</v>
      </c>
      <c r="M134" s="259">
        <v>901039840</v>
      </c>
      <c r="N134" s="270" t="s">
        <v>5009</v>
      </c>
      <c r="O134" t="s">
        <v>5010</v>
      </c>
      <c r="P134" s="251">
        <v>44581</v>
      </c>
      <c r="Q134" s="251">
        <v>44587</v>
      </c>
      <c r="R134" t="s">
        <v>627</v>
      </c>
      <c r="S134" s="249">
        <f>83679610+58052960</f>
        <v>141732570</v>
      </c>
      <c r="T134" s="249">
        <f t="shared" si="2"/>
        <v>28267430</v>
      </c>
      <c r="U134" s="129">
        <v>85465146</v>
      </c>
      <c r="V134" t="s">
        <v>838</v>
      </c>
      <c r="W134" s="1"/>
    </row>
    <row r="135" spans="1:23" ht="15.6" hidden="1">
      <c r="A135">
        <v>8917801118</v>
      </c>
      <c r="B135" t="s">
        <v>25</v>
      </c>
      <c r="C135" t="s">
        <v>4629</v>
      </c>
      <c r="D135" s="192" t="s">
        <v>27</v>
      </c>
      <c r="E135" s="248" t="s">
        <v>5011</v>
      </c>
      <c r="F135" s="192" t="s">
        <v>29</v>
      </c>
      <c r="G135" s="192" t="s">
        <v>30</v>
      </c>
      <c r="H135" t="s">
        <v>5003</v>
      </c>
      <c r="I135" s="271">
        <v>140000000</v>
      </c>
      <c r="J135" s="75">
        <v>0</v>
      </c>
      <c r="K135" s="75">
        <v>0</v>
      </c>
      <c r="L135" s="33">
        <v>0</v>
      </c>
      <c r="M135" s="129">
        <v>9003319657</v>
      </c>
      <c r="N135" t="s">
        <v>5012</v>
      </c>
      <c r="O135" t="s">
        <v>5013</v>
      </c>
      <c r="P135" s="251">
        <v>44581</v>
      </c>
      <c r="Q135" s="251">
        <v>44582</v>
      </c>
      <c r="R135" t="s">
        <v>92</v>
      </c>
      <c r="S135" s="249">
        <f>30044030+24728037+19201252</f>
        <v>73973319</v>
      </c>
      <c r="T135" s="249">
        <f t="shared" si="2"/>
        <v>66026681</v>
      </c>
      <c r="U135" s="254">
        <v>85459497</v>
      </c>
      <c r="V135" t="s">
        <v>836</v>
      </c>
      <c r="W135" s="1"/>
    </row>
    <row r="136" spans="1:23" ht="15.6">
      <c r="A136">
        <v>8917801118</v>
      </c>
      <c r="B136" t="s">
        <v>25</v>
      </c>
      <c r="C136" t="s">
        <v>4629</v>
      </c>
      <c r="D136" s="192" t="s">
        <v>27</v>
      </c>
      <c r="E136" s="248" t="s">
        <v>5014</v>
      </c>
      <c r="F136" s="192" t="s">
        <v>29</v>
      </c>
      <c r="G136" s="192" t="s">
        <v>30</v>
      </c>
      <c r="H136" t="s">
        <v>5003</v>
      </c>
      <c r="I136" s="271">
        <v>40000000</v>
      </c>
      <c r="J136" s="75">
        <v>0</v>
      </c>
      <c r="K136" s="75">
        <v>0</v>
      </c>
      <c r="L136" s="33">
        <v>0</v>
      </c>
      <c r="M136" s="129">
        <v>891700742</v>
      </c>
      <c r="N136" s="162" t="s">
        <v>5015</v>
      </c>
      <c r="O136" t="s">
        <v>5016</v>
      </c>
      <c r="P136" s="251">
        <v>44586</v>
      </c>
      <c r="Q136" t="s">
        <v>4692</v>
      </c>
      <c r="R136" t="s">
        <v>92</v>
      </c>
      <c r="S136" s="249">
        <v>0</v>
      </c>
      <c r="T136" s="249">
        <f t="shared" si="2"/>
        <v>40000000</v>
      </c>
      <c r="U136" s="129">
        <v>36665858</v>
      </c>
      <c r="V136" t="s">
        <v>4650</v>
      </c>
      <c r="W136" s="1"/>
    </row>
    <row r="137" spans="1:23" ht="15.6">
      <c r="A137">
        <v>8917801118</v>
      </c>
      <c r="B137" t="s">
        <v>25</v>
      </c>
      <c r="C137" t="s">
        <v>4629</v>
      </c>
      <c r="D137" s="192" t="s">
        <v>27</v>
      </c>
      <c r="E137" s="248" t="s">
        <v>5017</v>
      </c>
      <c r="F137" s="192" t="s">
        <v>29</v>
      </c>
      <c r="G137" s="192" t="s">
        <v>30</v>
      </c>
      <c r="H137" t="s">
        <v>5003</v>
      </c>
      <c r="I137" s="255">
        <v>60000000</v>
      </c>
      <c r="J137" s="75">
        <v>0</v>
      </c>
      <c r="K137" s="75">
        <v>0</v>
      </c>
      <c r="L137" s="33">
        <v>0</v>
      </c>
      <c r="M137" s="129">
        <v>901283655</v>
      </c>
      <c r="N137" t="s">
        <v>5018</v>
      </c>
      <c r="O137" t="s">
        <v>5019</v>
      </c>
      <c r="P137" s="251">
        <v>44586</v>
      </c>
      <c r="Q137" t="s">
        <v>5178</v>
      </c>
      <c r="R137" t="s">
        <v>92</v>
      </c>
      <c r="S137" s="249">
        <v>22012643</v>
      </c>
      <c r="T137" s="249">
        <f t="shared" si="2"/>
        <v>37987357</v>
      </c>
      <c r="U137" s="129">
        <v>36665858</v>
      </c>
      <c r="V137" t="s">
        <v>4650</v>
      </c>
      <c r="W137" s="1"/>
    </row>
    <row r="138" spans="1:23" ht="15.6" hidden="1">
      <c r="A138">
        <v>8917801118</v>
      </c>
      <c r="B138" t="s">
        <v>25</v>
      </c>
      <c r="C138" t="s">
        <v>4629</v>
      </c>
      <c r="D138" s="192" t="s">
        <v>27</v>
      </c>
      <c r="E138" s="248" t="s">
        <v>5020</v>
      </c>
      <c r="F138" s="192" t="s">
        <v>29</v>
      </c>
      <c r="G138" s="192" t="s">
        <v>30</v>
      </c>
      <c r="H138" t="s">
        <v>5003</v>
      </c>
      <c r="I138" s="255">
        <v>30000000</v>
      </c>
      <c r="J138" s="75">
        <v>0</v>
      </c>
      <c r="K138" s="75">
        <v>0</v>
      </c>
      <c r="L138" s="33">
        <v>0</v>
      </c>
      <c r="M138" s="129">
        <v>900414638</v>
      </c>
      <c r="N138" t="s">
        <v>5021</v>
      </c>
      <c r="O138" t="s">
        <v>5022</v>
      </c>
      <c r="P138" s="251">
        <v>44586</v>
      </c>
      <c r="Q138" t="s">
        <v>5140</v>
      </c>
      <c r="R138" t="s">
        <v>92</v>
      </c>
      <c r="S138" s="249">
        <v>3262577</v>
      </c>
      <c r="T138" s="249">
        <f t="shared" si="2"/>
        <v>26737423</v>
      </c>
      <c r="U138" s="129">
        <v>36665858</v>
      </c>
      <c r="V138" t="s">
        <v>4650</v>
      </c>
      <c r="W138" s="1"/>
    </row>
    <row r="139" spans="1:23" ht="15.6" hidden="1">
      <c r="A139">
        <v>8917801118</v>
      </c>
      <c r="B139" t="s">
        <v>25</v>
      </c>
      <c r="C139" t="s">
        <v>4629</v>
      </c>
      <c r="D139" s="192" t="s">
        <v>27</v>
      </c>
      <c r="E139" s="248" t="s">
        <v>5023</v>
      </c>
      <c r="F139" s="192" t="s">
        <v>29</v>
      </c>
      <c r="G139" s="192" t="s">
        <v>30</v>
      </c>
      <c r="H139" t="s">
        <v>5003</v>
      </c>
      <c r="I139" s="255">
        <v>43445673</v>
      </c>
      <c r="J139" s="75">
        <v>0</v>
      </c>
      <c r="K139" s="75">
        <v>0</v>
      </c>
      <c r="L139" s="33">
        <v>0</v>
      </c>
      <c r="M139" s="129">
        <v>890115230</v>
      </c>
      <c r="N139" t="s">
        <v>5024</v>
      </c>
      <c r="O139" t="s">
        <v>5025</v>
      </c>
      <c r="P139" s="251">
        <v>44588</v>
      </c>
      <c r="Q139" t="s">
        <v>4692</v>
      </c>
      <c r="R139" t="s">
        <v>5182</v>
      </c>
      <c r="S139" s="249">
        <v>0</v>
      </c>
      <c r="T139" s="249">
        <f t="shared" si="2"/>
        <v>43445673</v>
      </c>
      <c r="U139" s="254">
        <v>85473390</v>
      </c>
      <c r="V139" s="192" t="s">
        <v>840</v>
      </c>
      <c r="W139" s="1"/>
    </row>
    <row r="140" spans="1:23" ht="15.6">
      <c r="A140">
        <v>8917801118</v>
      </c>
      <c r="B140" t="s">
        <v>25</v>
      </c>
      <c r="C140" t="s">
        <v>4629</v>
      </c>
      <c r="D140" s="192" t="s">
        <v>27</v>
      </c>
      <c r="E140" s="248" t="s">
        <v>5026</v>
      </c>
      <c r="F140" s="192" t="s">
        <v>29</v>
      </c>
      <c r="G140" s="192" t="s">
        <v>30</v>
      </c>
      <c r="H140" t="s">
        <v>5003</v>
      </c>
      <c r="I140" s="255">
        <v>3944400</v>
      </c>
      <c r="J140" s="75">
        <v>0</v>
      </c>
      <c r="K140" s="75">
        <v>0</v>
      </c>
      <c r="L140" s="33">
        <v>0</v>
      </c>
      <c r="M140" s="129">
        <v>36549782</v>
      </c>
      <c r="N140" t="s">
        <v>5027</v>
      </c>
      <c r="O140" t="s">
        <v>5028</v>
      </c>
      <c r="P140" s="251">
        <v>44588</v>
      </c>
      <c r="Q140" t="s">
        <v>4692</v>
      </c>
      <c r="R140" t="s">
        <v>92</v>
      </c>
      <c r="S140" s="249">
        <v>0</v>
      </c>
      <c r="T140" s="249">
        <f t="shared" si="2"/>
        <v>3944400</v>
      </c>
      <c r="U140" s="129">
        <v>72175282</v>
      </c>
      <c r="V140" t="s">
        <v>837</v>
      </c>
      <c r="W140" s="1"/>
    </row>
    <row r="141" spans="1:23" ht="15.6" hidden="1">
      <c r="A141">
        <v>8917801118</v>
      </c>
      <c r="B141" t="s">
        <v>25</v>
      </c>
      <c r="C141" t="s">
        <v>4629</v>
      </c>
      <c r="D141" s="192" t="s">
        <v>27</v>
      </c>
      <c r="E141" s="248" t="s">
        <v>5029</v>
      </c>
      <c r="F141" s="192" t="s">
        <v>29</v>
      </c>
      <c r="G141" s="192" t="s">
        <v>30</v>
      </c>
      <c r="H141" t="s">
        <v>5003</v>
      </c>
      <c r="I141" s="255">
        <v>95621950</v>
      </c>
      <c r="J141" s="75">
        <v>0</v>
      </c>
      <c r="K141" s="75">
        <v>0</v>
      </c>
      <c r="L141" s="33">
        <v>0</v>
      </c>
      <c r="M141" s="129">
        <v>800219876</v>
      </c>
      <c r="N141" t="s">
        <v>5030</v>
      </c>
      <c r="O141" t="s">
        <v>5031</v>
      </c>
      <c r="P141" s="251">
        <v>44588</v>
      </c>
      <c r="Q141" t="s">
        <v>4692</v>
      </c>
      <c r="R141" t="s">
        <v>92</v>
      </c>
      <c r="S141" s="249">
        <v>0</v>
      </c>
      <c r="T141" s="249">
        <f t="shared" si="2"/>
        <v>95621950</v>
      </c>
      <c r="U141" s="129">
        <v>26668285</v>
      </c>
      <c r="V141" t="s">
        <v>3576</v>
      </c>
      <c r="W141" s="1"/>
    </row>
    <row r="142" spans="1:23" ht="15.6">
      <c r="A142">
        <v>8917801118</v>
      </c>
      <c r="B142" t="s">
        <v>25</v>
      </c>
      <c r="C142" t="s">
        <v>4629</v>
      </c>
      <c r="D142" s="192" t="s">
        <v>27</v>
      </c>
      <c r="E142" s="248" t="s">
        <v>5032</v>
      </c>
      <c r="F142" s="192" t="s">
        <v>29</v>
      </c>
      <c r="G142" s="192" t="s">
        <v>30</v>
      </c>
      <c r="H142" t="s">
        <v>5003</v>
      </c>
      <c r="I142" s="255">
        <v>60000000</v>
      </c>
      <c r="J142" s="75">
        <v>0</v>
      </c>
      <c r="K142" s="75">
        <v>0</v>
      </c>
      <c r="L142" s="33">
        <v>0</v>
      </c>
      <c r="M142" s="129">
        <v>901380948</v>
      </c>
      <c r="N142" t="s">
        <v>5033</v>
      </c>
      <c r="O142" t="s">
        <v>5034</v>
      </c>
      <c r="P142" s="251">
        <v>44588</v>
      </c>
      <c r="Q142" t="s">
        <v>4692</v>
      </c>
      <c r="R142" t="s">
        <v>92</v>
      </c>
      <c r="S142" s="249">
        <v>0</v>
      </c>
      <c r="T142" s="249">
        <f t="shared" si="2"/>
        <v>60000000</v>
      </c>
      <c r="U142" s="129">
        <v>36665858</v>
      </c>
      <c r="V142" t="s">
        <v>4650</v>
      </c>
      <c r="W142" s="1"/>
    </row>
    <row r="143" spans="1:23" ht="15.6">
      <c r="A143">
        <v>8917801118</v>
      </c>
      <c r="B143" t="s">
        <v>25</v>
      </c>
      <c r="C143" t="s">
        <v>4629</v>
      </c>
      <c r="D143" s="192" t="s">
        <v>27</v>
      </c>
      <c r="E143" s="248" t="s">
        <v>5035</v>
      </c>
      <c r="F143" s="192" t="s">
        <v>29</v>
      </c>
      <c r="G143" s="192" t="s">
        <v>30</v>
      </c>
      <c r="H143" t="s">
        <v>5003</v>
      </c>
      <c r="I143" s="255">
        <v>11640056</v>
      </c>
      <c r="J143" s="75">
        <v>0</v>
      </c>
      <c r="K143" s="75">
        <v>0</v>
      </c>
      <c r="L143" s="33">
        <v>0</v>
      </c>
      <c r="M143" s="129">
        <v>900929189</v>
      </c>
      <c r="N143" t="s">
        <v>5036</v>
      </c>
      <c r="O143" t="s">
        <v>5037</v>
      </c>
      <c r="P143" s="251">
        <v>44589</v>
      </c>
      <c r="Q143" t="s">
        <v>4692</v>
      </c>
      <c r="R143" t="s">
        <v>92</v>
      </c>
      <c r="S143" s="249">
        <v>0</v>
      </c>
      <c r="T143" s="249">
        <f t="shared" si="2"/>
        <v>11640056</v>
      </c>
      <c r="U143" s="254">
        <v>85459497</v>
      </c>
      <c r="V143" s="51" t="s">
        <v>836</v>
      </c>
      <c r="W143" s="1"/>
    </row>
    <row r="144" spans="1:23" ht="15.6" hidden="1">
      <c r="A144">
        <v>8917801118</v>
      </c>
      <c r="B144" t="s">
        <v>25</v>
      </c>
      <c r="C144" t="s">
        <v>4629</v>
      </c>
      <c r="D144" s="192" t="s">
        <v>27</v>
      </c>
      <c r="E144" s="248" t="s">
        <v>5038</v>
      </c>
      <c r="F144" s="192" t="s">
        <v>29</v>
      </c>
      <c r="G144" s="192" t="s">
        <v>30</v>
      </c>
      <c r="H144" t="s">
        <v>5003</v>
      </c>
      <c r="I144" s="255">
        <v>20000000</v>
      </c>
      <c r="J144" s="75">
        <v>0</v>
      </c>
      <c r="K144" s="75">
        <v>0</v>
      </c>
      <c r="L144" s="33">
        <v>0</v>
      </c>
      <c r="M144" s="129">
        <v>901295924</v>
      </c>
      <c r="N144" s="266" t="s">
        <v>5039</v>
      </c>
      <c r="O144" t="s">
        <v>5040</v>
      </c>
      <c r="P144" s="251">
        <v>44589</v>
      </c>
      <c r="Q144" t="s">
        <v>4692</v>
      </c>
      <c r="R144" t="s">
        <v>92</v>
      </c>
      <c r="S144" s="249">
        <v>2838560</v>
      </c>
      <c r="T144" s="249">
        <f t="shared" si="2"/>
        <v>17161440</v>
      </c>
      <c r="U144" s="129">
        <v>36665858</v>
      </c>
      <c r="V144" t="s">
        <v>4650</v>
      </c>
      <c r="W144" s="1"/>
    </row>
    <row r="145" spans="1:23" ht="15.6" hidden="1">
      <c r="A145">
        <v>8917801118</v>
      </c>
      <c r="B145" t="s">
        <v>25</v>
      </c>
      <c r="C145" t="s">
        <v>4629</v>
      </c>
      <c r="D145" s="192" t="s">
        <v>27</v>
      </c>
      <c r="E145" s="248" t="s">
        <v>5041</v>
      </c>
      <c r="F145" s="192" t="s">
        <v>29</v>
      </c>
      <c r="G145" s="192" t="s">
        <v>30</v>
      </c>
      <c r="H145" t="s">
        <v>5003</v>
      </c>
      <c r="I145" s="255">
        <v>100000000</v>
      </c>
      <c r="J145" s="75">
        <v>0</v>
      </c>
      <c r="K145" s="75">
        <v>0</v>
      </c>
      <c r="L145" s="33">
        <v>0</v>
      </c>
      <c r="M145" s="129">
        <v>901380948</v>
      </c>
      <c r="N145" s="192" t="s">
        <v>5033</v>
      </c>
      <c r="O145" t="s">
        <v>5042</v>
      </c>
      <c r="P145" s="251">
        <v>44589</v>
      </c>
      <c r="Q145" t="s">
        <v>4692</v>
      </c>
      <c r="R145" t="s">
        <v>92</v>
      </c>
      <c r="S145" s="249">
        <v>0</v>
      </c>
      <c r="T145" s="249">
        <f t="shared" si="2"/>
        <v>100000000</v>
      </c>
      <c r="U145" s="129">
        <v>85466528</v>
      </c>
      <c r="V145" t="s">
        <v>4955</v>
      </c>
      <c r="W145" s="1"/>
    </row>
    <row r="146" spans="1:23" ht="15.6" hidden="1">
      <c r="A146">
        <v>8917801118</v>
      </c>
      <c r="B146" t="s">
        <v>25</v>
      </c>
      <c r="C146" t="s">
        <v>4629</v>
      </c>
      <c r="D146" s="192" t="s">
        <v>27</v>
      </c>
      <c r="E146" s="248" t="s">
        <v>5043</v>
      </c>
      <c r="F146" s="192" t="s">
        <v>29</v>
      </c>
      <c r="G146" s="192" t="s">
        <v>30</v>
      </c>
      <c r="H146" t="s">
        <v>5003</v>
      </c>
      <c r="I146" s="255">
        <v>10000000</v>
      </c>
      <c r="J146" s="75">
        <v>0</v>
      </c>
      <c r="K146" s="75">
        <v>0</v>
      </c>
      <c r="L146" s="33">
        <v>0</v>
      </c>
      <c r="M146" s="254">
        <v>891702681</v>
      </c>
      <c r="N146" s="192" t="s">
        <v>5044</v>
      </c>
      <c r="O146" t="s">
        <v>5045</v>
      </c>
      <c r="P146" s="251">
        <v>44589</v>
      </c>
      <c r="Q146" t="s">
        <v>4692</v>
      </c>
      <c r="R146" t="s">
        <v>92</v>
      </c>
      <c r="S146" s="249">
        <v>0</v>
      </c>
      <c r="T146" s="249">
        <f t="shared" si="2"/>
        <v>10000000</v>
      </c>
      <c r="U146" s="254">
        <v>72221403</v>
      </c>
      <c r="V146" t="s">
        <v>4729</v>
      </c>
      <c r="W146" s="1"/>
    </row>
    <row r="147" spans="1:23" ht="15.6" hidden="1">
      <c r="A147">
        <v>8917801118</v>
      </c>
      <c r="B147" t="s">
        <v>25</v>
      </c>
      <c r="C147" t="s">
        <v>4629</v>
      </c>
      <c r="D147" s="192" t="s">
        <v>27</v>
      </c>
      <c r="E147" s="248" t="s">
        <v>5046</v>
      </c>
      <c r="F147" s="192" t="s">
        <v>29</v>
      </c>
      <c r="G147" s="192" t="s">
        <v>30</v>
      </c>
      <c r="H147" t="s">
        <v>5003</v>
      </c>
      <c r="I147" s="255">
        <v>11000000</v>
      </c>
      <c r="J147" s="75">
        <v>0</v>
      </c>
      <c r="K147" s="75">
        <v>0</v>
      </c>
      <c r="L147" s="33">
        <v>0</v>
      </c>
      <c r="M147" s="129">
        <v>12525956</v>
      </c>
      <c r="N147" t="s">
        <v>5047</v>
      </c>
      <c r="O147" t="s">
        <v>5048</v>
      </c>
      <c r="P147" s="251">
        <v>44590</v>
      </c>
      <c r="Q147" t="s">
        <v>4692</v>
      </c>
      <c r="R147" t="s">
        <v>92</v>
      </c>
      <c r="S147" s="249">
        <v>8163800</v>
      </c>
      <c r="T147" s="249">
        <f t="shared" si="2"/>
        <v>2836200</v>
      </c>
      <c r="U147" s="254">
        <v>72221403</v>
      </c>
      <c r="V147" t="s">
        <v>4729</v>
      </c>
      <c r="W147" s="1"/>
    </row>
    <row r="148" spans="1:23" ht="15.6" hidden="1">
      <c r="A148">
        <v>8917801118</v>
      </c>
      <c r="B148" t="s">
        <v>25</v>
      </c>
      <c r="C148" t="s">
        <v>4629</v>
      </c>
      <c r="D148" s="192" t="s">
        <v>27</v>
      </c>
      <c r="E148" s="248" t="s">
        <v>5049</v>
      </c>
      <c r="F148" s="192" t="s">
        <v>29</v>
      </c>
      <c r="G148" s="192" t="s">
        <v>30</v>
      </c>
      <c r="H148" t="s">
        <v>5003</v>
      </c>
      <c r="I148" s="255">
        <v>20000000</v>
      </c>
      <c r="J148" s="75">
        <v>0</v>
      </c>
      <c r="K148" s="75">
        <v>0</v>
      </c>
      <c r="L148" s="33">
        <v>0</v>
      </c>
      <c r="M148" s="129">
        <v>819005003</v>
      </c>
      <c r="N148" t="s">
        <v>5050</v>
      </c>
      <c r="O148" t="s">
        <v>5051</v>
      </c>
      <c r="P148" s="251">
        <v>44589</v>
      </c>
      <c r="Q148" t="s">
        <v>4692</v>
      </c>
      <c r="R148" t="s">
        <v>627</v>
      </c>
      <c r="S148" s="249">
        <v>8339846</v>
      </c>
      <c r="T148" s="249">
        <f t="shared" si="2"/>
        <v>11660154</v>
      </c>
      <c r="U148" s="254">
        <v>85152695</v>
      </c>
      <c r="V148" s="192" t="s">
        <v>839</v>
      </c>
      <c r="W148" s="1"/>
    </row>
    <row r="149" spans="1:23" ht="15.6" hidden="1">
      <c r="A149">
        <v>8917801118</v>
      </c>
      <c r="B149" t="s">
        <v>25</v>
      </c>
      <c r="C149" t="s">
        <v>4629</v>
      </c>
      <c r="D149" s="192" t="s">
        <v>27</v>
      </c>
      <c r="E149" s="248" t="s">
        <v>5052</v>
      </c>
      <c r="F149" s="192" t="s">
        <v>29</v>
      </c>
      <c r="G149" s="192" t="s">
        <v>30</v>
      </c>
      <c r="H149" t="s">
        <v>5003</v>
      </c>
      <c r="I149" s="255">
        <v>35092132</v>
      </c>
      <c r="J149" s="75">
        <v>0</v>
      </c>
      <c r="K149" s="75">
        <v>0</v>
      </c>
      <c r="L149" s="33">
        <v>0</v>
      </c>
      <c r="M149" s="129">
        <v>900009141</v>
      </c>
      <c r="N149" t="s">
        <v>5053</v>
      </c>
      <c r="O149" t="s">
        <v>5054</v>
      </c>
      <c r="P149" s="251">
        <v>44589</v>
      </c>
      <c r="Q149" t="s">
        <v>4692</v>
      </c>
      <c r="R149" t="s">
        <v>5183</v>
      </c>
      <c r="S149" s="249">
        <v>0</v>
      </c>
      <c r="T149" s="249">
        <f t="shared" si="2"/>
        <v>35092132</v>
      </c>
      <c r="U149" s="254">
        <v>85473390</v>
      </c>
      <c r="V149" s="192" t="s">
        <v>840</v>
      </c>
      <c r="W149" s="1"/>
    </row>
    <row r="150" spans="1:23" ht="15.6" hidden="1">
      <c r="A150">
        <v>8917801118</v>
      </c>
      <c r="B150" t="s">
        <v>25</v>
      </c>
      <c r="C150" t="s">
        <v>72</v>
      </c>
      <c r="D150" s="192" t="s">
        <v>27</v>
      </c>
      <c r="E150" s="248" t="s">
        <v>5055</v>
      </c>
      <c r="F150" s="192" t="s">
        <v>29</v>
      </c>
      <c r="G150" s="192" t="s">
        <v>30</v>
      </c>
      <c r="H150" t="s">
        <v>5003</v>
      </c>
      <c r="I150" s="255">
        <v>80000000</v>
      </c>
      <c r="J150" s="75">
        <v>0</v>
      </c>
      <c r="K150" s="75">
        <v>0</v>
      </c>
      <c r="L150" s="33">
        <v>0</v>
      </c>
      <c r="M150" s="129">
        <v>804005236</v>
      </c>
      <c r="N150" s="162" t="s">
        <v>5056</v>
      </c>
      <c r="O150" t="s">
        <v>5057</v>
      </c>
      <c r="P150" s="251">
        <v>44589</v>
      </c>
      <c r="Q150" t="s">
        <v>4692</v>
      </c>
      <c r="R150" s="174">
        <v>44772</v>
      </c>
      <c r="S150" s="249">
        <v>0</v>
      </c>
      <c r="T150" s="249">
        <f t="shared" si="2"/>
        <v>80000000</v>
      </c>
      <c r="U150" s="254">
        <v>85152695</v>
      </c>
      <c r="V150" s="192" t="s">
        <v>839</v>
      </c>
      <c r="W150" s="1"/>
    </row>
    <row r="151" spans="1:23" ht="15.6" hidden="1">
      <c r="A151">
        <v>8917801118</v>
      </c>
      <c r="B151" t="s">
        <v>25</v>
      </c>
      <c r="C151" t="s">
        <v>4629</v>
      </c>
      <c r="D151" s="192" t="s">
        <v>27</v>
      </c>
      <c r="E151" s="248" t="s">
        <v>5058</v>
      </c>
      <c r="F151" s="192" t="s">
        <v>29</v>
      </c>
      <c r="G151" s="192" t="s">
        <v>30</v>
      </c>
      <c r="H151" t="s">
        <v>5003</v>
      </c>
      <c r="I151" s="255">
        <v>8000000</v>
      </c>
      <c r="J151" s="75">
        <v>0</v>
      </c>
      <c r="K151" s="75">
        <v>0</v>
      </c>
      <c r="L151" s="33">
        <v>0</v>
      </c>
      <c r="M151" s="129">
        <v>900173983</v>
      </c>
      <c r="N151" s="192" t="s">
        <v>5059</v>
      </c>
      <c r="O151" t="s">
        <v>5060</v>
      </c>
      <c r="P151" s="251">
        <v>44589</v>
      </c>
      <c r="Q151" t="s">
        <v>4692</v>
      </c>
      <c r="R151" t="s">
        <v>5184</v>
      </c>
      <c r="S151" s="249">
        <v>0</v>
      </c>
      <c r="T151" s="249">
        <f t="shared" si="2"/>
        <v>8000000</v>
      </c>
      <c r="U151" s="254">
        <v>85152695</v>
      </c>
      <c r="V151" s="192" t="s">
        <v>839</v>
      </c>
      <c r="W151" s="1"/>
    </row>
    <row r="152" spans="1:23" ht="15.6" hidden="1">
      <c r="A152">
        <v>8917801118</v>
      </c>
      <c r="B152" t="s">
        <v>25</v>
      </c>
      <c r="C152" t="s">
        <v>72</v>
      </c>
      <c r="D152" s="192" t="s">
        <v>27</v>
      </c>
      <c r="E152" s="248" t="s">
        <v>5061</v>
      </c>
      <c r="F152" s="192" t="s">
        <v>29</v>
      </c>
      <c r="G152" s="192" t="s">
        <v>30</v>
      </c>
      <c r="H152" t="s">
        <v>5003</v>
      </c>
      <c r="I152" s="255">
        <v>100000000</v>
      </c>
      <c r="J152" s="75">
        <v>0</v>
      </c>
      <c r="K152" s="75">
        <v>0</v>
      </c>
      <c r="L152" s="33">
        <v>0</v>
      </c>
      <c r="M152" s="129">
        <v>36560048</v>
      </c>
      <c r="N152" s="118" t="s">
        <v>846</v>
      </c>
      <c r="O152" s="54" t="s">
        <v>5062</v>
      </c>
      <c r="P152" s="251">
        <v>44589</v>
      </c>
      <c r="Q152" t="s">
        <v>4692</v>
      </c>
      <c r="R152" t="s">
        <v>5184</v>
      </c>
      <c r="S152" s="249">
        <v>0</v>
      </c>
      <c r="T152" s="249">
        <f t="shared" si="2"/>
        <v>100000000</v>
      </c>
      <c r="U152" s="254">
        <v>85152695</v>
      </c>
      <c r="V152" s="192" t="s">
        <v>839</v>
      </c>
      <c r="W152" s="1"/>
    </row>
    <row r="153" spans="1:23" ht="15.6" hidden="1">
      <c r="A153">
        <v>8917801118</v>
      </c>
      <c r="B153" t="s">
        <v>25</v>
      </c>
      <c r="C153" t="s">
        <v>4629</v>
      </c>
      <c r="D153" s="192" t="s">
        <v>27</v>
      </c>
      <c r="E153" s="248" t="s">
        <v>5063</v>
      </c>
      <c r="F153" s="192" t="s">
        <v>29</v>
      </c>
      <c r="G153" s="192" t="s">
        <v>30</v>
      </c>
      <c r="H153" t="s">
        <v>5003</v>
      </c>
      <c r="I153" s="256">
        <v>40000000</v>
      </c>
      <c r="J153" s="75">
        <v>0</v>
      </c>
      <c r="K153" s="75">
        <v>0</v>
      </c>
      <c r="L153" s="33">
        <v>0</v>
      </c>
      <c r="M153" s="129">
        <v>7629009</v>
      </c>
      <c r="N153" t="s">
        <v>5064</v>
      </c>
      <c r="O153" t="s">
        <v>5065</v>
      </c>
      <c r="P153" s="251">
        <v>44589</v>
      </c>
      <c r="Q153" t="s">
        <v>5133</v>
      </c>
      <c r="R153" t="s">
        <v>627</v>
      </c>
      <c r="S153" s="249">
        <v>40000000</v>
      </c>
      <c r="T153" s="249">
        <f t="shared" si="2"/>
        <v>0</v>
      </c>
      <c r="U153" s="129">
        <v>85450705</v>
      </c>
      <c r="V153" t="s">
        <v>5066</v>
      </c>
      <c r="W153" s="1"/>
    </row>
    <row r="154" spans="1:23" ht="15.6" hidden="1">
      <c r="A154">
        <v>8917801118</v>
      </c>
      <c r="B154" t="s">
        <v>25</v>
      </c>
      <c r="C154" t="s">
        <v>4629</v>
      </c>
      <c r="D154" s="192" t="s">
        <v>27</v>
      </c>
      <c r="E154" s="248" t="s">
        <v>5067</v>
      </c>
      <c r="F154" s="192" t="s">
        <v>29</v>
      </c>
      <c r="G154" s="192" t="s">
        <v>30</v>
      </c>
      <c r="H154" t="s">
        <v>5003</v>
      </c>
      <c r="I154" s="255">
        <v>249900000</v>
      </c>
      <c r="J154" s="75">
        <v>0</v>
      </c>
      <c r="K154" s="75">
        <v>0</v>
      </c>
      <c r="L154" s="33">
        <v>0</v>
      </c>
      <c r="M154" s="129">
        <v>900406952</v>
      </c>
      <c r="N154" t="s">
        <v>5068</v>
      </c>
      <c r="O154" t="s">
        <v>5069</v>
      </c>
      <c r="P154" s="251">
        <v>44589</v>
      </c>
      <c r="Q154" t="s">
        <v>4692</v>
      </c>
      <c r="R154" t="s">
        <v>5184</v>
      </c>
      <c r="S154" s="249">
        <v>0</v>
      </c>
      <c r="T154" s="249">
        <f t="shared" si="2"/>
        <v>249900000</v>
      </c>
      <c r="U154" s="129">
        <v>45507423</v>
      </c>
      <c r="V154" t="s">
        <v>3523</v>
      </c>
      <c r="W154" s="1"/>
    </row>
    <row r="155" spans="1:23" ht="15.6" hidden="1">
      <c r="A155">
        <v>8917801118</v>
      </c>
      <c r="B155" t="s">
        <v>25</v>
      </c>
      <c r="C155" t="s">
        <v>4629</v>
      </c>
      <c r="D155" s="192" t="s">
        <v>27</v>
      </c>
      <c r="E155" s="248" t="s">
        <v>5070</v>
      </c>
      <c r="F155" s="192" t="s">
        <v>29</v>
      </c>
      <c r="G155" s="192" t="s">
        <v>30</v>
      </c>
      <c r="H155" t="s">
        <v>5003</v>
      </c>
      <c r="I155" s="255">
        <v>35000000</v>
      </c>
      <c r="J155" s="75">
        <v>0</v>
      </c>
      <c r="K155" s="75">
        <v>0</v>
      </c>
      <c r="L155" s="33">
        <v>0</v>
      </c>
      <c r="M155" s="129">
        <v>901549048</v>
      </c>
      <c r="N155" s="192" t="s">
        <v>5071</v>
      </c>
      <c r="O155" t="s">
        <v>5072</v>
      </c>
      <c r="P155" s="251">
        <v>44589</v>
      </c>
      <c r="Q155" t="s">
        <v>4692</v>
      </c>
      <c r="R155" t="s">
        <v>5184</v>
      </c>
      <c r="S155" s="249">
        <v>0</v>
      </c>
      <c r="T155" s="249">
        <f t="shared" si="2"/>
        <v>35000000</v>
      </c>
      <c r="U155" s="129">
        <v>7144175</v>
      </c>
      <c r="V155" s="51" t="s">
        <v>5073</v>
      </c>
      <c r="W155" s="1"/>
    </row>
    <row r="156" spans="1:23" ht="15.6" hidden="1">
      <c r="A156">
        <v>8917801118</v>
      </c>
      <c r="B156" t="s">
        <v>25</v>
      </c>
      <c r="C156" t="s">
        <v>4629</v>
      </c>
      <c r="D156" s="192" t="s">
        <v>27</v>
      </c>
      <c r="E156" s="272" t="s">
        <v>5074</v>
      </c>
      <c r="F156" s="192" t="s">
        <v>29</v>
      </c>
      <c r="G156" s="192" t="s">
        <v>30</v>
      </c>
      <c r="H156" s="192" t="s">
        <v>5075</v>
      </c>
      <c r="I156" s="249">
        <v>244493758</v>
      </c>
      <c r="J156" s="75">
        <v>0</v>
      </c>
      <c r="K156" s="75">
        <v>0</v>
      </c>
      <c r="L156" s="33">
        <v>0</v>
      </c>
      <c r="M156" s="129">
        <v>900999758</v>
      </c>
      <c r="N156" s="192" t="s">
        <v>5076</v>
      </c>
      <c r="O156" t="s">
        <v>5077</v>
      </c>
      <c r="P156" s="251">
        <v>44589</v>
      </c>
      <c r="Q156" t="s">
        <v>4995</v>
      </c>
      <c r="R156" t="s">
        <v>5185</v>
      </c>
      <c r="S156" s="249">
        <v>0</v>
      </c>
      <c r="T156" s="249">
        <f t="shared" si="2"/>
        <v>244493758</v>
      </c>
      <c r="U156" s="129">
        <v>21701937</v>
      </c>
      <c r="V156" s="51" t="s">
        <v>5078</v>
      </c>
      <c r="W156" s="1"/>
    </row>
    <row r="157" spans="1:23" hidden="1">
      <c r="A157">
        <v>8917801118</v>
      </c>
      <c r="B157" t="s">
        <v>25</v>
      </c>
      <c r="C157" t="s">
        <v>72</v>
      </c>
      <c r="D157" s="192" t="s">
        <v>27</v>
      </c>
      <c r="E157" t="s">
        <v>5074</v>
      </c>
      <c r="F157" s="192" t="s">
        <v>29</v>
      </c>
      <c r="G157" s="192" t="s">
        <v>30</v>
      </c>
      <c r="H157" s="192" t="s">
        <v>5075</v>
      </c>
      <c r="I157" s="75">
        <v>150922854</v>
      </c>
      <c r="J157" s="75">
        <v>0</v>
      </c>
      <c r="K157" s="75">
        <v>0</v>
      </c>
      <c r="L157" s="33">
        <v>0</v>
      </c>
      <c r="M157" s="129">
        <v>901150111</v>
      </c>
      <c r="N157" t="s">
        <v>5186</v>
      </c>
      <c r="O157" t="s">
        <v>5187</v>
      </c>
      <c r="P157" t="s">
        <v>5174</v>
      </c>
      <c r="Q157" t="s">
        <v>4942</v>
      </c>
      <c r="R157" t="s">
        <v>5188</v>
      </c>
      <c r="S157" s="249">
        <v>0</v>
      </c>
      <c r="T157" s="249">
        <f t="shared" si="2"/>
        <v>150922854</v>
      </c>
      <c r="U157" s="129">
        <v>15443332</v>
      </c>
      <c r="V157" t="s">
        <v>3328</v>
      </c>
      <c r="W157" s="1"/>
    </row>
    <row r="158" spans="1:23" hidden="1">
      <c r="A158" s="236">
        <v>891780111</v>
      </c>
      <c r="B158" s="238" t="s">
        <v>25</v>
      </c>
      <c r="C158" s="2" t="s">
        <v>72</v>
      </c>
      <c r="D158" s="2" t="s">
        <v>27</v>
      </c>
      <c r="E158" s="2" t="s">
        <v>5055</v>
      </c>
      <c r="F158" s="2" t="s">
        <v>29</v>
      </c>
      <c r="G158" s="2" t="s">
        <v>30</v>
      </c>
      <c r="H158" s="2" t="s">
        <v>5003</v>
      </c>
      <c r="I158" s="7">
        <v>80000000</v>
      </c>
      <c r="J158" s="7">
        <v>0</v>
      </c>
      <c r="K158" s="7">
        <v>0</v>
      </c>
      <c r="L158" s="7">
        <v>0</v>
      </c>
      <c r="M158" s="237">
        <v>804005236</v>
      </c>
      <c r="N158" s="2" t="s">
        <v>5056</v>
      </c>
      <c r="O158" s="2" t="s">
        <v>5057</v>
      </c>
      <c r="P158" s="84">
        <v>44589</v>
      </c>
      <c r="Q158" s="84" t="s">
        <v>4692</v>
      </c>
      <c r="R158" s="160">
        <v>44772</v>
      </c>
      <c r="S158" s="7" t="s">
        <v>1534</v>
      </c>
      <c r="T158" s="7">
        <v>80000000</v>
      </c>
      <c r="U158" s="237">
        <v>85152695</v>
      </c>
      <c r="V158" s="2" t="s">
        <v>839</v>
      </c>
      <c r="W158" s="1"/>
    </row>
    <row r="159" spans="1:23" hidden="1">
      <c r="A159" s="236">
        <v>891780111</v>
      </c>
      <c r="B159" s="238" t="s">
        <v>25</v>
      </c>
      <c r="C159" s="2" t="s">
        <v>4629</v>
      </c>
      <c r="D159" s="2" t="s">
        <v>27</v>
      </c>
      <c r="E159" s="2" t="s">
        <v>5058</v>
      </c>
      <c r="F159" s="2" t="s">
        <v>29</v>
      </c>
      <c r="G159" s="2" t="s">
        <v>30</v>
      </c>
      <c r="H159" s="2" t="s">
        <v>5003</v>
      </c>
      <c r="I159" s="7">
        <v>8000000</v>
      </c>
      <c r="J159" s="7">
        <v>0</v>
      </c>
      <c r="K159" s="7">
        <v>0</v>
      </c>
      <c r="L159" s="7">
        <v>0</v>
      </c>
      <c r="M159" s="237">
        <v>900173983</v>
      </c>
      <c r="N159" s="2" t="s">
        <v>5059</v>
      </c>
      <c r="O159" s="2" t="s">
        <v>5060</v>
      </c>
      <c r="P159" s="239">
        <v>44589</v>
      </c>
      <c r="Q159" s="240" t="s">
        <v>4692</v>
      </c>
      <c r="R159" s="239" t="s">
        <v>5184</v>
      </c>
      <c r="S159" s="7" t="s">
        <v>1534</v>
      </c>
      <c r="T159" s="7">
        <v>8000000</v>
      </c>
      <c r="U159" s="237">
        <v>85152695</v>
      </c>
      <c r="V159" s="2" t="s">
        <v>839</v>
      </c>
      <c r="W159" s="1"/>
    </row>
    <row r="160" spans="1:23" hidden="1">
      <c r="A160" s="236">
        <v>891780111</v>
      </c>
      <c r="B160" s="238" t="s">
        <v>25</v>
      </c>
      <c r="C160" s="2" t="s">
        <v>72</v>
      </c>
      <c r="D160" s="2" t="s">
        <v>27</v>
      </c>
      <c r="E160" s="2" t="s">
        <v>5061</v>
      </c>
      <c r="F160" s="2" t="s">
        <v>29</v>
      </c>
      <c r="G160" s="2" t="s">
        <v>30</v>
      </c>
      <c r="H160" s="2" t="s">
        <v>5003</v>
      </c>
      <c r="I160" s="7">
        <v>100000000</v>
      </c>
      <c r="J160" s="7">
        <v>0</v>
      </c>
      <c r="K160" s="7">
        <v>0</v>
      </c>
      <c r="L160" s="7">
        <v>0</v>
      </c>
      <c r="M160" s="237">
        <v>36560048</v>
      </c>
      <c r="N160" s="2" t="s">
        <v>846</v>
      </c>
      <c r="O160" s="2" t="s">
        <v>5062</v>
      </c>
      <c r="P160" s="239">
        <v>44589</v>
      </c>
      <c r="Q160" s="239" t="s">
        <v>4692</v>
      </c>
      <c r="R160" s="239" t="s">
        <v>5184</v>
      </c>
      <c r="S160" s="7" t="s">
        <v>1534</v>
      </c>
      <c r="T160" s="7">
        <v>100000000</v>
      </c>
      <c r="U160" s="237">
        <v>85152695</v>
      </c>
      <c r="V160" s="2" t="s">
        <v>839</v>
      </c>
      <c r="W160" s="1"/>
    </row>
    <row r="161" spans="1:23" hidden="1">
      <c r="A161" s="236">
        <v>891780111</v>
      </c>
      <c r="B161" s="238" t="s">
        <v>25</v>
      </c>
      <c r="C161" s="2" t="s">
        <v>4629</v>
      </c>
      <c r="D161" s="2" t="s">
        <v>27</v>
      </c>
      <c r="E161" s="2" t="s">
        <v>5063</v>
      </c>
      <c r="F161" s="2" t="s">
        <v>29</v>
      </c>
      <c r="G161" s="2" t="s">
        <v>30</v>
      </c>
      <c r="H161" s="2" t="s">
        <v>5003</v>
      </c>
      <c r="I161" s="7">
        <v>40000000</v>
      </c>
      <c r="J161" s="7">
        <v>0</v>
      </c>
      <c r="K161" s="7">
        <v>0</v>
      </c>
      <c r="L161" s="7">
        <v>0</v>
      </c>
      <c r="M161" s="237">
        <v>7629009</v>
      </c>
      <c r="N161" s="2" t="s">
        <v>5064</v>
      </c>
      <c r="O161" s="2" t="s">
        <v>5065</v>
      </c>
      <c r="P161" s="239">
        <v>44589</v>
      </c>
      <c r="Q161" s="239" t="s">
        <v>5133</v>
      </c>
      <c r="R161" s="239" t="s">
        <v>627</v>
      </c>
      <c r="S161" s="241">
        <v>40000000</v>
      </c>
      <c r="T161" s="7">
        <v>0</v>
      </c>
      <c r="U161" s="237">
        <v>85450705</v>
      </c>
      <c r="V161" s="2" t="s">
        <v>5066</v>
      </c>
      <c r="W161" s="1"/>
    </row>
    <row r="162" spans="1:23" hidden="1">
      <c r="A162" s="236">
        <v>891780111</v>
      </c>
      <c r="B162" s="238" t="s">
        <v>25</v>
      </c>
      <c r="C162" s="2" t="s">
        <v>4629</v>
      </c>
      <c r="D162" s="2" t="s">
        <v>27</v>
      </c>
      <c r="E162" s="2" t="s">
        <v>5067</v>
      </c>
      <c r="F162" s="2" t="s">
        <v>29</v>
      </c>
      <c r="G162" s="2" t="s">
        <v>30</v>
      </c>
      <c r="H162" s="2" t="s">
        <v>5003</v>
      </c>
      <c r="I162" s="7">
        <v>249900000</v>
      </c>
      <c r="J162" s="7">
        <v>0</v>
      </c>
      <c r="K162" s="7">
        <v>0</v>
      </c>
      <c r="L162" s="7">
        <v>0</v>
      </c>
      <c r="M162" s="237">
        <v>900406952</v>
      </c>
      <c r="N162" s="2" t="s">
        <v>5068</v>
      </c>
      <c r="O162" s="2" t="s">
        <v>5069</v>
      </c>
      <c r="P162" s="84">
        <v>44589</v>
      </c>
      <c r="Q162" s="84" t="s">
        <v>4692</v>
      </c>
      <c r="R162" s="160" t="s">
        <v>5184</v>
      </c>
      <c r="S162" s="7" t="s">
        <v>1534</v>
      </c>
      <c r="T162" s="7">
        <v>249900000</v>
      </c>
      <c r="U162" s="2">
        <v>45507423</v>
      </c>
      <c r="V162" s="2" t="s">
        <v>3523</v>
      </c>
      <c r="W162" s="1"/>
    </row>
    <row r="163" spans="1:23" hidden="1">
      <c r="A163" s="236">
        <v>891780111</v>
      </c>
      <c r="B163" s="238" t="s">
        <v>25</v>
      </c>
      <c r="C163" s="2" t="s">
        <v>4629</v>
      </c>
      <c r="D163" s="2" t="s">
        <v>27</v>
      </c>
      <c r="E163" s="2" t="s">
        <v>5070</v>
      </c>
      <c r="F163" s="2" t="s">
        <v>29</v>
      </c>
      <c r="G163" s="2" t="s">
        <v>30</v>
      </c>
      <c r="H163" s="2" t="s">
        <v>5003</v>
      </c>
      <c r="I163" s="7">
        <v>35000000</v>
      </c>
      <c r="J163" s="7">
        <v>0</v>
      </c>
      <c r="K163" s="7">
        <v>0</v>
      </c>
      <c r="L163" s="7">
        <v>0</v>
      </c>
      <c r="M163" s="237">
        <v>901549048</v>
      </c>
      <c r="N163" s="2" t="s">
        <v>5071</v>
      </c>
      <c r="O163" s="2" t="s">
        <v>5072</v>
      </c>
      <c r="P163" s="84">
        <v>44589</v>
      </c>
      <c r="Q163" s="84" t="s">
        <v>4692</v>
      </c>
      <c r="R163" s="160" t="s">
        <v>5184</v>
      </c>
      <c r="S163" s="7" t="s">
        <v>1534</v>
      </c>
      <c r="T163" s="7">
        <v>35000000</v>
      </c>
      <c r="U163" s="237">
        <v>7144175</v>
      </c>
      <c r="V163" s="2" t="s">
        <v>5073</v>
      </c>
      <c r="W163" s="1"/>
    </row>
    <row r="164" spans="1:23" hidden="1">
      <c r="A164" s="236">
        <v>891780111</v>
      </c>
      <c r="B164" s="238" t="s">
        <v>25</v>
      </c>
      <c r="C164" s="2" t="s">
        <v>4629</v>
      </c>
      <c r="D164" s="2" t="s">
        <v>27</v>
      </c>
      <c r="E164" s="2" t="s">
        <v>5074</v>
      </c>
      <c r="F164" s="2" t="s">
        <v>29</v>
      </c>
      <c r="G164" s="2" t="s">
        <v>30</v>
      </c>
      <c r="H164" s="2" t="s">
        <v>5075</v>
      </c>
      <c r="I164" s="7">
        <v>244493758</v>
      </c>
      <c r="J164" s="7">
        <v>0</v>
      </c>
      <c r="K164" s="7">
        <v>0</v>
      </c>
      <c r="L164" s="7">
        <v>0</v>
      </c>
      <c r="M164" s="237">
        <v>900999758</v>
      </c>
      <c r="N164" s="2" t="s">
        <v>5076</v>
      </c>
      <c r="O164" s="2" t="s">
        <v>5077</v>
      </c>
      <c r="P164" s="84">
        <v>44589</v>
      </c>
      <c r="Q164" s="84" t="s">
        <v>4995</v>
      </c>
      <c r="R164" s="160" t="s">
        <v>5185</v>
      </c>
      <c r="S164" s="7" t="s">
        <v>1534</v>
      </c>
      <c r="T164" s="7">
        <v>244493758</v>
      </c>
      <c r="U164" s="237">
        <v>21701937</v>
      </c>
      <c r="V164" s="2" t="s">
        <v>5078</v>
      </c>
      <c r="W164" s="1"/>
    </row>
    <row r="165" spans="1:23" hidden="1">
      <c r="A165" s="236">
        <v>891780111</v>
      </c>
      <c r="B165" s="238" t="s">
        <v>25</v>
      </c>
      <c r="C165" s="2" t="s">
        <v>72</v>
      </c>
      <c r="D165" s="2" t="s">
        <v>27</v>
      </c>
      <c r="E165" s="2" t="s">
        <v>5074</v>
      </c>
      <c r="F165" s="2" t="s">
        <v>29</v>
      </c>
      <c r="G165" s="2" t="s">
        <v>30</v>
      </c>
      <c r="H165" s="2" t="s">
        <v>5075</v>
      </c>
      <c r="I165" s="7">
        <v>150922854</v>
      </c>
      <c r="J165" s="7">
        <v>0</v>
      </c>
      <c r="K165" s="7">
        <v>0</v>
      </c>
      <c r="L165" s="7">
        <v>0</v>
      </c>
      <c r="M165" s="237">
        <v>901150111</v>
      </c>
      <c r="N165" s="2" t="s">
        <v>5186</v>
      </c>
      <c r="O165" s="2" t="s">
        <v>5187</v>
      </c>
      <c r="P165" s="84" t="s">
        <v>5174</v>
      </c>
      <c r="Q165" s="84" t="s">
        <v>4942</v>
      </c>
      <c r="R165" s="160" t="s">
        <v>5188</v>
      </c>
      <c r="S165" s="7" t="s">
        <v>1534</v>
      </c>
      <c r="T165" s="7">
        <v>150922854</v>
      </c>
      <c r="U165" s="237">
        <v>15443332</v>
      </c>
      <c r="V165" s="2" t="s">
        <v>3328</v>
      </c>
      <c r="W165" s="1"/>
    </row>
    <row r="166" spans="1:23" ht="15" thickBot="1">
      <c r="C166" s="25"/>
      <c r="D166" s="15"/>
      <c r="E166" s="25"/>
      <c r="H166" s="15"/>
      <c r="M166" s="26"/>
      <c r="N166" s="25"/>
      <c r="O166" s="25"/>
      <c r="P166" s="218"/>
      <c r="Q166" s="218"/>
      <c r="R166" s="218"/>
      <c r="U166" s="26"/>
      <c r="V166" s="25"/>
      <c r="W166" s="1"/>
    </row>
    <row r="167" spans="1:23" ht="15" thickBot="1">
      <c r="C167" s="25"/>
      <c r="D167" s="103" t="s">
        <v>5189</v>
      </c>
      <c r="E167" s="204">
        <v>164</v>
      </c>
      <c r="H167" s="103" t="s">
        <v>2946</v>
      </c>
      <c r="I167" s="104">
        <f>SUM(I2:I166)</f>
        <v>8529251392.5</v>
      </c>
      <c r="M167" s="26"/>
      <c r="N167" s="25"/>
      <c r="O167" s="25"/>
      <c r="P167" s="218"/>
      <c r="Q167" s="218"/>
      <c r="R167" s="218"/>
      <c r="U167" s="26"/>
      <c r="V167" s="25"/>
      <c r="W167" s="1"/>
    </row>
    <row r="168" spans="1:23">
      <c r="C168" s="25"/>
      <c r="D168" s="15"/>
      <c r="E168" s="25"/>
      <c r="H168" s="15"/>
      <c r="M168" s="26"/>
      <c r="N168" s="25"/>
      <c r="O168" s="25"/>
      <c r="P168" s="218"/>
      <c r="Q168" s="218"/>
      <c r="R168" s="218"/>
      <c r="U168" s="26"/>
      <c r="V168" s="25"/>
      <c r="W168" s="1"/>
    </row>
    <row r="169" spans="1:23">
      <c r="C169" s="25"/>
      <c r="D169" s="15"/>
      <c r="E169" s="25"/>
      <c r="H169" s="15"/>
      <c r="M169" s="26"/>
      <c r="N169" s="25"/>
      <c r="O169" s="25"/>
      <c r="P169" s="218"/>
      <c r="Q169" s="218"/>
      <c r="R169" s="218"/>
      <c r="U169" s="26"/>
      <c r="V169" s="25"/>
      <c r="W169" s="1"/>
    </row>
    <row r="170" spans="1:23">
      <c r="C170" s="25"/>
      <c r="D170" s="15"/>
      <c r="E170" s="25"/>
      <c r="H170" s="15"/>
      <c r="M170" s="26"/>
      <c r="N170" s="25"/>
      <c r="O170" s="25"/>
      <c r="P170" s="218"/>
      <c r="Q170" s="218"/>
      <c r="R170" s="218"/>
      <c r="U170" s="26"/>
      <c r="V170" s="25"/>
      <c r="W170" s="1"/>
    </row>
    <row r="171" spans="1:23">
      <c r="C171" s="25"/>
      <c r="D171" s="15"/>
      <c r="E171" s="25"/>
      <c r="H171" s="15"/>
      <c r="M171" s="26"/>
      <c r="N171" s="25"/>
      <c r="O171" s="25"/>
      <c r="P171" s="218"/>
      <c r="Q171" s="218"/>
      <c r="R171" s="218"/>
      <c r="U171" s="26"/>
      <c r="V171" s="25"/>
      <c r="W171" s="1"/>
    </row>
    <row r="172" spans="1:23">
      <c r="C172" s="25"/>
      <c r="D172" s="15"/>
      <c r="E172" s="25"/>
      <c r="H172" s="15"/>
      <c r="M172" s="26"/>
      <c r="N172" s="25"/>
      <c r="O172" s="25"/>
      <c r="P172" s="218"/>
      <c r="Q172" s="218"/>
      <c r="R172" s="218"/>
      <c r="U172" s="26"/>
      <c r="V172" s="25"/>
      <c r="W172" s="1"/>
    </row>
    <row r="173" spans="1:23">
      <c r="C173" s="25"/>
      <c r="D173" s="15"/>
      <c r="E173" s="25"/>
      <c r="H173" s="15"/>
      <c r="M173" s="26"/>
      <c r="N173" s="25"/>
      <c r="O173" s="25"/>
      <c r="P173" s="218"/>
      <c r="Q173" s="218"/>
      <c r="R173" s="218"/>
      <c r="U173" s="26"/>
      <c r="V173" s="25"/>
      <c r="W173" s="1"/>
    </row>
    <row r="174" spans="1:23">
      <c r="C174" s="25"/>
      <c r="D174" s="15"/>
      <c r="E174" s="25"/>
      <c r="H174" s="15"/>
      <c r="M174" s="26"/>
      <c r="N174" s="25"/>
      <c r="O174" s="25"/>
      <c r="P174" s="218"/>
      <c r="Q174" s="218"/>
      <c r="R174" s="218"/>
      <c r="U174" s="26"/>
      <c r="V174" s="25"/>
      <c r="W174" s="1"/>
    </row>
    <row r="175" spans="1:23">
      <c r="C175" s="25"/>
      <c r="D175" s="15"/>
      <c r="E175" s="25"/>
      <c r="H175" s="15"/>
      <c r="M175" s="26"/>
      <c r="N175" s="25"/>
      <c r="O175" s="25"/>
      <c r="P175" s="218"/>
      <c r="Q175" s="218"/>
      <c r="R175" s="218"/>
      <c r="U175" s="26"/>
      <c r="V175" s="25"/>
      <c r="W175" s="1"/>
    </row>
    <row r="176" spans="1:23">
      <c r="C176" s="25"/>
      <c r="D176" s="15"/>
      <c r="E176" s="25"/>
      <c r="H176" s="15"/>
      <c r="M176" s="26"/>
      <c r="N176" s="25"/>
      <c r="O176" s="25"/>
      <c r="P176" s="218"/>
      <c r="Q176" s="218"/>
      <c r="R176" s="218"/>
      <c r="U176" s="26"/>
      <c r="V176" s="25"/>
      <c r="W176" s="1"/>
    </row>
    <row r="177" spans="3:23">
      <c r="C177" s="25"/>
      <c r="D177" s="15"/>
      <c r="E177" s="25"/>
      <c r="H177" s="15"/>
      <c r="M177" s="26"/>
      <c r="N177" s="25"/>
      <c r="O177" s="25"/>
      <c r="P177" s="218"/>
      <c r="Q177" s="218"/>
      <c r="R177" s="218"/>
      <c r="U177" s="26"/>
      <c r="V177" s="25"/>
      <c r="W177" s="1"/>
    </row>
    <row r="178" spans="3:23">
      <c r="C178" s="25"/>
      <c r="D178" s="15"/>
      <c r="E178" s="25"/>
      <c r="H178" s="15"/>
      <c r="I178" s="6"/>
      <c r="J178" s="6"/>
      <c r="K178" s="6"/>
      <c r="L178" s="6"/>
      <c r="M178" s="26"/>
      <c r="N178" s="25"/>
      <c r="O178" s="25"/>
      <c r="P178" s="218"/>
      <c r="Q178" s="218"/>
      <c r="R178" s="218"/>
      <c r="S178" s="6"/>
      <c r="U178" s="26"/>
      <c r="V178" s="25"/>
      <c r="W178" s="1"/>
    </row>
    <row r="179" spans="3:23">
      <c r="C179" s="25"/>
      <c r="D179" s="15"/>
      <c r="E179" s="25"/>
      <c r="H179" s="15"/>
      <c r="M179" s="26"/>
      <c r="N179" s="25"/>
      <c r="O179" s="25"/>
      <c r="P179" s="218"/>
      <c r="Q179" s="218"/>
      <c r="R179" s="218"/>
      <c r="U179" s="26"/>
      <c r="V179" s="25"/>
      <c r="W179" s="1"/>
    </row>
    <row r="180" spans="3:23">
      <c r="C180" s="89"/>
      <c r="D180" s="15"/>
      <c r="E180" s="25"/>
      <c r="H180" s="15"/>
      <c r="M180" s="26"/>
      <c r="N180" s="25"/>
      <c r="O180" s="25"/>
      <c r="P180" s="218"/>
      <c r="Q180" s="218"/>
      <c r="R180" s="218"/>
      <c r="U180" s="26"/>
      <c r="V180" s="25"/>
      <c r="W180" s="1"/>
    </row>
    <row r="181" spans="3:23">
      <c r="C181" s="89"/>
      <c r="D181" s="15"/>
      <c r="E181" s="25"/>
      <c r="H181" s="15"/>
      <c r="M181" s="26"/>
      <c r="N181" s="25"/>
      <c r="O181" s="25"/>
      <c r="P181" s="218"/>
      <c r="Q181" s="218"/>
      <c r="R181" s="218"/>
      <c r="U181" s="26"/>
      <c r="V181" s="25"/>
      <c r="W181" s="1"/>
    </row>
    <row r="182" spans="3:23">
      <c r="C182" s="89"/>
      <c r="D182" s="89"/>
      <c r="E182" s="25"/>
      <c r="H182" s="15"/>
      <c r="M182" s="26"/>
      <c r="N182" s="25"/>
      <c r="O182" s="25"/>
      <c r="P182" s="218"/>
      <c r="Q182" s="218"/>
      <c r="R182" s="218"/>
      <c r="U182" s="26"/>
      <c r="V182" s="25"/>
      <c r="W182" s="1"/>
    </row>
    <row r="183" spans="3:23">
      <c r="C183" s="89"/>
      <c r="D183" s="89"/>
      <c r="E183" s="25"/>
      <c r="H183" s="15"/>
      <c r="M183" s="26"/>
      <c r="N183" s="25"/>
      <c r="O183" s="25"/>
      <c r="P183" s="218"/>
      <c r="Q183" s="218"/>
      <c r="R183" s="218"/>
      <c r="U183" s="26"/>
      <c r="V183" s="25"/>
      <c r="W183" s="1"/>
    </row>
    <row r="184" spans="3:23">
      <c r="C184" s="89"/>
      <c r="D184" s="89"/>
      <c r="E184" s="25"/>
      <c r="H184" s="15"/>
      <c r="M184" s="26"/>
      <c r="N184" s="25"/>
      <c r="O184" s="25"/>
      <c r="P184" s="218"/>
      <c r="Q184" s="218"/>
      <c r="R184" s="218"/>
      <c r="U184" s="26"/>
      <c r="V184" s="25"/>
      <c r="W184" s="1"/>
    </row>
    <row r="185" spans="3:23">
      <c r="C185" s="89"/>
      <c r="D185" s="89"/>
      <c r="E185" s="25"/>
      <c r="H185" s="15"/>
      <c r="M185" s="26"/>
      <c r="N185" s="25"/>
      <c r="O185" s="25"/>
      <c r="P185" s="218"/>
      <c r="Q185" s="218"/>
      <c r="R185" s="218"/>
      <c r="U185" s="26"/>
      <c r="V185" s="25"/>
      <c r="W185" s="1"/>
    </row>
    <row r="186" spans="3:23">
      <c r="C186" s="89"/>
      <c r="D186" s="89"/>
      <c r="E186" s="25"/>
      <c r="H186" s="15"/>
      <c r="M186" s="26"/>
      <c r="N186" s="25"/>
      <c r="O186" s="25"/>
      <c r="P186" s="218"/>
      <c r="Q186" s="218"/>
      <c r="R186" s="218"/>
      <c r="U186" s="26"/>
      <c r="V186" s="25"/>
      <c r="W186" s="1"/>
    </row>
    <row r="187" spans="3:23">
      <c r="C187" s="89"/>
      <c r="D187" s="89"/>
      <c r="E187" s="25"/>
      <c r="H187" s="15"/>
      <c r="M187" s="26"/>
      <c r="N187" s="25"/>
      <c r="O187" s="25"/>
      <c r="P187" s="218"/>
      <c r="Q187" s="218"/>
      <c r="R187" s="218"/>
      <c r="U187" s="26"/>
      <c r="V187" s="25"/>
      <c r="W187" s="1"/>
    </row>
  </sheetData>
  <autoFilter ref="A1:V165" xr:uid="{00000000-0001-0000-1100-000000000000}">
    <filterColumn colId="16">
      <filters blank="1">
        <filter val="N/A"/>
        <dateGroupItem year="2022" dateTimeGrouping="year"/>
      </filters>
    </filterColumn>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X43"/>
  <sheetViews>
    <sheetView workbookViewId="0">
      <selection activeCell="F23" sqref="F23"/>
    </sheetView>
  </sheetViews>
  <sheetFormatPr baseColWidth="10" defaultColWidth="11.44140625" defaultRowHeight="14.4"/>
  <cols>
    <col min="1" max="1" width="11.44140625" style="2"/>
    <col min="2" max="2" width="19.6640625" style="2" customWidth="1"/>
    <col min="3" max="3" width="25.33203125" style="2" customWidth="1"/>
    <col min="4" max="4" width="17.88671875" style="2" customWidth="1"/>
    <col min="5" max="5" width="18.5546875" style="2" customWidth="1"/>
    <col min="6" max="7" width="11.44140625" style="2"/>
    <col min="8" max="8" width="30.33203125" style="2" customWidth="1"/>
    <col min="9" max="12" width="24.88671875" style="7" customWidth="1"/>
    <col min="13" max="14" width="11.44140625" style="2"/>
    <col min="15" max="15" width="15.6640625" style="2" customWidth="1"/>
    <col min="16" max="16" width="21.33203125" style="2" customWidth="1"/>
    <col min="17" max="18" width="11.44140625" style="2"/>
    <col min="19" max="20" width="24.88671875" style="7" customWidth="1"/>
    <col min="21" max="21" width="11.44140625" style="2"/>
    <col min="22" max="22" width="36.33203125" style="2" customWidth="1"/>
    <col min="23" max="16384" width="11.44140625" style="2"/>
  </cols>
  <sheetData>
    <row r="1" spans="1:24">
      <c r="A1" t="s">
        <v>0</v>
      </c>
      <c r="B1" t="s">
        <v>1</v>
      </c>
      <c r="C1" s="1" t="s">
        <v>2</v>
      </c>
      <c r="D1" t="s">
        <v>3</v>
      </c>
      <c r="E1" t="s">
        <v>4</v>
      </c>
      <c r="F1" t="s">
        <v>5</v>
      </c>
      <c r="G1" t="s">
        <v>6</v>
      </c>
      <c r="H1" t="s">
        <v>7</v>
      </c>
      <c r="I1" s="33" t="s">
        <v>8</v>
      </c>
      <c r="J1" s="33" t="s">
        <v>9</v>
      </c>
      <c r="K1" s="33" t="s">
        <v>19</v>
      </c>
      <c r="L1" s="33" t="s">
        <v>20</v>
      </c>
      <c r="M1" t="s">
        <v>10</v>
      </c>
      <c r="N1" t="s">
        <v>11</v>
      </c>
      <c r="O1" t="s">
        <v>12</v>
      </c>
      <c r="P1" s="32" t="s">
        <v>21</v>
      </c>
      <c r="Q1" t="s">
        <v>13</v>
      </c>
      <c r="R1" t="s">
        <v>14</v>
      </c>
      <c r="S1" s="33" t="s">
        <v>15</v>
      </c>
      <c r="T1" s="33" t="s">
        <v>16</v>
      </c>
      <c r="U1" t="s">
        <v>17</v>
      </c>
      <c r="V1" t="s">
        <v>18</v>
      </c>
      <c r="W1"/>
      <c r="X1"/>
    </row>
    <row r="2" spans="1:24">
      <c r="A2">
        <v>891780111</v>
      </c>
      <c r="B2" t="s">
        <v>25</v>
      </c>
      <c r="C2" t="s">
        <v>26</v>
      </c>
      <c r="D2" t="s">
        <v>27</v>
      </c>
      <c r="E2" t="s">
        <v>799</v>
      </c>
      <c r="F2" t="s">
        <v>29</v>
      </c>
      <c r="G2" t="s">
        <v>30</v>
      </c>
      <c r="H2" t="s">
        <v>800</v>
      </c>
      <c r="I2" s="33">
        <v>9350000</v>
      </c>
      <c r="J2" s="33">
        <v>0</v>
      </c>
      <c r="K2" s="33">
        <v>0</v>
      </c>
      <c r="L2" s="33">
        <v>0</v>
      </c>
      <c r="M2" s="129">
        <v>1083030443</v>
      </c>
      <c r="N2" t="s">
        <v>801</v>
      </c>
      <c r="O2" t="s">
        <v>802</v>
      </c>
      <c r="P2" s="53" t="s">
        <v>40</v>
      </c>
      <c r="Q2" s="53" t="s">
        <v>803</v>
      </c>
      <c r="R2" s="53" t="s">
        <v>627</v>
      </c>
      <c r="S2" s="33">
        <v>7650000</v>
      </c>
      <c r="T2" s="33">
        <v>1700000</v>
      </c>
      <c r="U2">
        <v>41947381</v>
      </c>
      <c r="V2" t="s">
        <v>804</v>
      </c>
      <c r="X2"/>
    </row>
    <row r="3" spans="1:24">
      <c r="A3">
        <v>891780111</v>
      </c>
      <c r="B3" t="s">
        <v>25</v>
      </c>
      <c r="C3" t="s">
        <v>26</v>
      </c>
      <c r="D3" t="s">
        <v>27</v>
      </c>
      <c r="E3" t="s">
        <v>805</v>
      </c>
      <c r="F3" t="s">
        <v>29</v>
      </c>
      <c r="G3" t="s">
        <v>30</v>
      </c>
      <c r="H3" t="s">
        <v>800</v>
      </c>
      <c r="I3" s="33">
        <v>13800000</v>
      </c>
      <c r="J3" s="33">
        <v>0</v>
      </c>
      <c r="K3" s="33">
        <v>0</v>
      </c>
      <c r="L3" s="33">
        <v>0</v>
      </c>
      <c r="M3" s="129">
        <v>1082961539</v>
      </c>
      <c r="N3" t="s">
        <v>806</v>
      </c>
      <c r="O3" t="s">
        <v>807</v>
      </c>
      <c r="P3" s="53" t="s">
        <v>639</v>
      </c>
      <c r="Q3" s="53" t="s">
        <v>639</v>
      </c>
      <c r="R3" s="53" t="s">
        <v>808</v>
      </c>
      <c r="S3" s="33">
        <v>11040000</v>
      </c>
      <c r="T3" s="33">
        <v>2760000</v>
      </c>
      <c r="U3">
        <v>41947381</v>
      </c>
      <c r="V3" t="s">
        <v>804</v>
      </c>
      <c r="W3"/>
      <c r="X3"/>
    </row>
    <row r="4" spans="1:24">
      <c r="A4">
        <v>891780111</v>
      </c>
      <c r="B4" t="s">
        <v>25</v>
      </c>
      <c r="C4" t="s">
        <v>26</v>
      </c>
      <c r="D4" t="s">
        <v>27</v>
      </c>
      <c r="E4" t="s">
        <v>809</v>
      </c>
      <c r="F4" t="s">
        <v>29</v>
      </c>
      <c r="G4" t="s">
        <v>30</v>
      </c>
      <c r="H4" t="s">
        <v>800</v>
      </c>
      <c r="I4" s="33">
        <v>10890000</v>
      </c>
      <c r="J4" s="33">
        <v>0</v>
      </c>
      <c r="K4" s="33">
        <v>0</v>
      </c>
      <c r="L4" s="33">
        <v>0</v>
      </c>
      <c r="M4" s="129">
        <v>60385970</v>
      </c>
      <c r="N4" t="s">
        <v>810</v>
      </c>
      <c r="O4" t="s">
        <v>811</v>
      </c>
      <c r="P4" s="53" t="s">
        <v>639</v>
      </c>
      <c r="Q4" s="53" t="s">
        <v>639</v>
      </c>
      <c r="R4" s="53" t="s">
        <v>812</v>
      </c>
      <c r="S4" s="33">
        <v>10890000</v>
      </c>
      <c r="T4" s="33">
        <v>0</v>
      </c>
      <c r="U4">
        <v>41947381</v>
      </c>
      <c r="V4" t="s">
        <v>804</v>
      </c>
      <c r="W4"/>
      <c r="X4"/>
    </row>
    <row r="5" spans="1:24">
      <c r="A5">
        <v>891780111</v>
      </c>
      <c r="B5" t="s">
        <v>25</v>
      </c>
      <c r="C5" t="s">
        <v>26</v>
      </c>
      <c r="D5" t="s">
        <v>27</v>
      </c>
      <c r="E5" t="s">
        <v>813</v>
      </c>
      <c r="F5" t="s">
        <v>29</v>
      </c>
      <c r="G5" t="s">
        <v>30</v>
      </c>
      <c r="H5" t="s">
        <v>800</v>
      </c>
      <c r="I5" s="33">
        <v>2025000</v>
      </c>
      <c r="J5" s="33">
        <v>0</v>
      </c>
      <c r="K5" s="33">
        <v>0</v>
      </c>
      <c r="L5" s="33">
        <v>0</v>
      </c>
      <c r="M5" s="129">
        <v>57462072</v>
      </c>
      <c r="N5" t="s">
        <v>814</v>
      </c>
      <c r="O5" t="s">
        <v>815</v>
      </c>
      <c r="P5" s="53" t="s">
        <v>639</v>
      </c>
      <c r="Q5" s="53" t="s">
        <v>639</v>
      </c>
      <c r="R5" s="53" t="s">
        <v>816</v>
      </c>
      <c r="S5" s="33">
        <v>2025000</v>
      </c>
      <c r="T5" s="33">
        <v>0</v>
      </c>
      <c r="U5">
        <v>41947381</v>
      </c>
      <c r="V5" t="s">
        <v>804</v>
      </c>
      <c r="W5"/>
      <c r="X5"/>
    </row>
    <row r="6" spans="1:24">
      <c r="A6">
        <v>891780111</v>
      </c>
      <c r="B6" t="s">
        <v>25</v>
      </c>
      <c r="C6" t="s">
        <v>26</v>
      </c>
      <c r="D6" t="s">
        <v>27</v>
      </c>
      <c r="E6" t="s">
        <v>817</v>
      </c>
      <c r="F6" t="s">
        <v>29</v>
      </c>
      <c r="G6" t="s">
        <v>30</v>
      </c>
      <c r="H6" t="s">
        <v>800</v>
      </c>
      <c r="I6" s="33">
        <v>20900000</v>
      </c>
      <c r="J6" s="33">
        <v>0</v>
      </c>
      <c r="K6" s="33">
        <v>0</v>
      </c>
      <c r="L6" s="33">
        <v>0</v>
      </c>
      <c r="M6" s="129">
        <v>57291132</v>
      </c>
      <c r="N6" t="s">
        <v>818</v>
      </c>
      <c r="O6" t="s">
        <v>819</v>
      </c>
      <c r="P6" s="53" t="s">
        <v>40</v>
      </c>
      <c r="Q6" s="53" t="s">
        <v>40</v>
      </c>
      <c r="R6" s="53" t="s">
        <v>627</v>
      </c>
      <c r="S6" s="33">
        <v>17100000</v>
      </c>
      <c r="T6" s="33">
        <v>3800000</v>
      </c>
      <c r="U6">
        <v>41947381</v>
      </c>
      <c r="V6" t="s">
        <v>804</v>
      </c>
      <c r="W6"/>
      <c r="X6"/>
    </row>
    <row r="7" spans="1:24">
      <c r="A7">
        <v>891780111</v>
      </c>
      <c r="B7" t="s">
        <v>25</v>
      </c>
      <c r="C7" t="s">
        <v>26</v>
      </c>
      <c r="D7" t="s">
        <v>27</v>
      </c>
      <c r="E7" t="s">
        <v>820</v>
      </c>
      <c r="F7" t="s">
        <v>29</v>
      </c>
      <c r="G7" t="s">
        <v>30</v>
      </c>
      <c r="H7" t="s">
        <v>800</v>
      </c>
      <c r="I7" s="33">
        <v>18150000</v>
      </c>
      <c r="J7" s="33">
        <v>0</v>
      </c>
      <c r="K7" s="33">
        <v>0</v>
      </c>
      <c r="L7" s="33">
        <v>0</v>
      </c>
      <c r="M7" s="129">
        <v>1082986396</v>
      </c>
      <c r="N7" t="s">
        <v>821</v>
      </c>
      <c r="O7" t="s">
        <v>822</v>
      </c>
      <c r="P7" s="53" t="s">
        <v>40</v>
      </c>
      <c r="Q7" s="53" t="s">
        <v>40</v>
      </c>
      <c r="R7" s="53" t="s">
        <v>627</v>
      </c>
      <c r="S7" s="33">
        <v>14850000</v>
      </c>
      <c r="T7" s="33">
        <v>3300000</v>
      </c>
      <c r="U7">
        <v>41947381</v>
      </c>
      <c r="V7" t="s">
        <v>804</v>
      </c>
      <c r="W7"/>
      <c r="X7"/>
    </row>
    <row r="8" spans="1:24">
      <c r="A8">
        <v>891780111</v>
      </c>
      <c r="B8" t="s">
        <v>25</v>
      </c>
      <c r="C8" t="s">
        <v>26</v>
      </c>
      <c r="D8" t="s">
        <v>27</v>
      </c>
      <c r="E8" t="s">
        <v>823</v>
      </c>
      <c r="F8" t="s">
        <v>29</v>
      </c>
      <c r="G8" t="s">
        <v>30</v>
      </c>
      <c r="H8" t="s">
        <v>800</v>
      </c>
      <c r="I8" s="33">
        <v>18150000</v>
      </c>
      <c r="J8" s="33">
        <v>0</v>
      </c>
      <c r="K8" s="33">
        <v>0</v>
      </c>
      <c r="L8" s="33">
        <v>0</v>
      </c>
      <c r="M8" s="129">
        <v>84459270</v>
      </c>
      <c r="N8" t="s">
        <v>824</v>
      </c>
      <c r="O8" t="s">
        <v>825</v>
      </c>
      <c r="P8" s="53" t="s">
        <v>40</v>
      </c>
      <c r="Q8" s="53" t="s">
        <v>40</v>
      </c>
      <c r="R8" s="53" t="s">
        <v>627</v>
      </c>
      <c r="S8" s="33">
        <v>14850000</v>
      </c>
      <c r="T8" s="33">
        <v>3300000</v>
      </c>
      <c r="U8">
        <v>41947381</v>
      </c>
      <c r="V8" t="s">
        <v>804</v>
      </c>
      <c r="W8"/>
      <c r="X8"/>
    </row>
    <row r="9" spans="1:24">
      <c r="A9">
        <v>891780111</v>
      </c>
      <c r="B9" t="s">
        <v>25</v>
      </c>
      <c r="C9" t="s">
        <v>26</v>
      </c>
      <c r="D9" t="s">
        <v>27</v>
      </c>
      <c r="E9" t="s">
        <v>826</v>
      </c>
      <c r="F9" t="s">
        <v>29</v>
      </c>
      <c r="G9" t="s">
        <v>30</v>
      </c>
      <c r="H9" t="s">
        <v>800</v>
      </c>
      <c r="I9" s="33">
        <v>13750000</v>
      </c>
      <c r="J9" s="33">
        <v>0</v>
      </c>
      <c r="K9" s="33">
        <v>0</v>
      </c>
      <c r="L9" s="33">
        <v>0</v>
      </c>
      <c r="M9" s="129">
        <v>1083027929</v>
      </c>
      <c r="N9" t="s">
        <v>827</v>
      </c>
      <c r="O9" t="s">
        <v>828</v>
      </c>
      <c r="P9" s="53" t="s">
        <v>40</v>
      </c>
      <c r="Q9" s="53" t="s">
        <v>803</v>
      </c>
      <c r="R9" s="53" t="s">
        <v>627</v>
      </c>
      <c r="S9" s="33">
        <v>11700000</v>
      </c>
      <c r="T9" s="33">
        <v>2050000</v>
      </c>
      <c r="U9">
        <v>41947381</v>
      </c>
      <c r="V9" t="s">
        <v>804</v>
      </c>
      <c r="W9"/>
      <c r="X9"/>
    </row>
    <row r="10" spans="1:24">
      <c r="A10">
        <v>891780111</v>
      </c>
      <c r="B10" t="s">
        <v>25</v>
      </c>
      <c r="C10" t="s">
        <v>26</v>
      </c>
      <c r="D10" t="s">
        <v>27</v>
      </c>
      <c r="E10" t="s">
        <v>829</v>
      </c>
      <c r="F10" t="s">
        <v>29</v>
      </c>
      <c r="G10" t="s">
        <v>30</v>
      </c>
      <c r="H10" t="s">
        <v>800</v>
      </c>
      <c r="I10" s="33">
        <v>4999883</v>
      </c>
      <c r="J10" s="33">
        <v>0</v>
      </c>
      <c r="K10" s="33">
        <v>0</v>
      </c>
      <c r="L10" s="33">
        <v>0</v>
      </c>
      <c r="M10" s="129">
        <v>36538107</v>
      </c>
      <c r="N10" t="s">
        <v>830</v>
      </c>
      <c r="O10" t="s">
        <v>831</v>
      </c>
      <c r="P10" s="53" t="s">
        <v>76</v>
      </c>
      <c r="Q10" s="53" t="s">
        <v>76</v>
      </c>
      <c r="R10" s="53" t="s">
        <v>832</v>
      </c>
      <c r="S10" s="33">
        <v>0</v>
      </c>
      <c r="T10" s="33">
        <v>4999883</v>
      </c>
      <c r="U10">
        <v>41947381</v>
      </c>
      <c r="V10" t="s">
        <v>804</v>
      </c>
      <c r="W10"/>
      <c r="X10"/>
    </row>
    <row r="11" spans="1:24">
      <c r="A11">
        <v>891780111</v>
      </c>
      <c r="B11" t="s">
        <v>25</v>
      </c>
      <c r="C11" t="s">
        <v>26</v>
      </c>
      <c r="D11" t="s">
        <v>27</v>
      </c>
      <c r="E11" t="s">
        <v>833</v>
      </c>
      <c r="F11" t="s">
        <v>29</v>
      </c>
      <c r="G11" t="s">
        <v>30</v>
      </c>
      <c r="H11" t="s">
        <v>800</v>
      </c>
      <c r="I11" s="33">
        <v>10000000</v>
      </c>
      <c r="J11" s="33">
        <v>0</v>
      </c>
      <c r="K11" s="33">
        <v>0</v>
      </c>
      <c r="L11" s="33">
        <v>0</v>
      </c>
      <c r="M11" s="129">
        <v>900927739</v>
      </c>
      <c r="N11" t="s">
        <v>834</v>
      </c>
      <c r="O11" t="s">
        <v>835</v>
      </c>
      <c r="P11" s="53" t="s">
        <v>76</v>
      </c>
      <c r="Q11" s="53" t="s">
        <v>76</v>
      </c>
      <c r="R11" s="53" t="s">
        <v>832</v>
      </c>
      <c r="S11" s="33">
        <v>0</v>
      </c>
      <c r="T11" s="33">
        <v>10000000</v>
      </c>
      <c r="U11">
        <v>41947381</v>
      </c>
      <c r="V11" t="s">
        <v>804</v>
      </c>
      <c r="W11"/>
      <c r="X11"/>
    </row>
    <row r="12" spans="1:24">
      <c r="A12">
        <v>891780111</v>
      </c>
      <c r="B12" t="s">
        <v>25</v>
      </c>
      <c r="C12" t="s">
        <v>26</v>
      </c>
      <c r="D12" t="s">
        <v>27</v>
      </c>
      <c r="E12" t="s">
        <v>5099</v>
      </c>
      <c r="F12" t="s">
        <v>29</v>
      </c>
      <c r="G12" t="s">
        <v>30</v>
      </c>
      <c r="H12" t="s">
        <v>800</v>
      </c>
      <c r="I12" s="33">
        <v>12500000</v>
      </c>
      <c r="J12" s="33">
        <v>0</v>
      </c>
      <c r="K12" s="33">
        <v>0</v>
      </c>
      <c r="L12" s="33">
        <v>0</v>
      </c>
      <c r="M12" s="129">
        <v>12540807</v>
      </c>
      <c r="N12" t="s">
        <v>5100</v>
      </c>
      <c r="O12" t="s">
        <v>5101</v>
      </c>
      <c r="P12" s="53" t="s">
        <v>40</v>
      </c>
      <c r="Q12" s="53" t="s">
        <v>4692</v>
      </c>
      <c r="R12" s="53" t="s">
        <v>627</v>
      </c>
      <c r="S12" s="33">
        <v>10000000</v>
      </c>
      <c r="T12" s="33">
        <v>2500000</v>
      </c>
      <c r="U12">
        <v>41947381</v>
      </c>
      <c r="V12" t="s">
        <v>804</v>
      </c>
      <c r="W12"/>
      <c r="X12"/>
    </row>
    <row r="13" spans="1:24">
      <c r="A13">
        <v>891780111</v>
      </c>
      <c r="B13" t="s">
        <v>25</v>
      </c>
      <c r="C13" t="s">
        <v>26</v>
      </c>
      <c r="D13" t="s">
        <v>27</v>
      </c>
      <c r="E13" t="s">
        <v>5102</v>
      </c>
      <c r="F13" t="s">
        <v>29</v>
      </c>
      <c r="G13" t="s">
        <v>30</v>
      </c>
      <c r="H13" t="s">
        <v>800</v>
      </c>
      <c r="I13" s="33">
        <v>12500000</v>
      </c>
      <c r="J13" s="33">
        <v>0</v>
      </c>
      <c r="K13" s="33">
        <v>0</v>
      </c>
      <c r="L13" s="33">
        <v>0</v>
      </c>
      <c r="M13" s="129">
        <v>57430189</v>
      </c>
      <c r="N13" t="s">
        <v>5103</v>
      </c>
      <c r="O13" s="51" t="s">
        <v>5104</v>
      </c>
      <c r="P13" s="53" t="s">
        <v>40</v>
      </c>
      <c r="Q13" s="53" t="s">
        <v>4692</v>
      </c>
      <c r="R13" s="53" t="s">
        <v>627</v>
      </c>
      <c r="S13" s="33">
        <v>10000000</v>
      </c>
      <c r="T13" s="33">
        <v>2500000</v>
      </c>
      <c r="U13">
        <v>41947381</v>
      </c>
      <c r="V13" t="s">
        <v>804</v>
      </c>
      <c r="W13"/>
      <c r="X13"/>
    </row>
    <row r="14" spans="1:24">
      <c r="A14">
        <v>891780111</v>
      </c>
      <c r="B14" t="s">
        <v>25</v>
      </c>
      <c r="C14" t="s">
        <v>26</v>
      </c>
      <c r="D14" t="s">
        <v>27</v>
      </c>
      <c r="E14" t="s">
        <v>5105</v>
      </c>
      <c r="F14" t="s">
        <v>29</v>
      </c>
      <c r="G14" t="s">
        <v>30</v>
      </c>
      <c r="H14" t="s">
        <v>800</v>
      </c>
      <c r="I14" s="33">
        <v>12500000</v>
      </c>
      <c r="J14" s="33">
        <v>0</v>
      </c>
      <c r="K14" s="33">
        <v>0</v>
      </c>
      <c r="L14" s="33">
        <v>0</v>
      </c>
      <c r="M14">
        <v>22461447</v>
      </c>
      <c r="N14" t="s">
        <v>5106</v>
      </c>
      <c r="O14" s="51" t="s">
        <v>5107</v>
      </c>
      <c r="P14" s="53" t="s">
        <v>40</v>
      </c>
      <c r="Q14" s="53" t="s">
        <v>4692</v>
      </c>
      <c r="R14" s="53" t="s">
        <v>627</v>
      </c>
      <c r="S14" s="33">
        <v>10000000</v>
      </c>
      <c r="T14" s="33">
        <v>2500000</v>
      </c>
      <c r="U14">
        <v>41947381</v>
      </c>
      <c r="V14" t="s">
        <v>804</v>
      </c>
      <c r="W14"/>
      <c r="X14"/>
    </row>
    <row r="15" spans="1:24" ht="15" thickBot="1">
      <c r="A15"/>
      <c r="B15"/>
      <c r="C15"/>
      <c r="D15"/>
      <c r="E15" s="25"/>
      <c r="F15"/>
      <c r="G15" s="49"/>
      <c r="H15" s="49"/>
      <c r="I15" s="75"/>
      <c r="J15" s="33"/>
      <c r="K15" s="33"/>
      <c r="L15" s="33"/>
      <c r="M15" s="26"/>
      <c r="N15" s="25"/>
      <c r="O15"/>
      <c r="P15" s="50"/>
      <c r="Q15" s="50"/>
      <c r="R15" s="50"/>
      <c r="S15" s="33"/>
      <c r="T15" s="33"/>
      <c r="U15" s="26"/>
      <c r="V15" s="25"/>
      <c r="W15"/>
      <c r="X15"/>
    </row>
    <row r="16" spans="1:24" ht="15" thickBot="1">
      <c r="A16"/>
      <c r="B16"/>
      <c r="C16"/>
      <c r="D16" s="172" t="s">
        <v>23</v>
      </c>
      <c r="E16" s="204">
        <v>13</v>
      </c>
      <c r="F16"/>
      <c r="G16" s="49"/>
      <c r="H16" s="172" t="s">
        <v>618</v>
      </c>
      <c r="I16" s="222">
        <f>SUM(I2:I15)</f>
        <v>159514883</v>
      </c>
      <c r="J16" s="33"/>
      <c r="K16" s="33"/>
      <c r="L16" s="33"/>
      <c r="M16" s="75"/>
      <c r="N16" s="75"/>
      <c r="O16" s="25"/>
      <c r="P16" s="50"/>
      <c r="Q16" s="50"/>
      <c r="R16" s="50"/>
      <c r="S16" s="33"/>
      <c r="T16" s="33"/>
      <c r="U16" s="26"/>
      <c r="V16" s="25"/>
      <c r="W16"/>
      <c r="X16"/>
    </row>
    <row r="17" spans="1:24">
      <c r="A17"/>
      <c r="B17"/>
      <c r="C17"/>
      <c r="D17"/>
      <c r="E17" s="25"/>
      <c r="F17"/>
      <c r="G17" s="49"/>
      <c r="H17" s="49"/>
      <c r="I17" s="75"/>
      <c r="J17" s="33"/>
      <c r="K17" s="33"/>
      <c r="L17" s="33"/>
      <c r="M17" s="33"/>
      <c r="N17" s="33"/>
      <c r="O17" s="25"/>
      <c r="P17" s="50"/>
      <c r="Q17" s="50"/>
      <c r="R17" s="50"/>
      <c r="S17" s="33"/>
      <c r="T17" s="33"/>
      <c r="U17" s="26"/>
      <c r="V17" s="25"/>
      <c r="W17"/>
      <c r="X17"/>
    </row>
    <row r="18" spans="1:24">
      <c r="A18"/>
      <c r="B18"/>
      <c r="C18"/>
      <c r="D18"/>
      <c r="E18" s="25"/>
      <c r="F18"/>
      <c r="G18" s="49"/>
      <c r="H18" s="49"/>
      <c r="I18" s="75"/>
      <c r="J18" s="33"/>
      <c r="K18" s="33"/>
      <c r="L18" s="33"/>
      <c r="M18" s="26"/>
      <c r="N18" s="25"/>
      <c r="O18" s="25"/>
      <c r="P18" s="50"/>
      <c r="Q18" s="50"/>
      <c r="R18" s="50"/>
      <c r="S18" s="33"/>
      <c r="T18" s="33"/>
      <c r="U18" s="26"/>
      <c r="V18" s="25"/>
      <c r="W18"/>
      <c r="X18"/>
    </row>
    <row r="19" spans="1:24">
      <c r="A19"/>
      <c r="B19"/>
      <c r="C19"/>
      <c r="D19"/>
      <c r="E19" s="25"/>
      <c r="F19"/>
      <c r="G19" s="49"/>
      <c r="H19" s="49"/>
      <c r="I19" s="75"/>
      <c r="J19" s="33"/>
      <c r="K19" s="33"/>
      <c r="L19" s="33"/>
      <c r="M19" s="26"/>
      <c r="N19" s="25"/>
      <c r="O19" s="25"/>
      <c r="P19" s="50"/>
      <c r="Q19" s="50"/>
      <c r="R19" s="50"/>
      <c r="S19" s="33"/>
      <c r="T19" s="33"/>
      <c r="U19" s="26"/>
      <c r="V19" s="25"/>
      <c r="W19"/>
      <c r="X19"/>
    </row>
    <row r="20" spans="1:24">
      <c r="A20"/>
      <c r="B20"/>
      <c r="C20"/>
      <c r="D20"/>
      <c r="E20" s="25"/>
      <c r="F20"/>
      <c r="G20" s="49"/>
      <c r="H20" s="49"/>
      <c r="I20" s="75"/>
      <c r="J20" s="33"/>
      <c r="K20" s="33"/>
      <c r="L20" s="33"/>
      <c r="M20" s="26"/>
      <c r="N20" s="25"/>
      <c r="O20" s="25"/>
      <c r="P20" s="50"/>
      <c r="Q20" s="50"/>
      <c r="R20" s="50"/>
      <c r="S20" s="33"/>
      <c r="T20" s="33"/>
      <c r="U20" s="26"/>
      <c r="V20" s="25"/>
      <c r="W20"/>
      <c r="X20"/>
    </row>
    <row r="21" spans="1:24">
      <c r="A21"/>
      <c r="B21"/>
      <c r="C21"/>
      <c r="D21"/>
      <c r="E21" s="25"/>
      <c r="F21"/>
      <c r="G21" s="49"/>
      <c r="H21" s="49"/>
      <c r="I21" s="75"/>
      <c r="J21" s="33"/>
      <c r="K21" s="33"/>
      <c r="L21" s="33"/>
      <c r="M21" s="26"/>
      <c r="N21" s="25"/>
      <c r="O21" s="25"/>
      <c r="P21" s="50"/>
      <c r="Q21" s="50"/>
      <c r="R21" s="50"/>
      <c r="S21" s="33"/>
      <c r="T21" s="33"/>
      <c r="U21" s="26"/>
      <c r="V21" s="25"/>
      <c r="W21"/>
      <c r="X21"/>
    </row>
    <row r="22" spans="1:24">
      <c r="A22"/>
      <c r="B22"/>
      <c r="C22"/>
      <c r="D22"/>
      <c r="E22" s="25"/>
      <c r="F22"/>
      <c r="G22" s="49"/>
      <c r="H22" s="49"/>
      <c r="I22" s="75"/>
      <c r="J22" s="33"/>
      <c r="K22" s="33"/>
      <c r="L22" s="33"/>
      <c r="M22" s="26"/>
      <c r="N22" s="25"/>
      <c r="O22" s="25"/>
      <c r="P22" s="50"/>
      <c r="Q22" s="50"/>
      <c r="R22" s="50"/>
      <c r="S22" s="6"/>
      <c r="T22" s="33"/>
      <c r="U22" s="26"/>
      <c r="V22" s="25"/>
      <c r="W22"/>
      <c r="X22"/>
    </row>
    <row r="23" spans="1:24">
      <c r="A23"/>
      <c r="B23"/>
      <c r="C23"/>
      <c r="D23"/>
      <c r="E23" s="25"/>
      <c r="F23"/>
      <c r="G23" s="49"/>
      <c r="H23" s="49"/>
      <c r="I23" s="75"/>
      <c r="J23" s="33"/>
      <c r="K23" s="33"/>
      <c r="L23" s="33"/>
      <c r="M23" s="26"/>
      <c r="N23" s="25"/>
      <c r="O23" s="25"/>
      <c r="P23" s="50"/>
      <c r="Q23" s="50"/>
      <c r="R23" s="50"/>
      <c r="S23" s="6"/>
      <c r="T23" s="75"/>
      <c r="U23" s="26"/>
      <c r="V23" s="25"/>
      <c r="W23"/>
      <c r="X23"/>
    </row>
    <row r="24" spans="1:24">
      <c r="A24"/>
      <c r="B24"/>
      <c r="C24"/>
      <c r="D24"/>
      <c r="E24" s="25"/>
      <c r="F24"/>
      <c r="G24" s="49"/>
      <c r="H24" s="49"/>
      <c r="I24" s="75"/>
      <c r="J24" s="33"/>
      <c r="K24" s="33"/>
      <c r="L24" s="33"/>
      <c r="M24" s="26"/>
      <c r="N24" s="25"/>
      <c r="O24" s="25"/>
      <c r="P24" s="50"/>
      <c r="Q24" s="50"/>
      <c r="R24" s="50"/>
      <c r="T24" s="75"/>
      <c r="U24" s="26"/>
      <c r="V24" s="25"/>
      <c r="W24"/>
      <c r="X24"/>
    </row>
    <row r="25" spans="1:24">
      <c r="A25"/>
      <c r="B25"/>
      <c r="C25"/>
      <c r="D25"/>
      <c r="E25" s="25"/>
      <c r="F25"/>
      <c r="G25" s="49"/>
      <c r="H25" s="49"/>
      <c r="I25" s="75"/>
      <c r="J25" s="33"/>
      <c r="K25" s="33"/>
      <c r="L25" s="33"/>
      <c r="M25" s="26"/>
      <c r="N25" s="25"/>
      <c r="O25" s="25"/>
      <c r="P25" s="50"/>
      <c r="Q25" s="50"/>
      <c r="R25" s="50"/>
      <c r="S25" s="133"/>
      <c r="T25" s="75"/>
      <c r="U25" s="26"/>
      <c r="V25" s="25"/>
      <c r="W25"/>
      <c r="X25"/>
    </row>
    <row r="26" spans="1:24">
      <c r="A26"/>
      <c r="B26"/>
      <c r="C26"/>
      <c r="D26"/>
      <c r="E26" s="25"/>
      <c r="F26"/>
      <c r="G26" s="49"/>
      <c r="H26" s="49"/>
      <c r="I26" s="75"/>
      <c r="J26" s="33"/>
      <c r="K26" s="33"/>
      <c r="L26" s="33"/>
      <c r="M26" s="26"/>
      <c r="N26" s="25"/>
      <c r="O26" s="25"/>
      <c r="P26" s="50"/>
      <c r="Q26" s="50"/>
      <c r="R26" s="50"/>
      <c r="S26" s="133"/>
      <c r="T26" s="75"/>
      <c r="U26" s="26"/>
      <c r="V26" s="25"/>
      <c r="W26"/>
      <c r="X26"/>
    </row>
    <row r="27" spans="1:24">
      <c r="A27"/>
      <c r="B27"/>
      <c r="C27"/>
      <c r="D27"/>
      <c r="E27" s="25"/>
      <c r="F27"/>
      <c r="G27" s="49"/>
      <c r="H27" s="49"/>
      <c r="I27" s="37"/>
      <c r="J27" s="37"/>
      <c r="K27" s="37"/>
      <c r="L27" s="37"/>
      <c r="M27" s="26"/>
      <c r="N27" s="25"/>
      <c r="O27" s="25"/>
      <c r="P27" s="50"/>
      <c r="Q27" s="50"/>
      <c r="R27" s="50"/>
      <c r="S27" s="37"/>
      <c r="T27" s="75"/>
      <c r="U27" s="26"/>
      <c r="V27" s="25"/>
      <c r="W27"/>
      <c r="X27"/>
    </row>
    <row r="28" spans="1:24">
      <c r="A28"/>
      <c r="B28"/>
      <c r="C28"/>
      <c r="D28"/>
      <c r="E28" s="25"/>
      <c r="F28"/>
      <c r="G28" s="49"/>
      <c r="H28" s="49"/>
      <c r="I28" s="75"/>
      <c r="J28" s="33"/>
      <c r="K28" s="33"/>
      <c r="L28" s="33"/>
      <c r="M28" s="26"/>
      <c r="N28" s="25"/>
      <c r="O28" s="25"/>
      <c r="P28" s="50"/>
      <c r="Q28" s="50"/>
      <c r="R28" s="50"/>
      <c r="S28" s="133"/>
      <c r="T28" s="75"/>
      <c r="U28" s="26"/>
      <c r="V28" s="25"/>
      <c r="W28"/>
      <c r="X28"/>
    </row>
    <row r="29" spans="1:24">
      <c r="A29"/>
      <c r="B29"/>
      <c r="C29"/>
      <c r="D29"/>
      <c r="E29" s="25"/>
      <c r="F29"/>
      <c r="G29" s="49"/>
      <c r="H29" s="49"/>
      <c r="I29" s="75"/>
      <c r="J29" s="33"/>
      <c r="K29" s="33"/>
      <c r="L29" s="33"/>
      <c r="M29" s="26"/>
      <c r="N29" s="25"/>
      <c r="O29" s="25"/>
      <c r="P29" s="50"/>
      <c r="Q29" s="50"/>
      <c r="R29" s="50"/>
      <c r="S29" s="133"/>
      <c r="T29" s="75"/>
      <c r="U29" s="26"/>
      <c r="V29" s="25"/>
      <c r="W29"/>
      <c r="X29"/>
    </row>
    <row r="30" spans="1:24">
      <c r="A30"/>
      <c r="B30"/>
      <c r="C30"/>
      <c r="D30"/>
      <c r="E30" s="25"/>
      <c r="F30"/>
      <c r="G30" s="49"/>
      <c r="H30" s="49"/>
      <c r="I30" s="75"/>
      <c r="J30" s="33"/>
      <c r="K30" s="33"/>
      <c r="L30" s="33"/>
      <c r="M30" s="26"/>
      <c r="N30" s="25"/>
      <c r="O30" s="25"/>
      <c r="P30" s="50"/>
      <c r="Q30" s="50"/>
      <c r="R30" s="50"/>
      <c r="S30" s="133"/>
      <c r="T30" s="75"/>
      <c r="U30" s="26"/>
      <c r="V30" s="25"/>
      <c r="W30"/>
      <c r="X30"/>
    </row>
    <row r="31" spans="1:24">
      <c r="A31"/>
      <c r="B31"/>
      <c r="C31"/>
      <c r="D31"/>
      <c r="E31" s="25"/>
      <c r="F31"/>
      <c r="G31" s="49"/>
      <c r="H31" s="49"/>
      <c r="I31" s="75"/>
      <c r="J31" s="33"/>
      <c r="K31" s="33"/>
      <c r="L31" s="33"/>
      <c r="M31" s="26"/>
      <c r="N31" s="25"/>
      <c r="O31" s="25"/>
      <c r="P31" s="50"/>
      <c r="Q31" s="50"/>
      <c r="R31" s="50"/>
      <c r="S31" s="133"/>
      <c r="T31" s="75"/>
      <c r="U31" s="26"/>
      <c r="V31" s="25"/>
      <c r="W31"/>
      <c r="X31"/>
    </row>
    <row r="32" spans="1:24">
      <c r="A32"/>
      <c r="B32"/>
      <c r="C32"/>
      <c r="D32"/>
      <c r="E32" s="25"/>
      <c r="F32"/>
      <c r="G32" s="49"/>
      <c r="H32" s="49"/>
      <c r="I32" s="75"/>
      <c r="J32" s="33"/>
      <c r="K32" s="33"/>
      <c r="L32" s="33"/>
      <c r="M32" s="26"/>
      <c r="N32" s="25"/>
      <c r="O32" s="25"/>
      <c r="P32" s="50"/>
      <c r="Q32" s="50"/>
      <c r="R32" s="50"/>
      <c r="S32" s="37"/>
      <c r="T32" s="75"/>
      <c r="U32" s="26"/>
      <c r="V32" s="25"/>
      <c r="W32"/>
      <c r="X32"/>
    </row>
    <row r="33" spans="1:24">
      <c r="A33"/>
      <c r="B33"/>
      <c r="C33"/>
      <c r="D33"/>
      <c r="E33" s="25"/>
      <c r="F33"/>
      <c r="G33" s="49"/>
      <c r="H33" s="49"/>
      <c r="I33" s="75"/>
      <c r="J33" s="33"/>
      <c r="K33" s="33"/>
      <c r="L33" s="33"/>
      <c r="M33" s="26"/>
      <c r="N33" s="25"/>
      <c r="O33" s="25"/>
      <c r="P33" s="50"/>
      <c r="Q33" s="50"/>
      <c r="R33" s="50"/>
      <c r="S33" s="133"/>
      <c r="T33" s="75"/>
      <c r="U33" s="26"/>
      <c r="V33" s="25"/>
      <c r="W33"/>
      <c r="X33"/>
    </row>
    <row r="34" spans="1:24">
      <c r="A34"/>
      <c r="B34"/>
      <c r="C34"/>
      <c r="D34"/>
      <c r="E34" s="25"/>
      <c r="F34"/>
      <c r="G34" s="49"/>
      <c r="H34" s="49"/>
      <c r="I34" s="75"/>
      <c r="J34" s="33"/>
      <c r="K34" s="33"/>
      <c r="L34" s="33"/>
      <c r="M34" s="26"/>
      <c r="N34" s="25"/>
      <c r="O34" s="25"/>
      <c r="P34" s="50"/>
      <c r="Q34" s="50"/>
      <c r="R34" s="50"/>
      <c r="S34" s="37"/>
      <c r="T34" s="75"/>
      <c r="U34" s="26"/>
      <c r="V34" s="25"/>
      <c r="W34"/>
      <c r="X34"/>
    </row>
    <row r="35" spans="1:24">
      <c r="A35"/>
      <c r="B35"/>
      <c r="C35"/>
      <c r="D35"/>
      <c r="E35" s="25"/>
      <c r="F35"/>
      <c r="G35" s="49"/>
      <c r="H35" s="49"/>
      <c r="I35" s="75"/>
      <c r="J35" s="33"/>
      <c r="K35" s="33"/>
      <c r="L35" s="33"/>
      <c r="M35" s="26"/>
      <c r="N35" s="25"/>
      <c r="O35" s="25"/>
      <c r="P35" s="50"/>
      <c r="Q35" s="50"/>
      <c r="R35" s="50"/>
      <c r="S35" s="37"/>
      <c r="T35" s="75"/>
      <c r="U35" s="26"/>
      <c r="V35" s="25"/>
      <c r="W35"/>
      <c r="X35"/>
    </row>
    <row r="36" spans="1:24">
      <c r="A36"/>
      <c r="B36"/>
      <c r="C36"/>
      <c r="D36"/>
      <c r="E36" s="25"/>
      <c r="F36"/>
      <c r="G36" s="49"/>
      <c r="H36" s="49"/>
      <c r="I36" s="75"/>
      <c r="J36" s="33"/>
      <c r="K36" s="33"/>
      <c r="L36" s="33"/>
      <c r="M36" s="26"/>
      <c r="N36" s="25"/>
      <c r="O36" s="25"/>
      <c r="P36" s="50"/>
      <c r="Q36" s="50"/>
      <c r="R36" s="50"/>
      <c r="S36" s="37"/>
      <c r="T36" s="75"/>
      <c r="U36" s="26"/>
      <c r="V36" s="25"/>
      <c r="W36"/>
      <c r="X36"/>
    </row>
    <row r="37" spans="1:24">
      <c r="A37"/>
      <c r="B37"/>
      <c r="C37"/>
      <c r="D37"/>
      <c r="E37" s="25"/>
      <c r="F37"/>
      <c r="G37" s="49"/>
      <c r="H37" s="49"/>
      <c r="I37" s="75"/>
      <c r="J37" s="33"/>
      <c r="K37" s="33"/>
      <c r="L37" s="33"/>
      <c r="M37" s="26"/>
      <c r="N37" s="25"/>
      <c r="O37" s="25"/>
      <c r="P37" s="50"/>
      <c r="Q37" s="50"/>
      <c r="R37" s="50"/>
      <c r="S37" s="37"/>
      <c r="T37" s="75"/>
      <c r="U37" s="26"/>
      <c r="V37" s="25"/>
      <c r="W37"/>
      <c r="X37"/>
    </row>
    <row r="38" spans="1:24">
      <c r="A38"/>
      <c r="B38"/>
      <c r="C38"/>
      <c r="D38"/>
      <c r="E38" s="25"/>
      <c r="F38"/>
      <c r="G38" s="49"/>
      <c r="H38" s="49"/>
      <c r="I38" s="75"/>
      <c r="J38" s="33"/>
      <c r="K38" s="33"/>
      <c r="L38" s="33"/>
      <c r="M38" s="26"/>
      <c r="N38" s="25"/>
      <c r="O38" s="25"/>
      <c r="P38" s="50"/>
      <c r="Q38" s="50"/>
      <c r="R38" s="50"/>
      <c r="S38" s="75"/>
      <c r="T38" s="75"/>
      <c r="U38" s="26"/>
      <c r="V38" s="25"/>
      <c r="W38"/>
      <c r="X38"/>
    </row>
    <row r="39" spans="1:24">
      <c r="A39"/>
      <c r="B39"/>
      <c r="C39"/>
      <c r="D39"/>
      <c r="E39" s="25"/>
      <c r="F39"/>
      <c r="G39" s="49"/>
      <c r="H39" s="49"/>
      <c r="I39" s="75"/>
      <c r="J39" s="33"/>
      <c r="K39" s="33"/>
      <c r="L39" s="33"/>
      <c r="M39" s="26"/>
      <c r="N39" s="25"/>
      <c r="O39" s="25"/>
      <c r="P39" s="50"/>
      <c r="Q39" s="50"/>
      <c r="R39" s="50"/>
      <c r="S39" s="75"/>
      <c r="T39" s="75"/>
      <c r="U39" s="26"/>
      <c r="V39" s="25"/>
      <c r="W39"/>
      <c r="X39"/>
    </row>
    <row r="40" spans="1:24">
      <c r="A40"/>
      <c r="B40"/>
      <c r="C40"/>
      <c r="D40"/>
      <c r="E40" s="25"/>
      <c r="F40"/>
      <c r="G40" s="49"/>
      <c r="H40" s="49"/>
      <c r="I40" s="75"/>
      <c r="J40" s="33"/>
      <c r="K40" s="33"/>
      <c r="L40" s="33"/>
      <c r="M40" s="26"/>
      <c r="N40" s="25"/>
      <c r="O40" s="25"/>
      <c r="P40" s="50"/>
      <c r="Q40" s="50"/>
      <c r="R40" s="50"/>
      <c r="S40" s="75"/>
      <c r="T40" s="75"/>
      <c r="U40" s="26"/>
      <c r="V40" s="25"/>
      <c r="W40"/>
      <c r="X40"/>
    </row>
    <row r="41" spans="1:24">
      <c r="A41" s="1"/>
      <c r="B41"/>
      <c r="C41"/>
      <c r="D41"/>
      <c r="E41" s="25"/>
      <c r="F41"/>
      <c r="G41" s="49"/>
      <c r="H41" s="49"/>
      <c r="I41" s="75"/>
      <c r="J41" s="33"/>
      <c r="K41" s="33"/>
      <c r="L41" s="33"/>
      <c r="M41" s="129"/>
      <c r="N41"/>
      <c r="O41"/>
      <c r="P41" s="53"/>
      <c r="Q41" s="53"/>
      <c r="R41" s="53"/>
      <c r="S41" s="75"/>
      <c r="T41" s="75"/>
      <c r="U41" s="26"/>
      <c r="V41" s="25"/>
      <c r="W41"/>
      <c r="X41"/>
    </row>
    <row r="42" spans="1:24">
      <c r="A42" s="1"/>
      <c r="B42"/>
      <c r="C42"/>
      <c r="D42"/>
      <c r="E42" s="25"/>
      <c r="F42"/>
      <c r="G42" s="49"/>
      <c r="H42" s="49"/>
      <c r="I42" s="75"/>
      <c r="J42" s="33"/>
      <c r="K42" s="33"/>
      <c r="L42" s="33"/>
      <c r="M42" s="129"/>
      <c r="N42"/>
      <c r="O42"/>
      <c r="P42" s="53"/>
      <c r="Q42" s="53"/>
      <c r="R42" s="53"/>
      <c r="S42" s="37"/>
      <c r="T42" s="75"/>
      <c r="U42" s="26"/>
      <c r="V42" s="25"/>
      <c r="W42"/>
      <c r="X42"/>
    </row>
    <row r="43" spans="1:24">
      <c r="A43" s="1"/>
      <c r="B43"/>
      <c r="C43"/>
      <c r="D43"/>
      <c r="E43" s="25"/>
      <c r="F43"/>
      <c r="G43" s="49"/>
      <c r="H43" s="49"/>
      <c r="I43" s="75"/>
      <c r="J43" s="33"/>
      <c r="K43" s="33"/>
      <c r="L43" s="33"/>
      <c r="M43" s="129"/>
      <c r="N43"/>
      <c r="O43"/>
      <c r="P43" s="53"/>
      <c r="Q43" s="53"/>
      <c r="R43" s="53"/>
      <c r="S43" s="37"/>
      <c r="T43" s="75"/>
      <c r="U43" s="26"/>
      <c r="V43" s="25"/>
      <c r="W43"/>
      <c r="X43"/>
    </row>
  </sheetData>
  <autoFilter ref="A1:V43" xr:uid="{00000000-0009-0000-0000-000004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Y60"/>
  <sheetViews>
    <sheetView workbookViewId="0">
      <selection activeCell="D22" sqref="D22"/>
    </sheetView>
  </sheetViews>
  <sheetFormatPr baseColWidth="10" defaultColWidth="11.44140625" defaultRowHeight="14.4"/>
  <cols>
    <col min="1" max="1" width="11.44140625" style="2"/>
    <col min="2" max="2" width="24" style="2" customWidth="1"/>
    <col min="3" max="3" width="26" style="2" customWidth="1"/>
    <col min="4" max="4" width="32.109375" style="2" customWidth="1"/>
    <col min="5" max="5" width="32.33203125" style="2" customWidth="1"/>
    <col min="6" max="7" width="11.44140625" style="2"/>
    <col min="8" max="8" width="25.6640625" style="2" customWidth="1"/>
    <col min="9" max="12" width="24.88671875" style="33" customWidth="1"/>
    <col min="13" max="15" width="11.44140625" style="2"/>
    <col min="16" max="18" width="11.44140625" style="8"/>
    <col min="19" max="20" width="24.88671875" style="7" customWidth="1"/>
    <col min="21" max="21" width="18.6640625" style="2" customWidth="1"/>
    <col min="22" max="22" width="38.88671875" style="2" customWidth="1"/>
    <col min="23" max="16384" width="11.44140625" style="2"/>
  </cols>
  <sheetData>
    <row r="1" spans="1:25">
      <c r="A1" s="1" t="s">
        <v>0</v>
      </c>
      <c r="B1" s="1" t="s">
        <v>1</v>
      </c>
      <c r="C1" s="1" t="s">
        <v>2</v>
      </c>
      <c r="D1" s="1" t="s">
        <v>3</v>
      </c>
      <c r="E1" s="1" t="s">
        <v>4</v>
      </c>
      <c r="F1" s="1" t="s">
        <v>5</v>
      </c>
      <c r="G1" s="1" t="s">
        <v>6</v>
      </c>
      <c r="H1" s="1" t="s">
        <v>7</v>
      </c>
      <c r="I1" s="33" t="s">
        <v>8</v>
      </c>
      <c r="J1" s="33" t="s">
        <v>9</v>
      </c>
      <c r="K1" s="33" t="s">
        <v>19</v>
      </c>
      <c r="L1" s="33" t="s">
        <v>20</v>
      </c>
      <c r="M1" s="1" t="s">
        <v>10</v>
      </c>
      <c r="N1" s="1" t="s">
        <v>11</v>
      </c>
      <c r="O1" s="1" t="s">
        <v>12</v>
      </c>
      <c r="P1" s="16" t="s">
        <v>21</v>
      </c>
      <c r="Q1" s="16" t="s">
        <v>13</v>
      </c>
      <c r="R1" s="16" t="s">
        <v>14</v>
      </c>
      <c r="S1" s="33" t="s">
        <v>15</v>
      </c>
      <c r="T1" s="33" t="s">
        <v>16</v>
      </c>
      <c r="U1" s="1" t="s">
        <v>17</v>
      </c>
      <c r="V1" s="1" t="s">
        <v>18</v>
      </c>
      <c r="W1" s="1"/>
      <c r="X1" s="1"/>
      <c r="Y1" s="1"/>
    </row>
    <row r="2" spans="1:25">
      <c r="A2" s="41">
        <v>891780111</v>
      </c>
      <c r="B2" s="41" t="s">
        <v>25</v>
      </c>
      <c r="C2" s="41" t="s">
        <v>26</v>
      </c>
      <c r="D2" s="41" t="s">
        <v>27</v>
      </c>
      <c r="E2" s="41" t="s">
        <v>28</v>
      </c>
      <c r="F2" s="41" t="s">
        <v>29</v>
      </c>
      <c r="G2" s="41" t="s">
        <v>30</v>
      </c>
      <c r="H2" s="41" t="s">
        <v>31</v>
      </c>
      <c r="I2" s="223">
        <v>15000000</v>
      </c>
      <c r="J2" s="223">
        <v>0</v>
      </c>
      <c r="K2" s="223">
        <v>0</v>
      </c>
      <c r="L2" s="223">
        <v>0</v>
      </c>
      <c r="M2" s="41">
        <v>1082996348</v>
      </c>
      <c r="N2" s="41" t="s">
        <v>32</v>
      </c>
      <c r="O2" s="41" t="s">
        <v>33</v>
      </c>
      <c r="P2" t="s">
        <v>34</v>
      </c>
      <c r="Q2" t="s">
        <v>34</v>
      </c>
      <c r="R2" t="s">
        <v>35</v>
      </c>
      <c r="S2" s="223">
        <v>1100000</v>
      </c>
      <c r="T2" s="223">
        <v>13900000</v>
      </c>
      <c r="U2" s="41">
        <v>32770239</v>
      </c>
      <c r="V2" s="41" t="s">
        <v>36</v>
      </c>
      <c r="W2"/>
      <c r="X2"/>
      <c r="Y2"/>
    </row>
    <row r="3" spans="1:25">
      <c r="A3" s="41">
        <v>891780111</v>
      </c>
      <c r="B3" s="41" t="s">
        <v>25</v>
      </c>
      <c r="C3" s="41" t="s">
        <v>26</v>
      </c>
      <c r="D3" s="41" t="s">
        <v>27</v>
      </c>
      <c r="E3" s="41" t="s">
        <v>37</v>
      </c>
      <c r="F3" s="41" t="s">
        <v>29</v>
      </c>
      <c r="G3" s="41" t="s">
        <v>30</v>
      </c>
      <c r="H3" s="41" t="s">
        <v>31</v>
      </c>
      <c r="I3" s="223">
        <v>15000000</v>
      </c>
      <c r="J3" s="223">
        <v>0</v>
      </c>
      <c r="K3" s="223">
        <v>0</v>
      </c>
      <c r="L3" s="223">
        <v>0</v>
      </c>
      <c r="M3" s="41">
        <v>84454604</v>
      </c>
      <c r="N3" s="41" t="s">
        <v>38</v>
      </c>
      <c r="O3" s="41" t="s">
        <v>39</v>
      </c>
      <c r="P3" t="s">
        <v>40</v>
      </c>
      <c r="Q3" t="s">
        <v>40</v>
      </c>
      <c r="R3" t="s">
        <v>41</v>
      </c>
      <c r="S3" s="223">
        <v>12000000</v>
      </c>
      <c r="T3" s="223">
        <v>3000000</v>
      </c>
      <c r="U3" s="41">
        <v>85475151</v>
      </c>
      <c r="V3" s="41" t="s">
        <v>42</v>
      </c>
      <c r="W3"/>
      <c r="X3"/>
      <c r="Y3"/>
    </row>
    <row r="4" spans="1:25">
      <c r="A4" s="41">
        <v>891780111</v>
      </c>
      <c r="B4" s="41" t="s">
        <v>25</v>
      </c>
      <c r="C4" s="41" t="s">
        <v>26</v>
      </c>
      <c r="D4" s="41" t="s">
        <v>27</v>
      </c>
      <c r="E4" s="41" t="s">
        <v>43</v>
      </c>
      <c r="F4" s="41" t="s">
        <v>29</v>
      </c>
      <c r="G4" s="41" t="s">
        <v>30</v>
      </c>
      <c r="H4" s="41" t="s">
        <v>31</v>
      </c>
      <c r="I4" s="223">
        <v>20000000</v>
      </c>
      <c r="J4" s="223">
        <v>0</v>
      </c>
      <c r="K4" s="223">
        <v>0</v>
      </c>
      <c r="L4" s="223">
        <v>0</v>
      </c>
      <c r="M4" s="41">
        <v>85155728</v>
      </c>
      <c r="N4" s="41" t="s">
        <v>44</v>
      </c>
      <c r="O4" s="41" t="s">
        <v>45</v>
      </c>
      <c r="P4" t="s">
        <v>46</v>
      </c>
      <c r="Q4" t="s">
        <v>46</v>
      </c>
      <c r="R4" t="s">
        <v>47</v>
      </c>
      <c r="S4" s="223">
        <v>16000000</v>
      </c>
      <c r="T4" s="223">
        <v>4000000</v>
      </c>
      <c r="U4" s="41">
        <v>91156594</v>
      </c>
      <c r="V4" s="41" t="s">
        <v>48</v>
      </c>
      <c r="W4"/>
      <c r="X4"/>
      <c r="Y4"/>
    </row>
    <row r="5" spans="1:25">
      <c r="A5" s="41">
        <v>891780111</v>
      </c>
      <c r="B5" s="41" t="s">
        <v>25</v>
      </c>
      <c r="C5" s="41" t="s">
        <v>26</v>
      </c>
      <c r="D5" s="41" t="s">
        <v>27</v>
      </c>
      <c r="E5" s="41" t="s">
        <v>49</v>
      </c>
      <c r="F5" s="41" t="s">
        <v>29</v>
      </c>
      <c r="G5" s="41" t="s">
        <v>30</v>
      </c>
      <c r="H5" s="41" t="s">
        <v>31</v>
      </c>
      <c r="I5" s="223">
        <v>19000000</v>
      </c>
      <c r="J5" s="223">
        <v>0</v>
      </c>
      <c r="K5" s="223">
        <v>0</v>
      </c>
      <c r="L5" s="223">
        <v>0</v>
      </c>
      <c r="M5" s="41">
        <v>1082951300</v>
      </c>
      <c r="N5" s="41" t="s">
        <v>50</v>
      </c>
      <c r="O5" s="41" t="s">
        <v>51</v>
      </c>
      <c r="P5" t="s">
        <v>46</v>
      </c>
      <c r="Q5" t="s">
        <v>46</v>
      </c>
      <c r="R5" t="s">
        <v>47</v>
      </c>
      <c r="S5" s="223">
        <v>15200000</v>
      </c>
      <c r="T5" s="223">
        <v>3800000</v>
      </c>
      <c r="U5" s="41">
        <v>79732773</v>
      </c>
      <c r="V5" s="41" t="s">
        <v>52</v>
      </c>
      <c r="W5"/>
      <c r="X5"/>
      <c r="Y5"/>
    </row>
    <row r="6" spans="1:25">
      <c r="A6" s="41">
        <v>891780111</v>
      </c>
      <c r="B6" s="41" t="s">
        <v>25</v>
      </c>
      <c r="C6" s="41" t="s">
        <v>26</v>
      </c>
      <c r="D6" s="41" t="s">
        <v>27</v>
      </c>
      <c r="E6" s="41" t="s">
        <v>53</v>
      </c>
      <c r="F6" s="41" t="s">
        <v>29</v>
      </c>
      <c r="G6" s="41" t="s">
        <v>30</v>
      </c>
      <c r="H6" s="41" t="s">
        <v>31</v>
      </c>
      <c r="I6" s="223">
        <v>16500000</v>
      </c>
      <c r="J6" s="223">
        <v>0</v>
      </c>
      <c r="K6" s="223">
        <v>0</v>
      </c>
      <c r="L6" s="223">
        <v>0</v>
      </c>
      <c r="M6" s="41">
        <v>57297693</v>
      </c>
      <c r="N6" s="41" t="s">
        <v>54</v>
      </c>
      <c r="O6" s="41" t="s">
        <v>55</v>
      </c>
      <c r="P6" t="s">
        <v>46</v>
      </c>
      <c r="Q6" t="s">
        <v>46</v>
      </c>
      <c r="R6" t="s">
        <v>47</v>
      </c>
      <c r="S6" s="223">
        <v>11550000</v>
      </c>
      <c r="T6" s="223">
        <v>4950000</v>
      </c>
      <c r="U6" s="41">
        <v>36695431</v>
      </c>
      <c r="V6" s="41" t="s">
        <v>56</v>
      </c>
      <c r="W6"/>
      <c r="X6"/>
      <c r="Y6"/>
    </row>
    <row r="7" spans="1:25">
      <c r="A7" s="41">
        <v>891780111</v>
      </c>
      <c r="B7" s="41" t="s">
        <v>25</v>
      </c>
      <c r="C7" s="41" t="s">
        <v>26</v>
      </c>
      <c r="D7" s="41" t="s">
        <v>27</v>
      </c>
      <c r="E7" s="41" t="s">
        <v>57</v>
      </c>
      <c r="F7" s="41" t="s">
        <v>29</v>
      </c>
      <c r="G7" s="41" t="s">
        <v>30</v>
      </c>
      <c r="H7" s="41" t="s">
        <v>31</v>
      </c>
      <c r="I7" s="223">
        <v>13000000</v>
      </c>
      <c r="J7" s="223">
        <v>0</v>
      </c>
      <c r="K7" s="223">
        <v>0</v>
      </c>
      <c r="L7" s="223">
        <v>0</v>
      </c>
      <c r="M7" s="41">
        <v>1082948298</v>
      </c>
      <c r="N7" s="41" t="s">
        <v>58</v>
      </c>
      <c r="O7" s="41" t="s">
        <v>59</v>
      </c>
      <c r="P7" t="s">
        <v>46</v>
      </c>
      <c r="Q7" t="s">
        <v>46</v>
      </c>
      <c r="R7" t="s">
        <v>47</v>
      </c>
      <c r="S7" s="223">
        <v>10400000</v>
      </c>
      <c r="T7" s="223">
        <v>2600000</v>
      </c>
      <c r="U7" s="41">
        <v>57427442</v>
      </c>
      <c r="V7" s="41" t="s">
        <v>60</v>
      </c>
      <c r="W7"/>
      <c r="X7"/>
      <c r="Y7"/>
    </row>
    <row r="8" spans="1:25">
      <c r="A8" s="41">
        <v>891780111</v>
      </c>
      <c r="B8" s="41" t="s">
        <v>25</v>
      </c>
      <c r="C8" s="41" t="s">
        <v>26</v>
      </c>
      <c r="D8" s="41" t="s">
        <v>27</v>
      </c>
      <c r="E8" s="41" t="s">
        <v>61</v>
      </c>
      <c r="F8" s="41" t="s">
        <v>29</v>
      </c>
      <c r="G8" s="41" t="s">
        <v>30</v>
      </c>
      <c r="H8" s="41" t="s">
        <v>31</v>
      </c>
      <c r="I8" s="223">
        <v>13000000</v>
      </c>
      <c r="J8" s="223">
        <v>0</v>
      </c>
      <c r="K8" s="223">
        <v>0</v>
      </c>
      <c r="L8" s="223">
        <v>0</v>
      </c>
      <c r="M8" s="41">
        <v>36724425</v>
      </c>
      <c r="N8" s="41" t="s">
        <v>62</v>
      </c>
      <c r="O8" s="41" t="s">
        <v>63</v>
      </c>
      <c r="P8" t="s">
        <v>46</v>
      </c>
      <c r="Q8" t="s">
        <v>46</v>
      </c>
      <c r="R8" t="s">
        <v>47</v>
      </c>
      <c r="S8" s="223">
        <v>10400000</v>
      </c>
      <c r="T8" s="223">
        <v>2600000</v>
      </c>
      <c r="U8" s="41">
        <v>12533448</v>
      </c>
      <c r="V8" s="41" t="s">
        <v>64</v>
      </c>
      <c r="W8"/>
      <c r="X8"/>
      <c r="Y8"/>
    </row>
    <row r="9" spans="1:25">
      <c r="A9" s="41">
        <v>891780111</v>
      </c>
      <c r="B9" s="41" t="s">
        <v>25</v>
      </c>
      <c r="C9" s="41" t="s">
        <v>26</v>
      </c>
      <c r="D9" s="41" t="s">
        <v>27</v>
      </c>
      <c r="E9" s="41" t="s">
        <v>65</v>
      </c>
      <c r="F9" s="41" t="s">
        <v>29</v>
      </c>
      <c r="G9" s="41" t="s">
        <v>30</v>
      </c>
      <c r="H9" s="41" t="s">
        <v>31</v>
      </c>
      <c r="I9" s="223">
        <v>13000000</v>
      </c>
      <c r="J9" s="223">
        <v>0</v>
      </c>
      <c r="K9" s="223">
        <v>0</v>
      </c>
      <c r="L9" s="223">
        <v>0</v>
      </c>
      <c r="M9" s="41">
        <v>84456404</v>
      </c>
      <c r="N9" s="41" t="s">
        <v>66</v>
      </c>
      <c r="O9" s="41" t="s">
        <v>67</v>
      </c>
      <c r="P9" t="s">
        <v>46</v>
      </c>
      <c r="Q9" t="s">
        <v>46</v>
      </c>
      <c r="R9" t="s">
        <v>47</v>
      </c>
      <c r="S9" s="223">
        <v>10400000</v>
      </c>
      <c r="T9" s="223">
        <v>2600000</v>
      </c>
      <c r="U9" s="41">
        <v>1083432808</v>
      </c>
      <c r="V9" s="41" t="s">
        <v>68</v>
      </c>
      <c r="W9"/>
      <c r="X9"/>
      <c r="Y9"/>
    </row>
    <row r="10" spans="1:25">
      <c r="A10" s="41">
        <v>891780111</v>
      </c>
      <c r="B10" s="41" t="s">
        <v>25</v>
      </c>
      <c r="C10" s="41" t="s">
        <v>26</v>
      </c>
      <c r="D10" s="41" t="s">
        <v>27</v>
      </c>
      <c r="E10" s="41" t="s">
        <v>69</v>
      </c>
      <c r="F10" s="41" t="s">
        <v>29</v>
      </c>
      <c r="G10" s="41" t="s">
        <v>30</v>
      </c>
      <c r="H10" s="41" t="s">
        <v>31</v>
      </c>
      <c r="I10" s="223">
        <v>13000000</v>
      </c>
      <c r="J10" s="223">
        <v>0</v>
      </c>
      <c r="K10" s="223">
        <v>0</v>
      </c>
      <c r="L10" s="223">
        <v>0</v>
      </c>
      <c r="M10" s="41">
        <v>51839142</v>
      </c>
      <c r="N10" s="41" t="s">
        <v>70</v>
      </c>
      <c r="O10" s="41" t="s">
        <v>71</v>
      </c>
      <c r="P10" t="s">
        <v>46</v>
      </c>
      <c r="Q10" t="s">
        <v>46</v>
      </c>
      <c r="R10" t="s">
        <v>47</v>
      </c>
      <c r="S10" s="223">
        <v>10400000</v>
      </c>
      <c r="T10" s="223">
        <v>2600000</v>
      </c>
      <c r="U10" s="41">
        <v>79732773</v>
      </c>
      <c r="V10" s="41" t="s">
        <v>52</v>
      </c>
      <c r="W10"/>
      <c r="X10"/>
      <c r="Y10"/>
    </row>
    <row r="11" spans="1:25">
      <c r="A11" s="41">
        <v>891780111</v>
      </c>
      <c r="B11" s="41" t="s">
        <v>25</v>
      </c>
      <c r="C11" s="41" t="s">
        <v>72</v>
      </c>
      <c r="D11" s="41" t="s">
        <v>27</v>
      </c>
      <c r="E11" s="41" t="s">
        <v>73</v>
      </c>
      <c r="F11" s="41" t="s">
        <v>29</v>
      </c>
      <c r="G11" s="41" t="s">
        <v>30</v>
      </c>
      <c r="H11" s="41" t="s">
        <v>31</v>
      </c>
      <c r="I11" s="223">
        <v>8500000</v>
      </c>
      <c r="J11" s="223">
        <v>0</v>
      </c>
      <c r="K11" s="223">
        <v>0</v>
      </c>
      <c r="L11" s="223">
        <v>0</v>
      </c>
      <c r="M11" s="41">
        <v>1083033709</v>
      </c>
      <c r="N11" s="41" t="s">
        <v>74</v>
      </c>
      <c r="O11" s="41" t="s">
        <v>75</v>
      </c>
      <c r="P11" t="s">
        <v>76</v>
      </c>
      <c r="Q11" t="s">
        <v>76</v>
      </c>
      <c r="R11" t="s">
        <v>77</v>
      </c>
      <c r="S11" s="223">
        <v>6800000</v>
      </c>
      <c r="T11" s="223">
        <v>1700000</v>
      </c>
      <c r="U11" s="41">
        <v>79732773</v>
      </c>
      <c r="V11" s="41" t="s">
        <v>52</v>
      </c>
      <c r="W11"/>
      <c r="X11"/>
      <c r="Y11"/>
    </row>
    <row r="12" spans="1:25">
      <c r="A12" s="41">
        <v>891780111</v>
      </c>
      <c r="B12" s="41" t="s">
        <v>25</v>
      </c>
      <c r="C12" s="41" t="s">
        <v>72</v>
      </c>
      <c r="D12" s="41" t="s">
        <v>27</v>
      </c>
      <c r="E12" s="41" t="s">
        <v>78</v>
      </c>
      <c r="F12" s="41" t="s">
        <v>29</v>
      </c>
      <c r="G12" s="41" t="s">
        <v>30</v>
      </c>
      <c r="H12" s="41" t="s">
        <v>31</v>
      </c>
      <c r="I12" s="223">
        <v>8500000</v>
      </c>
      <c r="J12" s="223">
        <v>0</v>
      </c>
      <c r="K12" s="223">
        <v>0</v>
      </c>
      <c r="L12" s="223">
        <v>0</v>
      </c>
      <c r="M12" s="41">
        <v>1083042706</v>
      </c>
      <c r="N12" s="41" t="s">
        <v>79</v>
      </c>
      <c r="O12" s="41" t="s">
        <v>80</v>
      </c>
      <c r="P12" t="s">
        <v>76</v>
      </c>
      <c r="Q12" t="s">
        <v>76</v>
      </c>
      <c r="R12" t="s">
        <v>77</v>
      </c>
      <c r="S12" s="223">
        <v>6800000</v>
      </c>
      <c r="T12" s="223">
        <v>1700000</v>
      </c>
      <c r="U12" s="41">
        <v>84450555</v>
      </c>
      <c r="V12" s="41" t="s">
        <v>81</v>
      </c>
      <c r="W12"/>
      <c r="X12"/>
      <c r="Y12"/>
    </row>
    <row r="13" spans="1:25">
      <c r="A13" s="41">
        <v>891780111</v>
      </c>
      <c r="B13" s="41" t="s">
        <v>25</v>
      </c>
      <c r="C13" s="41" t="s">
        <v>72</v>
      </c>
      <c r="D13" s="41" t="s">
        <v>27</v>
      </c>
      <c r="E13" s="41" t="s">
        <v>82</v>
      </c>
      <c r="F13" s="41" t="s">
        <v>29</v>
      </c>
      <c r="G13" s="41" t="s">
        <v>30</v>
      </c>
      <c r="H13" s="41" t="s">
        <v>31</v>
      </c>
      <c r="I13" s="223">
        <v>8500000</v>
      </c>
      <c r="J13" s="223">
        <v>0</v>
      </c>
      <c r="K13" s="223">
        <v>0</v>
      </c>
      <c r="L13" s="223">
        <v>0</v>
      </c>
      <c r="M13" s="41">
        <v>1082983800</v>
      </c>
      <c r="N13" s="41" t="s">
        <v>83</v>
      </c>
      <c r="O13" s="41" t="s">
        <v>84</v>
      </c>
      <c r="P13" t="s">
        <v>76</v>
      </c>
      <c r="Q13" t="s">
        <v>76</v>
      </c>
      <c r="R13" t="s">
        <v>77</v>
      </c>
      <c r="S13" s="223">
        <v>6800000</v>
      </c>
      <c r="T13" s="223">
        <v>1700000</v>
      </c>
      <c r="U13" s="41">
        <v>85475151</v>
      </c>
      <c r="V13" s="41" t="s">
        <v>42</v>
      </c>
      <c r="W13"/>
      <c r="X13"/>
      <c r="Y13"/>
    </row>
    <row r="14" spans="1:25">
      <c r="A14" s="41">
        <v>891780111</v>
      </c>
      <c r="B14" s="41" t="s">
        <v>25</v>
      </c>
      <c r="C14" s="41" t="s">
        <v>72</v>
      </c>
      <c r="D14" s="41" t="s">
        <v>27</v>
      </c>
      <c r="E14" s="41" t="s">
        <v>85</v>
      </c>
      <c r="F14" s="41" t="s">
        <v>29</v>
      </c>
      <c r="G14" s="41" t="s">
        <v>30</v>
      </c>
      <c r="H14" s="41" t="s">
        <v>31</v>
      </c>
      <c r="I14" s="223">
        <v>8500000</v>
      </c>
      <c r="J14" s="223">
        <v>0</v>
      </c>
      <c r="K14" s="223">
        <v>0</v>
      </c>
      <c r="L14" s="223">
        <v>0</v>
      </c>
      <c r="M14" s="41">
        <v>1082999568</v>
      </c>
      <c r="N14" s="41" t="s">
        <v>86</v>
      </c>
      <c r="O14" s="41" t="s">
        <v>87</v>
      </c>
      <c r="P14" t="s">
        <v>76</v>
      </c>
      <c r="Q14" t="s">
        <v>76</v>
      </c>
      <c r="R14" t="s">
        <v>77</v>
      </c>
      <c r="S14" s="223">
        <v>6800000</v>
      </c>
      <c r="T14" s="223">
        <v>1700000</v>
      </c>
      <c r="U14" s="41">
        <v>1083432808</v>
      </c>
      <c r="V14" s="41" t="s">
        <v>68</v>
      </c>
      <c r="W14"/>
      <c r="X14"/>
      <c r="Y14"/>
    </row>
    <row r="15" spans="1:25">
      <c r="A15" s="41">
        <v>891780111</v>
      </c>
      <c r="B15" s="41" t="s">
        <v>25</v>
      </c>
      <c r="C15" s="41" t="s">
        <v>26</v>
      </c>
      <c r="D15" s="41" t="s">
        <v>27</v>
      </c>
      <c r="E15" s="41" t="s">
        <v>88</v>
      </c>
      <c r="F15" s="41" t="s">
        <v>29</v>
      </c>
      <c r="G15" s="41" t="s">
        <v>30</v>
      </c>
      <c r="H15" s="41" t="s">
        <v>89</v>
      </c>
      <c r="I15" s="223">
        <v>6000000</v>
      </c>
      <c r="J15" s="223">
        <v>0</v>
      </c>
      <c r="K15" s="223">
        <v>0</v>
      </c>
      <c r="L15" s="223">
        <v>0</v>
      </c>
      <c r="M15" s="41">
        <v>819006702</v>
      </c>
      <c r="N15" s="41" t="s">
        <v>90</v>
      </c>
      <c r="O15" s="41" t="s">
        <v>91</v>
      </c>
      <c r="P15" t="s">
        <v>76</v>
      </c>
      <c r="Q15" t="s">
        <v>76</v>
      </c>
      <c r="R15" t="s">
        <v>92</v>
      </c>
      <c r="S15" s="223">
        <v>1522692</v>
      </c>
      <c r="T15" s="223">
        <v>4477308</v>
      </c>
      <c r="U15" s="41">
        <v>32770239</v>
      </c>
      <c r="V15" s="41" t="s">
        <v>36</v>
      </c>
      <c r="W15"/>
      <c r="X15"/>
      <c r="Y15"/>
    </row>
    <row r="16" spans="1:25" ht="15" thickBot="1">
      <c r="A16" s="1"/>
      <c r="B16"/>
      <c r="C16"/>
      <c r="D16"/>
      <c r="E16"/>
      <c r="F16"/>
      <c r="G16"/>
      <c r="H16"/>
      <c r="M16"/>
      <c r="N16"/>
      <c r="O16"/>
      <c r="P16" s="52"/>
      <c r="Q16" s="52"/>
      <c r="R16" s="52"/>
      <c r="S16" s="33"/>
      <c r="T16" s="33"/>
      <c r="U16"/>
      <c r="V16"/>
      <c r="W16"/>
      <c r="X16"/>
      <c r="Y16"/>
    </row>
    <row r="17" spans="1:25" ht="15" thickBot="1">
      <c r="A17" s="1"/>
      <c r="B17"/>
      <c r="C17"/>
      <c r="D17" s="172" t="s">
        <v>617</v>
      </c>
      <c r="E17" s="128">
        <v>14</v>
      </c>
      <c r="F17"/>
      <c r="G17"/>
      <c r="H17" s="172" t="s">
        <v>618</v>
      </c>
      <c r="I17" s="102">
        <f>SUM(I2:I16)</f>
        <v>177500000</v>
      </c>
      <c r="M17"/>
      <c r="N17"/>
      <c r="O17"/>
      <c r="P17" s="52"/>
      <c r="Q17" s="52"/>
      <c r="R17" s="52"/>
      <c r="S17" s="33"/>
      <c r="T17" s="33"/>
      <c r="U17"/>
      <c r="V17"/>
      <c r="W17"/>
      <c r="X17"/>
      <c r="Y17"/>
    </row>
    <row r="18" spans="1:25">
      <c r="A18" s="1"/>
      <c r="B18"/>
      <c r="C18"/>
      <c r="D18"/>
      <c r="E18"/>
      <c r="F18"/>
      <c r="G18"/>
      <c r="H18"/>
      <c r="M18"/>
      <c r="N18"/>
      <c r="O18"/>
      <c r="P18" s="52"/>
      <c r="Q18" s="52"/>
      <c r="R18" s="52"/>
      <c r="S18" s="33"/>
      <c r="T18" s="33"/>
      <c r="U18"/>
      <c r="V18"/>
      <c r="W18"/>
      <c r="X18"/>
      <c r="Y18"/>
    </row>
    <row r="19" spans="1:25">
      <c r="A19" s="1"/>
      <c r="B19"/>
      <c r="C19"/>
      <c r="D19"/>
      <c r="E19"/>
      <c r="F19"/>
      <c r="G19"/>
      <c r="H19"/>
      <c r="M19"/>
      <c r="N19"/>
      <c r="O19"/>
      <c r="P19" s="52"/>
      <c r="Q19" s="52"/>
      <c r="R19" s="52"/>
      <c r="S19" s="33"/>
      <c r="T19" s="33"/>
      <c r="U19"/>
      <c r="V19"/>
      <c r="W19"/>
      <c r="X19"/>
      <c r="Y19"/>
    </row>
    <row r="20" spans="1:25">
      <c r="A20" s="1"/>
      <c r="B20"/>
      <c r="C20"/>
      <c r="D20"/>
      <c r="E20"/>
      <c r="F20"/>
      <c r="G20"/>
      <c r="H20"/>
      <c r="M20"/>
      <c r="N20"/>
      <c r="O20"/>
      <c r="P20" s="52"/>
      <c r="Q20" s="52"/>
      <c r="R20" s="52"/>
      <c r="S20" s="33"/>
      <c r="T20" s="33"/>
      <c r="U20"/>
      <c r="V20"/>
      <c r="W20"/>
      <c r="X20"/>
      <c r="Y20"/>
    </row>
    <row r="21" spans="1:25">
      <c r="A21" s="1"/>
      <c r="B21"/>
      <c r="C21"/>
      <c r="D21"/>
      <c r="E21"/>
      <c r="F21"/>
      <c r="G21"/>
      <c r="H21"/>
      <c r="M21"/>
      <c r="N21"/>
      <c r="O21"/>
      <c r="P21" s="52"/>
      <c r="Q21" s="52"/>
      <c r="R21" s="52"/>
      <c r="S21" s="33"/>
      <c r="T21" s="33"/>
      <c r="U21"/>
      <c r="V21"/>
      <c r="W21"/>
      <c r="X21"/>
      <c r="Y21"/>
    </row>
    <row r="22" spans="1:25">
      <c r="A22" s="1"/>
      <c r="B22"/>
      <c r="C22"/>
      <c r="D22"/>
      <c r="E22"/>
      <c r="F22"/>
      <c r="G22"/>
      <c r="H22"/>
      <c r="M22"/>
      <c r="N22"/>
      <c r="O22"/>
      <c r="P22" s="52"/>
      <c r="Q22" s="52"/>
      <c r="R22" s="52"/>
      <c r="S22" s="33"/>
      <c r="T22" s="33"/>
      <c r="U22"/>
      <c r="V22"/>
      <c r="W22"/>
      <c r="X22"/>
      <c r="Y22"/>
    </row>
    <row r="23" spans="1:25">
      <c r="A23" s="1"/>
      <c r="B23"/>
      <c r="C23"/>
      <c r="D23"/>
      <c r="E23"/>
      <c r="F23"/>
      <c r="G23"/>
      <c r="H23"/>
      <c r="M23"/>
      <c r="N23"/>
      <c r="O23"/>
      <c r="P23" s="52"/>
      <c r="Q23" s="52"/>
      <c r="R23" s="52"/>
      <c r="S23" s="33"/>
      <c r="T23" s="33"/>
      <c r="U23"/>
      <c r="V23"/>
      <c r="W23"/>
      <c r="X23"/>
      <c r="Y23"/>
    </row>
    <row r="24" spans="1:25">
      <c r="A24" s="1"/>
      <c r="B24"/>
      <c r="C24"/>
      <c r="D24"/>
      <c r="E24" s="25"/>
      <c r="F24"/>
      <c r="G24"/>
      <c r="H24"/>
      <c r="M24" s="26"/>
      <c r="N24" s="25"/>
      <c r="O24" s="25"/>
      <c r="P24" s="25"/>
      <c r="Q24" s="55"/>
      <c r="R24" s="55"/>
      <c r="S24" s="39"/>
      <c r="T24" s="39"/>
      <c r="U24" s="25"/>
      <c r="V24" s="25"/>
      <c r="W24"/>
      <c r="X24"/>
      <c r="Y24"/>
    </row>
    <row r="25" spans="1:25">
      <c r="A25" s="1"/>
      <c r="B25"/>
      <c r="C25"/>
      <c r="D25"/>
      <c r="E25" s="25"/>
      <c r="F25"/>
      <c r="G25"/>
      <c r="H25"/>
      <c r="M25" s="26"/>
      <c r="N25" s="25"/>
      <c r="O25" s="25"/>
      <c r="P25" s="25"/>
      <c r="Q25" s="55"/>
      <c r="R25" s="55"/>
      <c r="S25" s="39"/>
      <c r="T25" s="39"/>
      <c r="U25" s="26"/>
      <c r="V25" s="25"/>
      <c r="W25"/>
      <c r="X25"/>
      <c r="Y25"/>
    </row>
    <row r="26" spans="1:25">
      <c r="A26" s="1"/>
      <c r="B26"/>
      <c r="C26"/>
      <c r="D26"/>
      <c r="E26" s="25"/>
      <c r="F26"/>
      <c r="G26"/>
      <c r="H26"/>
      <c r="M26" s="26"/>
      <c r="N26" s="25"/>
      <c r="O26" s="25"/>
      <c r="P26" s="25"/>
      <c r="Q26" s="55"/>
      <c r="R26" s="55"/>
      <c r="S26" s="39"/>
      <c r="T26" s="39"/>
      <c r="U26" s="26"/>
      <c r="V26" s="25"/>
      <c r="W26"/>
      <c r="X26"/>
      <c r="Y26"/>
    </row>
    <row r="27" spans="1:25">
      <c r="A27" s="1"/>
      <c r="B27"/>
      <c r="C27"/>
      <c r="D27"/>
      <c r="E27" s="25"/>
      <c r="F27"/>
      <c r="G27"/>
      <c r="H27"/>
      <c r="M27" s="26"/>
      <c r="N27" s="25"/>
      <c r="O27" s="25"/>
      <c r="P27" s="25"/>
      <c r="Q27" s="55"/>
      <c r="R27" s="55"/>
      <c r="S27" s="39"/>
      <c r="T27" s="39"/>
      <c r="U27" s="26"/>
      <c r="V27" s="25"/>
      <c r="W27"/>
      <c r="X27"/>
      <c r="Y27"/>
    </row>
    <row r="28" spans="1:25">
      <c r="A28" s="1"/>
      <c r="B28"/>
      <c r="C28"/>
      <c r="D28"/>
      <c r="E28" s="25"/>
      <c r="F28"/>
      <c r="G28"/>
      <c r="H28"/>
      <c r="M28" s="26"/>
      <c r="N28" s="25"/>
      <c r="O28" s="25"/>
      <c r="P28" s="25"/>
      <c r="Q28" s="55"/>
      <c r="R28" s="55"/>
      <c r="S28" s="39"/>
      <c r="T28" s="39"/>
      <c r="U28" s="26"/>
      <c r="V28" s="25"/>
      <c r="W28"/>
      <c r="X28"/>
      <c r="Y28"/>
    </row>
    <row r="29" spans="1:25">
      <c r="A29" s="1"/>
      <c r="B29"/>
      <c r="C29"/>
      <c r="D29"/>
      <c r="E29" s="25"/>
      <c r="F29"/>
      <c r="G29"/>
      <c r="H29"/>
      <c r="M29" s="26"/>
      <c r="N29" s="25"/>
      <c r="O29" s="25"/>
      <c r="P29" s="25"/>
      <c r="Q29" s="55"/>
      <c r="R29" s="55"/>
      <c r="S29" s="39"/>
      <c r="T29" s="39"/>
      <c r="U29" s="26"/>
      <c r="V29" s="25"/>
      <c r="W29"/>
      <c r="X29"/>
      <c r="Y29"/>
    </row>
    <row r="30" spans="1:25">
      <c r="A30" s="1"/>
      <c r="B30"/>
      <c r="C30"/>
      <c r="D30"/>
      <c r="E30" s="25"/>
      <c r="F30"/>
      <c r="G30"/>
      <c r="H30"/>
      <c r="M30" s="26"/>
      <c r="N30" s="25"/>
      <c r="O30" s="25"/>
      <c r="P30" s="25"/>
      <c r="Q30" s="55"/>
      <c r="R30" s="55"/>
      <c r="S30" s="39"/>
      <c r="T30" s="39"/>
      <c r="U30" s="26"/>
      <c r="V30" s="25"/>
      <c r="W30"/>
      <c r="X30"/>
      <c r="Y30"/>
    </row>
    <row r="31" spans="1:25">
      <c r="A31" s="1"/>
      <c r="B31"/>
      <c r="C31"/>
      <c r="D31"/>
      <c r="E31" s="25"/>
      <c r="F31"/>
      <c r="G31"/>
      <c r="H31"/>
      <c r="M31" s="26"/>
      <c r="N31" s="25"/>
      <c r="O31" s="25"/>
      <c r="P31" s="25"/>
      <c r="Q31" s="55"/>
      <c r="R31" s="55"/>
      <c r="S31" s="39"/>
      <c r="T31" s="39"/>
      <c r="U31" s="26"/>
      <c r="V31" s="25"/>
      <c r="W31"/>
      <c r="X31"/>
      <c r="Y31"/>
    </row>
    <row r="32" spans="1:25">
      <c r="A32" s="1"/>
      <c r="B32"/>
      <c r="C32"/>
      <c r="D32"/>
      <c r="E32" s="25"/>
      <c r="F32"/>
      <c r="G32"/>
      <c r="H32"/>
      <c r="M32" s="26"/>
      <c r="N32" s="25"/>
      <c r="O32" s="25"/>
      <c r="P32" s="25"/>
      <c r="Q32" s="55"/>
      <c r="R32" s="55"/>
      <c r="S32" s="39"/>
      <c r="T32" s="39"/>
      <c r="U32" s="26"/>
      <c r="V32" s="25"/>
      <c r="W32"/>
      <c r="X32"/>
      <c r="Y32"/>
    </row>
    <row r="33" spans="1:25">
      <c r="A33" s="1"/>
      <c r="B33"/>
      <c r="C33"/>
      <c r="D33"/>
      <c r="E33" s="25"/>
      <c r="F33"/>
      <c r="G33"/>
      <c r="H33"/>
      <c r="M33" s="26"/>
      <c r="N33" s="25"/>
      <c r="O33" s="25"/>
      <c r="P33" s="25"/>
      <c r="Q33" s="55"/>
      <c r="R33" s="55"/>
      <c r="S33" s="39"/>
      <c r="T33" s="39"/>
      <c r="U33" s="26"/>
      <c r="V33" s="25"/>
      <c r="W33"/>
      <c r="X33"/>
      <c r="Y33"/>
    </row>
    <row r="34" spans="1:25">
      <c r="A34" s="1"/>
      <c r="B34"/>
      <c r="C34"/>
      <c r="D34"/>
      <c r="E34" s="25"/>
      <c r="F34"/>
      <c r="G34"/>
      <c r="H34"/>
      <c r="M34" s="26"/>
      <c r="N34" s="25"/>
      <c r="O34" s="25"/>
      <c r="P34" s="25"/>
      <c r="Q34" s="55"/>
      <c r="R34" s="55"/>
      <c r="S34" s="39"/>
      <c r="T34" s="39"/>
      <c r="U34" s="26"/>
      <c r="V34" s="25"/>
      <c r="W34"/>
      <c r="X34"/>
      <c r="Y34"/>
    </row>
    <row r="35" spans="1:25">
      <c r="A35" s="1"/>
      <c r="B35"/>
      <c r="C35"/>
      <c r="D35"/>
      <c r="E35" s="25"/>
      <c r="F35"/>
      <c r="G35"/>
      <c r="H35"/>
      <c r="M35" s="26"/>
      <c r="N35" s="25"/>
      <c r="O35" s="25"/>
      <c r="P35" s="25"/>
      <c r="Q35" s="55"/>
      <c r="R35" s="55"/>
      <c r="S35" s="39"/>
      <c r="T35" s="39"/>
      <c r="U35" s="26"/>
      <c r="V35" s="25"/>
      <c r="W35"/>
      <c r="X35"/>
      <c r="Y35"/>
    </row>
    <row r="36" spans="1:25">
      <c r="A36" s="1"/>
      <c r="B36"/>
      <c r="C36"/>
      <c r="D36"/>
      <c r="E36" s="25"/>
      <c r="F36"/>
      <c r="G36"/>
      <c r="H36"/>
      <c r="M36" s="26"/>
      <c r="N36" s="25"/>
      <c r="O36" s="25"/>
      <c r="P36" s="25"/>
      <c r="Q36" s="55"/>
      <c r="R36" s="55"/>
      <c r="S36" s="39"/>
      <c r="T36" s="39"/>
      <c r="U36" s="26"/>
      <c r="V36" s="25"/>
      <c r="W36"/>
      <c r="X36"/>
      <c r="Y36"/>
    </row>
    <row r="37" spans="1:25">
      <c r="A37" s="1"/>
      <c r="B37"/>
      <c r="C37"/>
      <c r="D37"/>
      <c r="E37" s="25"/>
      <c r="F37"/>
      <c r="G37"/>
      <c r="H37"/>
      <c r="M37" s="26"/>
      <c r="N37" s="25"/>
      <c r="O37" s="25"/>
      <c r="P37" s="25"/>
      <c r="Q37" s="55"/>
      <c r="R37" s="55"/>
      <c r="S37" s="39"/>
      <c r="T37" s="39"/>
      <c r="U37" s="26"/>
      <c r="V37" s="25"/>
      <c r="W37"/>
      <c r="X37"/>
      <c r="Y37"/>
    </row>
    <row r="38" spans="1:25">
      <c r="A38" s="1"/>
      <c r="B38"/>
      <c r="C38"/>
      <c r="D38"/>
      <c r="E38" s="25"/>
      <c r="F38"/>
      <c r="G38"/>
      <c r="H38"/>
      <c r="M38" s="26"/>
      <c r="N38" s="25"/>
      <c r="O38" s="25"/>
      <c r="P38" s="25"/>
      <c r="Q38" s="55"/>
      <c r="R38" s="55"/>
      <c r="S38" s="39"/>
      <c r="T38" s="39"/>
      <c r="U38" s="26"/>
      <c r="V38" s="25"/>
      <c r="W38"/>
      <c r="X38"/>
      <c r="Y38"/>
    </row>
    <row r="39" spans="1:25">
      <c r="A39" s="1"/>
      <c r="B39"/>
      <c r="C39"/>
      <c r="D39"/>
      <c r="E39" s="25"/>
      <c r="F39"/>
      <c r="G39"/>
      <c r="H39"/>
      <c r="M39" s="26"/>
      <c r="N39" s="25"/>
      <c r="O39" s="25"/>
      <c r="P39" s="55"/>
      <c r="Q39" s="55"/>
      <c r="R39" s="55"/>
      <c r="S39" s="39"/>
      <c r="T39" s="39"/>
      <c r="U39" s="26"/>
      <c r="V39" s="25"/>
      <c r="W39"/>
      <c r="X39"/>
      <c r="Y39"/>
    </row>
    <row r="40" spans="1:25">
      <c r="A40" s="1"/>
      <c r="B40"/>
      <c r="C40"/>
      <c r="D40"/>
      <c r="E40" s="25"/>
      <c r="F40"/>
      <c r="G40"/>
      <c r="H40"/>
      <c r="M40" s="26"/>
      <c r="N40" s="25"/>
      <c r="O40" s="25"/>
      <c r="P40" s="55"/>
      <c r="Q40" s="55"/>
      <c r="R40" s="55"/>
      <c r="S40" s="39"/>
      <c r="T40" s="39"/>
      <c r="U40" s="90"/>
      <c r="V40" s="25"/>
      <c r="W40"/>
      <c r="X40"/>
      <c r="Y40"/>
    </row>
    <row r="41" spans="1:25">
      <c r="A41" s="1"/>
      <c r="B41"/>
      <c r="C41"/>
      <c r="D41"/>
      <c r="E41" s="25"/>
      <c r="F41" s="25"/>
      <c r="G41" s="25"/>
      <c r="H41" s="25"/>
      <c r="M41" s="26"/>
      <c r="N41" s="25"/>
      <c r="O41" s="25"/>
      <c r="P41" s="25"/>
      <c r="Q41" s="50"/>
      <c r="R41" s="50"/>
      <c r="S41" s="39"/>
      <c r="T41" s="39"/>
      <c r="U41" s="26"/>
      <c r="V41" s="25"/>
      <c r="W41"/>
      <c r="X41"/>
      <c r="Y41"/>
    </row>
    <row r="42" spans="1:25">
      <c r="A42" s="1"/>
      <c r="B42"/>
      <c r="C42"/>
      <c r="D42"/>
      <c r="E42" s="25"/>
      <c r="F42" s="25"/>
      <c r="G42" s="25"/>
      <c r="H42" s="25"/>
      <c r="M42" s="26"/>
      <c r="N42" s="25"/>
      <c r="O42" s="25"/>
      <c r="P42" s="25"/>
      <c r="Q42" s="50"/>
      <c r="R42" s="50"/>
      <c r="S42" s="39"/>
      <c r="T42" s="39"/>
      <c r="U42" s="25"/>
      <c r="V42" s="25"/>
      <c r="W42"/>
      <c r="X42"/>
      <c r="Y42"/>
    </row>
    <row r="43" spans="1:25">
      <c r="A43" s="1"/>
      <c r="B43"/>
      <c r="C43"/>
      <c r="D43"/>
      <c r="E43" s="25"/>
      <c r="F43" s="25"/>
      <c r="G43" s="25"/>
      <c r="H43" s="25"/>
      <c r="M43" s="26"/>
      <c r="N43" s="25"/>
      <c r="O43" s="25"/>
      <c r="P43" s="25"/>
      <c r="Q43" s="50"/>
      <c r="R43" s="50"/>
      <c r="S43" s="39"/>
      <c r="T43" s="39"/>
      <c r="U43" s="26"/>
      <c r="V43" s="25"/>
      <c r="W43"/>
      <c r="X43"/>
      <c r="Y43"/>
    </row>
    <row r="44" spans="1:25">
      <c r="A44" s="1"/>
      <c r="B44"/>
      <c r="C44"/>
      <c r="D44"/>
      <c r="E44" s="25"/>
      <c r="F44" s="25"/>
      <c r="G44" s="25"/>
      <c r="H44" s="25"/>
      <c r="M44" s="26"/>
      <c r="N44" s="25"/>
      <c r="O44" s="25"/>
      <c r="P44" s="25"/>
      <c r="Q44" s="50"/>
      <c r="R44" s="50"/>
      <c r="S44" s="39"/>
      <c r="T44" s="39"/>
      <c r="U44" s="26"/>
      <c r="V44" s="25"/>
      <c r="W44"/>
      <c r="X44"/>
      <c r="Y44"/>
    </row>
    <row r="45" spans="1:25">
      <c r="A45" s="1"/>
      <c r="B45"/>
      <c r="C45"/>
      <c r="D45"/>
      <c r="E45" s="25"/>
      <c r="F45" s="25"/>
      <c r="G45" s="25"/>
      <c r="H45" s="25"/>
      <c r="M45"/>
      <c r="N45"/>
      <c r="O45" s="25"/>
      <c r="P45" s="25"/>
      <c r="Q45" s="50"/>
      <c r="R45" s="50"/>
      <c r="S45" s="39"/>
      <c r="T45" s="39"/>
      <c r="U45" s="25"/>
      <c r="V45" s="25"/>
      <c r="W45"/>
      <c r="X45"/>
    </row>
    <row r="46" spans="1:25">
      <c r="A46" s="1"/>
      <c r="B46"/>
      <c r="C46"/>
      <c r="D46"/>
      <c r="E46" s="25"/>
      <c r="F46" s="25"/>
      <c r="G46" s="25"/>
      <c r="H46" s="25"/>
      <c r="M46"/>
      <c r="N46"/>
      <c r="O46" s="25"/>
      <c r="P46" s="25"/>
      <c r="Q46" s="50"/>
      <c r="R46" s="50"/>
      <c r="S46" s="39"/>
      <c r="T46" s="39"/>
      <c r="U46" s="26"/>
      <c r="V46" s="25"/>
      <c r="W46"/>
      <c r="X46"/>
    </row>
    <row r="47" spans="1:25">
      <c r="A47" s="1"/>
      <c r="B47"/>
      <c r="C47"/>
      <c r="D47"/>
      <c r="E47" s="25"/>
      <c r="F47" s="25"/>
      <c r="G47" s="25"/>
      <c r="H47" s="25"/>
      <c r="M47"/>
      <c r="N47"/>
      <c r="O47" s="25"/>
      <c r="P47" s="25"/>
      <c r="Q47" s="50"/>
      <c r="R47" s="50"/>
      <c r="S47" s="39"/>
      <c r="T47" s="39"/>
      <c r="U47" s="26"/>
      <c r="V47" s="25"/>
      <c r="W47"/>
      <c r="X47"/>
    </row>
    <row r="48" spans="1:25">
      <c r="A48" s="1"/>
      <c r="B48"/>
      <c r="C48"/>
      <c r="D48"/>
      <c r="E48" s="25"/>
      <c r="F48" s="25"/>
      <c r="G48" s="25"/>
      <c r="H48" s="25"/>
      <c r="M48"/>
      <c r="N48"/>
      <c r="O48" s="25"/>
      <c r="P48" s="25"/>
      <c r="Q48" s="50"/>
      <c r="R48" s="50"/>
      <c r="S48" s="39"/>
      <c r="T48" s="39"/>
      <c r="U48" s="26"/>
      <c r="V48" s="25"/>
      <c r="W48"/>
      <c r="X48"/>
    </row>
    <row r="49" spans="1:24">
      <c r="A49" s="1"/>
      <c r="B49"/>
      <c r="C49"/>
      <c r="D49"/>
      <c r="E49" s="25"/>
      <c r="F49" s="25"/>
      <c r="G49" s="25"/>
      <c r="H49" s="25"/>
      <c r="M49"/>
      <c r="N49"/>
      <c r="O49" s="25"/>
      <c r="P49" s="25"/>
      <c r="Q49" s="50"/>
      <c r="R49" s="50"/>
      <c r="S49" s="39"/>
      <c r="T49" s="39"/>
      <c r="U49" s="26"/>
      <c r="V49" s="25"/>
      <c r="W49"/>
      <c r="X49"/>
    </row>
    <row r="50" spans="1:24">
      <c r="A50" s="1"/>
      <c r="B50"/>
      <c r="C50"/>
      <c r="D50"/>
      <c r="E50" s="25"/>
      <c r="F50" s="25"/>
      <c r="G50" s="25"/>
      <c r="H50" s="25"/>
      <c r="M50"/>
      <c r="N50"/>
      <c r="O50" s="25"/>
      <c r="P50" s="25"/>
      <c r="Q50" s="50"/>
      <c r="R50" s="50"/>
      <c r="S50" s="39"/>
      <c r="T50" s="39"/>
      <c r="U50" s="26"/>
      <c r="V50" s="25"/>
      <c r="W50"/>
      <c r="X50"/>
    </row>
    <row r="51" spans="1:24">
      <c r="A51" s="1"/>
      <c r="B51"/>
      <c r="C51"/>
      <c r="D51"/>
      <c r="E51" s="25"/>
      <c r="F51" s="25"/>
      <c r="G51" s="25"/>
      <c r="H51" s="25"/>
      <c r="M51"/>
      <c r="N51"/>
      <c r="O51" s="25"/>
      <c r="P51" s="25"/>
      <c r="Q51" s="50"/>
      <c r="R51" s="50"/>
      <c r="S51" s="39"/>
      <c r="T51" s="39"/>
      <c r="U51" s="26"/>
      <c r="V51" s="25"/>
      <c r="W51"/>
      <c r="X51"/>
    </row>
    <row r="52" spans="1:24">
      <c r="A52" s="1"/>
      <c r="B52"/>
      <c r="C52"/>
      <c r="D52"/>
      <c r="E52" s="25"/>
      <c r="F52" s="25"/>
      <c r="G52" s="25"/>
      <c r="H52" s="25"/>
      <c r="M52"/>
      <c r="N52"/>
      <c r="O52" s="25"/>
      <c r="P52" s="25"/>
      <c r="Q52" s="50"/>
      <c r="R52" s="50"/>
      <c r="S52" s="39"/>
      <c r="T52" s="39"/>
      <c r="U52" s="26"/>
      <c r="V52" s="25"/>
      <c r="W52"/>
      <c r="X52"/>
    </row>
    <row r="53" spans="1:24">
      <c r="A53" s="1"/>
      <c r="B53"/>
      <c r="C53"/>
      <c r="D53"/>
      <c r="E53" s="25"/>
      <c r="F53" s="25"/>
      <c r="G53" s="25"/>
      <c r="H53" s="25"/>
      <c r="M53"/>
      <c r="N53"/>
      <c r="O53" s="25"/>
      <c r="P53" s="25"/>
      <c r="Q53" s="50"/>
      <c r="R53" s="50"/>
      <c r="S53" s="39"/>
      <c r="T53" s="39"/>
      <c r="U53" s="26"/>
      <c r="V53" s="25"/>
      <c r="W53"/>
      <c r="X53"/>
    </row>
    <row r="54" spans="1:24">
      <c r="A54" s="1"/>
      <c r="B54"/>
      <c r="C54"/>
      <c r="D54"/>
      <c r="E54" s="25"/>
      <c r="F54" s="25"/>
      <c r="G54" s="25"/>
      <c r="H54" s="25"/>
      <c r="M54" s="26"/>
      <c r="N54" s="25"/>
      <c r="O54" s="25"/>
      <c r="P54" s="55"/>
      <c r="Q54" s="55"/>
      <c r="R54" s="55"/>
      <c r="S54" s="39"/>
      <c r="T54" s="39"/>
      <c r="U54" s="26"/>
      <c r="V54" s="25"/>
      <c r="W54"/>
      <c r="X54"/>
    </row>
    <row r="55" spans="1:24">
      <c r="A55" s="1"/>
      <c r="B55"/>
      <c r="C55"/>
      <c r="D55"/>
      <c r="E55" s="25"/>
      <c r="F55" s="25"/>
      <c r="G55" s="25"/>
      <c r="H55" s="25"/>
      <c r="M55" s="26"/>
      <c r="N55" s="25"/>
      <c r="O55" s="25"/>
      <c r="P55" s="25"/>
      <c r="Q55" s="25"/>
      <c r="R55" s="25"/>
      <c r="S55" s="39"/>
      <c r="T55" s="39"/>
      <c r="U55" s="26"/>
      <c r="V55" s="25"/>
      <c r="W55" s="1"/>
      <c r="X55"/>
    </row>
    <row r="56" spans="1:24">
      <c r="A56" s="1"/>
      <c r="B56"/>
      <c r="C56"/>
      <c r="D56"/>
      <c r="E56" s="25"/>
      <c r="F56" s="25"/>
      <c r="G56" s="25"/>
      <c r="H56" s="25"/>
      <c r="M56" s="26"/>
      <c r="N56" s="25"/>
      <c r="O56" s="25"/>
      <c r="P56" s="25"/>
      <c r="Q56" s="25"/>
      <c r="R56" s="25"/>
      <c r="S56" s="39"/>
      <c r="T56" s="39"/>
      <c r="U56" s="26"/>
      <c r="V56" s="25"/>
      <c r="W56"/>
      <c r="X56"/>
    </row>
    <row r="57" spans="1:24">
      <c r="A57" s="1"/>
      <c r="B57"/>
      <c r="C57"/>
      <c r="D57"/>
      <c r="E57" s="25"/>
      <c r="F57" s="25"/>
      <c r="G57" s="25"/>
      <c r="H57" s="25"/>
      <c r="M57" s="26"/>
      <c r="N57" s="25"/>
      <c r="O57" s="25"/>
      <c r="P57" s="25"/>
      <c r="Q57" s="25"/>
      <c r="R57" s="25"/>
      <c r="S57" s="39"/>
      <c r="T57" s="39"/>
      <c r="U57" s="26"/>
      <c r="V57" s="25"/>
      <c r="W57"/>
      <c r="X57"/>
    </row>
    <row r="58" spans="1:24">
      <c r="A58" s="1"/>
      <c r="B58"/>
      <c r="C58"/>
      <c r="D58"/>
      <c r="E58" s="25"/>
      <c r="F58" s="25"/>
      <c r="G58" s="25"/>
      <c r="H58" s="25"/>
      <c r="M58" s="26"/>
      <c r="N58" s="25"/>
      <c r="O58" s="25"/>
      <c r="P58" s="25"/>
      <c r="Q58" s="25"/>
      <c r="R58" s="25"/>
      <c r="S58" s="39"/>
      <c r="T58" s="39"/>
      <c r="U58" s="26"/>
      <c r="V58" s="25"/>
      <c r="W58"/>
      <c r="X58"/>
    </row>
    <row r="59" spans="1:24" ht="15" thickBot="1"/>
    <row r="60" spans="1:24" ht="15" thickBot="1">
      <c r="D60" s="130"/>
      <c r="E60" s="132"/>
      <c r="H60" s="130"/>
      <c r="S60" s="131"/>
      <c r="T60" s="131"/>
    </row>
  </sheetData>
  <autoFilter ref="A1:V15" xr:uid="{00000000-0001-0000-0500-00000000000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X15"/>
  <sheetViews>
    <sheetView workbookViewId="0">
      <selection activeCell="E22" sqref="E22"/>
    </sheetView>
  </sheetViews>
  <sheetFormatPr baseColWidth="10" defaultColWidth="11.44140625" defaultRowHeight="14.4"/>
  <cols>
    <col min="1" max="3" width="11.44140625" style="2"/>
    <col min="4" max="4" width="18.21875" style="2" customWidth="1"/>
    <col min="5" max="5" width="16.77734375" style="2" customWidth="1"/>
    <col min="6" max="6" width="21.109375" style="2" customWidth="1"/>
    <col min="7" max="7" width="11.44140625" style="2"/>
    <col min="8" max="8" width="23.33203125" style="2" customWidth="1"/>
    <col min="9" max="12" width="25" style="7" customWidth="1"/>
    <col min="13" max="18" width="11.44140625" style="2"/>
    <col min="19" max="20" width="25" style="7" customWidth="1"/>
    <col min="21" max="21" width="11.44140625" style="2"/>
    <col min="22" max="22" width="27.33203125" style="2" customWidth="1"/>
    <col min="23" max="16384" width="11.44140625" style="2"/>
  </cols>
  <sheetData>
    <row r="1" spans="1:24" ht="15" thickBot="1">
      <c r="A1" s="2" t="s">
        <v>0</v>
      </c>
      <c r="B1" s="2" t="s">
        <v>1</v>
      </c>
      <c r="C1" s="2" t="s">
        <v>2</v>
      </c>
      <c r="D1" s="2" t="s">
        <v>3</v>
      </c>
      <c r="E1" s="2" t="s">
        <v>4</v>
      </c>
      <c r="F1" s="2" t="s">
        <v>5</v>
      </c>
      <c r="G1" s="2" t="s">
        <v>6</v>
      </c>
      <c r="H1" s="2" t="s">
        <v>7</v>
      </c>
      <c r="I1" s="7" t="s">
        <v>8</v>
      </c>
      <c r="J1" s="7" t="s">
        <v>9</v>
      </c>
      <c r="K1" s="7" t="s">
        <v>19</v>
      </c>
      <c r="L1" s="7" t="s">
        <v>20</v>
      </c>
      <c r="M1" s="2" t="s">
        <v>10</v>
      </c>
      <c r="N1" s="2" t="s">
        <v>11</v>
      </c>
      <c r="O1" s="2" t="s">
        <v>12</v>
      </c>
      <c r="P1" s="2" t="s">
        <v>21</v>
      </c>
      <c r="Q1" s="2" t="s">
        <v>13</v>
      </c>
      <c r="R1" s="2" t="s">
        <v>14</v>
      </c>
      <c r="S1" s="7" t="s">
        <v>15</v>
      </c>
      <c r="T1" s="7" t="s">
        <v>16</v>
      </c>
      <c r="U1" s="2" t="s">
        <v>17</v>
      </c>
      <c r="V1" s="2" t="s">
        <v>18</v>
      </c>
    </row>
    <row r="2" spans="1:24" ht="15" thickBot="1">
      <c r="A2" s="41">
        <v>891780111</v>
      </c>
      <c r="B2" s="41" t="s">
        <v>25</v>
      </c>
      <c r="C2" s="41" t="s">
        <v>93</v>
      </c>
      <c r="D2" s="41" t="s">
        <v>27</v>
      </c>
      <c r="E2" s="41" t="s">
        <v>796</v>
      </c>
      <c r="F2" s="41" t="s">
        <v>29</v>
      </c>
      <c r="G2" s="41" t="s">
        <v>30</v>
      </c>
      <c r="H2" s="229" t="s">
        <v>31</v>
      </c>
      <c r="I2" s="231">
        <v>12000000</v>
      </c>
      <c r="J2" s="231">
        <v>0</v>
      </c>
      <c r="K2" s="231">
        <v>0</v>
      </c>
      <c r="L2" s="231">
        <v>0</v>
      </c>
      <c r="M2" s="41">
        <v>84091773</v>
      </c>
      <c r="N2" s="194" t="s">
        <v>797</v>
      </c>
      <c r="O2" s="229" t="s">
        <v>5098</v>
      </c>
      <c r="P2" s="230">
        <v>44589</v>
      </c>
      <c r="Q2" s="230">
        <v>44589</v>
      </c>
      <c r="R2" s="230">
        <v>44758</v>
      </c>
      <c r="S2" s="231">
        <v>8000000</v>
      </c>
      <c r="T2" s="231">
        <v>4000000</v>
      </c>
      <c r="U2" s="41">
        <v>12548945</v>
      </c>
      <c r="V2" s="41" t="s">
        <v>798</v>
      </c>
      <c r="W2" s="41"/>
      <c r="X2"/>
    </row>
    <row r="3" spans="1:24" ht="15" thickBot="1">
      <c r="A3"/>
      <c r="B3"/>
      <c r="C3"/>
      <c r="D3"/>
      <c r="E3"/>
      <c r="F3"/>
      <c r="G3"/>
      <c r="H3"/>
      <c r="I3" s="33"/>
      <c r="J3" s="33"/>
      <c r="K3" s="75"/>
      <c r="L3" s="75"/>
      <c r="M3"/>
      <c r="N3" s="54"/>
      <c r="O3"/>
      <c r="P3" s="52"/>
      <c r="Q3" s="55"/>
      <c r="R3" s="52"/>
      <c r="S3" s="33"/>
      <c r="T3" s="33"/>
      <c r="U3"/>
      <c r="V3"/>
      <c r="W3"/>
      <c r="X3"/>
    </row>
    <row r="4" spans="1:24" ht="15" thickBot="1">
      <c r="A4"/>
      <c r="B4"/>
      <c r="C4"/>
      <c r="D4" s="172" t="s">
        <v>619</v>
      </c>
      <c r="E4" s="128">
        <v>1</v>
      </c>
      <c r="F4"/>
      <c r="G4"/>
      <c r="H4" s="172" t="s">
        <v>618</v>
      </c>
      <c r="I4" s="102">
        <f>SUM(I2:I3)</f>
        <v>12000000</v>
      </c>
      <c r="J4" s="33"/>
      <c r="K4" s="75"/>
      <c r="L4" s="75"/>
      <c r="M4" s="53"/>
      <c r="N4"/>
      <c r="O4" s="53"/>
      <c r="P4" s="56"/>
      <c r="Q4" s="52"/>
      <c r="R4" s="52"/>
      <c r="S4" s="33"/>
      <c r="T4" s="33"/>
      <c r="U4"/>
      <c r="V4"/>
      <c r="W4"/>
      <c r="X4"/>
    </row>
    <row r="5" spans="1:24">
      <c r="A5"/>
      <c r="B5"/>
      <c r="C5"/>
      <c r="D5"/>
      <c r="E5"/>
      <c r="F5"/>
      <c r="G5"/>
      <c r="H5"/>
      <c r="I5" s="33"/>
      <c r="J5" s="33"/>
      <c r="K5" s="75"/>
      <c r="L5" s="75"/>
      <c r="M5"/>
      <c r="N5"/>
      <c r="O5" s="51"/>
      <c r="P5" s="52"/>
      <c r="Q5" s="52"/>
      <c r="R5" s="52"/>
      <c r="S5" s="33"/>
      <c r="T5" s="33"/>
      <c r="U5"/>
      <c r="V5"/>
      <c r="W5"/>
      <c r="X5"/>
    </row>
    <row r="6" spans="1:24">
      <c r="A6"/>
      <c r="B6"/>
      <c r="C6"/>
      <c r="D6"/>
      <c r="E6"/>
      <c r="F6"/>
      <c r="G6"/>
      <c r="H6"/>
      <c r="I6" s="33"/>
      <c r="J6" s="33"/>
      <c r="K6" s="75"/>
      <c r="L6" s="75"/>
      <c r="M6"/>
      <c r="N6"/>
      <c r="O6" s="65"/>
      <c r="P6" s="52"/>
      <c r="Q6" s="52"/>
      <c r="R6" s="52"/>
      <c r="S6" s="33"/>
      <c r="T6" s="33"/>
      <c r="U6" s="66"/>
      <c r="V6"/>
      <c r="W6"/>
      <c r="X6"/>
    </row>
    <row r="7" spans="1:24">
      <c r="A7"/>
      <c r="B7"/>
      <c r="C7"/>
      <c r="D7"/>
      <c r="E7"/>
      <c r="F7"/>
      <c r="G7"/>
      <c r="H7"/>
      <c r="I7" s="33"/>
      <c r="J7" s="33"/>
      <c r="K7" s="75"/>
      <c r="L7" s="75"/>
      <c r="M7"/>
      <c r="N7"/>
      <c r="O7"/>
      <c r="P7" s="52"/>
      <c r="Q7" s="52"/>
      <c r="R7" s="52"/>
      <c r="S7" s="33"/>
      <c r="T7" s="33"/>
      <c r="U7" s="32"/>
      <c r="V7"/>
      <c r="W7"/>
      <c r="X7"/>
    </row>
    <row r="8" spans="1:24">
      <c r="A8"/>
      <c r="B8"/>
      <c r="C8"/>
      <c r="D8"/>
      <c r="E8"/>
      <c r="F8"/>
      <c r="G8"/>
      <c r="H8"/>
      <c r="I8" s="33"/>
      <c r="J8" s="33"/>
      <c r="K8" s="75"/>
      <c r="L8" s="75"/>
      <c r="M8"/>
      <c r="N8"/>
      <c r="O8"/>
      <c r="P8" s="52"/>
      <c r="Q8" s="52"/>
      <c r="R8" s="52"/>
      <c r="S8" s="33"/>
      <c r="T8" s="33"/>
      <c r="U8" s="32"/>
      <c r="V8"/>
      <c r="W8"/>
      <c r="X8"/>
    </row>
    <row r="9" spans="1:24">
      <c r="A9"/>
      <c r="B9"/>
      <c r="C9"/>
      <c r="D9"/>
      <c r="E9"/>
      <c r="F9"/>
      <c r="G9"/>
      <c r="H9"/>
      <c r="I9" s="80"/>
      <c r="J9" s="33"/>
      <c r="K9" s="75"/>
      <c r="L9" s="75"/>
      <c r="M9"/>
      <c r="N9"/>
      <c r="O9"/>
      <c r="P9" s="52"/>
      <c r="Q9" s="52"/>
      <c r="R9" s="52"/>
      <c r="S9" s="33"/>
      <c r="T9" s="149"/>
      <c r="U9" s="32"/>
      <c r="V9"/>
      <c r="W9"/>
      <c r="X9"/>
    </row>
    <row r="10" spans="1:24">
      <c r="A10"/>
      <c r="B10"/>
      <c r="C10"/>
      <c r="D10"/>
      <c r="E10"/>
      <c r="F10"/>
      <c r="G10"/>
      <c r="H10"/>
      <c r="I10" s="80"/>
      <c r="J10" s="33"/>
      <c r="K10" s="75"/>
      <c r="L10" s="75"/>
      <c r="M10"/>
      <c r="N10"/>
      <c r="O10"/>
      <c r="P10" s="52"/>
      <c r="Q10"/>
      <c r="R10" s="52"/>
      <c r="S10" s="33"/>
      <c r="T10" s="150"/>
      <c r="U10" s="79"/>
      <c r="V10"/>
      <c r="W10"/>
      <c r="X10"/>
    </row>
    <row r="11" spans="1:24">
      <c r="A11"/>
      <c r="B11"/>
      <c r="C11"/>
      <c r="D11"/>
      <c r="E11"/>
      <c r="F11"/>
      <c r="G11"/>
      <c r="H11"/>
      <c r="I11" s="80"/>
      <c r="J11" s="33"/>
      <c r="K11" s="75"/>
      <c r="L11" s="75"/>
      <c r="M11"/>
      <c r="N11"/>
      <c r="O11"/>
      <c r="P11" s="52"/>
      <c r="Q11" s="52"/>
      <c r="R11" s="52"/>
      <c r="S11" s="33"/>
      <c r="T11" s="150"/>
      <c r="U11" s="79"/>
      <c r="V11"/>
      <c r="W11"/>
      <c r="X11"/>
    </row>
    <row r="12" spans="1:24">
      <c r="A12"/>
      <c r="B12"/>
      <c r="C12"/>
      <c r="D12"/>
      <c r="E12"/>
      <c r="F12"/>
      <c r="G12"/>
      <c r="H12"/>
      <c r="I12" s="80"/>
      <c r="J12" s="33"/>
      <c r="K12" s="75"/>
      <c r="L12" s="75"/>
      <c r="M12"/>
      <c r="N12"/>
      <c r="O12"/>
      <c r="P12" s="52"/>
      <c r="Q12" s="52"/>
      <c r="R12" s="52"/>
      <c r="S12" s="151"/>
      <c r="T12" s="150"/>
      <c r="U12" s="79"/>
      <c r="V12"/>
      <c r="W12"/>
      <c r="X12"/>
    </row>
    <row r="13" spans="1:24">
      <c r="A13"/>
      <c r="B13"/>
      <c r="C13"/>
      <c r="D13"/>
      <c r="E13"/>
      <c r="F13"/>
      <c r="G13"/>
      <c r="H13"/>
      <c r="I13" s="80"/>
      <c r="J13" s="33"/>
      <c r="K13" s="75"/>
      <c r="L13" s="75"/>
      <c r="M13"/>
      <c r="N13"/>
      <c r="O13"/>
      <c r="P13" s="52"/>
      <c r="Q13" s="52"/>
      <c r="R13" s="52"/>
      <c r="S13" s="33"/>
      <c r="T13" s="150"/>
      <c r="U13" s="79"/>
      <c r="V13"/>
      <c r="W13"/>
      <c r="X13"/>
    </row>
    <row r="14" spans="1:24">
      <c r="A14"/>
      <c r="B14"/>
      <c r="C14"/>
      <c r="D14"/>
      <c r="E14"/>
      <c r="F14"/>
      <c r="G14"/>
      <c r="H14"/>
      <c r="I14" s="80"/>
      <c r="J14" s="33"/>
      <c r="K14" s="75"/>
      <c r="L14" s="75"/>
      <c r="M14"/>
      <c r="N14"/>
      <c r="O14"/>
      <c r="P14" s="52"/>
      <c r="Q14" s="52"/>
      <c r="R14" s="52"/>
      <c r="S14" s="33"/>
      <c r="T14" s="150"/>
      <c r="U14" s="79"/>
      <c r="V14"/>
      <c r="W14"/>
      <c r="X14"/>
    </row>
    <row r="15" spans="1:24">
      <c r="A15"/>
      <c r="B15"/>
      <c r="C15"/>
      <c r="D15"/>
      <c r="E15"/>
      <c r="F15"/>
      <c r="G15"/>
      <c r="H15"/>
      <c r="I15" s="80"/>
      <c r="J15" s="33"/>
      <c r="K15" s="75"/>
      <c r="L15" s="75"/>
      <c r="M15" s="53"/>
      <c r="N15"/>
      <c r="O15" s="53"/>
      <c r="P15" s="52"/>
      <c r="Q15" s="52"/>
      <c r="R15" s="52"/>
      <c r="S15" s="33"/>
      <c r="T15" s="150"/>
      <c r="U15" s="79"/>
      <c r="V15"/>
      <c r="W15"/>
      <c r="X1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sheetPr>
  <dimension ref="A1:V58"/>
  <sheetViews>
    <sheetView workbookViewId="0">
      <selection activeCell="S25" sqref="S25"/>
    </sheetView>
  </sheetViews>
  <sheetFormatPr baseColWidth="10" defaultColWidth="11.44140625" defaultRowHeight="14.4"/>
  <cols>
    <col min="1" max="2" width="11.44140625" style="1"/>
    <col min="3" max="3" width="27.33203125" style="1" customWidth="1"/>
    <col min="4" max="4" width="19" style="1" customWidth="1"/>
    <col min="5" max="5" width="19.44140625" style="1" customWidth="1"/>
    <col min="6" max="6" width="11.44140625" style="1"/>
    <col min="7" max="7" width="20.44140625" style="1" customWidth="1"/>
    <col min="8" max="8" width="31.6640625" style="1" customWidth="1"/>
    <col min="9" max="9" width="16.44140625" style="6" customWidth="1"/>
    <col min="10" max="12" width="24.88671875" style="7" customWidth="1"/>
    <col min="13" max="14" width="11.44140625" style="1"/>
    <col min="15" max="15" width="30.5546875" style="1" customWidth="1"/>
    <col min="16" max="18" width="11.44140625" style="220"/>
    <col min="19" max="20" width="24.88671875" style="7" customWidth="1"/>
    <col min="21" max="21" width="11.44140625" style="1"/>
    <col min="22" max="22" width="34.33203125" style="1" bestFit="1" customWidth="1"/>
    <col min="23" max="16384" width="11.44140625" style="1"/>
  </cols>
  <sheetData>
    <row r="1" spans="1:22">
      <c r="A1" s="1" t="s">
        <v>0</v>
      </c>
      <c r="B1" s="1" t="s">
        <v>1</v>
      </c>
      <c r="C1" s="1" t="s">
        <v>2</v>
      </c>
      <c r="D1" s="1" t="s">
        <v>3</v>
      </c>
      <c r="E1" s="1" t="s">
        <v>4</v>
      </c>
      <c r="F1" s="1" t="s">
        <v>5</v>
      </c>
      <c r="G1" s="1" t="s">
        <v>6</v>
      </c>
      <c r="H1" s="1" t="s">
        <v>7</v>
      </c>
      <c r="I1" s="6" t="s">
        <v>8</v>
      </c>
      <c r="J1" s="33" t="s">
        <v>9</v>
      </c>
      <c r="K1" s="33" t="s">
        <v>19</v>
      </c>
      <c r="L1" s="33" t="s">
        <v>20</v>
      </c>
      <c r="M1" s="1" t="s">
        <v>10</v>
      </c>
      <c r="N1" s="1" t="s">
        <v>11</v>
      </c>
      <c r="O1" s="42" t="s">
        <v>22</v>
      </c>
      <c r="P1" s="220" t="s">
        <v>21</v>
      </c>
      <c r="Q1" s="220" t="s">
        <v>13</v>
      </c>
      <c r="R1" s="220" t="s">
        <v>14</v>
      </c>
      <c r="S1" s="33" t="s">
        <v>15</v>
      </c>
      <c r="T1" s="33" t="s">
        <v>16</v>
      </c>
      <c r="U1" s="1" t="s">
        <v>17</v>
      </c>
      <c r="V1" s="1" t="s">
        <v>18</v>
      </c>
    </row>
    <row r="2" spans="1:22">
      <c r="A2">
        <v>891780111</v>
      </c>
      <c r="B2" t="s">
        <v>25</v>
      </c>
      <c r="C2" t="s">
        <v>26</v>
      </c>
      <c r="D2" t="s">
        <v>27</v>
      </c>
      <c r="E2" t="s">
        <v>5108</v>
      </c>
      <c r="F2" t="s">
        <v>29</v>
      </c>
      <c r="G2" t="s">
        <v>30</v>
      </c>
      <c r="H2" t="s">
        <v>5079</v>
      </c>
      <c r="I2" s="33">
        <v>25000000</v>
      </c>
      <c r="J2" s="33">
        <v>0</v>
      </c>
      <c r="K2" s="33">
        <v>0</v>
      </c>
      <c r="L2" s="33">
        <v>0</v>
      </c>
      <c r="M2">
        <v>901094352</v>
      </c>
      <c r="N2" t="s">
        <v>4624</v>
      </c>
      <c r="O2" s="228" t="s">
        <v>5080</v>
      </c>
      <c r="P2" s="232">
        <v>44582</v>
      </c>
      <c r="Q2" s="232">
        <v>44582</v>
      </c>
      <c r="R2" s="232">
        <v>44926</v>
      </c>
      <c r="S2" s="33">
        <v>7061000</v>
      </c>
      <c r="T2" s="33">
        <v>17939000</v>
      </c>
      <c r="U2">
        <v>12550144</v>
      </c>
      <c r="V2" s="219" t="s">
        <v>5081</v>
      </c>
    </row>
    <row r="3" spans="1:22">
      <c r="A3">
        <v>891780111</v>
      </c>
      <c r="B3" t="s">
        <v>25</v>
      </c>
      <c r="C3" t="s">
        <v>26</v>
      </c>
      <c r="D3" t="s">
        <v>27</v>
      </c>
      <c r="E3" t="s">
        <v>5109</v>
      </c>
      <c r="F3" t="s">
        <v>29</v>
      </c>
      <c r="G3" t="s">
        <v>30</v>
      </c>
      <c r="H3" t="s">
        <v>5079</v>
      </c>
      <c r="I3" s="33">
        <v>13396200</v>
      </c>
      <c r="J3" s="33">
        <v>0</v>
      </c>
      <c r="K3" s="33">
        <v>0</v>
      </c>
      <c r="L3" s="33">
        <v>0</v>
      </c>
      <c r="M3">
        <v>1083468618</v>
      </c>
      <c r="N3" t="s">
        <v>3048</v>
      </c>
      <c r="O3" s="228" t="s">
        <v>5082</v>
      </c>
      <c r="P3" s="232">
        <v>44586</v>
      </c>
      <c r="Q3" s="232">
        <v>44586</v>
      </c>
      <c r="R3" s="232">
        <v>44742</v>
      </c>
      <c r="S3" s="33">
        <v>10796200</v>
      </c>
      <c r="T3" s="33">
        <v>2600000</v>
      </c>
      <c r="U3">
        <v>36726383</v>
      </c>
      <c r="V3" s="219" t="s">
        <v>5083</v>
      </c>
    </row>
    <row r="4" spans="1:22">
      <c r="A4">
        <v>891780111</v>
      </c>
      <c r="B4" t="s">
        <v>25</v>
      </c>
      <c r="C4" t="s">
        <v>26</v>
      </c>
      <c r="D4" t="s">
        <v>27</v>
      </c>
      <c r="E4" t="s">
        <v>5110</v>
      </c>
      <c r="F4" t="s">
        <v>29</v>
      </c>
      <c r="G4" t="s">
        <v>30</v>
      </c>
      <c r="H4" t="s">
        <v>5079</v>
      </c>
      <c r="I4" s="33">
        <v>16190500</v>
      </c>
      <c r="J4" s="33">
        <v>0</v>
      </c>
      <c r="K4" s="33">
        <v>0</v>
      </c>
      <c r="L4" s="33">
        <v>0</v>
      </c>
      <c r="M4">
        <v>1083016566</v>
      </c>
      <c r="N4" t="s">
        <v>5084</v>
      </c>
      <c r="O4" s="228" t="s">
        <v>5085</v>
      </c>
      <c r="P4" s="232">
        <v>44586</v>
      </c>
      <c r="Q4" s="232">
        <v>44586</v>
      </c>
      <c r="R4" s="232">
        <v>44742</v>
      </c>
      <c r="S4" s="33">
        <v>12952400</v>
      </c>
      <c r="T4" s="33">
        <v>3238100</v>
      </c>
      <c r="U4">
        <v>12550144</v>
      </c>
      <c r="V4" s="219" t="s">
        <v>5081</v>
      </c>
    </row>
    <row r="5" spans="1:22">
      <c r="A5">
        <v>891780111</v>
      </c>
      <c r="B5" t="s">
        <v>25</v>
      </c>
      <c r="C5" t="s">
        <v>26</v>
      </c>
      <c r="D5" t="s">
        <v>27</v>
      </c>
      <c r="E5" t="s">
        <v>5111</v>
      </c>
      <c r="F5" t="s">
        <v>29</v>
      </c>
      <c r="G5" t="s">
        <v>30</v>
      </c>
      <c r="H5" t="s">
        <v>5079</v>
      </c>
      <c r="I5" s="33">
        <v>14613500</v>
      </c>
      <c r="J5" s="33">
        <v>0</v>
      </c>
      <c r="K5" s="33">
        <v>0</v>
      </c>
      <c r="L5" s="33">
        <v>0</v>
      </c>
      <c r="M5">
        <v>57434101</v>
      </c>
      <c r="N5" t="s">
        <v>5086</v>
      </c>
      <c r="O5" s="228" t="s">
        <v>5087</v>
      </c>
      <c r="P5" s="232">
        <v>44586</v>
      </c>
      <c r="Q5" s="232">
        <v>44586</v>
      </c>
      <c r="R5" s="232">
        <v>44742</v>
      </c>
      <c r="S5" s="33">
        <v>12013500</v>
      </c>
      <c r="T5" s="33">
        <v>2600000</v>
      </c>
      <c r="U5">
        <v>12550144</v>
      </c>
      <c r="V5" s="219" t="s">
        <v>5081</v>
      </c>
    </row>
    <row r="6" spans="1:22">
      <c r="A6">
        <v>891780111</v>
      </c>
      <c r="B6" t="s">
        <v>25</v>
      </c>
      <c r="C6" t="s">
        <v>26</v>
      </c>
      <c r="D6" t="s">
        <v>27</v>
      </c>
      <c r="E6" t="s">
        <v>5112</v>
      </c>
      <c r="F6" t="s">
        <v>29</v>
      </c>
      <c r="G6" t="s">
        <v>30</v>
      </c>
      <c r="H6" t="s">
        <v>5079</v>
      </c>
      <c r="I6" s="33">
        <v>16190500</v>
      </c>
      <c r="J6" s="33">
        <v>0</v>
      </c>
      <c r="K6" s="33">
        <v>0</v>
      </c>
      <c r="L6" s="33">
        <v>0</v>
      </c>
      <c r="M6">
        <v>39046134</v>
      </c>
      <c r="N6" t="s">
        <v>5088</v>
      </c>
      <c r="O6" s="228" t="s">
        <v>5089</v>
      </c>
      <c r="P6" s="232">
        <v>44587</v>
      </c>
      <c r="Q6" s="232">
        <v>44587</v>
      </c>
      <c r="R6" s="232">
        <v>44742</v>
      </c>
      <c r="S6" s="33">
        <v>12952400</v>
      </c>
      <c r="T6" s="33">
        <v>3238100</v>
      </c>
      <c r="U6">
        <v>12550144</v>
      </c>
      <c r="V6" s="219" t="s">
        <v>5081</v>
      </c>
    </row>
    <row r="7" spans="1:22">
      <c r="A7">
        <v>891780111</v>
      </c>
      <c r="B7" t="s">
        <v>25</v>
      </c>
      <c r="C7" t="s">
        <v>26</v>
      </c>
      <c r="D7" t="s">
        <v>27</v>
      </c>
      <c r="E7" t="s">
        <v>5113</v>
      </c>
      <c r="F7" t="s">
        <v>29</v>
      </c>
      <c r="G7" t="s">
        <v>30</v>
      </c>
      <c r="H7" t="s">
        <v>5079</v>
      </c>
      <c r="I7" s="33">
        <v>21026600</v>
      </c>
      <c r="J7" s="33">
        <v>0</v>
      </c>
      <c r="K7" s="33">
        <v>0</v>
      </c>
      <c r="L7" s="33">
        <v>0</v>
      </c>
      <c r="M7">
        <v>1081761629</v>
      </c>
      <c r="N7" t="s">
        <v>5090</v>
      </c>
      <c r="O7" s="228" t="s">
        <v>5091</v>
      </c>
      <c r="P7" s="232">
        <v>44587</v>
      </c>
      <c r="Q7" s="232">
        <v>44587</v>
      </c>
      <c r="R7" s="232">
        <v>44742</v>
      </c>
      <c r="S7" s="33">
        <v>16821280</v>
      </c>
      <c r="T7" s="33">
        <v>4205320</v>
      </c>
      <c r="U7">
        <v>12550144</v>
      </c>
      <c r="V7" s="219" t="s">
        <v>5081</v>
      </c>
    </row>
    <row r="8" spans="1:22">
      <c r="A8">
        <v>891780111</v>
      </c>
      <c r="B8" t="s">
        <v>25</v>
      </c>
      <c r="C8" t="s">
        <v>26</v>
      </c>
      <c r="D8" t="s">
        <v>27</v>
      </c>
      <c r="E8" t="s">
        <v>5114</v>
      </c>
      <c r="F8" t="s">
        <v>29</v>
      </c>
      <c r="G8" t="s">
        <v>30</v>
      </c>
      <c r="H8" t="s">
        <v>5079</v>
      </c>
      <c r="I8" s="33">
        <v>36866000</v>
      </c>
      <c r="J8" s="33">
        <v>0</v>
      </c>
      <c r="K8" s="33">
        <v>0</v>
      </c>
      <c r="L8" s="33">
        <v>0</v>
      </c>
      <c r="M8">
        <v>36666875</v>
      </c>
      <c r="N8" t="s">
        <v>5092</v>
      </c>
      <c r="O8" s="228" t="s">
        <v>5093</v>
      </c>
      <c r="P8" s="232">
        <v>44589</v>
      </c>
      <c r="Q8" s="232">
        <v>44589</v>
      </c>
      <c r="R8" s="232">
        <v>44742</v>
      </c>
      <c r="S8" s="33">
        <v>29492800</v>
      </c>
      <c r="T8" s="33">
        <v>7373200</v>
      </c>
      <c r="U8">
        <v>36726383</v>
      </c>
      <c r="V8" s="219" t="s">
        <v>5083</v>
      </c>
    </row>
    <row r="9" spans="1:22">
      <c r="A9">
        <v>891780111</v>
      </c>
      <c r="B9" t="s">
        <v>25</v>
      </c>
      <c r="C9" t="s">
        <v>26</v>
      </c>
      <c r="D9" t="s">
        <v>27</v>
      </c>
      <c r="E9" t="s">
        <v>5115</v>
      </c>
      <c r="F9" t="s">
        <v>29</v>
      </c>
      <c r="G9" t="s">
        <v>30</v>
      </c>
      <c r="H9" t="s">
        <v>5079</v>
      </c>
      <c r="I9" s="33">
        <v>5000000</v>
      </c>
      <c r="J9" s="33">
        <v>0</v>
      </c>
      <c r="K9" s="33">
        <v>0</v>
      </c>
      <c r="L9" s="33">
        <v>0</v>
      </c>
      <c r="M9">
        <v>1082961330</v>
      </c>
      <c r="N9" t="s">
        <v>5094</v>
      </c>
      <c r="O9" s="228" t="s">
        <v>5095</v>
      </c>
      <c r="P9" s="232">
        <v>44589</v>
      </c>
      <c r="Q9" s="232">
        <v>44589</v>
      </c>
      <c r="R9" s="232">
        <v>44742</v>
      </c>
      <c r="S9" s="33">
        <v>0</v>
      </c>
      <c r="T9" s="33">
        <v>5000000</v>
      </c>
      <c r="U9">
        <v>12550144</v>
      </c>
      <c r="V9" s="219" t="s">
        <v>5081</v>
      </c>
    </row>
    <row r="10" spans="1:22">
      <c r="A10">
        <v>891780111</v>
      </c>
      <c r="B10" t="s">
        <v>25</v>
      </c>
      <c r="C10" t="s">
        <v>26</v>
      </c>
      <c r="D10" t="s">
        <v>27</v>
      </c>
      <c r="E10" t="s">
        <v>5116</v>
      </c>
      <c r="F10" t="s">
        <v>29</v>
      </c>
      <c r="G10" t="s">
        <v>30</v>
      </c>
      <c r="H10" t="s">
        <v>5079</v>
      </c>
      <c r="I10" s="33">
        <v>1700000</v>
      </c>
      <c r="J10" s="33">
        <v>0</v>
      </c>
      <c r="K10" s="33">
        <v>0</v>
      </c>
      <c r="L10" s="33">
        <v>0</v>
      </c>
      <c r="M10">
        <v>1083024602</v>
      </c>
      <c r="N10" t="s">
        <v>5096</v>
      </c>
      <c r="O10" s="228" t="s">
        <v>5097</v>
      </c>
      <c r="P10" s="232">
        <v>44589</v>
      </c>
      <c r="Q10" s="232">
        <v>44593</v>
      </c>
      <c r="R10" s="232">
        <v>44607</v>
      </c>
      <c r="S10" s="33">
        <v>1700000</v>
      </c>
      <c r="T10" s="33">
        <f t="shared" ref="T10" si="0">S10-I10</f>
        <v>0</v>
      </c>
      <c r="U10">
        <v>12550144</v>
      </c>
      <c r="V10" s="219" t="s">
        <v>5081</v>
      </c>
    </row>
    <row r="11" spans="1:22" ht="15" thickBot="1">
      <c r="A11"/>
      <c r="B11"/>
      <c r="C11"/>
      <c r="D11"/>
      <c r="E11"/>
      <c r="F11"/>
      <c r="G11"/>
      <c r="H11"/>
      <c r="I11" s="33"/>
      <c r="J11" s="33"/>
      <c r="K11" s="33"/>
      <c r="L11" s="33"/>
      <c r="M11"/>
      <c r="N11"/>
      <c r="O11"/>
      <c r="P11" s="63"/>
      <c r="Q11" s="63"/>
      <c r="R11" s="63"/>
      <c r="S11" s="33"/>
      <c r="T11" s="33"/>
      <c r="U11"/>
      <c r="V11"/>
    </row>
    <row r="12" spans="1:22" ht="15" thickBot="1">
      <c r="A12"/>
      <c r="B12"/>
      <c r="C12"/>
      <c r="D12" s="172" t="s">
        <v>23</v>
      </c>
      <c r="E12" s="128">
        <v>9</v>
      </c>
      <c r="F12"/>
      <c r="G12"/>
      <c r="H12" s="172" t="s">
        <v>2946</v>
      </c>
      <c r="I12" s="102">
        <f>SUM(I2:I11)</f>
        <v>149983300</v>
      </c>
      <c r="J12" s="33"/>
      <c r="K12" s="33"/>
      <c r="L12" s="33"/>
      <c r="M12"/>
      <c r="N12"/>
      <c r="O12"/>
      <c r="P12" s="63"/>
      <c r="Q12" s="63"/>
      <c r="R12" s="63"/>
      <c r="S12" s="33"/>
      <c r="T12" s="33"/>
      <c r="U12"/>
      <c r="V12"/>
    </row>
    <row r="13" spans="1:22">
      <c r="A13"/>
      <c r="B13"/>
      <c r="C13"/>
      <c r="D13"/>
      <c r="E13"/>
      <c r="F13"/>
      <c r="G13"/>
      <c r="H13"/>
      <c r="I13" s="33"/>
      <c r="J13" s="33"/>
      <c r="K13" s="33"/>
      <c r="L13" s="33"/>
      <c r="M13"/>
      <c r="N13"/>
      <c r="O13"/>
      <c r="P13" s="63"/>
      <c r="Q13" s="63"/>
      <c r="R13" s="63"/>
      <c r="S13" s="33"/>
      <c r="T13" s="33"/>
      <c r="U13"/>
      <c r="V13"/>
    </row>
    <row r="14" spans="1:22">
      <c r="A14"/>
      <c r="B14"/>
      <c r="C14"/>
      <c r="D14"/>
      <c r="E14"/>
      <c r="F14"/>
      <c r="G14"/>
      <c r="H14"/>
      <c r="I14" s="33"/>
      <c r="J14" s="33"/>
      <c r="K14" s="33"/>
      <c r="L14" s="33"/>
      <c r="M14"/>
      <c r="N14"/>
      <c r="O14"/>
      <c r="P14" s="63"/>
      <c r="Q14" s="63"/>
      <c r="R14" s="63"/>
      <c r="S14" s="33"/>
      <c r="T14" s="33"/>
      <c r="U14"/>
      <c r="V14"/>
    </row>
    <row r="15" spans="1:22">
      <c r="A15"/>
      <c r="B15"/>
      <c r="C15"/>
      <c r="D15"/>
      <c r="E15"/>
      <c r="F15"/>
      <c r="G15"/>
      <c r="H15"/>
      <c r="I15" s="33"/>
      <c r="J15" s="33"/>
      <c r="K15" s="33"/>
      <c r="L15" s="33"/>
      <c r="M15"/>
      <c r="N15"/>
      <c r="O15"/>
      <c r="P15" s="63"/>
      <c r="Q15" s="63"/>
      <c r="R15" s="63"/>
      <c r="S15" s="33"/>
      <c r="T15" s="33"/>
      <c r="U15"/>
      <c r="V15"/>
    </row>
    <row r="16" spans="1:22">
      <c r="A16"/>
      <c r="B16"/>
      <c r="C16"/>
      <c r="D16"/>
      <c r="E16" t="s">
        <v>5682</v>
      </c>
      <c r="F16">
        <v>7</v>
      </c>
      <c r="G16"/>
      <c r="H16"/>
      <c r="I16" s="33"/>
      <c r="J16" s="33"/>
      <c r="K16" s="33"/>
      <c r="L16" s="33"/>
      <c r="M16"/>
      <c r="N16"/>
      <c r="O16"/>
      <c r="P16" s="63"/>
      <c r="Q16" s="63"/>
      <c r="R16" s="63"/>
      <c r="S16" s="33"/>
      <c r="T16" s="33"/>
      <c r="U16"/>
      <c r="V16"/>
    </row>
    <row r="17" spans="1:22">
      <c r="A17"/>
      <c r="B17"/>
      <c r="C17"/>
      <c r="D17"/>
      <c r="E17"/>
      <c r="F17"/>
      <c r="G17"/>
      <c r="H17"/>
      <c r="I17" s="33"/>
      <c r="J17" s="33"/>
      <c r="K17" s="33"/>
      <c r="L17" s="33"/>
      <c r="M17"/>
      <c r="N17"/>
      <c r="O17"/>
      <c r="P17" s="63"/>
      <c r="Q17" s="63"/>
      <c r="R17" s="63"/>
      <c r="S17" s="33"/>
      <c r="T17" s="33"/>
      <c r="U17"/>
      <c r="V17"/>
    </row>
    <row r="18" spans="1:22">
      <c r="A18"/>
      <c r="B18"/>
      <c r="C18"/>
      <c r="D18"/>
      <c r="E18"/>
      <c r="F18"/>
      <c r="G18"/>
      <c r="H18"/>
      <c r="I18" s="33"/>
      <c r="J18" s="33"/>
      <c r="K18" s="33"/>
      <c r="L18" s="33"/>
      <c r="M18"/>
      <c r="N18"/>
      <c r="O18"/>
      <c r="P18" s="63"/>
      <c r="Q18" s="63"/>
      <c r="R18" s="63"/>
      <c r="S18" s="33"/>
      <c r="T18" s="33"/>
      <c r="U18"/>
      <c r="V18"/>
    </row>
    <row r="19" spans="1:22">
      <c r="A19"/>
      <c r="B19"/>
      <c r="C19"/>
      <c r="D19"/>
      <c r="E19" t="s">
        <v>5683</v>
      </c>
      <c r="F19">
        <v>9</v>
      </c>
      <c r="G19"/>
      <c r="H19"/>
      <c r="I19" s="33"/>
      <c r="J19" s="33"/>
      <c r="K19" s="33"/>
      <c r="L19" s="33"/>
      <c r="M19"/>
      <c r="N19"/>
      <c r="O19"/>
      <c r="P19" s="63"/>
      <c r="Q19" s="63"/>
      <c r="R19" s="63"/>
      <c r="S19" s="33"/>
      <c r="T19" s="33"/>
      <c r="U19"/>
      <c r="V19"/>
    </row>
    <row r="20" spans="1:22">
      <c r="A20"/>
      <c r="B20"/>
      <c r="C20"/>
      <c r="D20"/>
      <c r="E20"/>
      <c r="F20"/>
      <c r="G20"/>
      <c r="H20"/>
      <c r="I20" s="33"/>
      <c r="J20" s="33"/>
      <c r="K20" s="33"/>
      <c r="L20" s="33"/>
      <c r="M20"/>
      <c r="N20"/>
      <c r="O20"/>
      <c r="P20" s="63"/>
      <c r="Q20" s="63"/>
      <c r="R20" s="63"/>
      <c r="S20" s="33"/>
      <c r="T20" s="33"/>
      <c r="U20"/>
      <c r="V20"/>
    </row>
    <row r="21" spans="1:22">
      <c r="A21"/>
      <c r="B21"/>
      <c r="C21"/>
      <c r="D21"/>
      <c r="E21"/>
      <c r="F21"/>
      <c r="G21"/>
      <c r="H21"/>
      <c r="I21" s="33"/>
      <c r="J21" s="33"/>
      <c r="K21" s="33"/>
      <c r="L21" s="33"/>
      <c r="M21"/>
      <c r="N21"/>
      <c r="O21"/>
      <c r="P21" s="63"/>
      <c r="Q21" s="63"/>
      <c r="R21" s="63"/>
      <c r="S21" s="33"/>
      <c r="T21" s="33"/>
      <c r="U21"/>
      <c r="V21"/>
    </row>
    <row r="22" spans="1:22">
      <c r="A22"/>
      <c r="B22"/>
      <c r="C22"/>
      <c r="D22"/>
      <c r="E22"/>
      <c r="F22"/>
      <c r="G22"/>
      <c r="H22"/>
      <c r="I22" s="33"/>
      <c r="J22" s="33"/>
      <c r="K22" s="33"/>
      <c r="L22" s="33"/>
      <c r="M22"/>
      <c r="N22"/>
      <c r="O22"/>
      <c r="P22" s="63"/>
      <c r="Q22" s="63"/>
      <c r="R22" s="63"/>
      <c r="S22" s="33"/>
      <c r="T22" s="33"/>
      <c r="U22"/>
      <c r="V22"/>
    </row>
    <row r="23" spans="1:22">
      <c r="A23"/>
      <c r="B23"/>
      <c r="C23"/>
      <c r="D23"/>
      <c r="E23"/>
      <c r="F23"/>
      <c r="G23"/>
      <c r="H23"/>
      <c r="I23" s="33"/>
      <c r="J23" s="33"/>
      <c r="K23" s="33"/>
      <c r="L23" s="33"/>
      <c r="M23"/>
      <c r="N23"/>
      <c r="O23"/>
      <c r="P23" s="63"/>
      <c r="Q23" s="63"/>
      <c r="R23" s="63"/>
      <c r="S23" s="33"/>
      <c r="T23" s="33"/>
      <c r="U23"/>
      <c r="V23"/>
    </row>
    <row r="24" spans="1:22">
      <c r="A24"/>
      <c r="B24"/>
      <c r="C24"/>
      <c r="D24"/>
      <c r="E24"/>
      <c r="F24"/>
      <c r="G24"/>
      <c r="H24"/>
      <c r="I24" s="33"/>
      <c r="J24" s="33"/>
      <c r="K24" s="33"/>
      <c r="L24" s="33"/>
      <c r="M24"/>
      <c r="N24"/>
      <c r="O24"/>
      <c r="P24" s="63"/>
      <c r="Q24" s="63"/>
      <c r="R24" s="63"/>
      <c r="S24" s="33"/>
      <c r="T24" s="33"/>
      <c r="U24"/>
      <c r="V24"/>
    </row>
    <row r="25" spans="1:22">
      <c r="A25"/>
      <c r="B25"/>
      <c r="C25"/>
      <c r="D25"/>
      <c r="E25"/>
      <c r="F25"/>
      <c r="G25"/>
      <c r="H25"/>
      <c r="I25" s="33"/>
      <c r="J25" s="33"/>
      <c r="K25" s="33"/>
      <c r="L25" s="33"/>
      <c r="M25"/>
      <c r="N25"/>
      <c r="O25"/>
      <c r="P25" s="63"/>
      <c r="Q25" s="63"/>
      <c r="R25" s="63"/>
      <c r="S25" s="33"/>
      <c r="T25" s="33"/>
      <c r="U25"/>
      <c r="V25"/>
    </row>
    <row r="26" spans="1:22">
      <c r="A26"/>
      <c r="B26"/>
      <c r="C26"/>
      <c r="D26"/>
      <c r="E26"/>
      <c r="F26"/>
      <c r="G26"/>
      <c r="H26"/>
      <c r="I26" s="33"/>
      <c r="J26" s="33"/>
      <c r="K26" s="33"/>
      <c r="L26" s="33"/>
      <c r="M26"/>
      <c r="N26"/>
      <c r="O26"/>
      <c r="P26" s="63"/>
      <c r="Q26" s="63"/>
      <c r="R26" s="63"/>
      <c r="S26" s="33"/>
      <c r="T26" s="33"/>
      <c r="U26"/>
      <c r="V26"/>
    </row>
    <row r="27" spans="1:22">
      <c r="A27"/>
      <c r="B27"/>
      <c r="C27"/>
      <c r="D27"/>
      <c r="E27"/>
      <c r="F27"/>
      <c r="G27"/>
      <c r="H27"/>
      <c r="I27" s="33"/>
      <c r="J27" s="33"/>
      <c r="K27" s="33"/>
      <c r="L27" s="33"/>
      <c r="M27"/>
      <c r="N27"/>
      <c r="O27"/>
      <c r="P27" s="63"/>
      <c r="Q27" s="63"/>
      <c r="R27" s="63"/>
      <c r="S27" s="33"/>
      <c r="T27" s="33"/>
      <c r="U27"/>
      <c r="V27"/>
    </row>
    <row r="28" spans="1:22">
      <c r="A28"/>
      <c r="B28"/>
      <c r="C28"/>
      <c r="D28"/>
      <c r="E28"/>
      <c r="F28"/>
      <c r="G28"/>
      <c r="H28"/>
      <c r="I28" s="33"/>
      <c r="J28" s="33"/>
      <c r="K28" s="33"/>
      <c r="L28" s="33"/>
      <c r="M28"/>
      <c r="N28"/>
      <c r="O28"/>
      <c r="P28" s="63"/>
      <c r="Q28" s="63"/>
      <c r="R28" s="63"/>
      <c r="S28" s="33"/>
      <c r="T28" s="33"/>
      <c r="U28"/>
      <c r="V28"/>
    </row>
    <row r="29" spans="1:22">
      <c r="A29"/>
      <c r="B29"/>
      <c r="C29"/>
      <c r="D29"/>
      <c r="E29"/>
      <c r="F29"/>
      <c r="G29"/>
      <c r="H29"/>
      <c r="I29" s="33"/>
      <c r="J29" s="33"/>
      <c r="K29" s="33"/>
      <c r="L29" s="33"/>
      <c r="M29"/>
      <c r="N29"/>
      <c r="O29"/>
      <c r="P29" s="63"/>
      <c r="Q29" s="63"/>
      <c r="R29" s="63"/>
      <c r="S29" s="33"/>
      <c r="T29" s="33"/>
      <c r="U29"/>
      <c r="V29"/>
    </row>
    <row r="30" spans="1:22">
      <c r="A30"/>
      <c r="B30"/>
      <c r="C30"/>
      <c r="D30"/>
      <c r="E30"/>
      <c r="F30"/>
      <c r="G30"/>
      <c r="H30"/>
      <c r="I30" s="33"/>
      <c r="J30" s="33"/>
      <c r="K30" s="33"/>
      <c r="L30" s="33"/>
      <c r="M30"/>
      <c r="N30"/>
      <c r="O30"/>
      <c r="P30" s="63"/>
      <c r="Q30" s="63"/>
      <c r="R30" s="63"/>
      <c r="S30" s="33"/>
      <c r="T30" s="33"/>
      <c r="U30"/>
      <c r="V30"/>
    </row>
    <row r="31" spans="1:22">
      <c r="A31"/>
      <c r="B31"/>
      <c r="C31"/>
      <c r="D31"/>
      <c r="E31"/>
      <c r="F31"/>
      <c r="G31"/>
      <c r="H31"/>
      <c r="I31" s="33"/>
      <c r="J31" s="33"/>
      <c r="K31" s="33"/>
      <c r="L31" s="33"/>
      <c r="M31"/>
      <c r="N31"/>
      <c r="O31"/>
      <c r="P31" s="63"/>
      <c r="Q31" s="63"/>
      <c r="R31" s="63"/>
      <c r="S31" s="33"/>
      <c r="T31" s="33"/>
      <c r="U31"/>
      <c r="V31"/>
    </row>
    <row r="32" spans="1:22">
      <c r="A32"/>
      <c r="B32"/>
      <c r="C32"/>
      <c r="D32"/>
      <c r="E32"/>
      <c r="F32"/>
      <c r="G32"/>
      <c r="H32"/>
      <c r="I32" s="33"/>
      <c r="J32" s="33"/>
      <c r="K32" s="33"/>
      <c r="L32" s="33"/>
      <c r="M32"/>
      <c r="N32"/>
      <c r="O32"/>
      <c r="P32" s="63"/>
      <c r="Q32" s="63"/>
      <c r="R32" s="63"/>
      <c r="S32" s="33"/>
      <c r="T32" s="33"/>
      <c r="U32"/>
      <c r="V32"/>
    </row>
    <row r="33" spans="1:22">
      <c r="A33"/>
      <c r="B33"/>
      <c r="C33"/>
      <c r="D33"/>
      <c r="E33"/>
      <c r="F33"/>
      <c r="G33"/>
      <c r="H33"/>
      <c r="I33" s="33"/>
      <c r="J33" s="33"/>
      <c r="K33" s="33"/>
      <c r="L33" s="33"/>
      <c r="M33"/>
      <c r="N33"/>
      <c r="O33"/>
      <c r="P33" s="63"/>
      <c r="Q33" s="63"/>
      <c r="R33" s="63"/>
      <c r="S33" s="33"/>
      <c r="T33" s="33"/>
      <c r="U33"/>
      <c r="V33"/>
    </row>
    <row r="34" spans="1:22">
      <c r="A34"/>
      <c r="B34"/>
      <c r="C34"/>
      <c r="D34"/>
      <c r="E34"/>
      <c r="F34"/>
      <c r="G34"/>
      <c r="H34"/>
      <c r="I34" s="33"/>
      <c r="J34" s="33"/>
      <c r="K34" s="33"/>
      <c r="L34" s="33"/>
      <c r="M34"/>
      <c r="N34"/>
      <c r="O34"/>
      <c r="P34" s="63"/>
      <c r="Q34" s="63"/>
      <c r="R34" s="63"/>
      <c r="S34" s="33"/>
      <c r="T34" s="33"/>
      <c r="U34"/>
      <c r="V34"/>
    </row>
    <row r="35" spans="1:22">
      <c r="A35"/>
      <c r="B35"/>
      <c r="C35"/>
      <c r="D35"/>
      <c r="E35"/>
      <c r="F35"/>
      <c r="G35"/>
      <c r="H35"/>
      <c r="I35" s="33"/>
      <c r="J35" s="33"/>
      <c r="K35" s="33"/>
      <c r="L35" s="33"/>
      <c r="M35"/>
      <c r="N35"/>
      <c r="O35"/>
      <c r="P35" s="63"/>
      <c r="Q35" s="63"/>
      <c r="R35" s="63"/>
      <c r="S35" s="33"/>
      <c r="T35" s="33"/>
      <c r="U35"/>
      <c r="V35"/>
    </row>
    <row r="36" spans="1:22">
      <c r="A36"/>
      <c r="B36"/>
      <c r="C36"/>
      <c r="D36"/>
      <c r="E36"/>
      <c r="F36"/>
      <c r="G36"/>
      <c r="H36"/>
      <c r="I36" s="33"/>
      <c r="J36" s="33"/>
      <c r="K36" s="33"/>
      <c r="L36" s="33"/>
      <c r="M36"/>
      <c r="N36"/>
      <c r="O36"/>
      <c r="P36" s="63"/>
      <c r="Q36" s="63"/>
      <c r="R36" s="63"/>
      <c r="S36" s="33"/>
      <c r="T36" s="33"/>
      <c r="U36"/>
      <c r="V36"/>
    </row>
    <row r="37" spans="1:22">
      <c r="A37"/>
      <c r="B37"/>
      <c r="C37"/>
      <c r="D37"/>
      <c r="E37"/>
      <c r="F37"/>
      <c r="G37"/>
      <c r="H37"/>
      <c r="I37" s="33"/>
      <c r="J37" s="33"/>
      <c r="K37" s="33"/>
      <c r="L37" s="33"/>
      <c r="M37"/>
      <c r="O37"/>
      <c r="P37" s="63"/>
      <c r="Q37" s="63"/>
      <c r="R37" s="63"/>
      <c r="S37" s="33"/>
      <c r="T37" s="33"/>
      <c r="U37"/>
      <c r="V37"/>
    </row>
    <row r="38" spans="1:22">
      <c r="A38"/>
      <c r="B38"/>
      <c r="C38"/>
      <c r="D38"/>
      <c r="E38"/>
      <c r="F38"/>
      <c r="G38"/>
      <c r="H38"/>
      <c r="I38" s="33"/>
      <c r="J38" s="33"/>
      <c r="K38" s="33"/>
      <c r="L38" s="33"/>
      <c r="M38"/>
      <c r="O38"/>
      <c r="P38" s="63"/>
      <c r="Q38" s="63"/>
      <c r="R38" s="63"/>
      <c r="S38" s="33"/>
      <c r="T38" s="33"/>
      <c r="U38"/>
      <c r="V38"/>
    </row>
    <row r="39" spans="1:22">
      <c r="A39"/>
      <c r="B39"/>
      <c r="C39"/>
      <c r="D39"/>
      <c r="E39"/>
      <c r="F39"/>
      <c r="G39"/>
      <c r="H39"/>
      <c r="I39" s="33"/>
      <c r="J39" s="33"/>
      <c r="K39" s="33"/>
      <c r="L39" s="33"/>
      <c r="M39"/>
      <c r="O39"/>
      <c r="P39" s="63"/>
      <c r="Q39" s="63"/>
      <c r="R39" s="63"/>
      <c r="S39" s="33"/>
      <c r="T39" s="33"/>
      <c r="U39"/>
      <c r="V39"/>
    </row>
    <row r="40" spans="1:22">
      <c r="A40"/>
      <c r="B40"/>
      <c r="C40"/>
      <c r="D40"/>
      <c r="E40"/>
      <c r="F40"/>
      <c r="G40"/>
      <c r="H40"/>
      <c r="I40" s="33"/>
      <c r="J40" s="33"/>
      <c r="K40" s="33"/>
      <c r="L40" s="33"/>
      <c r="M40"/>
      <c r="O40"/>
      <c r="P40" s="63"/>
      <c r="Q40" s="63"/>
      <c r="R40" s="63"/>
      <c r="S40" s="33"/>
      <c r="T40" s="33"/>
      <c r="U40"/>
      <c r="V40"/>
    </row>
    <row r="41" spans="1:22">
      <c r="A41"/>
      <c r="B41"/>
      <c r="C41"/>
      <c r="D41"/>
      <c r="E41"/>
      <c r="F41"/>
      <c r="G41"/>
      <c r="H41"/>
      <c r="I41" s="33"/>
      <c r="J41" s="33"/>
      <c r="K41" s="33"/>
      <c r="L41" s="33"/>
      <c r="M41"/>
      <c r="O41"/>
      <c r="P41" s="63"/>
      <c r="Q41" s="63"/>
      <c r="R41" s="63"/>
      <c r="S41" s="33"/>
      <c r="T41" s="33"/>
      <c r="U41"/>
      <c r="V41"/>
    </row>
    <row r="42" spans="1:22">
      <c r="A42"/>
      <c r="B42"/>
      <c r="C42"/>
      <c r="D42"/>
      <c r="E42"/>
      <c r="F42"/>
      <c r="G42"/>
      <c r="H42"/>
      <c r="I42" s="33"/>
      <c r="J42" s="33"/>
      <c r="K42" s="33"/>
      <c r="L42" s="33"/>
      <c r="M42"/>
      <c r="O42"/>
      <c r="P42" s="63"/>
      <c r="Q42" s="63"/>
      <c r="R42" s="63"/>
      <c r="S42" s="33"/>
      <c r="T42" s="33"/>
      <c r="U42"/>
      <c r="V42"/>
    </row>
    <row r="43" spans="1:22">
      <c r="A43"/>
      <c r="B43"/>
      <c r="C43"/>
      <c r="D43"/>
      <c r="E43"/>
      <c r="F43"/>
      <c r="G43"/>
      <c r="H43"/>
      <c r="I43" s="33"/>
      <c r="J43" s="33"/>
      <c r="K43" s="33"/>
      <c r="L43" s="33"/>
      <c r="M43"/>
      <c r="O43"/>
      <c r="P43" s="63"/>
      <c r="Q43" s="63"/>
      <c r="R43" s="63"/>
      <c r="S43" s="33"/>
      <c r="T43" s="33"/>
      <c r="U43"/>
      <c r="V43"/>
    </row>
    <row r="44" spans="1:22">
      <c r="A44"/>
      <c r="B44"/>
      <c r="C44"/>
      <c r="D44"/>
      <c r="E44"/>
      <c r="F44"/>
      <c r="G44"/>
      <c r="H44"/>
      <c r="I44" s="33"/>
      <c r="J44" s="33"/>
      <c r="K44" s="33"/>
      <c r="L44" s="33"/>
      <c r="M44"/>
      <c r="O44"/>
      <c r="P44" s="63"/>
      <c r="Q44" s="63"/>
      <c r="R44" s="63"/>
      <c r="S44" s="33"/>
      <c r="T44" s="33"/>
      <c r="U44"/>
      <c r="V44"/>
    </row>
    <row r="45" spans="1:22">
      <c r="A45"/>
      <c r="B45"/>
      <c r="C45"/>
      <c r="D45"/>
      <c r="E45"/>
      <c r="F45"/>
      <c r="G45"/>
      <c r="H45"/>
      <c r="I45" s="33"/>
      <c r="J45" s="33"/>
      <c r="K45" s="33"/>
      <c r="L45" s="33"/>
      <c r="M45"/>
      <c r="O45" s="49"/>
      <c r="P45" s="63"/>
      <c r="Q45" s="63"/>
      <c r="R45" s="63"/>
      <c r="S45" s="33"/>
      <c r="T45" s="33"/>
      <c r="U45"/>
      <c r="V45"/>
    </row>
    <row r="46" spans="1:22">
      <c r="A46"/>
      <c r="B46"/>
      <c r="C46"/>
      <c r="D46"/>
      <c r="E46"/>
      <c r="F46"/>
      <c r="G46"/>
      <c r="H46"/>
      <c r="I46" s="33"/>
      <c r="J46" s="33"/>
      <c r="K46" s="33"/>
      <c r="L46" s="33"/>
      <c r="M46"/>
      <c r="O46" s="49"/>
      <c r="P46" s="63"/>
      <c r="Q46" s="63"/>
      <c r="R46" s="63"/>
      <c r="S46" s="33"/>
      <c r="T46" s="33"/>
      <c r="U46"/>
      <c r="V46"/>
    </row>
    <row r="47" spans="1:22">
      <c r="A47"/>
      <c r="B47"/>
      <c r="C47"/>
      <c r="D47"/>
      <c r="E47"/>
      <c r="F47"/>
      <c r="G47"/>
      <c r="H47"/>
      <c r="I47" s="33"/>
      <c r="J47" s="33"/>
      <c r="K47" s="33"/>
      <c r="L47" s="33"/>
      <c r="M47"/>
      <c r="N47"/>
      <c r="O47" s="49"/>
      <c r="P47" s="63"/>
      <c r="Q47" s="63"/>
      <c r="R47" s="63"/>
      <c r="S47" s="33"/>
      <c r="T47" s="33"/>
      <c r="U47"/>
      <c r="V47"/>
    </row>
    <row r="48" spans="1:22">
      <c r="A48"/>
      <c r="B48"/>
      <c r="C48"/>
      <c r="D48"/>
      <c r="E48"/>
      <c r="F48"/>
      <c r="G48"/>
      <c r="H48"/>
      <c r="I48" s="33"/>
      <c r="J48" s="33"/>
      <c r="K48" s="33"/>
      <c r="L48" s="33"/>
      <c r="M48"/>
      <c r="N48"/>
      <c r="O48" s="49"/>
      <c r="P48" s="63"/>
      <c r="Q48" s="63"/>
      <c r="R48" s="63"/>
      <c r="S48" s="33"/>
      <c r="T48" s="33"/>
      <c r="U48"/>
      <c r="V48"/>
    </row>
    <row r="49" spans="1:22">
      <c r="A49"/>
      <c r="B49"/>
      <c r="C49"/>
      <c r="D49"/>
      <c r="E49"/>
      <c r="F49"/>
      <c r="G49"/>
      <c r="H49"/>
      <c r="I49" s="33"/>
      <c r="J49" s="33"/>
      <c r="K49" s="33"/>
      <c r="L49" s="33"/>
      <c r="M49"/>
      <c r="N49"/>
      <c r="O49" s="49"/>
      <c r="P49" s="63"/>
      <c r="Q49" s="63"/>
      <c r="R49" s="63"/>
      <c r="S49" s="33"/>
      <c r="T49" s="33"/>
      <c r="U49"/>
      <c r="V49"/>
    </row>
    <row r="50" spans="1:22">
      <c r="A50"/>
      <c r="B50"/>
      <c r="C50"/>
      <c r="D50"/>
      <c r="E50"/>
      <c r="F50"/>
      <c r="G50"/>
      <c r="H50"/>
      <c r="I50" s="33"/>
      <c r="J50" s="33"/>
      <c r="K50" s="33"/>
      <c r="L50" s="33"/>
      <c r="M50"/>
      <c r="N50"/>
      <c r="O50" s="49"/>
      <c r="P50" s="63"/>
      <c r="Q50" s="63"/>
      <c r="R50" s="63"/>
      <c r="S50" s="33"/>
      <c r="T50" s="33"/>
      <c r="U50"/>
      <c r="V50"/>
    </row>
    <row r="51" spans="1:22">
      <c r="A51"/>
      <c r="B51"/>
      <c r="C51"/>
      <c r="D51"/>
      <c r="E51"/>
      <c r="F51"/>
      <c r="G51"/>
      <c r="H51"/>
      <c r="I51" s="33"/>
      <c r="J51" s="33"/>
      <c r="K51" s="33"/>
      <c r="L51" s="33"/>
      <c r="M51"/>
      <c r="N51"/>
      <c r="O51" s="49"/>
      <c r="P51" s="63"/>
      <c r="Q51" s="63"/>
      <c r="R51" s="63"/>
      <c r="S51" s="33"/>
      <c r="T51" s="33"/>
      <c r="U51"/>
      <c r="V51"/>
    </row>
    <row r="52" spans="1:22">
      <c r="A52"/>
      <c r="B52"/>
      <c r="C52"/>
      <c r="D52"/>
      <c r="E52"/>
      <c r="F52"/>
      <c r="G52"/>
      <c r="H52"/>
      <c r="I52" s="33"/>
      <c r="J52" s="33"/>
      <c r="K52" s="33"/>
      <c r="L52" s="33"/>
      <c r="M52"/>
      <c r="N52"/>
      <c r="O52" s="49"/>
      <c r="P52" s="63"/>
      <c r="Q52" s="63"/>
      <c r="R52" s="63"/>
      <c r="S52" s="33"/>
      <c r="T52" s="33"/>
      <c r="U52"/>
      <c r="V52"/>
    </row>
    <row r="53" spans="1:22">
      <c r="A53"/>
      <c r="B53"/>
      <c r="C53"/>
      <c r="D53"/>
      <c r="E53"/>
      <c r="F53"/>
      <c r="G53"/>
      <c r="H53"/>
      <c r="I53" s="33"/>
      <c r="J53" s="33"/>
      <c r="K53" s="33"/>
      <c r="L53" s="33"/>
      <c r="M53"/>
      <c r="N53"/>
      <c r="O53" s="49"/>
      <c r="P53" s="63"/>
      <c r="Q53" s="63"/>
      <c r="R53" s="63"/>
      <c r="S53" s="33"/>
      <c r="T53" s="33"/>
      <c r="U53"/>
      <c r="V53"/>
    </row>
    <row r="54" spans="1:22">
      <c r="A54"/>
      <c r="B54"/>
      <c r="C54"/>
      <c r="D54"/>
      <c r="E54"/>
      <c r="F54"/>
      <c r="G54"/>
      <c r="H54"/>
      <c r="I54" s="33"/>
      <c r="J54" s="33"/>
      <c r="K54" s="33"/>
      <c r="L54" s="33"/>
      <c r="M54"/>
      <c r="N54"/>
      <c r="O54"/>
      <c r="P54" s="63"/>
      <c r="Q54" s="63"/>
      <c r="R54" s="63"/>
      <c r="S54" s="33"/>
      <c r="T54" s="33"/>
      <c r="U54"/>
      <c r="V54"/>
    </row>
    <row r="55" spans="1:22">
      <c r="A55"/>
      <c r="B55"/>
      <c r="C55"/>
      <c r="D55"/>
      <c r="E55"/>
      <c r="F55"/>
      <c r="G55"/>
      <c r="H55"/>
      <c r="I55" s="33"/>
      <c r="J55" s="33"/>
      <c r="K55" s="33"/>
      <c r="L55" s="33"/>
      <c r="M55"/>
      <c r="N55"/>
      <c r="O55"/>
      <c r="P55" s="63"/>
      <c r="Q55" s="63"/>
      <c r="R55" s="63"/>
      <c r="S55" s="33"/>
      <c r="T55" s="33"/>
      <c r="U55"/>
      <c r="V55"/>
    </row>
    <row r="56" spans="1:22">
      <c r="A56"/>
      <c r="B56"/>
      <c r="C56"/>
      <c r="D56"/>
      <c r="E56"/>
      <c r="F56"/>
      <c r="G56"/>
      <c r="H56"/>
      <c r="I56" s="33"/>
      <c r="J56" s="33"/>
      <c r="K56" s="33"/>
      <c r="L56" s="33"/>
      <c r="M56"/>
      <c r="N56"/>
      <c r="O56"/>
      <c r="P56" s="63"/>
      <c r="Q56" s="63"/>
      <c r="R56" s="63"/>
      <c r="S56" s="33"/>
      <c r="T56" s="33"/>
      <c r="U56"/>
      <c r="V56"/>
    </row>
    <row r="57" spans="1:22" ht="15" thickBot="1"/>
    <row r="58" spans="1:22" ht="15" thickBot="1">
      <c r="D58" s="130" t="s">
        <v>23</v>
      </c>
      <c r="E58" s="132">
        <v>55</v>
      </c>
      <c r="H58" s="130" t="s">
        <v>24</v>
      </c>
      <c r="I58" s="131">
        <f>SUM(I2:I57)</f>
        <v>299966600</v>
      </c>
    </row>
  </sheetData>
  <autoFilter ref="A1:V56" xr:uid="{00000000-0009-0000-0000-000007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sheetPr>
  <dimension ref="A1:X53"/>
  <sheetViews>
    <sheetView workbookViewId="0">
      <selection activeCell="G12" sqref="G12"/>
    </sheetView>
  </sheetViews>
  <sheetFormatPr baseColWidth="10" defaultColWidth="11.44140625" defaultRowHeight="14.4"/>
  <cols>
    <col min="1" max="1" width="13.88671875" style="2" customWidth="1"/>
    <col min="2" max="2" width="16.88671875" style="2" customWidth="1"/>
    <col min="3" max="3" width="18.44140625" style="2" customWidth="1"/>
    <col min="4" max="4" width="20.21875" style="2" customWidth="1"/>
    <col min="5" max="5" width="18.33203125" style="2" customWidth="1"/>
    <col min="6" max="7" width="11.44140625" style="2"/>
    <col min="8" max="8" width="24.77734375" style="2" customWidth="1"/>
    <col min="9" max="10" width="15.5546875" style="7" customWidth="1"/>
    <col min="11" max="11" width="21.5546875" style="7" customWidth="1"/>
    <col min="12" max="12" width="20.6640625" style="7" customWidth="1"/>
    <col min="13" max="15" width="11.44140625" style="2"/>
    <col min="16" max="18" width="11.44140625" style="8"/>
    <col min="19" max="20" width="15.5546875" style="7" customWidth="1"/>
    <col min="21" max="21" width="26.33203125" style="2" customWidth="1"/>
    <col min="22" max="22" width="34.21875" style="2" bestFit="1" customWidth="1"/>
    <col min="23" max="16384" width="11.44140625" style="2"/>
  </cols>
  <sheetData>
    <row r="1" spans="1:24">
      <c r="A1" s="2" t="s">
        <v>0</v>
      </c>
      <c r="B1" s="2" t="s">
        <v>1</v>
      </c>
      <c r="C1" s="2" t="s">
        <v>2</v>
      </c>
      <c r="D1" s="2" t="s">
        <v>3</v>
      </c>
      <c r="E1" s="2" t="s">
        <v>4</v>
      </c>
      <c r="F1" s="2" t="s">
        <v>5</v>
      </c>
      <c r="G1" s="2" t="s">
        <v>6</v>
      </c>
      <c r="H1" s="2" t="s">
        <v>7</v>
      </c>
      <c r="I1" s="7" t="s">
        <v>8</v>
      </c>
      <c r="J1" s="7" t="s">
        <v>9</v>
      </c>
      <c r="K1" s="7" t="s">
        <v>19</v>
      </c>
      <c r="L1" s="7" t="s">
        <v>20</v>
      </c>
      <c r="M1" s="2" t="s">
        <v>10</v>
      </c>
      <c r="N1" s="2" t="s">
        <v>11</v>
      </c>
      <c r="O1" s="2" t="s">
        <v>12</v>
      </c>
      <c r="P1" s="8" t="s">
        <v>21</v>
      </c>
      <c r="Q1" s="8" t="s">
        <v>13</v>
      </c>
      <c r="R1" s="8" t="s">
        <v>14</v>
      </c>
      <c r="S1" s="7" t="s">
        <v>15</v>
      </c>
      <c r="T1" s="7" t="s">
        <v>16</v>
      </c>
      <c r="U1" s="2" t="s">
        <v>17</v>
      </c>
      <c r="V1" s="2" t="s">
        <v>18</v>
      </c>
    </row>
    <row r="2" spans="1:24">
      <c r="A2" s="41">
        <v>891780111</v>
      </c>
      <c r="B2" s="41" t="s">
        <v>25</v>
      </c>
      <c r="C2" s="228" t="s">
        <v>26</v>
      </c>
      <c r="D2" s="41" t="s">
        <v>27</v>
      </c>
      <c r="E2" s="41" t="s">
        <v>3096</v>
      </c>
      <c r="F2" s="41" t="s">
        <v>29</v>
      </c>
      <c r="G2" s="41" t="s">
        <v>30</v>
      </c>
      <c r="H2" s="41" t="s">
        <v>31</v>
      </c>
      <c r="I2" s="33">
        <v>11389140</v>
      </c>
      <c r="J2" s="33">
        <v>0</v>
      </c>
      <c r="K2" s="33">
        <v>0</v>
      </c>
      <c r="L2" s="33">
        <v>11389140</v>
      </c>
      <c r="M2">
        <v>57434436</v>
      </c>
      <c r="N2" t="s">
        <v>3097</v>
      </c>
      <c r="O2" t="s">
        <v>3098</v>
      </c>
      <c r="P2" s="105">
        <v>44585</v>
      </c>
      <c r="Q2" s="105">
        <v>44593</v>
      </c>
      <c r="R2" s="105">
        <v>44593</v>
      </c>
      <c r="S2" s="33">
        <v>0</v>
      </c>
      <c r="T2" s="33">
        <v>0</v>
      </c>
      <c r="U2" s="41">
        <v>1082866408</v>
      </c>
      <c r="V2" s="41" t="s">
        <v>3099</v>
      </c>
      <c r="W2"/>
      <c r="X2"/>
    </row>
    <row r="3" spans="1:24">
      <c r="A3" s="41">
        <v>891780111</v>
      </c>
      <c r="B3" s="41" t="s">
        <v>25</v>
      </c>
      <c r="C3" s="228" t="s">
        <v>26</v>
      </c>
      <c r="D3" s="41" t="s">
        <v>27</v>
      </c>
      <c r="E3" s="41" t="s">
        <v>3100</v>
      </c>
      <c r="F3" s="41" t="s">
        <v>29</v>
      </c>
      <c r="G3" s="41" t="s">
        <v>30</v>
      </c>
      <c r="H3" s="41" t="s">
        <v>31</v>
      </c>
      <c r="I3" s="33">
        <v>10850000</v>
      </c>
      <c r="J3" s="33">
        <v>0</v>
      </c>
      <c r="K3" s="33">
        <v>0</v>
      </c>
      <c r="L3" s="33">
        <v>0</v>
      </c>
      <c r="M3" s="41">
        <v>1083012685</v>
      </c>
      <c r="N3" s="41" t="s">
        <v>3101</v>
      </c>
      <c r="O3" t="s">
        <v>3102</v>
      </c>
      <c r="P3" s="105">
        <v>44585</v>
      </c>
      <c r="Q3" s="105">
        <v>44593</v>
      </c>
      <c r="R3" s="105">
        <v>44742</v>
      </c>
      <c r="S3" s="33">
        <v>5928750</v>
      </c>
      <c r="T3" s="33">
        <f>10850000-S3</f>
        <v>4921250</v>
      </c>
      <c r="U3" s="41">
        <v>1082866408</v>
      </c>
      <c r="V3" s="41" t="s">
        <v>3099</v>
      </c>
      <c r="W3"/>
      <c r="X3"/>
    </row>
    <row r="4" spans="1:24">
      <c r="A4" s="41">
        <v>891780111</v>
      </c>
      <c r="B4" s="41" t="s">
        <v>25</v>
      </c>
      <c r="C4" s="228" t="s">
        <v>26</v>
      </c>
      <c r="D4" s="41" t="s">
        <v>27</v>
      </c>
      <c r="E4" s="41" t="s">
        <v>3103</v>
      </c>
      <c r="F4" s="41" t="s">
        <v>29</v>
      </c>
      <c r="G4" s="41" t="s">
        <v>30</v>
      </c>
      <c r="H4" s="41" t="s">
        <v>31</v>
      </c>
      <c r="I4" s="33">
        <v>13632840</v>
      </c>
      <c r="J4" s="33">
        <v>0</v>
      </c>
      <c r="K4" s="33">
        <v>0</v>
      </c>
      <c r="L4" s="33">
        <v>0</v>
      </c>
      <c r="M4">
        <v>1083018887</v>
      </c>
      <c r="N4" t="s">
        <v>3104</v>
      </c>
      <c r="O4" t="s">
        <v>3105</v>
      </c>
      <c r="P4" s="105">
        <v>44585</v>
      </c>
      <c r="Q4" s="105">
        <v>44593</v>
      </c>
      <c r="R4" s="105">
        <v>44742</v>
      </c>
      <c r="S4" s="33">
        <v>8179704</v>
      </c>
      <c r="T4" s="33">
        <f>13632840-S4</f>
        <v>5453136</v>
      </c>
      <c r="U4" s="41">
        <v>1082866408</v>
      </c>
      <c r="V4" s="41" t="s">
        <v>3099</v>
      </c>
      <c r="W4"/>
      <c r="X4"/>
    </row>
    <row r="5" spans="1:24">
      <c r="A5" s="41">
        <v>891780111</v>
      </c>
      <c r="B5" s="41" t="s">
        <v>25</v>
      </c>
      <c r="C5" s="228" t="s">
        <v>26</v>
      </c>
      <c r="D5" s="41" t="s">
        <v>27</v>
      </c>
      <c r="E5" s="41" t="s">
        <v>3106</v>
      </c>
      <c r="F5" s="41" t="s">
        <v>29</v>
      </c>
      <c r="G5" s="41" t="s">
        <v>30</v>
      </c>
      <c r="H5" s="41" t="s">
        <v>31</v>
      </c>
      <c r="I5" s="33">
        <v>15090081</v>
      </c>
      <c r="J5" s="33">
        <v>0</v>
      </c>
      <c r="K5" s="33">
        <v>0</v>
      </c>
      <c r="L5" s="33">
        <v>0</v>
      </c>
      <c r="M5">
        <v>1082938296</v>
      </c>
      <c r="N5" t="s">
        <v>3107</v>
      </c>
      <c r="O5" t="s">
        <v>3108</v>
      </c>
      <c r="P5" s="105">
        <v>44585</v>
      </c>
      <c r="Q5" s="105">
        <v>44593</v>
      </c>
      <c r="R5" s="105">
        <v>44742</v>
      </c>
      <c r="S5" s="33">
        <v>9054048</v>
      </c>
      <c r="T5" s="33">
        <f>15090081-S5</f>
        <v>6036033</v>
      </c>
      <c r="U5" s="41">
        <v>1082866408</v>
      </c>
      <c r="V5" s="41" t="s">
        <v>3099</v>
      </c>
      <c r="W5"/>
      <c r="X5"/>
    </row>
    <row r="6" spans="1:24">
      <c r="A6" s="41">
        <v>891780111</v>
      </c>
      <c r="B6" s="41" t="s">
        <v>25</v>
      </c>
      <c r="C6" s="228" t="s">
        <v>26</v>
      </c>
      <c r="D6" s="41" t="s">
        <v>27</v>
      </c>
      <c r="E6" s="41" t="s">
        <v>3109</v>
      </c>
      <c r="F6" s="41" t="s">
        <v>29</v>
      </c>
      <c r="G6" s="41" t="s">
        <v>30</v>
      </c>
      <c r="H6" s="41" t="s">
        <v>31</v>
      </c>
      <c r="I6" s="33">
        <v>15090081</v>
      </c>
      <c r="J6" s="33">
        <v>0</v>
      </c>
      <c r="K6" s="33">
        <v>0</v>
      </c>
      <c r="L6" s="33">
        <v>0</v>
      </c>
      <c r="M6">
        <v>1082904487</v>
      </c>
      <c r="N6" t="s">
        <v>3110</v>
      </c>
      <c r="O6" t="s">
        <v>3111</v>
      </c>
      <c r="P6" s="105">
        <v>44585</v>
      </c>
      <c r="Q6" s="105">
        <v>44593</v>
      </c>
      <c r="R6" s="105">
        <v>44742</v>
      </c>
      <c r="S6" s="33">
        <v>9054048</v>
      </c>
      <c r="T6" s="33">
        <f>15090081-S6</f>
        <v>6036033</v>
      </c>
      <c r="U6" s="41">
        <v>1082866408</v>
      </c>
      <c r="V6" s="41" t="s">
        <v>3099</v>
      </c>
      <c r="W6"/>
      <c r="X6"/>
    </row>
    <row r="7" spans="1:24">
      <c r="A7" s="41">
        <v>891780111</v>
      </c>
      <c r="B7" s="41" t="s">
        <v>25</v>
      </c>
      <c r="C7" s="228" t="s">
        <v>26</v>
      </c>
      <c r="D7" s="41" t="s">
        <v>27</v>
      </c>
      <c r="E7" s="41" t="s">
        <v>3112</v>
      </c>
      <c r="F7" s="41" t="s">
        <v>29</v>
      </c>
      <c r="G7" s="41" t="s">
        <v>30</v>
      </c>
      <c r="H7" s="41" t="s">
        <v>31</v>
      </c>
      <c r="I7" s="33">
        <v>13632840</v>
      </c>
      <c r="J7" s="33">
        <v>0</v>
      </c>
      <c r="K7" s="33">
        <v>0</v>
      </c>
      <c r="L7" s="33">
        <v>0</v>
      </c>
      <c r="M7" s="41">
        <v>1083029253</v>
      </c>
      <c r="N7" s="41" t="s">
        <v>3113</v>
      </c>
      <c r="O7" t="s">
        <v>3114</v>
      </c>
      <c r="P7" s="105">
        <v>44585</v>
      </c>
      <c r="Q7" s="105">
        <v>44593</v>
      </c>
      <c r="R7" s="105">
        <v>44742</v>
      </c>
      <c r="S7" s="33">
        <v>5453136</v>
      </c>
      <c r="T7" s="33">
        <f>13632840-S7</f>
        <v>8179704</v>
      </c>
      <c r="U7" s="41">
        <v>55313591</v>
      </c>
      <c r="V7" s="41" t="s">
        <v>3115</v>
      </c>
      <c r="W7"/>
      <c r="X7"/>
    </row>
    <row r="8" spans="1:24">
      <c r="A8" s="41">
        <v>891780111</v>
      </c>
      <c r="B8" s="41" t="s">
        <v>25</v>
      </c>
      <c r="C8" s="228" t="s">
        <v>26</v>
      </c>
      <c r="D8" s="41" t="s">
        <v>27</v>
      </c>
      <c r="E8" s="41" t="s">
        <v>3116</v>
      </c>
      <c r="F8" s="41" t="s">
        <v>29</v>
      </c>
      <c r="G8" s="41" t="s">
        <v>30</v>
      </c>
      <c r="H8" s="41" t="s">
        <v>31</v>
      </c>
      <c r="I8" s="33">
        <v>13632840</v>
      </c>
      <c r="J8" s="33">
        <v>0</v>
      </c>
      <c r="K8" s="33">
        <v>0</v>
      </c>
      <c r="L8" s="33">
        <v>0</v>
      </c>
      <c r="M8" s="41">
        <v>1083022534</v>
      </c>
      <c r="N8" s="41" t="s">
        <v>3117</v>
      </c>
      <c r="O8" t="s">
        <v>3118</v>
      </c>
      <c r="P8" s="105">
        <v>44585</v>
      </c>
      <c r="Q8" s="105">
        <v>44593</v>
      </c>
      <c r="R8" s="105">
        <v>44742</v>
      </c>
      <c r="S8" s="33">
        <v>8179704</v>
      </c>
      <c r="T8" s="33">
        <f>13632840-S8</f>
        <v>5453136</v>
      </c>
      <c r="U8" s="41">
        <v>55313591</v>
      </c>
      <c r="V8" s="41" t="s">
        <v>3115</v>
      </c>
      <c r="W8"/>
      <c r="X8"/>
    </row>
    <row r="9" spans="1:24">
      <c r="A9" s="41">
        <v>891780111</v>
      </c>
      <c r="B9" s="41" t="s">
        <v>25</v>
      </c>
      <c r="C9" s="228" t="s">
        <v>26</v>
      </c>
      <c r="D9" s="41" t="s">
        <v>27</v>
      </c>
      <c r="E9" s="41" t="s">
        <v>3119</v>
      </c>
      <c r="F9" s="41" t="s">
        <v>29</v>
      </c>
      <c r="G9" s="41" t="s">
        <v>30</v>
      </c>
      <c r="H9" s="41" t="s">
        <v>31</v>
      </c>
      <c r="I9" s="33">
        <v>13632840</v>
      </c>
      <c r="J9" s="33">
        <v>0</v>
      </c>
      <c r="K9" s="33">
        <v>0</v>
      </c>
      <c r="L9" s="33">
        <v>0</v>
      </c>
      <c r="M9">
        <v>1083005152</v>
      </c>
      <c r="N9" t="s">
        <v>3120</v>
      </c>
      <c r="O9" t="s">
        <v>3121</v>
      </c>
      <c r="P9" s="105">
        <v>44585</v>
      </c>
      <c r="Q9" s="105">
        <v>44593</v>
      </c>
      <c r="R9" s="105">
        <v>44742</v>
      </c>
      <c r="S9" s="33">
        <v>8179704</v>
      </c>
      <c r="T9" s="33">
        <f>13632840-S9</f>
        <v>5453136</v>
      </c>
      <c r="U9" s="41">
        <v>1082866408</v>
      </c>
      <c r="V9" s="41" t="s">
        <v>3099</v>
      </c>
      <c r="W9"/>
      <c r="X9"/>
    </row>
    <row r="10" spans="1:24">
      <c r="A10" s="41">
        <v>891780111</v>
      </c>
      <c r="B10" s="41" t="s">
        <v>25</v>
      </c>
      <c r="C10" s="228" t="s">
        <v>26</v>
      </c>
      <c r="D10" s="41" t="s">
        <v>27</v>
      </c>
      <c r="E10" s="41" t="s">
        <v>3122</v>
      </c>
      <c r="F10" s="41" t="s">
        <v>29</v>
      </c>
      <c r="G10" s="41" t="s">
        <v>30</v>
      </c>
      <c r="H10" s="41" t="s">
        <v>31</v>
      </c>
      <c r="I10" s="33">
        <v>13632840</v>
      </c>
      <c r="J10" s="33">
        <v>0</v>
      </c>
      <c r="K10" s="33">
        <v>0</v>
      </c>
      <c r="L10" s="33">
        <v>0</v>
      </c>
      <c r="M10" s="41">
        <v>1083029666</v>
      </c>
      <c r="N10" s="41" t="s">
        <v>3123</v>
      </c>
      <c r="O10" t="s">
        <v>3124</v>
      </c>
      <c r="P10" s="105">
        <v>44585</v>
      </c>
      <c r="Q10" s="105">
        <v>44593</v>
      </c>
      <c r="R10" s="105">
        <v>44742</v>
      </c>
      <c r="S10" s="33">
        <v>8179704</v>
      </c>
      <c r="T10" s="33">
        <f>13632840-S10</f>
        <v>5453136</v>
      </c>
      <c r="U10" s="41">
        <v>1082866408</v>
      </c>
      <c r="V10" s="41" t="s">
        <v>3099</v>
      </c>
      <c r="W10"/>
      <c r="X10"/>
    </row>
    <row r="11" spans="1:24">
      <c r="A11" s="41">
        <v>891780111</v>
      </c>
      <c r="B11" s="41" t="s">
        <v>25</v>
      </c>
      <c r="C11" s="228" t="s">
        <v>26</v>
      </c>
      <c r="D11" s="41" t="s">
        <v>27</v>
      </c>
      <c r="E11" s="41" t="s">
        <v>3125</v>
      </c>
      <c r="F11" s="41" t="s">
        <v>29</v>
      </c>
      <c r="G11" s="41" t="s">
        <v>30</v>
      </c>
      <c r="H11" s="41" t="s">
        <v>31</v>
      </c>
      <c r="I11" s="33">
        <v>13632840</v>
      </c>
      <c r="J11" s="33">
        <v>0</v>
      </c>
      <c r="K11" s="33">
        <v>0</v>
      </c>
      <c r="L11" s="33">
        <v>0</v>
      </c>
      <c r="M11">
        <v>1082890218</v>
      </c>
      <c r="N11" t="s">
        <v>2272</v>
      </c>
      <c r="O11" t="s">
        <v>3126</v>
      </c>
      <c r="P11" s="105">
        <v>44585</v>
      </c>
      <c r="Q11" s="105">
        <v>44593</v>
      </c>
      <c r="R11" s="105">
        <v>44742</v>
      </c>
      <c r="S11" s="33">
        <v>8179704</v>
      </c>
      <c r="T11" s="33">
        <f>13632840-S11</f>
        <v>5453136</v>
      </c>
      <c r="U11" s="41">
        <v>84452426</v>
      </c>
      <c r="V11" s="41" t="s">
        <v>3127</v>
      </c>
      <c r="W11"/>
      <c r="X11"/>
    </row>
    <row r="12" spans="1:24">
      <c r="A12" s="41">
        <v>891780111</v>
      </c>
      <c r="B12" s="41" t="s">
        <v>25</v>
      </c>
      <c r="C12" s="228" t="s">
        <v>26</v>
      </c>
      <c r="D12" s="41" t="s">
        <v>27</v>
      </c>
      <c r="E12" s="41" t="s">
        <v>3128</v>
      </c>
      <c r="F12" s="41" t="s">
        <v>29</v>
      </c>
      <c r="G12" s="41" t="s">
        <v>30</v>
      </c>
      <c r="H12" s="41" t="s">
        <v>31</v>
      </c>
      <c r="I12" s="33">
        <v>2000000</v>
      </c>
      <c r="J12" s="33">
        <v>0</v>
      </c>
      <c r="K12" s="33">
        <v>0</v>
      </c>
      <c r="L12" s="33">
        <v>0</v>
      </c>
      <c r="M12">
        <v>1072655280</v>
      </c>
      <c r="N12" t="s">
        <v>3129</v>
      </c>
      <c r="O12" t="s">
        <v>3130</v>
      </c>
      <c r="P12" s="105">
        <v>44587</v>
      </c>
      <c r="Q12" s="105">
        <v>44587</v>
      </c>
      <c r="R12" s="105">
        <v>44592</v>
      </c>
      <c r="S12" s="33">
        <v>2000000</v>
      </c>
      <c r="T12" s="33">
        <v>0</v>
      </c>
      <c r="U12" s="41">
        <v>1082866408</v>
      </c>
      <c r="V12" s="41" t="s">
        <v>3099</v>
      </c>
      <c r="W12"/>
      <c r="X12"/>
    </row>
    <row r="13" spans="1:24">
      <c r="A13" s="41">
        <v>891780111</v>
      </c>
      <c r="B13" s="41" t="s">
        <v>25</v>
      </c>
      <c r="C13" s="228" t="s">
        <v>26</v>
      </c>
      <c r="D13" s="41" t="s">
        <v>27</v>
      </c>
      <c r="E13" s="41" t="s">
        <v>3131</v>
      </c>
      <c r="F13" s="41" t="s">
        <v>29</v>
      </c>
      <c r="G13" s="41" t="s">
        <v>30</v>
      </c>
      <c r="H13" s="41" t="s">
        <v>31</v>
      </c>
      <c r="I13" s="33">
        <v>13632840</v>
      </c>
      <c r="J13" s="33">
        <v>0</v>
      </c>
      <c r="K13" s="33">
        <v>0</v>
      </c>
      <c r="L13" s="33">
        <v>0</v>
      </c>
      <c r="M13" s="41">
        <v>1004369850</v>
      </c>
      <c r="N13" s="41" t="s">
        <v>3132</v>
      </c>
      <c r="O13" t="s">
        <v>3133</v>
      </c>
      <c r="P13" s="105">
        <v>44588</v>
      </c>
      <c r="Q13" s="105">
        <v>44593</v>
      </c>
      <c r="R13" s="105">
        <v>44742</v>
      </c>
      <c r="S13" s="33">
        <v>4893382</v>
      </c>
      <c r="T13" s="33">
        <f>13632840-S13</f>
        <v>8739458</v>
      </c>
      <c r="U13" s="41">
        <v>36720411</v>
      </c>
      <c r="V13" s="41" t="s">
        <v>3134</v>
      </c>
      <c r="W13"/>
      <c r="X13"/>
    </row>
    <row r="14" spans="1:24">
      <c r="A14" s="41">
        <v>891780111</v>
      </c>
      <c r="B14" s="41" t="s">
        <v>25</v>
      </c>
      <c r="C14" s="228" t="s">
        <v>26</v>
      </c>
      <c r="D14" s="41" t="s">
        <v>27</v>
      </c>
      <c r="E14" s="41" t="s">
        <v>3135</v>
      </c>
      <c r="F14" s="41" t="s">
        <v>29</v>
      </c>
      <c r="G14" s="41" t="s">
        <v>30</v>
      </c>
      <c r="H14" s="41" t="s">
        <v>31</v>
      </c>
      <c r="I14" s="33">
        <v>11500000</v>
      </c>
      <c r="J14" s="33">
        <v>0</v>
      </c>
      <c r="K14" s="33">
        <v>0</v>
      </c>
      <c r="L14" s="33">
        <v>0</v>
      </c>
      <c r="M14" s="41">
        <v>1104420705</v>
      </c>
      <c r="N14" s="41" t="s">
        <v>3136</v>
      </c>
      <c r="O14" t="s">
        <v>3137</v>
      </c>
      <c r="P14" s="105">
        <v>44588</v>
      </c>
      <c r="Q14" s="105">
        <v>44593</v>
      </c>
      <c r="R14" s="105">
        <v>44742</v>
      </c>
      <c r="S14" s="33">
        <v>9200000</v>
      </c>
      <c r="T14" s="33">
        <f>11500000-S14</f>
        <v>2300000</v>
      </c>
      <c r="U14" s="41">
        <v>1082866408</v>
      </c>
      <c r="V14" s="41" t="s">
        <v>3099</v>
      </c>
      <c r="W14"/>
      <c r="X14"/>
    </row>
    <row r="15" spans="1:24">
      <c r="A15" s="41">
        <v>891780111</v>
      </c>
      <c r="B15" s="41" t="s">
        <v>25</v>
      </c>
      <c r="C15" s="228" t="s">
        <v>26</v>
      </c>
      <c r="D15" s="41" t="s">
        <v>27</v>
      </c>
      <c r="E15" s="41" t="s">
        <v>3138</v>
      </c>
      <c r="F15" s="41" t="s">
        <v>29</v>
      </c>
      <c r="G15" s="41" t="s">
        <v>30</v>
      </c>
      <c r="H15" s="41" t="s">
        <v>31</v>
      </c>
      <c r="I15" s="33">
        <v>7500000</v>
      </c>
      <c r="J15" s="33">
        <v>0</v>
      </c>
      <c r="K15" s="33">
        <v>0</v>
      </c>
      <c r="L15" s="33">
        <v>0</v>
      </c>
      <c r="M15" s="41">
        <v>1082985103</v>
      </c>
      <c r="N15" s="41" t="s">
        <v>3139</v>
      </c>
      <c r="O15" t="s">
        <v>3140</v>
      </c>
      <c r="P15" s="105">
        <v>44589</v>
      </c>
      <c r="Q15" s="105">
        <v>44593</v>
      </c>
      <c r="R15" s="105">
        <v>44742</v>
      </c>
      <c r="S15" s="33">
        <v>4500000</v>
      </c>
      <c r="T15" s="33">
        <f>7500000-S15</f>
        <v>3000000</v>
      </c>
      <c r="U15" s="41">
        <v>1082866408</v>
      </c>
      <c r="V15" s="41" t="s">
        <v>3099</v>
      </c>
      <c r="W15"/>
      <c r="X15"/>
    </row>
    <row r="16" spans="1:24">
      <c r="A16" s="41">
        <v>891780111</v>
      </c>
      <c r="B16" s="41" t="s">
        <v>25</v>
      </c>
      <c r="C16" s="228" t="s">
        <v>26</v>
      </c>
      <c r="D16" s="41" t="s">
        <v>27</v>
      </c>
      <c r="E16" s="41" t="s">
        <v>3141</v>
      </c>
      <c r="F16" s="41" t="s">
        <v>29</v>
      </c>
      <c r="G16" s="41" t="s">
        <v>30</v>
      </c>
      <c r="H16" s="41" t="s">
        <v>31</v>
      </c>
      <c r="I16" s="33">
        <v>3900000</v>
      </c>
      <c r="J16" s="33">
        <v>0</v>
      </c>
      <c r="K16" s="33">
        <v>0</v>
      </c>
      <c r="L16" s="33">
        <v>0</v>
      </c>
      <c r="M16" s="41">
        <v>1083035710</v>
      </c>
      <c r="N16" s="41" t="s">
        <v>3142</v>
      </c>
      <c r="O16" t="s">
        <v>3143</v>
      </c>
      <c r="P16" s="105">
        <v>44589</v>
      </c>
      <c r="Q16" s="105">
        <v>44621</v>
      </c>
      <c r="R16" s="105">
        <v>44712</v>
      </c>
      <c r="S16" s="33">
        <v>2600000</v>
      </c>
      <c r="T16" s="33">
        <f>3900000-S16</f>
        <v>1300000</v>
      </c>
      <c r="U16" s="41">
        <v>1082866408</v>
      </c>
      <c r="V16" s="41" t="s">
        <v>3099</v>
      </c>
      <c r="W16"/>
      <c r="X16"/>
    </row>
    <row r="17" spans="1:24">
      <c r="A17" s="41">
        <v>891780111</v>
      </c>
      <c r="B17" s="41" t="s">
        <v>25</v>
      </c>
      <c r="C17" s="228" t="s">
        <v>26</v>
      </c>
      <c r="D17" s="41" t="s">
        <v>27</v>
      </c>
      <c r="E17" s="41" t="s">
        <v>3144</v>
      </c>
      <c r="F17" s="41" t="s">
        <v>29</v>
      </c>
      <c r="G17" s="41" t="s">
        <v>30</v>
      </c>
      <c r="H17" s="41" t="s">
        <v>31</v>
      </c>
      <c r="I17" s="33">
        <v>8000000</v>
      </c>
      <c r="J17" s="33">
        <v>0</v>
      </c>
      <c r="K17" s="33">
        <v>0</v>
      </c>
      <c r="L17" s="33">
        <v>0</v>
      </c>
      <c r="M17">
        <v>1065812085</v>
      </c>
      <c r="N17" t="s">
        <v>3145</v>
      </c>
      <c r="O17" t="s">
        <v>3146</v>
      </c>
      <c r="P17" s="105">
        <v>44589</v>
      </c>
      <c r="Q17" s="105">
        <v>44593</v>
      </c>
      <c r="R17" s="105">
        <v>44712</v>
      </c>
      <c r="S17" s="33">
        <v>2000000</v>
      </c>
      <c r="T17" s="33">
        <f>8000000-S17</f>
        <v>6000000</v>
      </c>
      <c r="U17" s="41">
        <v>1082866408</v>
      </c>
      <c r="V17" s="41" t="s">
        <v>3099</v>
      </c>
      <c r="W17"/>
      <c r="X17"/>
    </row>
    <row r="18" spans="1:24">
      <c r="A18" s="41">
        <v>891780111</v>
      </c>
      <c r="B18" s="41" t="s">
        <v>25</v>
      </c>
      <c r="C18" s="228" t="s">
        <v>26</v>
      </c>
      <c r="D18" s="41" t="s">
        <v>27</v>
      </c>
      <c r="E18" s="41" t="s">
        <v>3147</v>
      </c>
      <c r="F18" s="41" t="s">
        <v>29</v>
      </c>
      <c r="G18" s="41" t="s">
        <v>30</v>
      </c>
      <c r="H18" s="41" t="s">
        <v>31</v>
      </c>
      <c r="I18" s="33">
        <v>59008768</v>
      </c>
      <c r="J18" s="33">
        <v>0</v>
      </c>
      <c r="K18" s="33">
        <v>0</v>
      </c>
      <c r="L18" s="33">
        <v>0</v>
      </c>
      <c r="M18" s="41">
        <v>901324686</v>
      </c>
      <c r="N18" s="41" t="s">
        <v>3148</v>
      </c>
      <c r="O18" t="s">
        <v>3149</v>
      </c>
      <c r="P18" s="105">
        <v>44589</v>
      </c>
      <c r="Q18" s="105">
        <v>44596</v>
      </c>
      <c r="R18" s="105">
        <v>44656</v>
      </c>
      <c r="S18" s="33">
        <v>19669590</v>
      </c>
      <c r="T18" s="33">
        <f>59008768-S18</f>
        <v>39339178</v>
      </c>
      <c r="U18" s="41">
        <v>1082866408</v>
      </c>
      <c r="V18" s="41" t="s">
        <v>3099</v>
      </c>
      <c r="W18"/>
      <c r="X18"/>
    </row>
    <row r="19" spans="1:24">
      <c r="A19" s="41">
        <v>891780111</v>
      </c>
      <c r="B19" s="41" t="s">
        <v>25</v>
      </c>
      <c r="C19" s="228" t="s">
        <v>26</v>
      </c>
      <c r="D19" s="41" t="s">
        <v>27</v>
      </c>
      <c r="E19" s="41" t="s">
        <v>3150</v>
      </c>
      <c r="F19" s="41" t="s">
        <v>29</v>
      </c>
      <c r="G19" s="41" t="s">
        <v>30</v>
      </c>
      <c r="H19" s="41" t="s">
        <v>31</v>
      </c>
      <c r="I19" s="33">
        <v>7200000</v>
      </c>
      <c r="J19" s="33">
        <v>0</v>
      </c>
      <c r="K19" s="33">
        <v>0</v>
      </c>
      <c r="L19" s="33">
        <v>0</v>
      </c>
      <c r="M19" s="41">
        <v>1082996963</v>
      </c>
      <c r="N19" s="41" t="s">
        <v>3151</v>
      </c>
      <c r="O19" t="s">
        <v>3152</v>
      </c>
      <c r="P19" s="105">
        <v>44589</v>
      </c>
      <c r="Q19" s="105">
        <v>44593</v>
      </c>
      <c r="R19" s="105">
        <v>44712</v>
      </c>
      <c r="S19" s="33">
        <v>5400000</v>
      </c>
      <c r="T19" s="33">
        <f>7200000-S19</f>
        <v>1800000</v>
      </c>
      <c r="U19" s="41">
        <v>1082866408</v>
      </c>
      <c r="V19" s="41" t="s">
        <v>3099</v>
      </c>
      <c r="W19"/>
      <c r="X19"/>
    </row>
    <row r="20" spans="1:24" ht="15" thickBot="1">
      <c r="A20" s="41"/>
      <c r="B20" s="41"/>
      <c r="C20" s="42"/>
      <c r="D20" s="41"/>
      <c r="E20" s="41"/>
      <c r="F20" s="41"/>
      <c r="G20" s="41"/>
      <c r="H20" s="41"/>
      <c r="I20" s="33"/>
      <c r="J20" s="33"/>
      <c r="K20" s="33"/>
      <c r="L20" s="33"/>
      <c r="M20" s="41"/>
      <c r="N20" s="41"/>
      <c r="O20"/>
      <c r="P20" s="105"/>
      <c r="Q20" s="105"/>
      <c r="R20" s="105"/>
      <c r="S20" s="33"/>
      <c r="T20" s="33"/>
      <c r="U20" s="41"/>
      <c r="V20" s="41"/>
      <c r="W20"/>
      <c r="X20"/>
    </row>
    <row r="21" spans="1:24" ht="15" thickBot="1">
      <c r="A21" s="41"/>
      <c r="B21" s="41"/>
      <c r="C21" s="42"/>
      <c r="D21" s="172" t="s">
        <v>3153</v>
      </c>
      <c r="E21" s="128">
        <v>18</v>
      </c>
      <c r="F21" s="41"/>
      <c r="G21" s="41"/>
      <c r="H21" s="172" t="s">
        <v>2946</v>
      </c>
      <c r="I21" s="102">
        <f>SUM(I2:I20)</f>
        <v>246957950</v>
      </c>
      <c r="J21" s="33"/>
      <c r="K21" s="33"/>
      <c r="L21" s="33"/>
      <c r="M21"/>
      <c r="N21"/>
      <c r="O21"/>
      <c r="P21" s="105"/>
      <c r="Q21" s="105"/>
      <c r="R21" s="105"/>
      <c r="S21" s="33"/>
      <c r="T21" s="33"/>
      <c r="U21" s="41"/>
      <c r="V21" s="41"/>
      <c r="W21"/>
      <c r="X21"/>
    </row>
    <row r="22" spans="1:24">
      <c r="A22" s="41"/>
      <c r="B22" s="41"/>
      <c r="C22" s="42"/>
      <c r="D22" s="41"/>
      <c r="E22" s="41"/>
      <c r="F22" s="41"/>
      <c r="G22" s="41"/>
      <c r="H22" s="41"/>
      <c r="I22" s="33"/>
      <c r="J22" s="33"/>
      <c r="K22" s="33"/>
      <c r="L22" s="33"/>
      <c r="M22"/>
      <c r="N22"/>
      <c r="O22"/>
      <c r="P22" s="105"/>
      <c r="Q22" s="105"/>
      <c r="R22" s="105"/>
      <c r="S22" s="33"/>
      <c r="T22" s="33"/>
      <c r="U22" s="41"/>
      <c r="V22" s="41"/>
      <c r="W22"/>
      <c r="X22"/>
    </row>
    <row r="23" spans="1:24">
      <c r="A23" s="41"/>
      <c r="B23" s="41"/>
      <c r="C23" s="42"/>
      <c r="D23" s="41"/>
      <c r="E23" s="41"/>
      <c r="F23" s="41"/>
      <c r="G23" s="41"/>
      <c r="H23" s="41"/>
      <c r="I23" s="33"/>
      <c r="J23" s="33"/>
      <c r="K23" s="33"/>
      <c r="L23" s="33"/>
      <c r="M23"/>
      <c r="N23"/>
      <c r="O23"/>
      <c r="P23" s="105"/>
      <c r="Q23" s="105"/>
      <c r="R23" s="105"/>
      <c r="S23" s="33"/>
      <c r="T23" s="33"/>
      <c r="U23"/>
      <c r="V23"/>
      <c r="W23"/>
      <c r="X23"/>
    </row>
    <row r="24" spans="1:24">
      <c r="A24" s="41"/>
      <c r="B24" s="41"/>
      <c r="C24" s="42"/>
      <c r="D24" s="41"/>
      <c r="E24" s="41"/>
      <c r="F24" s="41"/>
      <c r="G24" s="41"/>
      <c r="H24" s="41"/>
      <c r="I24" s="39"/>
      <c r="J24" s="33"/>
      <c r="K24" s="33"/>
      <c r="L24" s="33"/>
      <c r="M24"/>
      <c r="N24"/>
      <c r="O24"/>
      <c r="P24" s="105"/>
      <c r="Q24" s="105"/>
      <c r="R24" s="105"/>
      <c r="S24" s="39"/>
      <c r="T24" s="33"/>
      <c r="U24" s="41"/>
      <c r="V24" s="41"/>
      <c r="W24"/>
      <c r="X24"/>
    </row>
    <row r="25" spans="1:24">
      <c r="A25" s="41"/>
      <c r="B25" s="41"/>
      <c r="C25" s="42"/>
      <c r="D25" s="41"/>
      <c r="E25" s="41"/>
      <c r="F25" s="41"/>
      <c r="G25" s="41"/>
      <c r="H25" s="41"/>
      <c r="I25" s="39"/>
      <c r="J25" s="33"/>
      <c r="K25" s="33"/>
      <c r="L25" s="33"/>
      <c r="M25"/>
      <c r="N25"/>
      <c r="O25"/>
      <c r="P25" s="105"/>
      <c r="Q25" s="105"/>
      <c r="R25" s="105"/>
      <c r="S25" s="39"/>
      <c r="T25" s="33"/>
      <c r="U25" s="41"/>
      <c r="V25" s="41"/>
      <c r="W25"/>
      <c r="X25"/>
    </row>
    <row r="26" spans="1:24">
      <c r="A26" s="41"/>
      <c r="B26" s="41"/>
      <c r="C26" s="42"/>
      <c r="D26" s="41"/>
      <c r="E26" s="41"/>
      <c r="F26" s="41"/>
      <c r="G26" s="41"/>
      <c r="H26" s="41"/>
      <c r="I26" s="39"/>
      <c r="J26" s="33"/>
      <c r="K26" s="33"/>
      <c r="L26" s="33"/>
      <c r="M26"/>
      <c r="N26"/>
      <c r="O26"/>
      <c r="P26" s="105"/>
      <c r="Q26" s="105"/>
      <c r="R26" s="105"/>
      <c r="S26" s="39"/>
      <c r="T26" s="33"/>
      <c r="U26" s="41"/>
      <c r="V26" s="41"/>
      <c r="W26"/>
      <c r="X26"/>
    </row>
    <row r="27" spans="1:24">
      <c r="A27" s="41"/>
      <c r="B27" s="41"/>
      <c r="C27" s="42"/>
      <c r="D27" s="41"/>
      <c r="E27" s="41"/>
      <c r="F27" s="41"/>
      <c r="G27" s="41"/>
      <c r="H27" s="41"/>
      <c r="I27" s="39"/>
      <c r="J27" s="33"/>
      <c r="K27" s="33"/>
      <c r="L27" s="33"/>
      <c r="M27"/>
      <c r="N27"/>
      <c r="O27"/>
      <c r="P27" s="105"/>
      <c r="Q27" s="105"/>
      <c r="R27" s="105"/>
      <c r="S27" s="39"/>
      <c r="T27" s="33"/>
      <c r="U27" s="41"/>
      <c r="V27" s="41"/>
      <c r="W27"/>
      <c r="X27"/>
    </row>
    <row r="28" spans="1:24">
      <c r="A28" s="41"/>
      <c r="B28" s="41"/>
      <c r="C28" s="42"/>
      <c r="D28" s="41"/>
      <c r="E28" s="41"/>
      <c r="F28" s="41"/>
      <c r="G28" s="41"/>
      <c r="H28" s="41"/>
      <c r="I28" s="39"/>
      <c r="J28" s="33"/>
      <c r="K28" s="33"/>
      <c r="L28" s="33"/>
      <c r="M28"/>
      <c r="N28"/>
      <c r="O28"/>
      <c r="P28" s="105"/>
      <c r="Q28" s="105"/>
      <c r="R28" s="105"/>
      <c r="S28" s="39"/>
      <c r="T28" s="33"/>
      <c r="U28" s="41"/>
      <c r="V28" s="41"/>
      <c r="W28"/>
      <c r="X28"/>
    </row>
    <row r="29" spans="1:24">
      <c r="A29" s="41"/>
      <c r="B29" s="41"/>
      <c r="C29" s="42"/>
      <c r="D29" s="41"/>
      <c r="E29" s="41"/>
      <c r="F29" s="41"/>
      <c r="G29" s="41"/>
      <c r="H29" s="41"/>
      <c r="I29" s="39"/>
      <c r="J29" s="33"/>
      <c r="K29" s="33"/>
      <c r="L29" s="33"/>
      <c r="M29" s="41"/>
      <c r="N29" s="41"/>
      <c r="O29"/>
      <c r="P29" s="105"/>
      <c r="Q29" s="105"/>
      <c r="R29" s="105"/>
      <c r="S29" s="33"/>
      <c r="T29" s="33"/>
      <c r="U29"/>
      <c r="V29"/>
      <c r="W29"/>
      <c r="X29"/>
    </row>
    <row r="30" spans="1:24">
      <c r="A30" s="41"/>
      <c r="B30" s="41"/>
      <c r="C30" s="42"/>
      <c r="D30" s="41"/>
      <c r="E30" s="41"/>
      <c r="F30" s="41"/>
      <c r="G30" s="41"/>
      <c r="H30" s="41"/>
      <c r="I30" s="39"/>
      <c r="J30" s="33"/>
      <c r="K30" s="33"/>
      <c r="L30" s="33"/>
      <c r="M30"/>
      <c r="N30"/>
      <c r="O30"/>
      <c r="P30" s="105"/>
      <c r="Q30" s="105"/>
      <c r="R30" s="105"/>
      <c r="S30" s="39"/>
      <c r="T30" s="33"/>
      <c r="U30"/>
      <c r="V30"/>
      <c r="W30"/>
      <c r="X30"/>
    </row>
    <row r="31" spans="1:24">
      <c r="A31" s="41"/>
      <c r="B31" s="41"/>
      <c r="C31" s="42"/>
      <c r="D31" s="41"/>
      <c r="E31" s="41"/>
      <c r="F31" s="41"/>
      <c r="G31" s="41"/>
      <c r="H31" s="41"/>
      <c r="I31" s="39"/>
      <c r="J31" s="33"/>
      <c r="K31" s="33"/>
      <c r="L31" s="33"/>
      <c r="M31"/>
      <c r="N31"/>
      <c r="O31"/>
      <c r="P31" s="105"/>
      <c r="Q31" s="105"/>
      <c r="R31" s="105"/>
      <c r="S31" s="39"/>
      <c r="T31" s="33"/>
      <c r="U31"/>
      <c r="V31"/>
      <c r="W31"/>
      <c r="X31"/>
    </row>
    <row r="32" spans="1:24">
      <c r="A32" s="41"/>
      <c r="B32" s="41"/>
      <c r="C32" s="42"/>
      <c r="D32" s="41"/>
      <c r="E32" s="41"/>
      <c r="F32" s="41"/>
      <c r="G32" s="41"/>
      <c r="H32" s="41"/>
      <c r="I32" s="39"/>
      <c r="J32" s="33"/>
      <c r="K32" s="33"/>
      <c r="L32" s="33"/>
      <c r="M32"/>
      <c r="N32"/>
      <c r="O32"/>
      <c r="P32" s="105"/>
      <c r="Q32" s="50"/>
      <c r="R32" s="105"/>
      <c r="S32" s="39"/>
      <c r="T32" s="33"/>
      <c r="U32" s="41"/>
      <c r="V32" s="41"/>
      <c r="W32"/>
      <c r="X32"/>
    </row>
    <row r="33" spans="1:24">
      <c r="A33" s="41"/>
      <c r="B33" s="41"/>
      <c r="C33" s="42"/>
      <c r="D33" s="41"/>
      <c r="E33" s="41"/>
      <c r="F33" s="41"/>
      <c r="G33" s="41"/>
      <c r="H33" s="41"/>
      <c r="I33" s="39"/>
      <c r="J33" s="33"/>
      <c r="K33" s="33"/>
      <c r="L33" s="33"/>
      <c r="M33"/>
      <c r="N33"/>
      <c r="O33"/>
      <c r="P33" s="105"/>
      <c r="Q33" s="50"/>
      <c r="R33" s="105"/>
      <c r="S33" s="39"/>
      <c r="T33" s="33"/>
      <c r="U33" s="41"/>
      <c r="V33" s="41"/>
      <c r="W33"/>
      <c r="X33"/>
    </row>
    <row r="34" spans="1:24">
      <c r="A34" s="41"/>
      <c r="B34" s="41"/>
      <c r="C34" s="42"/>
      <c r="D34" s="41"/>
      <c r="E34" s="41"/>
      <c r="F34" s="41"/>
      <c r="G34" s="41"/>
      <c r="H34" s="41"/>
      <c r="I34" s="39"/>
      <c r="J34" s="33"/>
      <c r="K34" s="33"/>
      <c r="L34" s="33"/>
      <c r="M34" s="41"/>
      <c r="N34" s="41"/>
      <c r="O34"/>
      <c r="P34" s="105"/>
      <c r="Q34" s="50"/>
      <c r="R34" s="105"/>
      <c r="S34" s="39"/>
      <c r="T34" s="33"/>
      <c r="U34" s="41"/>
      <c r="V34" s="41"/>
      <c r="W34"/>
      <c r="X34"/>
    </row>
    <row r="35" spans="1:24">
      <c r="A35" s="41"/>
      <c r="B35" s="41"/>
      <c r="C35" s="42"/>
      <c r="D35" s="41"/>
      <c r="E35" s="41"/>
      <c r="F35" s="41"/>
      <c r="G35" s="41"/>
      <c r="H35" s="41"/>
      <c r="I35" s="39"/>
      <c r="J35" s="33"/>
      <c r="K35" s="33"/>
      <c r="L35" s="33"/>
      <c r="M35"/>
      <c r="N35"/>
      <c r="O35"/>
      <c r="P35" s="105"/>
      <c r="Q35" s="50"/>
      <c r="R35" s="105"/>
      <c r="S35" s="39"/>
      <c r="T35" s="33"/>
      <c r="U35" s="41"/>
      <c r="V35" s="41"/>
      <c r="W35"/>
      <c r="X35"/>
    </row>
    <row r="36" spans="1:24">
      <c r="A36" s="41"/>
      <c r="B36" s="41"/>
      <c r="C36" s="42"/>
      <c r="D36" s="41"/>
      <c r="E36" s="41"/>
      <c r="F36" s="41"/>
      <c r="G36" s="41"/>
      <c r="H36" s="41"/>
      <c r="I36" s="39"/>
      <c r="J36" s="33"/>
      <c r="K36" s="33"/>
      <c r="L36" s="33"/>
      <c r="M36"/>
      <c r="N36"/>
      <c r="O36"/>
      <c r="P36" s="105"/>
      <c r="Q36" s="50"/>
      <c r="R36" s="105"/>
      <c r="S36" s="39"/>
      <c r="T36" s="33"/>
      <c r="U36" s="41"/>
      <c r="V36" s="41"/>
      <c r="W36"/>
      <c r="X36"/>
    </row>
    <row r="37" spans="1:24">
      <c r="A37" s="41"/>
      <c r="B37" s="41"/>
      <c r="C37" s="42"/>
      <c r="D37" s="41"/>
      <c r="E37" s="41"/>
      <c r="F37" s="41"/>
      <c r="G37" s="41"/>
      <c r="H37" s="41"/>
      <c r="I37" s="39"/>
      <c r="J37" s="33"/>
      <c r="K37" s="33"/>
      <c r="L37" s="33"/>
      <c r="M37" s="41"/>
      <c r="N37" s="41"/>
      <c r="O37"/>
      <c r="P37" s="105"/>
      <c r="Q37" s="50"/>
      <c r="R37" s="105"/>
      <c r="S37" s="39"/>
      <c r="T37" s="33"/>
      <c r="U37" s="41"/>
      <c r="V37" s="41"/>
      <c r="W37"/>
      <c r="X37"/>
    </row>
    <row r="38" spans="1:24">
      <c r="A38" s="41"/>
      <c r="B38" s="41"/>
      <c r="C38" s="42"/>
      <c r="D38" s="41"/>
      <c r="E38" s="41"/>
      <c r="F38" s="41"/>
      <c r="G38" s="41"/>
      <c r="H38" s="41"/>
      <c r="I38" s="39"/>
      <c r="J38" s="33"/>
      <c r="K38" s="33"/>
      <c r="L38" s="33"/>
      <c r="M38" s="41"/>
      <c r="N38" s="41"/>
      <c r="O38"/>
      <c r="P38" s="105"/>
      <c r="Q38" s="105"/>
      <c r="R38" s="105"/>
      <c r="S38" s="39"/>
      <c r="T38" s="33"/>
      <c r="U38" s="41"/>
      <c r="V38" s="41"/>
      <c r="W38"/>
      <c r="X38"/>
    </row>
    <row r="39" spans="1:24">
      <c r="A39" s="41"/>
      <c r="B39" s="41"/>
      <c r="C39" s="42"/>
      <c r="D39" s="41"/>
      <c r="E39" s="41"/>
      <c r="F39" s="41"/>
      <c r="G39" s="41"/>
      <c r="H39" s="41"/>
      <c r="I39" s="39"/>
      <c r="J39" s="33"/>
      <c r="K39" s="33"/>
      <c r="L39" s="33"/>
      <c r="M39" s="41"/>
      <c r="N39" s="41"/>
      <c r="O39"/>
      <c r="P39" s="105"/>
      <c r="Q39" s="105"/>
      <c r="R39" s="105"/>
      <c r="S39" s="39"/>
      <c r="T39" s="33"/>
      <c r="U39" s="41"/>
      <c r="V39" s="41"/>
      <c r="W39"/>
      <c r="X39"/>
    </row>
    <row r="40" spans="1:24">
      <c r="A40" s="41"/>
      <c r="B40" s="41"/>
      <c r="C40" s="42"/>
      <c r="D40" s="41"/>
      <c r="E40" s="41"/>
      <c r="F40" s="41"/>
      <c r="G40" s="41"/>
      <c r="H40" s="41"/>
      <c r="I40" s="39"/>
      <c r="J40" s="33"/>
      <c r="K40" s="33"/>
      <c r="L40" s="33"/>
      <c r="M40" s="41"/>
      <c r="N40" s="41"/>
      <c r="O40"/>
      <c r="P40" s="105"/>
      <c r="Q40" s="105"/>
      <c r="R40" s="105"/>
      <c r="S40" s="39"/>
      <c r="T40" s="33"/>
      <c r="U40" s="41"/>
      <c r="V40" s="41"/>
      <c r="W40"/>
      <c r="X40"/>
    </row>
    <row r="41" spans="1:24">
      <c r="A41" s="41"/>
      <c r="B41" s="41"/>
      <c r="C41" s="42"/>
      <c r="D41" s="41"/>
      <c r="E41" s="41"/>
      <c r="F41" s="41"/>
      <c r="G41" s="41"/>
      <c r="H41" s="41"/>
      <c r="I41" s="39"/>
      <c r="J41" s="33"/>
      <c r="K41" s="33"/>
      <c r="L41" s="33"/>
      <c r="M41" s="41"/>
      <c r="N41" s="41"/>
      <c r="O41"/>
      <c r="P41" s="105"/>
      <c r="Q41" s="105"/>
      <c r="R41" s="105"/>
      <c r="S41" s="39"/>
      <c r="T41" s="33"/>
      <c r="U41"/>
      <c r="V41"/>
      <c r="W41"/>
      <c r="X41"/>
    </row>
    <row r="42" spans="1:24">
      <c r="A42" s="41"/>
      <c r="B42" s="41"/>
      <c r="C42" s="42"/>
      <c r="D42" s="41"/>
      <c r="E42" s="41"/>
      <c r="F42" s="41"/>
      <c r="G42" s="41"/>
      <c r="H42" s="41"/>
      <c r="I42" s="39"/>
      <c r="J42" s="33"/>
      <c r="K42" s="33"/>
      <c r="L42" s="33"/>
      <c r="M42" s="41"/>
      <c r="N42" s="41"/>
      <c r="O42"/>
      <c r="P42" s="105"/>
      <c r="Q42" s="105"/>
      <c r="R42" s="105"/>
      <c r="S42" s="39"/>
      <c r="T42" s="33"/>
      <c r="U42" s="41"/>
      <c r="V42" s="41"/>
      <c r="W42"/>
      <c r="X42"/>
    </row>
    <row r="43" spans="1:24">
      <c r="A43" s="41"/>
      <c r="B43" s="41"/>
      <c r="C43" s="42"/>
      <c r="D43" s="41"/>
      <c r="E43" s="41"/>
      <c r="F43" s="41"/>
      <c r="G43" s="41"/>
      <c r="H43" s="41"/>
      <c r="I43" s="39"/>
      <c r="J43" s="33"/>
      <c r="K43" s="33"/>
      <c r="L43" s="33"/>
      <c r="M43" s="41"/>
      <c r="N43" s="41"/>
      <c r="O43"/>
      <c r="P43" s="105"/>
      <c r="Q43" s="105"/>
      <c r="R43" s="105"/>
      <c r="S43" s="39"/>
      <c r="T43" s="33"/>
      <c r="U43" s="41"/>
      <c r="V43" s="41"/>
      <c r="W43"/>
      <c r="X43"/>
    </row>
    <row r="44" spans="1:24">
      <c r="A44" s="41"/>
      <c r="B44" s="41"/>
      <c r="C44" s="42"/>
      <c r="D44" s="41"/>
      <c r="E44" s="41"/>
      <c r="F44" s="41"/>
      <c r="G44" s="41"/>
      <c r="H44" s="41"/>
      <c r="I44" s="39"/>
      <c r="J44" s="33"/>
      <c r="K44" s="33"/>
      <c r="L44" s="33"/>
      <c r="M44" s="41"/>
      <c r="N44" s="41"/>
      <c r="O44"/>
      <c r="P44" s="105"/>
      <c r="Q44" s="105"/>
      <c r="R44" s="105"/>
      <c r="S44" s="39"/>
      <c r="T44" s="33"/>
      <c r="U44" s="41"/>
      <c r="V44" s="41"/>
      <c r="W44"/>
      <c r="X44"/>
    </row>
    <row r="45" spans="1:24">
      <c r="A45" s="41"/>
      <c r="B45" s="41"/>
      <c r="C45" s="42"/>
      <c r="D45" s="41"/>
      <c r="E45" s="41"/>
      <c r="F45" s="41"/>
      <c r="G45" s="41"/>
      <c r="H45" s="41"/>
      <c r="I45" s="39"/>
      <c r="J45" s="33"/>
      <c r="K45" s="33"/>
      <c r="L45" s="33"/>
      <c r="M45" s="41"/>
      <c r="N45" s="41"/>
      <c r="O45"/>
      <c r="P45" s="105"/>
      <c r="Q45" s="105"/>
      <c r="R45" s="105"/>
      <c r="S45" s="39"/>
      <c r="T45" s="33"/>
      <c r="U45"/>
      <c r="V45"/>
      <c r="W45"/>
      <c r="X45"/>
    </row>
    <row r="46" spans="1:24">
      <c r="A46" s="41"/>
      <c r="B46" s="41"/>
      <c r="C46" s="42"/>
      <c r="D46" s="41"/>
      <c r="E46" s="41"/>
      <c r="F46" s="41"/>
      <c r="G46" s="41"/>
      <c r="H46" s="41"/>
      <c r="I46" s="39"/>
      <c r="J46" s="33"/>
      <c r="K46" s="33"/>
      <c r="L46" s="33"/>
      <c r="M46" s="41"/>
      <c r="N46" s="41"/>
      <c r="O46"/>
      <c r="P46" s="105"/>
      <c r="Q46" s="105"/>
      <c r="R46" s="105"/>
      <c r="S46" s="39"/>
      <c r="T46" s="33"/>
      <c r="U46" s="41"/>
      <c r="V46" s="41"/>
      <c r="W46"/>
      <c r="X46"/>
    </row>
    <row r="47" spans="1:24">
      <c r="A47" s="41"/>
      <c r="B47" s="41"/>
      <c r="C47" s="42"/>
      <c r="D47" s="41"/>
      <c r="E47" s="41"/>
      <c r="F47" s="41"/>
      <c r="G47" s="41"/>
      <c r="H47" s="41"/>
      <c r="I47" s="39"/>
      <c r="J47" s="33"/>
      <c r="K47" s="33"/>
      <c r="L47" s="33"/>
      <c r="M47" s="41"/>
      <c r="N47" s="41"/>
      <c r="O47"/>
      <c r="P47" s="105"/>
      <c r="Q47" s="105"/>
      <c r="R47" s="105"/>
      <c r="S47" s="39"/>
      <c r="T47" s="33"/>
      <c r="U47" s="41"/>
      <c r="V47" s="41"/>
      <c r="W47"/>
      <c r="X47"/>
    </row>
    <row r="48" spans="1:24">
      <c r="A48" s="41"/>
      <c r="B48" s="41"/>
      <c r="C48" s="42"/>
      <c r="D48" s="41"/>
      <c r="E48" s="41"/>
      <c r="F48" s="41"/>
      <c r="G48" s="41"/>
      <c r="H48" s="41"/>
      <c r="I48" s="39"/>
      <c r="J48" s="33"/>
      <c r="K48" s="33"/>
      <c r="L48" s="33"/>
      <c r="M48" s="41"/>
      <c r="N48" s="41"/>
      <c r="O48"/>
      <c r="P48" s="105"/>
      <c r="Q48" s="105"/>
      <c r="R48" s="105"/>
      <c r="S48" s="39"/>
      <c r="T48" s="33"/>
      <c r="U48" s="41"/>
      <c r="V48" s="41"/>
      <c r="W48"/>
      <c r="X48"/>
    </row>
    <row r="49" spans="1:24">
      <c r="A49" s="41"/>
      <c r="B49" s="41"/>
      <c r="C49" s="42"/>
      <c r="D49" s="41"/>
      <c r="E49" s="41"/>
      <c r="F49" s="41"/>
      <c r="G49" s="41"/>
      <c r="H49" s="41"/>
      <c r="I49" s="39"/>
      <c r="J49" s="33"/>
      <c r="K49" s="33"/>
      <c r="L49" s="33"/>
      <c r="M49" s="41"/>
      <c r="N49" s="41"/>
      <c r="O49"/>
      <c r="P49" s="105"/>
      <c r="Q49" s="105"/>
      <c r="R49" s="105"/>
      <c r="S49" s="39"/>
      <c r="T49" s="33"/>
      <c r="U49" s="41"/>
      <c r="V49" s="41"/>
      <c r="W49"/>
      <c r="X49"/>
    </row>
    <row r="50" spans="1:24">
      <c r="A50" s="41"/>
      <c r="B50" s="41"/>
      <c r="C50" s="42"/>
      <c r="D50" s="41"/>
      <c r="E50" s="41"/>
      <c r="F50" s="41"/>
      <c r="G50" s="41"/>
      <c r="H50" s="41"/>
      <c r="I50" s="39"/>
      <c r="J50" s="33"/>
      <c r="K50" s="33"/>
      <c r="L50" s="33"/>
      <c r="M50"/>
      <c r="N50"/>
      <c r="O50"/>
      <c r="P50" s="105"/>
      <c r="Q50" s="105"/>
      <c r="R50" s="105"/>
      <c r="S50" s="33"/>
      <c r="T50" s="33"/>
      <c r="U50" s="41"/>
      <c r="V50" s="41"/>
      <c r="W50"/>
      <c r="X50"/>
    </row>
    <row r="51" spans="1:24">
      <c r="A51" s="41"/>
      <c r="B51" s="41"/>
      <c r="C51" s="42"/>
      <c r="D51" s="41"/>
      <c r="E51" s="41"/>
      <c r="F51" s="41"/>
      <c r="G51" s="41"/>
      <c r="H51" s="41"/>
      <c r="I51" s="39"/>
      <c r="J51" s="33"/>
      <c r="K51" s="33"/>
      <c r="L51" s="33"/>
      <c r="M51" s="41"/>
      <c r="N51" s="41"/>
      <c r="O51"/>
      <c r="P51" s="105"/>
      <c r="Q51" s="105"/>
      <c r="R51" s="105"/>
      <c r="S51" s="33"/>
      <c r="T51" s="33"/>
      <c r="U51" s="41"/>
      <c r="V51" s="41"/>
      <c r="W51"/>
      <c r="X51"/>
    </row>
    <row r="52" spans="1:24" ht="15" thickBot="1"/>
    <row r="53" spans="1:24" ht="15" thickBot="1">
      <c r="D53" s="130" t="s">
        <v>23</v>
      </c>
      <c r="E53" s="132">
        <v>50</v>
      </c>
      <c r="H53" s="130" t="s">
        <v>24</v>
      </c>
      <c r="I53" s="131">
        <f>SUM(I2:I52)</f>
        <v>493915900</v>
      </c>
    </row>
  </sheetData>
  <autoFilter ref="A1:V51" xr:uid="{00000000-0009-0000-0000-000008000000}"/>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2060"/>
  </sheetPr>
  <dimension ref="A1:W110"/>
  <sheetViews>
    <sheetView topLeftCell="A42" workbookViewId="0">
      <selection activeCell="P14" sqref="P14"/>
    </sheetView>
  </sheetViews>
  <sheetFormatPr baseColWidth="10" defaultColWidth="11.5546875" defaultRowHeight="14.4"/>
  <cols>
    <col min="1" max="1" width="14.109375" style="2" customWidth="1"/>
    <col min="2" max="2" width="16.88671875" style="2" customWidth="1"/>
    <col min="3" max="3" width="16" style="2" customWidth="1"/>
    <col min="4" max="4" width="14.5546875" style="2" customWidth="1"/>
    <col min="5" max="5" width="17.44140625" style="2" customWidth="1"/>
    <col min="6" max="6" width="14.33203125" style="2" customWidth="1"/>
    <col min="7" max="7" width="16.109375" style="2" customWidth="1"/>
    <col min="8" max="8" width="14.6640625" style="2" customWidth="1"/>
    <col min="9" max="9" width="22.6640625" style="7" customWidth="1"/>
    <col min="10" max="12" width="13" style="7" customWidth="1"/>
    <col min="13" max="13" width="16.88671875" style="2" customWidth="1"/>
    <col min="14" max="14" width="42.6640625" style="2" customWidth="1"/>
    <col min="15" max="15" width="19.44140625" style="2" customWidth="1"/>
    <col min="16" max="16" width="13" style="2" customWidth="1"/>
    <col min="17" max="17" width="12.6640625" style="2" customWidth="1"/>
    <col min="18" max="18" width="12.88671875" style="2" customWidth="1"/>
    <col min="19" max="19" width="13" style="7" customWidth="1"/>
    <col min="20" max="20" width="17" style="7" bestFit="1" customWidth="1"/>
    <col min="21" max="21" width="15.5546875" style="2" customWidth="1"/>
    <col min="22" max="22" width="34.33203125" style="2" bestFit="1" customWidth="1"/>
    <col min="23" max="16384" width="11.5546875" style="2"/>
  </cols>
  <sheetData>
    <row r="1" spans="1:23">
      <c r="A1" s="17" t="s">
        <v>0</v>
      </c>
      <c r="B1" s="18" t="s">
        <v>1</v>
      </c>
      <c r="C1" s="18" t="s">
        <v>2</v>
      </c>
      <c r="D1" s="18" t="s">
        <v>3</v>
      </c>
      <c r="E1" s="93" t="s">
        <v>4</v>
      </c>
      <c r="F1" s="18" t="s">
        <v>5</v>
      </c>
      <c r="G1" s="18" t="s">
        <v>6</v>
      </c>
      <c r="H1" s="18" t="s">
        <v>7</v>
      </c>
      <c r="I1" s="36" t="s">
        <v>8</v>
      </c>
      <c r="J1" s="36" t="s">
        <v>9</v>
      </c>
      <c r="K1" s="36" t="s">
        <v>19</v>
      </c>
      <c r="L1" s="37" t="s">
        <v>20</v>
      </c>
      <c r="M1" s="1" t="s">
        <v>10</v>
      </c>
      <c r="N1" s="1" t="s">
        <v>11</v>
      </c>
      <c r="O1" s="20" t="s">
        <v>12</v>
      </c>
      <c r="P1" s="20" t="s">
        <v>21</v>
      </c>
      <c r="Q1" s="17" t="s">
        <v>13</v>
      </c>
      <c r="R1" s="17" t="s">
        <v>14</v>
      </c>
      <c r="S1" s="37" t="s">
        <v>15</v>
      </c>
      <c r="T1" s="37" t="s">
        <v>16</v>
      </c>
      <c r="U1" s="1" t="s">
        <v>17</v>
      </c>
      <c r="V1" t="s">
        <v>18</v>
      </c>
    </row>
    <row r="2" spans="1:23">
      <c r="A2" s="1">
        <v>891780111</v>
      </c>
      <c r="B2" s="1" t="s">
        <v>25</v>
      </c>
      <c r="C2" s="1" t="s">
        <v>26</v>
      </c>
      <c r="D2" s="1" t="s">
        <v>27</v>
      </c>
      <c r="E2" s="57" t="s">
        <v>2947</v>
      </c>
      <c r="F2" s="1" t="s">
        <v>29</v>
      </c>
      <c r="G2" s="1" t="s">
        <v>30</v>
      </c>
      <c r="H2" s="1" t="s">
        <v>2948</v>
      </c>
      <c r="I2" s="6">
        <v>28050000</v>
      </c>
      <c r="J2" s="36">
        <v>0</v>
      </c>
      <c r="K2" s="36">
        <v>0</v>
      </c>
      <c r="L2" s="37">
        <v>0</v>
      </c>
      <c r="M2" s="17">
        <v>1082845810</v>
      </c>
      <c r="N2" s="2" t="s">
        <v>2949</v>
      </c>
      <c r="O2" s="1" t="s">
        <v>2950</v>
      </c>
      <c r="P2" s="20">
        <v>44574</v>
      </c>
      <c r="Q2" s="20">
        <v>44575</v>
      </c>
      <c r="R2" s="20">
        <v>44742</v>
      </c>
      <c r="S2" s="7">
        <v>20400000</v>
      </c>
      <c r="T2" s="7">
        <v>7650000</v>
      </c>
      <c r="U2" s="1">
        <v>37331294</v>
      </c>
      <c r="V2" s="1" t="s">
        <v>2951</v>
      </c>
      <c r="W2"/>
    </row>
    <row r="3" spans="1:23">
      <c r="A3" s="17">
        <v>891780111</v>
      </c>
      <c r="B3" s="1" t="s">
        <v>25</v>
      </c>
      <c r="C3" s="18" t="s">
        <v>26</v>
      </c>
      <c r="D3" s="18" t="s">
        <v>27</v>
      </c>
      <c r="E3" s="57" t="s">
        <v>2952</v>
      </c>
      <c r="F3" s="18" t="s">
        <v>29</v>
      </c>
      <c r="G3" s="18" t="s">
        <v>30</v>
      </c>
      <c r="H3" s="18" t="s">
        <v>2948</v>
      </c>
      <c r="I3" s="6">
        <v>28050000</v>
      </c>
      <c r="J3" s="36">
        <v>0</v>
      </c>
      <c r="K3" s="36">
        <v>0</v>
      </c>
      <c r="L3" s="37">
        <v>0</v>
      </c>
      <c r="M3" s="21">
        <v>36722507</v>
      </c>
      <c r="N3" s="15" t="s">
        <v>2953</v>
      </c>
      <c r="O3" s="1" t="s">
        <v>2954</v>
      </c>
      <c r="P3" s="20">
        <v>44575</v>
      </c>
      <c r="Q3" s="20">
        <v>44578</v>
      </c>
      <c r="R3" s="20">
        <v>44742</v>
      </c>
      <c r="S3" s="7">
        <v>23100000</v>
      </c>
      <c r="T3" s="7">
        <v>4950000</v>
      </c>
      <c r="U3" s="1">
        <v>37331294</v>
      </c>
      <c r="V3" s="1" t="s">
        <v>2951</v>
      </c>
      <c r="W3"/>
    </row>
    <row r="4" spans="1:23">
      <c r="A4" s="17">
        <v>891780111</v>
      </c>
      <c r="B4" s="1" t="s">
        <v>25</v>
      </c>
      <c r="C4" s="18" t="s">
        <v>26</v>
      </c>
      <c r="D4" s="18" t="s">
        <v>27</v>
      </c>
      <c r="E4" s="57" t="s">
        <v>2955</v>
      </c>
      <c r="F4" s="18" t="s">
        <v>29</v>
      </c>
      <c r="G4" s="18" t="s">
        <v>30</v>
      </c>
      <c r="H4" s="18" t="s">
        <v>2948</v>
      </c>
      <c r="I4" s="36">
        <v>20350000</v>
      </c>
      <c r="J4" s="36">
        <v>0</v>
      </c>
      <c r="K4" s="36">
        <v>0</v>
      </c>
      <c r="L4" s="37">
        <v>0</v>
      </c>
      <c r="M4" s="21">
        <v>57442105</v>
      </c>
      <c r="N4" s="4" t="s">
        <v>2956</v>
      </c>
      <c r="O4" s="1" t="s">
        <v>2957</v>
      </c>
      <c r="P4" s="20">
        <v>44575</v>
      </c>
      <c r="Q4" s="20">
        <v>44578</v>
      </c>
      <c r="R4" s="20">
        <v>44742</v>
      </c>
      <c r="S4" s="7">
        <v>16500000</v>
      </c>
      <c r="T4" s="7">
        <v>3850000</v>
      </c>
      <c r="U4" s="1">
        <v>57426458</v>
      </c>
      <c r="V4" s="1" t="s">
        <v>2958</v>
      </c>
      <c r="W4"/>
    </row>
    <row r="5" spans="1:23">
      <c r="A5" s="17">
        <v>891780111</v>
      </c>
      <c r="B5" s="1" t="s">
        <v>25</v>
      </c>
      <c r="C5" s="18" t="s">
        <v>26</v>
      </c>
      <c r="D5" s="18" t="s">
        <v>27</v>
      </c>
      <c r="E5" s="57" t="s">
        <v>2959</v>
      </c>
      <c r="F5" s="18" t="s">
        <v>29</v>
      </c>
      <c r="G5" s="18" t="s">
        <v>30</v>
      </c>
      <c r="H5" s="18" t="s">
        <v>2948</v>
      </c>
      <c r="I5" s="36">
        <v>20350000</v>
      </c>
      <c r="J5" s="36">
        <v>0</v>
      </c>
      <c r="K5" s="36">
        <v>0</v>
      </c>
      <c r="L5" s="37">
        <v>0</v>
      </c>
      <c r="M5" s="21">
        <v>1082867858</v>
      </c>
      <c r="N5" s="3" t="s">
        <v>2960</v>
      </c>
      <c r="O5" s="1" t="s">
        <v>2961</v>
      </c>
      <c r="P5" s="20">
        <v>44575</v>
      </c>
      <c r="Q5" s="20">
        <v>44578</v>
      </c>
      <c r="R5" s="20">
        <v>44742</v>
      </c>
      <c r="S5" s="7">
        <v>16280000</v>
      </c>
      <c r="T5" s="7">
        <v>4070000</v>
      </c>
      <c r="U5" s="1">
        <v>57426458</v>
      </c>
      <c r="V5" s="1" t="s">
        <v>2958</v>
      </c>
      <c r="W5"/>
    </row>
    <row r="6" spans="1:23">
      <c r="A6" s="17">
        <v>891780111</v>
      </c>
      <c r="B6" s="1" t="s">
        <v>25</v>
      </c>
      <c r="C6" s="18" t="s">
        <v>26</v>
      </c>
      <c r="D6" s="18" t="s">
        <v>27</v>
      </c>
      <c r="E6" s="57" t="s">
        <v>2962</v>
      </c>
      <c r="F6" s="18" t="s">
        <v>29</v>
      </c>
      <c r="G6" s="18" t="s">
        <v>30</v>
      </c>
      <c r="H6" s="18" t="s">
        <v>2948</v>
      </c>
      <c r="I6" s="36">
        <v>20350000</v>
      </c>
      <c r="J6" s="36">
        <v>0</v>
      </c>
      <c r="K6" s="36">
        <v>0</v>
      </c>
      <c r="L6" s="37">
        <v>0</v>
      </c>
      <c r="M6" s="21">
        <v>39018909</v>
      </c>
      <c r="N6" s="5" t="s">
        <v>2963</v>
      </c>
      <c r="O6" s="1" t="s">
        <v>2964</v>
      </c>
      <c r="P6" s="20">
        <v>44575</v>
      </c>
      <c r="Q6" s="20">
        <v>44578</v>
      </c>
      <c r="R6" s="20">
        <v>44742</v>
      </c>
      <c r="S6" s="7">
        <v>16650000</v>
      </c>
      <c r="T6" s="7">
        <v>3700000</v>
      </c>
      <c r="U6" s="1">
        <v>37331294</v>
      </c>
      <c r="V6" s="1" t="s">
        <v>2951</v>
      </c>
      <c r="W6"/>
    </row>
    <row r="7" spans="1:23">
      <c r="A7" s="17">
        <v>891780111</v>
      </c>
      <c r="B7" s="1" t="s">
        <v>25</v>
      </c>
      <c r="C7" s="18" t="s">
        <v>26</v>
      </c>
      <c r="D7" s="18" t="s">
        <v>27</v>
      </c>
      <c r="E7" s="57" t="s">
        <v>2965</v>
      </c>
      <c r="F7" s="18" t="s">
        <v>29</v>
      </c>
      <c r="G7" s="18" t="s">
        <v>30</v>
      </c>
      <c r="H7" s="18" t="s">
        <v>2948</v>
      </c>
      <c r="I7" s="36">
        <v>16500000</v>
      </c>
      <c r="J7" s="36">
        <v>0</v>
      </c>
      <c r="K7" s="36">
        <v>0</v>
      </c>
      <c r="L7" s="37">
        <v>0</v>
      </c>
      <c r="M7" s="21">
        <v>84454604</v>
      </c>
      <c r="N7" s="3" t="s">
        <v>38</v>
      </c>
      <c r="O7" s="1" t="s">
        <v>2966</v>
      </c>
      <c r="P7" s="20">
        <v>44575</v>
      </c>
      <c r="Q7" s="20">
        <v>44578</v>
      </c>
      <c r="R7" s="20">
        <v>44742</v>
      </c>
      <c r="S7" s="7">
        <v>13500000</v>
      </c>
      <c r="T7" s="7">
        <v>3000000</v>
      </c>
      <c r="U7" s="1">
        <v>57426458</v>
      </c>
      <c r="V7" s="1" t="s">
        <v>2958</v>
      </c>
      <c r="W7"/>
    </row>
    <row r="8" spans="1:23">
      <c r="A8" s="17">
        <v>891780111</v>
      </c>
      <c r="B8" s="1" t="s">
        <v>25</v>
      </c>
      <c r="C8" s="18" t="s">
        <v>26</v>
      </c>
      <c r="D8" s="18" t="s">
        <v>27</v>
      </c>
      <c r="E8" s="57" t="s">
        <v>2967</v>
      </c>
      <c r="F8" s="18" t="s">
        <v>29</v>
      </c>
      <c r="G8" s="18" t="s">
        <v>30</v>
      </c>
      <c r="H8" s="18" t="s">
        <v>2948</v>
      </c>
      <c r="I8" s="36">
        <v>17600000</v>
      </c>
      <c r="J8" s="36">
        <v>0</v>
      </c>
      <c r="K8" s="36">
        <v>0</v>
      </c>
      <c r="L8" s="37">
        <v>0</v>
      </c>
      <c r="M8" s="21">
        <v>80865227</v>
      </c>
      <c r="N8" s="3" t="s">
        <v>2968</v>
      </c>
      <c r="O8" s="1" t="s">
        <v>2969</v>
      </c>
      <c r="P8" s="20">
        <v>44575</v>
      </c>
      <c r="Q8" s="20">
        <v>44578</v>
      </c>
      <c r="R8" s="20">
        <v>44742</v>
      </c>
      <c r="S8" s="7">
        <v>14400000</v>
      </c>
      <c r="T8" s="7">
        <v>3200000</v>
      </c>
      <c r="U8" s="1">
        <v>37331294</v>
      </c>
      <c r="V8" s="1" t="s">
        <v>2951</v>
      </c>
      <c r="W8"/>
    </row>
    <row r="9" spans="1:23">
      <c r="A9" s="17">
        <v>891780111</v>
      </c>
      <c r="B9" s="1" t="s">
        <v>25</v>
      </c>
      <c r="C9" s="18" t="s">
        <v>26</v>
      </c>
      <c r="D9" s="18" t="s">
        <v>27</v>
      </c>
      <c r="E9" s="57" t="s">
        <v>2970</v>
      </c>
      <c r="F9" s="18" t="s">
        <v>29</v>
      </c>
      <c r="G9" s="18" t="s">
        <v>30</v>
      </c>
      <c r="H9" s="18" t="s">
        <v>2948</v>
      </c>
      <c r="I9" s="36">
        <v>12100000</v>
      </c>
      <c r="J9" s="36">
        <v>0</v>
      </c>
      <c r="K9" s="36">
        <v>0</v>
      </c>
      <c r="L9" s="37">
        <v>0</v>
      </c>
      <c r="M9" s="21">
        <v>36669007</v>
      </c>
      <c r="N9" s="4" t="s">
        <v>2971</v>
      </c>
      <c r="O9" s="1" t="s">
        <v>2972</v>
      </c>
      <c r="P9" s="20">
        <v>44575</v>
      </c>
      <c r="Q9" s="20">
        <v>44578</v>
      </c>
      <c r="R9" s="20">
        <v>44742</v>
      </c>
      <c r="S9" s="7">
        <v>9950000</v>
      </c>
      <c r="T9" s="7">
        <v>2150000</v>
      </c>
      <c r="U9" s="1">
        <v>37331294</v>
      </c>
      <c r="V9" s="1" t="s">
        <v>2951</v>
      </c>
      <c r="W9"/>
    </row>
    <row r="10" spans="1:23">
      <c r="A10" s="17">
        <v>891780111</v>
      </c>
      <c r="B10" s="1" t="s">
        <v>25</v>
      </c>
      <c r="C10" s="18" t="s">
        <v>26</v>
      </c>
      <c r="D10" s="18" t="s">
        <v>27</v>
      </c>
      <c r="E10" s="57" t="s">
        <v>2973</v>
      </c>
      <c r="F10" s="18" t="s">
        <v>29</v>
      </c>
      <c r="G10" s="18" t="s">
        <v>30</v>
      </c>
      <c r="H10" s="18" t="s">
        <v>2948</v>
      </c>
      <c r="I10" s="36">
        <v>12100000</v>
      </c>
      <c r="J10" s="36">
        <v>0</v>
      </c>
      <c r="K10" s="36">
        <v>0</v>
      </c>
      <c r="L10" s="37">
        <v>0</v>
      </c>
      <c r="M10" s="21">
        <v>36549178</v>
      </c>
      <c r="N10" s="3" t="s">
        <v>2974</v>
      </c>
      <c r="O10" s="1" t="s">
        <v>2975</v>
      </c>
      <c r="P10" s="20">
        <v>44575</v>
      </c>
      <c r="Q10" s="20">
        <v>44578</v>
      </c>
      <c r="R10" s="20">
        <v>44742</v>
      </c>
      <c r="S10" s="7">
        <v>9950000</v>
      </c>
      <c r="T10" s="7">
        <v>2150000</v>
      </c>
      <c r="U10" s="1">
        <v>37331294</v>
      </c>
      <c r="V10" s="1" t="s">
        <v>2951</v>
      </c>
      <c r="W10"/>
    </row>
    <row r="11" spans="1:23">
      <c r="A11" s="17">
        <v>891780111</v>
      </c>
      <c r="B11" s="1" t="s">
        <v>25</v>
      </c>
      <c r="C11" s="18" t="s">
        <v>26</v>
      </c>
      <c r="D11" s="18" t="s">
        <v>27</v>
      </c>
      <c r="E11" s="57" t="s">
        <v>2976</v>
      </c>
      <c r="F11" s="18" t="s">
        <v>29</v>
      </c>
      <c r="G11" s="18" t="s">
        <v>30</v>
      </c>
      <c r="H11" s="18" t="s">
        <v>2948</v>
      </c>
      <c r="I11" s="36">
        <v>12100000</v>
      </c>
      <c r="J11" s="36">
        <v>0</v>
      </c>
      <c r="K11" s="36">
        <v>0</v>
      </c>
      <c r="L11" s="37">
        <v>0</v>
      </c>
      <c r="M11" s="21">
        <v>57434888</v>
      </c>
      <c r="N11" s="3" t="s">
        <v>2977</v>
      </c>
      <c r="O11" s="1" t="s">
        <v>2978</v>
      </c>
      <c r="P11" s="20">
        <v>44575</v>
      </c>
      <c r="Q11" s="20">
        <v>44578</v>
      </c>
      <c r="R11" s="20">
        <v>44742</v>
      </c>
      <c r="S11" s="7">
        <v>9950000</v>
      </c>
      <c r="T11" s="7">
        <v>2150000</v>
      </c>
      <c r="U11" s="1">
        <v>57426458</v>
      </c>
      <c r="V11" s="1" t="s">
        <v>2958</v>
      </c>
      <c r="W11"/>
    </row>
    <row r="12" spans="1:23">
      <c r="A12" s="17">
        <v>891780111</v>
      </c>
      <c r="B12" s="1" t="s">
        <v>25</v>
      </c>
      <c r="C12" s="18" t="s">
        <v>26</v>
      </c>
      <c r="D12" s="18" t="s">
        <v>27</v>
      </c>
      <c r="E12" s="57" t="s">
        <v>2979</v>
      </c>
      <c r="F12" s="18" t="s">
        <v>29</v>
      </c>
      <c r="G12" s="18" t="s">
        <v>30</v>
      </c>
      <c r="H12" s="18" t="s">
        <v>2948</v>
      </c>
      <c r="I12" s="36">
        <v>20350000</v>
      </c>
      <c r="J12" s="36">
        <v>0</v>
      </c>
      <c r="K12" s="36">
        <v>0</v>
      </c>
      <c r="L12" s="37">
        <v>0</v>
      </c>
      <c r="M12" s="21">
        <v>57443718</v>
      </c>
      <c r="N12" s="3" t="s">
        <v>2980</v>
      </c>
      <c r="O12" s="1" t="s">
        <v>2981</v>
      </c>
      <c r="P12" s="20">
        <v>44575</v>
      </c>
      <c r="Q12" s="20">
        <v>44578</v>
      </c>
      <c r="R12" s="20">
        <v>44742</v>
      </c>
      <c r="S12" s="7">
        <v>16650000</v>
      </c>
      <c r="T12" s="7">
        <v>3700000</v>
      </c>
      <c r="U12" s="1">
        <v>57426458</v>
      </c>
      <c r="V12" s="1" t="s">
        <v>2958</v>
      </c>
      <c r="W12"/>
    </row>
    <row r="13" spans="1:23">
      <c r="A13" s="17">
        <v>891780111</v>
      </c>
      <c r="B13" s="1" t="s">
        <v>25</v>
      </c>
      <c r="C13" s="18" t="s">
        <v>26</v>
      </c>
      <c r="D13" s="18" t="s">
        <v>27</v>
      </c>
      <c r="E13" s="57" t="s">
        <v>2982</v>
      </c>
      <c r="F13" s="18" t="s">
        <v>29</v>
      </c>
      <c r="G13" s="18" t="s">
        <v>30</v>
      </c>
      <c r="H13" s="18" t="s">
        <v>2948</v>
      </c>
      <c r="I13" s="36">
        <v>16500000</v>
      </c>
      <c r="J13" s="36">
        <v>0</v>
      </c>
      <c r="K13" s="36">
        <v>0</v>
      </c>
      <c r="L13" s="37">
        <v>0</v>
      </c>
      <c r="M13" s="21">
        <v>57437563</v>
      </c>
      <c r="N13" s="3" t="s">
        <v>2983</v>
      </c>
      <c r="O13" s="1" t="s">
        <v>2984</v>
      </c>
      <c r="P13" s="20">
        <v>44578</v>
      </c>
      <c r="Q13" s="20">
        <v>44579</v>
      </c>
      <c r="R13" s="20">
        <v>44742</v>
      </c>
      <c r="S13" s="7">
        <v>13500000</v>
      </c>
      <c r="T13" s="7">
        <v>3000000</v>
      </c>
      <c r="U13" s="1">
        <v>57426458</v>
      </c>
      <c r="V13" s="1" t="s">
        <v>2958</v>
      </c>
      <c r="W13"/>
    </row>
    <row r="14" spans="1:23">
      <c r="A14" s="17">
        <v>891780111</v>
      </c>
      <c r="B14" s="1" t="s">
        <v>25</v>
      </c>
      <c r="C14" s="18" t="s">
        <v>26</v>
      </c>
      <c r="D14" s="18" t="s">
        <v>27</v>
      </c>
      <c r="E14" s="57" t="s">
        <v>2985</v>
      </c>
      <c r="F14" s="18" t="s">
        <v>29</v>
      </c>
      <c r="G14" s="18" t="s">
        <v>30</v>
      </c>
      <c r="H14" s="18" t="s">
        <v>2948</v>
      </c>
      <c r="I14" s="36">
        <v>15000000</v>
      </c>
      <c r="J14" s="36">
        <v>0</v>
      </c>
      <c r="K14" s="36">
        <v>0</v>
      </c>
      <c r="L14" s="37">
        <v>0</v>
      </c>
      <c r="M14" s="21">
        <v>1151184718</v>
      </c>
      <c r="N14" s="3" t="s">
        <v>2986</v>
      </c>
      <c r="O14" s="1" t="s">
        <v>2987</v>
      </c>
      <c r="P14" s="20">
        <v>44580</v>
      </c>
      <c r="Q14" s="20">
        <v>44589</v>
      </c>
      <c r="R14" s="20">
        <v>44742</v>
      </c>
      <c r="S14" s="7">
        <v>12000000</v>
      </c>
      <c r="T14" s="7">
        <v>3000000</v>
      </c>
      <c r="U14" s="1">
        <v>57426458</v>
      </c>
      <c r="V14" s="1" t="s">
        <v>2958</v>
      </c>
      <c r="W14"/>
    </row>
    <row r="15" spans="1:23" ht="15.75" customHeight="1">
      <c r="A15" s="17">
        <v>891780111</v>
      </c>
      <c r="B15" s="1" t="s">
        <v>25</v>
      </c>
      <c r="C15" s="18" t="s">
        <v>26</v>
      </c>
      <c r="D15" s="18" t="s">
        <v>27</v>
      </c>
      <c r="E15" s="58" t="s">
        <v>2988</v>
      </c>
      <c r="F15" s="18" t="s">
        <v>29</v>
      </c>
      <c r="G15" s="18" t="s">
        <v>30</v>
      </c>
      <c r="H15" s="18" t="s">
        <v>2948</v>
      </c>
      <c r="I15" s="36">
        <v>15000000</v>
      </c>
      <c r="J15" s="36">
        <v>0</v>
      </c>
      <c r="K15" s="36">
        <v>0</v>
      </c>
      <c r="L15" s="37">
        <v>0</v>
      </c>
      <c r="M15" s="21">
        <v>1091679027</v>
      </c>
      <c r="N15" s="3" t="s">
        <v>2989</v>
      </c>
      <c r="O15" s="1" t="s">
        <v>2990</v>
      </c>
      <c r="P15" s="20">
        <v>44580</v>
      </c>
      <c r="Q15" s="20">
        <v>44589</v>
      </c>
      <c r="R15" s="20">
        <v>44742</v>
      </c>
      <c r="S15" s="7">
        <v>12000000</v>
      </c>
      <c r="T15" s="7">
        <v>3000000</v>
      </c>
      <c r="U15" s="1">
        <v>37331294</v>
      </c>
      <c r="V15" s="1" t="s">
        <v>2951</v>
      </c>
      <c r="W15"/>
    </row>
    <row r="16" spans="1:23">
      <c r="A16" s="17">
        <v>891780111</v>
      </c>
      <c r="B16" s="1" t="s">
        <v>25</v>
      </c>
      <c r="C16" s="18" t="s">
        <v>26</v>
      </c>
      <c r="D16" s="18" t="s">
        <v>27</v>
      </c>
      <c r="E16" s="58" t="s">
        <v>2991</v>
      </c>
      <c r="F16" s="18" t="s">
        <v>29</v>
      </c>
      <c r="G16" s="18" t="s">
        <v>30</v>
      </c>
      <c r="H16" s="18" t="s">
        <v>2948</v>
      </c>
      <c r="I16" s="36">
        <v>15000000</v>
      </c>
      <c r="J16" s="36">
        <v>0</v>
      </c>
      <c r="K16" s="36">
        <v>0</v>
      </c>
      <c r="L16" s="37">
        <v>0</v>
      </c>
      <c r="M16" s="21">
        <v>1082905242</v>
      </c>
      <c r="N16" s="3" t="s">
        <v>2992</v>
      </c>
      <c r="O16" s="1" t="s">
        <v>2993</v>
      </c>
      <c r="P16" s="20">
        <v>44580</v>
      </c>
      <c r="Q16" s="20">
        <v>44589</v>
      </c>
      <c r="R16" s="20">
        <v>44742</v>
      </c>
      <c r="S16" s="7">
        <v>12000000</v>
      </c>
      <c r="T16" s="7">
        <v>3000000</v>
      </c>
      <c r="U16" s="1">
        <v>57426458</v>
      </c>
      <c r="V16" s="1" t="s">
        <v>2958</v>
      </c>
      <c r="W16"/>
    </row>
    <row r="17" spans="1:23">
      <c r="A17" s="17">
        <v>891780111</v>
      </c>
      <c r="B17" s="1" t="s">
        <v>25</v>
      </c>
      <c r="C17" s="18" t="s">
        <v>26</v>
      </c>
      <c r="D17" s="18" t="s">
        <v>27</v>
      </c>
      <c r="E17" s="58" t="s">
        <v>2994</v>
      </c>
      <c r="F17" s="18" t="s">
        <v>29</v>
      </c>
      <c r="G17" s="18" t="s">
        <v>30</v>
      </c>
      <c r="H17" s="18" t="s">
        <v>2948</v>
      </c>
      <c r="I17" s="36">
        <v>15000000</v>
      </c>
      <c r="J17" s="36">
        <v>0</v>
      </c>
      <c r="K17" s="36">
        <v>0</v>
      </c>
      <c r="L17" s="37">
        <v>0</v>
      </c>
      <c r="M17" s="21">
        <v>57170631</v>
      </c>
      <c r="N17" s="3" t="s">
        <v>2995</v>
      </c>
      <c r="O17" s="1" t="s">
        <v>2996</v>
      </c>
      <c r="P17" s="20">
        <v>44580</v>
      </c>
      <c r="Q17" s="20">
        <v>44589</v>
      </c>
      <c r="R17" s="20">
        <v>44742</v>
      </c>
      <c r="S17" s="7">
        <v>12000000</v>
      </c>
      <c r="T17" s="7">
        <v>3000000</v>
      </c>
      <c r="U17" s="1">
        <v>57426458</v>
      </c>
      <c r="V17" s="1" t="s">
        <v>2958</v>
      </c>
      <c r="W17"/>
    </row>
    <row r="18" spans="1:23" ht="15" customHeight="1">
      <c r="A18" s="17">
        <v>891780111</v>
      </c>
      <c r="B18" s="1" t="s">
        <v>25</v>
      </c>
      <c r="C18" s="18" t="s">
        <v>26</v>
      </c>
      <c r="D18" s="18" t="s">
        <v>27</v>
      </c>
      <c r="E18" s="57" t="s">
        <v>2997</v>
      </c>
      <c r="F18" s="18" t="s">
        <v>29</v>
      </c>
      <c r="G18" s="18" t="s">
        <v>30</v>
      </c>
      <c r="H18" s="18" t="s">
        <v>2948</v>
      </c>
      <c r="I18" s="36">
        <v>14000000</v>
      </c>
      <c r="J18" s="36">
        <v>0</v>
      </c>
      <c r="K18" s="36">
        <v>0</v>
      </c>
      <c r="L18" s="37">
        <v>0</v>
      </c>
      <c r="M18" s="21">
        <v>1082947568</v>
      </c>
      <c r="N18" s="134" t="s">
        <v>2998</v>
      </c>
      <c r="O18" s="1" t="s">
        <v>2999</v>
      </c>
      <c r="P18" s="20">
        <v>44580</v>
      </c>
      <c r="Q18" s="20">
        <v>44589</v>
      </c>
      <c r="R18" s="20">
        <v>44742</v>
      </c>
      <c r="S18" s="7">
        <v>11200000</v>
      </c>
      <c r="T18" s="7">
        <v>2800000</v>
      </c>
      <c r="U18" s="1">
        <v>37331294</v>
      </c>
      <c r="V18" s="1" t="s">
        <v>2951</v>
      </c>
      <c r="W18"/>
    </row>
    <row r="19" spans="1:23">
      <c r="A19" s="17">
        <v>891780111</v>
      </c>
      <c r="B19" s="1" t="s">
        <v>25</v>
      </c>
      <c r="C19" s="18" t="s">
        <v>26</v>
      </c>
      <c r="D19" s="18" t="s">
        <v>27</v>
      </c>
      <c r="E19" s="57" t="s">
        <v>3000</v>
      </c>
      <c r="F19" s="18" t="s">
        <v>29</v>
      </c>
      <c r="G19" s="18" t="s">
        <v>30</v>
      </c>
      <c r="H19" s="18" t="s">
        <v>2948</v>
      </c>
      <c r="I19" s="36">
        <v>10000000</v>
      </c>
      <c r="J19" s="36">
        <v>0</v>
      </c>
      <c r="K19" s="36">
        <v>0</v>
      </c>
      <c r="L19" s="37">
        <v>0</v>
      </c>
      <c r="M19" s="21">
        <v>1005157184</v>
      </c>
      <c r="N19" s="134" t="s">
        <v>3001</v>
      </c>
      <c r="O19" s="1" t="s">
        <v>3002</v>
      </c>
      <c r="P19" s="20">
        <v>44582</v>
      </c>
      <c r="Q19" s="20">
        <v>44589</v>
      </c>
      <c r="R19" s="20">
        <v>44742</v>
      </c>
      <c r="S19" s="7">
        <v>8000000</v>
      </c>
      <c r="T19" s="7">
        <v>2000000</v>
      </c>
      <c r="U19" s="1">
        <v>37331294</v>
      </c>
      <c r="V19" s="1" t="s">
        <v>2951</v>
      </c>
      <c r="W19"/>
    </row>
    <row r="20" spans="1:23">
      <c r="A20" s="17">
        <v>891780111</v>
      </c>
      <c r="B20" s="1" t="s">
        <v>25</v>
      </c>
      <c r="C20" s="18" t="s">
        <v>26</v>
      </c>
      <c r="D20" s="18" t="s">
        <v>27</v>
      </c>
      <c r="E20" s="57" t="s">
        <v>3003</v>
      </c>
      <c r="F20" s="18" t="s">
        <v>29</v>
      </c>
      <c r="G20" s="18" t="s">
        <v>30</v>
      </c>
      <c r="H20" s="18" t="s">
        <v>2948</v>
      </c>
      <c r="I20" s="36">
        <v>15000000</v>
      </c>
      <c r="J20" s="36">
        <v>0</v>
      </c>
      <c r="K20" s="36">
        <v>0</v>
      </c>
      <c r="L20" s="37">
        <v>0</v>
      </c>
      <c r="M20" s="21">
        <v>85466955</v>
      </c>
      <c r="N20" s="5" t="s">
        <v>633</v>
      </c>
      <c r="O20" s="1" t="s">
        <v>3004</v>
      </c>
      <c r="P20" s="20">
        <v>44582</v>
      </c>
      <c r="Q20" s="20">
        <v>44589</v>
      </c>
      <c r="R20" s="20">
        <v>44742</v>
      </c>
      <c r="S20" s="7">
        <v>12000000</v>
      </c>
      <c r="T20" s="7">
        <v>3000000</v>
      </c>
      <c r="U20" s="1">
        <v>57426458</v>
      </c>
      <c r="V20" s="1" t="s">
        <v>2958</v>
      </c>
      <c r="W20"/>
    </row>
    <row r="21" spans="1:23">
      <c r="A21" s="17">
        <v>891780111</v>
      </c>
      <c r="B21" s="1" t="s">
        <v>25</v>
      </c>
      <c r="C21" s="18" t="s">
        <v>26</v>
      </c>
      <c r="D21" s="18" t="s">
        <v>27</v>
      </c>
      <c r="E21" s="58" t="s">
        <v>3005</v>
      </c>
      <c r="F21" s="18" t="s">
        <v>29</v>
      </c>
      <c r="G21" s="18" t="s">
        <v>30</v>
      </c>
      <c r="H21" s="18" t="s">
        <v>2948</v>
      </c>
      <c r="I21" s="36">
        <v>14000000</v>
      </c>
      <c r="J21" s="36">
        <v>0</v>
      </c>
      <c r="K21" s="36">
        <v>0</v>
      </c>
      <c r="L21" s="37">
        <v>0</v>
      </c>
      <c r="M21" s="21">
        <v>7604157</v>
      </c>
      <c r="N21" s="3" t="s">
        <v>3006</v>
      </c>
      <c r="O21" s="1" t="s">
        <v>3007</v>
      </c>
      <c r="P21" s="20">
        <v>44582</v>
      </c>
      <c r="Q21" s="20">
        <v>44589</v>
      </c>
      <c r="R21" s="20">
        <v>44742</v>
      </c>
      <c r="S21" s="7">
        <v>11200000</v>
      </c>
      <c r="T21" s="7">
        <v>2800000</v>
      </c>
      <c r="U21" s="1">
        <v>57426458</v>
      </c>
      <c r="V21" s="1" t="s">
        <v>2958</v>
      </c>
      <c r="W21"/>
    </row>
    <row r="22" spans="1:23">
      <c r="A22" s="17">
        <v>891780111</v>
      </c>
      <c r="B22" s="1" t="s">
        <v>25</v>
      </c>
      <c r="C22" s="18" t="s">
        <v>26</v>
      </c>
      <c r="D22" s="18" t="s">
        <v>27</v>
      </c>
      <c r="E22" s="58" t="s">
        <v>3008</v>
      </c>
      <c r="F22" s="18" t="s">
        <v>29</v>
      </c>
      <c r="G22" s="18" t="s">
        <v>30</v>
      </c>
      <c r="H22" s="18" t="s">
        <v>2948</v>
      </c>
      <c r="I22" s="36">
        <v>15000000</v>
      </c>
      <c r="J22" s="36">
        <v>0</v>
      </c>
      <c r="K22" s="36">
        <v>0</v>
      </c>
      <c r="L22" s="37">
        <v>0</v>
      </c>
      <c r="M22" s="21">
        <v>36722117</v>
      </c>
      <c r="N22" s="3" t="s">
        <v>2774</v>
      </c>
      <c r="O22" s="1" t="s">
        <v>3009</v>
      </c>
      <c r="P22" s="20">
        <v>44582</v>
      </c>
      <c r="Q22" s="20">
        <v>44589</v>
      </c>
      <c r="R22" s="20">
        <v>44742</v>
      </c>
      <c r="S22" s="7">
        <v>12000000</v>
      </c>
      <c r="T22" s="7">
        <v>3000000</v>
      </c>
      <c r="U22" s="1">
        <v>37331294</v>
      </c>
      <c r="V22" s="1" t="s">
        <v>2951</v>
      </c>
      <c r="W22"/>
    </row>
    <row r="23" spans="1:23">
      <c r="A23" s="17">
        <v>891780111</v>
      </c>
      <c r="B23" s="1" t="s">
        <v>25</v>
      </c>
      <c r="C23" s="18" t="s">
        <v>26</v>
      </c>
      <c r="D23" s="18" t="s">
        <v>27</v>
      </c>
      <c r="E23" s="58" t="s">
        <v>3010</v>
      </c>
      <c r="F23" s="18" t="s">
        <v>29</v>
      </c>
      <c r="G23" s="18" t="s">
        <v>30</v>
      </c>
      <c r="H23" s="18" t="s">
        <v>2948</v>
      </c>
      <c r="I23" s="36">
        <v>10000000</v>
      </c>
      <c r="J23" s="36">
        <v>0</v>
      </c>
      <c r="K23" s="36">
        <v>0</v>
      </c>
      <c r="L23" s="37">
        <v>0</v>
      </c>
      <c r="M23" s="21">
        <v>1082991569</v>
      </c>
      <c r="N23" s="3" t="s">
        <v>3011</v>
      </c>
      <c r="O23" s="1" t="s">
        <v>3012</v>
      </c>
      <c r="P23" s="20">
        <v>44582</v>
      </c>
      <c r="Q23" s="20">
        <v>44589</v>
      </c>
      <c r="R23" s="20">
        <v>44742</v>
      </c>
      <c r="S23" s="7">
        <v>8000000</v>
      </c>
      <c r="T23" s="7">
        <v>2000000</v>
      </c>
      <c r="U23" s="1">
        <v>37331294</v>
      </c>
      <c r="V23" s="1" t="s">
        <v>2951</v>
      </c>
      <c r="W23"/>
    </row>
    <row r="24" spans="1:23">
      <c r="A24">
        <v>891780111</v>
      </c>
      <c r="B24" t="s">
        <v>25</v>
      </c>
      <c r="C24" s="18" t="s">
        <v>26</v>
      </c>
      <c r="D24" t="s">
        <v>27</v>
      </c>
      <c r="E24" s="57" t="s">
        <v>3013</v>
      </c>
      <c r="F24" t="s">
        <v>29</v>
      </c>
      <c r="G24" t="s">
        <v>30</v>
      </c>
      <c r="H24" s="18" t="s">
        <v>2948</v>
      </c>
      <c r="I24" s="36">
        <v>14000000</v>
      </c>
      <c r="J24" s="36">
        <v>0</v>
      </c>
      <c r="K24" s="36">
        <v>0</v>
      </c>
      <c r="L24" s="37">
        <v>0</v>
      </c>
      <c r="M24" s="21">
        <v>57461220</v>
      </c>
      <c r="N24" s="3" t="s">
        <v>3014</v>
      </c>
      <c r="O24" s="1" t="s">
        <v>3015</v>
      </c>
      <c r="P24" s="20">
        <v>44582</v>
      </c>
      <c r="Q24" s="20">
        <v>44589</v>
      </c>
      <c r="R24" s="20">
        <v>44742</v>
      </c>
      <c r="S24" s="7">
        <v>11200000</v>
      </c>
      <c r="T24" s="7">
        <v>2800000</v>
      </c>
      <c r="U24" s="1">
        <v>57426458</v>
      </c>
      <c r="V24" s="1" t="s">
        <v>2958</v>
      </c>
      <c r="W24"/>
    </row>
    <row r="25" spans="1:23">
      <c r="A25">
        <v>891780111</v>
      </c>
      <c r="B25" t="s">
        <v>25</v>
      </c>
      <c r="C25" s="18" t="s">
        <v>26</v>
      </c>
      <c r="D25" t="s">
        <v>27</v>
      </c>
      <c r="E25" s="57" t="s">
        <v>3016</v>
      </c>
      <c r="F25" t="s">
        <v>29</v>
      </c>
      <c r="G25" t="s">
        <v>30</v>
      </c>
      <c r="H25" s="18" t="s">
        <v>2948</v>
      </c>
      <c r="I25" s="36">
        <v>16000000</v>
      </c>
      <c r="J25" s="36">
        <v>0</v>
      </c>
      <c r="K25" s="36">
        <v>0</v>
      </c>
      <c r="L25" s="37">
        <v>0</v>
      </c>
      <c r="M25" s="21">
        <v>1083029081</v>
      </c>
      <c r="N25" s="3" t="s">
        <v>3017</v>
      </c>
      <c r="O25" s="1" t="s">
        <v>3018</v>
      </c>
      <c r="P25" s="20">
        <v>44585</v>
      </c>
      <c r="Q25" s="20">
        <v>44589</v>
      </c>
      <c r="R25" s="20">
        <v>44742</v>
      </c>
      <c r="S25" s="7">
        <v>12800000</v>
      </c>
      <c r="T25" s="7">
        <v>3200000</v>
      </c>
      <c r="U25" s="2">
        <v>37331294</v>
      </c>
      <c r="V25" s="2" t="s">
        <v>2951</v>
      </c>
      <c r="W25"/>
    </row>
    <row r="26" spans="1:23" ht="14.25" customHeight="1">
      <c r="A26">
        <v>891780111</v>
      </c>
      <c r="B26" t="s">
        <v>25</v>
      </c>
      <c r="C26" s="18" t="s">
        <v>26</v>
      </c>
      <c r="D26" t="s">
        <v>27</v>
      </c>
      <c r="E26" s="57" t="s">
        <v>3019</v>
      </c>
      <c r="F26" t="s">
        <v>29</v>
      </c>
      <c r="G26" t="s">
        <v>30</v>
      </c>
      <c r="H26" s="18" t="s">
        <v>2948</v>
      </c>
      <c r="I26" s="36">
        <v>18500000</v>
      </c>
      <c r="J26" s="36">
        <v>0</v>
      </c>
      <c r="K26" s="36">
        <v>0</v>
      </c>
      <c r="L26" s="37">
        <v>0</v>
      </c>
      <c r="M26" s="21">
        <v>80096916</v>
      </c>
      <c r="N26" s="3" t="s">
        <v>3020</v>
      </c>
      <c r="O26" s="1" t="s">
        <v>3021</v>
      </c>
      <c r="P26" s="20">
        <v>44582</v>
      </c>
      <c r="Q26" s="20">
        <v>44589</v>
      </c>
      <c r="R26" s="20">
        <v>44742</v>
      </c>
      <c r="S26" s="7">
        <v>14800000</v>
      </c>
      <c r="T26" s="7">
        <v>3700000</v>
      </c>
      <c r="U26" s="2">
        <v>37331294</v>
      </c>
      <c r="V26" s="2" t="s">
        <v>2951</v>
      </c>
      <c r="W26"/>
    </row>
    <row r="27" spans="1:23" ht="17.25" customHeight="1">
      <c r="A27">
        <v>891780111</v>
      </c>
      <c r="B27" t="s">
        <v>25</v>
      </c>
      <c r="C27" s="18" t="s">
        <v>26</v>
      </c>
      <c r="D27" t="s">
        <v>27</v>
      </c>
      <c r="E27" s="57" t="s">
        <v>3022</v>
      </c>
      <c r="F27" t="s">
        <v>29</v>
      </c>
      <c r="G27" t="s">
        <v>30</v>
      </c>
      <c r="H27" s="18" t="s">
        <v>2948</v>
      </c>
      <c r="I27" s="36">
        <v>16000000</v>
      </c>
      <c r="J27" s="36">
        <v>0</v>
      </c>
      <c r="K27" s="36">
        <v>0</v>
      </c>
      <c r="L27" s="37">
        <v>0</v>
      </c>
      <c r="M27" s="21">
        <v>36669125</v>
      </c>
      <c r="N27" s="3" t="s">
        <v>3023</v>
      </c>
      <c r="O27" s="1" t="s">
        <v>3024</v>
      </c>
      <c r="P27" s="20">
        <v>44585</v>
      </c>
      <c r="Q27" s="20">
        <v>44589</v>
      </c>
      <c r="R27" s="20">
        <v>44742</v>
      </c>
      <c r="S27" s="7">
        <v>10680000</v>
      </c>
      <c r="T27" s="7">
        <v>5320000</v>
      </c>
      <c r="U27" s="2">
        <v>37331294</v>
      </c>
      <c r="V27" s="2" t="s">
        <v>2951</v>
      </c>
      <c r="W27"/>
    </row>
    <row r="28" spans="1:23" ht="15" customHeight="1">
      <c r="A28">
        <v>891780111</v>
      </c>
      <c r="B28" t="s">
        <v>25</v>
      </c>
      <c r="C28" s="18" t="s">
        <v>26</v>
      </c>
      <c r="D28" t="s">
        <v>27</v>
      </c>
      <c r="E28" s="57" t="s">
        <v>3025</v>
      </c>
      <c r="F28" t="s">
        <v>29</v>
      </c>
      <c r="G28" t="s">
        <v>30</v>
      </c>
      <c r="H28" s="18" t="s">
        <v>2948</v>
      </c>
      <c r="I28" s="36">
        <v>7490000</v>
      </c>
      <c r="J28" s="36">
        <v>0</v>
      </c>
      <c r="K28" s="36">
        <v>0</v>
      </c>
      <c r="L28" s="37">
        <v>0</v>
      </c>
      <c r="M28" s="21">
        <v>1082866554</v>
      </c>
      <c r="N28" s="3" t="s">
        <v>3026</v>
      </c>
      <c r="O28" s="1" t="s">
        <v>3027</v>
      </c>
      <c r="P28" s="20">
        <v>44585</v>
      </c>
      <c r="Q28" s="20">
        <v>44593</v>
      </c>
      <c r="R28" s="20">
        <v>44671</v>
      </c>
      <c r="S28" s="7">
        <v>3820000</v>
      </c>
      <c r="T28" s="7">
        <v>3670000</v>
      </c>
      <c r="U28" s="2">
        <v>37331294</v>
      </c>
      <c r="V28" s="2" t="s">
        <v>2951</v>
      </c>
      <c r="W28"/>
    </row>
    <row r="29" spans="1:23" ht="16.5" customHeight="1">
      <c r="A29">
        <v>891780111</v>
      </c>
      <c r="B29" t="s">
        <v>25</v>
      </c>
      <c r="C29" s="18" t="s">
        <v>26</v>
      </c>
      <c r="D29" t="s">
        <v>27</v>
      </c>
      <c r="E29" s="57" t="s">
        <v>3028</v>
      </c>
      <c r="F29" t="s">
        <v>29</v>
      </c>
      <c r="G29" t="s">
        <v>30</v>
      </c>
      <c r="H29" s="18" t="s">
        <v>2948</v>
      </c>
      <c r="I29" s="36">
        <v>35750000</v>
      </c>
      <c r="J29" s="36">
        <v>0</v>
      </c>
      <c r="K29" s="36">
        <v>0</v>
      </c>
      <c r="L29" s="37">
        <v>0</v>
      </c>
      <c r="M29" s="21">
        <v>12539057</v>
      </c>
      <c r="N29" s="3" t="s">
        <v>3029</v>
      </c>
      <c r="O29" s="1" t="s">
        <v>3030</v>
      </c>
      <c r="P29" s="20">
        <v>44586</v>
      </c>
      <c r="Q29" s="20">
        <v>44587</v>
      </c>
      <c r="R29" s="20">
        <v>44757</v>
      </c>
      <c r="S29" s="7">
        <v>26000000</v>
      </c>
      <c r="T29" s="7">
        <v>9750000</v>
      </c>
      <c r="U29" s="2">
        <v>57426458</v>
      </c>
      <c r="V29" s="2" t="s">
        <v>2958</v>
      </c>
      <c r="W29"/>
    </row>
    <row r="30" spans="1:23" ht="15.75" customHeight="1">
      <c r="A30">
        <v>891780111</v>
      </c>
      <c r="B30" t="s">
        <v>25</v>
      </c>
      <c r="C30" s="18" t="s">
        <v>26</v>
      </c>
      <c r="D30" t="s">
        <v>27</v>
      </c>
      <c r="E30" s="58" t="s">
        <v>3031</v>
      </c>
      <c r="F30" t="s">
        <v>29</v>
      </c>
      <c r="G30" t="s">
        <v>30</v>
      </c>
      <c r="H30" s="18" t="s">
        <v>2948</v>
      </c>
      <c r="I30" s="36">
        <v>35750000</v>
      </c>
      <c r="J30" s="36">
        <v>0</v>
      </c>
      <c r="K30" s="36">
        <v>0</v>
      </c>
      <c r="L30" s="37">
        <v>0</v>
      </c>
      <c r="M30" s="21">
        <v>1083034762</v>
      </c>
      <c r="N30" s="3" t="s">
        <v>3032</v>
      </c>
      <c r="O30" s="1" t="s">
        <v>3033</v>
      </c>
      <c r="P30" s="20">
        <v>44586</v>
      </c>
      <c r="Q30" s="20">
        <v>44587</v>
      </c>
      <c r="R30" s="20">
        <v>44757</v>
      </c>
      <c r="S30" s="7">
        <v>26000000</v>
      </c>
      <c r="T30" s="7">
        <v>9750000</v>
      </c>
      <c r="U30" s="1">
        <v>57426458</v>
      </c>
      <c r="V30" s="1" t="s">
        <v>2958</v>
      </c>
      <c r="W30"/>
    </row>
    <row r="31" spans="1:23">
      <c r="A31">
        <v>891780111</v>
      </c>
      <c r="B31" t="s">
        <v>25</v>
      </c>
      <c r="C31" s="18" t="s">
        <v>26</v>
      </c>
      <c r="D31" t="s">
        <v>27</v>
      </c>
      <c r="E31" s="59" t="s">
        <v>3034</v>
      </c>
      <c r="F31" t="s">
        <v>29</v>
      </c>
      <c r="G31" t="s">
        <v>30</v>
      </c>
      <c r="H31" s="18" t="s">
        <v>2948</v>
      </c>
      <c r="I31" s="36">
        <v>5440000</v>
      </c>
      <c r="J31" s="36">
        <v>0</v>
      </c>
      <c r="K31" s="36">
        <v>0</v>
      </c>
      <c r="L31" s="37">
        <v>0</v>
      </c>
      <c r="M31" s="17">
        <v>57434101</v>
      </c>
      <c r="N31" s="2" t="s">
        <v>3035</v>
      </c>
      <c r="O31" s="1" t="s">
        <v>3036</v>
      </c>
      <c r="P31" s="20">
        <v>44586</v>
      </c>
      <c r="Q31" s="20">
        <v>44606</v>
      </c>
      <c r="R31" s="20">
        <v>44676</v>
      </c>
      <c r="S31" s="7">
        <v>4000000</v>
      </c>
      <c r="T31" s="7">
        <v>1440000</v>
      </c>
      <c r="U31" s="1">
        <v>37331294</v>
      </c>
      <c r="V31" s="1" t="s">
        <v>2951</v>
      </c>
      <c r="W31"/>
    </row>
    <row r="32" spans="1:23">
      <c r="A32">
        <v>891780111</v>
      </c>
      <c r="B32" t="s">
        <v>25</v>
      </c>
      <c r="C32" s="18" t="s">
        <v>26</v>
      </c>
      <c r="D32" t="s">
        <v>27</v>
      </c>
      <c r="E32" s="58" t="s">
        <v>3037</v>
      </c>
      <c r="F32" t="s">
        <v>29</v>
      </c>
      <c r="G32" t="s">
        <v>30</v>
      </c>
      <c r="H32" s="18" t="s">
        <v>2948</v>
      </c>
      <c r="I32" s="36">
        <v>7240000</v>
      </c>
      <c r="J32" s="36">
        <v>0</v>
      </c>
      <c r="K32" s="36">
        <v>0</v>
      </c>
      <c r="L32" s="37">
        <v>0</v>
      </c>
      <c r="M32" s="17">
        <v>36667908</v>
      </c>
      <c r="N32" s="2" t="s">
        <v>3038</v>
      </c>
      <c r="O32" s="1" t="s">
        <v>3039</v>
      </c>
      <c r="P32" s="20">
        <v>44586</v>
      </c>
      <c r="Q32" s="20">
        <v>44606</v>
      </c>
      <c r="R32" s="20">
        <v>44680</v>
      </c>
      <c r="S32" s="7">
        <v>7240000</v>
      </c>
      <c r="T32" s="7">
        <v>0</v>
      </c>
      <c r="U32" s="1">
        <v>37331294</v>
      </c>
      <c r="V32" s="1" t="s">
        <v>2951</v>
      </c>
      <c r="W32"/>
    </row>
    <row r="33" spans="1:23">
      <c r="A33" s="22">
        <v>891780111</v>
      </c>
      <c r="B33" s="22" t="s">
        <v>25</v>
      </c>
      <c r="C33" s="18" t="s">
        <v>26</v>
      </c>
      <c r="D33" s="22" t="s">
        <v>27</v>
      </c>
      <c r="E33" s="25" t="s">
        <v>3040</v>
      </c>
      <c r="F33" s="22" t="s">
        <v>29</v>
      </c>
      <c r="G33" s="22" t="s">
        <v>30</v>
      </c>
      <c r="H33" s="22" t="s">
        <v>2948</v>
      </c>
      <c r="I33" s="38">
        <v>14500000</v>
      </c>
      <c r="J33" s="36">
        <v>0</v>
      </c>
      <c r="K33" s="36">
        <v>0</v>
      </c>
      <c r="L33" s="37">
        <v>0</v>
      </c>
      <c r="M33" s="17">
        <v>1082907794</v>
      </c>
      <c r="N33" s="87" t="s">
        <v>3041</v>
      </c>
      <c r="O33" s="1" t="s">
        <v>3042</v>
      </c>
      <c r="P33" s="20">
        <v>44586</v>
      </c>
      <c r="Q33" s="20">
        <v>44589</v>
      </c>
      <c r="R33" s="20">
        <v>44742</v>
      </c>
      <c r="S33" s="136">
        <v>11600000</v>
      </c>
      <c r="T33" s="7">
        <v>2900000</v>
      </c>
      <c r="U33" s="1">
        <v>72148417</v>
      </c>
      <c r="V33" s="1" t="s">
        <v>3043</v>
      </c>
      <c r="W33" s="1"/>
    </row>
    <row r="34" spans="1:23">
      <c r="A34" s="22">
        <v>891780111</v>
      </c>
      <c r="B34" s="22" t="s">
        <v>25</v>
      </c>
      <c r="C34" s="18" t="s">
        <v>26</v>
      </c>
      <c r="D34" s="22" t="s">
        <v>27</v>
      </c>
      <c r="E34" s="25" t="s">
        <v>3044</v>
      </c>
      <c r="F34" s="22" t="s">
        <v>29</v>
      </c>
      <c r="G34" s="22" t="s">
        <v>30</v>
      </c>
      <c r="H34" s="22" t="s">
        <v>2948</v>
      </c>
      <c r="I34" s="38">
        <v>16500000</v>
      </c>
      <c r="J34" s="36">
        <v>0</v>
      </c>
      <c r="K34" s="36">
        <v>0</v>
      </c>
      <c r="L34" s="37">
        <v>0</v>
      </c>
      <c r="M34" s="17">
        <v>1082862655</v>
      </c>
      <c r="N34" s="87" t="s">
        <v>3045</v>
      </c>
      <c r="O34" s="1" t="s">
        <v>3046</v>
      </c>
      <c r="P34" s="20">
        <v>44586</v>
      </c>
      <c r="Q34" s="20">
        <v>44589</v>
      </c>
      <c r="R34" s="20">
        <v>44742</v>
      </c>
      <c r="S34" s="7">
        <v>13200000</v>
      </c>
      <c r="T34" s="7">
        <v>3300000</v>
      </c>
      <c r="U34" s="19">
        <v>85472020</v>
      </c>
      <c r="V34" s="19" t="s">
        <v>315</v>
      </c>
      <c r="W34" s="1"/>
    </row>
    <row r="35" spans="1:23">
      <c r="A35" s="17">
        <v>891780111</v>
      </c>
      <c r="B35" s="1" t="s">
        <v>25</v>
      </c>
      <c r="C35" s="18" t="s">
        <v>26</v>
      </c>
      <c r="D35" s="18" t="s">
        <v>27</v>
      </c>
      <c r="E35" s="25" t="s">
        <v>3047</v>
      </c>
      <c r="F35" s="22" t="s">
        <v>29</v>
      </c>
      <c r="G35" s="22" t="s">
        <v>30</v>
      </c>
      <c r="H35" s="22" t="s">
        <v>2948</v>
      </c>
      <c r="I35" s="36">
        <v>3440000</v>
      </c>
      <c r="J35" s="36">
        <v>0</v>
      </c>
      <c r="K35" s="36">
        <v>0</v>
      </c>
      <c r="L35" s="37">
        <v>0</v>
      </c>
      <c r="M35" s="17">
        <v>1083468618</v>
      </c>
      <c r="N35" s="87" t="s">
        <v>3048</v>
      </c>
      <c r="O35" s="1" t="s">
        <v>3049</v>
      </c>
      <c r="P35" s="20">
        <v>44586</v>
      </c>
      <c r="Q35" s="20">
        <v>44630</v>
      </c>
      <c r="R35" s="20">
        <v>44650</v>
      </c>
      <c r="S35" s="7">
        <v>3440000</v>
      </c>
      <c r="T35" s="7">
        <v>0</v>
      </c>
      <c r="U35" s="19">
        <v>37331294</v>
      </c>
      <c r="V35" s="19" t="s">
        <v>2951</v>
      </c>
      <c r="W35"/>
    </row>
    <row r="36" spans="1:23">
      <c r="A36" s="17">
        <v>891780111</v>
      </c>
      <c r="B36" s="1" t="s">
        <v>25</v>
      </c>
      <c r="C36" s="18" t="s">
        <v>26</v>
      </c>
      <c r="D36" s="18" t="s">
        <v>27</v>
      </c>
      <c r="E36" s="25" t="s">
        <v>3050</v>
      </c>
      <c r="F36" s="22" t="s">
        <v>29</v>
      </c>
      <c r="G36" s="22" t="s">
        <v>30</v>
      </c>
      <c r="H36" s="22" t="s">
        <v>2948</v>
      </c>
      <c r="I36" s="36">
        <v>12000000</v>
      </c>
      <c r="J36" s="36">
        <v>0</v>
      </c>
      <c r="K36" s="36">
        <v>0</v>
      </c>
      <c r="L36" s="37">
        <v>0</v>
      </c>
      <c r="M36" s="17">
        <v>1082961558</v>
      </c>
      <c r="N36" s="87" t="s">
        <v>3051</v>
      </c>
      <c r="O36" s="1" t="s">
        <v>3052</v>
      </c>
      <c r="P36" s="20">
        <v>44587</v>
      </c>
      <c r="Q36" s="20">
        <v>44589</v>
      </c>
      <c r="R36" s="20">
        <v>44742</v>
      </c>
      <c r="S36" s="7">
        <v>9600000</v>
      </c>
      <c r="T36" s="7">
        <v>2400000</v>
      </c>
      <c r="U36" s="19">
        <v>57426458</v>
      </c>
      <c r="V36" s="19" t="s">
        <v>2958</v>
      </c>
      <c r="W36"/>
    </row>
    <row r="37" spans="1:23">
      <c r="A37" s="17">
        <v>891780111</v>
      </c>
      <c r="B37" s="1" t="s">
        <v>25</v>
      </c>
      <c r="C37" s="18" t="s">
        <v>26</v>
      </c>
      <c r="D37" s="18" t="s">
        <v>27</v>
      </c>
      <c r="E37" s="25" t="s">
        <v>3053</v>
      </c>
      <c r="F37" s="22" t="s">
        <v>29</v>
      </c>
      <c r="G37" s="22" t="s">
        <v>30</v>
      </c>
      <c r="H37" s="22" t="s">
        <v>2948</v>
      </c>
      <c r="I37" s="36">
        <v>38000000</v>
      </c>
      <c r="J37" s="36">
        <v>0</v>
      </c>
      <c r="K37" s="36">
        <v>0</v>
      </c>
      <c r="L37" s="37">
        <v>0</v>
      </c>
      <c r="M37" s="17">
        <v>12561035</v>
      </c>
      <c r="N37" s="87" t="s">
        <v>3054</v>
      </c>
      <c r="O37" s="18" t="s">
        <v>3055</v>
      </c>
      <c r="P37" s="20">
        <v>44588</v>
      </c>
      <c r="Q37" s="20">
        <v>44589</v>
      </c>
      <c r="R37" s="20">
        <v>44742</v>
      </c>
      <c r="T37" s="7">
        <v>38000000</v>
      </c>
      <c r="U37" s="19">
        <v>57426458</v>
      </c>
      <c r="V37" s="19" t="s">
        <v>2958</v>
      </c>
      <c r="W37"/>
    </row>
    <row r="38" spans="1:23">
      <c r="A38" s="17">
        <v>891780111</v>
      </c>
      <c r="B38" s="1" t="s">
        <v>25</v>
      </c>
      <c r="C38" s="18" t="s">
        <v>26</v>
      </c>
      <c r="D38" s="18" t="s">
        <v>27</v>
      </c>
      <c r="E38" s="25" t="s">
        <v>3056</v>
      </c>
      <c r="F38" s="22" t="s">
        <v>29</v>
      </c>
      <c r="G38" s="22" t="s">
        <v>30</v>
      </c>
      <c r="H38" s="22" t="s">
        <v>2948</v>
      </c>
      <c r="I38" s="36">
        <v>19075800</v>
      </c>
      <c r="J38" s="36">
        <v>0</v>
      </c>
      <c r="K38" s="36">
        <v>0</v>
      </c>
      <c r="L38" s="37">
        <v>0</v>
      </c>
      <c r="M38" s="17">
        <v>36726367</v>
      </c>
      <c r="N38" s="87" t="s">
        <v>3057</v>
      </c>
      <c r="O38" s="18" t="s">
        <v>3058</v>
      </c>
      <c r="P38" s="20">
        <v>44588</v>
      </c>
      <c r="Q38" s="20">
        <v>44589</v>
      </c>
      <c r="R38" s="20">
        <v>44742</v>
      </c>
      <c r="S38" s="7">
        <v>15453800</v>
      </c>
      <c r="T38" s="7">
        <v>3622000</v>
      </c>
      <c r="U38" s="19">
        <v>85472735</v>
      </c>
      <c r="V38" s="19" t="s">
        <v>3059</v>
      </c>
      <c r="W38"/>
    </row>
    <row r="39" spans="1:23">
      <c r="A39" s="17">
        <v>891780111</v>
      </c>
      <c r="B39" s="1" t="s">
        <v>25</v>
      </c>
      <c r="C39" s="18" t="s">
        <v>26</v>
      </c>
      <c r="D39" s="18" t="s">
        <v>27</v>
      </c>
      <c r="E39" s="25" t="s">
        <v>3060</v>
      </c>
      <c r="F39" s="22" t="s">
        <v>29</v>
      </c>
      <c r="G39" s="22" t="s">
        <v>30</v>
      </c>
      <c r="H39" s="22" t="s">
        <v>2948</v>
      </c>
      <c r="I39" s="36">
        <v>15220600</v>
      </c>
      <c r="J39" s="36">
        <v>0</v>
      </c>
      <c r="K39" s="36">
        <v>0</v>
      </c>
      <c r="L39" s="37">
        <v>0</v>
      </c>
      <c r="M39" s="17">
        <v>1082997207</v>
      </c>
      <c r="N39" s="87" t="s">
        <v>3061</v>
      </c>
      <c r="O39" s="18" t="s">
        <v>3062</v>
      </c>
      <c r="P39" s="20">
        <v>44588</v>
      </c>
      <c r="Q39" s="20">
        <v>44589</v>
      </c>
      <c r="R39" s="20">
        <v>44742</v>
      </c>
      <c r="S39" s="7">
        <v>12330600</v>
      </c>
      <c r="T39" s="7">
        <v>2890000</v>
      </c>
      <c r="U39" s="19">
        <v>85472735</v>
      </c>
      <c r="V39" s="19" t="s">
        <v>3059</v>
      </c>
      <c r="W39"/>
    </row>
    <row r="40" spans="1:23">
      <c r="A40" s="17">
        <v>891780111</v>
      </c>
      <c r="B40" s="1" t="s">
        <v>25</v>
      </c>
      <c r="C40" s="18" t="s">
        <v>26</v>
      </c>
      <c r="D40" s="18" t="s">
        <v>27</v>
      </c>
      <c r="E40" s="25" t="s">
        <v>3063</v>
      </c>
      <c r="F40" s="22" t="s">
        <v>29</v>
      </c>
      <c r="G40" s="22" t="s">
        <v>30</v>
      </c>
      <c r="H40" s="22" t="s">
        <v>2948</v>
      </c>
      <c r="I40" s="36">
        <v>12695600</v>
      </c>
      <c r="J40" s="36">
        <v>0</v>
      </c>
      <c r="K40" s="36">
        <v>0</v>
      </c>
      <c r="L40" s="37">
        <v>0</v>
      </c>
      <c r="M40" s="17">
        <v>1083019037</v>
      </c>
      <c r="N40" s="87" t="s">
        <v>3064</v>
      </c>
      <c r="O40" s="18" t="s">
        <v>3065</v>
      </c>
      <c r="P40" s="20">
        <v>44588</v>
      </c>
      <c r="Q40" s="20">
        <v>44589</v>
      </c>
      <c r="R40" s="20">
        <v>44742</v>
      </c>
      <c r="S40" s="7">
        <v>10274600</v>
      </c>
      <c r="T40" s="7">
        <v>2421000</v>
      </c>
      <c r="U40" s="19">
        <v>85472735</v>
      </c>
      <c r="V40" s="19" t="s">
        <v>3059</v>
      </c>
      <c r="W40"/>
    </row>
    <row r="41" spans="1:23">
      <c r="A41" s="17">
        <v>891780111</v>
      </c>
      <c r="B41" s="1" t="s">
        <v>25</v>
      </c>
      <c r="C41" s="18" t="s">
        <v>26</v>
      </c>
      <c r="D41" s="18" t="s">
        <v>27</v>
      </c>
      <c r="E41" s="25" t="s">
        <v>3066</v>
      </c>
      <c r="F41" s="22" t="s">
        <v>29</v>
      </c>
      <c r="G41" s="22" t="s">
        <v>30</v>
      </c>
      <c r="H41" s="22" t="s">
        <v>2948</v>
      </c>
      <c r="I41" s="36">
        <v>15067900</v>
      </c>
      <c r="J41" s="36">
        <v>0</v>
      </c>
      <c r="K41" s="36">
        <v>0</v>
      </c>
      <c r="L41" s="37">
        <v>0</v>
      </c>
      <c r="M41" s="17">
        <v>1082944854</v>
      </c>
      <c r="N41" s="87" t="s">
        <v>294</v>
      </c>
      <c r="O41" s="18" t="s">
        <v>3067</v>
      </c>
      <c r="P41" s="20">
        <v>44588</v>
      </c>
      <c r="Q41" s="20">
        <v>44589</v>
      </c>
      <c r="R41" s="20">
        <v>44742</v>
      </c>
      <c r="S41" s="7">
        <v>12461200</v>
      </c>
      <c r="T41" s="7">
        <v>2606700</v>
      </c>
      <c r="U41" s="19">
        <v>85472735</v>
      </c>
      <c r="V41" s="19" t="s">
        <v>3059</v>
      </c>
      <c r="W41"/>
    </row>
    <row r="42" spans="1:23">
      <c r="A42" s="17">
        <v>891780111</v>
      </c>
      <c r="B42" s="1" t="s">
        <v>25</v>
      </c>
      <c r="C42" s="18" t="s">
        <v>26</v>
      </c>
      <c r="D42" s="18" t="s">
        <v>27</v>
      </c>
      <c r="E42" s="25" t="s">
        <v>3068</v>
      </c>
      <c r="F42" s="22" t="s">
        <v>29</v>
      </c>
      <c r="G42" s="22" t="s">
        <v>30</v>
      </c>
      <c r="H42" s="22" t="s">
        <v>2948</v>
      </c>
      <c r="I42" s="36">
        <v>11160000</v>
      </c>
      <c r="J42" s="36">
        <v>0</v>
      </c>
      <c r="K42" s="36">
        <v>0</v>
      </c>
      <c r="L42" s="37">
        <v>0</v>
      </c>
      <c r="M42" s="17">
        <v>7602104</v>
      </c>
      <c r="N42" s="87" t="s">
        <v>3069</v>
      </c>
      <c r="O42" s="1" t="s">
        <v>3070</v>
      </c>
      <c r="P42" s="20">
        <v>44588</v>
      </c>
      <c r="Q42" s="20">
        <v>44620</v>
      </c>
      <c r="R42" s="20">
        <v>44767</v>
      </c>
      <c r="T42" s="7">
        <v>11160000</v>
      </c>
      <c r="U42" s="19">
        <v>57426458</v>
      </c>
      <c r="V42" s="19" t="s">
        <v>2958</v>
      </c>
      <c r="W42" s="1"/>
    </row>
    <row r="43" spans="1:23">
      <c r="A43" s="17">
        <v>891780111</v>
      </c>
      <c r="B43" s="1" t="s">
        <v>25</v>
      </c>
      <c r="C43" s="18" t="s">
        <v>26</v>
      </c>
      <c r="D43" s="18" t="s">
        <v>27</v>
      </c>
      <c r="E43" s="25" t="s">
        <v>3071</v>
      </c>
      <c r="F43" s="22" t="s">
        <v>29</v>
      </c>
      <c r="G43" s="22" t="s">
        <v>30</v>
      </c>
      <c r="H43" s="22" t="s">
        <v>2948</v>
      </c>
      <c r="I43" s="36">
        <v>16910000</v>
      </c>
      <c r="J43" s="36">
        <v>0</v>
      </c>
      <c r="K43" s="36">
        <v>0</v>
      </c>
      <c r="L43" s="37">
        <v>0</v>
      </c>
      <c r="M43" s="17">
        <v>1082988307</v>
      </c>
      <c r="N43" s="87" t="s">
        <v>3072</v>
      </c>
      <c r="O43" s="1" t="s">
        <v>3073</v>
      </c>
      <c r="P43" s="20">
        <v>44588</v>
      </c>
      <c r="Q43" s="20">
        <v>44589</v>
      </c>
      <c r="R43" s="20">
        <v>44742</v>
      </c>
      <c r="S43" s="7">
        <v>13528000</v>
      </c>
      <c r="T43" s="7">
        <v>3382000</v>
      </c>
      <c r="U43" s="19">
        <v>85472735</v>
      </c>
      <c r="V43" s="19" t="s">
        <v>3059</v>
      </c>
      <c r="W43" s="1"/>
    </row>
    <row r="44" spans="1:23">
      <c r="A44" s="17">
        <v>891780111</v>
      </c>
      <c r="B44" s="1" t="s">
        <v>25</v>
      </c>
      <c r="C44" s="18" t="s">
        <v>26</v>
      </c>
      <c r="D44" s="18" t="s">
        <v>27</v>
      </c>
      <c r="E44" s="25" t="s">
        <v>3074</v>
      </c>
      <c r="F44" s="22" t="s">
        <v>29</v>
      </c>
      <c r="G44" s="22" t="s">
        <v>30</v>
      </c>
      <c r="H44" s="22" t="s">
        <v>2948</v>
      </c>
      <c r="I44" s="36">
        <v>10000000</v>
      </c>
      <c r="J44" s="36">
        <v>0</v>
      </c>
      <c r="K44" s="36">
        <v>0</v>
      </c>
      <c r="L44" s="37">
        <v>0</v>
      </c>
      <c r="M44" s="17">
        <v>1082929016</v>
      </c>
      <c r="N44" s="87" t="s">
        <v>3075</v>
      </c>
      <c r="O44" s="18" t="s">
        <v>3076</v>
      </c>
      <c r="P44" s="20">
        <v>44588</v>
      </c>
      <c r="Q44" s="20">
        <v>44589</v>
      </c>
      <c r="R44" s="20">
        <v>44742</v>
      </c>
      <c r="S44" s="7">
        <v>8000000</v>
      </c>
      <c r="T44" s="7">
        <v>2000000</v>
      </c>
      <c r="U44" s="1">
        <v>37331294</v>
      </c>
      <c r="V44" s="1" t="s">
        <v>2951</v>
      </c>
      <c r="W44" s="1"/>
    </row>
    <row r="45" spans="1:23">
      <c r="A45" s="84">
        <v>891780111</v>
      </c>
      <c r="B45" s="2" t="s">
        <v>25</v>
      </c>
      <c r="C45" s="87" t="s">
        <v>26</v>
      </c>
      <c r="D45" s="87" t="s">
        <v>27</v>
      </c>
      <c r="E45" s="15" t="s">
        <v>3077</v>
      </c>
      <c r="F45" s="15" t="s">
        <v>29</v>
      </c>
      <c r="G45" s="15" t="s">
        <v>30</v>
      </c>
      <c r="H45" s="15" t="s">
        <v>2948</v>
      </c>
      <c r="I45" s="136">
        <v>4060800</v>
      </c>
      <c r="J45" s="36">
        <v>0</v>
      </c>
      <c r="K45" s="36">
        <v>0</v>
      </c>
      <c r="L45" s="37">
        <v>0</v>
      </c>
      <c r="M45" s="84">
        <v>900839919</v>
      </c>
      <c r="N45" s="87" t="s">
        <v>3078</v>
      </c>
      <c r="O45" s="87" t="s">
        <v>3079</v>
      </c>
      <c r="P45" s="9">
        <v>44589</v>
      </c>
      <c r="Q45" s="9">
        <v>44593</v>
      </c>
      <c r="R45" s="9">
        <v>44711</v>
      </c>
      <c r="S45" s="7">
        <v>1015200</v>
      </c>
      <c r="T45" s="7">
        <v>3045600</v>
      </c>
      <c r="U45" s="135">
        <v>57426458</v>
      </c>
      <c r="V45" s="135" t="s">
        <v>2958</v>
      </c>
    </row>
    <row r="46" spans="1:23">
      <c r="A46" s="84">
        <v>891780111</v>
      </c>
      <c r="B46" s="2" t="s">
        <v>25</v>
      </c>
      <c r="C46" s="87" t="s">
        <v>26</v>
      </c>
      <c r="D46" s="87" t="s">
        <v>27</v>
      </c>
      <c r="E46" s="15" t="s">
        <v>3080</v>
      </c>
      <c r="F46" s="15" t="s">
        <v>29</v>
      </c>
      <c r="G46" s="15" t="s">
        <v>30</v>
      </c>
      <c r="H46" s="15" t="s">
        <v>2948</v>
      </c>
      <c r="I46" s="136">
        <v>18841984</v>
      </c>
      <c r="J46" s="36">
        <v>0</v>
      </c>
      <c r="K46" s="36">
        <v>0</v>
      </c>
      <c r="L46" s="37">
        <v>0</v>
      </c>
      <c r="M46" s="36">
        <v>860014923</v>
      </c>
      <c r="N46" s="37" t="s">
        <v>3081</v>
      </c>
      <c r="O46" s="87" t="s">
        <v>3082</v>
      </c>
      <c r="P46" s="9">
        <v>44589</v>
      </c>
      <c r="Q46" s="9">
        <v>44593</v>
      </c>
      <c r="R46" s="9">
        <v>44711</v>
      </c>
      <c r="S46" s="7">
        <v>14128515</v>
      </c>
      <c r="T46" s="7">
        <v>4713469</v>
      </c>
      <c r="U46" s="2">
        <v>57426458</v>
      </c>
      <c r="V46" s="2" t="s">
        <v>2958</v>
      </c>
    </row>
    <row r="47" spans="1:23">
      <c r="A47" s="84">
        <v>891780111</v>
      </c>
      <c r="B47" s="2" t="s">
        <v>25</v>
      </c>
      <c r="C47" s="87" t="s">
        <v>26</v>
      </c>
      <c r="D47" s="87" t="s">
        <v>27</v>
      </c>
      <c r="E47" s="15" t="s">
        <v>3083</v>
      </c>
      <c r="F47" s="15" t="s">
        <v>29</v>
      </c>
      <c r="G47" s="15" t="s">
        <v>30</v>
      </c>
      <c r="H47" s="15" t="s">
        <v>2948</v>
      </c>
      <c r="I47" s="136">
        <v>17000000</v>
      </c>
      <c r="J47" s="36">
        <v>0</v>
      </c>
      <c r="K47" s="36">
        <v>0</v>
      </c>
      <c r="L47" s="37">
        <v>0</v>
      </c>
      <c r="M47" s="86">
        <v>891780234</v>
      </c>
      <c r="N47" s="83" t="s">
        <v>3084</v>
      </c>
      <c r="O47" s="68" t="s">
        <v>3085</v>
      </c>
      <c r="P47" s="9">
        <v>44589</v>
      </c>
      <c r="Q47" s="9">
        <v>44593</v>
      </c>
      <c r="R47" s="9">
        <v>44772</v>
      </c>
      <c r="S47" s="7">
        <v>8499999</v>
      </c>
      <c r="T47" s="7">
        <v>8500001</v>
      </c>
      <c r="U47" s="2">
        <v>57426458</v>
      </c>
      <c r="V47" s="2" t="s">
        <v>2958</v>
      </c>
    </row>
    <row r="48" spans="1:23">
      <c r="A48" s="84">
        <v>891780111</v>
      </c>
      <c r="B48" s="2" t="s">
        <v>25</v>
      </c>
      <c r="C48" s="87" t="s">
        <v>26</v>
      </c>
      <c r="D48" s="87" t="s">
        <v>27</v>
      </c>
      <c r="E48" s="15" t="s">
        <v>3086</v>
      </c>
      <c r="F48" s="15" t="s">
        <v>29</v>
      </c>
      <c r="G48" s="15" t="s">
        <v>30</v>
      </c>
      <c r="H48" s="15" t="s">
        <v>2948</v>
      </c>
      <c r="I48" s="136">
        <v>9000000</v>
      </c>
      <c r="J48" s="36">
        <v>13500000</v>
      </c>
      <c r="K48" s="36">
        <v>4500000</v>
      </c>
      <c r="L48" s="37"/>
      <c r="M48" s="86">
        <v>1082989749</v>
      </c>
      <c r="N48" s="83" t="s">
        <v>3087</v>
      </c>
      <c r="O48" s="68" t="s">
        <v>3088</v>
      </c>
      <c r="P48" s="9">
        <v>44589</v>
      </c>
      <c r="Q48" s="9">
        <v>44593</v>
      </c>
      <c r="R48" s="9">
        <v>44681</v>
      </c>
      <c r="S48" s="7">
        <v>12000000</v>
      </c>
      <c r="T48" s="7">
        <v>1500000</v>
      </c>
      <c r="U48" s="2">
        <v>57426458</v>
      </c>
      <c r="V48" s="2" t="s">
        <v>2958</v>
      </c>
    </row>
    <row r="49" spans="1:22">
      <c r="A49" s="84">
        <v>891780111</v>
      </c>
      <c r="B49" s="2" t="s">
        <v>25</v>
      </c>
      <c r="C49" s="87" t="s">
        <v>26</v>
      </c>
      <c r="D49" s="87" t="s">
        <v>27</v>
      </c>
      <c r="E49" s="15" t="s">
        <v>3089</v>
      </c>
      <c r="F49" s="15" t="s">
        <v>29</v>
      </c>
      <c r="G49" s="15" t="s">
        <v>30</v>
      </c>
      <c r="H49" s="15" t="s">
        <v>2948</v>
      </c>
      <c r="I49" s="136">
        <v>7500000</v>
      </c>
      <c r="J49" s="36">
        <v>0</v>
      </c>
      <c r="K49" s="36">
        <v>0</v>
      </c>
      <c r="L49" s="37">
        <v>0</v>
      </c>
      <c r="M49" s="86">
        <v>51908728</v>
      </c>
      <c r="N49" s="83" t="s">
        <v>3090</v>
      </c>
      <c r="O49" s="68" t="s">
        <v>3091</v>
      </c>
      <c r="P49" s="9">
        <v>44589</v>
      </c>
      <c r="Q49" s="9">
        <v>44593</v>
      </c>
      <c r="R49" s="9">
        <v>44681</v>
      </c>
      <c r="S49" s="7">
        <v>7500000</v>
      </c>
      <c r="T49" s="7">
        <v>0</v>
      </c>
      <c r="U49" s="2">
        <v>57426458</v>
      </c>
      <c r="V49" s="2" t="s">
        <v>2958</v>
      </c>
    </row>
    <row r="50" spans="1:22">
      <c r="A50" s="84">
        <v>891780111</v>
      </c>
      <c r="B50" s="2" t="s">
        <v>25</v>
      </c>
      <c r="C50" s="87" t="s">
        <v>26</v>
      </c>
      <c r="D50" s="87" t="s">
        <v>27</v>
      </c>
      <c r="E50" s="15" t="s">
        <v>3092</v>
      </c>
      <c r="F50" s="15" t="s">
        <v>29</v>
      </c>
      <c r="G50" s="15" t="s">
        <v>30</v>
      </c>
      <c r="H50" s="15" t="s">
        <v>2948</v>
      </c>
      <c r="I50" s="136">
        <v>12000000</v>
      </c>
      <c r="J50" s="36">
        <v>0</v>
      </c>
      <c r="K50" s="36">
        <v>0</v>
      </c>
      <c r="L50" s="37">
        <v>0</v>
      </c>
      <c r="M50" s="86">
        <v>1083020130</v>
      </c>
      <c r="N50" s="83" t="s">
        <v>3093</v>
      </c>
      <c r="O50" s="68" t="s">
        <v>3094</v>
      </c>
      <c r="P50" s="9">
        <v>44589</v>
      </c>
      <c r="Q50" s="9">
        <v>44593</v>
      </c>
      <c r="R50" s="9">
        <v>44742</v>
      </c>
      <c r="S50" s="7">
        <v>9600000</v>
      </c>
      <c r="T50" s="7">
        <v>2400000</v>
      </c>
      <c r="U50" s="2">
        <v>37331294</v>
      </c>
      <c r="V50" s="2" t="s">
        <v>2951</v>
      </c>
    </row>
    <row r="51" spans="1:22" ht="15" thickBot="1">
      <c r="A51" s="84"/>
      <c r="C51" s="87"/>
      <c r="D51" s="87"/>
      <c r="E51" s="15"/>
      <c r="F51" s="15"/>
      <c r="G51" s="15"/>
      <c r="H51" s="15"/>
      <c r="I51" s="136"/>
      <c r="J51" s="36"/>
      <c r="K51" s="36"/>
      <c r="L51" s="37"/>
      <c r="M51" s="84"/>
      <c r="N51" s="85"/>
      <c r="O51" s="68"/>
      <c r="P51" s="9"/>
      <c r="Q51" s="9"/>
      <c r="R51" s="9"/>
    </row>
    <row r="52" spans="1:22" ht="15" thickBot="1">
      <c r="A52" s="84"/>
      <c r="C52" s="87"/>
      <c r="D52" s="173" t="s">
        <v>617</v>
      </c>
      <c r="E52" s="204">
        <v>49</v>
      </c>
      <c r="F52" s="15"/>
      <c r="G52" s="15"/>
      <c r="H52" s="103" t="s">
        <v>3095</v>
      </c>
      <c r="I52" s="205">
        <f>SUM(I2:I51)</f>
        <v>771542684</v>
      </c>
      <c r="J52" s="36"/>
      <c r="K52" s="36"/>
      <c r="L52" s="37"/>
      <c r="M52" s="86"/>
      <c r="N52" s="85"/>
      <c r="O52" s="68"/>
      <c r="P52" s="9"/>
      <c r="Q52" s="9"/>
      <c r="R52" s="9"/>
    </row>
    <row r="53" spans="1:22">
      <c r="A53" s="84"/>
      <c r="C53" s="87"/>
      <c r="D53" s="87"/>
      <c r="E53" s="15"/>
      <c r="F53" s="15"/>
      <c r="G53" s="15"/>
      <c r="H53" s="15"/>
      <c r="I53" s="136"/>
      <c r="J53" s="36"/>
      <c r="K53" s="36"/>
      <c r="L53" s="37"/>
      <c r="M53" s="86"/>
      <c r="N53" s="85"/>
      <c r="O53" s="68"/>
      <c r="P53" s="9"/>
      <c r="Q53" s="9"/>
      <c r="R53" s="9"/>
    </row>
    <row r="54" spans="1:22">
      <c r="A54" s="84"/>
      <c r="C54" s="87"/>
      <c r="D54" s="87"/>
      <c r="E54" s="15"/>
      <c r="F54" s="15"/>
      <c r="G54" s="15"/>
      <c r="H54" s="15"/>
      <c r="I54" s="136"/>
      <c r="J54" s="36"/>
      <c r="K54" s="36"/>
      <c r="L54" s="37"/>
      <c r="M54" s="86"/>
      <c r="N54" s="85"/>
      <c r="O54" s="68"/>
      <c r="P54" s="9"/>
      <c r="Q54" s="9"/>
      <c r="R54" s="9"/>
    </row>
    <row r="55" spans="1:22">
      <c r="A55" s="84"/>
      <c r="C55" s="87"/>
      <c r="D55" s="87"/>
      <c r="E55" s="15"/>
      <c r="F55" s="15"/>
      <c r="G55" s="15"/>
      <c r="H55" s="15"/>
      <c r="I55" s="136"/>
      <c r="J55" s="36"/>
      <c r="K55" s="36"/>
      <c r="L55" s="37"/>
      <c r="M55" s="86"/>
      <c r="N55" s="85"/>
      <c r="O55" s="68"/>
      <c r="P55" s="9"/>
      <c r="Q55" s="9"/>
      <c r="R55" s="9"/>
    </row>
    <row r="56" spans="1:22">
      <c r="A56" s="84"/>
      <c r="C56" s="87"/>
      <c r="D56" s="87"/>
      <c r="E56" s="15"/>
      <c r="F56" s="15"/>
      <c r="G56" s="15"/>
      <c r="H56" s="15"/>
      <c r="I56" s="136"/>
      <c r="J56" s="36"/>
      <c r="K56" s="36"/>
      <c r="L56" s="37"/>
      <c r="M56" s="86"/>
      <c r="N56" s="85"/>
      <c r="O56" s="68"/>
      <c r="P56" s="9"/>
      <c r="Q56" s="9"/>
      <c r="R56" s="9"/>
    </row>
    <row r="57" spans="1:22">
      <c r="A57" s="84"/>
      <c r="C57" s="87"/>
      <c r="D57" s="87"/>
      <c r="E57" s="15"/>
      <c r="F57" s="15"/>
      <c r="G57" s="15"/>
      <c r="H57" s="15"/>
      <c r="I57" s="136"/>
      <c r="J57" s="36"/>
      <c r="K57" s="36"/>
      <c r="L57" s="37"/>
      <c r="M57" s="86"/>
      <c r="N57" s="85"/>
      <c r="O57" s="68"/>
      <c r="P57" s="9"/>
      <c r="Q57" s="9"/>
      <c r="R57" s="9"/>
    </row>
    <row r="58" spans="1:22">
      <c r="A58" s="84"/>
      <c r="C58" s="87"/>
      <c r="D58" s="87"/>
      <c r="E58" s="15"/>
      <c r="F58" s="15"/>
      <c r="G58" s="15"/>
      <c r="H58" s="15"/>
      <c r="I58" s="136"/>
      <c r="J58" s="36"/>
      <c r="K58" s="36"/>
      <c r="L58" s="37"/>
      <c r="M58" s="86"/>
      <c r="N58" s="85"/>
      <c r="O58" s="68"/>
      <c r="P58" s="9"/>
      <c r="Q58" s="9"/>
      <c r="R58" s="9"/>
    </row>
    <row r="59" spans="1:22">
      <c r="A59" s="84"/>
      <c r="C59" s="87"/>
      <c r="D59" s="87"/>
      <c r="E59" s="15"/>
      <c r="F59" s="15"/>
      <c r="G59" s="15"/>
      <c r="H59" s="15"/>
      <c r="I59" s="136"/>
      <c r="J59" s="36"/>
      <c r="K59" s="36"/>
      <c r="L59" s="37"/>
      <c r="M59" s="86"/>
      <c r="N59" s="85"/>
      <c r="O59" s="68"/>
      <c r="P59" s="9"/>
      <c r="Q59" s="9"/>
      <c r="R59" s="9"/>
    </row>
    <row r="60" spans="1:22">
      <c r="A60" s="84"/>
      <c r="C60" s="87"/>
      <c r="D60" s="87"/>
      <c r="E60" s="15"/>
      <c r="F60" s="15"/>
      <c r="G60" s="15"/>
      <c r="H60" s="15"/>
      <c r="I60" s="136"/>
      <c r="J60" s="36"/>
      <c r="K60" s="36"/>
      <c r="L60" s="37"/>
      <c r="M60" s="86"/>
      <c r="N60" s="85"/>
      <c r="O60" s="68"/>
      <c r="P60" s="9"/>
      <c r="Q60" s="9"/>
      <c r="R60" s="9"/>
    </row>
    <row r="61" spans="1:22">
      <c r="A61" s="84"/>
      <c r="C61" s="87"/>
      <c r="D61" s="87"/>
      <c r="E61" s="15"/>
      <c r="F61" s="15"/>
      <c r="G61" s="15"/>
      <c r="H61" s="15"/>
      <c r="I61" s="136"/>
      <c r="J61" s="36"/>
      <c r="K61" s="36"/>
      <c r="L61" s="37"/>
      <c r="M61" s="86"/>
      <c r="N61" s="85"/>
      <c r="O61" s="68"/>
      <c r="P61" s="9"/>
      <c r="Q61" s="9"/>
      <c r="R61" s="9"/>
    </row>
    <row r="62" spans="1:22">
      <c r="A62" s="84"/>
      <c r="C62" s="87"/>
      <c r="D62" s="87"/>
      <c r="E62" s="15"/>
      <c r="F62" s="15"/>
      <c r="G62" s="15"/>
      <c r="H62" s="15"/>
      <c r="I62" s="136"/>
      <c r="J62" s="36"/>
      <c r="K62" s="36"/>
      <c r="L62" s="37"/>
      <c r="M62" s="86"/>
      <c r="N62" s="85"/>
      <c r="O62" s="68"/>
      <c r="P62" s="9"/>
      <c r="Q62" s="9"/>
      <c r="R62" s="9"/>
    </row>
    <row r="63" spans="1:22">
      <c r="A63" s="84"/>
      <c r="C63" s="87"/>
      <c r="D63" s="87"/>
      <c r="E63" s="15"/>
      <c r="F63" s="15"/>
      <c r="G63" s="15"/>
      <c r="H63" s="15"/>
      <c r="I63" s="136"/>
      <c r="J63" s="36"/>
      <c r="K63" s="36"/>
      <c r="L63" s="37"/>
      <c r="M63" s="86"/>
      <c r="N63" s="85"/>
      <c r="O63" s="68"/>
      <c r="P63" s="9"/>
      <c r="Q63" s="9"/>
      <c r="R63" s="9"/>
    </row>
    <row r="64" spans="1:22">
      <c r="A64" s="84"/>
      <c r="C64" s="87"/>
      <c r="D64" s="87"/>
      <c r="E64" s="15"/>
      <c r="F64" s="15"/>
      <c r="G64" s="15"/>
      <c r="H64" s="15"/>
      <c r="I64" s="136"/>
      <c r="J64" s="36"/>
      <c r="K64" s="36"/>
      <c r="L64" s="37"/>
      <c r="M64" s="86"/>
      <c r="N64" s="85"/>
      <c r="O64" s="68"/>
      <c r="P64" s="9"/>
      <c r="Q64" s="9"/>
      <c r="R64" s="9"/>
    </row>
    <row r="65" spans="1:22">
      <c r="A65" s="84"/>
      <c r="C65" s="87"/>
      <c r="D65" s="87"/>
      <c r="E65" s="15"/>
      <c r="F65" s="15"/>
      <c r="G65" s="15"/>
      <c r="H65" s="15"/>
      <c r="I65" s="136"/>
      <c r="J65" s="36"/>
      <c r="K65" s="36"/>
      <c r="L65" s="37"/>
      <c r="M65" s="86"/>
      <c r="N65" s="85"/>
      <c r="O65" s="68"/>
      <c r="P65" s="9"/>
      <c r="Q65" s="9"/>
      <c r="R65" s="9"/>
    </row>
    <row r="66" spans="1:22">
      <c r="A66" s="84"/>
      <c r="C66" s="87"/>
      <c r="D66" s="87"/>
      <c r="E66" s="15"/>
      <c r="F66" s="15"/>
      <c r="G66" s="15"/>
      <c r="H66" s="15"/>
      <c r="I66" s="136"/>
      <c r="J66" s="36"/>
      <c r="K66" s="36"/>
      <c r="L66" s="37"/>
      <c r="M66" s="86"/>
      <c r="N66" s="85"/>
      <c r="O66" s="68"/>
      <c r="P66" s="9"/>
      <c r="Q66" s="9"/>
      <c r="R66" s="9"/>
    </row>
    <row r="67" spans="1:22">
      <c r="A67" s="84"/>
      <c r="C67" s="87"/>
      <c r="D67" s="87"/>
      <c r="E67" s="15"/>
      <c r="F67" s="15"/>
      <c r="G67" s="15"/>
      <c r="H67" s="15"/>
      <c r="I67" s="136"/>
      <c r="J67" s="36"/>
      <c r="K67" s="36"/>
      <c r="L67" s="37"/>
      <c r="M67" s="86"/>
      <c r="N67" s="85"/>
      <c r="O67" s="68"/>
      <c r="P67" s="9"/>
      <c r="Q67" s="9"/>
      <c r="R67" s="9"/>
    </row>
    <row r="68" spans="1:22">
      <c r="A68" s="84"/>
      <c r="C68" s="87"/>
      <c r="D68" s="87"/>
      <c r="E68" s="15"/>
      <c r="F68" s="15"/>
      <c r="G68" s="15"/>
      <c r="H68" s="15"/>
      <c r="I68" s="136"/>
      <c r="J68" s="36"/>
      <c r="K68" s="36"/>
      <c r="L68" s="37"/>
      <c r="M68" s="86"/>
      <c r="N68" s="85"/>
      <c r="O68" s="68"/>
      <c r="P68" s="9"/>
      <c r="Q68" s="9"/>
      <c r="R68" s="9"/>
    </row>
    <row r="69" spans="1:22">
      <c r="A69" s="84"/>
      <c r="C69" s="87"/>
      <c r="D69" s="87"/>
      <c r="E69" s="15"/>
      <c r="F69" s="15"/>
      <c r="G69" s="15"/>
      <c r="H69" s="15"/>
      <c r="I69" s="136"/>
      <c r="J69" s="36"/>
      <c r="K69" s="36"/>
      <c r="L69" s="37"/>
      <c r="M69" s="86"/>
      <c r="N69" s="85"/>
      <c r="O69" s="68"/>
      <c r="P69" s="9"/>
      <c r="Q69" s="9"/>
      <c r="R69" s="9"/>
    </row>
    <row r="70" spans="1:22">
      <c r="A70" s="84"/>
      <c r="C70" s="87"/>
      <c r="D70" s="87"/>
      <c r="E70" s="15"/>
      <c r="F70" s="15"/>
      <c r="G70" s="15"/>
      <c r="H70" s="15"/>
      <c r="I70" s="136"/>
      <c r="J70" s="36"/>
      <c r="K70" s="36"/>
      <c r="L70" s="37"/>
      <c r="M70" s="84"/>
      <c r="N70" s="85"/>
      <c r="O70" s="68"/>
      <c r="P70" s="9"/>
      <c r="Q70" s="9"/>
      <c r="R70" s="9"/>
      <c r="U70" s="135"/>
      <c r="V70" s="135"/>
    </row>
    <row r="71" spans="1:22">
      <c r="A71" s="84"/>
      <c r="C71" s="87"/>
      <c r="D71" s="87"/>
      <c r="E71" s="15"/>
      <c r="F71" s="15"/>
      <c r="G71" s="15"/>
      <c r="H71" s="15"/>
      <c r="I71" s="136"/>
      <c r="J71" s="36"/>
      <c r="K71" s="36"/>
      <c r="L71" s="37"/>
      <c r="M71" s="86"/>
      <c r="N71" s="85"/>
      <c r="O71" s="68"/>
      <c r="P71" s="9"/>
      <c r="Q71" s="9"/>
      <c r="R71" s="9"/>
    </row>
    <row r="72" spans="1:22">
      <c r="A72" s="84"/>
      <c r="C72" s="87"/>
      <c r="D72" s="87"/>
      <c r="E72" s="15"/>
      <c r="F72" s="15"/>
      <c r="G72" s="15"/>
      <c r="H72" s="15"/>
      <c r="I72" s="136"/>
      <c r="J72" s="36"/>
      <c r="K72" s="36"/>
      <c r="L72" s="37"/>
      <c r="M72" s="86"/>
      <c r="N72" s="85"/>
      <c r="O72" s="68"/>
      <c r="P72" s="9"/>
      <c r="Q72" s="9"/>
      <c r="R72" s="9"/>
    </row>
    <row r="73" spans="1:22">
      <c r="A73" s="84"/>
      <c r="C73" s="87"/>
      <c r="D73" s="87"/>
      <c r="E73" s="15"/>
      <c r="F73" s="15"/>
      <c r="G73" s="15"/>
      <c r="H73" s="15"/>
      <c r="I73" s="136"/>
      <c r="J73" s="36"/>
      <c r="K73" s="36"/>
      <c r="L73" s="37"/>
      <c r="M73" s="86"/>
      <c r="N73" s="85"/>
      <c r="O73" s="68"/>
      <c r="P73" s="9"/>
      <c r="Q73" s="9"/>
      <c r="R73" s="9"/>
    </row>
    <row r="74" spans="1:22">
      <c r="A74" s="84"/>
      <c r="C74" s="87"/>
      <c r="D74" s="87"/>
      <c r="E74" s="15"/>
      <c r="F74" s="15"/>
      <c r="G74" s="15"/>
      <c r="H74" s="15"/>
      <c r="I74" s="136"/>
      <c r="J74" s="36"/>
      <c r="K74" s="36"/>
      <c r="L74" s="37"/>
      <c r="M74" s="84"/>
      <c r="N74" s="85"/>
      <c r="O74" s="68"/>
      <c r="P74" s="9"/>
      <c r="Q74" s="9"/>
      <c r="R74" s="9"/>
    </row>
    <row r="75" spans="1:22">
      <c r="A75" s="84"/>
      <c r="C75" s="87"/>
      <c r="D75" s="87"/>
      <c r="E75" s="15"/>
      <c r="F75" s="15"/>
      <c r="G75" s="15"/>
      <c r="H75" s="15"/>
      <c r="I75" s="136"/>
      <c r="J75" s="36"/>
      <c r="K75" s="36"/>
      <c r="L75" s="37"/>
      <c r="M75" s="84"/>
      <c r="N75" s="85"/>
      <c r="O75" s="68"/>
      <c r="P75" s="9"/>
      <c r="Q75" s="9"/>
      <c r="R75" s="9"/>
    </row>
    <row r="76" spans="1:22">
      <c r="A76" s="84"/>
      <c r="C76" s="87"/>
      <c r="D76" s="87"/>
      <c r="E76" s="15"/>
      <c r="F76" s="15"/>
      <c r="G76" s="15"/>
      <c r="H76" s="15"/>
      <c r="I76" s="136"/>
      <c r="J76" s="36"/>
      <c r="K76" s="36"/>
      <c r="L76" s="37"/>
      <c r="M76" s="86"/>
      <c r="N76" s="85"/>
      <c r="O76" s="68"/>
      <c r="P76" s="9"/>
      <c r="Q76" s="9"/>
      <c r="R76" s="9"/>
    </row>
    <row r="77" spans="1:22">
      <c r="A77" s="84"/>
      <c r="C77" s="87"/>
      <c r="D77" s="87"/>
      <c r="E77" s="15"/>
      <c r="F77" s="15"/>
      <c r="G77" s="15"/>
      <c r="H77" s="15"/>
      <c r="I77" s="136"/>
      <c r="J77" s="36"/>
      <c r="K77" s="36"/>
      <c r="L77" s="37"/>
      <c r="M77" s="86"/>
      <c r="N77" s="85"/>
      <c r="O77" s="68"/>
      <c r="P77" s="9"/>
      <c r="Q77" s="9"/>
      <c r="R77" s="9"/>
      <c r="S77" s="40"/>
    </row>
    <row r="78" spans="1:22">
      <c r="A78" s="84"/>
      <c r="C78" s="87"/>
      <c r="D78" s="87"/>
      <c r="E78" s="15"/>
      <c r="F78" s="15"/>
      <c r="G78" s="15"/>
      <c r="H78" s="15"/>
      <c r="I78" s="136"/>
      <c r="J78" s="36"/>
      <c r="K78" s="36"/>
      <c r="L78" s="37"/>
      <c r="M78" s="86"/>
      <c r="N78" s="85"/>
      <c r="O78" s="68"/>
      <c r="P78" s="9"/>
      <c r="Q78" s="9"/>
      <c r="R78" s="9"/>
      <c r="S78" s="40"/>
    </row>
    <row r="79" spans="1:22">
      <c r="A79" s="84"/>
      <c r="C79" s="87"/>
      <c r="D79" s="87"/>
      <c r="E79" s="15"/>
      <c r="F79" s="15"/>
      <c r="G79" s="15"/>
      <c r="H79" s="15"/>
      <c r="J79" s="36"/>
      <c r="K79" s="36"/>
      <c r="L79" s="37"/>
      <c r="M79" s="84"/>
      <c r="N79" s="85"/>
      <c r="O79" s="15"/>
      <c r="P79" s="9"/>
      <c r="Q79" s="9"/>
      <c r="R79" s="9"/>
      <c r="S79" s="40"/>
    </row>
    <row r="80" spans="1:22">
      <c r="A80" s="84"/>
      <c r="C80" s="87"/>
      <c r="D80" s="87"/>
      <c r="E80" s="15"/>
      <c r="F80" s="15"/>
      <c r="G80" s="15"/>
      <c r="H80" s="15"/>
      <c r="J80" s="36"/>
      <c r="K80" s="36"/>
      <c r="L80" s="37"/>
      <c r="M80" s="84"/>
      <c r="N80" s="85"/>
      <c r="O80" s="15"/>
      <c r="P80" s="9"/>
      <c r="Q80" s="9"/>
      <c r="R80" s="9"/>
      <c r="S80" s="40"/>
    </row>
    <row r="81" spans="1:22">
      <c r="A81" s="84"/>
      <c r="C81" s="87"/>
      <c r="D81" s="87"/>
      <c r="E81" s="15"/>
      <c r="F81" s="15"/>
      <c r="G81" s="15"/>
      <c r="H81" s="15"/>
      <c r="J81" s="36"/>
      <c r="K81" s="36"/>
      <c r="L81" s="37"/>
      <c r="M81" s="86"/>
      <c r="N81" s="85"/>
      <c r="O81" s="15"/>
      <c r="P81" s="9"/>
      <c r="Q81" s="9"/>
      <c r="R81" s="9"/>
      <c r="S81" s="40"/>
    </row>
    <row r="82" spans="1:22">
      <c r="A82" s="84"/>
      <c r="C82" s="87"/>
      <c r="D82" s="87"/>
      <c r="E82" s="15"/>
      <c r="F82" s="15"/>
      <c r="G82" s="15"/>
      <c r="H82" s="15"/>
      <c r="J82" s="36"/>
      <c r="K82" s="36"/>
      <c r="L82" s="37"/>
      <c r="M82" s="15"/>
      <c r="N82" s="15"/>
      <c r="O82" s="15"/>
      <c r="P82" s="9"/>
      <c r="Q82" s="9"/>
      <c r="R82" s="9"/>
      <c r="S82" s="40"/>
    </row>
    <row r="83" spans="1:22">
      <c r="A83" s="84"/>
      <c r="C83" s="87"/>
      <c r="D83" s="87"/>
      <c r="E83" s="15"/>
      <c r="F83" s="15"/>
      <c r="G83" s="15"/>
      <c r="H83" s="15"/>
      <c r="J83" s="36"/>
      <c r="K83" s="36"/>
      <c r="L83" s="37"/>
      <c r="M83" s="15"/>
      <c r="N83" s="15"/>
      <c r="O83" s="15"/>
      <c r="P83" s="9"/>
      <c r="Q83" s="9"/>
      <c r="R83" s="9"/>
      <c r="S83" s="40"/>
    </row>
    <row r="84" spans="1:22">
      <c r="A84" s="84"/>
      <c r="C84" s="87"/>
      <c r="D84" s="87"/>
      <c r="E84" s="15"/>
      <c r="F84" s="15"/>
      <c r="G84" s="15"/>
      <c r="H84" s="15"/>
      <c r="J84" s="36"/>
      <c r="K84" s="36"/>
      <c r="L84" s="37"/>
      <c r="M84" s="15"/>
      <c r="N84" s="15"/>
      <c r="O84" s="15"/>
      <c r="P84" s="9"/>
      <c r="Q84" s="9"/>
      <c r="R84" s="9"/>
      <c r="S84" s="40"/>
    </row>
    <row r="85" spans="1:22">
      <c r="A85" s="84"/>
      <c r="C85" s="87"/>
      <c r="D85" s="87"/>
      <c r="E85" s="15"/>
      <c r="F85" s="15"/>
      <c r="G85" s="15"/>
      <c r="H85" s="15"/>
      <c r="J85" s="36"/>
      <c r="K85" s="36"/>
      <c r="L85" s="37"/>
      <c r="M85" s="15"/>
      <c r="N85" s="15"/>
      <c r="O85" s="15"/>
      <c r="P85" s="9"/>
      <c r="Q85" s="9"/>
      <c r="R85" s="9"/>
      <c r="S85" s="40"/>
    </row>
    <row r="86" spans="1:22">
      <c r="A86" s="84"/>
      <c r="C86" s="87"/>
      <c r="D86" s="87"/>
      <c r="E86" s="15"/>
      <c r="F86" s="15"/>
      <c r="G86" s="15"/>
      <c r="H86" s="15"/>
      <c r="J86" s="36"/>
      <c r="K86" s="36"/>
      <c r="L86" s="37"/>
      <c r="M86" s="84"/>
      <c r="O86" s="15"/>
      <c r="P86" s="9"/>
      <c r="Q86" s="9"/>
      <c r="R86" s="9"/>
      <c r="S86" s="152"/>
      <c r="T86" s="148"/>
    </row>
    <row r="87" spans="1:22">
      <c r="A87" s="84"/>
      <c r="C87" s="87"/>
      <c r="D87" s="87"/>
      <c r="E87" s="15"/>
      <c r="F87" s="15"/>
      <c r="G87" s="15"/>
      <c r="H87" s="15"/>
      <c r="J87" s="36"/>
      <c r="K87" s="36"/>
      <c r="L87" s="37"/>
      <c r="M87" s="84"/>
      <c r="O87" s="15"/>
      <c r="P87" s="9"/>
      <c r="Q87" s="9"/>
      <c r="R87" s="9"/>
      <c r="S87" s="152"/>
      <c r="T87" s="148"/>
    </row>
    <row r="88" spans="1:22">
      <c r="A88" s="84"/>
      <c r="C88" s="87"/>
      <c r="D88" s="87"/>
      <c r="E88" s="15"/>
      <c r="F88" s="15"/>
      <c r="G88" s="15"/>
      <c r="H88" s="15"/>
      <c r="J88" s="36"/>
      <c r="K88" s="36"/>
      <c r="L88" s="37"/>
      <c r="M88" s="86"/>
      <c r="N88" s="3"/>
      <c r="O88" s="15"/>
      <c r="P88" s="9"/>
      <c r="Q88" s="9"/>
      <c r="R88" s="9"/>
      <c r="S88" s="40"/>
    </row>
    <row r="89" spans="1:22">
      <c r="A89" s="84"/>
      <c r="C89" s="87"/>
      <c r="D89" s="87"/>
      <c r="E89" s="15"/>
      <c r="F89" s="15"/>
      <c r="G89" s="15"/>
      <c r="H89" s="15"/>
      <c r="J89" s="36"/>
      <c r="K89" s="36"/>
      <c r="L89" s="37"/>
      <c r="M89" s="84"/>
      <c r="N89" s="87"/>
      <c r="O89" s="15"/>
      <c r="P89" s="9"/>
      <c r="Q89" s="9"/>
      <c r="R89" s="9"/>
      <c r="S89" s="40"/>
      <c r="U89" s="15"/>
      <c r="V89" s="15"/>
    </row>
    <row r="90" spans="1:22">
      <c r="A90" s="84"/>
      <c r="C90" s="87"/>
      <c r="D90" s="87"/>
      <c r="E90" s="15"/>
      <c r="F90" s="15"/>
      <c r="G90" s="15"/>
      <c r="H90" s="15"/>
      <c r="J90" s="36"/>
      <c r="K90" s="36"/>
      <c r="L90" s="37"/>
      <c r="M90" s="84"/>
      <c r="N90" s="87"/>
      <c r="O90" s="15"/>
      <c r="P90" s="9"/>
      <c r="Q90" s="9"/>
      <c r="R90" s="9"/>
      <c r="S90" s="40"/>
      <c r="U90" s="15"/>
      <c r="V90" s="15"/>
    </row>
    <row r="91" spans="1:22">
      <c r="A91" s="84"/>
      <c r="C91" s="87"/>
      <c r="D91" s="87"/>
      <c r="E91" s="15"/>
      <c r="F91" s="15"/>
      <c r="G91" s="15"/>
      <c r="H91" s="15"/>
      <c r="J91" s="36"/>
      <c r="K91" s="36"/>
      <c r="L91" s="37"/>
      <c r="M91" s="84"/>
      <c r="N91" s="87"/>
      <c r="O91" s="15"/>
      <c r="P91" s="9"/>
      <c r="Q91" s="9"/>
      <c r="R91" s="9"/>
      <c r="S91" s="152"/>
      <c r="T91" s="148"/>
    </row>
    <row r="92" spans="1:22">
      <c r="A92" s="84"/>
      <c r="C92" s="87"/>
      <c r="D92" s="87"/>
      <c r="E92" s="15"/>
      <c r="F92" s="15"/>
      <c r="G92" s="15"/>
      <c r="H92" s="15"/>
      <c r="J92" s="36"/>
      <c r="K92" s="36"/>
      <c r="L92" s="37"/>
      <c r="M92" s="84"/>
      <c r="N92" s="87"/>
      <c r="O92" s="15"/>
      <c r="P92" s="9"/>
      <c r="Q92" s="9"/>
      <c r="R92" s="9"/>
      <c r="U92" s="15"/>
      <c r="V92" s="15"/>
    </row>
    <row r="93" spans="1:22">
      <c r="A93" s="84"/>
      <c r="C93" s="87"/>
      <c r="D93" s="87"/>
      <c r="E93" s="15"/>
      <c r="F93" s="15"/>
      <c r="G93" s="15"/>
      <c r="H93" s="15"/>
      <c r="J93" s="36"/>
      <c r="K93" s="36"/>
      <c r="L93" s="37"/>
      <c r="M93" s="84"/>
      <c r="N93" s="85"/>
      <c r="O93" s="15"/>
      <c r="P93" s="9"/>
      <c r="Q93" s="9"/>
      <c r="R93" s="9"/>
      <c r="S93" s="40"/>
    </row>
    <row r="94" spans="1:22">
      <c r="A94" s="84"/>
      <c r="C94" s="87"/>
      <c r="D94" s="87"/>
      <c r="E94" s="15"/>
      <c r="F94" s="15"/>
      <c r="G94" s="15"/>
      <c r="H94" s="15"/>
      <c r="I94" s="136"/>
      <c r="J94" s="36"/>
      <c r="K94" s="36"/>
      <c r="L94" s="37"/>
      <c r="M94" s="84"/>
      <c r="N94" s="85"/>
      <c r="O94" s="68"/>
      <c r="P94" s="9"/>
      <c r="Q94" s="9"/>
      <c r="R94" s="9"/>
    </row>
    <row r="95" spans="1:22">
      <c r="A95" s="84"/>
      <c r="C95" s="87"/>
      <c r="D95" s="87"/>
      <c r="E95" s="15"/>
      <c r="F95" s="15"/>
      <c r="G95" s="15"/>
      <c r="H95" s="15"/>
      <c r="I95" s="136"/>
      <c r="J95" s="36"/>
      <c r="K95" s="36"/>
      <c r="L95" s="37"/>
      <c r="M95" s="84"/>
      <c r="N95" s="85"/>
      <c r="O95" s="15"/>
      <c r="P95" s="9"/>
      <c r="Q95" s="9"/>
      <c r="R95" s="9"/>
    </row>
    <row r="96" spans="1:22">
      <c r="A96" s="84"/>
      <c r="C96" s="87"/>
      <c r="D96" s="87"/>
      <c r="E96" s="15"/>
      <c r="F96" s="15"/>
      <c r="G96" s="15"/>
      <c r="H96" s="15"/>
      <c r="I96" s="136"/>
      <c r="J96" s="36"/>
      <c r="K96" s="36"/>
      <c r="L96" s="37"/>
      <c r="M96" s="84"/>
      <c r="N96" s="85"/>
      <c r="O96" s="15"/>
      <c r="P96" s="9"/>
      <c r="Q96" s="9"/>
      <c r="R96" s="9"/>
    </row>
    <row r="97" spans="1:20">
      <c r="A97" s="84"/>
      <c r="C97" s="87"/>
      <c r="D97" s="87"/>
      <c r="E97" s="15"/>
      <c r="F97" s="15"/>
      <c r="G97" s="15"/>
      <c r="H97" s="15"/>
      <c r="I97" s="136"/>
      <c r="J97" s="36"/>
      <c r="K97" s="36"/>
      <c r="L97" s="37"/>
      <c r="M97" s="84"/>
      <c r="N97" s="87"/>
      <c r="O97" s="15"/>
      <c r="P97" s="9"/>
      <c r="Q97" s="9"/>
      <c r="R97" s="9"/>
      <c r="S97" s="148"/>
      <c r="T97" s="148"/>
    </row>
    <row r="98" spans="1:20">
      <c r="A98" s="84"/>
      <c r="C98" s="87"/>
      <c r="D98" s="87"/>
      <c r="E98" s="15"/>
      <c r="F98" s="15"/>
      <c r="G98" s="15"/>
      <c r="H98" s="15"/>
      <c r="I98" s="136"/>
      <c r="J98" s="36"/>
      <c r="K98" s="36"/>
      <c r="L98" s="37"/>
      <c r="M98" s="86"/>
      <c r="N98" s="85"/>
      <c r="O98" s="15"/>
      <c r="P98" s="9"/>
      <c r="Q98" s="9"/>
      <c r="R98" s="9"/>
    </row>
    <row r="99" spans="1:20">
      <c r="A99" s="84"/>
      <c r="C99" s="87"/>
      <c r="D99" s="87"/>
      <c r="E99" s="15"/>
      <c r="F99" s="15"/>
      <c r="G99" s="15"/>
      <c r="H99" s="15"/>
      <c r="I99" s="136"/>
      <c r="J99" s="36"/>
      <c r="K99" s="36"/>
      <c r="L99" s="37"/>
      <c r="M99" s="86"/>
      <c r="N99" s="85"/>
      <c r="O99" s="15"/>
      <c r="P99" s="9"/>
      <c r="Q99" s="9"/>
      <c r="R99" s="9"/>
    </row>
    <row r="100" spans="1:20">
      <c r="A100" s="84"/>
      <c r="C100" s="87"/>
      <c r="D100" s="87"/>
      <c r="E100" s="15"/>
      <c r="F100" s="15"/>
      <c r="G100" s="15"/>
      <c r="H100" s="15"/>
      <c r="J100" s="36"/>
      <c r="K100" s="36"/>
      <c r="L100" s="37"/>
      <c r="M100" s="86"/>
      <c r="N100" s="85"/>
      <c r="O100" s="15"/>
      <c r="P100" s="9"/>
      <c r="Q100" s="9"/>
      <c r="R100" s="9"/>
    </row>
    <row r="101" spans="1:20">
      <c r="A101" s="84"/>
      <c r="C101" s="87"/>
      <c r="D101" s="87"/>
      <c r="E101" s="15"/>
      <c r="F101" s="15"/>
      <c r="G101" s="15"/>
      <c r="H101" s="15"/>
      <c r="J101" s="36"/>
      <c r="K101" s="36"/>
      <c r="L101" s="37"/>
      <c r="M101" s="86"/>
      <c r="N101" s="85"/>
      <c r="O101" s="15"/>
      <c r="P101" s="9"/>
      <c r="Q101" s="9"/>
      <c r="R101" s="9"/>
    </row>
    <row r="102" spans="1:20">
      <c r="A102" s="84"/>
      <c r="C102" s="87"/>
      <c r="D102" s="87"/>
      <c r="E102" s="15"/>
      <c r="F102" s="15"/>
      <c r="G102" s="15"/>
      <c r="H102" s="15"/>
      <c r="J102" s="36"/>
      <c r="K102" s="36"/>
      <c r="L102" s="37"/>
      <c r="M102" s="86"/>
      <c r="N102" s="85"/>
      <c r="O102" s="15"/>
      <c r="P102" s="9"/>
      <c r="Q102" s="9"/>
      <c r="R102" s="9"/>
    </row>
    <row r="103" spans="1:20">
      <c r="A103" s="84"/>
      <c r="C103" s="87"/>
      <c r="D103" s="87"/>
      <c r="E103" s="15"/>
      <c r="F103" s="15"/>
      <c r="G103" s="15"/>
      <c r="H103" s="15"/>
      <c r="J103" s="36"/>
      <c r="K103" s="36"/>
      <c r="L103" s="37"/>
      <c r="M103" s="86"/>
      <c r="N103" s="85"/>
      <c r="O103" s="15"/>
      <c r="P103" s="9"/>
      <c r="Q103" s="9"/>
      <c r="R103" s="9"/>
    </row>
    <row r="104" spans="1:20">
      <c r="A104" s="84"/>
      <c r="C104" s="87"/>
      <c r="D104" s="87"/>
      <c r="E104" s="85"/>
      <c r="F104" s="15"/>
      <c r="G104" s="15"/>
      <c r="H104" s="15"/>
      <c r="J104" s="36"/>
      <c r="K104" s="36"/>
      <c r="L104" s="37"/>
      <c r="M104" s="86"/>
      <c r="N104" s="85"/>
      <c r="O104" s="15"/>
      <c r="P104" s="9"/>
      <c r="Q104" s="9"/>
      <c r="R104" s="9"/>
      <c r="S104" s="148"/>
      <c r="T104" s="148"/>
    </row>
    <row r="105" spans="1:20">
      <c r="A105" s="84"/>
      <c r="C105" s="87"/>
      <c r="D105" s="87"/>
      <c r="E105" s="85"/>
      <c r="F105" s="15"/>
      <c r="G105" s="15"/>
      <c r="H105" s="15"/>
      <c r="J105" s="36"/>
      <c r="K105" s="36"/>
      <c r="L105" s="37"/>
      <c r="M105" s="86"/>
      <c r="N105" s="85"/>
      <c r="O105" s="15"/>
      <c r="P105" s="9"/>
      <c r="Q105" s="9"/>
      <c r="R105" s="9"/>
      <c r="S105" s="148"/>
      <c r="T105" s="148"/>
    </row>
    <row r="106" spans="1:20">
      <c r="A106" s="84"/>
      <c r="C106" s="87"/>
      <c r="D106" s="87"/>
      <c r="E106" s="15"/>
      <c r="F106" s="15"/>
      <c r="G106" s="15"/>
      <c r="H106" s="15"/>
      <c r="J106" s="36"/>
      <c r="K106" s="36"/>
      <c r="L106" s="37"/>
      <c r="M106" s="86"/>
      <c r="N106" s="85"/>
      <c r="O106" s="15"/>
      <c r="P106" s="9"/>
      <c r="Q106" s="9"/>
      <c r="R106" s="9"/>
      <c r="S106" s="148"/>
      <c r="T106" s="148"/>
    </row>
    <row r="107" spans="1:20">
      <c r="A107" s="84"/>
      <c r="C107" s="87"/>
      <c r="D107" s="87"/>
      <c r="E107" s="15"/>
      <c r="F107" s="15"/>
      <c r="G107" s="15"/>
      <c r="H107" s="15"/>
      <c r="J107" s="36"/>
      <c r="K107" s="36"/>
      <c r="L107" s="37"/>
      <c r="M107" s="86"/>
      <c r="N107" s="85"/>
      <c r="O107" s="15"/>
      <c r="P107" s="9"/>
      <c r="Q107" s="9"/>
      <c r="R107" s="9"/>
    </row>
    <row r="108" spans="1:20">
      <c r="A108" s="84"/>
      <c r="C108" s="87"/>
      <c r="D108" s="87"/>
      <c r="E108" s="15"/>
      <c r="F108" s="15"/>
      <c r="G108" s="15"/>
      <c r="H108" s="15"/>
      <c r="J108" s="36"/>
      <c r="K108" s="36"/>
      <c r="L108" s="37"/>
      <c r="M108" s="86"/>
      <c r="N108" s="85"/>
      <c r="O108" s="15"/>
      <c r="P108" s="9"/>
      <c r="Q108" s="9"/>
      <c r="R108" s="9"/>
      <c r="S108" s="148"/>
      <c r="T108" s="148"/>
    </row>
    <row r="109" spans="1:20" ht="15" thickBot="1"/>
    <row r="110" spans="1:20" ht="15" thickBot="1">
      <c r="D110" s="130"/>
      <c r="E110" s="132"/>
      <c r="H110" s="130"/>
      <c r="I110" s="131"/>
    </row>
  </sheetData>
  <autoFilter ref="A1:V92" xr:uid="{00000000-0009-0000-0000-000009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2060"/>
  </sheetPr>
  <dimension ref="A1:Y1048566"/>
  <sheetViews>
    <sheetView topLeftCell="A25" workbookViewId="0">
      <selection activeCell="G46" sqref="G46"/>
    </sheetView>
  </sheetViews>
  <sheetFormatPr baseColWidth="10" defaultColWidth="11.44140625" defaultRowHeight="14.4"/>
  <cols>
    <col min="1" max="3" width="11.44140625" style="2"/>
    <col min="4" max="4" width="21.109375" style="2" customWidth="1"/>
    <col min="5" max="5" width="17.88671875" style="2" customWidth="1"/>
    <col min="6" max="7" width="11.44140625" style="2"/>
    <col min="8" max="8" width="20.5546875" style="2" customWidth="1"/>
    <col min="9" max="12" width="21.109375" style="7" customWidth="1"/>
    <col min="13" max="14" width="11.44140625" style="2"/>
    <col min="15" max="15" width="54.33203125" style="2" customWidth="1"/>
    <col min="16" max="16" width="11.5546875" style="8"/>
    <col min="17" max="18" width="11.44140625" style="8"/>
    <col min="19" max="20" width="21.109375" style="7" customWidth="1"/>
    <col min="21" max="21" width="11.44140625" style="2"/>
    <col min="22" max="22" width="18.33203125" style="2" customWidth="1"/>
    <col min="23" max="23" width="20.5546875" style="2" customWidth="1"/>
    <col min="24" max="16384" width="11.44140625" style="2"/>
  </cols>
  <sheetData>
    <row r="1" spans="1:25">
      <c r="A1" s="1" t="s">
        <v>0</v>
      </c>
      <c r="B1" s="1" t="s">
        <v>1</v>
      </c>
      <c r="C1" s="1" t="s">
        <v>2</v>
      </c>
      <c r="D1" s="1" t="s">
        <v>3</v>
      </c>
      <c r="E1" s="1" t="s">
        <v>4</v>
      </c>
      <c r="F1" s="1" t="s">
        <v>5</v>
      </c>
      <c r="G1" s="1" t="s">
        <v>6</v>
      </c>
      <c r="H1" s="1" t="s">
        <v>7</v>
      </c>
      <c r="I1" s="6" t="s">
        <v>8</v>
      </c>
      <c r="J1" s="6" t="s">
        <v>9</v>
      </c>
      <c r="K1" s="6" t="s">
        <v>19</v>
      </c>
      <c r="L1" s="6" t="s">
        <v>20</v>
      </c>
      <c r="M1" s="1" t="s">
        <v>10</v>
      </c>
      <c r="N1" s="1" t="s">
        <v>11</v>
      </c>
      <c r="O1" s="1" t="s">
        <v>12</v>
      </c>
      <c r="P1" s="16" t="s">
        <v>21</v>
      </c>
      <c r="Q1" s="16" t="s">
        <v>13</v>
      </c>
      <c r="R1" s="16" t="s">
        <v>14</v>
      </c>
      <c r="S1" s="6" t="s">
        <v>15</v>
      </c>
      <c r="T1" s="6" t="s">
        <v>16</v>
      </c>
      <c r="U1" s="1" t="s">
        <v>17</v>
      </c>
      <c r="V1" s="1" t="s">
        <v>18</v>
      </c>
      <c r="W1" s="1"/>
      <c r="X1" s="1"/>
    </row>
    <row r="2" spans="1:25" ht="15.6" customHeight="1">
      <c r="A2">
        <v>891780111</v>
      </c>
      <c r="B2" t="s">
        <v>25</v>
      </c>
      <c r="C2" t="s">
        <v>26</v>
      </c>
      <c r="D2" t="s">
        <v>27</v>
      </c>
      <c r="E2" t="s">
        <v>620</v>
      </c>
      <c r="F2" t="s">
        <v>29</v>
      </c>
      <c r="G2" t="s">
        <v>30</v>
      </c>
      <c r="H2" t="s">
        <v>31</v>
      </c>
      <c r="I2" s="33">
        <v>10800000</v>
      </c>
      <c r="J2" s="33">
        <v>0</v>
      </c>
      <c r="K2" s="75">
        <v>0</v>
      </c>
      <c r="L2" s="33">
        <v>0</v>
      </c>
      <c r="M2" s="129">
        <v>32738180</v>
      </c>
      <c r="N2" t="s">
        <v>621</v>
      </c>
      <c r="O2" t="s">
        <v>622</v>
      </c>
      <c r="P2" s="174">
        <v>44589</v>
      </c>
      <c r="Q2" s="175">
        <v>44593</v>
      </c>
      <c r="R2" s="175">
        <v>44727</v>
      </c>
      <c r="S2" s="33">
        <v>9600000</v>
      </c>
      <c r="T2" s="75">
        <f>+I2-S2</f>
        <v>1200000</v>
      </c>
      <c r="U2" s="129">
        <v>36669725</v>
      </c>
      <c r="V2" t="s">
        <v>623</v>
      </c>
      <c r="W2"/>
      <c r="X2"/>
      <c r="Y2"/>
    </row>
    <row r="3" spans="1:25" ht="11.4" customHeight="1">
      <c r="A3">
        <v>891780111</v>
      </c>
      <c r="B3" t="s">
        <v>25</v>
      </c>
      <c r="C3" t="s">
        <v>26</v>
      </c>
      <c r="D3" t="s">
        <v>27</v>
      </c>
      <c r="E3" t="s">
        <v>624</v>
      </c>
      <c r="F3" t="s">
        <v>29</v>
      </c>
      <c r="G3" t="s">
        <v>30</v>
      </c>
      <c r="H3" t="s">
        <v>31</v>
      </c>
      <c r="I3" s="33">
        <v>11250000</v>
      </c>
      <c r="J3" s="33">
        <v>0</v>
      </c>
      <c r="K3" s="75">
        <v>0</v>
      </c>
      <c r="L3" s="33">
        <v>0</v>
      </c>
      <c r="M3" s="129">
        <v>36552616</v>
      </c>
      <c r="N3" t="s">
        <v>625</v>
      </c>
      <c r="O3" t="s">
        <v>626</v>
      </c>
      <c r="P3" t="s">
        <v>46</v>
      </c>
      <c r="Q3" s="175">
        <v>44607</v>
      </c>
      <c r="R3" s="54" t="s">
        <v>627</v>
      </c>
      <c r="S3" s="33">
        <v>8750000</v>
      </c>
      <c r="T3" s="75">
        <f t="shared" ref="T3:T35" si="0">+I3-S3</f>
        <v>2500000</v>
      </c>
      <c r="U3">
        <v>92537525</v>
      </c>
      <c r="V3" t="s">
        <v>628</v>
      </c>
      <c r="W3"/>
      <c r="X3"/>
      <c r="Y3"/>
    </row>
    <row r="4" spans="1:25">
      <c r="A4">
        <v>891780111</v>
      </c>
      <c r="B4" t="s">
        <v>25</v>
      </c>
      <c r="C4" t="s">
        <v>26</v>
      </c>
      <c r="D4" t="s">
        <v>27</v>
      </c>
      <c r="E4" t="s">
        <v>629</v>
      </c>
      <c r="F4" t="s">
        <v>29</v>
      </c>
      <c r="G4" t="s">
        <v>30</v>
      </c>
      <c r="H4" t="s">
        <v>31</v>
      </c>
      <c r="I4" s="33">
        <v>9174000</v>
      </c>
      <c r="J4" s="33">
        <v>0</v>
      </c>
      <c r="K4" s="75">
        <v>0</v>
      </c>
      <c r="L4" s="33">
        <v>0</v>
      </c>
      <c r="M4" s="129">
        <v>79695021</v>
      </c>
      <c r="N4" t="s">
        <v>630</v>
      </c>
      <c r="O4" t="s">
        <v>631</v>
      </c>
      <c r="P4" t="s">
        <v>46</v>
      </c>
      <c r="Q4" s="175">
        <v>44602</v>
      </c>
      <c r="R4" s="175">
        <v>44727</v>
      </c>
      <c r="S4" s="33">
        <v>8074000</v>
      </c>
      <c r="T4" s="75">
        <f t="shared" si="0"/>
        <v>1100000</v>
      </c>
      <c r="U4" s="129">
        <v>36669725</v>
      </c>
      <c r="V4" t="s">
        <v>623</v>
      </c>
      <c r="W4"/>
      <c r="X4"/>
      <c r="Y4"/>
    </row>
    <row r="5" spans="1:25">
      <c r="A5">
        <v>891780111</v>
      </c>
      <c r="B5" t="s">
        <v>25</v>
      </c>
      <c r="C5" t="s">
        <v>26</v>
      </c>
      <c r="D5" t="s">
        <v>27</v>
      </c>
      <c r="E5" t="s">
        <v>632</v>
      </c>
      <c r="F5" t="s">
        <v>29</v>
      </c>
      <c r="G5" t="s">
        <v>30</v>
      </c>
      <c r="H5" t="s">
        <v>31</v>
      </c>
      <c r="I5" s="33">
        <v>13500000</v>
      </c>
      <c r="J5" s="33">
        <v>0</v>
      </c>
      <c r="K5" s="75">
        <v>0</v>
      </c>
      <c r="L5" s="33">
        <v>0</v>
      </c>
      <c r="M5" s="129">
        <v>85466955</v>
      </c>
      <c r="N5" t="s">
        <v>633</v>
      </c>
      <c r="O5" t="s">
        <v>634</v>
      </c>
      <c r="P5" t="s">
        <v>46</v>
      </c>
      <c r="Q5" s="175">
        <v>44593</v>
      </c>
      <c r="R5" t="s">
        <v>627</v>
      </c>
      <c r="S5" s="33">
        <v>10800000</v>
      </c>
      <c r="T5" s="75">
        <f t="shared" si="0"/>
        <v>2700000</v>
      </c>
      <c r="U5" s="129">
        <v>7634903</v>
      </c>
      <c r="V5" t="s">
        <v>635</v>
      </c>
      <c r="W5"/>
      <c r="X5"/>
      <c r="Y5"/>
    </row>
    <row r="6" spans="1:25">
      <c r="A6">
        <v>891780111</v>
      </c>
      <c r="B6" t="s">
        <v>25</v>
      </c>
      <c r="C6" t="s">
        <v>26</v>
      </c>
      <c r="D6" t="s">
        <v>27</v>
      </c>
      <c r="E6" t="s">
        <v>636</v>
      </c>
      <c r="F6" t="s">
        <v>29</v>
      </c>
      <c r="G6" t="s">
        <v>30</v>
      </c>
      <c r="H6" t="s">
        <v>31</v>
      </c>
      <c r="I6" s="33">
        <v>13680000</v>
      </c>
      <c r="J6" s="33">
        <v>0</v>
      </c>
      <c r="K6" s="75">
        <v>0</v>
      </c>
      <c r="L6" s="33">
        <v>0</v>
      </c>
      <c r="M6" s="129">
        <v>1129567153</v>
      </c>
      <c r="N6" t="s">
        <v>637</v>
      </c>
      <c r="O6" t="s">
        <v>638</v>
      </c>
      <c r="P6" t="s">
        <v>639</v>
      </c>
      <c r="Q6" t="s">
        <v>639</v>
      </c>
      <c r="R6" t="s">
        <v>627</v>
      </c>
      <c r="S6" s="33">
        <v>11280000</v>
      </c>
      <c r="T6" s="75">
        <f t="shared" si="0"/>
        <v>2400000</v>
      </c>
      <c r="U6" s="129">
        <v>7634903</v>
      </c>
      <c r="V6" t="s">
        <v>635</v>
      </c>
      <c r="W6"/>
      <c r="X6"/>
      <c r="Y6"/>
    </row>
    <row r="7" spans="1:25">
      <c r="A7">
        <v>891780111</v>
      </c>
      <c r="B7" t="s">
        <v>25</v>
      </c>
      <c r="C7" t="s">
        <v>26</v>
      </c>
      <c r="D7" t="s">
        <v>27</v>
      </c>
      <c r="E7" t="s">
        <v>640</v>
      </c>
      <c r="F7" t="s">
        <v>29</v>
      </c>
      <c r="G7" t="s">
        <v>30</v>
      </c>
      <c r="H7" t="s">
        <v>31</v>
      </c>
      <c r="I7" s="33">
        <v>12000000</v>
      </c>
      <c r="J7" s="33">
        <v>0</v>
      </c>
      <c r="K7" s="75">
        <v>0</v>
      </c>
      <c r="L7" s="33">
        <v>0</v>
      </c>
      <c r="M7" s="129">
        <v>1082846537</v>
      </c>
      <c r="N7" t="s">
        <v>641</v>
      </c>
      <c r="O7" t="s">
        <v>642</v>
      </c>
      <c r="P7" t="s">
        <v>643</v>
      </c>
      <c r="Q7" t="s">
        <v>643</v>
      </c>
      <c r="R7" t="s">
        <v>627</v>
      </c>
      <c r="S7" s="33">
        <v>9733300</v>
      </c>
      <c r="T7" s="75">
        <f t="shared" si="0"/>
        <v>2266700</v>
      </c>
      <c r="U7" s="129">
        <v>36669725</v>
      </c>
      <c r="V7" t="s">
        <v>623</v>
      </c>
      <c r="W7"/>
      <c r="X7"/>
      <c r="Y7"/>
    </row>
    <row r="8" spans="1:25">
      <c r="A8">
        <v>891780111</v>
      </c>
      <c r="B8" t="s">
        <v>25</v>
      </c>
      <c r="C8" t="s">
        <v>26</v>
      </c>
      <c r="D8" t="s">
        <v>27</v>
      </c>
      <c r="E8" t="s">
        <v>644</v>
      </c>
      <c r="F8" t="s">
        <v>29</v>
      </c>
      <c r="G8" t="s">
        <v>30</v>
      </c>
      <c r="H8" t="s">
        <v>31</v>
      </c>
      <c r="I8" s="33">
        <v>13200000</v>
      </c>
      <c r="J8" s="33">
        <v>0</v>
      </c>
      <c r="K8" s="75">
        <v>0</v>
      </c>
      <c r="L8" s="33">
        <v>0</v>
      </c>
      <c r="M8" s="129">
        <v>36669670</v>
      </c>
      <c r="N8" t="s">
        <v>645</v>
      </c>
      <c r="O8" t="s">
        <v>646</v>
      </c>
      <c r="P8" t="s">
        <v>647</v>
      </c>
      <c r="Q8" t="s">
        <v>647</v>
      </c>
      <c r="R8" t="s">
        <v>627</v>
      </c>
      <c r="S8" s="33">
        <v>10800000</v>
      </c>
      <c r="T8" s="75">
        <f>+I8-S8</f>
        <v>2400000</v>
      </c>
      <c r="U8" s="129">
        <v>7634903</v>
      </c>
      <c r="V8" t="s">
        <v>635</v>
      </c>
      <c r="W8"/>
      <c r="X8"/>
      <c r="Y8"/>
    </row>
    <row r="9" spans="1:25">
      <c r="A9">
        <v>891780111</v>
      </c>
      <c r="B9" t="s">
        <v>25</v>
      </c>
      <c r="C9" t="s">
        <v>26</v>
      </c>
      <c r="D9" t="s">
        <v>27</v>
      </c>
      <c r="E9" t="s">
        <v>648</v>
      </c>
      <c r="F9" t="s">
        <v>29</v>
      </c>
      <c r="G9" t="s">
        <v>30</v>
      </c>
      <c r="H9" t="s">
        <v>31</v>
      </c>
      <c r="I9" s="33">
        <v>14075000</v>
      </c>
      <c r="J9" s="33">
        <v>0</v>
      </c>
      <c r="K9" s="75">
        <v>0</v>
      </c>
      <c r="L9" s="33">
        <v>0</v>
      </c>
      <c r="M9" s="129">
        <v>85153904</v>
      </c>
      <c r="N9" t="s">
        <v>649</v>
      </c>
      <c r="O9" t="s">
        <v>650</v>
      </c>
      <c r="P9" t="s">
        <v>651</v>
      </c>
      <c r="Q9" t="s">
        <v>651</v>
      </c>
      <c r="R9" t="s">
        <v>627</v>
      </c>
      <c r="S9" s="33">
        <v>11575000</v>
      </c>
      <c r="T9" s="75">
        <f t="shared" si="0"/>
        <v>2500000</v>
      </c>
      <c r="U9" s="129">
        <v>36669725</v>
      </c>
      <c r="V9" t="s">
        <v>623</v>
      </c>
      <c r="W9"/>
      <c r="X9"/>
      <c r="Y9"/>
    </row>
    <row r="10" spans="1:25">
      <c r="A10">
        <v>891780111</v>
      </c>
      <c r="B10" t="s">
        <v>25</v>
      </c>
      <c r="C10" t="s">
        <v>26</v>
      </c>
      <c r="D10" t="s">
        <v>27</v>
      </c>
      <c r="E10" t="s">
        <v>652</v>
      </c>
      <c r="F10" t="s">
        <v>29</v>
      </c>
      <c r="G10" t="s">
        <v>30</v>
      </c>
      <c r="H10" t="s">
        <v>31</v>
      </c>
      <c r="I10" s="33">
        <v>14250000</v>
      </c>
      <c r="J10" s="33">
        <v>0</v>
      </c>
      <c r="K10" s="75">
        <v>0</v>
      </c>
      <c r="L10" s="33">
        <v>0</v>
      </c>
      <c r="M10" s="129">
        <v>1082879378</v>
      </c>
      <c r="N10" t="s">
        <v>653</v>
      </c>
      <c r="O10" t="s">
        <v>654</v>
      </c>
      <c r="P10" t="s">
        <v>655</v>
      </c>
      <c r="Q10" t="s">
        <v>655</v>
      </c>
      <c r="R10" t="s">
        <v>627</v>
      </c>
      <c r="S10" s="33">
        <v>11750000</v>
      </c>
      <c r="T10" s="75">
        <f t="shared" si="0"/>
        <v>2500000</v>
      </c>
      <c r="U10" s="129">
        <v>36564357</v>
      </c>
      <c r="V10" t="s">
        <v>656</v>
      </c>
      <c r="W10"/>
      <c r="X10"/>
      <c r="Y10"/>
    </row>
    <row r="11" spans="1:25">
      <c r="A11">
        <v>891780111</v>
      </c>
      <c r="B11" t="s">
        <v>25</v>
      </c>
      <c r="C11" t="s">
        <v>26</v>
      </c>
      <c r="D11" t="s">
        <v>27</v>
      </c>
      <c r="E11" t="s">
        <v>657</v>
      </c>
      <c r="F11" t="s">
        <v>29</v>
      </c>
      <c r="G11" t="s">
        <v>30</v>
      </c>
      <c r="H11" t="s">
        <v>31</v>
      </c>
      <c r="I11" s="33">
        <v>7200000</v>
      </c>
      <c r="J11" s="33">
        <v>0</v>
      </c>
      <c r="K11" s="75">
        <v>0</v>
      </c>
      <c r="L11" s="33">
        <v>0</v>
      </c>
      <c r="M11" s="129">
        <v>73127805</v>
      </c>
      <c r="N11" t="s">
        <v>658</v>
      </c>
      <c r="O11" t="s">
        <v>659</v>
      </c>
      <c r="P11" s="174">
        <v>44589</v>
      </c>
      <c r="Q11" s="175">
        <v>44621</v>
      </c>
      <c r="R11" s="54" t="s">
        <v>627</v>
      </c>
      <c r="S11" s="33">
        <v>5400000</v>
      </c>
      <c r="T11" s="75">
        <f t="shared" si="0"/>
        <v>1800000</v>
      </c>
      <c r="U11">
        <v>1082943891</v>
      </c>
      <c r="V11" t="s">
        <v>660</v>
      </c>
      <c r="W11"/>
      <c r="X11"/>
      <c r="Y11"/>
    </row>
    <row r="12" spans="1:25">
      <c r="A12">
        <v>891780111</v>
      </c>
      <c r="B12" t="s">
        <v>25</v>
      </c>
      <c r="C12" t="s">
        <v>26</v>
      </c>
      <c r="D12" t="s">
        <v>27</v>
      </c>
      <c r="E12" t="s">
        <v>661</v>
      </c>
      <c r="F12" t="s">
        <v>29</v>
      </c>
      <c r="G12" t="s">
        <v>30</v>
      </c>
      <c r="H12" t="s">
        <v>31</v>
      </c>
      <c r="I12" s="33">
        <v>1900000</v>
      </c>
      <c r="J12" s="33">
        <v>0</v>
      </c>
      <c r="K12" s="75">
        <v>0</v>
      </c>
      <c r="L12" s="33">
        <v>0</v>
      </c>
      <c r="M12" s="129">
        <v>39049110</v>
      </c>
      <c r="N12" t="s">
        <v>662</v>
      </c>
      <c r="O12" t="s">
        <v>663</v>
      </c>
      <c r="P12" s="174">
        <v>44589</v>
      </c>
      <c r="Q12" s="175">
        <v>44593</v>
      </c>
      <c r="R12" s="175">
        <v>44620</v>
      </c>
      <c r="S12" s="33">
        <v>1900000</v>
      </c>
      <c r="T12" s="75">
        <f t="shared" si="0"/>
        <v>0</v>
      </c>
      <c r="U12">
        <v>92537525</v>
      </c>
      <c r="V12" t="s">
        <v>628</v>
      </c>
      <c r="W12"/>
      <c r="X12"/>
      <c r="Y12"/>
    </row>
    <row r="13" spans="1:25">
      <c r="A13">
        <v>891780111</v>
      </c>
      <c r="B13" t="s">
        <v>25</v>
      </c>
      <c r="C13" t="s">
        <v>26</v>
      </c>
      <c r="D13" t="s">
        <v>27</v>
      </c>
      <c r="E13" t="s">
        <v>664</v>
      </c>
      <c r="F13" t="s">
        <v>29</v>
      </c>
      <c r="G13" t="s">
        <v>30</v>
      </c>
      <c r="H13" t="s">
        <v>31</v>
      </c>
      <c r="I13" s="33">
        <v>9500000</v>
      </c>
      <c r="J13" s="33">
        <v>0</v>
      </c>
      <c r="K13" s="75">
        <v>0</v>
      </c>
      <c r="L13" s="33">
        <v>0</v>
      </c>
      <c r="M13" s="129">
        <v>1096204804</v>
      </c>
      <c r="N13" t="s">
        <v>665</v>
      </c>
      <c r="O13" t="s">
        <v>666</v>
      </c>
      <c r="P13" s="174">
        <v>44589</v>
      </c>
      <c r="Q13" s="175">
        <v>44593</v>
      </c>
      <c r="R13" s="54" t="s">
        <v>627</v>
      </c>
      <c r="S13" s="33">
        <v>5700000</v>
      </c>
      <c r="T13" s="75">
        <f t="shared" si="0"/>
        <v>3800000</v>
      </c>
      <c r="U13" s="129">
        <v>7634903</v>
      </c>
      <c r="V13" t="s">
        <v>635</v>
      </c>
      <c r="W13"/>
      <c r="X13"/>
      <c r="Y13"/>
    </row>
    <row r="14" spans="1:25">
      <c r="A14">
        <v>891780111</v>
      </c>
      <c r="B14" t="s">
        <v>25</v>
      </c>
      <c r="C14" t="s">
        <v>26</v>
      </c>
      <c r="D14" t="s">
        <v>27</v>
      </c>
      <c r="E14" t="s">
        <v>667</v>
      </c>
      <c r="F14" t="s">
        <v>29</v>
      </c>
      <c r="G14" t="s">
        <v>30</v>
      </c>
      <c r="H14" t="s">
        <v>31</v>
      </c>
      <c r="I14" s="33">
        <v>7650000</v>
      </c>
      <c r="J14" s="33">
        <v>0</v>
      </c>
      <c r="K14" s="75">
        <v>0</v>
      </c>
      <c r="L14" s="33">
        <v>0</v>
      </c>
      <c r="M14" s="129">
        <v>1085040743</v>
      </c>
      <c r="N14" t="s">
        <v>668</v>
      </c>
      <c r="O14" t="s">
        <v>669</v>
      </c>
      <c r="P14" t="s">
        <v>46</v>
      </c>
      <c r="Q14" s="175">
        <v>44607</v>
      </c>
      <c r="R14" s="54" t="s">
        <v>627</v>
      </c>
      <c r="S14" s="33">
        <v>5950000</v>
      </c>
      <c r="T14" s="75">
        <f t="shared" si="0"/>
        <v>1700000</v>
      </c>
      <c r="U14">
        <v>1082943891</v>
      </c>
      <c r="V14" t="s">
        <v>660</v>
      </c>
      <c r="W14"/>
      <c r="X14"/>
      <c r="Y14"/>
    </row>
    <row r="15" spans="1:25">
      <c r="A15">
        <v>891780111</v>
      </c>
      <c r="B15" t="s">
        <v>25</v>
      </c>
      <c r="C15" t="s">
        <v>26</v>
      </c>
      <c r="D15" t="s">
        <v>27</v>
      </c>
      <c r="E15" t="s">
        <v>670</v>
      </c>
      <c r="F15" t="s">
        <v>29</v>
      </c>
      <c r="G15" t="s">
        <v>30</v>
      </c>
      <c r="H15" t="s">
        <v>31</v>
      </c>
      <c r="I15" s="33">
        <v>8100000</v>
      </c>
      <c r="J15" s="33">
        <v>0</v>
      </c>
      <c r="K15" s="75">
        <v>0</v>
      </c>
      <c r="L15" s="33">
        <v>0</v>
      </c>
      <c r="M15" s="129">
        <v>1004374583</v>
      </c>
      <c r="N15" t="s">
        <v>671</v>
      </c>
      <c r="O15" t="s">
        <v>672</v>
      </c>
      <c r="P15" t="s">
        <v>46</v>
      </c>
      <c r="Q15" s="175">
        <v>44602</v>
      </c>
      <c r="R15" s="175">
        <v>44736</v>
      </c>
      <c r="S15" s="33">
        <v>6600000</v>
      </c>
      <c r="T15" s="75">
        <f t="shared" si="0"/>
        <v>1500000</v>
      </c>
      <c r="U15" s="129">
        <v>7634903</v>
      </c>
      <c r="V15" t="s">
        <v>635</v>
      </c>
      <c r="W15"/>
      <c r="X15"/>
      <c r="Y15"/>
    </row>
    <row r="16" spans="1:25">
      <c r="A16">
        <v>891780111</v>
      </c>
      <c r="B16" t="s">
        <v>25</v>
      </c>
      <c r="C16" t="s">
        <v>26</v>
      </c>
      <c r="D16" t="s">
        <v>27</v>
      </c>
      <c r="E16" t="s">
        <v>673</v>
      </c>
      <c r="F16" t="s">
        <v>29</v>
      </c>
      <c r="G16" t="s">
        <v>30</v>
      </c>
      <c r="H16" t="s">
        <v>31</v>
      </c>
      <c r="I16" s="33">
        <v>7506000</v>
      </c>
      <c r="J16" s="33">
        <v>0</v>
      </c>
      <c r="K16" s="75">
        <v>0</v>
      </c>
      <c r="L16" s="33">
        <v>0</v>
      </c>
      <c r="M16" s="129">
        <v>85450968</v>
      </c>
      <c r="N16" t="s">
        <v>674</v>
      </c>
      <c r="O16" t="s">
        <v>675</v>
      </c>
      <c r="P16" t="s">
        <v>46</v>
      </c>
      <c r="Q16" s="175">
        <v>44602</v>
      </c>
      <c r="R16" s="54" t="s">
        <v>627</v>
      </c>
      <c r="S16" s="33">
        <v>5806000</v>
      </c>
      <c r="T16" s="75">
        <f t="shared" si="0"/>
        <v>1700000</v>
      </c>
      <c r="U16">
        <v>92537525</v>
      </c>
      <c r="V16" t="s">
        <v>628</v>
      </c>
      <c r="W16"/>
      <c r="X16"/>
      <c r="Y16"/>
    </row>
    <row r="17" spans="1:25">
      <c r="A17">
        <v>891780111</v>
      </c>
      <c r="B17" t="s">
        <v>25</v>
      </c>
      <c r="C17" t="s">
        <v>26</v>
      </c>
      <c r="D17" t="s">
        <v>27</v>
      </c>
      <c r="E17" t="s">
        <v>676</v>
      </c>
      <c r="F17" t="s">
        <v>29</v>
      </c>
      <c r="G17" t="s">
        <v>30</v>
      </c>
      <c r="H17" t="s">
        <v>31</v>
      </c>
      <c r="I17" s="33">
        <v>9450000</v>
      </c>
      <c r="J17" s="33">
        <v>0</v>
      </c>
      <c r="K17" s="75">
        <v>0</v>
      </c>
      <c r="L17" s="33">
        <v>0</v>
      </c>
      <c r="M17" s="129">
        <v>1081919493</v>
      </c>
      <c r="N17" t="s">
        <v>677</v>
      </c>
      <c r="O17" s="51" t="s">
        <v>678</v>
      </c>
      <c r="P17" t="s">
        <v>46</v>
      </c>
      <c r="Q17" s="175">
        <v>44593</v>
      </c>
      <c r="R17" s="175">
        <v>44727</v>
      </c>
      <c r="S17" s="33">
        <v>8400000</v>
      </c>
      <c r="T17" s="75">
        <f t="shared" si="0"/>
        <v>1050000</v>
      </c>
      <c r="U17" s="129">
        <v>36669977</v>
      </c>
      <c r="V17" t="s">
        <v>679</v>
      </c>
      <c r="W17"/>
      <c r="X17"/>
      <c r="Y17"/>
    </row>
    <row r="18" spans="1:25">
      <c r="A18">
        <v>891780111</v>
      </c>
      <c r="B18" t="s">
        <v>25</v>
      </c>
      <c r="C18" t="s">
        <v>26</v>
      </c>
      <c r="D18" t="s">
        <v>27</v>
      </c>
      <c r="E18" t="s">
        <v>680</v>
      </c>
      <c r="F18" t="s">
        <v>29</v>
      </c>
      <c r="G18" t="s">
        <v>30</v>
      </c>
      <c r="H18" t="s">
        <v>31</v>
      </c>
      <c r="I18" s="33">
        <v>9000000</v>
      </c>
      <c r="J18" s="33">
        <v>0</v>
      </c>
      <c r="K18" s="75">
        <v>0</v>
      </c>
      <c r="L18" s="33">
        <v>0</v>
      </c>
      <c r="M18" s="129">
        <v>1083569978</v>
      </c>
      <c r="N18" t="s">
        <v>681</v>
      </c>
      <c r="O18" s="51" t="s">
        <v>682</v>
      </c>
      <c r="P18" t="s">
        <v>46</v>
      </c>
      <c r="Q18" s="175">
        <v>44593</v>
      </c>
      <c r="R18" t="s">
        <v>627</v>
      </c>
      <c r="S18" s="33">
        <v>7200000</v>
      </c>
      <c r="T18" s="75">
        <f t="shared" si="0"/>
        <v>1800000</v>
      </c>
      <c r="U18" s="129">
        <v>1082900194</v>
      </c>
      <c r="V18" t="s">
        <v>683</v>
      </c>
      <c r="W18"/>
      <c r="X18"/>
      <c r="Y18"/>
    </row>
    <row r="19" spans="1:25">
      <c r="A19">
        <v>891780111</v>
      </c>
      <c r="B19" t="s">
        <v>25</v>
      </c>
      <c r="C19" t="s">
        <v>26</v>
      </c>
      <c r="D19" t="s">
        <v>27</v>
      </c>
      <c r="E19" t="s">
        <v>684</v>
      </c>
      <c r="F19" t="s">
        <v>29</v>
      </c>
      <c r="G19" t="s">
        <v>30</v>
      </c>
      <c r="H19" t="s">
        <v>31</v>
      </c>
      <c r="I19" s="33">
        <v>10000000</v>
      </c>
      <c r="J19" s="33">
        <v>0</v>
      </c>
      <c r="K19" s="75">
        <v>0</v>
      </c>
      <c r="L19" s="33">
        <v>0</v>
      </c>
      <c r="M19" s="129">
        <v>26767399</v>
      </c>
      <c r="N19" t="s">
        <v>685</v>
      </c>
      <c r="O19" t="s">
        <v>686</v>
      </c>
      <c r="P19" t="s">
        <v>46</v>
      </c>
      <c r="Q19" s="175">
        <v>44593</v>
      </c>
      <c r="R19" t="s">
        <v>627</v>
      </c>
      <c r="S19" s="33">
        <v>8000000</v>
      </c>
      <c r="T19" s="75">
        <f t="shared" si="0"/>
        <v>2000000</v>
      </c>
      <c r="U19">
        <v>1082943891</v>
      </c>
      <c r="V19" t="s">
        <v>660</v>
      </c>
      <c r="W19"/>
      <c r="X19"/>
      <c r="Y19"/>
    </row>
    <row r="20" spans="1:25">
      <c r="A20">
        <v>891780111</v>
      </c>
      <c r="B20" t="s">
        <v>25</v>
      </c>
      <c r="C20" t="s">
        <v>26</v>
      </c>
      <c r="D20" t="s">
        <v>27</v>
      </c>
      <c r="E20" t="s">
        <v>687</v>
      </c>
      <c r="F20" t="s">
        <v>29</v>
      </c>
      <c r="G20" t="s">
        <v>30</v>
      </c>
      <c r="H20" t="s">
        <v>31</v>
      </c>
      <c r="I20" s="33">
        <v>9900000</v>
      </c>
      <c r="J20" s="33">
        <v>0</v>
      </c>
      <c r="K20" s="75">
        <v>0</v>
      </c>
      <c r="L20" s="33">
        <v>0</v>
      </c>
      <c r="M20" s="129">
        <v>57423259</v>
      </c>
      <c r="N20" t="s">
        <v>688</v>
      </c>
      <c r="O20" t="s">
        <v>689</v>
      </c>
      <c r="P20" t="s">
        <v>40</v>
      </c>
      <c r="Q20" t="s">
        <v>40</v>
      </c>
      <c r="R20" t="s">
        <v>627</v>
      </c>
      <c r="S20" s="33">
        <v>8100000</v>
      </c>
      <c r="T20" s="75">
        <f t="shared" si="0"/>
        <v>1800000</v>
      </c>
      <c r="U20" s="129">
        <v>1098669877</v>
      </c>
      <c r="V20" t="s">
        <v>690</v>
      </c>
      <c r="W20"/>
      <c r="X20"/>
      <c r="Y20"/>
    </row>
    <row r="21" spans="1:25">
      <c r="A21">
        <v>891780111</v>
      </c>
      <c r="B21" t="s">
        <v>25</v>
      </c>
      <c r="C21" t="s">
        <v>26</v>
      </c>
      <c r="D21" t="s">
        <v>27</v>
      </c>
      <c r="E21" t="s">
        <v>691</v>
      </c>
      <c r="F21" t="s">
        <v>29</v>
      </c>
      <c r="G21" t="s">
        <v>30</v>
      </c>
      <c r="H21" t="s">
        <v>31</v>
      </c>
      <c r="I21" s="33">
        <v>8800000</v>
      </c>
      <c r="J21" s="33">
        <v>0</v>
      </c>
      <c r="K21" s="75">
        <v>0</v>
      </c>
      <c r="L21" s="33">
        <v>0</v>
      </c>
      <c r="M21" s="129">
        <v>1082956756</v>
      </c>
      <c r="N21" t="s">
        <v>692</v>
      </c>
      <c r="O21" t="s">
        <v>693</v>
      </c>
      <c r="P21" t="s">
        <v>694</v>
      </c>
      <c r="Q21" t="s">
        <v>694</v>
      </c>
      <c r="R21" t="s">
        <v>627</v>
      </c>
      <c r="S21" s="33">
        <v>7200000</v>
      </c>
      <c r="T21" s="75">
        <f t="shared" si="0"/>
        <v>1600000</v>
      </c>
      <c r="U21" s="129">
        <v>1082900194</v>
      </c>
      <c r="V21" t="s">
        <v>683</v>
      </c>
      <c r="W21"/>
      <c r="X21"/>
      <c r="Y21"/>
    </row>
    <row r="22" spans="1:25">
      <c r="A22">
        <v>891780111</v>
      </c>
      <c r="B22" t="s">
        <v>25</v>
      </c>
      <c r="C22" t="s">
        <v>26</v>
      </c>
      <c r="D22" t="s">
        <v>27</v>
      </c>
      <c r="E22" t="s">
        <v>695</v>
      </c>
      <c r="F22" t="s">
        <v>29</v>
      </c>
      <c r="G22" t="s">
        <v>30</v>
      </c>
      <c r="H22" t="s">
        <v>31</v>
      </c>
      <c r="I22" s="33">
        <v>9350000</v>
      </c>
      <c r="J22" s="33">
        <v>0</v>
      </c>
      <c r="K22" s="75">
        <v>0</v>
      </c>
      <c r="L22" s="33">
        <v>0</v>
      </c>
      <c r="M22" s="129">
        <v>1221971911</v>
      </c>
      <c r="N22" t="s">
        <v>696</v>
      </c>
      <c r="O22" t="s">
        <v>697</v>
      </c>
      <c r="P22" t="s">
        <v>643</v>
      </c>
      <c r="Q22" t="s">
        <v>643</v>
      </c>
      <c r="R22" t="s">
        <v>627</v>
      </c>
      <c r="S22" s="33">
        <v>7650000</v>
      </c>
      <c r="T22" s="75">
        <f t="shared" si="0"/>
        <v>1700000</v>
      </c>
      <c r="U22" s="129">
        <v>1098669877</v>
      </c>
      <c r="V22" t="s">
        <v>690</v>
      </c>
      <c r="W22"/>
      <c r="X22"/>
      <c r="Y22"/>
    </row>
    <row r="23" spans="1:25">
      <c r="A23">
        <v>891780111</v>
      </c>
      <c r="B23" t="s">
        <v>25</v>
      </c>
      <c r="C23" t="s">
        <v>26</v>
      </c>
      <c r="D23" t="s">
        <v>27</v>
      </c>
      <c r="E23" t="s">
        <v>698</v>
      </c>
      <c r="F23" t="s">
        <v>29</v>
      </c>
      <c r="G23" t="s">
        <v>30</v>
      </c>
      <c r="H23" t="s">
        <v>31</v>
      </c>
      <c r="I23" s="33">
        <v>10450000</v>
      </c>
      <c r="J23" s="33">
        <v>0</v>
      </c>
      <c r="K23" s="75">
        <v>0</v>
      </c>
      <c r="L23" s="33">
        <v>0</v>
      </c>
      <c r="M23" s="129">
        <v>57464026</v>
      </c>
      <c r="N23" t="s">
        <v>699</v>
      </c>
      <c r="O23" t="s">
        <v>700</v>
      </c>
      <c r="P23" t="s">
        <v>643</v>
      </c>
      <c r="Q23" t="s">
        <v>643</v>
      </c>
      <c r="R23" t="s">
        <v>627</v>
      </c>
      <c r="S23" s="33">
        <v>8550000</v>
      </c>
      <c r="T23" s="75">
        <f t="shared" si="0"/>
        <v>1900000</v>
      </c>
      <c r="U23" s="129">
        <v>36669977</v>
      </c>
      <c r="V23" t="s">
        <v>679</v>
      </c>
      <c r="W23"/>
      <c r="X23"/>
      <c r="Y23"/>
    </row>
    <row r="24" spans="1:25">
      <c r="A24">
        <v>891780111</v>
      </c>
      <c r="B24" t="s">
        <v>25</v>
      </c>
      <c r="C24" t="s">
        <v>26</v>
      </c>
      <c r="D24" t="s">
        <v>27</v>
      </c>
      <c r="E24" t="s">
        <v>701</v>
      </c>
      <c r="F24" t="s">
        <v>29</v>
      </c>
      <c r="G24" t="s">
        <v>30</v>
      </c>
      <c r="H24" t="s">
        <v>31</v>
      </c>
      <c r="I24" s="33">
        <v>9900000</v>
      </c>
      <c r="J24" s="33">
        <v>0</v>
      </c>
      <c r="K24" s="75">
        <v>0</v>
      </c>
      <c r="L24" s="33">
        <v>0</v>
      </c>
      <c r="M24" s="129">
        <v>1082858774</v>
      </c>
      <c r="N24" t="s">
        <v>702</v>
      </c>
      <c r="O24" t="s">
        <v>703</v>
      </c>
      <c r="P24" t="s">
        <v>643</v>
      </c>
      <c r="Q24" t="s">
        <v>643</v>
      </c>
      <c r="R24" t="s">
        <v>627</v>
      </c>
      <c r="S24" s="33">
        <v>8100000</v>
      </c>
      <c r="T24" s="75">
        <f t="shared" si="0"/>
        <v>1800000</v>
      </c>
      <c r="U24" s="129">
        <v>36564357</v>
      </c>
      <c r="V24" t="s">
        <v>656</v>
      </c>
      <c r="W24"/>
      <c r="X24"/>
      <c r="Y24"/>
    </row>
    <row r="25" spans="1:25">
      <c r="A25">
        <v>891780111</v>
      </c>
      <c r="B25" t="s">
        <v>25</v>
      </c>
      <c r="C25" t="s">
        <v>26</v>
      </c>
      <c r="D25" t="s">
        <v>27</v>
      </c>
      <c r="E25" t="s">
        <v>704</v>
      </c>
      <c r="F25" t="s">
        <v>29</v>
      </c>
      <c r="G25" t="s">
        <v>30</v>
      </c>
      <c r="H25" t="s">
        <v>31</v>
      </c>
      <c r="I25" s="33">
        <v>11000000</v>
      </c>
      <c r="J25" s="33">
        <v>0</v>
      </c>
      <c r="K25" s="75">
        <v>0</v>
      </c>
      <c r="L25" s="33">
        <v>0</v>
      </c>
      <c r="M25" s="129">
        <v>1140864635</v>
      </c>
      <c r="N25" t="s">
        <v>705</v>
      </c>
      <c r="O25" t="s">
        <v>706</v>
      </c>
      <c r="P25" t="s">
        <v>643</v>
      </c>
      <c r="Q25" t="s">
        <v>643</v>
      </c>
      <c r="R25" t="s">
        <v>627</v>
      </c>
      <c r="S25" s="33">
        <v>9000000</v>
      </c>
      <c r="T25" s="75">
        <f t="shared" si="0"/>
        <v>2000000</v>
      </c>
      <c r="U25" s="129">
        <v>12561250</v>
      </c>
      <c r="V25" t="s">
        <v>707</v>
      </c>
      <c r="W25"/>
      <c r="X25"/>
      <c r="Y25"/>
    </row>
    <row r="26" spans="1:25">
      <c r="A26">
        <v>891780111</v>
      </c>
      <c r="B26" t="s">
        <v>25</v>
      </c>
      <c r="C26" t="s">
        <v>26</v>
      </c>
      <c r="D26" t="s">
        <v>27</v>
      </c>
      <c r="E26" t="s">
        <v>708</v>
      </c>
      <c r="F26" t="s">
        <v>29</v>
      </c>
      <c r="G26" t="s">
        <v>30</v>
      </c>
      <c r="H26" t="s">
        <v>31</v>
      </c>
      <c r="I26" s="33">
        <v>8800000</v>
      </c>
      <c r="J26" s="33">
        <v>0</v>
      </c>
      <c r="K26" s="75">
        <v>0</v>
      </c>
      <c r="L26" s="33">
        <v>0</v>
      </c>
      <c r="M26" s="129">
        <v>1083040456</v>
      </c>
      <c r="N26" t="s">
        <v>709</v>
      </c>
      <c r="O26" t="s">
        <v>710</v>
      </c>
      <c r="P26" t="s">
        <v>643</v>
      </c>
      <c r="Q26" t="s">
        <v>643</v>
      </c>
      <c r="R26" t="s">
        <v>627</v>
      </c>
      <c r="S26" s="33">
        <v>7200000</v>
      </c>
      <c r="T26" s="75">
        <f t="shared" si="0"/>
        <v>1600000</v>
      </c>
      <c r="U26" s="129">
        <v>12561250</v>
      </c>
      <c r="V26" t="s">
        <v>707</v>
      </c>
      <c r="W26"/>
      <c r="X26"/>
      <c r="Y26"/>
    </row>
    <row r="27" spans="1:25" ht="13.8" customHeight="1">
      <c r="A27">
        <v>891780111</v>
      </c>
      <c r="B27" t="s">
        <v>25</v>
      </c>
      <c r="C27" t="s">
        <v>26</v>
      </c>
      <c r="D27" t="s">
        <v>27</v>
      </c>
      <c r="E27" t="s">
        <v>711</v>
      </c>
      <c r="F27" t="s">
        <v>29</v>
      </c>
      <c r="G27" t="s">
        <v>30</v>
      </c>
      <c r="H27" t="s">
        <v>31</v>
      </c>
      <c r="I27" s="33">
        <v>12100000</v>
      </c>
      <c r="J27" s="33">
        <v>0</v>
      </c>
      <c r="K27" s="75">
        <v>0</v>
      </c>
      <c r="L27" s="33">
        <v>0</v>
      </c>
      <c r="M27" s="129">
        <v>1082886783</v>
      </c>
      <c r="N27" t="s">
        <v>712</v>
      </c>
      <c r="O27" t="s">
        <v>713</v>
      </c>
      <c r="P27" t="s">
        <v>643</v>
      </c>
      <c r="Q27" t="s">
        <v>643</v>
      </c>
      <c r="R27" t="s">
        <v>627</v>
      </c>
      <c r="S27" s="33">
        <v>9900000</v>
      </c>
      <c r="T27" s="75">
        <f t="shared" si="0"/>
        <v>2200000</v>
      </c>
      <c r="U27" s="129">
        <v>1082900194</v>
      </c>
      <c r="V27" t="s">
        <v>683</v>
      </c>
      <c r="W27"/>
      <c r="X27"/>
      <c r="Y27"/>
    </row>
    <row r="28" spans="1:25">
      <c r="A28">
        <v>891780111</v>
      </c>
      <c r="B28" t="s">
        <v>25</v>
      </c>
      <c r="C28" t="s">
        <v>26</v>
      </c>
      <c r="D28" t="s">
        <v>27</v>
      </c>
      <c r="E28" t="s">
        <v>714</v>
      </c>
      <c r="F28" t="s">
        <v>29</v>
      </c>
      <c r="G28" t="s">
        <v>30</v>
      </c>
      <c r="H28" t="s">
        <v>31</v>
      </c>
      <c r="I28" s="33">
        <v>10450000</v>
      </c>
      <c r="J28" s="33">
        <v>0</v>
      </c>
      <c r="K28" s="75">
        <v>0</v>
      </c>
      <c r="L28" s="33">
        <v>0</v>
      </c>
      <c r="M28" s="129">
        <v>1082891717</v>
      </c>
      <c r="N28" t="s">
        <v>715</v>
      </c>
      <c r="O28" t="s">
        <v>716</v>
      </c>
      <c r="P28" t="s">
        <v>647</v>
      </c>
      <c r="Q28" t="s">
        <v>647</v>
      </c>
      <c r="R28" t="s">
        <v>627</v>
      </c>
      <c r="S28" s="33">
        <v>8550000</v>
      </c>
      <c r="T28" s="75">
        <f t="shared" si="0"/>
        <v>1900000</v>
      </c>
      <c r="U28" s="129">
        <v>1098669877</v>
      </c>
      <c r="V28" t="s">
        <v>690</v>
      </c>
      <c r="W28"/>
      <c r="X28"/>
      <c r="Y28"/>
    </row>
    <row r="29" spans="1:25">
      <c r="A29">
        <v>891780111</v>
      </c>
      <c r="B29" t="s">
        <v>25</v>
      </c>
      <c r="C29" t="s">
        <v>26</v>
      </c>
      <c r="D29" t="s">
        <v>27</v>
      </c>
      <c r="E29" t="s">
        <v>717</v>
      </c>
      <c r="F29" t="s">
        <v>29</v>
      </c>
      <c r="G29" t="s">
        <v>30</v>
      </c>
      <c r="H29" t="s">
        <v>31</v>
      </c>
      <c r="I29" s="33">
        <v>9900000</v>
      </c>
      <c r="J29" s="33">
        <v>0</v>
      </c>
      <c r="K29" s="75">
        <v>0</v>
      </c>
      <c r="L29" s="33">
        <v>0</v>
      </c>
      <c r="M29" s="129">
        <v>57433908</v>
      </c>
      <c r="N29" t="s">
        <v>718</v>
      </c>
      <c r="O29" t="s">
        <v>719</v>
      </c>
      <c r="P29" t="s">
        <v>647</v>
      </c>
      <c r="Q29" t="s">
        <v>647</v>
      </c>
      <c r="R29" t="s">
        <v>627</v>
      </c>
      <c r="S29" s="33">
        <v>8100000</v>
      </c>
      <c r="T29" s="75">
        <f t="shared" si="0"/>
        <v>1800000</v>
      </c>
      <c r="U29" s="129">
        <v>36694483</v>
      </c>
      <c r="V29" t="s">
        <v>130</v>
      </c>
      <c r="W29"/>
      <c r="X29"/>
      <c r="Y29"/>
    </row>
    <row r="30" spans="1:25">
      <c r="A30">
        <v>891780111</v>
      </c>
      <c r="B30" t="s">
        <v>25</v>
      </c>
      <c r="C30" t="s">
        <v>26</v>
      </c>
      <c r="D30" t="s">
        <v>27</v>
      </c>
      <c r="E30" t="s">
        <v>720</v>
      </c>
      <c r="F30" t="s">
        <v>29</v>
      </c>
      <c r="G30" t="s">
        <v>30</v>
      </c>
      <c r="H30" t="s">
        <v>31</v>
      </c>
      <c r="I30" s="33">
        <v>11550000</v>
      </c>
      <c r="J30" s="33">
        <v>0</v>
      </c>
      <c r="K30" s="75">
        <v>0</v>
      </c>
      <c r="L30" s="33">
        <v>0</v>
      </c>
      <c r="M30" s="129">
        <v>36667157</v>
      </c>
      <c r="N30" t="s">
        <v>721</v>
      </c>
      <c r="O30" t="s">
        <v>722</v>
      </c>
      <c r="P30" t="s">
        <v>647</v>
      </c>
      <c r="Q30" t="s">
        <v>647</v>
      </c>
      <c r="R30" t="s">
        <v>627</v>
      </c>
      <c r="S30" s="33">
        <v>9450000</v>
      </c>
      <c r="T30" s="75">
        <f t="shared" si="0"/>
        <v>2100000</v>
      </c>
      <c r="U30" s="129">
        <v>1082900194</v>
      </c>
      <c r="V30" t="s">
        <v>683</v>
      </c>
      <c r="W30"/>
      <c r="X30"/>
      <c r="Y30"/>
    </row>
    <row r="31" spans="1:25">
      <c r="A31">
        <v>891780111</v>
      </c>
      <c r="B31" t="s">
        <v>25</v>
      </c>
      <c r="C31" t="s">
        <v>26</v>
      </c>
      <c r="D31" t="s">
        <v>27</v>
      </c>
      <c r="E31" t="s">
        <v>723</v>
      </c>
      <c r="F31" t="s">
        <v>29</v>
      </c>
      <c r="G31" t="s">
        <v>30</v>
      </c>
      <c r="H31" t="s">
        <v>31</v>
      </c>
      <c r="I31" s="33">
        <v>10450000</v>
      </c>
      <c r="J31" s="33">
        <v>0</v>
      </c>
      <c r="K31" s="75">
        <v>0</v>
      </c>
      <c r="L31" s="33">
        <v>0</v>
      </c>
      <c r="M31" s="129">
        <v>1082981040</v>
      </c>
      <c r="N31" t="s">
        <v>724</v>
      </c>
      <c r="O31" t="s">
        <v>725</v>
      </c>
      <c r="P31" t="s">
        <v>647</v>
      </c>
      <c r="Q31" t="s">
        <v>647</v>
      </c>
      <c r="R31" t="s">
        <v>627</v>
      </c>
      <c r="S31" s="33">
        <v>8550000</v>
      </c>
      <c r="T31" s="75">
        <f t="shared" si="0"/>
        <v>1900000</v>
      </c>
      <c r="U31" s="129">
        <v>36564357</v>
      </c>
      <c r="V31" t="s">
        <v>656</v>
      </c>
      <c r="W31"/>
      <c r="X31"/>
      <c r="Y31"/>
    </row>
    <row r="32" spans="1:25">
      <c r="A32">
        <v>891780111</v>
      </c>
      <c r="B32" t="s">
        <v>25</v>
      </c>
      <c r="C32" t="s">
        <v>26</v>
      </c>
      <c r="D32" t="s">
        <v>27</v>
      </c>
      <c r="E32" t="s">
        <v>726</v>
      </c>
      <c r="F32" t="s">
        <v>29</v>
      </c>
      <c r="G32" t="s">
        <v>30</v>
      </c>
      <c r="H32" t="s">
        <v>31</v>
      </c>
      <c r="I32" s="33">
        <v>9900000</v>
      </c>
      <c r="J32" s="33">
        <v>0</v>
      </c>
      <c r="K32" s="75">
        <v>0</v>
      </c>
      <c r="L32" s="33">
        <v>0</v>
      </c>
      <c r="M32" s="129">
        <v>39047317</v>
      </c>
      <c r="N32" t="s">
        <v>727</v>
      </c>
      <c r="O32" t="s">
        <v>728</v>
      </c>
      <c r="P32" t="s">
        <v>651</v>
      </c>
      <c r="Q32" t="s">
        <v>651</v>
      </c>
      <c r="R32" t="s">
        <v>627</v>
      </c>
      <c r="S32" s="33">
        <v>8100000</v>
      </c>
      <c r="T32" s="75">
        <f t="shared" si="0"/>
        <v>1800000</v>
      </c>
      <c r="U32" s="129">
        <v>36564357</v>
      </c>
      <c r="V32" t="s">
        <v>656</v>
      </c>
      <c r="W32"/>
      <c r="X32"/>
      <c r="Y32"/>
    </row>
    <row r="33" spans="1:25">
      <c r="A33">
        <v>891780111</v>
      </c>
      <c r="B33" t="s">
        <v>25</v>
      </c>
      <c r="C33" t="s">
        <v>26</v>
      </c>
      <c r="D33" t="s">
        <v>27</v>
      </c>
      <c r="E33" t="s">
        <v>729</v>
      </c>
      <c r="F33" t="s">
        <v>29</v>
      </c>
      <c r="G33" t="s">
        <v>30</v>
      </c>
      <c r="H33" t="s">
        <v>31</v>
      </c>
      <c r="I33" s="33">
        <v>12386000</v>
      </c>
      <c r="J33" s="33">
        <v>0</v>
      </c>
      <c r="K33" s="75">
        <v>0</v>
      </c>
      <c r="L33" s="33">
        <v>0</v>
      </c>
      <c r="M33" s="129">
        <v>1082916730</v>
      </c>
      <c r="N33" t="s">
        <v>730</v>
      </c>
      <c r="O33" t="s">
        <v>731</v>
      </c>
      <c r="P33" t="s">
        <v>651</v>
      </c>
      <c r="Q33" t="s">
        <v>651</v>
      </c>
      <c r="R33" t="s">
        <v>627</v>
      </c>
      <c r="S33" s="33">
        <v>10186000</v>
      </c>
      <c r="T33" s="75">
        <f t="shared" si="0"/>
        <v>2200000</v>
      </c>
      <c r="U33" s="129">
        <v>1082900194</v>
      </c>
      <c r="V33" t="s">
        <v>683</v>
      </c>
      <c r="W33"/>
      <c r="X33"/>
      <c r="Y33"/>
    </row>
    <row r="34" spans="1:25">
      <c r="A34">
        <v>891780111</v>
      </c>
      <c r="B34" t="s">
        <v>25</v>
      </c>
      <c r="C34" t="s">
        <v>26</v>
      </c>
      <c r="D34" t="s">
        <v>27</v>
      </c>
      <c r="E34" t="s">
        <v>732</v>
      </c>
      <c r="F34" t="s">
        <v>29</v>
      </c>
      <c r="G34" t="s">
        <v>30</v>
      </c>
      <c r="H34" t="s">
        <v>31</v>
      </c>
      <c r="I34" s="33">
        <v>14250000</v>
      </c>
      <c r="J34" s="33">
        <v>0</v>
      </c>
      <c r="K34" s="75">
        <v>0</v>
      </c>
      <c r="L34" s="33">
        <v>0</v>
      </c>
      <c r="M34" s="129">
        <v>1082903530</v>
      </c>
      <c r="N34" t="s">
        <v>733</v>
      </c>
      <c r="O34" t="s">
        <v>734</v>
      </c>
      <c r="P34" t="s">
        <v>651</v>
      </c>
      <c r="Q34" t="s">
        <v>651</v>
      </c>
      <c r="R34" t="s">
        <v>627</v>
      </c>
      <c r="S34" s="33">
        <v>11750000</v>
      </c>
      <c r="T34" s="75">
        <f t="shared" si="0"/>
        <v>2500000</v>
      </c>
      <c r="U34" s="129">
        <v>36564357</v>
      </c>
      <c r="V34" t="s">
        <v>656</v>
      </c>
      <c r="W34"/>
      <c r="X34"/>
      <c r="Y34"/>
    </row>
    <row r="35" spans="1:25">
      <c r="A35">
        <v>891780111</v>
      </c>
      <c r="B35" t="s">
        <v>25</v>
      </c>
      <c r="C35" t="s">
        <v>26</v>
      </c>
      <c r="D35" t="s">
        <v>27</v>
      </c>
      <c r="E35" t="s">
        <v>735</v>
      </c>
      <c r="F35" t="s">
        <v>29</v>
      </c>
      <c r="G35" t="s">
        <v>30</v>
      </c>
      <c r="H35" t="s">
        <v>606</v>
      </c>
      <c r="I35" s="33">
        <v>15000000</v>
      </c>
      <c r="J35" s="33">
        <v>0</v>
      </c>
      <c r="K35" s="75">
        <v>0</v>
      </c>
      <c r="L35" s="33">
        <v>0</v>
      </c>
      <c r="M35" s="129">
        <v>891701092</v>
      </c>
      <c r="N35" t="s">
        <v>736</v>
      </c>
      <c r="O35" t="s">
        <v>737</v>
      </c>
      <c r="P35" t="s">
        <v>46</v>
      </c>
      <c r="Q35" s="175">
        <v>44602</v>
      </c>
      <c r="R35" s="175">
        <v>44936</v>
      </c>
      <c r="S35" s="33">
        <v>0</v>
      </c>
      <c r="T35" s="75">
        <f t="shared" si="0"/>
        <v>15000000</v>
      </c>
      <c r="U35">
        <v>1082943891</v>
      </c>
      <c r="V35" t="s">
        <v>660</v>
      </c>
      <c r="W35"/>
      <c r="X35"/>
      <c r="Y35"/>
    </row>
    <row r="36" spans="1:25" ht="15" thickBot="1">
      <c r="A36"/>
      <c r="B36"/>
      <c r="C36" s="1"/>
      <c r="D36" s="1"/>
      <c r="E36" s="76"/>
      <c r="F36" s="1"/>
      <c r="G36" s="1"/>
      <c r="H36" s="1"/>
      <c r="I36" s="34"/>
      <c r="J36" s="34"/>
      <c r="K36" s="34"/>
      <c r="L36" s="34"/>
      <c r="M36" s="1"/>
      <c r="N36" s="1"/>
      <c r="O36" s="78"/>
      <c r="P36" s="108"/>
      <c r="Q36" s="108"/>
      <c r="R36" s="108"/>
      <c r="S36" s="34"/>
      <c r="T36" s="6"/>
      <c r="U36" s="77"/>
      <c r="V36" s="76"/>
      <c r="W36"/>
      <c r="X36"/>
      <c r="Y36"/>
    </row>
    <row r="37" spans="1:25" ht="15" thickBot="1">
      <c r="A37"/>
      <c r="B37"/>
      <c r="C37" s="1"/>
      <c r="D37" s="103" t="s">
        <v>23</v>
      </c>
      <c r="E37" s="176">
        <v>34</v>
      </c>
      <c r="F37" s="1"/>
      <c r="G37" s="1"/>
      <c r="H37" s="103" t="s">
        <v>618</v>
      </c>
      <c r="I37" s="221">
        <f>SUM(I2:I36)</f>
        <v>356421000</v>
      </c>
      <c r="J37" s="34"/>
      <c r="K37" s="34"/>
      <c r="L37" s="34"/>
      <c r="M37" s="1"/>
      <c r="N37" s="1"/>
      <c r="O37" s="78"/>
      <c r="P37" s="108"/>
      <c r="Q37" s="108"/>
      <c r="R37" s="108"/>
      <c r="S37" s="34"/>
      <c r="T37" s="6"/>
      <c r="U37" s="77"/>
      <c r="V37" s="76"/>
      <c r="W37"/>
      <c r="X37"/>
      <c r="Y37"/>
    </row>
    <row r="38" spans="1:25">
      <c r="A38"/>
      <c r="B38"/>
      <c r="C38" s="1"/>
      <c r="D38" s="1"/>
      <c r="E38" s="76"/>
      <c r="F38" s="1"/>
      <c r="G38" s="1"/>
      <c r="H38" s="1"/>
      <c r="I38" s="34"/>
      <c r="J38" s="34"/>
      <c r="K38" s="34"/>
      <c r="L38" s="34"/>
      <c r="M38" s="1"/>
      <c r="N38" s="1"/>
      <c r="O38" s="78"/>
      <c r="P38" s="108"/>
      <c r="Q38" s="108"/>
      <c r="R38" s="108"/>
      <c r="S38" s="34"/>
      <c r="T38" s="6"/>
      <c r="U38" s="77"/>
      <c r="V38" s="76"/>
      <c r="W38"/>
      <c r="X38"/>
      <c r="Y38"/>
    </row>
    <row r="39" spans="1:25">
      <c r="A39"/>
      <c r="B39"/>
      <c r="C39" s="1"/>
      <c r="D39" s="1"/>
      <c r="E39" s="76"/>
      <c r="F39" s="1"/>
      <c r="G39" s="1"/>
      <c r="H39" s="1"/>
      <c r="I39" s="34"/>
      <c r="J39" s="34"/>
      <c r="K39" s="34"/>
      <c r="L39" s="34"/>
      <c r="M39" s="1"/>
      <c r="N39" s="1"/>
      <c r="O39"/>
      <c r="P39" s="108"/>
      <c r="Q39" s="108"/>
      <c r="R39" s="108"/>
      <c r="S39" s="34"/>
      <c r="T39" s="6"/>
      <c r="U39" s="77"/>
      <c r="V39" s="76"/>
      <c r="W39"/>
      <c r="X39"/>
      <c r="Y39"/>
    </row>
    <row r="40" spans="1:25">
      <c r="A40"/>
      <c r="B40"/>
      <c r="C40" s="1"/>
      <c r="D40" s="1"/>
      <c r="E40" s="76"/>
      <c r="F40" s="1"/>
      <c r="G40" s="1"/>
      <c r="H40" s="1"/>
      <c r="I40" s="34"/>
      <c r="J40" s="34"/>
      <c r="K40" s="34"/>
      <c r="L40" s="34"/>
      <c r="M40"/>
      <c r="N40" s="1"/>
      <c r="O40"/>
      <c r="P40" s="108"/>
      <c r="Q40" s="108"/>
      <c r="R40" s="108"/>
      <c r="S40" s="34"/>
      <c r="T40" s="6"/>
      <c r="U40" s="77"/>
      <c r="V40" s="76"/>
      <c r="W40"/>
      <c r="X40"/>
      <c r="Y40"/>
    </row>
    <row r="41" spans="1:25">
      <c r="A41"/>
      <c r="B41"/>
      <c r="C41" s="1"/>
      <c r="D41" s="1"/>
      <c r="E41" s="76"/>
      <c r="F41" s="1"/>
      <c r="G41" s="1"/>
      <c r="H41" s="1"/>
      <c r="I41" s="34"/>
      <c r="J41" s="34"/>
      <c r="K41" s="34"/>
      <c r="L41" s="34"/>
      <c r="M41"/>
      <c r="N41" s="1"/>
      <c r="O41"/>
      <c r="P41" s="108"/>
      <c r="Q41" s="108"/>
      <c r="R41" s="108"/>
      <c r="S41" s="34"/>
      <c r="T41" s="6"/>
      <c r="U41" s="1"/>
      <c r="V41" s="1"/>
      <c r="W41"/>
      <c r="X41"/>
      <c r="Y41"/>
    </row>
    <row r="42" spans="1:25">
      <c r="A42"/>
      <c r="B42"/>
      <c r="C42" s="1"/>
      <c r="D42" s="1"/>
      <c r="E42" s="76"/>
      <c r="F42" s="1"/>
      <c r="G42" s="1"/>
      <c r="H42" s="1"/>
      <c r="I42" s="34"/>
      <c r="J42" s="34"/>
      <c r="K42" s="34"/>
      <c r="L42" s="34"/>
      <c r="M42" s="77"/>
      <c r="N42" s="76"/>
      <c r="O42"/>
      <c r="P42" s="108"/>
      <c r="Q42" s="108"/>
      <c r="R42" s="108"/>
      <c r="S42" s="34"/>
      <c r="T42" s="6"/>
      <c r="U42" s="77"/>
      <c r="V42" s="76"/>
      <c r="W42"/>
      <c r="X42"/>
      <c r="Y42"/>
    </row>
    <row r="43" spans="1:25">
      <c r="A43"/>
      <c r="B43"/>
      <c r="C43" s="1"/>
      <c r="D43" s="1"/>
      <c r="E43" s="76"/>
      <c r="F43" s="1"/>
      <c r="G43" s="1"/>
      <c r="H43" s="1"/>
      <c r="I43" s="34"/>
      <c r="J43" s="34"/>
      <c r="K43" s="34"/>
      <c r="L43" s="34"/>
      <c r="M43" s="77"/>
      <c r="N43" s="76"/>
      <c r="O43"/>
      <c r="P43" s="108"/>
      <c r="Q43" s="108"/>
      <c r="R43" s="108"/>
      <c r="S43" s="34"/>
      <c r="T43" s="6"/>
      <c r="U43" s="77"/>
      <c r="V43" s="76"/>
      <c r="W43"/>
      <c r="X43"/>
      <c r="Y43"/>
    </row>
    <row r="44" spans="1:25">
      <c r="A44"/>
      <c r="B44"/>
      <c r="C44" s="1"/>
      <c r="D44" s="1"/>
      <c r="E44" s="109"/>
      <c r="F44" s="1"/>
      <c r="G44" s="1"/>
      <c r="H44" s="1"/>
      <c r="I44" s="34"/>
      <c r="J44" s="34"/>
      <c r="K44" s="34"/>
      <c r="L44" s="34"/>
      <c r="M44" s="77"/>
      <c r="N44" s="76"/>
      <c r="O44"/>
      <c r="P44" s="108"/>
      <c r="Q44" s="108"/>
      <c r="R44" s="108"/>
      <c r="S44" s="34"/>
      <c r="T44" s="6"/>
      <c r="U44" s="1"/>
      <c r="V44" s="1"/>
      <c r="W44"/>
      <c r="X44"/>
      <c r="Y44"/>
    </row>
    <row r="45" spans="1:25">
      <c r="A45"/>
      <c r="B45"/>
      <c r="C45" s="1"/>
      <c r="D45" s="1"/>
      <c r="E45" s="76"/>
      <c r="F45" s="1"/>
      <c r="G45" s="1"/>
      <c r="H45" s="1"/>
      <c r="I45" s="34"/>
      <c r="J45" s="34"/>
      <c r="K45" s="34"/>
      <c r="L45" s="34"/>
      <c r="M45" s="1"/>
      <c r="N45" s="1"/>
      <c r="O45"/>
      <c r="P45" s="108"/>
      <c r="Q45" s="108"/>
      <c r="R45" s="108"/>
      <c r="S45" s="34"/>
      <c r="T45" s="6"/>
      <c r="U45" s="1"/>
      <c r="V45" s="1"/>
      <c r="W45"/>
      <c r="X45"/>
      <c r="Y45"/>
    </row>
    <row r="46" spans="1:25">
      <c r="A46"/>
      <c r="B46"/>
      <c r="C46" s="1"/>
      <c r="D46" s="1"/>
      <c r="E46" s="76"/>
      <c r="F46" s="1"/>
      <c r="G46" s="1"/>
      <c r="H46" s="1"/>
      <c r="I46" s="34"/>
      <c r="J46" s="34"/>
      <c r="K46" s="34"/>
      <c r="L46" s="34"/>
      <c r="M46" s="1"/>
      <c r="N46" s="1"/>
      <c r="O46"/>
      <c r="P46" s="108"/>
      <c r="Q46" s="108"/>
      <c r="R46" s="108"/>
      <c r="S46" s="34"/>
      <c r="T46" s="6"/>
      <c r="U46" s="1"/>
      <c r="V46" s="1"/>
      <c r="W46"/>
      <c r="X46"/>
      <c r="Y46"/>
    </row>
    <row r="47" spans="1:25">
      <c r="A47"/>
      <c r="B47"/>
      <c r="C47" s="1"/>
      <c r="D47" s="1"/>
      <c r="E47" s="76"/>
      <c r="F47" s="1"/>
      <c r="G47" s="1"/>
      <c r="H47" s="1"/>
      <c r="I47" s="34"/>
      <c r="J47" s="34"/>
      <c r="K47" s="34"/>
      <c r="L47" s="34"/>
      <c r="M47" s="1"/>
      <c r="N47" s="1"/>
      <c r="O47"/>
      <c r="P47" s="108"/>
      <c r="Q47" s="108"/>
      <c r="R47" s="108"/>
      <c r="S47" s="34"/>
      <c r="T47" s="6"/>
      <c r="U47" s="1"/>
      <c r="V47"/>
      <c r="W47"/>
      <c r="X47"/>
      <c r="Y47"/>
    </row>
    <row r="48" spans="1:25">
      <c r="A48"/>
      <c r="B48"/>
      <c r="C48" s="1"/>
      <c r="D48" s="1"/>
      <c r="E48" s="76"/>
      <c r="F48" s="1"/>
      <c r="G48" s="1"/>
      <c r="H48" s="1"/>
      <c r="I48" s="34"/>
      <c r="J48" s="34"/>
      <c r="K48" s="34"/>
      <c r="L48" s="34"/>
      <c r="M48" s="77"/>
      <c r="N48" s="76"/>
      <c r="O48"/>
      <c r="P48" s="108"/>
      <c r="Q48" s="108"/>
      <c r="R48" s="108"/>
      <c r="S48" s="34"/>
      <c r="T48" s="6"/>
      <c r="U48" s="1"/>
      <c r="V48" s="1"/>
      <c r="W48"/>
      <c r="X48"/>
      <c r="Y48"/>
    </row>
    <row r="49" spans="1:25">
      <c r="A49"/>
      <c r="B49"/>
      <c r="C49" s="1"/>
      <c r="D49" s="1"/>
      <c r="E49" s="76"/>
      <c r="F49" s="1"/>
      <c r="G49" s="1"/>
      <c r="H49" s="1"/>
      <c r="I49" s="34"/>
      <c r="J49" s="34"/>
      <c r="K49" s="34"/>
      <c r="L49" s="34"/>
      <c r="M49" s="77"/>
      <c r="N49" s="76"/>
      <c r="O49" s="110"/>
      <c r="P49" s="108"/>
      <c r="Q49" s="108"/>
      <c r="R49" s="108"/>
      <c r="S49" s="34"/>
      <c r="T49" s="6"/>
      <c r="U49" s="1"/>
      <c r="V49" s="1"/>
      <c r="W49"/>
      <c r="X49"/>
      <c r="Y49"/>
    </row>
    <row r="50" spans="1:25">
      <c r="A50"/>
      <c r="B50"/>
      <c r="C50" s="1"/>
      <c r="D50" s="1"/>
      <c r="E50" s="76"/>
      <c r="F50" s="1"/>
      <c r="G50" s="1"/>
      <c r="H50" s="1"/>
      <c r="I50" s="34"/>
      <c r="J50" s="34"/>
      <c r="K50" s="34"/>
      <c r="L50" s="34"/>
      <c r="M50" s="1"/>
      <c r="N50" s="1"/>
      <c r="O50" s="111"/>
      <c r="P50" s="108"/>
      <c r="Q50" s="108"/>
      <c r="R50" s="108"/>
      <c r="S50" s="34"/>
      <c r="T50" s="6"/>
      <c r="U50" s="1"/>
      <c r="V50" s="1"/>
      <c r="W50"/>
      <c r="X50"/>
      <c r="Y50"/>
    </row>
    <row r="51" spans="1:25">
      <c r="A51"/>
      <c r="B51"/>
      <c r="C51" s="1"/>
      <c r="D51" s="1"/>
      <c r="E51" s="76"/>
      <c r="F51" s="1"/>
      <c r="G51" s="1"/>
      <c r="H51" s="1"/>
      <c r="I51" s="34"/>
      <c r="J51" s="34"/>
      <c r="K51" s="34"/>
      <c r="L51" s="34"/>
      <c r="M51"/>
      <c r="N51" s="1"/>
      <c r="O51" s="111"/>
      <c r="P51" s="108"/>
      <c r="Q51" s="108"/>
      <c r="R51" s="108"/>
      <c r="S51" s="34"/>
      <c r="T51" s="6"/>
      <c r="U51" s="1"/>
      <c r="V51" s="1"/>
      <c r="W51"/>
      <c r="X51"/>
      <c r="Y51"/>
    </row>
    <row r="52" spans="1:25">
      <c r="A52" s="26"/>
      <c r="B52"/>
      <c r="C52" s="1"/>
      <c r="D52" s="1"/>
      <c r="E52" s="25"/>
      <c r="F52" s="1"/>
      <c r="G52" s="1"/>
      <c r="H52" s="1"/>
      <c r="I52" s="34"/>
      <c r="J52" s="34"/>
      <c r="K52" s="34"/>
      <c r="L52" s="34"/>
      <c r="M52" s="26"/>
      <c r="N52" s="25"/>
      <c r="O52" s="25"/>
      <c r="P52" s="50"/>
      <c r="Q52" s="50"/>
      <c r="R52" s="50"/>
      <c r="S52" s="34"/>
      <c r="T52" s="6"/>
      <c r="U52" s="1"/>
      <c r="V52" s="1"/>
      <c r="W52"/>
      <c r="X52"/>
      <c r="Y52"/>
    </row>
    <row r="53" spans="1:25">
      <c r="A53" s="26"/>
      <c r="B53"/>
      <c r="C53" s="1"/>
      <c r="D53" s="1"/>
      <c r="E53" s="25"/>
      <c r="F53" s="1"/>
      <c r="G53" s="1"/>
      <c r="H53" s="1"/>
      <c r="I53" s="34"/>
      <c r="J53" s="34"/>
      <c r="K53" s="34"/>
      <c r="L53" s="34"/>
      <c r="M53" s="26"/>
      <c r="N53" s="25"/>
      <c r="O53" s="25"/>
      <c r="P53" s="50"/>
      <c r="Q53" s="50"/>
      <c r="R53" s="108"/>
      <c r="S53" s="34"/>
      <c r="T53" s="6"/>
      <c r="U53" s="77"/>
      <c r="V53" s="76"/>
      <c r="W53"/>
      <c r="X53"/>
      <c r="Y53"/>
    </row>
    <row r="54" spans="1:25">
      <c r="A54" s="26"/>
      <c r="B54"/>
      <c r="C54" s="1"/>
      <c r="D54" s="1"/>
      <c r="E54" s="25"/>
      <c r="F54" s="1"/>
      <c r="G54" s="1"/>
      <c r="H54" s="1"/>
      <c r="I54" s="34"/>
      <c r="J54" s="34"/>
      <c r="K54" s="34"/>
      <c r="L54" s="34"/>
      <c r="M54" s="26"/>
      <c r="N54" s="25"/>
      <c r="O54" s="25"/>
      <c r="P54" s="50"/>
      <c r="Q54" s="50"/>
      <c r="R54" s="108"/>
      <c r="S54" s="34"/>
      <c r="T54" s="6"/>
      <c r="U54" s="1"/>
      <c r="V54" s="1"/>
      <c r="W54"/>
      <c r="X54"/>
      <c r="Y54"/>
    </row>
    <row r="55" spans="1:25">
      <c r="A55" s="26"/>
      <c r="B55"/>
      <c r="C55" s="1"/>
      <c r="D55" s="1"/>
      <c r="E55" s="25"/>
      <c r="F55" s="1"/>
      <c r="G55" s="1"/>
      <c r="H55" s="1"/>
      <c r="I55" s="34"/>
      <c r="J55" s="34"/>
      <c r="K55" s="34"/>
      <c r="L55" s="34"/>
      <c r="M55" s="26"/>
      <c r="N55" s="25"/>
      <c r="O55" s="25"/>
      <c r="P55" s="50"/>
      <c r="Q55" s="50"/>
      <c r="R55" s="108"/>
      <c r="S55" s="34"/>
      <c r="T55" s="6"/>
      <c r="U55" s="77"/>
      <c r="V55" s="76"/>
      <c r="W55"/>
      <c r="X55"/>
      <c r="Y55"/>
    </row>
    <row r="56" spans="1:25">
      <c r="A56" s="26"/>
      <c r="B56"/>
      <c r="C56" s="1"/>
      <c r="D56" s="1"/>
      <c r="E56" s="25"/>
      <c r="F56" s="1"/>
      <c r="G56" s="1"/>
      <c r="H56" s="1"/>
      <c r="I56" s="34"/>
      <c r="J56" s="34"/>
      <c r="K56" s="34"/>
      <c r="L56" s="34"/>
      <c r="M56" s="26"/>
      <c r="N56" s="25"/>
      <c r="O56" s="25"/>
      <c r="P56" s="108"/>
      <c r="Q56" s="108"/>
      <c r="R56" s="108"/>
      <c r="S56" s="34"/>
      <c r="T56" s="6"/>
      <c r="U56" s="1"/>
      <c r="V56" s="1"/>
      <c r="W56"/>
      <c r="X56"/>
      <c r="Y56"/>
    </row>
    <row r="57" spans="1:25">
      <c r="A57" s="26"/>
      <c r="B57"/>
      <c r="C57" s="1"/>
      <c r="D57" s="1"/>
      <c r="E57" s="25"/>
      <c r="F57" s="1"/>
      <c r="G57" s="1"/>
      <c r="H57" s="1"/>
      <c r="I57" s="34"/>
      <c r="J57" s="34"/>
      <c r="K57" s="34"/>
      <c r="L57" s="34"/>
      <c r="M57" s="26"/>
      <c r="N57" s="49"/>
      <c r="O57" s="112"/>
      <c r="P57" s="108"/>
      <c r="Q57" s="108"/>
      <c r="R57" s="108"/>
      <c r="S57" s="34"/>
      <c r="T57" s="6"/>
      <c r="U57" s="1"/>
      <c r="V57" s="1"/>
      <c r="W57"/>
      <c r="X57"/>
      <c r="Y57"/>
    </row>
    <row r="58" spans="1:25">
      <c r="A58" s="26"/>
      <c r="B58"/>
      <c r="C58" s="1"/>
      <c r="D58" s="1"/>
      <c r="E58" s="25"/>
      <c r="F58" s="1"/>
      <c r="G58" s="1"/>
      <c r="H58" s="1"/>
      <c r="I58" s="34"/>
      <c r="J58" s="34"/>
      <c r="K58" s="34"/>
      <c r="L58" s="34"/>
      <c r="M58" s="26"/>
      <c r="N58" s="49"/>
      <c r="O58" s="112"/>
      <c r="P58" s="108"/>
      <c r="Q58" s="108"/>
      <c r="R58" s="108"/>
      <c r="S58" s="34"/>
      <c r="T58" s="6"/>
      <c r="U58" s="1"/>
      <c r="V58" s="1"/>
      <c r="W58"/>
      <c r="X58"/>
      <c r="Y58"/>
    </row>
    <row r="59" spans="1:25">
      <c r="A59"/>
      <c r="B59"/>
      <c r="C59" s="1"/>
      <c r="D59" s="1"/>
      <c r="E59" s="1"/>
      <c r="F59" s="1"/>
      <c r="G59" s="1"/>
      <c r="H59" s="1"/>
      <c r="I59" s="6"/>
      <c r="J59" s="6"/>
      <c r="K59" s="6"/>
      <c r="L59" s="6"/>
      <c r="M59"/>
      <c r="N59" s="1"/>
      <c r="O59" s="49"/>
      <c r="P59" s="107"/>
      <c r="Q59" s="63"/>
      <c r="R59" s="63"/>
      <c r="S59" s="6"/>
      <c r="T59" s="6"/>
      <c r="U59" s="1"/>
      <c r="V59" s="1"/>
      <c r="W59"/>
      <c r="X59"/>
      <c r="Y59"/>
    </row>
    <row r="60" spans="1:25">
      <c r="A60"/>
      <c r="B60"/>
      <c r="C60" s="106"/>
      <c r="D60" s="1"/>
      <c r="E60" s="76"/>
      <c r="F60" s="1"/>
      <c r="G60" s="1"/>
      <c r="H60" s="1"/>
      <c r="I60" s="34"/>
      <c r="J60" s="34"/>
      <c r="K60" s="34"/>
      <c r="L60" s="34"/>
      <c r="M60" s="1"/>
      <c r="N60" s="1"/>
      <c r="O60" s="78"/>
      <c r="P60" s="108"/>
      <c r="Q60" s="50"/>
      <c r="R60" s="107"/>
      <c r="S60" s="34"/>
      <c r="T60" s="6"/>
      <c r="U60" s="1"/>
      <c r="V60" s="1"/>
      <c r="W60"/>
      <c r="X60"/>
      <c r="Y60"/>
    </row>
    <row r="61" spans="1:25">
      <c r="A61"/>
      <c r="B61"/>
      <c r="C61" s="1"/>
      <c r="D61" s="1"/>
      <c r="E61" s="1"/>
      <c r="F61" s="1"/>
      <c r="G61" s="1"/>
      <c r="H61" s="1"/>
      <c r="I61" s="6"/>
      <c r="J61" s="6"/>
      <c r="K61" s="6"/>
      <c r="L61" s="6"/>
      <c r="M61" s="1"/>
      <c r="N61" s="1"/>
      <c r="O61"/>
      <c r="P61" s="63"/>
      <c r="Q61" s="63"/>
      <c r="R61" s="63"/>
      <c r="S61" s="6"/>
      <c r="T61" s="6"/>
      <c r="U61" s="1"/>
      <c r="V61" s="1"/>
      <c r="W61"/>
      <c r="X61"/>
      <c r="Y61"/>
    </row>
    <row r="62" spans="1:25">
      <c r="A62"/>
      <c r="B62"/>
      <c r="C62" s="1"/>
      <c r="D62" s="1"/>
      <c r="E62" s="1"/>
      <c r="F62" s="1"/>
      <c r="G62" s="1"/>
      <c r="H62" s="1"/>
      <c r="I62" s="6"/>
      <c r="J62" s="6"/>
      <c r="K62" s="6"/>
      <c r="L62" s="6"/>
      <c r="M62" s="1"/>
      <c r="N62" s="1"/>
      <c r="O62"/>
      <c r="P62" s="63"/>
      <c r="Q62" s="63"/>
      <c r="R62" s="63"/>
      <c r="S62" s="6"/>
      <c r="T62" s="6"/>
      <c r="U62" s="1"/>
      <c r="V62" s="1"/>
      <c r="W62"/>
      <c r="X62"/>
      <c r="Y62"/>
    </row>
    <row r="63" spans="1:25">
      <c r="A63"/>
      <c r="B63"/>
      <c r="C63" s="1"/>
      <c r="D63" s="1"/>
      <c r="E63" s="1"/>
      <c r="F63" s="1"/>
      <c r="G63" s="1"/>
      <c r="H63" s="1"/>
      <c r="I63" s="6"/>
      <c r="J63" s="6"/>
      <c r="K63" s="6"/>
      <c r="L63" s="6"/>
      <c r="M63" s="1"/>
      <c r="N63" s="1"/>
      <c r="O63"/>
      <c r="P63" s="63"/>
      <c r="Q63" s="63"/>
      <c r="R63" s="63"/>
      <c r="S63" s="6"/>
      <c r="T63" s="6"/>
      <c r="U63" s="77"/>
      <c r="V63" s="76"/>
      <c r="W63"/>
      <c r="X63"/>
      <c r="Y63"/>
    </row>
    <row r="64" spans="1:25">
      <c r="A64"/>
      <c r="B64"/>
      <c r="C64" s="1"/>
      <c r="D64" s="1"/>
      <c r="E64" s="1"/>
      <c r="F64" s="1"/>
      <c r="G64" s="1"/>
      <c r="H64" s="1"/>
      <c r="I64" s="6"/>
      <c r="J64" s="6"/>
      <c r="K64" s="6"/>
      <c r="L64" s="6"/>
      <c r="M64" s="1"/>
      <c r="N64" s="1"/>
      <c r="O64"/>
      <c r="P64" s="63"/>
      <c r="Q64" s="63"/>
      <c r="R64" s="63"/>
      <c r="S64" s="6"/>
      <c r="T64" s="6"/>
      <c r="U64" s="77"/>
      <c r="V64" s="76"/>
      <c r="W64"/>
      <c r="X64"/>
      <c r="Y64"/>
    </row>
    <row r="65" spans="1:25">
      <c r="A65"/>
      <c r="B65"/>
      <c r="C65" s="1"/>
      <c r="D65" s="1"/>
      <c r="E65" s="1"/>
      <c r="F65" s="1"/>
      <c r="G65" s="1"/>
      <c r="H65" s="1"/>
      <c r="I65" s="6"/>
      <c r="J65" s="6"/>
      <c r="K65" s="6"/>
      <c r="L65" s="6"/>
      <c r="M65" s="1"/>
      <c r="N65" s="1"/>
      <c r="O65"/>
      <c r="P65" s="63"/>
      <c r="Q65" s="63"/>
      <c r="R65" s="63"/>
      <c r="S65" s="6"/>
      <c r="T65" s="6"/>
      <c r="U65" s="1"/>
      <c r="V65" s="1"/>
      <c r="W65"/>
      <c r="X65"/>
      <c r="Y65"/>
    </row>
    <row r="66" spans="1:25">
      <c r="A66"/>
      <c r="B66"/>
      <c r="C66" s="1"/>
      <c r="D66" s="1"/>
      <c r="E66" s="1"/>
      <c r="F66" s="1"/>
      <c r="G66" s="1"/>
      <c r="H66" s="1"/>
      <c r="I66" s="6"/>
      <c r="J66" s="6"/>
      <c r="K66" s="6"/>
      <c r="L66" s="6"/>
      <c r="M66" s="1"/>
      <c r="N66" s="1"/>
      <c r="O66"/>
      <c r="P66" s="63"/>
      <c r="Q66" s="63"/>
      <c r="R66" s="63"/>
      <c r="S66" s="6"/>
      <c r="T66" s="6"/>
      <c r="U66" s="1"/>
      <c r="V66" s="1"/>
      <c r="W66"/>
      <c r="X66"/>
      <c r="Y66"/>
    </row>
    <row r="67" spans="1:25">
      <c r="A67"/>
      <c r="B67"/>
      <c r="C67" s="1"/>
      <c r="D67" s="1"/>
      <c r="E67" s="1"/>
      <c r="F67" s="1"/>
      <c r="G67" s="1"/>
      <c r="H67" s="1"/>
      <c r="I67" s="6"/>
      <c r="J67" s="6"/>
      <c r="K67" s="6"/>
      <c r="L67" s="6"/>
      <c r="M67" s="1"/>
      <c r="N67" s="1"/>
      <c r="O67" s="23"/>
      <c r="P67" s="63"/>
      <c r="Q67" s="63"/>
      <c r="R67" s="63"/>
      <c r="S67" s="6"/>
      <c r="T67" s="6"/>
      <c r="U67" s="77"/>
      <c r="V67" s="76"/>
      <c r="W67"/>
      <c r="X67"/>
      <c r="Y67"/>
    </row>
    <row r="68" spans="1:25">
      <c r="A68"/>
      <c r="B68"/>
      <c r="C68" s="1"/>
      <c r="D68" s="1"/>
      <c r="E68" s="1"/>
      <c r="F68" s="1"/>
      <c r="G68" s="1"/>
      <c r="H68" s="1"/>
      <c r="I68" s="6"/>
      <c r="J68" s="6"/>
      <c r="K68" s="6"/>
      <c r="L68" s="6"/>
      <c r="M68" s="1"/>
      <c r="N68" s="1"/>
      <c r="O68" s="23"/>
      <c r="P68" s="63"/>
      <c r="Q68" s="63"/>
      <c r="R68" s="63"/>
      <c r="S68" s="6"/>
      <c r="T68" s="6"/>
      <c r="U68" s="1"/>
      <c r="V68" s="1"/>
      <c r="W68"/>
      <c r="X68"/>
      <c r="Y68"/>
    </row>
    <row r="69" spans="1:25">
      <c r="A69"/>
      <c r="B69"/>
      <c r="C69" s="1"/>
      <c r="D69" s="1"/>
      <c r="E69" s="1"/>
      <c r="F69" s="1"/>
      <c r="G69" s="1"/>
      <c r="H69" s="1"/>
      <c r="I69" s="6"/>
      <c r="J69" s="6"/>
      <c r="K69" s="6"/>
      <c r="L69" s="6"/>
      <c r="M69" s="1"/>
      <c r="N69" s="1"/>
      <c r="O69"/>
      <c r="P69" s="63"/>
      <c r="Q69" s="63"/>
      <c r="R69" s="63"/>
      <c r="S69" s="6"/>
      <c r="T69" s="6"/>
      <c r="U69" s="77"/>
      <c r="V69" s="76"/>
      <c r="W69"/>
      <c r="X69"/>
      <c r="Y69"/>
    </row>
    <row r="70" spans="1:25">
      <c r="A70"/>
      <c r="B70"/>
      <c r="C70" s="1"/>
      <c r="D70" s="1"/>
      <c r="E70" s="1"/>
      <c r="F70" s="1"/>
      <c r="G70" s="1"/>
      <c r="H70" s="1"/>
      <c r="I70" s="6"/>
      <c r="J70" s="6"/>
      <c r="K70" s="6"/>
      <c r="L70" s="6"/>
      <c r="M70"/>
      <c r="N70" s="1"/>
      <c r="O70" s="49"/>
      <c r="P70" s="63"/>
      <c r="Q70" s="63"/>
      <c r="R70" s="63"/>
      <c r="S70" s="6"/>
      <c r="T70" s="6"/>
      <c r="U70" s="77"/>
      <c r="V70" s="76"/>
      <c r="W70"/>
      <c r="X70"/>
      <c r="Y70"/>
    </row>
    <row r="71" spans="1:25">
      <c r="A71"/>
      <c r="B71"/>
      <c r="C71" s="1"/>
      <c r="D71" s="1"/>
      <c r="E71" s="1"/>
      <c r="F71" s="1"/>
      <c r="G71" s="1"/>
      <c r="H71" s="1"/>
      <c r="I71" s="6"/>
      <c r="J71" s="6"/>
      <c r="K71" s="6"/>
      <c r="L71" s="6"/>
      <c r="M71"/>
      <c r="N71" s="1"/>
      <c r="O71"/>
      <c r="P71" s="63"/>
      <c r="Q71" s="63"/>
      <c r="R71" s="63"/>
      <c r="S71" s="6"/>
      <c r="T71" s="6"/>
      <c r="U71" s="1"/>
      <c r="V71" s="1"/>
      <c r="W71"/>
      <c r="X71"/>
      <c r="Y71"/>
    </row>
    <row r="72" spans="1:25">
      <c r="A72"/>
      <c r="B72"/>
      <c r="C72" s="1"/>
      <c r="D72" s="1"/>
      <c r="E72" s="76"/>
      <c r="F72" s="1"/>
      <c r="G72" s="1"/>
      <c r="H72" s="1"/>
      <c r="I72" s="6"/>
      <c r="J72" s="6"/>
      <c r="K72" s="6"/>
      <c r="L72" s="6"/>
      <c r="M72" s="1"/>
      <c r="N72" s="1"/>
      <c r="O72" s="1"/>
      <c r="P72" s="50"/>
      <c r="Q72" s="50"/>
      <c r="R72" s="107"/>
      <c r="S72" s="6"/>
      <c r="T72" s="6"/>
      <c r="U72" s="77"/>
      <c r="V72" s="76"/>
      <c r="W72"/>
      <c r="X72"/>
      <c r="Y72"/>
    </row>
    <row r="73" spans="1:25">
      <c r="A73"/>
      <c r="B73"/>
      <c r="C73" s="1"/>
      <c r="D73" s="1"/>
      <c r="E73" s="76"/>
      <c r="F73" s="1"/>
      <c r="G73" s="1"/>
      <c r="H73" s="1"/>
      <c r="I73" s="6"/>
      <c r="J73" s="6"/>
      <c r="K73" s="6"/>
      <c r="L73" s="6"/>
      <c r="M73" s="1"/>
      <c r="N73" s="1"/>
      <c r="O73" s="1"/>
      <c r="P73" s="50"/>
      <c r="Q73" s="50"/>
      <c r="R73" s="107"/>
      <c r="S73" s="6"/>
      <c r="T73" s="6"/>
      <c r="U73" s="1"/>
      <c r="V73" s="1"/>
      <c r="W73"/>
      <c r="X73"/>
      <c r="Y73"/>
    </row>
    <row r="74" spans="1:25">
      <c r="A74"/>
      <c r="B74"/>
      <c r="C74" s="1"/>
      <c r="D74" s="1"/>
      <c r="E74" s="76"/>
      <c r="F74" s="1"/>
      <c r="G74" s="1"/>
      <c r="H74" s="1"/>
      <c r="I74" s="6"/>
      <c r="J74" s="6"/>
      <c r="K74" s="6"/>
      <c r="L74" s="6"/>
      <c r="M74" s="1"/>
      <c r="N74" s="1"/>
      <c r="O74" s="1"/>
      <c r="P74" s="50"/>
      <c r="Q74" s="50"/>
      <c r="R74" s="107"/>
      <c r="S74" s="6"/>
      <c r="T74" s="6"/>
      <c r="U74" s="1"/>
      <c r="V74" s="1"/>
      <c r="W74"/>
      <c r="X74"/>
      <c r="Y74"/>
    </row>
    <row r="75" spans="1:25">
      <c r="A75"/>
      <c r="B75"/>
      <c r="C75" s="1"/>
      <c r="D75" s="1"/>
      <c r="E75" s="76"/>
      <c r="F75" s="1"/>
      <c r="G75" s="1"/>
      <c r="H75" s="1"/>
      <c r="I75" s="6"/>
      <c r="J75" s="6"/>
      <c r="K75" s="6"/>
      <c r="L75" s="6"/>
      <c r="M75" s="1"/>
      <c r="N75" s="1"/>
      <c r="O75" s="1"/>
      <c r="P75" s="108"/>
      <c r="Q75" s="50"/>
      <c r="R75" s="107"/>
      <c r="S75" s="6"/>
      <c r="T75" s="6"/>
      <c r="U75" s="1"/>
      <c r="V75" s="1"/>
      <c r="W75"/>
      <c r="X75"/>
      <c r="Y75"/>
    </row>
    <row r="76" spans="1:25">
      <c r="A76"/>
      <c r="B76"/>
      <c r="C76" s="1"/>
      <c r="D76" s="1"/>
      <c r="E76" s="76"/>
      <c r="F76" s="1"/>
      <c r="G76" s="1"/>
      <c r="H76" s="1"/>
      <c r="I76" s="34"/>
      <c r="J76" s="34"/>
      <c r="K76" s="34"/>
      <c r="L76" s="34"/>
      <c r="M76" s="1"/>
      <c r="N76" s="1"/>
      <c r="O76" s="78"/>
      <c r="P76" s="108"/>
      <c r="Q76" s="108"/>
      <c r="R76" s="108"/>
      <c r="S76" s="34"/>
      <c r="T76" s="6"/>
      <c r="U76" s="77"/>
      <c r="V76" s="76"/>
      <c r="W76"/>
      <c r="X76"/>
      <c r="Y76"/>
    </row>
    <row r="77" spans="1:25">
      <c r="A77"/>
      <c r="B77"/>
      <c r="C77" s="1"/>
      <c r="D77" s="1"/>
      <c r="E77" s="76"/>
      <c r="F77" s="1"/>
      <c r="G77" s="1"/>
      <c r="H77" s="1"/>
      <c r="I77" s="34"/>
      <c r="J77" s="34"/>
      <c r="K77" s="34"/>
      <c r="L77" s="34"/>
      <c r="M77" s="1"/>
      <c r="N77" s="1"/>
      <c r="O77"/>
      <c r="P77" s="108"/>
      <c r="Q77" s="108"/>
      <c r="R77" s="108"/>
      <c r="S77" s="34"/>
      <c r="T77" s="6"/>
      <c r="U77" s="1"/>
      <c r="V77" s="1"/>
      <c r="W77"/>
      <c r="X77"/>
      <c r="Y77"/>
    </row>
    <row r="78" spans="1:25">
      <c r="A78"/>
      <c r="B78"/>
      <c r="C78" s="1"/>
      <c r="D78" s="1"/>
      <c r="E78" s="76"/>
      <c r="F78" s="1"/>
      <c r="G78" s="1"/>
      <c r="H78" s="1"/>
      <c r="I78" s="34"/>
      <c r="J78" s="34"/>
      <c r="K78" s="34"/>
      <c r="L78" s="34"/>
      <c r="M78" s="1"/>
      <c r="N78" s="1"/>
      <c r="O78" s="111"/>
      <c r="P78" s="108"/>
      <c r="Q78" s="108"/>
      <c r="R78" s="108"/>
      <c r="S78" s="34"/>
      <c r="T78" s="6"/>
      <c r="U78" s="1"/>
      <c r="V78" s="1"/>
      <c r="W78"/>
      <c r="X78"/>
      <c r="Y78"/>
    </row>
    <row r="79" spans="1:25">
      <c r="A79"/>
      <c r="B79"/>
      <c r="C79" s="1"/>
      <c r="D79" s="1"/>
      <c r="E79" s="76"/>
      <c r="F79" s="1"/>
      <c r="G79" s="1"/>
      <c r="H79" s="1"/>
      <c r="I79" s="34"/>
      <c r="J79" s="34"/>
      <c r="K79" s="34"/>
      <c r="L79" s="34"/>
      <c r="M79"/>
      <c r="N79" s="1"/>
      <c r="O79" s="111"/>
      <c r="P79" s="108"/>
      <c r="Q79" s="108"/>
      <c r="R79" s="108"/>
      <c r="S79" s="34"/>
      <c r="T79" s="6"/>
      <c r="U79" s="1"/>
      <c r="V79" s="1"/>
      <c r="W79"/>
      <c r="X79"/>
      <c r="Y79"/>
    </row>
    <row r="80" spans="1:25">
      <c r="A80"/>
      <c r="B80"/>
      <c r="C80" s="1"/>
      <c r="D80" s="1"/>
      <c r="E80" s="76"/>
      <c r="F80" s="1"/>
      <c r="G80" s="1"/>
      <c r="H80" s="1"/>
      <c r="I80" s="34"/>
      <c r="J80" s="34"/>
      <c r="K80" s="34"/>
      <c r="L80" s="34"/>
      <c r="M80" s="1"/>
      <c r="N80" s="1"/>
      <c r="O80" s="111"/>
      <c r="P80" s="108"/>
      <c r="Q80" s="108"/>
      <c r="R80" s="108"/>
      <c r="S80" s="34"/>
      <c r="T80" s="6"/>
      <c r="U80" s="77"/>
      <c r="V80" s="76"/>
      <c r="W80"/>
      <c r="X80"/>
      <c r="Y80"/>
    </row>
    <row r="81" spans="1:25">
      <c r="A81"/>
      <c r="B81"/>
      <c r="C81" s="1"/>
      <c r="D81" s="1"/>
      <c r="E81" s="76"/>
      <c r="F81" s="1"/>
      <c r="G81" s="1"/>
      <c r="H81" s="1"/>
      <c r="I81" s="34"/>
      <c r="J81" s="34"/>
      <c r="K81" s="34"/>
      <c r="L81" s="34"/>
      <c r="M81"/>
      <c r="N81" s="1"/>
      <c r="O81" s="111"/>
      <c r="P81" s="108"/>
      <c r="Q81" s="108"/>
      <c r="R81" s="108"/>
      <c r="S81" s="34"/>
      <c r="T81" s="6"/>
      <c r="U81" s="77"/>
      <c r="V81" s="76"/>
      <c r="W81"/>
      <c r="X81"/>
      <c r="Y81"/>
    </row>
    <row r="82" spans="1:25">
      <c r="A82"/>
      <c r="B82"/>
      <c r="C82" s="1"/>
      <c r="D82" s="1"/>
      <c r="E82" s="76"/>
      <c r="F82" s="1"/>
      <c r="G82" s="1"/>
      <c r="H82" s="1"/>
      <c r="I82" s="34"/>
      <c r="J82" s="34"/>
      <c r="K82" s="34"/>
      <c r="L82" s="34"/>
      <c r="M82"/>
      <c r="N82" s="1"/>
      <c r="O82" s="113"/>
      <c r="P82" s="108"/>
      <c r="Q82" s="108"/>
      <c r="R82" s="108"/>
      <c r="S82" s="34"/>
      <c r="T82" s="6"/>
      <c r="U82" s="77"/>
      <c r="V82" s="76"/>
      <c r="W82"/>
      <c r="X82"/>
      <c r="Y82"/>
    </row>
    <row r="83" spans="1:25">
      <c r="A83"/>
      <c r="B83"/>
      <c r="C83" s="1"/>
      <c r="D83" s="1"/>
      <c r="E83" s="76"/>
      <c r="F83" s="1"/>
      <c r="G83" s="1"/>
      <c r="H83" s="1"/>
      <c r="I83" s="34"/>
      <c r="J83" s="34"/>
      <c r="K83" s="34"/>
      <c r="L83" s="34"/>
      <c r="M83"/>
      <c r="N83" s="1"/>
      <c r="O83" s="113"/>
      <c r="P83" s="108"/>
      <c r="Q83" s="108"/>
      <c r="R83" s="108"/>
      <c r="S83" s="34"/>
      <c r="T83" s="6"/>
      <c r="U83" s="77"/>
      <c r="V83" s="76"/>
      <c r="W83"/>
      <c r="X83"/>
      <c r="Y83"/>
    </row>
    <row r="84" spans="1:25">
      <c r="A84"/>
      <c r="B84"/>
      <c r="C84" s="1"/>
      <c r="D84" s="1"/>
      <c r="E84" s="76"/>
      <c r="F84" s="1"/>
      <c r="G84" s="1"/>
      <c r="H84" s="1"/>
      <c r="I84" s="34"/>
      <c r="J84" s="34"/>
      <c r="K84" s="34"/>
      <c r="L84" s="34"/>
      <c r="M84"/>
      <c r="N84" s="1"/>
      <c r="O84" s="113"/>
      <c r="P84" s="108"/>
      <c r="Q84" s="108"/>
      <c r="R84" s="108"/>
      <c r="S84" s="34"/>
      <c r="T84" s="6"/>
      <c r="U84" s="77"/>
      <c r="V84" s="76"/>
      <c r="W84"/>
      <c r="X84"/>
      <c r="Y84"/>
    </row>
    <row r="85" spans="1:25">
      <c r="A85"/>
      <c r="B85"/>
      <c r="C85" s="106"/>
      <c r="D85" s="1"/>
      <c r="E85" s="76"/>
      <c r="F85" s="1"/>
      <c r="G85" s="1"/>
      <c r="H85" s="1"/>
      <c r="I85" s="6"/>
      <c r="J85" s="6"/>
      <c r="K85" s="6"/>
      <c r="L85" s="6"/>
      <c r="M85" s="1"/>
      <c r="N85" s="1"/>
      <c r="O85" s="114"/>
      <c r="P85" s="108"/>
      <c r="Q85" s="50"/>
      <c r="R85" s="107"/>
      <c r="S85" s="6"/>
      <c r="T85" s="6"/>
      <c r="U85" s="1"/>
      <c r="V85" s="1"/>
      <c r="W85"/>
      <c r="X85"/>
      <c r="Y85"/>
    </row>
    <row r="86" spans="1:25" ht="15" thickBot="1"/>
    <row r="87" spans="1:25" ht="15" thickBot="1">
      <c r="D87" s="130"/>
      <c r="E87" s="132"/>
      <c r="H87" s="130"/>
    </row>
    <row r="1048551" spans="9:20">
      <c r="I1048551" s="6"/>
      <c r="J1048551" s="6"/>
      <c r="K1048551" s="6"/>
      <c r="L1048551" s="6"/>
      <c r="S1048551" s="6"/>
      <c r="T1048551" s="6"/>
    </row>
    <row r="1048552" spans="9:20">
      <c r="I1048552" s="62"/>
      <c r="J1048552" s="62"/>
      <c r="K1048552" s="62"/>
      <c r="L1048552" s="62"/>
      <c r="S1048552" s="62"/>
      <c r="T1048552" s="33"/>
    </row>
    <row r="1048553" spans="9:20">
      <c r="I1048553" s="62"/>
      <c r="J1048553" s="62"/>
      <c r="K1048553" s="62"/>
      <c r="L1048553" s="62"/>
      <c r="S1048553" s="62"/>
      <c r="T1048553" s="33"/>
    </row>
    <row r="1048554" spans="9:20">
      <c r="I1048554" s="62"/>
      <c r="J1048554" s="62"/>
      <c r="K1048554" s="62"/>
      <c r="L1048554" s="62"/>
      <c r="S1048554" s="62"/>
      <c r="T1048554" s="33"/>
    </row>
    <row r="1048555" spans="9:20">
      <c r="I1048555" s="62"/>
      <c r="J1048555" s="62"/>
      <c r="K1048555" s="62"/>
      <c r="L1048555" s="62"/>
      <c r="S1048555" s="62"/>
      <c r="T1048555" s="33"/>
    </row>
    <row r="1048556" spans="9:20">
      <c r="I1048556" s="62"/>
      <c r="J1048556" s="62"/>
      <c r="K1048556" s="62"/>
      <c r="L1048556" s="62"/>
      <c r="S1048556" s="62"/>
      <c r="T1048556" s="33"/>
    </row>
    <row r="1048557" spans="9:20">
      <c r="I1048557" s="62"/>
      <c r="J1048557" s="62"/>
      <c r="K1048557" s="62"/>
      <c r="L1048557" s="62"/>
      <c r="S1048557" s="62"/>
      <c r="T1048557" s="33"/>
    </row>
    <row r="1048558" spans="9:20">
      <c r="I1048558" s="62"/>
      <c r="J1048558" s="62"/>
      <c r="K1048558" s="62"/>
      <c r="L1048558" s="62"/>
      <c r="S1048558" s="62"/>
      <c r="T1048558" s="33"/>
    </row>
    <row r="1048559" spans="9:20">
      <c r="I1048559" s="62"/>
      <c r="J1048559" s="62"/>
      <c r="K1048559" s="62"/>
      <c r="L1048559" s="62"/>
      <c r="S1048559" s="62"/>
      <c r="T1048559" s="33"/>
    </row>
    <row r="1048560" spans="9:20">
      <c r="I1048560" s="62"/>
      <c r="J1048560" s="62"/>
      <c r="K1048560" s="62"/>
      <c r="L1048560" s="62"/>
      <c r="S1048560" s="62"/>
      <c r="T1048560" s="33"/>
    </row>
    <row r="1048561" spans="9:20">
      <c r="I1048561" s="62"/>
      <c r="J1048561" s="62"/>
      <c r="K1048561" s="62"/>
      <c r="L1048561" s="62"/>
      <c r="S1048561" s="62"/>
      <c r="T1048561" s="33"/>
    </row>
    <row r="1048562" spans="9:20">
      <c r="I1048562" s="62"/>
      <c r="J1048562" s="62"/>
      <c r="K1048562" s="62"/>
      <c r="L1048562" s="62"/>
      <c r="S1048562" s="62"/>
      <c r="T1048562" s="33"/>
    </row>
    <row r="1048563" spans="9:20">
      <c r="I1048563" s="62"/>
      <c r="J1048563" s="62"/>
      <c r="K1048563" s="62"/>
      <c r="L1048563" s="62"/>
      <c r="S1048563" s="62"/>
      <c r="T1048563" s="33"/>
    </row>
    <row r="1048564" spans="9:20">
      <c r="I1048564" s="62"/>
      <c r="J1048564" s="62"/>
      <c r="K1048564" s="62"/>
      <c r="L1048564" s="62"/>
      <c r="S1048564" s="62"/>
      <c r="T1048564" s="33"/>
    </row>
    <row r="1048565" spans="9:20">
      <c r="I1048565" s="62"/>
      <c r="J1048565" s="62"/>
      <c r="K1048565" s="62"/>
      <c r="L1048565" s="62"/>
      <c r="S1048565" s="62"/>
      <c r="T1048565" s="33"/>
    </row>
    <row r="1048566" spans="9:20">
      <c r="I1048566" s="62"/>
      <c r="J1048566" s="62"/>
      <c r="K1048566" s="62"/>
      <c r="L1048566" s="62"/>
      <c r="S1048566" s="62"/>
      <c r="T1048566" s="33"/>
    </row>
  </sheetData>
  <autoFilter ref="A1:V85" xr:uid="{00000000-0009-0000-0000-00000A000000}"/>
  <conditionalFormatting sqref="N50">
    <cfRule type="duplicateValues" dxfId="25" priority="51"/>
  </conditionalFormatting>
  <conditionalFormatting sqref="N51">
    <cfRule type="duplicateValues" dxfId="24" priority="50"/>
  </conditionalFormatting>
  <conditionalFormatting sqref="N54">
    <cfRule type="duplicateValues" dxfId="23" priority="49"/>
  </conditionalFormatting>
  <conditionalFormatting sqref="N55:N56">
    <cfRule type="duplicateValues" dxfId="22" priority="48"/>
  </conditionalFormatting>
  <conditionalFormatting sqref="N59">
    <cfRule type="duplicateValues" dxfId="21" priority="47"/>
  </conditionalFormatting>
  <conditionalFormatting sqref="N60">
    <cfRule type="duplicateValues" dxfId="20" priority="46"/>
  </conditionalFormatting>
  <conditionalFormatting sqref="N61">
    <cfRule type="duplicateValues" dxfId="19" priority="45"/>
  </conditionalFormatting>
  <conditionalFormatting sqref="N71">
    <cfRule type="duplicateValues" dxfId="18" priority="44"/>
  </conditionalFormatting>
  <conditionalFormatting sqref="N73">
    <cfRule type="duplicateValues" dxfId="17" priority="43"/>
  </conditionalFormatting>
  <conditionalFormatting sqref="N74">
    <cfRule type="duplicateValues" dxfId="16" priority="42"/>
  </conditionalFormatting>
  <conditionalFormatting sqref="N36:N38">
    <cfRule type="duplicateValues" dxfId="15" priority="41"/>
  </conditionalFormatting>
  <conditionalFormatting sqref="M22:N22">
    <cfRule type="duplicateValues" dxfId="14" priority="8"/>
  </conditionalFormatting>
  <conditionalFormatting sqref="M23:N23">
    <cfRule type="duplicateValues" dxfId="13" priority="7"/>
  </conditionalFormatting>
  <conditionalFormatting sqref="M24:N34">
    <cfRule type="duplicateValues" dxfId="12" priority="6"/>
  </conditionalFormatting>
  <conditionalFormatting sqref="N11">
    <cfRule type="duplicateValues" dxfId="11" priority="5"/>
  </conditionalFormatting>
  <conditionalFormatting sqref="N12">
    <cfRule type="duplicateValues" dxfId="10" priority="4"/>
  </conditionalFormatting>
  <conditionalFormatting sqref="N13">
    <cfRule type="duplicateValues" dxfId="9" priority="3"/>
  </conditionalFormatting>
  <conditionalFormatting sqref="N14">
    <cfRule type="duplicateValues" dxfId="8" priority="2"/>
  </conditionalFormatting>
  <conditionalFormatting sqref="N15">
    <cfRule type="duplicateValues" dxfId="7" priority="1"/>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2060"/>
  </sheetPr>
  <dimension ref="A1:V68"/>
  <sheetViews>
    <sheetView workbookViewId="0">
      <selection activeCell="O17" sqref="O17"/>
    </sheetView>
  </sheetViews>
  <sheetFormatPr baseColWidth="10" defaultColWidth="11.44140625" defaultRowHeight="14.4"/>
  <cols>
    <col min="1" max="3" width="11.44140625" style="2"/>
    <col min="4" max="4" width="27.6640625" style="2" customWidth="1"/>
    <col min="5" max="7" width="11.44140625" style="2"/>
    <col min="8" max="8" width="17.5546875" style="2" customWidth="1"/>
    <col min="9" max="9" width="23" style="7" customWidth="1"/>
    <col min="10" max="12" width="15.5546875" style="7" customWidth="1"/>
    <col min="13" max="13" width="11.44140625" style="2"/>
    <col min="14" max="14" width="37.88671875" style="2" customWidth="1"/>
    <col min="15" max="15" width="30.33203125" style="2" customWidth="1"/>
    <col min="16" max="18" width="11.44140625" style="123"/>
    <col min="19" max="20" width="15.5546875" style="7" customWidth="1"/>
    <col min="21" max="21" width="11.44140625" style="2"/>
    <col min="22" max="22" width="40.33203125" style="2" customWidth="1"/>
    <col min="23" max="16384" width="11.44140625" style="2"/>
  </cols>
  <sheetData>
    <row r="1" spans="1:22">
      <c r="A1" s="2" t="s">
        <v>0</v>
      </c>
      <c r="B1" s="2" t="s">
        <v>1</v>
      </c>
      <c r="C1" s="2" t="s">
        <v>2</v>
      </c>
      <c r="D1" s="2" t="s">
        <v>3</v>
      </c>
      <c r="E1" s="2" t="s">
        <v>4</v>
      </c>
      <c r="F1" s="2" t="s">
        <v>5</v>
      </c>
      <c r="G1" s="2" t="s">
        <v>6</v>
      </c>
      <c r="H1" s="2" t="s">
        <v>7</v>
      </c>
      <c r="I1" s="7" t="s">
        <v>8</v>
      </c>
      <c r="J1" s="7" t="s">
        <v>9</v>
      </c>
      <c r="K1" s="7" t="s">
        <v>19</v>
      </c>
      <c r="L1" s="7" t="s">
        <v>20</v>
      </c>
      <c r="M1" s="2" t="s">
        <v>10</v>
      </c>
      <c r="N1" s="2" t="s">
        <v>11</v>
      </c>
      <c r="O1" s="2" t="s">
        <v>12</v>
      </c>
      <c r="P1" s="123" t="s">
        <v>21</v>
      </c>
      <c r="Q1" s="123" t="s">
        <v>13</v>
      </c>
      <c r="R1" s="123" t="s">
        <v>14</v>
      </c>
      <c r="S1" s="7" t="s">
        <v>15</v>
      </c>
      <c r="T1" s="7" t="s">
        <v>16</v>
      </c>
      <c r="U1" s="2" t="s">
        <v>17</v>
      </c>
      <c r="V1" s="2" t="s">
        <v>18</v>
      </c>
    </row>
    <row r="2" spans="1:22">
      <c r="A2">
        <v>891780111</v>
      </c>
      <c r="B2" t="s">
        <v>25</v>
      </c>
      <c r="C2" t="s">
        <v>26</v>
      </c>
      <c r="D2" t="s">
        <v>27</v>
      </c>
      <c r="E2" t="s">
        <v>4625</v>
      </c>
      <c r="F2" t="s">
        <v>29</v>
      </c>
      <c r="G2" t="s">
        <v>30</v>
      </c>
      <c r="H2" t="s">
        <v>4626</v>
      </c>
      <c r="I2" s="214">
        <v>40150600</v>
      </c>
      <c r="J2" s="214">
        <v>40150600</v>
      </c>
      <c r="K2" s="33">
        <v>0</v>
      </c>
      <c r="L2" s="33">
        <v>0</v>
      </c>
      <c r="M2">
        <v>860002400</v>
      </c>
      <c r="N2" t="s">
        <v>4619</v>
      </c>
      <c r="O2" t="s">
        <v>4620</v>
      </c>
      <c r="P2" s="217">
        <v>44589</v>
      </c>
      <c r="Q2" s="217">
        <v>44599</v>
      </c>
      <c r="R2" s="217">
        <v>44964</v>
      </c>
      <c r="S2" s="33">
        <v>0</v>
      </c>
      <c r="T2" s="214">
        <v>40150600</v>
      </c>
      <c r="U2">
        <v>41947381</v>
      </c>
      <c r="V2" t="s">
        <v>804</v>
      </c>
    </row>
    <row r="3" spans="1:22">
      <c r="A3">
        <v>891780111</v>
      </c>
      <c r="B3" t="s">
        <v>25</v>
      </c>
      <c r="C3" t="s">
        <v>26</v>
      </c>
      <c r="D3" t="s">
        <v>27</v>
      </c>
      <c r="E3" t="s">
        <v>4614</v>
      </c>
      <c r="F3" t="s">
        <v>29</v>
      </c>
      <c r="G3" t="s">
        <v>30</v>
      </c>
      <c r="H3" t="s">
        <v>31</v>
      </c>
      <c r="I3" s="214">
        <v>6000000</v>
      </c>
      <c r="J3" s="214">
        <v>6000000</v>
      </c>
      <c r="K3" s="33">
        <v>0</v>
      </c>
      <c r="L3" s="33">
        <v>0</v>
      </c>
      <c r="M3">
        <v>900929739</v>
      </c>
      <c r="N3" t="s">
        <v>4622</v>
      </c>
      <c r="O3" t="s">
        <v>4616</v>
      </c>
      <c r="P3" s="217">
        <v>44587</v>
      </c>
      <c r="Q3" s="217">
        <v>44589</v>
      </c>
      <c r="R3" s="217">
        <v>44926</v>
      </c>
      <c r="S3" s="33">
        <v>5934522</v>
      </c>
      <c r="T3" s="214">
        <v>65478</v>
      </c>
      <c r="U3">
        <v>36718996</v>
      </c>
      <c r="V3" t="s">
        <v>4617</v>
      </c>
    </row>
    <row r="4" spans="1:22">
      <c r="A4">
        <v>891780111</v>
      </c>
      <c r="B4" t="s">
        <v>25</v>
      </c>
      <c r="C4" t="s">
        <v>26</v>
      </c>
      <c r="D4" t="s">
        <v>27</v>
      </c>
      <c r="E4" t="s">
        <v>4618</v>
      </c>
      <c r="F4" t="s">
        <v>29</v>
      </c>
      <c r="G4" t="s">
        <v>30</v>
      </c>
      <c r="H4" t="s">
        <v>31</v>
      </c>
      <c r="I4" s="214">
        <v>6000000</v>
      </c>
      <c r="J4" s="214">
        <v>6000000</v>
      </c>
      <c r="K4" s="33">
        <v>0</v>
      </c>
      <c r="L4" s="33">
        <v>0</v>
      </c>
      <c r="M4">
        <v>819003765</v>
      </c>
      <c r="N4" t="s">
        <v>4615</v>
      </c>
      <c r="O4" t="s">
        <v>4616</v>
      </c>
      <c r="P4" s="217">
        <v>44587</v>
      </c>
      <c r="Q4" s="217">
        <v>44589</v>
      </c>
      <c r="R4" s="217">
        <v>44926</v>
      </c>
      <c r="S4" s="33">
        <v>5975850</v>
      </c>
      <c r="T4" s="214">
        <v>24150</v>
      </c>
      <c r="U4">
        <v>36718996</v>
      </c>
      <c r="V4" t="s">
        <v>4617</v>
      </c>
    </row>
    <row r="5" spans="1:22">
      <c r="A5">
        <v>891780111</v>
      </c>
      <c r="B5" t="s">
        <v>25</v>
      </c>
      <c r="C5" t="s">
        <v>26</v>
      </c>
      <c r="D5" t="s">
        <v>27</v>
      </c>
      <c r="E5" t="s">
        <v>4621</v>
      </c>
      <c r="F5" t="s">
        <v>29</v>
      </c>
      <c r="G5" t="s">
        <v>30</v>
      </c>
      <c r="H5" t="s">
        <v>31</v>
      </c>
      <c r="I5" s="214">
        <v>6000000</v>
      </c>
      <c r="J5" s="214">
        <v>6000000</v>
      </c>
      <c r="K5" s="33">
        <v>0</v>
      </c>
      <c r="L5" s="33">
        <v>0</v>
      </c>
      <c r="M5">
        <v>901094352</v>
      </c>
      <c r="N5" t="s">
        <v>4624</v>
      </c>
      <c r="O5" t="s">
        <v>4616</v>
      </c>
      <c r="P5" s="217">
        <v>44587</v>
      </c>
      <c r="Q5" s="217">
        <v>44589</v>
      </c>
      <c r="R5" s="217">
        <v>44926</v>
      </c>
      <c r="S5" s="33">
        <v>0</v>
      </c>
      <c r="T5" s="214">
        <v>6000000</v>
      </c>
      <c r="U5">
        <v>36718996</v>
      </c>
      <c r="V5" t="s">
        <v>4617</v>
      </c>
    </row>
    <row r="6" spans="1:22">
      <c r="A6">
        <v>891780111</v>
      </c>
      <c r="B6" t="s">
        <v>25</v>
      </c>
      <c r="C6" t="s">
        <v>26</v>
      </c>
      <c r="D6" t="s">
        <v>27</v>
      </c>
      <c r="E6" t="s">
        <v>4623</v>
      </c>
      <c r="F6" t="s">
        <v>29</v>
      </c>
      <c r="G6" t="s">
        <v>30</v>
      </c>
      <c r="H6" s="192" t="s">
        <v>606</v>
      </c>
      <c r="I6" s="214">
        <v>10000000</v>
      </c>
      <c r="J6" s="214">
        <v>10000000</v>
      </c>
      <c r="K6" s="33">
        <v>0</v>
      </c>
      <c r="L6" s="33">
        <v>0</v>
      </c>
      <c r="M6">
        <v>7144967</v>
      </c>
      <c r="N6" t="s">
        <v>4627</v>
      </c>
      <c r="O6" t="s">
        <v>4628</v>
      </c>
      <c r="P6" s="217">
        <v>44589</v>
      </c>
      <c r="Q6" s="217">
        <v>44589</v>
      </c>
      <c r="R6" s="217">
        <v>44926</v>
      </c>
      <c r="S6" s="33">
        <v>0</v>
      </c>
      <c r="T6" s="214">
        <v>10000000</v>
      </c>
      <c r="U6">
        <v>36564011</v>
      </c>
      <c r="V6" t="s">
        <v>3842</v>
      </c>
    </row>
    <row r="7" spans="1:22" ht="15" thickBot="1">
      <c r="A7"/>
      <c r="B7"/>
      <c r="C7"/>
      <c r="D7"/>
      <c r="E7" s="192"/>
      <c r="F7"/>
      <c r="G7"/>
      <c r="H7" s="192"/>
      <c r="I7" s="214"/>
      <c r="J7" s="214"/>
      <c r="K7" s="33"/>
      <c r="L7" s="33"/>
      <c r="M7"/>
      <c r="N7"/>
      <c r="O7"/>
      <c r="P7" s="217"/>
      <c r="Q7" s="217"/>
      <c r="R7" s="217"/>
      <c r="S7" s="33"/>
      <c r="T7" s="150"/>
      <c r="U7"/>
      <c r="V7"/>
    </row>
    <row r="8" spans="1:22" ht="15" thickBot="1">
      <c r="A8" s="10"/>
      <c r="B8" s="10"/>
      <c r="C8" s="10"/>
      <c r="D8" s="215" t="s">
        <v>617</v>
      </c>
      <c r="E8" s="216">
        <v>5</v>
      </c>
      <c r="F8" s="10"/>
      <c r="G8" s="10"/>
      <c r="H8" s="215" t="s">
        <v>2946</v>
      </c>
      <c r="I8" s="104">
        <f>SUM(I2:I7)</f>
        <v>68150600</v>
      </c>
      <c r="M8" s="14"/>
      <c r="N8" s="11"/>
      <c r="O8" s="12"/>
      <c r="P8" s="160"/>
      <c r="Q8" s="160"/>
      <c r="R8" s="160"/>
      <c r="U8" s="11"/>
      <c r="V8" s="11"/>
    </row>
    <row r="9" spans="1:22">
      <c r="A9" s="10"/>
      <c r="B9" s="10"/>
      <c r="C9" s="10"/>
      <c r="D9" s="10"/>
      <c r="E9" s="10"/>
      <c r="F9" s="10"/>
      <c r="G9" s="10"/>
      <c r="H9" s="10"/>
      <c r="M9" s="13"/>
      <c r="N9" s="11"/>
      <c r="O9" s="12"/>
      <c r="P9" s="160"/>
      <c r="Q9" s="160"/>
      <c r="R9" s="160"/>
      <c r="U9" s="11"/>
      <c r="V9" s="11"/>
    </row>
    <row r="10" spans="1:22">
      <c r="A10" s="10"/>
      <c r="B10" s="10"/>
      <c r="C10" s="10"/>
      <c r="D10" s="10"/>
      <c r="E10" s="10"/>
      <c r="F10" s="10"/>
      <c r="G10" s="10"/>
      <c r="H10" s="10"/>
      <c r="M10" s="13"/>
      <c r="N10" s="11"/>
      <c r="O10" s="12"/>
      <c r="P10" s="160"/>
      <c r="Q10" s="160"/>
      <c r="R10" s="160"/>
      <c r="U10" s="11"/>
      <c r="V10" s="11"/>
    </row>
    <row r="11" spans="1:22">
      <c r="A11" s="10"/>
      <c r="B11" s="10"/>
      <c r="C11" s="10"/>
      <c r="D11" s="10"/>
      <c r="E11" s="10"/>
      <c r="F11" s="10"/>
      <c r="G11" s="10"/>
      <c r="H11" s="10"/>
      <c r="M11" s="13"/>
      <c r="N11" s="11"/>
      <c r="O11" s="12"/>
      <c r="P11" s="160"/>
      <c r="Q11" s="160"/>
      <c r="R11" s="160"/>
      <c r="U11" s="11"/>
      <c r="V11" s="11"/>
    </row>
    <row r="12" spans="1:22">
      <c r="A12" s="10"/>
      <c r="B12" s="10"/>
      <c r="C12" s="10"/>
      <c r="D12" s="10"/>
      <c r="E12" s="10"/>
      <c r="F12" s="10"/>
      <c r="G12" s="10"/>
      <c r="H12" s="10"/>
      <c r="M12" s="13"/>
      <c r="N12" s="11"/>
      <c r="O12" s="12"/>
      <c r="P12" s="160"/>
      <c r="Q12" s="160"/>
      <c r="R12" s="160"/>
      <c r="U12" s="11"/>
      <c r="V12" s="11"/>
    </row>
    <row r="13" spans="1:22">
      <c r="A13" s="10"/>
      <c r="B13" s="10"/>
      <c r="C13" s="10"/>
      <c r="D13" s="10"/>
      <c r="E13" s="10"/>
      <c r="F13" s="10"/>
      <c r="G13" s="10"/>
      <c r="H13" s="10"/>
      <c r="M13" s="13"/>
      <c r="N13" s="11"/>
      <c r="O13" s="12"/>
      <c r="P13" s="160"/>
      <c r="Q13" s="160"/>
      <c r="R13" s="160"/>
      <c r="U13" s="11"/>
      <c r="V13" s="11"/>
    </row>
    <row r="14" spans="1:22">
      <c r="A14" s="10"/>
      <c r="B14" s="10"/>
      <c r="C14" s="10"/>
      <c r="D14" s="10"/>
      <c r="E14" s="10"/>
      <c r="F14" s="10"/>
      <c r="G14" s="10"/>
      <c r="H14" s="10"/>
      <c r="M14" s="13"/>
      <c r="N14" s="11"/>
      <c r="O14" s="12"/>
      <c r="P14" s="160"/>
      <c r="Q14" s="160"/>
      <c r="R14" s="160"/>
      <c r="U14" s="11"/>
      <c r="V14" s="11"/>
    </row>
    <row r="15" spans="1:22">
      <c r="A15" s="10"/>
      <c r="B15" s="10"/>
      <c r="C15" s="10"/>
      <c r="D15" s="10"/>
      <c r="E15" s="10"/>
      <c r="F15" s="10"/>
      <c r="G15" s="10"/>
      <c r="H15" s="10"/>
      <c r="M15" s="13"/>
      <c r="N15" s="11"/>
      <c r="O15" s="12"/>
      <c r="P15" s="160"/>
      <c r="Q15" s="160"/>
      <c r="R15" s="160"/>
      <c r="U15" s="11"/>
      <c r="V15" s="11"/>
    </row>
    <row r="16" spans="1:22">
      <c r="A16" s="10"/>
      <c r="B16" s="10"/>
      <c r="C16" s="10"/>
      <c r="D16" s="10"/>
      <c r="E16" s="10"/>
      <c r="F16" s="10"/>
      <c r="G16" s="10"/>
      <c r="H16" s="10"/>
      <c r="M16" s="13"/>
      <c r="N16" s="11"/>
      <c r="O16" s="12"/>
      <c r="P16" s="160"/>
      <c r="Q16" s="160"/>
      <c r="R16" s="160"/>
      <c r="U16" s="11"/>
      <c r="V16" s="11"/>
    </row>
    <row r="17" spans="1:22">
      <c r="A17" s="10"/>
      <c r="B17" s="10"/>
      <c r="C17" s="10"/>
      <c r="D17" s="10"/>
      <c r="E17" s="10"/>
      <c r="F17" s="10"/>
      <c r="G17" s="10"/>
      <c r="H17" s="10"/>
      <c r="M17" s="13"/>
      <c r="N17" s="11"/>
      <c r="O17" s="12"/>
      <c r="P17" s="160"/>
      <c r="Q17" s="160"/>
      <c r="R17" s="160"/>
      <c r="U17" s="11"/>
      <c r="V17" s="11"/>
    </row>
    <row r="18" spans="1:22">
      <c r="A18" s="10"/>
      <c r="B18" s="10"/>
      <c r="C18" s="10"/>
      <c r="D18" s="10"/>
      <c r="E18" s="10"/>
      <c r="F18" s="10"/>
      <c r="G18" s="10"/>
      <c r="H18" s="10"/>
      <c r="M18" s="13"/>
      <c r="N18" s="11"/>
      <c r="O18" s="12"/>
      <c r="P18" s="160"/>
      <c r="Q18" s="160"/>
      <c r="R18" s="160"/>
      <c r="U18" s="11"/>
      <c r="V18" s="11"/>
    </row>
    <row r="19" spans="1:22">
      <c r="A19" s="10"/>
      <c r="B19" s="10"/>
      <c r="C19" s="10"/>
      <c r="D19" s="10"/>
      <c r="E19" s="10"/>
      <c r="F19" s="10"/>
      <c r="G19" s="10"/>
      <c r="H19" s="10"/>
      <c r="M19" s="13"/>
      <c r="N19" s="11"/>
      <c r="O19" s="12"/>
      <c r="P19" s="160"/>
      <c r="Q19" s="160"/>
      <c r="R19" s="160"/>
      <c r="U19" s="11"/>
      <c r="V19" s="11"/>
    </row>
    <row r="20" spans="1:22">
      <c r="A20" s="10"/>
      <c r="B20" s="10"/>
      <c r="C20" s="10"/>
      <c r="D20" s="10"/>
      <c r="E20" s="10"/>
      <c r="F20" s="10"/>
      <c r="G20" s="10"/>
      <c r="H20" s="10"/>
      <c r="M20" s="13"/>
      <c r="N20" s="11"/>
      <c r="O20" s="12"/>
      <c r="P20" s="160"/>
      <c r="Q20" s="160"/>
      <c r="R20" s="160"/>
      <c r="U20" s="11"/>
      <c r="V20" s="11"/>
    </row>
    <row r="21" spans="1:22">
      <c r="A21" s="10"/>
      <c r="B21" s="10"/>
      <c r="C21" s="10"/>
      <c r="D21" s="10"/>
      <c r="E21" s="10"/>
      <c r="F21" s="10"/>
      <c r="G21" s="10"/>
      <c r="H21" s="10"/>
      <c r="M21" s="13"/>
      <c r="N21" s="11"/>
      <c r="O21" s="12"/>
      <c r="P21" s="160"/>
      <c r="Q21" s="160"/>
      <c r="R21" s="160"/>
      <c r="U21" s="11"/>
      <c r="V21" s="11"/>
    </row>
    <row r="22" spans="1:22">
      <c r="A22" s="10"/>
      <c r="B22" s="10"/>
      <c r="C22" s="10"/>
      <c r="D22" s="10"/>
      <c r="E22" s="10"/>
      <c r="F22" s="10"/>
      <c r="G22" s="10"/>
      <c r="H22" s="10"/>
      <c r="M22" s="13"/>
      <c r="N22" s="11"/>
      <c r="O22" s="12"/>
      <c r="P22" s="160"/>
      <c r="Q22" s="160"/>
      <c r="R22" s="160"/>
      <c r="U22" s="11"/>
      <c r="V22" s="11"/>
    </row>
    <row r="23" spans="1:22">
      <c r="A23" s="10"/>
      <c r="B23" s="10"/>
      <c r="C23" s="10"/>
      <c r="D23" s="10"/>
      <c r="E23" s="10"/>
      <c r="F23" s="10"/>
      <c r="G23" s="10"/>
      <c r="H23" s="10"/>
      <c r="M23" s="13"/>
      <c r="N23" s="11"/>
      <c r="O23" s="12"/>
      <c r="P23" s="160"/>
      <c r="Q23" s="160"/>
      <c r="R23" s="160"/>
      <c r="U23" s="11"/>
      <c r="V23" s="11"/>
    </row>
    <row r="24" spans="1:22">
      <c r="A24" s="10"/>
      <c r="B24" s="10"/>
      <c r="C24" s="10"/>
      <c r="D24" s="10"/>
      <c r="E24" s="10"/>
      <c r="F24" s="10"/>
      <c r="G24" s="10"/>
      <c r="H24" s="10"/>
      <c r="M24" s="13"/>
      <c r="N24" s="11"/>
      <c r="O24" s="12"/>
      <c r="P24" s="160"/>
      <c r="Q24" s="160"/>
      <c r="R24" s="160"/>
      <c r="U24" s="11"/>
      <c r="V24" s="11"/>
    </row>
    <row r="25" spans="1:22">
      <c r="A25" s="10"/>
      <c r="B25" s="10"/>
      <c r="C25" s="10"/>
      <c r="D25" s="10"/>
      <c r="E25" s="10"/>
      <c r="F25" s="10"/>
      <c r="G25" s="10"/>
      <c r="H25" s="10"/>
      <c r="M25" s="13"/>
      <c r="N25" s="11"/>
      <c r="O25" s="12"/>
      <c r="P25" s="160"/>
      <c r="Q25" s="160"/>
      <c r="R25" s="160"/>
      <c r="U25" s="11"/>
      <c r="V25" s="11"/>
    </row>
    <row r="26" spans="1:22">
      <c r="A26" s="10"/>
      <c r="B26" s="10"/>
      <c r="C26" s="10"/>
      <c r="D26" s="10"/>
      <c r="E26" s="10"/>
      <c r="F26" s="10"/>
      <c r="G26" s="10"/>
      <c r="H26" s="10"/>
      <c r="M26" s="13"/>
      <c r="N26" s="11"/>
      <c r="O26" s="12"/>
      <c r="P26" s="160"/>
      <c r="Q26" s="160"/>
      <c r="R26" s="160"/>
      <c r="U26" s="11"/>
      <c r="V26" s="11"/>
    </row>
    <row r="27" spans="1:22">
      <c r="A27" s="10"/>
      <c r="B27" s="10"/>
      <c r="C27" s="10"/>
      <c r="D27" s="10"/>
      <c r="E27" s="10"/>
      <c r="F27" s="10"/>
      <c r="G27" s="10"/>
      <c r="H27" s="10"/>
      <c r="M27" s="13"/>
      <c r="N27" s="11"/>
      <c r="O27" s="12"/>
      <c r="P27" s="160"/>
      <c r="Q27" s="160"/>
      <c r="R27" s="160"/>
      <c r="U27" s="11"/>
      <c r="V27" s="11"/>
    </row>
    <row r="28" spans="1:22">
      <c r="A28" s="10"/>
      <c r="B28" s="10"/>
      <c r="C28" s="10"/>
      <c r="D28" s="10"/>
      <c r="E28" s="10"/>
      <c r="F28" s="10"/>
      <c r="G28" s="10"/>
      <c r="H28" s="10"/>
      <c r="M28" s="13"/>
      <c r="N28" s="11"/>
      <c r="O28" s="12"/>
      <c r="P28" s="160"/>
      <c r="Q28" s="160"/>
      <c r="R28" s="160"/>
      <c r="U28" s="11"/>
      <c r="V28" s="11"/>
    </row>
    <row r="29" spans="1:22">
      <c r="A29" s="10"/>
      <c r="B29" s="10"/>
      <c r="C29" s="10"/>
      <c r="D29" s="10"/>
      <c r="E29" s="10"/>
      <c r="F29" s="10"/>
      <c r="G29" s="10"/>
      <c r="H29" s="10"/>
      <c r="M29" s="13"/>
      <c r="N29" s="11"/>
      <c r="O29" s="12"/>
      <c r="P29" s="160"/>
      <c r="Q29" s="160"/>
      <c r="R29" s="160"/>
      <c r="U29" s="11"/>
      <c r="V29" s="11"/>
    </row>
    <row r="30" spans="1:22">
      <c r="A30" s="10"/>
      <c r="B30" s="10"/>
      <c r="C30" s="10"/>
      <c r="D30" s="10"/>
      <c r="E30" s="10"/>
      <c r="F30" s="10"/>
      <c r="G30" s="10"/>
      <c r="H30" s="10"/>
      <c r="M30" s="13"/>
      <c r="N30" s="11"/>
      <c r="O30" s="12"/>
      <c r="P30" s="160"/>
      <c r="Q30" s="160"/>
      <c r="R30" s="160"/>
      <c r="U30" s="11"/>
      <c r="V30" s="11"/>
    </row>
    <row r="31" spans="1:22">
      <c r="A31" s="10"/>
      <c r="B31" s="10"/>
      <c r="C31" s="10"/>
      <c r="D31" s="10"/>
      <c r="E31" s="10"/>
      <c r="F31" s="10"/>
      <c r="G31" s="10"/>
      <c r="H31" s="10"/>
      <c r="M31" s="13"/>
      <c r="N31" s="11"/>
      <c r="O31" s="12"/>
      <c r="P31" s="160"/>
      <c r="Q31" s="160"/>
      <c r="R31" s="160"/>
      <c r="U31" s="11"/>
      <c r="V31" s="11"/>
    </row>
    <row r="32" spans="1:22">
      <c r="A32" s="10"/>
      <c r="B32" s="10"/>
      <c r="C32" s="10"/>
      <c r="D32" s="10"/>
      <c r="E32" s="10"/>
      <c r="F32" s="10"/>
      <c r="G32" s="10"/>
      <c r="H32" s="10"/>
      <c r="M32" s="13"/>
      <c r="N32" s="11"/>
      <c r="O32" s="12"/>
      <c r="P32" s="160"/>
      <c r="Q32" s="160"/>
      <c r="R32" s="160"/>
      <c r="U32" s="11"/>
      <c r="V32" s="11"/>
    </row>
    <row r="33" spans="1:22">
      <c r="A33" s="10"/>
      <c r="B33" s="10"/>
      <c r="C33" s="10"/>
      <c r="D33" s="10"/>
      <c r="E33" s="10"/>
      <c r="F33" s="10"/>
      <c r="G33" s="10"/>
      <c r="H33" s="10"/>
      <c r="M33" s="13"/>
      <c r="N33" s="11"/>
      <c r="O33" s="12"/>
      <c r="P33" s="160"/>
      <c r="Q33" s="160"/>
      <c r="R33" s="160"/>
      <c r="U33" s="11"/>
      <c r="V33" s="11"/>
    </row>
    <row r="34" spans="1:22">
      <c r="A34" s="10"/>
      <c r="B34" s="10"/>
      <c r="C34" s="10"/>
      <c r="D34" s="10"/>
      <c r="E34" s="10"/>
      <c r="F34" s="10"/>
      <c r="G34" s="10"/>
      <c r="H34" s="10"/>
      <c r="M34" s="13"/>
      <c r="N34" s="11"/>
      <c r="O34" s="12"/>
      <c r="P34" s="160"/>
      <c r="Q34" s="160"/>
      <c r="R34" s="160"/>
      <c r="U34" s="11"/>
      <c r="V34" s="11"/>
    </row>
    <row r="35" spans="1:22">
      <c r="A35" s="10"/>
      <c r="B35" s="10"/>
      <c r="C35" s="10"/>
      <c r="D35" s="10"/>
      <c r="E35" s="10"/>
      <c r="F35" s="10"/>
      <c r="G35" s="10"/>
      <c r="H35" s="10"/>
      <c r="M35" s="13"/>
      <c r="N35" s="11"/>
      <c r="O35" s="12"/>
      <c r="P35" s="160"/>
      <c r="Q35" s="160"/>
      <c r="R35" s="160"/>
      <c r="U35" s="11"/>
      <c r="V35" s="11"/>
    </row>
    <row r="36" spans="1:22">
      <c r="A36" s="10"/>
      <c r="B36" s="10"/>
      <c r="C36" s="10"/>
      <c r="D36" s="10"/>
      <c r="E36" s="10"/>
      <c r="F36" s="10"/>
      <c r="G36" s="10"/>
      <c r="H36" s="10"/>
      <c r="M36" s="13"/>
      <c r="N36" s="11"/>
      <c r="O36" s="12"/>
      <c r="P36" s="160"/>
      <c r="Q36" s="160"/>
      <c r="R36" s="160"/>
      <c r="U36" s="11"/>
      <c r="V36" s="11"/>
    </row>
    <row r="37" spans="1:22">
      <c r="A37" s="10"/>
      <c r="B37" s="10"/>
      <c r="C37" s="10"/>
      <c r="D37" s="10"/>
      <c r="E37" s="10"/>
      <c r="F37" s="10"/>
      <c r="G37" s="10"/>
      <c r="H37" s="10"/>
      <c r="M37" s="13"/>
      <c r="N37" s="11"/>
      <c r="O37" s="12"/>
      <c r="P37" s="160"/>
      <c r="Q37" s="160"/>
      <c r="R37" s="160"/>
      <c r="U37" s="11"/>
      <c r="V37" s="11"/>
    </row>
    <row r="38" spans="1:22">
      <c r="A38" s="10"/>
      <c r="B38" s="10"/>
      <c r="C38" s="10"/>
      <c r="D38" s="10"/>
      <c r="E38" s="10"/>
      <c r="F38" s="10"/>
      <c r="G38" s="10"/>
      <c r="H38" s="10"/>
      <c r="M38" s="13"/>
      <c r="N38" s="11"/>
      <c r="O38" s="12"/>
      <c r="P38" s="160"/>
      <c r="Q38" s="160"/>
      <c r="R38" s="160"/>
      <c r="U38" s="11"/>
      <c r="V38" s="11"/>
    </row>
    <row r="39" spans="1:22">
      <c r="A39" s="10"/>
      <c r="B39" s="10"/>
      <c r="C39" s="10"/>
      <c r="D39" s="10"/>
      <c r="E39" s="10"/>
      <c r="F39" s="10"/>
      <c r="G39" s="10"/>
      <c r="H39" s="10"/>
      <c r="M39" s="13"/>
      <c r="N39" s="11"/>
      <c r="O39" s="12"/>
      <c r="P39" s="160"/>
      <c r="Q39" s="160"/>
      <c r="R39" s="160"/>
      <c r="U39" s="11"/>
      <c r="V39" s="11"/>
    </row>
    <row r="40" spans="1:22">
      <c r="A40" s="10"/>
      <c r="B40" s="10"/>
      <c r="C40" s="10"/>
      <c r="D40" s="10"/>
      <c r="E40" s="10"/>
      <c r="F40" s="10"/>
      <c r="G40" s="10"/>
      <c r="H40" s="10"/>
      <c r="M40" s="13"/>
      <c r="N40" s="11"/>
      <c r="O40" s="12"/>
      <c r="P40" s="160"/>
      <c r="Q40" s="160"/>
      <c r="R40" s="160"/>
      <c r="U40" s="11"/>
      <c r="V40" s="11"/>
    </row>
    <row r="41" spans="1:22">
      <c r="A41" s="10"/>
      <c r="B41" s="10"/>
      <c r="C41" s="10"/>
      <c r="D41" s="10"/>
      <c r="E41" s="10"/>
      <c r="F41" s="10"/>
      <c r="G41" s="10"/>
      <c r="H41" s="10"/>
      <c r="M41" s="13"/>
      <c r="N41" s="11"/>
      <c r="O41" s="12"/>
      <c r="P41" s="160"/>
      <c r="Q41" s="160"/>
      <c r="R41" s="160"/>
      <c r="U41" s="11"/>
      <c r="V41" s="11"/>
    </row>
    <row r="42" spans="1:22">
      <c r="A42" s="10"/>
      <c r="B42" s="10"/>
      <c r="C42" s="10"/>
      <c r="D42" s="10"/>
      <c r="E42" s="10"/>
      <c r="F42" s="10"/>
      <c r="G42" s="10"/>
      <c r="H42" s="10"/>
      <c r="M42" s="13"/>
      <c r="N42" s="11"/>
      <c r="O42" s="12"/>
      <c r="P42" s="160"/>
      <c r="Q42" s="160"/>
      <c r="R42" s="160"/>
      <c r="U42" s="11"/>
      <c r="V42" s="11"/>
    </row>
    <row r="43" spans="1:22">
      <c r="A43" s="10"/>
      <c r="B43" s="10"/>
      <c r="C43" s="10"/>
      <c r="D43" s="10"/>
      <c r="E43" s="10"/>
      <c r="F43" s="10"/>
      <c r="G43" s="10"/>
      <c r="H43" s="10"/>
      <c r="M43" s="13"/>
      <c r="N43" s="11"/>
      <c r="O43" s="12"/>
      <c r="P43" s="160"/>
      <c r="Q43" s="160"/>
      <c r="R43" s="160"/>
      <c r="U43" s="11"/>
      <c r="V43" s="11"/>
    </row>
    <row r="44" spans="1:22">
      <c r="A44" s="10"/>
      <c r="B44" s="10"/>
      <c r="C44" s="10"/>
      <c r="D44" s="10"/>
      <c r="E44" s="10"/>
      <c r="F44" s="10"/>
      <c r="G44" s="10"/>
      <c r="H44" s="10"/>
      <c r="M44" s="13"/>
      <c r="N44" s="11"/>
      <c r="O44" s="12"/>
      <c r="P44" s="160"/>
      <c r="Q44" s="160"/>
      <c r="R44" s="160"/>
      <c r="U44" s="11"/>
      <c r="V44" s="11"/>
    </row>
    <row r="45" spans="1:22">
      <c r="A45" s="10"/>
      <c r="B45" s="10"/>
      <c r="C45" s="10"/>
      <c r="D45" s="10"/>
      <c r="E45" s="10"/>
      <c r="F45" s="10"/>
      <c r="G45" s="10"/>
      <c r="H45" s="10"/>
      <c r="M45" s="13"/>
      <c r="N45" s="11"/>
      <c r="O45" s="12"/>
      <c r="P45" s="160"/>
      <c r="Q45" s="160"/>
      <c r="R45" s="160"/>
      <c r="U45" s="11"/>
      <c r="V45" s="11"/>
    </row>
    <row r="46" spans="1:22">
      <c r="A46" s="10"/>
      <c r="B46" s="10"/>
      <c r="C46" s="10"/>
      <c r="D46" s="10"/>
      <c r="E46" s="10"/>
      <c r="F46" s="10"/>
      <c r="G46" s="10"/>
      <c r="H46" s="10"/>
      <c r="M46" s="13"/>
      <c r="N46" s="11"/>
      <c r="O46" s="12"/>
      <c r="P46" s="160"/>
      <c r="Q46" s="160"/>
      <c r="R46" s="160"/>
      <c r="U46" s="11"/>
      <c r="V46" s="11"/>
    </row>
    <row r="47" spans="1:22">
      <c r="A47" s="10"/>
      <c r="B47" s="10"/>
      <c r="C47" s="10"/>
      <c r="D47" s="10"/>
      <c r="E47" s="10"/>
      <c r="F47" s="10"/>
      <c r="G47" s="10"/>
      <c r="H47" s="10"/>
      <c r="M47" s="13"/>
      <c r="N47" s="11"/>
      <c r="O47" s="12"/>
      <c r="P47" s="160"/>
      <c r="Q47" s="160"/>
      <c r="R47" s="160"/>
      <c r="U47" s="11"/>
      <c r="V47" s="11"/>
    </row>
    <row r="48" spans="1:22">
      <c r="A48" s="10"/>
      <c r="B48" s="10"/>
      <c r="C48" s="10"/>
      <c r="D48" s="10"/>
      <c r="E48" s="10"/>
      <c r="F48" s="10"/>
      <c r="G48" s="10"/>
      <c r="H48" s="10"/>
      <c r="M48" s="13"/>
      <c r="N48" s="11"/>
      <c r="O48" s="12"/>
      <c r="P48" s="160"/>
      <c r="Q48" s="160"/>
      <c r="R48" s="160"/>
      <c r="U48" s="11"/>
      <c r="V48" s="11"/>
    </row>
    <row r="49" spans="1:22">
      <c r="A49" s="10"/>
      <c r="B49" s="10"/>
      <c r="C49" s="10"/>
      <c r="D49" s="10"/>
      <c r="E49" s="10"/>
      <c r="F49" s="10"/>
      <c r="G49" s="10"/>
      <c r="H49" s="10"/>
      <c r="M49" s="13"/>
      <c r="N49" s="11"/>
      <c r="O49" s="12"/>
      <c r="P49" s="160"/>
      <c r="Q49" s="160"/>
      <c r="R49" s="160"/>
      <c r="U49" s="11"/>
      <c r="V49" s="11"/>
    </row>
    <row r="50" spans="1:22">
      <c r="A50" s="10"/>
      <c r="B50" s="10"/>
      <c r="C50" s="10"/>
      <c r="D50" s="10"/>
      <c r="E50" s="10"/>
      <c r="F50" s="10"/>
      <c r="G50" s="10"/>
      <c r="H50" s="10"/>
      <c r="M50" s="13"/>
      <c r="N50" s="11"/>
      <c r="O50" s="12"/>
      <c r="P50" s="160"/>
      <c r="Q50" s="160"/>
      <c r="R50" s="160"/>
      <c r="U50" s="11"/>
      <c r="V50" s="11"/>
    </row>
    <row r="51" spans="1:22">
      <c r="A51" s="10"/>
      <c r="B51" s="10"/>
      <c r="C51" s="10"/>
      <c r="D51" s="10"/>
      <c r="E51" s="10"/>
      <c r="F51" s="10"/>
      <c r="G51" s="10"/>
      <c r="H51" s="10"/>
      <c r="M51" s="13"/>
      <c r="N51" s="11"/>
      <c r="O51" s="12"/>
      <c r="P51" s="160"/>
      <c r="Q51" s="160"/>
      <c r="R51" s="160"/>
      <c r="U51" s="11"/>
      <c r="V51" s="11"/>
    </row>
    <row r="52" spans="1:22">
      <c r="A52" s="10"/>
      <c r="B52" s="10"/>
      <c r="C52" s="10"/>
      <c r="D52" s="10"/>
      <c r="E52" s="10"/>
      <c r="F52" s="10"/>
      <c r="G52" s="10"/>
      <c r="H52" s="10"/>
      <c r="M52" s="13"/>
      <c r="N52" s="11"/>
      <c r="O52" s="12"/>
      <c r="P52" s="160"/>
      <c r="Q52" s="160"/>
      <c r="R52" s="160"/>
      <c r="U52" s="11"/>
      <c r="V52" s="11"/>
    </row>
    <row r="53" spans="1:22">
      <c r="A53" s="10"/>
      <c r="B53" s="10"/>
      <c r="C53" s="10"/>
      <c r="D53" s="10"/>
      <c r="E53" s="10"/>
      <c r="F53" s="10"/>
      <c r="G53" s="10"/>
      <c r="H53" s="10"/>
      <c r="M53" s="13"/>
      <c r="N53" s="11"/>
      <c r="O53" s="12"/>
      <c r="P53" s="160"/>
      <c r="Q53" s="160"/>
      <c r="R53" s="160"/>
      <c r="U53" s="11"/>
      <c r="V53" s="11"/>
    </row>
    <row r="54" spans="1:22">
      <c r="A54" s="10"/>
      <c r="B54" s="10"/>
      <c r="C54" s="10"/>
      <c r="D54" s="10"/>
      <c r="E54" s="10"/>
      <c r="F54" s="10"/>
      <c r="G54" s="10"/>
      <c r="H54" s="10"/>
      <c r="M54" s="13"/>
      <c r="N54" s="11"/>
      <c r="O54" s="12"/>
      <c r="P54" s="160"/>
      <c r="Q54" s="160"/>
      <c r="R54" s="160"/>
      <c r="U54" s="11"/>
      <c r="V54" s="11"/>
    </row>
    <row r="55" spans="1:22">
      <c r="A55" s="10"/>
      <c r="B55" s="10"/>
      <c r="C55" s="10"/>
      <c r="D55" s="10"/>
      <c r="E55" s="10"/>
      <c r="F55" s="10"/>
      <c r="G55" s="10"/>
      <c r="H55" s="10"/>
      <c r="M55" s="13"/>
      <c r="N55" s="11"/>
      <c r="O55" s="12"/>
      <c r="P55" s="160"/>
      <c r="Q55" s="160"/>
      <c r="R55" s="160"/>
      <c r="U55" s="11"/>
      <c r="V55" s="11"/>
    </row>
    <row r="56" spans="1:22">
      <c r="A56" s="10"/>
      <c r="B56" s="10"/>
      <c r="C56" s="10"/>
      <c r="D56" s="10"/>
      <c r="E56" s="10"/>
      <c r="F56" s="10"/>
      <c r="G56" s="10"/>
      <c r="H56" s="10"/>
      <c r="M56" s="13"/>
      <c r="N56" s="11"/>
      <c r="O56" s="12"/>
      <c r="P56" s="160"/>
      <c r="Q56" s="160"/>
      <c r="R56" s="160"/>
      <c r="U56" s="11"/>
      <c r="V56" s="11"/>
    </row>
    <row r="57" spans="1:22">
      <c r="A57" s="10"/>
      <c r="B57" s="10"/>
      <c r="C57" s="10"/>
      <c r="D57" s="10"/>
      <c r="E57" s="10"/>
      <c r="F57" s="10"/>
      <c r="G57" s="10"/>
      <c r="H57" s="10"/>
      <c r="M57" s="13"/>
      <c r="N57" s="11"/>
      <c r="O57" s="12"/>
      <c r="P57" s="160"/>
      <c r="Q57" s="160"/>
      <c r="R57" s="160"/>
      <c r="U57" s="11"/>
      <c r="V57" s="11"/>
    </row>
    <row r="58" spans="1:22">
      <c r="A58" s="10"/>
      <c r="B58" s="10"/>
      <c r="C58" s="10"/>
      <c r="D58" s="10"/>
      <c r="E58" s="10"/>
      <c r="F58" s="10"/>
      <c r="G58" s="10"/>
      <c r="H58" s="10"/>
      <c r="M58" s="13"/>
      <c r="N58" s="11"/>
      <c r="O58" s="12"/>
      <c r="P58" s="160"/>
      <c r="Q58" s="160"/>
      <c r="R58" s="160"/>
      <c r="U58" s="11"/>
      <c r="V58" s="11"/>
    </row>
    <row r="59" spans="1:22">
      <c r="A59" s="10"/>
      <c r="B59" s="10"/>
      <c r="C59" s="10"/>
      <c r="D59" s="10"/>
      <c r="E59" s="10"/>
      <c r="F59" s="10"/>
      <c r="G59" s="10"/>
      <c r="H59" s="10"/>
      <c r="M59" s="13"/>
      <c r="N59" s="11"/>
      <c r="O59" s="12"/>
      <c r="P59" s="160"/>
      <c r="Q59" s="160"/>
      <c r="R59" s="160"/>
      <c r="U59" s="11"/>
      <c r="V59" s="11"/>
    </row>
    <row r="60" spans="1:22">
      <c r="A60" s="10"/>
      <c r="B60" s="10"/>
      <c r="C60" s="10"/>
      <c r="D60" s="10"/>
      <c r="E60" s="10"/>
      <c r="F60" s="10"/>
      <c r="G60" s="10"/>
      <c r="H60" s="10"/>
      <c r="M60" s="13"/>
      <c r="N60" s="11"/>
      <c r="O60" s="12"/>
      <c r="P60" s="160"/>
      <c r="Q60" s="160"/>
      <c r="R60" s="160"/>
      <c r="U60" s="11"/>
      <c r="V60" s="11"/>
    </row>
    <row r="61" spans="1:22">
      <c r="A61" s="10"/>
      <c r="B61" s="10"/>
      <c r="C61" s="10"/>
      <c r="D61" s="10"/>
      <c r="E61" s="10"/>
      <c r="F61" s="10"/>
      <c r="G61" s="10"/>
      <c r="H61" s="10"/>
      <c r="M61" s="13"/>
      <c r="N61" s="11"/>
      <c r="O61" s="12"/>
      <c r="P61" s="160"/>
      <c r="Q61" s="160"/>
      <c r="R61" s="160"/>
      <c r="U61" s="11"/>
      <c r="V61" s="11"/>
    </row>
    <row r="62" spans="1:22">
      <c r="A62" s="10"/>
      <c r="B62" s="10"/>
      <c r="C62" s="10"/>
      <c r="D62" s="10"/>
      <c r="E62" s="10"/>
      <c r="F62" s="10"/>
      <c r="G62" s="10"/>
      <c r="H62" s="10"/>
      <c r="M62" s="13"/>
      <c r="N62" s="11"/>
      <c r="O62" s="12"/>
      <c r="P62" s="160"/>
      <c r="Q62" s="160"/>
      <c r="R62" s="160"/>
      <c r="U62" s="11"/>
      <c r="V62" s="11"/>
    </row>
    <row r="63" spans="1:22">
      <c r="A63" s="10"/>
      <c r="B63" s="10"/>
      <c r="C63" s="10"/>
      <c r="D63" s="10"/>
      <c r="E63" s="10"/>
      <c r="F63" s="10"/>
      <c r="G63" s="10"/>
      <c r="H63" s="10"/>
      <c r="M63" s="13"/>
      <c r="N63" s="11"/>
      <c r="O63" s="12"/>
      <c r="P63" s="160"/>
      <c r="Q63" s="160"/>
      <c r="R63" s="160"/>
      <c r="U63" s="11"/>
      <c r="V63" s="11"/>
    </row>
    <row r="64" spans="1:22">
      <c r="A64" s="10"/>
      <c r="B64" s="10"/>
      <c r="C64" s="10"/>
      <c r="D64" s="10"/>
      <c r="E64" s="10"/>
      <c r="F64" s="10"/>
      <c r="G64" s="10"/>
      <c r="H64" s="10"/>
      <c r="M64" s="13"/>
      <c r="N64" s="11"/>
      <c r="O64" s="12"/>
      <c r="P64" s="160"/>
      <c r="Q64" s="160"/>
      <c r="R64" s="160"/>
      <c r="U64" s="11"/>
      <c r="V64" s="11"/>
    </row>
    <row r="65" spans="1:22">
      <c r="A65" s="10"/>
      <c r="B65" s="10"/>
      <c r="C65" s="10"/>
      <c r="D65" s="10"/>
      <c r="E65" s="10"/>
      <c r="F65" s="10"/>
      <c r="G65" s="10"/>
      <c r="H65" s="10"/>
      <c r="M65" s="13"/>
      <c r="N65" s="11"/>
      <c r="P65" s="160"/>
      <c r="Q65" s="160"/>
      <c r="R65" s="160"/>
      <c r="U65" s="11"/>
      <c r="V65" s="11"/>
    </row>
    <row r="66" spans="1:22">
      <c r="A66" s="10"/>
      <c r="B66" s="10"/>
      <c r="C66" s="10"/>
      <c r="D66" s="10"/>
      <c r="E66" s="10"/>
      <c r="F66" s="10"/>
      <c r="G66" s="10"/>
      <c r="H66" s="10"/>
      <c r="M66" s="13"/>
      <c r="N66" s="11"/>
      <c r="P66" s="160"/>
      <c r="Q66" s="160"/>
      <c r="R66" s="160"/>
      <c r="U66" s="11"/>
      <c r="V66" s="11"/>
    </row>
    <row r="67" spans="1:22">
      <c r="A67" s="10"/>
      <c r="B67" s="10"/>
      <c r="C67" s="10"/>
      <c r="D67" s="10"/>
      <c r="E67" s="10"/>
      <c r="F67" s="10"/>
      <c r="G67" s="10"/>
      <c r="H67" s="10"/>
      <c r="M67" s="13"/>
      <c r="N67" s="11"/>
      <c r="P67" s="160"/>
      <c r="Q67" s="160"/>
      <c r="R67" s="160"/>
      <c r="U67" s="11"/>
      <c r="V67" s="11"/>
    </row>
    <row r="68" spans="1:22">
      <c r="A68" s="10"/>
      <c r="B68" s="10"/>
      <c r="C68" s="10"/>
      <c r="D68" s="10"/>
      <c r="E68" s="10"/>
      <c r="F68" s="10"/>
      <c r="G68" s="10"/>
      <c r="H68" s="10"/>
      <c r="M68" s="13"/>
      <c r="N68" s="11"/>
      <c r="P68" s="160"/>
      <c r="Q68" s="160"/>
      <c r="R68" s="160"/>
      <c r="U68" s="11"/>
      <c r="V68" s="1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FEE</vt:lpstr>
      <vt:lpstr>FCS</vt:lpstr>
      <vt:lpstr>FIN</vt:lpstr>
      <vt:lpstr>FCB</vt:lpstr>
      <vt:lpstr>FCE</vt:lpstr>
      <vt:lpstr>FHU</vt:lpstr>
      <vt:lpstr>CPF</vt:lpstr>
      <vt:lpstr>CREO</vt:lpstr>
      <vt:lpstr>VAC</vt:lpstr>
      <vt:lpstr>VIN</vt:lpstr>
      <vt:lpstr>VEX</vt:lpstr>
      <vt:lpstr>VAD ADMINIS</vt:lpstr>
      <vt:lpstr>VAD CONTRATA</vt:lpstr>
      <vt:lpstr>DAD ADMINIST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Unimagdalena</dc:creator>
  <cp:lastModifiedBy>Unimagdalena</cp:lastModifiedBy>
  <dcterms:created xsi:type="dcterms:W3CDTF">2021-01-25T15:10:59Z</dcterms:created>
  <dcterms:modified xsi:type="dcterms:W3CDTF">2022-06-11T02:22:43Z</dcterms:modified>
</cp:coreProperties>
</file>